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 Steps" sheetId="1" r:id="rId4"/>
    <sheet state="visible" name="Hannah Sample Collection" sheetId="2" r:id="rId5"/>
    <sheet state="visible" name="Allison Sample Collection" sheetId="3" r:id="rId6"/>
    <sheet state="visible" name="Carlie Sample Collection" sheetId="4" r:id="rId7"/>
    <sheet state="visible" name="Ads Fontes Media Bias Data" sheetId="5" r:id="rId8"/>
    <sheet state="visible" name="Birthdays" sheetId="6" r:id="rId9"/>
  </sheets>
  <definedNames>
    <definedName hidden="1" localSheetId="4" name="_xlnm._FilterDatabase">'Ads Fontes Media Bias Data'!$A$1:$G$1744</definedName>
    <definedName hidden="1" localSheetId="5" name="_xlnm._FilterDatabase">Birthdays!$A$1:$C$18995</definedName>
  </definedNames>
  <calcPr/>
</workbook>
</file>

<file path=xl/sharedStrings.xml><?xml version="1.0" encoding="utf-8"?>
<sst xmlns="http://schemas.openxmlformats.org/spreadsheetml/2006/main" count="11693" uniqueCount="3619">
  <si>
    <t>Process Steps</t>
  </si>
  <si>
    <t>1. Start Nord VPN - choose US</t>
  </si>
  <si>
    <t>2. Open Incognito Tab in Firefox</t>
  </si>
  <si>
    <t>3. Create Google Account - use personal phone number (search for Google account creation)</t>
  </si>
  <si>
    <t>4a. Go to YouTube, then Explore, then News</t>
  </si>
  <si>
    <t>4b. Add first 12 sources to the spreadsheet - try to find the one that matches perfectly; if that doesn't exist, then pick the most general option that is the same news source</t>
  </si>
  <si>
    <t>4c. If you can't find one of the sources, then click on Top News and use the 13th, 14th, or 15th source provided</t>
  </si>
  <si>
    <t>5. Create Facebook Account - use email address (search for Facebook)</t>
  </si>
  <si>
    <t>6a. Click on News on the left once you're in Facebook</t>
  </si>
  <si>
    <t>6b. Add first 12 sources to the spreadsheet - try to find the one that matches perfectly; if that doesn't exist, then pick the most general option that is the same news source</t>
  </si>
  <si>
    <t>6c. If you can't find a source, keep scrolling until you've located 12 sources</t>
  </si>
  <si>
    <t>7. Delete Facebook account: Settings --&gt; Your Facebook Information --&gt; Delete Account</t>
  </si>
  <si>
    <t>8. Delete Google account: Data and Privacy --&gt; More Options --&gt; Delete Account</t>
  </si>
  <si>
    <t>Power Calculations</t>
  </si>
  <si>
    <t>Vary treatment effect between Male vs Female</t>
  </si>
  <si>
    <t>Vary treatment effect between Facebook vs Google</t>
  </si>
  <si>
    <t>Vary standard deviation between Male vs Female</t>
  </si>
  <si>
    <t>Due Date</t>
  </si>
  <si>
    <t>Researcher</t>
  </si>
  <si>
    <t>Sample ID</t>
  </si>
  <si>
    <t>GMail Address</t>
  </si>
  <si>
    <t>Age Group</t>
  </si>
  <si>
    <t>Birthday</t>
  </si>
  <si>
    <t>Gender</t>
  </si>
  <si>
    <t>Website</t>
  </si>
  <si>
    <t>Media Source 1</t>
  </si>
  <si>
    <t>Media Bias 1</t>
  </si>
  <si>
    <t>Media Reliability 1</t>
  </si>
  <si>
    <t>Media Source 2</t>
  </si>
  <si>
    <t>Media Bias 2</t>
  </si>
  <si>
    <t>Media Reliability 2</t>
  </si>
  <si>
    <t>Media Source 3</t>
  </si>
  <si>
    <t>Media Bias 3</t>
  </si>
  <si>
    <t>Media Reliability 3</t>
  </si>
  <si>
    <t>Media Source 4</t>
  </si>
  <si>
    <t>Media Bias 4</t>
  </si>
  <si>
    <t>Media Reliability 4</t>
  </si>
  <si>
    <t>Media Source 5</t>
  </si>
  <si>
    <t>Media Bias 5</t>
  </si>
  <si>
    <t>Media Reliability 5</t>
  </si>
  <si>
    <t>Media Source 6</t>
  </si>
  <si>
    <t>Media Bias 6</t>
  </si>
  <si>
    <t>Media Reliability 6</t>
  </si>
  <si>
    <t>Media Source 7</t>
  </si>
  <si>
    <t>Media Bias 7</t>
  </si>
  <si>
    <t>Media Reliability 7</t>
  </si>
  <si>
    <t>Media Source 8</t>
  </si>
  <si>
    <t>Media Bias 8</t>
  </si>
  <si>
    <t>Media Reliability 8</t>
  </si>
  <si>
    <t>Media Source 9</t>
  </si>
  <si>
    <t>Media Bias 9</t>
  </si>
  <si>
    <t>Media Reliability 9</t>
  </si>
  <si>
    <t>Media Source 10</t>
  </si>
  <si>
    <t>Media Bias 10</t>
  </si>
  <si>
    <t>Media Reliability 10</t>
  </si>
  <si>
    <t>Media Source 11</t>
  </si>
  <si>
    <t>Media Bias 11</t>
  </si>
  <si>
    <t>Media Reliability 11</t>
  </si>
  <si>
    <t>Media Source 12</t>
  </si>
  <si>
    <t>Media Bias 12</t>
  </si>
  <si>
    <t>Media Reliability 12</t>
  </si>
  <si>
    <t>Average Bias</t>
  </si>
  <si>
    <t>Bias Standard Deviation</t>
  </si>
  <si>
    <t>Average Reliability</t>
  </si>
  <si>
    <t>Reliability Standard Deviation</t>
  </si>
  <si>
    <t>Account Suspended</t>
  </si>
  <si>
    <t>Phone Number</t>
  </si>
  <si>
    <t>VPN Location</t>
  </si>
  <si>
    <t>Hannah George</t>
  </si>
  <si>
    <t>Young</t>
  </si>
  <si>
    <t>Male</t>
  </si>
  <si>
    <t>YouTube</t>
  </si>
  <si>
    <t>Fox News</t>
  </si>
  <si>
    <t>Local 12 WKRC-TV</t>
  </si>
  <si>
    <t>Yahoo.com</t>
  </si>
  <si>
    <t>NBC News</t>
  </si>
  <si>
    <t>Fox 11 LA</t>
  </si>
  <si>
    <t>Reuters</t>
  </si>
  <si>
    <t>Inside Edition</t>
  </si>
  <si>
    <t>CBS News</t>
  </si>
  <si>
    <t>Voice of America</t>
  </si>
  <si>
    <t>No</t>
  </si>
  <si>
    <t>(801) 419-4327</t>
  </si>
  <si>
    <t>Facebook</t>
  </si>
  <si>
    <t>USA Today</t>
  </si>
  <si>
    <t>The New York Times</t>
  </si>
  <si>
    <t>AP</t>
  </si>
  <si>
    <t>People Magazine</t>
  </si>
  <si>
    <t>CNN</t>
  </si>
  <si>
    <t>Insider</t>
  </si>
  <si>
    <t>Marie Claire</t>
  </si>
  <si>
    <t>BuzzFeed News</t>
  </si>
  <si>
    <t>Today</t>
  </si>
  <si>
    <t>Axios</t>
  </si>
  <si>
    <t>NPR</t>
  </si>
  <si>
    <t>Not Asked</t>
  </si>
  <si>
    <t>Female</t>
  </si>
  <si>
    <t>Fox News: Fox News Live</t>
  </si>
  <si>
    <t>Fox 5 DC</t>
  </si>
  <si>
    <t>CBS Local News</t>
  </si>
  <si>
    <t>CBS: CBS Mornings</t>
  </si>
  <si>
    <t>MSNBC</t>
  </si>
  <si>
    <t>ABC News</t>
  </si>
  <si>
    <t>Washington Post</t>
  </si>
  <si>
    <t>LA Times</t>
  </si>
  <si>
    <t>Wall Street Journal</t>
  </si>
  <si>
    <t>Variety</t>
  </si>
  <si>
    <t>Prefer Not To Answer</t>
  </si>
  <si>
    <t>CBS: Face the Nation</t>
  </si>
  <si>
    <t>KTLA - Los Angeles</t>
  </si>
  <si>
    <t>KCRA - Sacramento</t>
  </si>
  <si>
    <t>9 News - Denver</t>
  </si>
  <si>
    <t>11Alive - Atlanta</t>
  </si>
  <si>
    <t>(720) 312-4890</t>
  </si>
  <si>
    <t>Yes</t>
  </si>
  <si>
    <t>Old</t>
  </si>
  <si>
    <t>Forbes</t>
  </si>
  <si>
    <t>HuffPost</t>
  </si>
  <si>
    <t>WCVB - Boston</t>
  </si>
  <si>
    <t>Good Morning America</t>
  </si>
  <si>
    <t>Entertainment Weekly</t>
  </si>
  <si>
    <t>KHOU News 11 - Houston</t>
  </si>
  <si>
    <t>12 News - Phoenix</t>
  </si>
  <si>
    <t>The Cut</t>
  </si>
  <si>
    <t>The Mary Sue</t>
  </si>
  <si>
    <t>WFAA Channel 8 ABC News - Dallas</t>
  </si>
  <si>
    <t>Bloomberg News</t>
  </si>
  <si>
    <t>Bloomberg: Bloomberg Markets</t>
  </si>
  <si>
    <t>News4Jax</t>
  </si>
  <si>
    <t>The Hill</t>
  </si>
  <si>
    <t>Democracy Now</t>
  </si>
  <si>
    <t>LGBTQ Nation</t>
  </si>
  <si>
    <t>E! News</t>
  </si>
  <si>
    <t>The Verge</t>
  </si>
  <si>
    <t>PBS NewsHour</t>
  </si>
  <si>
    <t>(801) 450-5074</t>
  </si>
  <si>
    <t>CBS Evening News with Nora O'Donnell</t>
  </si>
  <si>
    <t>Fox 4 Dallas Fort-Worth</t>
  </si>
  <si>
    <t>ABC 7 Los Angeles</t>
  </si>
  <si>
    <t>The Atlantic</t>
  </si>
  <si>
    <t>WCNC - Charlotte</t>
  </si>
  <si>
    <t>Live Science</t>
  </si>
  <si>
    <t>Upworthy</t>
  </si>
  <si>
    <t>8 News Now - Las Vegas</t>
  </si>
  <si>
    <t>(623) 276-7717</t>
  </si>
  <si>
    <t>Denver Post</t>
  </si>
  <si>
    <t>Bloomberg Businessweek Podcast</t>
  </si>
  <si>
    <t>CNBC</t>
  </si>
  <si>
    <t>Phoenix</t>
  </si>
  <si>
    <t>The Kansas City Star</t>
  </si>
  <si>
    <t>She Knows</t>
  </si>
  <si>
    <t>ABC 13 Houston KTRK</t>
  </si>
  <si>
    <t>Fox 4 Kansas City</t>
  </si>
  <si>
    <t>My San Antonio</t>
  </si>
  <si>
    <t>ABC 10 News San Diego</t>
  </si>
  <si>
    <t>Salt Lake City</t>
  </si>
  <si>
    <t>Politico</t>
  </si>
  <si>
    <t>Texas Tribune</t>
  </si>
  <si>
    <t>MLive - Michigan News</t>
  </si>
  <si>
    <t>WTHR - Indianapolis</t>
  </si>
  <si>
    <t>WFLA 8 Tampa</t>
  </si>
  <si>
    <t>Denver</t>
  </si>
  <si>
    <t>Knox News-Knoxville, TN</t>
  </si>
  <si>
    <t>(435) 849-1933</t>
  </si>
  <si>
    <t>Gizmodo</t>
  </si>
  <si>
    <t>Chicago Tribune</t>
  </si>
  <si>
    <t>Chicago Sun-Times</t>
  </si>
  <si>
    <t>Hollywood Life</t>
  </si>
  <si>
    <t>(689) 233-8820</t>
  </si>
  <si>
    <t>New York Post</t>
  </si>
  <si>
    <t>Harper's Bazaar</t>
  </si>
  <si>
    <t>Vogue</t>
  </si>
  <si>
    <t>Billboard</t>
  </si>
  <si>
    <t>Allison Fox</t>
  </si>
  <si>
    <t>6 ABC Action News Philadelphia</t>
  </si>
  <si>
    <t>1 7178263190</t>
  </si>
  <si>
    <t>NA</t>
  </si>
  <si>
    <t>ET Online</t>
  </si>
  <si>
    <t>Not prompted</t>
  </si>
  <si>
    <t>Houston Chronicle</t>
  </si>
  <si>
    <t>WGRZ 2 - Buffalo</t>
  </si>
  <si>
    <t>NowThis News</t>
  </si>
  <si>
    <t>Hollywood Reporter</t>
  </si>
  <si>
    <t>MedPage Today</t>
  </si>
  <si>
    <t>1 7084205116</t>
  </si>
  <si>
    <t>NBC: Today</t>
  </si>
  <si>
    <t xml:space="preserve">1 7179401437 </t>
  </si>
  <si>
    <t>Newsy</t>
  </si>
  <si>
    <t>Fox 10 Phoenix</t>
  </si>
  <si>
    <t>TheGrio</t>
  </si>
  <si>
    <t>1 7179408093</t>
  </si>
  <si>
    <t>1 7179406824</t>
  </si>
  <si>
    <t>BET</t>
  </si>
  <si>
    <t>10 News Tampa Bay</t>
  </si>
  <si>
    <t>57 314714424</t>
  </si>
  <si>
    <t>Miami Herald</t>
  </si>
  <si>
    <t>Vice</t>
  </si>
  <si>
    <t>The News &amp; Observer - Raleigh</t>
  </si>
  <si>
    <t>Boston Globe</t>
  </si>
  <si>
    <t>The Denver Channel</t>
  </si>
  <si>
    <t>Fox Business</t>
  </si>
  <si>
    <t>WUSA9 - DC/Virginia</t>
  </si>
  <si>
    <t>Complex</t>
  </si>
  <si>
    <t>Elite Daily</t>
  </si>
  <si>
    <t>Dallas</t>
  </si>
  <si>
    <t>San Francisco (Naren's Ipad)</t>
  </si>
  <si>
    <t>BBC</t>
  </si>
  <si>
    <t>Al Jazeera</t>
  </si>
  <si>
    <t>Sky News</t>
  </si>
  <si>
    <t>CBS: CBS Morning News</t>
  </si>
  <si>
    <t>Breitbart</t>
  </si>
  <si>
    <t>Kansas City (work computer)</t>
  </si>
  <si>
    <t>Notes</t>
  </si>
  <si>
    <t>Carlie McCleary</t>
  </si>
  <si>
    <t>517-927-2172</t>
  </si>
  <si>
    <t>517-281-7715</t>
  </si>
  <si>
    <t>Facebook account suspended immediately</t>
  </si>
  <si>
    <t>ABC15 Arizona</t>
  </si>
  <si>
    <t>Daily Beast</t>
  </si>
  <si>
    <t>Portland Press Herald</t>
  </si>
  <si>
    <t>BGR</t>
  </si>
  <si>
    <t>KRON 4 - San Francisco</t>
  </si>
  <si>
    <t>Fox 13 Salt Lake City</t>
  </si>
  <si>
    <t>KSAT San Antonio</t>
  </si>
  <si>
    <t>12 News Now - Beaumont</t>
  </si>
  <si>
    <t>ABC 7 Chicago</t>
  </si>
  <si>
    <t>New York</t>
  </si>
  <si>
    <t>Couldnt delete gmail. mads</t>
  </si>
  <si>
    <t>Chicago</t>
  </si>
  <si>
    <t>US Weekly</t>
  </si>
  <si>
    <t>Akron Beacon Journal</t>
  </si>
  <si>
    <t>Glamour</t>
  </si>
  <si>
    <t>Need to delete gmail. brandon</t>
  </si>
  <si>
    <t>Need to delete gmail. no phone</t>
  </si>
  <si>
    <t>Orlando Sentinel</t>
  </si>
  <si>
    <t>Science Alert</t>
  </si>
  <si>
    <t>The Weather Channel</t>
  </si>
  <si>
    <t>UPROXX</t>
  </si>
  <si>
    <t>ABC: Good Morning America</t>
  </si>
  <si>
    <t>Click 2 Houston</t>
  </si>
  <si>
    <t>source</t>
  </si>
  <si>
    <t>domain</t>
  </si>
  <si>
    <t>bias</t>
  </si>
  <si>
    <t>reliability</t>
  </si>
  <si>
    <t>bias label</t>
  </si>
  <si>
    <t>reliability label</t>
  </si>
  <si>
    <t>media type</t>
  </si>
  <si>
    <t>https://podcasts.apple.com/us/podcast/7-31-am/id1561637217</t>
  </si>
  <si>
    <t>Middle</t>
  </si>
  <si>
    <t>Generally Reliable/Analysis OR Other Issues</t>
  </si>
  <si>
    <t>Podcast / Audio</t>
  </si>
  <si>
    <t>http://join1440.com</t>
  </si>
  <si>
    <t>Reliable; Analysis/Fact Reporting</t>
  </si>
  <si>
    <t>Website / Articles</t>
  </si>
  <si>
    <t>#RolandMartinUnfiltered</t>
  </si>
  <si>
    <t>https://rolandsmartin.com/rmunfiltered/</t>
  </si>
  <si>
    <t>Hyper-Partisan Left</t>
  </si>
  <si>
    <t>Mixed Reliability/Opinion OR Other Issues</t>
  </si>
  <si>
    <t>#SistersInLaw</t>
  </si>
  <si>
    <t>https://politicon.com/podcast-title/sisters-in-law/</t>
  </si>
  <si>
    <t>Skews Left</t>
  </si>
  <si>
    <t>http://wtsp.com</t>
  </si>
  <si>
    <t>100% Fed Up</t>
  </si>
  <si>
    <t>http://100percentfedup.com</t>
  </si>
  <si>
    <t>Hyper-Partisan Right</t>
  </si>
  <si>
    <t>Unreliable; Misleading</t>
  </si>
  <si>
    <t>http://11alive.com</t>
  </si>
  <si>
    <t>http://12news.com</t>
  </si>
  <si>
    <t>http://12newsnow.com</t>
  </si>
  <si>
    <t>19 News - Cleveland</t>
  </si>
  <si>
    <t>http://cleveland19.com</t>
  </si>
  <si>
    <t>19th News</t>
  </si>
  <si>
    <t>http://19thnews.org</t>
  </si>
  <si>
    <t>1A</t>
  </si>
  <si>
    <t>https://www.npr.org/podcasts/510316/1a</t>
  </si>
  <si>
    <t>24/7 Wall St</t>
  </si>
  <si>
    <t>http://247wallst.com</t>
  </si>
  <si>
    <t>25 News Mid-Michigan</t>
  </si>
  <si>
    <t>http://nbc25news.com</t>
  </si>
  <si>
    <t>5 Things</t>
  </si>
  <si>
    <t>https://art19.com/shows/5-things</t>
  </si>
  <si>
    <t>5-4 Pod</t>
  </si>
  <si>
    <t>https://www.fivefourpod.com/</t>
  </si>
  <si>
    <t>http://6abc.com</t>
  </si>
  <si>
    <t>7 News Boston - WHDH</t>
  </si>
  <si>
    <t>http://whdh.com</t>
  </si>
  <si>
    <t>http://8newsnow.com</t>
  </si>
  <si>
    <t>http://9news.com</t>
  </si>
  <si>
    <t>A Word … With Jason Johnson</t>
  </si>
  <si>
    <t>https://slate.com/podcasts/a-word</t>
  </si>
  <si>
    <t>http://10news.com</t>
  </si>
  <si>
    <t>Reliable; Fact Reporting</t>
  </si>
  <si>
    <t>ABC 11 Raleigh-Durham</t>
  </si>
  <si>
    <t>http://abc11.com</t>
  </si>
  <si>
    <t>http://abc13.com</t>
  </si>
  <si>
    <t>ABC 4 Salt Lake City</t>
  </si>
  <si>
    <t>http://abc4.com</t>
  </si>
  <si>
    <t>http://abc7chicago.com</t>
  </si>
  <si>
    <t>http://abc7.com</t>
  </si>
  <si>
    <t>ABC 7 San Francisco</t>
  </si>
  <si>
    <t>http://abc7news.com</t>
  </si>
  <si>
    <t>ABC 7 Sarasota</t>
  </si>
  <si>
    <t>http://mysuncoast.com</t>
  </si>
  <si>
    <t>ABC Action News - WFTS - Tampa Bay</t>
  </si>
  <si>
    <t>http://abcactionnews.com</t>
  </si>
  <si>
    <t>https://abcnews.go.com/</t>
  </si>
  <si>
    <t>ABC News Update</t>
  </si>
  <si>
    <t>https://abcaudio.com/podcasts/abc-news-update/</t>
  </si>
  <si>
    <t>ABC: ABC News Live Prime with Linsey Davis</t>
  </si>
  <si>
    <t>https://abcnews.go.com/News/linsey-davis-abc-news-official-biography/story?id=16087677</t>
  </si>
  <si>
    <t>TV / Video</t>
  </si>
  <si>
    <t>ABC: ABC World News Now</t>
  </si>
  <si>
    <t>http://wnnfans.com/</t>
  </si>
  <si>
    <t>ABC: America This Morning</t>
  </si>
  <si>
    <t>https://abcallaccess.com/abc_show/america-this-morning/</t>
  </si>
  <si>
    <t>ABC: GMA3: What You Need To Know</t>
  </si>
  <si>
    <t>https://abc.com/shows/gma3-what-you-need-to-know</t>
  </si>
  <si>
    <t>https://www.goodmorningamerica.com/video</t>
  </si>
  <si>
    <t>ABC: Nightline</t>
  </si>
  <si>
    <t>https://abc.com/shows/nightline</t>
  </si>
  <si>
    <t>ABC: The View</t>
  </si>
  <si>
    <t>https://abc.com/shows/the-view</t>
  </si>
  <si>
    <t>ABC: This Week with George Stephanopoulos</t>
  </si>
  <si>
    <t>https://abcnews.go.com/ThisWeek</t>
  </si>
  <si>
    <t>ABC: World News Tonight with David Muir</t>
  </si>
  <si>
    <t>https://abcnews.go.com/WN</t>
  </si>
  <si>
    <t>http://abc15.com</t>
  </si>
  <si>
    <t>Abe Lincoln's Top Hat</t>
  </si>
  <si>
    <t>https://www.lastpodcastnetwork.com/abe-lincolns-top-hat/</t>
  </si>
  <si>
    <t>Above the Law</t>
  </si>
  <si>
    <t>http://abovethelaw.com</t>
  </si>
  <si>
    <t>Accuracy in Media</t>
  </si>
  <si>
    <t>http://aim.org</t>
  </si>
  <si>
    <t>Unreliable; Problematic</t>
  </si>
  <si>
    <t>Activist Post</t>
  </si>
  <si>
    <t>http://activistpost.com</t>
  </si>
  <si>
    <t>Skews Right</t>
  </si>
  <si>
    <t>Acton Unwind</t>
  </si>
  <si>
    <t>https://ricochet.com/series/acton-unwind/</t>
  </si>
  <si>
    <t>Advisory Opinions</t>
  </si>
  <si>
    <t>https://advisoryopinions.thedispatch.com</t>
  </si>
  <si>
    <t>Advocate Magazine</t>
  </si>
  <si>
    <t>http://advocate.com</t>
  </si>
  <si>
    <t>African American News &amp; Issues</t>
  </si>
  <si>
    <t>http://aframnews.com</t>
  </si>
  <si>
    <t>Against the Grain</t>
  </si>
  <si>
    <t>https://www.stitcher.com/show/against-the-grain-4</t>
  </si>
  <si>
    <t>Agence France-Presse</t>
  </si>
  <si>
    <t>https://www.afp.com/en</t>
  </si>
  <si>
    <t>Air Force Times</t>
  </si>
  <si>
    <t>http://airforcetimes.com</t>
  </si>
  <si>
    <t>http://beaconjournal.com</t>
  </si>
  <si>
    <t>https://www.aljazeera.com/</t>
  </si>
  <si>
    <t>Al Jazeera: 101 East</t>
  </si>
  <si>
    <t>https://www.aljazeera.com/program/101-east</t>
  </si>
  <si>
    <t>Al Jazeera: Counting The Cost</t>
  </si>
  <si>
    <t>https://www.aljazeera.com/program/counting-the-cost</t>
  </si>
  <si>
    <t>Al Jazeera: Generation Change</t>
  </si>
  <si>
    <t>https://www.aljazeera.com/program/generation-change</t>
  </si>
  <si>
    <t>Al Jazeera: Inside Story</t>
  </si>
  <si>
    <t>https://www.aljazeera.com/program/inside-story</t>
  </si>
  <si>
    <t>Al Jazeera: People &amp; Power</t>
  </si>
  <si>
    <t>https://www.aljazeera.com/program/people-power</t>
  </si>
  <si>
    <t>Al Jazeera: Start Here</t>
  </si>
  <si>
    <t>https://www.aljazeera.com/program/start-here</t>
  </si>
  <si>
    <t>Al Jazeera: Studio B: Unscripted</t>
  </si>
  <si>
    <t>https://www.aljazeera.com/program/studio-b-unscripted</t>
  </si>
  <si>
    <t>Al Jazeera: Talk to Al Jazeera</t>
  </si>
  <si>
    <t>https://www.aljazeera.com/program/talk-to-al-jazeera</t>
  </si>
  <si>
    <t>Al Jazeera: The Bottom Line</t>
  </si>
  <si>
    <t>https://www.aljazeera.com/program/the-bottom-line</t>
  </si>
  <si>
    <t>Al Jazeera: The Listening Post</t>
  </si>
  <si>
    <t>https://www.aljazeera.com/program/the-listening-post</t>
  </si>
  <si>
    <t>Al Jazeera: The Stream</t>
  </si>
  <si>
    <t>https://www.aljazeera.com/program/the-stream</t>
  </si>
  <si>
    <t>Al Jazeera: UpFront</t>
  </si>
  <si>
    <t>https://www.aljazeera.com/program/upfront</t>
  </si>
  <si>
    <t>Al Jazeera: Witness</t>
  </si>
  <si>
    <t>https://www.aljazeera.com/program/witness</t>
  </si>
  <si>
    <t>AL-Monitor</t>
  </si>
  <si>
    <t>http://al-monitor.com</t>
  </si>
  <si>
    <t>AL.com</t>
  </si>
  <si>
    <t>http://al.com</t>
  </si>
  <si>
    <t>Alabama Political Reporter</t>
  </si>
  <si>
    <t>http://alreporter.com</t>
  </si>
  <si>
    <t>Alaska Public Media</t>
  </si>
  <si>
    <t>http://alaskapublic.org</t>
  </si>
  <si>
    <t>All News Pipeline</t>
  </si>
  <si>
    <t>http://allnewspipeline.com</t>
  </si>
  <si>
    <t>Most Extreme Right</t>
  </si>
  <si>
    <t>Unreliable; Inaccurate</t>
  </si>
  <si>
    <t>All That's Interesting</t>
  </si>
  <si>
    <t>http://allthatsinteresting.com</t>
  </si>
  <si>
    <t>All the Presidents' Lawyers</t>
  </si>
  <si>
    <t>https://www.kcrw.com/news/shows/lrc-presents-all-the-presidents-lawyers</t>
  </si>
  <si>
    <t>AlterNet</t>
  </si>
  <si>
    <t>https://www.alternet.org/</t>
  </si>
  <si>
    <t>Amarica’s Constitution</t>
  </si>
  <si>
    <t>https://akhilamar.com/podcast-2/</t>
  </si>
  <si>
    <t>America Dissected</t>
  </si>
  <si>
    <t>https://crooked.com/podcast-series/america-dissected/</t>
  </si>
  <si>
    <t>America First with Sebastian Gorka Podcast</t>
  </si>
  <si>
    <t>https://omny.fm/shows/america-first-with-sebastian-gorka</t>
  </si>
  <si>
    <t>America: Changed Forever</t>
  </si>
  <si>
    <t>https://www.art19.com/shows/america-changed-forever</t>
  </si>
  <si>
    <t>America's Frontline Doctors</t>
  </si>
  <si>
    <t>http://americasfrontlinedoctors.org</t>
  </si>
  <si>
    <t>American Action Forum</t>
  </si>
  <si>
    <t>http://americanactionforum.org</t>
  </si>
  <si>
    <t>American Center for Law &amp; Justice</t>
  </si>
  <si>
    <t>http://aclj.org</t>
  </si>
  <si>
    <t>American Consequences</t>
  </si>
  <si>
    <t>http://americanconsequences.com</t>
  </si>
  <si>
    <t>American Greatness</t>
  </si>
  <si>
    <t>http://amgreatness.com</t>
  </si>
  <si>
    <t>American Independent</t>
  </si>
  <si>
    <t>http://americanindependent.com</t>
  </si>
  <si>
    <t>American Liberty Report</t>
  </si>
  <si>
    <t>http://americanlibertyemail.com</t>
  </si>
  <si>
    <t>American Mind</t>
  </si>
  <si>
    <t>http://americanmind.org</t>
  </si>
  <si>
    <t>American Party Podcast</t>
  </si>
  <si>
    <t>https://americanpartypodcast.com</t>
  </si>
  <si>
    <t>American Prestige</t>
  </si>
  <si>
    <t>https://www.patreon.com/americanprestige</t>
  </si>
  <si>
    <t>American Thinker</t>
  </si>
  <si>
    <t>http://americanthinker.com</t>
  </si>
  <si>
    <t>Americano</t>
  </si>
  <si>
    <t>https://ricochet.com/series/spectator-americano/</t>
  </si>
  <si>
    <t>Americast</t>
  </si>
  <si>
    <t>https://www.bbc.co.uk/programmes/p07h19zz</t>
  </si>
  <si>
    <t>Amicus with Dahlia Lithwick</t>
  </si>
  <si>
    <t>https://slate.com/podcasts/amicus</t>
  </si>
  <si>
    <t>Anchorage Daily News</t>
  </si>
  <si>
    <t>http://adn.com</t>
  </si>
  <si>
    <t>ANI News</t>
  </si>
  <si>
    <t>http://aninews.in</t>
  </si>
  <si>
    <t>Anti-Defamation League</t>
  </si>
  <si>
    <t>http://adl.org</t>
  </si>
  <si>
    <t>Antiwar.com</t>
  </si>
  <si>
    <t>http://antiwar.com</t>
  </si>
  <si>
    <t>Aol.com</t>
  </si>
  <si>
    <t>http://aol.com</t>
  </si>
  <si>
    <t>https://apnews.com/</t>
  </si>
  <si>
    <t>Apple News Today</t>
  </si>
  <si>
    <t>https://podcasts.apple.com/us/podcast/apple-news-today/id1473872585</t>
  </si>
  <si>
    <t>Apple TV: The Problem With Jon Stewart</t>
  </si>
  <si>
    <t>https://www.apple.com/tv-pr/originals/the-problem-with-jon-stewart/</t>
  </si>
  <si>
    <t>Arab News</t>
  </si>
  <si>
    <t>http://arabnews.com</t>
  </si>
  <si>
    <t>Arirang: The Daily Report</t>
  </si>
  <si>
    <t>https://www.arirang.com/Tv2/Tv_About_Content.asp?PROG_CODE=TVCR0905&amp;MENU_CODE=102910&amp;code=Po2&amp;sys_lang=Eng</t>
  </si>
  <si>
    <t>Arizona Daily Star</t>
  </si>
  <si>
    <t>http://tucson.com</t>
  </si>
  <si>
    <t>Arkansas Democrat-Gazette</t>
  </si>
  <si>
    <t>http://arkansasonline.com</t>
  </si>
  <si>
    <t>Armchair Expert with Dax Shepard</t>
  </si>
  <si>
    <t>http://armchairexpertpod.com</t>
  </si>
  <si>
    <t>Arms Control Wonk Podcast</t>
  </si>
  <si>
    <t>https://armscontrolwonk.libsyn.com/glide-or-die</t>
  </si>
  <si>
    <t>Armstrong &amp; Getty On Demand</t>
  </si>
  <si>
    <t>https://www.iheart.com/podcast/the-armstrong-and-getty-show-20474616/</t>
  </si>
  <si>
    <t>Army Times</t>
  </si>
  <si>
    <t>http://armytimes.com</t>
  </si>
  <si>
    <t>ARS Technica</t>
  </si>
  <si>
    <t>http://arstechnica.com</t>
  </si>
  <si>
    <t>As It Happens with Carol Off and Chris Howden</t>
  </si>
  <si>
    <t>https://www.cbc.ca/radio/asithappens</t>
  </si>
  <si>
    <t>Asia Times</t>
  </si>
  <si>
    <t>http://asiatimes.com</t>
  </si>
  <si>
    <t>Asian Journal</t>
  </si>
  <si>
    <t>http://asianjournal.com</t>
  </si>
  <si>
    <t>Aspen Times</t>
  </si>
  <si>
    <t>http://aspentimes.com</t>
  </si>
  <si>
    <t>Atlanta Black Star</t>
  </si>
  <si>
    <t>http://atlantablackstar.com</t>
  </si>
  <si>
    <t>Atlanta Journal-Constitution</t>
  </si>
  <si>
    <t>http://ajc.com</t>
  </si>
  <si>
    <t>Atlas Obscura</t>
  </si>
  <si>
    <t>http://atlasobscura.com</t>
  </si>
  <si>
    <t>Attitude - UK</t>
  </si>
  <si>
    <t>https://attitude.co.uk</t>
  </si>
  <si>
    <t>Audacy</t>
  </si>
  <si>
    <t>http://audacy.com</t>
  </si>
  <si>
    <t>Audubon Society</t>
  </si>
  <si>
    <t>http://audubon.org</t>
  </si>
  <si>
    <t>Augusta Chronicle</t>
  </si>
  <si>
    <t>http://augustachronicle.com</t>
  </si>
  <si>
    <t>Austin American-Statesman</t>
  </si>
  <si>
    <t>http://statesman.com</t>
  </si>
  <si>
    <t>AV Club</t>
  </si>
  <si>
    <t>http://avclub.com</t>
  </si>
  <si>
    <t>https://www.axios.com/</t>
  </si>
  <si>
    <t>Axios Re:Cap</t>
  </si>
  <si>
    <t>https://www.axios.com/podcasts/recap</t>
  </si>
  <si>
    <t>Axios Today</t>
  </si>
  <si>
    <t>https://www.axios.com/podcasts/today/</t>
  </si>
  <si>
    <t>AZ Capitol Times</t>
  </si>
  <si>
    <t>http://azcapitoltimes.com</t>
  </si>
  <si>
    <t>AZ Central</t>
  </si>
  <si>
    <t>https://www.azcentral.com/</t>
  </si>
  <si>
    <t>AZ Family</t>
  </si>
  <si>
    <t>http://azfamily.com</t>
  </si>
  <si>
    <t>AZ Mirror</t>
  </si>
  <si>
    <t>http://azmirror.com</t>
  </si>
  <si>
    <t>Babbage from The Economist</t>
  </si>
  <si>
    <t>https://play.acast.com/s/theeconomistbabbage</t>
  </si>
  <si>
    <t>Bad Faith</t>
  </si>
  <si>
    <t>https://badfaith.libsyn.com/a-socialist-alternative-w-kshama-sawant</t>
  </si>
  <si>
    <t>Balls and Strikes</t>
  </si>
  <si>
    <t>http://ballsandstrikes.org</t>
  </si>
  <si>
    <t>Baltimore Sun</t>
  </si>
  <si>
    <t>http://baltimoresun.com</t>
  </si>
  <si>
    <t>Bangor Daily News</t>
  </si>
  <si>
    <t>http://bangordailynews.com</t>
  </si>
  <si>
    <t>Banished</t>
  </si>
  <si>
    <t>https://www.booksmartstudios.org/s/banished</t>
  </si>
  <si>
    <t>Bannon’s War Room</t>
  </si>
  <si>
    <t>http://listen.warroom.org/</t>
  </si>
  <si>
    <t>Barnstable Patriot</t>
  </si>
  <si>
    <t>http://barnstablepatriot.com</t>
  </si>
  <si>
    <t>Barron's</t>
  </si>
  <si>
    <t>http://barrons.com</t>
  </si>
  <si>
    <t>Barstool Sports</t>
  </si>
  <si>
    <t>http://barstoolsports.com</t>
  </si>
  <si>
    <t>https://www.bbc.com/</t>
  </si>
  <si>
    <t>BBC: BBC World News America</t>
  </si>
  <si>
    <t>https://www.bbc.co.uk/programmes/n13xtmgh</t>
  </si>
  <si>
    <t>BBC: Outside Source</t>
  </si>
  <si>
    <t>https://www.bbc.co.uk/programmes/n13xtn69</t>
  </si>
  <si>
    <t>BBC: Panorama</t>
  </si>
  <si>
    <t>https://www.bbc.co.uk/programmes/b006t14n</t>
  </si>
  <si>
    <t>Bearing Arms</t>
  </si>
  <si>
    <t>http://bearingarms.com</t>
  </si>
  <si>
    <t>Because of Them We Can</t>
  </si>
  <si>
    <t>http://becauseofthemwecan.com</t>
  </si>
  <si>
    <t>Becker News</t>
  </si>
  <si>
    <t>http://beckernews.com</t>
  </si>
  <si>
    <t>Beef Magazine</t>
  </si>
  <si>
    <t>http://beefmagazine.com</t>
  </si>
  <si>
    <t>Before It's News</t>
  </si>
  <si>
    <t>http://beforeitsnews.com</t>
  </si>
  <si>
    <t>Beg to Differ with Mona Charen</t>
  </si>
  <si>
    <t>https://begtodiffer.thebulwark.com/</t>
  </si>
  <si>
    <t>Benzinga</t>
  </si>
  <si>
    <t>http://benzinga.com</t>
  </si>
  <si>
    <t>Berkshire Eagle</t>
  </si>
  <si>
    <t>http://berkshireeagle.com</t>
  </si>
  <si>
    <t>Best Life Online</t>
  </si>
  <si>
    <t>http://bestlifeonline.com</t>
  </si>
  <si>
    <t>Best of the Left</t>
  </si>
  <si>
    <t>http://bestoftheleft.com</t>
  </si>
  <si>
    <t>http://bet.com</t>
  </si>
  <si>
    <t>http://bgr.com</t>
  </si>
  <si>
    <t>Big League Politics</t>
  </si>
  <si>
    <t>http://bigleaguepolitics.com</t>
  </si>
  <si>
    <t>Big News Network</t>
  </si>
  <si>
    <t>http://bignewsnetwork.com</t>
  </si>
  <si>
    <t>Big Tech</t>
  </si>
  <si>
    <t>https://www.cigionline.org/big-tech/</t>
  </si>
  <si>
    <t>Bill O'Reilly</t>
  </si>
  <si>
    <t>http://billoreilly.com</t>
  </si>
  <si>
    <t>Bill O’Reilly’s No Spin News and Analysis</t>
  </si>
  <si>
    <t>https://podcasts.apple.com/us/podcast/bill-oreillys-no-spin-news-and-analysis/id1126543994</t>
  </si>
  <si>
    <t>http://billboard.com</t>
  </si>
  <si>
    <t>Billings Gazette</t>
  </si>
  <si>
    <t>http://billingsgazette.com</t>
  </si>
  <si>
    <t>Billy Penn</t>
  </si>
  <si>
    <t>http://billypenn.com</t>
  </si>
  <si>
    <t>Bipartisan Report</t>
  </si>
  <si>
    <t>https://bipartisanreport.com/</t>
  </si>
  <si>
    <t>Bitch Media</t>
  </si>
  <si>
    <t>http://bitchmedia.org</t>
  </si>
  <si>
    <t>BizPac Review</t>
  </si>
  <si>
    <t>http://bizpacreview.com</t>
  </si>
  <si>
    <t>Black Agenda Report</t>
  </si>
  <si>
    <t>http://blackagendareport.com</t>
  </si>
  <si>
    <t>Black Information Network Daily</t>
  </si>
  <si>
    <t>https://www.iheart.com/podcast/1119-black-information-network-71841994/</t>
  </si>
  <si>
    <t>BlackSportsOnline</t>
  </si>
  <si>
    <t>http://blacksportsonline.com</t>
  </si>
  <si>
    <t>Blavity News</t>
  </si>
  <si>
    <t>http://blavity.com</t>
  </si>
  <si>
    <t>Blaze TV: Economic War Room with Kevin Freeman</t>
  </si>
  <si>
    <t>https://www.blazetv.com/series/68cONUDwISWK-economic-war-room?channel=series</t>
  </si>
  <si>
    <t>Blaze TV: Glenn TV</t>
  </si>
  <si>
    <t>https://www.blazetv.com/series/6h9e60TbKWdu-glenn-tv?channel=series</t>
  </si>
  <si>
    <t>Blaze TV: Kibbe on Liberty</t>
  </si>
  <si>
    <t>https://www.blazetv.com/series/qY9k3lrs2tmv-kibby-on-liberty?channel=series</t>
  </si>
  <si>
    <t>Blaze TV: LevinTV</t>
  </si>
  <si>
    <t>https://www.blazetv.com/series/bZ55M0eK8zTh-levintv-latest-episodes?channel=series</t>
  </si>
  <si>
    <t>BlazeTV: Stu Does America</t>
  </si>
  <si>
    <t>https://www.blazetv.com/series/QeocD1zKeSP0-stu-does-america?channel=series</t>
  </si>
  <si>
    <t>Blocked and Reported</t>
  </si>
  <si>
    <t>https://barpodcast.fireside.fm/</t>
  </si>
  <si>
    <t>Bloggingheads.tv: The Glenn Show</t>
  </si>
  <si>
    <t>http://bloggingheads.tv</t>
  </si>
  <si>
    <t>https://www.bloomberg.com/podcasts/advantage</t>
  </si>
  <si>
    <t>Bloomberg Government</t>
  </si>
  <si>
    <t>http://bgov.com</t>
  </si>
  <si>
    <t>Bloomberg Law Podcast</t>
  </si>
  <si>
    <t>https://play.acast.com/s/bloomberglaw/</t>
  </si>
  <si>
    <t>https://www.bloomberg.com/</t>
  </si>
  <si>
    <t>Bloomberg: Bloomberg Daybreak: Asia</t>
  </si>
  <si>
    <t>https://www.bloomberg.com/btv/series/daybreak-asia</t>
  </si>
  <si>
    <t>Bloomberg: Bloomberg Daybreak: Australia</t>
  </si>
  <si>
    <t>https://www.bloomberg.com/btv/series/daybreak-australia</t>
  </si>
  <si>
    <t>Bloomberg: Bloomberg Daybreak: Europe</t>
  </si>
  <si>
    <t>https://www.bloomberg.com/btv/series/daybreak-europe</t>
  </si>
  <si>
    <t>Bloomberg: Bloomberg Daybreak: Middle East</t>
  </si>
  <si>
    <t>https://www.bloomberg.com/btv/series/bloomberg-markets-middle-east</t>
  </si>
  <si>
    <t>https://www.bloomberg.com/btv/series/bloomberg-markets</t>
  </si>
  <si>
    <t>Bloomberg: Bloomberg Markets: Americas</t>
  </si>
  <si>
    <t>https://www.bloomberg.com/markets/regions/americas</t>
  </si>
  <si>
    <t>Bloomberg: Bloomberg Markets: China Open</t>
  </si>
  <si>
    <t>https://www.bloomberg.com/series/bloomberg-markets-china-open</t>
  </si>
  <si>
    <t>Bloomberg: Bloomberg Markets: European Close</t>
  </si>
  <si>
    <t>https://www.bloomberg.com/btv/series/bloomberg-markets-european-close</t>
  </si>
  <si>
    <t>Bloomberg: Bloomberg Markets: European Open</t>
  </si>
  <si>
    <t>https://www.bloomberg.com/btv/series/bloomberg-markets-european-open</t>
  </si>
  <si>
    <t>Bloomberg: Bloomberg Markets: The Close</t>
  </si>
  <si>
    <t>https://www.bloomberg.com/btv/series/bloomberg-markets-the-close</t>
  </si>
  <si>
    <t>Bloomberg: Bloomberg Markets: The Open</t>
  </si>
  <si>
    <t>https://www.bloomberg.com/btv/series/bloomberg-markets-the-open</t>
  </si>
  <si>
    <t>Bloomberg: Bloomberg Surveillance</t>
  </si>
  <si>
    <t>https://www.bloomberg.com/btv/series/bloomberg-surveillance</t>
  </si>
  <si>
    <t>Bloomberg: Bloomberg Surveillance: Early Edition</t>
  </si>
  <si>
    <t>https://www.bloomberg.com/btv/series/bloomberg-surveillance-early-edition</t>
  </si>
  <si>
    <t>Bloomberg: Bloomberg Technology</t>
  </si>
  <si>
    <t>https://www.bloomberg.com/btv/series/bloomberg-technology</t>
  </si>
  <si>
    <t>Bloomberg: Bloomberg Wall Street Week</t>
  </si>
  <si>
    <t>https://www.bloomberg.com/btv/series/wall-street-week</t>
  </si>
  <si>
    <t>Bloomberg: Bloomberg: Balance of Power</t>
  </si>
  <si>
    <t>https://www.bloomberg.com/btv/series/balance-of-power</t>
  </si>
  <si>
    <t>Bloomberg: The David Rubenstein Show: Peer to Peer Conversations</t>
  </si>
  <si>
    <t>https://www.bloomberg.com/peer-to-peer</t>
  </si>
  <si>
    <t>Bloomberg: What'd You Miss?</t>
  </si>
  <si>
    <t>https://www.bloomberg.com/btv/series/whatd-you-miss</t>
  </si>
  <si>
    <t>Blunt Force Truth</t>
  </si>
  <si>
    <t>https://podcastone.com/blunt-force-truth</t>
  </si>
  <si>
    <t>BNO News</t>
  </si>
  <si>
    <t>http://bnonews.com</t>
  </si>
  <si>
    <t>Boing Boing</t>
  </si>
  <si>
    <t>http://boingboing.net</t>
  </si>
  <si>
    <t>Border Report</t>
  </si>
  <si>
    <t>http://borderreport.com</t>
  </si>
  <si>
    <t>Bossip</t>
  </si>
  <si>
    <t>http://bossip.com</t>
  </si>
  <si>
    <t>http://bostonglobe.com</t>
  </si>
  <si>
    <t>Boston Herald</t>
  </si>
  <si>
    <t>http://bostonherald.com</t>
  </si>
  <si>
    <t>Boston Review</t>
  </si>
  <si>
    <t>http://bostonreview.net</t>
  </si>
  <si>
    <t>Braver Angels Podcast</t>
  </si>
  <si>
    <t>http://braverangels.org</t>
  </si>
  <si>
    <t>Breaking 911</t>
  </si>
  <si>
    <t>http://breaking911.com</t>
  </si>
  <si>
    <t>Breaking Defense</t>
  </si>
  <si>
    <t>http://breakingdefense.com</t>
  </si>
  <si>
    <t>Breaking Points with Krystal and Saagar</t>
  </si>
  <si>
    <t>https://breaking-points.simplecast.com/</t>
  </si>
  <si>
    <t>http://www.breitbart.com/</t>
  </si>
  <si>
    <t>Brennan Center</t>
  </si>
  <si>
    <t>http://brennancenter.org</t>
  </si>
  <si>
    <t>Bret Baier’s All-Star Panel</t>
  </si>
  <si>
    <t>https://radio.foxnews.com/podcast/all-star-panel/</t>
  </si>
  <si>
    <t>Bret Weinstein | DarkHorse Podcast</t>
  </si>
  <si>
    <t>https://www.youtube.com/BretWeinsteinDarkHorse</t>
  </si>
  <si>
    <t>Brian Kilmeade Show</t>
  </si>
  <si>
    <t>https://radio.foxnews.com/fox-news-talk/brian-kilmeade/</t>
  </si>
  <si>
    <t>Briefly with OZY</t>
  </si>
  <si>
    <t>https://www.ozy.com/pg/podcast/briefly/</t>
  </si>
  <si>
    <t>Bring Me The News</t>
  </si>
  <si>
    <t>http://bringmethenews.com</t>
  </si>
  <si>
    <t>BroBible</t>
  </si>
  <si>
    <t>http://brobible.com</t>
  </si>
  <si>
    <t>Brookings Institution</t>
  </si>
  <si>
    <t>http://brookings.edu</t>
  </si>
  <si>
    <t>Brownstone Institute</t>
  </si>
  <si>
    <t>http://brownstone.org</t>
  </si>
  <si>
    <t>Buck Sexton’s First Thoughts</t>
  </si>
  <si>
    <t>https://bucksexton.com/podcasts/</t>
  </si>
  <si>
    <t>Bulletin of the Atomic Scientists</t>
  </si>
  <si>
    <t>http://thebulletin.org</t>
  </si>
  <si>
    <t>Business Casual Podcast</t>
  </si>
  <si>
    <t>https://www.businesscasual.fm/</t>
  </si>
  <si>
    <t>Bust Magazine</t>
  </si>
  <si>
    <t>http://bust.com</t>
  </si>
  <si>
    <t>Bustle</t>
  </si>
  <si>
    <t>http://bustle.com</t>
  </si>
  <si>
    <t>BuzzFeed Daily</t>
  </si>
  <si>
    <t>https://www.buzzfeed.com/daily</t>
  </si>
  <si>
    <t>https://www.buzzfeednews.com/</t>
  </si>
  <si>
    <t>C-SPAN: Q&amp;A</t>
  </si>
  <si>
    <t>https://bit.ly/CSPANQandA</t>
  </si>
  <si>
    <t>C-SPAN: Washington Journal</t>
  </si>
  <si>
    <t>https://www.c-span.org/series/?washingtonJournal</t>
  </si>
  <si>
    <t>C4ISRNET</t>
  </si>
  <si>
    <t>https://www.c4isrnet.com/</t>
  </si>
  <si>
    <t>Cal Matters</t>
  </si>
  <si>
    <t>http://calmatters.org</t>
  </si>
  <si>
    <t>Candace</t>
  </si>
  <si>
    <t>https://www.dailywire.com/show/candace</t>
  </si>
  <si>
    <t>Cape Cod Times</t>
  </si>
  <si>
    <t>http://capecodtimes.com</t>
  </si>
  <si>
    <t>Cape Up with Jonathan Capehart</t>
  </si>
  <si>
    <t>https://www.washingtonpost.com/podcasts/cape-up/</t>
  </si>
  <si>
    <t>Capital and Main</t>
  </si>
  <si>
    <t>http://capitalandmain.com</t>
  </si>
  <si>
    <t>Capitalism Magazine</t>
  </si>
  <si>
    <t>http://capitalismmagazine.com</t>
  </si>
  <si>
    <t>Capitol Weekly</t>
  </si>
  <si>
    <t>http://capitolweekly.net</t>
  </si>
  <si>
    <t>Cases and Controversies</t>
  </si>
  <si>
    <t>https://news.bloomberglaw.com/podcasts/cases-and-controversies</t>
  </si>
  <si>
    <t>Castanet</t>
  </si>
  <si>
    <t>http://castanet.net</t>
  </si>
  <si>
    <t>Catholic News Service</t>
  </si>
  <si>
    <t>http://catholicnews.com</t>
  </si>
  <si>
    <t>Cato Daily Podcast</t>
  </si>
  <si>
    <t>https://www.cato.org/search/category/multimedia+cato-daily-podcast/type/multimedia</t>
  </si>
  <si>
    <t>Cato Institute</t>
  </si>
  <si>
    <t>http://cato.org</t>
  </si>
  <si>
    <t>CBC Canada</t>
  </si>
  <si>
    <t>http://cbc.ca</t>
  </si>
  <si>
    <t>CBC News At Issue</t>
  </si>
  <si>
    <t>https://www.cbc.ca/radio/podcasts/newscasts/cbc-news-at-issue/index.html</t>
  </si>
  <si>
    <t>CBC: The National</t>
  </si>
  <si>
    <t>https://www.cbc.ca/news/thenational</t>
  </si>
  <si>
    <t>CBN</t>
  </si>
  <si>
    <t>http://cbn.com</t>
  </si>
  <si>
    <t>CBN: CBN NewsWatch</t>
  </si>
  <si>
    <t>https://www1.cbn.com/tv/newswatch</t>
  </si>
  <si>
    <t>CBN: Christian World News</t>
  </si>
  <si>
    <t>https://www1.cbn.com/cbnnews/shows/cwnepisodes</t>
  </si>
  <si>
    <t>CBN: Faith Nation</t>
  </si>
  <si>
    <t>https://www1.cbn.com/cbnnews/shows/faithnationepisodes</t>
  </si>
  <si>
    <t>CBN: Jerusalem Dateline</t>
  </si>
  <si>
    <t>https://www1.cbn.com/tv/jerusalem-dateline</t>
  </si>
  <si>
    <t>CBN: The 700 Club</t>
  </si>
  <si>
    <t>https://www1.cbn.com/tv/700club</t>
  </si>
  <si>
    <t>CBN: The Global Lane</t>
  </si>
  <si>
    <t>https://www1.cbn.com/tv/global-lane</t>
  </si>
  <si>
    <t>https://www.cbs.com/shows/cbs_evening_news/</t>
  </si>
  <si>
    <t>http://cbslocal.com</t>
  </si>
  <si>
    <t>CBS Mornings on the Go</t>
  </si>
  <si>
    <t>https://www.art19.com/shows/cbs-this-morning-notg</t>
  </si>
  <si>
    <t>https://www.cbsnews.com/</t>
  </si>
  <si>
    <t>CBS News: Latest Headlines</t>
  </si>
  <si>
    <t>https://www.paramountplus.com/shows/news/</t>
  </si>
  <si>
    <t>CBS: 60 Minutes</t>
  </si>
  <si>
    <t>https://www.cbs.com/shows/60_minutes/</t>
  </si>
  <si>
    <t>https://www.cbs.com/shows/cbs_this_morning/</t>
  </si>
  <si>
    <t>https://www.cbsnews.com/cbs-mornings/</t>
  </si>
  <si>
    <t>CBS: CBS Overnight News</t>
  </si>
  <si>
    <t>CBS: CBS Sunday Morning</t>
  </si>
  <si>
    <t>https://www.cbsnews.com/sunday-morning/</t>
  </si>
  <si>
    <t>CBS: CBS Weekend News</t>
  </si>
  <si>
    <t>https://www.imdb.com/title/tt4925442/</t>
  </si>
  <si>
    <t>https://www.cbsnews.com/face-the-nation/</t>
  </si>
  <si>
    <t>Censorship.News</t>
  </si>
  <si>
    <t>http://censorship.news</t>
  </si>
  <si>
    <t>Center for American Progress</t>
  </si>
  <si>
    <t>http://americanprogress.org</t>
  </si>
  <si>
    <t>Centre for Research on Globalization</t>
  </si>
  <si>
    <t>http://globalresearch.ca</t>
  </si>
  <si>
    <t>CFO</t>
  </si>
  <si>
    <t>http://cfo.com</t>
  </si>
  <si>
    <t>CGTN: World Insight with Tian Wei</t>
  </si>
  <si>
    <t>https://www.cgtn.com/channel/english/program-list?index=12</t>
  </si>
  <si>
    <t>Chalkbeat</t>
  </si>
  <si>
    <t>http://chalkbeat.org</t>
  </si>
  <si>
    <t>Channel News Asia</t>
  </si>
  <si>
    <t>http://channelnewsasia.com</t>
  </si>
  <si>
    <t>Chapo Trap House</t>
  </si>
  <si>
    <t>https://soundcloud.com/chapo-trap-house</t>
  </si>
  <si>
    <t>Most Extreme Left</t>
  </si>
  <si>
    <t>Charleston Gazette-Mail</t>
  </si>
  <si>
    <t>http://wvgazettemail.com</t>
  </si>
  <si>
    <t>Cheat Sheet Podcast from The Daily Beast</t>
  </si>
  <si>
    <t>https://podcasts.apple.com/us/podcast/cheat-sheet-podcast-from-the-daily-beast/id1434311712</t>
  </si>
  <si>
    <t>Checks and Balance from The Economist</t>
  </si>
  <si>
    <t>https://www.economist.com/checksandbalance/</t>
  </si>
  <si>
    <t>Cheddar: Between Bells</t>
  </si>
  <si>
    <t>https://cheddar.com/shows/between-bells</t>
  </si>
  <si>
    <t>Cheddar: Cheddar Climate</t>
  </si>
  <si>
    <t>https://cheddar.com/shows/cheddar-climate</t>
  </si>
  <si>
    <t>Cheddar: Cheddar Closing Bell</t>
  </si>
  <si>
    <t>https://cheddar.com/shows/closing-bell</t>
  </si>
  <si>
    <t>Cheddar: Cheddar Movers</t>
  </si>
  <si>
    <t>https://cheddar.com/shows/cheddar-movers-am</t>
  </si>
  <si>
    <t>Cheddar: Cheddar Opening Bell</t>
  </si>
  <si>
    <t>https://cheddar.com/shows/opening-bell</t>
  </si>
  <si>
    <t>Cheddar: Cheddar Politics</t>
  </si>
  <si>
    <t>https://cheddar.com/shows/cheddar-politics</t>
  </si>
  <si>
    <t>Cheddar: Cheddar Reveals</t>
  </si>
  <si>
    <t>https://cheddar.com/shows/cheddar-reveals</t>
  </si>
  <si>
    <t>Cheddar: Cheddar's News Wrap</t>
  </si>
  <si>
    <t>https://cheddar.com/shows/cheddars-news-wrap</t>
  </si>
  <si>
    <t>Cheddar: chedHER Roundtable</t>
  </si>
  <si>
    <t>https://cheddar.com/shows/chedher</t>
  </si>
  <si>
    <t>Cheddar: None of the Above With J.D. Durkin</t>
  </si>
  <si>
    <t>https://cheddar.com/shows/none-of-the-above</t>
  </si>
  <si>
    <t>Cheddar: Wake Up with Cheddar</t>
  </si>
  <si>
    <t>https://cheddar.com/media/watch-wake-up-with-cheddar</t>
  </si>
  <si>
    <t>Cheddar's Need2Know</t>
  </si>
  <si>
    <t>https://cheddar.com/need2know</t>
  </si>
  <si>
    <t>Cherokee Phoenix</t>
  </si>
  <si>
    <t>http://cherokeephoenix.org</t>
  </si>
  <si>
    <t>http://suntimes.com</t>
  </si>
  <si>
    <t>http://chicagotribune.com</t>
  </si>
  <si>
    <t>Chicks On The Right</t>
  </si>
  <si>
    <t>https://www.chicksonright.com/</t>
  </si>
  <si>
    <t>Chicks on the Right Podcast</t>
  </si>
  <si>
    <t>https://www.chicksonright.com/chicks-on-the-right-podcast-featuring-mock-and-daisy/</t>
  </si>
  <si>
    <t>Children's Health Defense</t>
  </si>
  <si>
    <t>http://childrenshealthdefense.org</t>
  </si>
  <si>
    <t>Chopper's Politics</t>
  </si>
  <si>
    <t>https://art19.com/shows/chopper</t>
  </si>
  <si>
    <t>Christian Science Monitor</t>
  </si>
  <si>
    <t>https://www.csmonitor.com/</t>
  </si>
  <si>
    <t>Christianity Today</t>
  </si>
  <si>
    <t>http://christianitytoday.com</t>
  </si>
  <si>
    <t>Chron.com</t>
  </si>
  <si>
    <t>http://chron.com</t>
  </si>
  <si>
    <t>Chronicles Magazine</t>
  </si>
  <si>
    <t>http://chroniclesmagazine.org</t>
  </si>
  <si>
    <t>Citizen Truth</t>
  </si>
  <si>
    <t>http://citizentruth.org</t>
  </si>
  <si>
    <t>City &amp; State NY</t>
  </si>
  <si>
    <t>http://cityandstateny.com</t>
  </si>
  <si>
    <t>City Journal</t>
  </si>
  <si>
    <t>http://city-journal.org</t>
  </si>
  <si>
    <t>City Limits</t>
  </si>
  <si>
    <t>http://citylimits.org</t>
  </si>
  <si>
    <t>Civics 101</t>
  </si>
  <si>
    <t>https://civics-101.simplecast.com/</t>
  </si>
  <si>
    <t>Clean Technica</t>
  </si>
  <si>
    <t>http://cleantechnica.com</t>
  </si>
  <si>
    <t>Cleanup on Aisle 45 with AG and Andrew Torrez</t>
  </si>
  <si>
    <t>https://www.patreon.com/aisle45pod</t>
  </si>
  <si>
    <t>Cleveland Scene</t>
  </si>
  <si>
    <t>http://clevescene.com</t>
  </si>
  <si>
    <t>Cleveland.com</t>
  </si>
  <si>
    <t>http://cleveland.com</t>
  </si>
  <si>
    <t>http://click2houston.com</t>
  </si>
  <si>
    <t>Climate Cast</t>
  </si>
  <si>
    <t>https://www.mprnews.org/podcasts/climate-cast</t>
  </si>
  <si>
    <t>Climate Depot</t>
  </si>
  <si>
    <t>http://climatedepot.com</t>
  </si>
  <si>
    <t>Climate.News</t>
  </si>
  <si>
    <t>http://climate.news</t>
  </si>
  <si>
    <t>http://cnbc.com</t>
  </si>
  <si>
    <t>CNBC: Closing Bell</t>
  </si>
  <si>
    <t>https://www.cnbc.com/closing-bell/</t>
  </si>
  <si>
    <t>CNBC: Fast Money</t>
  </si>
  <si>
    <t>https://www.cnbc.com/fast-money/</t>
  </si>
  <si>
    <t>CNBC: Fast Money Halftime Report</t>
  </si>
  <si>
    <t>https://www.cnbc.com/halftime/</t>
  </si>
  <si>
    <t>CNBC: Mad Money</t>
  </si>
  <si>
    <t>https://www.cnbc.com/mad-money/</t>
  </si>
  <si>
    <t>CNBC: Power Lunch</t>
  </si>
  <si>
    <t>https://www.cnbc.com/power-lunch/</t>
  </si>
  <si>
    <t>CNBC: Squawk Box</t>
  </si>
  <si>
    <t>https://www.cnbc.com/squawk-box-us/</t>
  </si>
  <si>
    <t>CNBC: Squawk on the Street</t>
  </si>
  <si>
    <t>https://www.cnbc.com/squawk-on-the-street/</t>
  </si>
  <si>
    <t>CNBC: Tech Check</t>
  </si>
  <si>
    <t>https://www.cnbc.com/techcheck/</t>
  </si>
  <si>
    <t>CNBC: The Exchange</t>
  </si>
  <si>
    <t>https://www.cnbc.com/the-exchange/</t>
  </si>
  <si>
    <t>CNBC: The News with Shepard Smith</t>
  </si>
  <si>
    <t>https://www.cnbc.com/the-news-with-shepard-smith/</t>
  </si>
  <si>
    <t>CNBC: Worldwide Exchange</t>
  </si>
  <si>
    <t>https://www.cnbc.com/worldwide-exchange/</t>
  </si>
  <si>
    <t>CNET</t>
  </si>
  <si>
    <t>http://cnet.com</t>
  </si>
  <si>
    <t>https://www.cnn.com/</t>
  </si>
  <si>
    <t>CNN 5 Things</t>
  </si>
  <si>
    <t>https://edition.cnn.com/audio/podcasts/5-things</t>
  </si>
  <si>
    <t>CNN International TV Network</t>
  </si>
  <si>
    <t>https://en.wikipedia.org/wiki/CNN_International</t>
  </si>
  <si>
    <t>CNN International: Amanpour</t>
  </si>
  <si>
    <t>https://www.cnn.com/shows/amanpour</t>
  </si>
  <si>
    <t>CNN International: CNN Newsroom with Isa Soares</t>
  </si>
  <si>
    <t>https://www.cnn.com/profiles/isa-soares</t>
  </si>
  <si>
    <t>CNN International: CNN Newsroom With John Vause</t>
  </si>
  <si>
    <t>https://www.cnn.com/profiles/john-vause-profile</t>
  </si>
  <si>
    <t>CNN International: CNN Newsroom with Kim Brunhuber</t>
  </si>
  <si>
    <t>https://www.cnn.com/profiles/kim-brunhuber-profile</t>
  </si>
  <si>
    <t>CNN International: CNN Newsroom with Michael Holmes</t>
  </si>
  <si>
    <t>https://www.cnn.com/profiles/michael-holmes-profile</t>
  </si>
  <si>
    <t>CNN International: CNN Newsroom with Paula Newton</t>
  </si>
  <si>
    <t>https://www.cnn.com/CNN/anchors_reporters/newton.paula.html</t>
  </si>
  <si>
    <t>CNN International: CNN Newsroom with Rosemary Church</t>
  </si>
  <si>
    <t>https://www.cnn.com/profiles/rosemary-church-profile</t>
  </si>
  <si>
    <t>CNN International: Connect the World With Becky Anderson</t>
  </si>
  <si>
    <t>https://www.cnn.com/shows/connect-the-world</t>
  </si>
  <si>
    <t>CNN International: First Move With Julia Chatterley</t>
  </si>
  <si>
    <t>https://www.cnn.com/profiles/julia-chatterley-profile</t>
  </si>
  <si>
    <t>CNN International: Hala Gorani Tonight</t>
  </si>
  <si>
    <t>https://www.cnn.com/profiles/hala-gorani-profile</t>
  </si>
  <si>
    <t>CNN International: Quest Means Business</t>
  </si>
  <si>
    <t>https://www.cnn.com/shows/quest-means-business</t>
  </si>
  <si>
    <t>CNN Political Briefing</t>
  </si>
  <si>
    <t>https://www.cnn.com/audio/podcasts/political-briefing?episodeguid=6e2ff670-0367-494d-9b76-ad3401599b05</t>
  </si>
  <si>
    <t>CNN TV Network</t>
  </si>
  <si>
    <t>https://www.cnn.com/tv</t>
  </si>
  <si>
    <t>CNN: Anderson Cooper 360</t>
  </si>
  <si>
    <t>https://www.cnn.com/shows/ac-360</t>
  </si>
  <si>
    <t>CNN: At this Hour with Kate Bolduan</t>
  </si>
  <si>
    <t>https://www.cnn.com/shows/at-this-hour</t>
  </si>
  <si>
    <t>CNN: CNN 10</t>
  </si>
  <si>
    <t>https://www.cnn.com/cnn10</t>
  </si>
  <si>
    <t>CNN: CNN Newsroom With Alisyn Camerota and Victor Blackwell</t>
  </si>
  <si>
    <t>https://cnn.it/3tLBuYN</t>
  </si>
  <si>
    <t>CNN: CNN Newsroom With Ana Cabrera</t>
  </si>
  <si>
    <t>https://www.cnn.com/profiles/ana-cabrera-profile</t>
  </si>
  <si>
    <t>CNN: CNN Newsroom With Fredricka Whitfield</t>
  </si>
  <si>
    <t>https://www.cnn.com/profiles/fredericka-whitfield-profile</t>
  </si>
  <si>
    <t>CNN: CNN Newsroom With Jim Acosta</t>
  </si>
  <si>
    <t>https://www.imdb.com/title/tt14747018/</t>
  </si>
  <si>
    <t>CNN: CNN Newsroom With Pamela Brown</t>
  </si>
  <si>
    <t>https://www.cnn.com/profiles/pamela-brown-profile</t>
  </si>
  <si>
    <t>CNN: CNN Newsroom With Poppy Harlow and Jim Sciutto</t>
  </si>
  <si>
    <t>https://www.imdb.com/title/tt14761144/</t>
  </si>
  <si>
    <t>CNN: Don Lemon Tonight</t>
  </si>
  <si>
    <t>https://www.cnn.com/shows/cnn-tonight</t>
  </si>
  <si>
    <t>CNN: Early Start With Christine Romans and Laura Jarrett</t>
  </si>
  <si>
    <t>https://www.cnn.com/shows/early-start</t>
  </si>
  <si>
    <t>CNN: Erin Burnett OutFront</t>
  </si>
  <si>
    <t>https://www.cnn.com/shows/erin-burnett-out-front</t>
  </si>
  <si>
    <t>CNN: Fareed Zakaria GPS</t>
  </si>
  <si>
    <t>https://www.cnn.com/shows/fareed-zakaria-gps</t>
  </si>
  <si>
    <t>CNN: Inside Politics With Abby Phillip</t>
  </si>
  <si>
    <t>https://www.cnn.com/profiles/abby-phillip-profile</t>
  </si>
  <si>
    <t>CNN: Inside Politics with John King</t>
  </si>
  <si>
    <t>https://www.cnn.com/shows/inside-politics</t>
  </si>
  <si>
    <t>CNN: New Day Weekend With Christi Paul and Boris Sanchez</t>
  </si>
  <si>
    <t>https://www.cnn.com/specials/new-day-weekend</t>
  </si>
  <si>
    <t>CNN: New Day With John Berman and Brianna Keilar</t>
  </si>
  <si>
    <t>https://www.cnn.com/shows/new-day</t>
  </si>
  <si>
    <t>CNN: Reliable Sources</t>
  </si>
  <si>
    <t>https://www.cnn.com/shows/reliable-sources</t>
  </si>
  <si>
    <t>CNN: Smerconish</t>
  </si>
  <si>
    <t>https://www.cnn.com/shows/smerconish</t>
  </si>
  <si>
    <t>CNN: State of the Union with Jake Tapper and Dana Bash</t>
  </si>
  <si>
    <t>https://www.cnn.com/shows/state-of-the-union</t>
  </si>
  <si>
    <t>CNN: The Lead with Jake Tapper</t>
  </si>
  <si>
    <t>https://www.cnn.com/shows/the-lead</t>
  </si>
  <si>
    <t>CNN: The Situation Room</t>
  </si>
  <si>
    <t>https://www.cnn.com/shows/situation-room</t>
  </si>
  <si>
    <t>CNSNews</t>
  </si>
  <si>
    <t>http://cnsnews.com</t>
  </si>
  <si>
    <t>Code Switch</t>
  </si>
  <si>
    <t>https://www.npr.org/podcasts/510312/codeswitch</t>
  </si>
  <si>
    <t>Color Lines</t>
  </si>
  <si>
    <t>http://colorlines.com</t>
  </si>
  <si>
    <t>Colorado Daily</t>
  </si>
  <si>
    <t>http://coloradodaily.com</t>
  </si>
  <si>
    <t>Colorado Newsline</t>
  </si>
  <si>
    <t>http://coloradonewsline.com</t>
  </si>
  <si>
    <t>Colorado Sun</t>
  </si>
  <si>
    <t>http://coloradosun.com</t>
  </si>
  <si>
    <t>Columbia Journalism Review</t>
  </si>
  <si>
    <t>http://cjr.org</t>
  </si>
  <si>
    <t>Comic Sands</t>
  </si>
  <si>
    <t>http://comicsands.com</t>
  </si>
  <si>
    <t>Commentary Magazine</t>
  </si>
  <si>
    <t>http://commentarymagazine.com</t>
  </si>
  <si>
    <t>Commentary Magazine Podcast</t>
  </si>
  <si>
    <t>https://www.commentarymagazine.com/podcast</t>
  </si>
  <si>
    <t>Common Dreams</t>
  </si>
  <si>
    <t>http://commondreams.org</t>
  </si>
  <si>
    <t>Commonweal Magazine</t>
  </si>
  <si>
    <t>http://commonwealmagazine.org</t>
  </si>
  <si>
    <t>http://complex.com</t>
  </si>
  <si>
    <t>Connecticut Post</t>
  </si>
  <si>
    <t>http://ctpost.com</t>
  </si>
  <si>
    <t>Conscious Life News</t>
  </si>
  <si>
    <t>http://consciouslifenews.com</t>
  </si>
  <si>
    <t>Conservative Daily Podcast</t>
  </si>
  <si>
    <t>https://podcasts.apple.com/us/podcast/conservative-daily-podcast/id1475796905</t>
  </si>
  <si>
    <t>Conservative Intel</t>
  </si>
  <si>
    <t>http://conservativeintel.com</t>
  </si>
  <si>
    <t>Conservative Post</t>
  </si>
  <si>
    <t>http://conservativepost.com</t>
  </si>
  <si>
    <t>Conservative Review</t>
  </si>
  <si>
    <t>http://conservativereview.com</t>
  </si>
  <si>
    <t>Consider This from NPR</t>
  </si>
  <si>
    <t>https://www.npr.org/podcasts/510355/considerthis</t>
  </si>
  <si>
    <t>Consortium News</t>
  </si>
  <si>
    <t>http://consortiumnews.com</t>
  </si>
  <si>
    <t>Conway Daily Sun</t>
  </si>
  <si>
    <t>http://conwaydailysun.com</t>
  </si>
  <si>
    <t>Cool Stuff Ride Home</t>
  </si>
  <si>
    <t>https://link.chtbl.com/kottke</t>
  </si>
  <si>
    <t>Corporate Knights</t>
  </si>
  <si>
    <t>http://corporateknights.com</t>
  </si>
  <si>
    <t>Cosmopolitan</t>
  </si>
  <si>
    <t>http://cosmopolitan.com</t>
  </si>
  <si>
    <t>Cosmos Magazine</t>
  </si>
  <si>
    <t>http://cosmosmagazine.com</t>
  </si>
  <si>
    <t>CounterPunch</t>
  </si>
  <si>
    <t>http://counterpunch.org</t>
  </si>
  <si>
    <t>Courthouse News</t>
  </si>
  <si>
    <t>http://courthousenews.com</t>
  </si>
  <si>
    <t>CPR - Colorado Public Radio</t>
  </si>
  <si>
    <t>http://cpr.org</t>
  </si>
  <si>
    <t>Crooks and Liars</t>
  </si>
  <si>
    <t>http://crooksandliars.com</t>
  </si>
  <si>
    <t>Crosscut</t>
  </si>
  <si>
    <t>http://crosscut.com</t>
  </si>
  <si>
    <t>CT News Junkie - Connecticut</t>
  </si>
  <si>
    <t>http://ctnewsjunkie.com</t>
  </si>
  <si>
    <t>Current Affairs</t>
  </si>
  <si>
    <t>http://currentaffairs.org</t>
  </si>
  <si>
    <t>Current Revolt</t>
  </si>
  <si>
    <t>http://currentrevolt.com</t>
  </si>
  <si>
    <t>Cut the Bull</t>
  </si>
  <si>
    <t>https://www.cutthebullpodcast.com/</t>
  </si>
  <si>
    <t>https://www.thedailybeast.com/</t>
  </si>
  <si>
    <t>Daily Caller</t>
  </si>
  <si>
    <t>https://dailycaller.com/</t>
  </si>
  <si>
    <t>Daily Dot</t>
  </si>
  <si>
    <t>http://dailydot.com</t>
  </si>
  <si>
    <t>Daily Herald-Chicago</t>
  </si>
  <si>
    <t>http://dailyherald.com</t>
  </si>
  <si>
    <t>Daily Kos</t>
  </si>
  <si>
    <t>https://www.dailykos.com/</t>
  </si>
  <si>
    <t>Daily Mail</t>
  </si>
  <si>
    <t>https://www.dailymail.co.uk/</t>
  </si>
  <si>
    <t>Daily Nebraskan</t>
  </si>
  <si>
    <t>http://dailynebraskan.com</t>
  </si>
  <si>
    <t>Daily News - Los Angeles</t>
  </si>
  <si>
    <t>http://dailynews.com</t>
  </si>
  <si>
    <t>Daily Signal</t>
  </si>
  <si>
    <t>https://www.dailysignal.com/</t>
  </si>
  <si>
    <t>Daily Sound and Fury</t>
  </si>
  <si>
    <t>http://dailysoundandfury.com</t>
  </si>
  <si>
    <t>Daily Tech Headlines</t>
  </si>
  <si>
    <t>https://dailytechnewsshow.com/category/headlines/</t>
  </si>
  <si>
    <t>Daily Torch</t>
  </si>
  <si>
    <t>http://dailytorch.com</t>
  </si>
  <si>
    <t>Daily Wire</t>
  </si>
  <si>
    <t>https://www.dailywire.com/</t>
  </si>
  <si>
    <t>DailyMailTV</t>
  </si>
  <si>
    <t>https://www.dailymail.co.uk/dailymailtv/index.html</t>
  </si>
  <si>
    <t>Dallas Morning News</t>
  </si>
  <si>
    <t>http://dallasnews.com</t>
  </si>
  <si>
    <t>Dark To Light with Frank &amp; Beanz</t>
  </si>
  <si>
    <t>https://uncoverdc.com/category/podcast/dark-to-light-podcast/</t>
  </si>
  <si>
    <t>David Icke</t>
  </si>
  <si>
    <t>http://davidicke.com</t>
  </si>
  <si>
    <t>Dayton.com</t>
  </si>
  <si>
    <t>http://dayton.com</t>
  </si>
  <si>
    <t>Daytona Beach News-Journal</t>
  </si>
  <si>
    <t>http://news-journalonline.com</t>
  </si>
  <si>
    <t>DCist</t>
  </si>
  <si>
    <t>http://dcist.com</t>
  </si>
  <si>
    <t>Deadline</t>
  </si>
  <si>
    <t>http://deadline.com</t>
  </si>
  <si>
    <t>Deadspin</t>
  </si>
  <si>
    <t>http://deadspin.com</t>
  </si>
  <si>
    <t>Dealbreaker</t>
  </si>
  <si>
    <t>http://dealbreaker.com</t>
  </si>
  <si>
    <t>Deconstructed</t>
  </si>
  <si>
    <t>https://theintercept.com/podcasts/deconstructed/</t>
  </si>
  <si>
    <t>Deep Background with Noah Feldman</t>
  </si>
  <si>
    <t>https://www.pushkin.fm/show/deep-background/</t>
  </si>
  <si>
    <t>Deep Dish on Global Affairs</t>
  </si>
  <si>
    <t>https://www.thechicagocouncil.org/commentary-and-analysis/podcasts/deep-dish-podcast</t>
  </si>
  <si>
    <t>Deep State Radio</t>
  </si>
  <si>
    <t>http://thedsrnetwork.com</t>
  </si>
  <si>
    <t>Defense News</t>
  </si>
  <si>
    <t>http://defensenews.com</t>
  </si>
  <si>
    <t>Defense One</t>
  </si>
  <si>
    <t>http://defenseone.com</t>
  </si>
  <si>
    <t>Delaware Online</t>
  </si>
  <si>
    <t>http://delawareonline.com</t>
  </si>
  <si>
    <t>Delete Your Account Podcast</t>
  </si>
  <si>
    <t>https://deleteyouraccount.libsyn.com/</t>
  </si>
  <si>
    <t>Democracy Journal</t>
  </si>
  <si>
    <t>http://democracyjournal.org</t>
  </si>
  <si>
    <t>https://www.democracynow.org/</t>
  </si>
  <si>
    <t>Dennis Prager Podcasts</t>
  </si>
  <si>
    <t>https://pragertopia.com/radio-show/</t>
  </si>
  <si>
    <t>http://denverpost.com</t>
  </si>
  <si>
    <t>Des Moines Register</t>
  </si>
  <si>
    <t>http://desmoinesregister.com</t>
  </si>
  <si>
    <t>Deseret News</t>
  </si>
  <si>
    <t>http://deseret.com</t>
  </si>
  <si>
    <t>DeSmog</t>
  </si>
  <si>
    <t>http://desmog.com</t>
  </si>
  <si>
    <t>Detroit Free Press</t>
  </si>
  <si>
    <t>http://freep.com</t>
  </si>
  <si>
    <t>Detroit Metro Times</t>
  </si>
  <si>
    <t>http://metrotimes.com</t>
  </si>
  <si>
    <t>Deutsche Welle</t>
  </si>
  <si>
    <t>http://dw.com</t>
  </si>
  <si>
    <t>Diane Rehm: On My Mind</t>
  </si>
  <si>
    <t>https://dianerehm.org/</t>
  </si>
  <si>
    <t>Digiday</t>
  </si>
  <si>
    <t>http://digiday.com</t>
  </si>
  <si>
    <t>Dissident Voice</t>
  </si>
  <si>
    <t>http://dissidentvoice.org</t>
  </si>
  <si>
    <t>Distractify</t>
  </si>
  <si>
    <t>http://distractify.com</t>
  </si>
  <si>
    <t>District of Conservation</t>
  </si>
  <si>
    <t>https://anchor.fm/district-of-conservation/</t>
  </si>
  <si>
    <t>Divided We Fall</t>
  </si>
  <si>
    <t>http://dividedwefall.com</t>
  </si>
  <si>
    <t>DJHJ Media</t>
  </si>
  <si>
    <t>http://djhjmedia.com</t>
  </si>
  <si>
    <t>Dlisted</t>
  </si>
  <si>
    <t>http://dlisted.com</t>
  </si>
  <si>
    <t>DOGO News</t>
  </si>
  <si>
    <t>http://dogonews.com</t>
  </si>
  <si>
    <t>Dollar and Sense Podcast</t>
  </si>
  <si>
    <t>https://www.brookings.edu/series/dollar-and-sense-podcast/</t>
  </si>
  <si>
    <t>Drew Berquist</t>
  </si>
  <si>
    <t>http://drewberquist.com</t>
  </si>
  <si>
    <t>Duck Call Room</t>
  </si>
  <si>
    <t>https://www.youtube.com/channel/UCeAQrDS04eL3w6ohJPXFZ0g</t>
  </si>
  <si>
    <t>Dumpster Fire with Bridget Phetasy</t>
  </si>
  <si>
    <t>https://rumble.com/c/phetasy</t>
  </si>
  <si>
    <t>http://eonline.com</t>
  </si>
  <si>
    <t>E&amp;E News</t>
  </si>
  <si>
    <t>http://eenews.net</t>
  </si>
  <si>
    <t>East Bay Times</t>
  </si>
  <si>
    <t>http://eastbaytimes.com</t>
  </si>
  <si>
    <t>East Idaho News</t>
  </si>
  <si>
    <t>http://eastidahonews.com</t>
  </si>
  <si>
    <t>Eat This Not That</t>
  </si>
  <si>
    <t>http://eatthis.com</t>
  </si>
  <si>
    <t>Ebony</t>
  </si>
  <si>
    <t>http://ebony.com</t>
  </si>
  <si>
    <t>Eco Watch</t>
  </si>
  <si>
    <t>http://ecowatch.com</t>
  </si>
  <si>
    <t>Economic Policy Institute</t>
  </si>
  <si>
    <t>http://epi.org</t>
  </si>
  <si>
    <t>Ed Source</t>
  </si>
  <si>
    <t>http://edsource.org</t>
  </si>
  <si>
    <t>EdSurge</t>
  </si>
  <si>
    <t>http://edsurge.com</t>
  </si>
  <si>
    <t>Education Week</t>
  </si>
  <si>
    <t>http://edweek.org</t>
  </si>
  <si>
    <t>El Paso Matters</t>
  </si>
  <si>
    <t>http://elpasomatters.org</t>
  </si>
  <si>
    <t>Electronic Intifada</t>
  </si>
  <si>
    <t>http://electronicintifada.net</t>
  </si>
  <si>
    <t>http://elitedaily.com</t>
  </si>
  <si>
    <t>Elle</t>
  </si>
  <si>
    <t>http://elle.com</t>
  </si>
  <si>
    <t>Engadget</t>
  </si>
  <si>
    <t>http://engadget.com</t>
  </si>
  <si>
    <t>http://ew.com</t>
  </si>
  <si>
    <t>Environmental Health News</t>
  </si>
  <si>
    <t>http://ehn.org</t>
  </si>
  <si>
    <t>Epoch Times</t>
  </si>
  <si>
    <t>http://theepochtimes.com</t>
  </si>
  <si>
    <t>EpochTV: California Insider</t>
  </si>
  <si>
    <t>https://www.theepochtimes.com/c-california-insider</t>
  </si>
  <si>
    <t>EpochTV: Counter Culture with Danielle D'Souza Gill</t>
  </si>
  <si>
    <t>https://www.theepochtimes.com/c-counterculture</t>
  </si>
  <si>
    <t>EpochTV: Facts Matter with Roman Balmakov</t>
  </si>
  <si>
    <t>https://www.theepochtimes.com/c-facts-matter</t>
  </si>
  <si>
    <t>EpochTV: The Larry Elder News Show</t>
  </si>
  <si>
    <t>https://www.theepochtimes.com/c-larry-elder-with-epoch-times</t>
  </si>
  <si>
    <t>EpochTV: Truth Over News</t>
  </si>
  <si>
    <t>https://www.theepochtimes.com/c-truth-over-news</t>
  </si>
  <si>
    <t>Erie Times-News</t>
  </si>
  <si>
    <t>http://goerie.com</t>
  </si>
  <si>
    <t>Esquire</t>
  </si>
  <si>
    <t>http://esquire.com</t>
  </si>
  <si>
    <t>Essence</t>
  </si>
  <si>
    <t>http://essence.com</t>
  </si>
  <si>
    <t>http://etonline.com</t>
  </si>
  <si>
    <t>Euronews</t>
  </si>
  <si>
    <t>http://euronews.com</t>
  </si>
  <si>
    <t>Evening Standard</t>
  </si>
  <si>
    <t>http://standard.co.uk</t>
  </si>
  <si>
    <t>EWTN: EWTN News Nightly</t>
  </si>
  <si>
    <t>https://www.ewtn.com/tv/shows/ewtn-news-nightly</t>
  </si>
  <si>
    <t>Explain to Shane Podcast</t>
  </si>
  <si>
    <t>https://www.aei.org/tag/explain-to-shane-podcast/</t>
  </si>
  <si>
    <t>Exposed by CMD (Center for Media and Democracy)</t>
  </si>
  <si>
    <t>http://exposedbycmd.org</t>
  </si>
  <si>
    <t>Eye on Veterans</t>
  </si>
  <si>
    <t>https://art19.com/shows/eye-on-veterans</t>
  </si>
  <si>
    <t>FactCheck.org</t>
  </si>
  <si>
    <t>http://factcheck.org</t>
  </si>
  <si>
    <t>FAIR</t>
  </si>
  <si>
    <t>http://fair.org</t>
  </si>
  <si>
    <t>Fair Observer</t>
  </si>
  <si>
    <t>http://fairobserver.com</t>
  </si>
  <si>
    <t>Fast Company</t>
  </si>
  <si>
    <t>http://fastcompany.com</t>
  </si>
  <si>
    <t>Fatherly</t>
  </si>
  <si>
    <t>http://fatherly.com</t>
  </si>
  <si>
    <t>Fayetteville Observer</t>
  </si>
  <si>
    <t>http://fayobserver.com</t>
  </si>
  <si>
    <t>Fear and Malding</t>
  </si>
  <si>
    <t>https://kastmedia.com/podcasts/fear-and-malding/</t>
  </si>
  <si>
    <t>Fearless with Jason Whitlock</t>
  </si>
  <si>
    <t>https://www.blazetv.com/series/ON9Wcph2dIkC-fearless-with-jason-whitlock?channel=series</t>
  </si>
  <si>
    <t>Federal Drive with Tom Temin</t>
  </si>
  <si>
    <t>https://federalnewsnetwork.com/category/temin/tom-temin-federal-drive/</t>
  </si>
  <si>
    <t>Federal News Network</t>
  </si>
  <si>
    <t>http://federalnewsnetwork.com</t>
  </si>
  <si>
    <t>Federal Newscast</t>
  </si>
  <si>
    <t>https://podcastone.com/federal-newstalk</t>
  </si>
  <si>
    <t>Fight Back News</t>
  </si>
  <si>
    <t>http://fightbacknews.org</t>
  </si>
  <si>
    <t>Financial Buzz</t>
  </si>
  <si>
    <t>http://financialbuzz.com</t>
  </si>
  <si>
    <t>Financial Times</t>
  </si>
  <si>
    <t>https://www.ft.com/</t>
  </si>
  <si>
    <t>Firebrand with Matt Gaetz</t>
  </si>
  <si>
    <t>https://gaetz.house.gov/firebrand</t>
  </si>
  <si>
    <t>First Thing with Kevin Manno</t>
  </si>
  <si>
    <t>https://anchor.fm/kevin-manno/</t>
  </si>
  <si>
    <t>First Things</t>
  </si>
  <si>
    <t>http://firstthings.com</t>
  </si>
  <si>
    <t>Fiscal Times</t>
  </si>
  <si>
    <t>http://www.thefiscaltimes.com/</t>
  </si>
  <si>
    <t>Fits News</t>
  </si>
  <si>
    <t>http://fitsnews.com</t>
  </si>
  <si>
    <t>Five Minute News</t>
  </si>
  <si>
    <t>https://fiveminute.news/</t>
  </si>
  <si>
    <t>FiveThirtyEight</t>
  </si>
  <si>
    <t>http://fivethirtyeight.com</t>
  </si>
  <si>
    <t>FiveThirtyEight Politics</t>
  </si>
  <si>
    <t>https://fivethirtyeight.com/tag/politics-podcast/</t>
  </si>
  <si>
    <t>Florida Politics</t>
  </si>
  <si>
    <t>http://floridapolitics.com</t>
  </si>
  <si>
    <t>https://www.forbes.com/</t>
  </si>
  <si>
    <t>Foreign Affairs</t>
  </si>
  <si>
    <t>http://foreignaffairs.com</t>
  </si>
  <si>
    <t>Foreign Policy</t>
  </si>
  <si>
    <t>https://foreignpolicy.com/</t>
  </si>
  <si>
    <t>Fortune</t>
  </si>
  <si>
    <t>http://fortune.com/</t>
  </si>
  <si>
    <t>Forward</t>
  </si>
  <si>
    <t>http://forward.com</t>
  </si>
  <si>
    <t>Forward with Andrew Yang</t>
  </si>
  <si>
    <t>https://www.andrewyang.com/podcast</t>
  </si>
  <si>
    <t>Foundation for Economic Education</t>
  </si>
  <si>
    <t>http://fee.org</t>
  </si>
  <si>
    <t>http://fox10phoenix.com</t>
  </si>
  <si>
    <t>http://foxla.com</t>
  </si>
  <si>
    <t>Fox 12 Oregon</t>
  </si>
  <si>
    <t>http://kptv.com</t>
  </si>
  <si>
    <t>http://fox13now.com</t>
  </si>
  <si>
    <t>Fox 17 Nashville</t>
  </si>
  <si>
    <t>http://fox17.com</t>
  </si>
  <si>
    <t>Fox 29 Philadelphia</t>
  </si>
  <si>
    <t>http://fox29.com</t>
  </si>
  <si>
    <t>Fox 31 Denver</t>
  </si>
  <si>
    <t>http://kdvr.com</t>
  </si>
  <si>
    <t>Fox 35 Orlando</t>
  </si>
  <si>
    <t>http://fox35orlando.com</t>
  </si>
  <si>
    <t>http://fox4news.com</t>
  </si>
  <si>
    <t>http://fox4kc.com</t>
  </si>
  <si>
    <t>http://fox5dc.com</t>
  </si>
  <si>
    <t>Fox 5 San Diego</t>
  </si>
  <si>
    <t>http://fox5sandiego.com</t>
  </si>
  <si>
    <t>Fox 5 Vegas</t>
  </si>
  <si>
    <t>http://fox5vegas.com</t>
  </si>
  <si>
    <t>FOX Across America with Jimmy Failla</t>
  </si>
  <si>
    <t>https://radio.foxnews.com/fox-news-talk/fox-across-america-with-jimmy-failla/</t>
  </si>
  <si>
    <t>http://foxbusiness.com</t>
  </si>
  <si>
    <t>Fox Business TV Network</t>
  </si>
  <si>
    <t>https://www.foxbusiness.com/shows</t>
  </si>
  <si>
    <t>Fox Business: Barron's Roundtable</t>
  </si>
  <si>
    <t>https://www.foxbusiness.com/category/barrons-roundtable</t>
  </si>
  <si>
    <t>Fox Business: Cavuto: Coast to Coast</t>
  </si>
  <si>
    <t>https://www.foxbusiness.com/shows/cavuto-coast-to-coast</t>
  </si>
  <si>
    <t>Fox Business: Kennedy</t>
  </si>
  <si>
    <t>https://www.foxbusiness.com/shows/kennedy</t>
  </si>
  <si>
    <t>Fox Business: Kudlow</t>
  </si>
  <si>
    <t>https://www.foxbusiness.com/shows/kudlow</t>
  </si>
  <si>
    <t>Fox Business: Making Money With Charles Payne</t>
  </si>
  <si>
    <t>https://www.foxbusiness.com/shows/making-money-with-charles-payne</t>
  </si>
  <si>
    <t>Fox Business: Mornings With Maria Bartiromo</t>
  </si>
  <si>
    <t>https://www.foxbusiness.com/shows/mornings-with-maria</t>
  </si>
  <si>
    <t>Fox Business: The Claman Countdown</t>
  </si>
  <si>
    <t>https://www.foxbusiness.com/shows/the-claman-countdown</t>
  </si>
  <si>
    <t>Fox Business: The Evening Edit</t>
  </si>
  <si>
    <t>https://www.foxbusiness.com/shows/the-evening-edit</t>
  </si>
  <si>
    <t>Fox Business: Varney &amp; Company</t>
  </si>
  <si>
    <t>https://www.foxbusiness.com/shows/varney-co</t>
  </si>
  <si>
    <t>Fox Business: WSJ at Large With Gerry Baker</t>
  </si>
  <si>
    <t>https://www.foxbusiness.com/shows/wsj-at-large</t>
  </si>
  <si>
    <t>http://foxnews.com/</t>
  </si>
  <si>
    <t>Fox News Channel TV Network</t>
  </si>
  <si>
    <t>https://www.foxnews.com/shows</t>
  </si>
  <si>
    <t>Fox News Radio Newscast</t>
  </si>
  <si>
    <t>https://radio.foxnews.com/podcast/5-minute-newscast/</t>
  </si>
  <si>
    <t>Fox News Rundown</t>
  </si>
  <si>
    <t>https://radio.foxnews.com/podcast/fox-news-rundown/</t>
  </si>
  <si>
    <t>Fox News: @ Night with Shannon Bream</t>
  </si>
  <si>
    <t>https://www.fox.com/fox-news-at-night-with-shannon-bream/</t>
  </si>
  <si>
    <t>Fox News: #mediabuzz</t>
  </si>
  <si>
    <t>https://www.foxnews.com/shows/media-buzz</t>
  </si>
  <si>
    <t>Fox News: America Reports With John Roberts &amp; Sandra Smith</t>
  </si>
  <si>
    <t>https://www.foxnews.com/shows/america-reports</t>
  </si>
  <si>
    <t>Fox News: America's Newsroom w/ Bill Hemmer &amp; Dana Perino</t>
  </si>
  <si>
    <t>https://www.foxnews.com/shows/americas-newsroom</t>
  </si>
  <si>
    <t>Fox News: Cavuto Live</t>
  </si>
  <si>
    <t>https://www.foxnews.com/shows/cavuto-live</t>
  </si>
  <si>
    <t>Fox News: Fox &amp; Friends</t>
  </si>
  <si>
    <t>https://www.foxnews.com/shows/fox-and-friends</t>
  </si>
  <si>
    <t>Fox News: Fox &amp; Friends First</t>
  </si>
  <si>
    <t>https://www.foxnews.com/shows/fox-friends-first</t>
  </si>
  <si>
    <t>Fox News: FOX and Friends Saturday</t>
  </si>
  <si>
    <t>https://nation.foxnews.com/fox-and-friends-saturday/</t>
  </si>
  <si>
    <t>Fox News: FOX and Friends Sunday</t>
  </si>
  <si>
    <t>https://www.fox.com/fox-and-friends-sunday/</t>
  </si>
  <si>
    <t>https://www.foxnews.com/shows/fox-news-live</t>
  </si>
  <si>
    <t>Fox News: Fox News Primetime</t>
  </si>
  <si>
    <t>https://www.foxnews.com/shows/fox-news-primetime</t>
  </si>
  <si>
    <t>Fox News: Fox Report With Jon Scott</t>
  </si>
  <si>
    <t>https://www.foxnews.com/shows/fox-report-weekend</t>
  </si>
  <si>
    <t>Fox News: Gutfeld!</t>
  </si>
  <si>
    <t>https://www.foxnews.com/shows/gutfeld</t>
  </si>
  <si>
    <t>Fox News: Hannity</t>
  </si>
  <si>
    <t>https://www.foxnews.com/shows/hannity</t>
  </si>
  <si>
    <t>Fox News: Lawrence Jones Cross Country</t>
  </si>
  <si>
    <t>https://www.foxnews.com/shows/lawrence-jones-cross-country</t>
  </si>
  <si>
    <t>Fox News: Life, Liberty and Levin</t>
  </si>
  <si>
    <t>https://www.foxnews.com/shows/life-liberty-levin</t>
  </si>
  <si>
    <t>Fox News: Outnumbered</t>
  </si>
  <si>
    <t>https://www.foxnews.com/shows/outnumbered</t>
  </si>
  <si>
    <t>Fox News: Special Report w/Bret Baier</t>
  </si>
  <si>
    <t>https://www.foxnews.com/shows/special-report</t>
  </si>
  <si>
    <t>Fox News: Sunday Morning Futures With Maria Bartiromo</t>
  </si>
  <si>
    <t>https://www.foxnews.com/shows/sunday-morning-futures</t>
  </si>
  <si>
    <t>Fox News: Sunday Night in America with Trey Gowdy</t>
  </si>
  <si>
    <t>https://www.foxnews.com/shows/sunday-night-in-america-with-trey-gowdy</t>
  </si>
  <si>
    <t>Fox News: The Big Saturday Show</t>
  </si>
  <si>
    <t>https://www.foxnews.com/shows/the-big-saturday-show</t>
  </si>
  <si>
    <t>Fox News: The Big Sunday Show</t>
  </si>
  <si>
    <t>https://www.fox.com/the-big-sunday-show/</t>
  </si>
  <si>
    <t>Fox News: The Faulkner Focus</t>
  </si>
  <si>
    <t>https://www.foxnews.com/shows/the-faulkner-focus</t>
  </si>
  <si>
    <t>Fox News: The Five</t>
  </si>
  <si>
    <t>https://www.foxnews.com/shows/the-five</t>
  </si>
  <si>
    <t>Fox News: The Ingraham Angle</t>
  </si>
  <si>
    <t>https://www.foxnews.com/shows/ingraham-angle</t>
  </si>
  <si>
    <t>Fox News: The Journal Editorial Report</t>
  </si>
  <si>
    <t>https://www.foxnews.com/shows/journal-editorial-report</t>
  </si>
  <si>
    <t>Fox News: The Next Revolution with Steve Hilton</t>
  </si>
  <si>
    <t>https://www.foxnews.com/shows/next-revolution-steve-hilton</t>
  </si>
  <si>
    <t>Fox News: The Story with Martha MacCallum</t>
  </si>
  <si>
    <t>https://www.fox.com/the-story-with-martha-maccallum/</t>
  </si>
  <si>
    <t>Fox News: Tucker Carlson Tonight</t>
  </si>
  <si>
    <t>https://www.foxnews.com/person/c/tucker-carlson</t>
  </si>
  <si>
    <t>Fox News: Unfiltered with Dan Bongino</t>
  </si>
  <si>
    <t>https://www.foxnews.com/shows/unfiltered-with-dan-bongino</t>
  </si>
  <si>
    <t>Fox News: Your World with Neil Cavuto</t>
  </si>
  <si>
    <t>https://www.foxnews.com/shows/your-world-cavuto</t>
  </si>
  <si>
    <t>France 24</t>
  </si>
  <si>
    <t>http://france24.com</t>
  </si>
  <si>
    <t>Frangela: The Final Word</t>
  </si>
  <si>
    <t>https://frangela.com/the-final-word-podcasts/</t>
  </si>
  <si>
    <t>Freakonomics Radio</t>
  </si>
  <si>
    <t>http://freakonomics.com</t>
  </si>
  <si>
    <t>Fred Hampton Leftists</t>
  </si>
  <si>
    <t>https://anchor.fm/fred-hampton-leftists/</t>
  </si>
  <si>
    <t>Free Speech TV: Democracy Now!</t>
  </si>
  <si>
    <t>https://freespeech.org/shows/democracy-now/</t>
  </si>
  <si>
    <t>Free Speech TV: Economic Update With Richard D. Wolff</t>
  </si>
  <si>
    <t>https://freespeech.org/shows/economic-update/</t>
  </si>
  <si>
    <t>Free Speech TV: Gay USA</t>
  </si>
  <si>
    <t>https://freespeech.org/shows/gay-usa/</t>
  </si>
  <si>
    <t>Freedom Works</t>
  </si>
  <si>
    <t>http://freedomworks.org</t>
  </si>
  <si>
    <t>Fresh Air</t>
  </si>
  <si>
    <t>https://www.npr.org/programs/fresh-air/</t>
  </si>
  <si>
    <t>From the Bunker</t>
  </si>
  <si>
    <t>http://ftbrickandjody.com/</t>
  </si>
  <si>
    <t>Front Burner</t>
  </si>
  <si>
    <t>https://www.cbc.ca/listen/cbc-podcasts/209-front-burner</t>
  </si>
  <si>
    <t>FrontPage Mag</t>
  </si>
  <si>
    <t>http://frontpagemag.com</t>
  </si>
  <si>
    <t>FT News Briefing</t>
  </si>
  <si>
    <t>https://www.ft.com/ft-news-briefing</t>
  </si>
  <si>
    <t>Full Measure After Hours</t>
  </si>
  <si>
    <t>https://anchor.fm/sharylattkisson</t>
  </si>
  <si>
    <t>Futurism</t>
  </si>
  <si>
    <t>http://futurism.com</t>
  </si>
  <si>
    <t>Galveston Daily News</t>
  </si>
  <si>
    <t>http://galvnews.com</t>
  </si>
  <si>
    <t>Gaslit Nation</t>
  </si>
  <si>
    <t>https://gaslitnation.libsyn.com/</t>
  </si>
  <si>
    <t>Gawker</t>
  </si>
  <si>
    <t>http://gawker.com</t>
  </si>
  <si>
    <t>Geo News</t>
  </si>
  <si>
    <t>http://geo.tv</t>
  </si>
  <si>
    <t>Georgetown Voice</t>
  </si>
  <si>
    <t>http://georgetownvoice.com</t>
  </si>
  <si>
    <t>Georgetowner</t>
  </si>
  <si>
    <t>http://georgetowner.com</t>
  </si>
  <si>
    <t>Gingrich 360</t>
  </si>
  <si>
    <t>http://gingrich360.com</t>
  </si>
  <si>
    <t>http://gizmodo.com</t>
  </si>
  <si>
    <t>http://glamour.com</t>
  </si>
  <si>
    <t>Glenn Beck</t>
  </si>
  <si>
    <t>http://glennbeck.com</t>
  </si>
  <si>
    <t>Glenn Greenwald</t>
  </si>
  <si>
    <t>https://greenwald.substack.com/</t>
  </si>
  <si>
    <t>Glitch.News</t>
  </si>
  <si>
    <t>http://glitch.news</t>
  </si>
  <si>
    <t>Global News</t>
  </si>
  <si>
    <t>http://globalnews.ca</t>
  </si>
  <si>
    <t>Global News Podcast</t>
  </si>
  <si>
    <t>https://www.bbc.co.uk/programmes/p02nq0gn/episodes/player</t>
  </si>
  <si>
    <t>Global Times</t>
  </si>
  <si>
    <t>http://globaltimes.cn</t>
  </si>
  <si>
    <t>Good Good Good</t>
  </si>
  <si>
    <t>http://goodgoodgood.co</t>
  </si>
  <si>
    <t>http://goodmorningamerica.com</t>
  </si>
  <si>
    <t>Good News Network</t>
  </si>
  <si>
    <t>http://goodnewsnetwork.org</t>
  </si>
  <si>
    <t>Gotham Gazette</t>
  </si>
  <si>
    <t>http://gothamgazette.com</t>
  </si>
  <si>
    <t>Gothamist</t>
  </si>
  <si>
    <t>http://gothamist.com</t>
  </si>
  <si>
    <t>Governing</t>
  </si>
  <si>
    <t>http://governing.com</t>
  </si>
  <si>
    <t>Government Executive</t>
  </si>
  <si>
    <t>http://govexec.com</t>
  </si>
  <si>
    <t>GPB - Georgia Public Broadcasting</t>
  </si>
  <si>
    <t>http://gpb.org</t>
  </si>
  <si>
    <t>GQ - US</t>
  </si>
  <si>
    <t>http://gq.com</t>
  </si>
  <si>
    <t>Graham Allen’s Dear America Podcast</t>
  </si>
  <si>
    <t>https://www.iheart.com/podcast/867-dear-america-with-graham-a-30771918/</t>
  </si>
  <si>
    <t>Green Bay Press Gazette</t>
  </si>
  <si>
    <t>http://greenbaypressgazette.com</t>
  </si>
  <si>
    <t>Green Matters</t>
  </si>
  <si>
    <t>http://greenmatters.com</t>
  </si>
  <si>
    <t>Greenfield Recorder</t>
  </si>
  <si>
    <t>http://recorder.com</t>
  </si>
  <si>
    <t>Grid News</t>
  </si>
  <si>
    <t>http://grid.news</t>
  </si>
  <si>
    <t>Grist</t>
  </si>
  <si>
    <t>http://grist.org</t>
  </si>
  <si>
    <t>Guns.com</t>
  </si>
  <si>
    <t>http://guns.com</t>
  </si>
  <si>
    <t>Haaretz</t>
  </si>
  <si>
    <t>http://haaretz.com</t>
  </si>
  <si>
    <t>Haaretz Weekly</t>
  </si>
  <si>
    <t>https://www.haaretz.com/israel-news/podcasts</t>
  </si>
  <si>
    <t>Hacks on Tap with David Axelrod and Mike Murphy</t>
  </si>
  <si>
    <t>https://www.hacksontap.com/episodes/</t>
  </si>
  <si>
    <t>Hal Sparks Radio Podcast Megaworldwide</t>
  </si>
  <si>
    <t>https://www.youtube.com/c/HalSparksChannel</t>
  </si>
  <si>
    <t>Hamodia</t>
  </si>
  <si>
    <t>http://hamodia.com</t>
  </si>
  <si>
    <t>Hannity</t>
  </si>
  <si>
    <t>https://hannity.com</t>
  </si>
  <si>
    <t>Hard Factor News</t>
  </si>
  <si>
    <t>http://hardfactor.com/</t>
  </si>
  <si>
    <t>http://harpersbazaar.com</t>
  </si>
  <si>
    <t>Hartford Courant</t>
  </si>
  <si>
    <t>http://courant.com</t>
  </si>
  <si>
    <t>Hawaii News Now</t>
  </si>
  <si>
    <t>http://hawaiinewsnow.com</t>
  </si>
  <si>
    <t>Hawaii Tribune-Herald</t>
  </si>
  <si>
    <t>http://hawaiitribune-herald.com</t>
  </si>
  <si>
    <t>HBO: Axios</t>
  </si>
  <si>
    <t>https://www.hbo.com/axios</t>
  </si>
  <si>
    <t>HBO: Real Time with Bill Maher</t>
  </si>
  <si>
    <t>https://www.hbo.com/real-time-with-bill-maher</t>
  </si>
  <si>
    <t>Headline USA</t>
  </si>
  <si>
    <t>http://headlineusa.com</t>
  </si>
  <si>
    <t>Health Feedback</t>
  </si>
  <si>
    <t>http://healthfeedback.org</t>
  </si>
  <si>
    <t>Health Ranger Report</t>
  </si>
  <si>
    <t>http://healthrangerreport.com</t>
  </si>
  <si>
    <t>Health.News</t>
  </si>
  <si>
    <t>http://health.news</t>
  </si>
  <si>
    <t>Healthline</t>
  </si>
  <si>
    <t>http://healthline.com</t>
  </si>
  <si>
    <t>Hearst Television: Matter of Fact with Soledad O'Brien</t>
  </si>
  <si>
    <t>https://www.matteroffact.tv/</t>
  </si>
  <si>
    <t>HEATED</t>
  </si>
  <si>
    <t>http://heated.world</t>
  </si>
  <si>
    <t>Heavy</t>
  </si>
  <si>
    <t>http://heavy.com</t>
  </si>
  <si>
    <t>Helena Independent-Record</t>
  </si>
  <si>
    <t>http://helenair.com</t>
  </si>
  <si>
    <t>Hell &amp; High Water with John Heilemann</t>
  </si>
  <si>
    <t>https://play.acast.com/s/hell-and-high-water-with-john-heilemann-1</t>
  </si>
  <si>
    <t>Herald Scotland</t>
  </si>
  <si>
    <t>http://heraldscotland.com</t>
  </si>
  <si>
    <t>Herbs.News</t>
  </si>
  <si>
    <t>http://herbs.news</t>
  </si>
  <si>
    <t>Heritage Foundation</t>
  </si>
  <si>
    <t>http://heritage.org</t>
  </si>
  <si>
    <t>High Country News</t>
  </si>
  <si>
    <t>http://hcn.org</t>
  </si>
  <si>
    <t>Hill Rag</t>
  </si>
  <si>
    <t>http://hillrag.com</t>
  </si>
  <si>
    <t>Hill Reporter</t>
  </si>
  <si>
    <t>http://hillreporter.com</t>
  </si>
  <si>
    <t>Hill TV: Rising</t>
  </si>
  <si>
    <t>https://thehill.com/hilltv/rising</t>
  </si>
  <si>
    <t>HLN: Morning Express With Robin Meade</t>
  </si>
  <si>
    <t>https://www.cnn.com/shows/morning-express</t>
  </si>
  <si>
    <t>HLN: Weekend Express with Susan Hendricks</t>
  </si>
  <si>
    <t>https://www.cnn.com/shows/weekend-express</t>
  </si>
  <si>
    <t>Hodgetwins</t>
  </si>
  <si>
    <t>https://www.youtube.com/c/ConservativeTwins/videos</t>
  </si>
  <si>
    <t>Hold These Truths with Dan Crenshaw</t>
  </si>
  <si>
    <t>https://holdthesetruthswithdancrenshaw.libsyn.com/</t>
  </si>
  <si>
    <t>http://hollywoodlife.com</t>
  </si>
  <si>
    <t>http://hollywoodreporter.com</t>
  </si>
  <si>
    <t>Honestly with Bari Weiss</t>
  </si>
  <si>
    <t>http://honestlypod.com</t>
  </si>
  <si>
    <t>Honolulu Civil Beat</t>
  </si>
  <si>
    <t>http://civilbeat.org</t>
  </si>
  <si>
    <t>Hoover Institution</t>
  </si>
  <si>
    <t>http://hoover.org</t>
  </si>
  <si>
    <t>HotAir</t>
  </si>
  <si>
    <t>http://hotair.com</t>
  </si>
  <si>
    <t>http://houstonchronicle.com</t>
  </si>
  <si>
    <t>Houston Press</t>
  </si>
  <si>
    <t>http://houstonpress.com</t>
  </si>
  <si>
    <t>How to Save a Planet</t>
  </si>
  <si>
    <t>https://gimletmedia.com/shows/howtosaveaplanet/</t>
  </si>
  <si>
    <t>http://www.huffingtonpost.com/</t>
  </si>
  <si>
    <t>Human Events</t>
  </si>
  <si>
    <t>http://humanevents.com</t>
  </si>
  <si>
    <t>Human Events Daily with Jack Posobiec</t>
  </si>
  <si>
    <t>https://podcasts.apple.com/us/podcast/human-events-daily-with-jack-posobiec/id1585243541</t>
  </si>
  <si>
    <t>Humans Are Free</t>
  </si>
  <si>
    <t>http://humansarefree.com</t>
  </si>
  <si>
    <t>Hysteria</t>
  </si>
  <si>
    <t>https://crooked.com/podcast-series/hysteria/</t>
  </si>
  <si>
    <t>i24: Middle East Now</t>
  </si>
  <si>
    <t>https://video.i24news.tv/page/6154368a23eec60016c35d2f</t>
  </si>
  <si>
    <t>i24: The Rundown</t>
  </si>
  <si>
    <t>https://video.i24news.tv/page/5a97b81f23eec6000c55857d</t>
  </si>
  <si>
    <t>IFLScience</t>
  </si>
  <si>
    <t>http://iflscience.com</t>
  </si>
  <si>
    <t>In the Bubble with Andy Slavitt</t>
  </si>
  <si>
    <t>https://www.lemonadamedia.com/show/in-the-bubble/</t>
  </si>
  <si>
    <t>In the Thick</t>
  </si>
  <si>
    <t>https://www.inthethick.org/</t>
  </si>
  <si>
    <t>In These Times</t>
  </si>
  <si>
    <t>http://inthesetimes.com</t>
  </si>
  <si>
    <t>Independent Americans with Paul Rieckhoff</t>
  </si>
  <si>
    <t>http://righteous.us/independent-americans/</t>
  </si>
  <si>
    <t>Independent Institute</t>
  </si>
  <si>
    <t>http://independent.org</t>
  </si>
  <si>
    <t>Independent Journal Review</t>
  </si>
  <si>
    <t>http://ijr.com</t>
  </si>
  <si>
    <t>Independent Media Institute</t>
  </si>
  <si>
    <t>http://independentmediainstitute.org</t>
  </si>
  <si>
    <t>India.com</t>
  </si>
  <si>
    <t>https://www.india.com/</t>
  </si>
  <si>
    <t>Indian Country Today</t>
  </si>
  <si>
    <t>https://indiancountrytoday.com</t>
  </si>
  <si>
    <t>indy100</t>
  </si>
  <si>
    <t>http://indy100.com</t>
  </si>
  <si>
    <t>IndyStar</t>
  </si>
  <si>
    <t>http://indystar.com</t>
  </si>
  <si>
    <t>iNews - UK</t>
  </si>
  <si>
    <t>https://inews.co.uk</t>
  </si>
  <si>
    <t>iNewsource - San Diego</t>
  </si>
  <si>
    <t>http://inewsource.org</t>
  </si>
  <si>
    <t>InfoWars</t>
  </si>
  <si>
    <t>https://www.infowars.com/</t>
  </si>
  <si>
    <t>InfoWars: The Alex Jones Show</t>
  </si>
  <si>
    <t>https://www.infowars.com/show/the-alex-jones-show/</t>
  </si>
  <si>
    <t>InfoWars: The War Room with Owen Shroyer</t>
  </si>
  <si>
    <t>https://www.infowars.com/show/war-room/</t>
  </si>
  <si>
    <t>Input Magazine</t>
  </si>
  <si>
    <t>http://inputmag.com</t>
  </si>
  <si>
    <t>Inquirer.net</t>
  </si>
  <si>
    <t>http://inquirer.net</t>
  </si>
  <si>
    <t>Inquisitr</t>
  </si>
  <si>
    <t>http://inquisitr.com</t>
  </si>
  <si>
    <t>Inside Climate News</t>
  </si>
  <si>
    <t>http://insideclimatenews.org</t>
  </si>
  <si>
    <t>http://insideedition.com</t>
  </si>
  <si>
    <t>Inside Higher Ed</t>
  </si>
  <si>
    <t>http://insidehighered.com</t>
  </si>
  <si>
    <t>Inside Hook</t>
  </si>
  <si>
    <t>http://insidehook.com</t>
  </si>
  <si>
    <t>Inside Nova</t>
  </si>
  <si>
    <t>http://insidenova.com</t>
  </si>
  <si>
    <t>Inside the Hive</t>
  </si>
  <si>
    <t>https://www.vanityfair.com/topic/inside-the-hive-podcast</t>
  </si>
  <si>
    <t>http://insider.com</t>
  </si>
  <si>
    <t>Insider New Jersey</t>
  </si>
  <si>
    <t>http://insidernj.com</t>
  </si>
  <si>
    <t>Intellectual Takeout</t>
  </si>
  <si>
    <t>http://intellectualtakeout.org</t>
  </si>
  <si>
    <t>Intelligence Matters</t>
  </si>
  <si>
    <t>https://art19.com/shows/intelligence-matters</t>
  </si>
  <si>
    <t>Intelligence Squared US</t>
  </si>
  <si>
    <t>http://intelligencesquaredus.org</t>
  </si>
  <si>
    <t>IntelliHub</t>
  </si>
  <si>
    <t>http://intellihub.news</t>
  </si>
  <si>
    <t>Intercepted with Jeremy Scahill</t>
  </si>
  <si>
    <t>https://theintercept.com/staff/intercepted/</t>
  </si>
  <si>
    <t>International Business Times</t>
  </si>
  <si>
    <t>http://ibtimes.com</t>
  </si>
  <si>
    <t>Into America</t>
  </si>
  <si>
    <t>https://into-america.simplecast.com/</t>
  </si>
  <si>
    <t>Iowa Starting Line</t>
  </si>
  <si>
    <t>http://iowastartingline.com</t>
  </si>
  <si>
    <t>Isthmus</t>
  </si>
  <si>
    <t>http://isthmus.com</t>
  </si>
  <si>
    <t>It's Going Down</t>
  </si>
  <si>
    <t>http://itsgoingdown.org</t>
  </si>
  <si>
    <t>It's News to Us with Eddie &amp; Jason</t>
  </si>
  <si>
    <t>https://itsnewstous.sounder.fm/</t>
  </si>
  <si>
    <t>Jacobin</t>
  </si>
  <si>
    <t>https://www.jacobinmag.com/</t>
  </si>
  <si>
    <t>Jalopnik</t>
  </si>
  <si>
    <t>http://jalopnik.com</t>
  </si>
  <si>
    <t>Jason In The House – The Jason Chaffetz Podcast</t>
  </si>
  <si>
    <t>https://radio.foxnews.com/podcast/jason-chaffetz-podcast/</t>
  </si>
  <si>
    <t>Jemele Hill is Unbothered</t>
  </si>
  <si>
    <t>https://open.spotify.com/show/1SXD1U55jqbK9HHoPvdbsw</t>
  </si>
  <si>
    <t>Jerusalem Post</t>
  </si>
  <si>
    <t>http://jpost.com</t>
  </si>
  <si>
    <t>Jewish Herald-Voice</t>
  </si>
  <si>
    <t>http://jhvonline.com</t>
  </si>
  <si>
    <t>Jewish News Syndicate</t>
  </si>
  <si>
    <t>http://jns.org</t>
  </si>
  <si>
    <t>Jezebel</t>
  </si>
  <si>
    <t>http://jezebel.com</t>
  </si>
  <si>
    <t>John Solomon Reports</t>
  </si>
  <si>
    <t>https://justthenews.com/podcasts</t>
  </si>
  <si>
    <t>Judicial Watch</t>
  </si>
  <si>
    <t>http://judicialwatch.org</t>
  </si>
  <si>
    <t>Just Jared</t>
  </si>
  <si>
    <t>http://justjared.com</t>
  </si>
  <si>
    <t>Just Security</t>
  </si>
  <si>
    <t>http://justsecurity.org</t>
  </si>
  <si>
    <t>Just the News</t>
  </si>
  <si>
    <t>http://justthenews.com</t>
  </si>
  <si>
    <t>Justice Matters with Glenn Kirschner</t>
  </si>
  <si>
    <t>https://open.spotify.com/show/2Cbb8vIbYAH8LS7ezjnIgj</t>
  </si>
  <si>
    <t>Kaiser Health News</t>
  </si>
  <si>
    <t>http://khn.org</t>
  </si>
  <si>
    <t>Kaleidoscope with Allison Keyes</t>
  </si>
  <si>
    <t>https://art19.com/shows/kaleidoscope</t>
  </si>
  <si>
    <t>KANW - New Mexico Public Media</t>
  </si>
  <si>
    <t>http://kanw.com</t>
  </si>
  <si>
    <t>Kasich &amp; Klepper</t>
  </si>
  <si>
    <t>https://shows.acast.com/kasich-klepper</t>
  </si>
  <si>
    <t>KATU - Portland</t>
  </si>
  <si>
    <t>http://katu.com</t>
  </si>
  <si>
    <t>KBTX</t>
  </si>
  <si>
    <t>http://kbtx.com</t>
  </si>
  <si>
    <t>http://kcra.com</t>
  </si>
  <si>
    <t>Keene Sentinel</t>
  </si>
  <si>
    <t>http://sentinelsource.com</t>
  </si>
  <si>
    <t>Keep It</t>
  </si>
  <si>
    <t>https://crooked.com/podcast-series/keep-it/</t>
  </si>
  <si>
    <t>KeloLand News</t>
  </si>
  <si>
    <t>http://keloland.com</t>
  </si>
  <si>
    <t>Kennedy Saves the World</t>
  </si>
  <si>
    <t>https://radio.foxnews.com/podcast/kennedy-saves-the-world/</t>
  </si>
  <si>
    <t>Kenosha News</t>
  </si>
  <si>
    <t>http://kenoshanews.com</t>
  </si>
  <si>
    <t>KFOR 4 - Oklahoma</t>
  </si>
  <si>
    <t>http://kfor.com</t>
  </si>
  <si>
    <t>KGW8 - Portland</t>
  </si>
  <si>
    <t>http://kgw.com</t>
  </si>
  <si>
    <t>http://khou.com</t>
  </si>
  <si>
    <t>Killeen Daily Herald</t>
  </si>
  <si>
    <t>http://kdhnews.com</t>
  </si>
  <si>
    <t>Kiplinger</t>
  </si>
  <si>
    <t>http://kiplinger.com</t>
  </si>
  <si>
    <t>KIRO 7 - Seattle</t>
  </si>
  <si>
    <t>http://kiro7.com</t>
  </si>
  <si>
    <t>Know Your Enemy</t>
  </si>
  <si>
    <t>https://know-your-enemy-1682b684.simplecast.com/</t>
  </si>
  <si>
    <t>http://knoxnews.com</t>
  </si>
  <si>
    <t>KOB 4 Albuquerque</t>
  </si>
  <si>
    <t>http://kob.com</t>
  </si>
  <si>
    <t>KOCO 5 News</t>
  </si>
  <si>
    <t>http://koco.com</t>
  </si>
  <si>
    <t>KOMO News</t>
  </si>
  <si>
    <t>http://komonews.com</t>
  </si>
  <si>
    <t>KRCR News Channel 7</t>
  </si>
  <si>
    <t>http://krcrtv.com</t>
  </si>
  <si>
    <t>Krebs on Security</t>
  </si>
  <si>
    <t>http://krebsonsecurity.com</t>
  </si>
  <si>
    <t>http://kron4.com</t>
  </si>
  <si>
    <t>Krystal Kyle &amp; Friends</t>
  </si>
  <si>
    <t>https://krystalkyleandfriends.substack.com/</t>
  </si>
  <si>
    <t>http://ksat.com</t>
  </si>
  <si>
    <t>KSBY California's Central Coast</t>
  </si>
  <si>
    <t>http://ksby.com</t>
  </si>
  <si>
    <t>http://ktla.com</t>
  </si>
  <si>
    <t>KTVZ - Bend, Oregon</t>
  </si>
  <si>
    <t>http://ktvz.com</t>
  </si>
  <si>
    <t>KUNR</t>
  </si>
  <si>
    <t>http://kunr.org</t>
  </si>
  <si>
    <t>KUSI - San Diego</t>
  </si>
  <si>
    <t>http://kusi.com</t>
  </si>
  <si>
    <t>La Prensa - San Diego</t>
  </si>
  <si>
    <t>http://laprensa-sandiego.org</t>
  </si>
  <si>
    <t>LA Progressive</t>
  </si>
  <si>
    <t>http://laprogressive.com</t>
  </si>
  <si>
    <t>LA Taco</t>
  </si>
  <si>
    <t>http://lataco.com</t>
  </si>
  <si>
    <t>https://www.latimes.com/</t>
  </si>
  <si>
    <t>LA Weekly</t>
  </si>
  <si>
    <t>http://laweekly.com</t>
  </si>
  <si>
    <t>Laconia Daily Sun</t>
  </si>
  <si>
    <t>http://laconiadailysun.com</t>
  </si>
  <si>
    <t>LAD Bible</t>
  </si>
  <si>
    <t>http://ladbible.com</t>
  </si>
  <si>
    <t>LAist</t>
  </si>
  <si>
    <t>http://laist.com</t>
  </si>
  <si>
    <t>Laredo Morning Times</t>
  </si>
  <si>
    <t>http://lmtonline.com</t>
  </si>
  <si>
    <t>Las Vegas Review-Journal</t>
  </si>
  <si>
    <t>https://www.reviewjournal.com/</t>
  </si>
  <si>
    <t>Las Vegas Sun</t>
  </si>
  <si>
    <t>http://lasvegassun.com</t>
  </si>
  <si>
    <t>Law and Crime</t>
  </si>
  <si>
    <t>http://lawandcrime.com</t>
  </si>
  <si>
    <t>Law Officer</t>
  </si>
  <si>
    <t>http://lawofficer.com</t>
  </si>
  <si>
    <t>Law360</t>
  </si>
  <si>
    <t>http://law360.com</t>
  </si>
  <si>
    <t>Lead Stories</t>
  </si>
  <si>
    <t>http://leadstories.com</t>
  </si>
  <si>
    <t>Left Voice</t>
  </si>
  <si>
    <t>http://leftvoice.org</t>
  </si>
  <si>
    <t>Left, Right &amp; Center</t>
  </si>
  <si>
    <t>https://www.kcrw.com/news/shows/left-right-center</t>
  </si>
  <si>
    <t>Legal AF by MeidasTouch</t>
  </si>
  <si>
    <t>https://pod.link/1580828595</t>
  </si>
  <si>
    <t>Legal Insurrection</t>
  </si>
  <si>
    <t>http://legalinsurrection.com</t>
  </si>
  <si>
    <t>Let's Find Common Ground</t>
  </si>
  <si>
    <t>https://commongroundcommittee.org/podcasts/</t>
  </si>
  <si>
    <t>Lew Rockwell</t>
  </si>
  <si>
    <t>http://lewrockwell.com</t>
  </si>
  <si>
    <t>http://lgbtqnation.com</t>
  </si>
  <si>
    <t>Liberation News</t>
  </si>
  <si>
    <t>http://liberationnews.org</t>
  </si>
  <si>
    <t>Liberty Nation</t>
  </si>
  <si>
    <t>http://libertynation.com</t>
  </si>
  <si>
    <t>Liberty Unyielding</t>
  </si>
  <si>
    <t>http://libertyunyielding.com</t>
  </si>
  <si>
    <t>Life News</t>
  </si>
  <si>
    <t>http://lifenews.com</t>
  </si>
  <si>
    <t>LifeHacker</t>
  </si>
  <si>
    <t>http://lifehacker.com</t>
  </si>
  <si>
    <t>Lifesite News</t>
  </si>
  <si>
    <t>http://lifesitenews.com</t>
  </si>
  <si>
    <t>LifeZette</t>
  </si>
  <si>
    <t>http://lifezette.com</t>
  </si>
  <si>
    <t>Lindell TV</t>
  </si>
  <si>
    <t>http://lindelltv.com</t>
  </si>
  <si>
    <t>Lisa Paige Made Me Do It</t>
  </si>
  <si>
    <t>https://art19.com/shows/lisa-paige-made-me-do-it</t>
  </si>
  <si>
    <t>Live 5 News WCSC</t>
  </si>
  <si>
    <t>http://live5news.com</t>
  </si>
  <si>
    <t>http://livescience.com</t>
  </si>
  <si>
    <t>Livin’ The Bream Podcast</t>
  </si>
  <si>
    <t>https://radio.foxnews.com/podcast/livin-the-bream-podcast/</t>
  </si>
  <si>
    <t>Local 10 - Miami</t>
  </si>
  <si>
    <t>http://local10.com</t>
  </si>
  <si>
    <t>http://local12.com</t>
  </si>
  <si>
    <t>Lonely Planet</t>
  </si>
  <si>
    <t>http://lonelyplanet.com</t>
  </si>
  <si>
    <t>Long Beach Press-Telegram</t>
  </si>
  <si>
    <t>http://presstelegram.com</t>
  </si>
  <si>
    <t>Lost Debate</t>
  </si>
  <si>
    <t>https://www.youtube.com/channel/UCzUxjVwwgy92uvkSEXXop9A</t>
  </si>
  <si>
    <t>Louder With Crowder</t>
  </si>
  <si>
    <t>http://louderwithcrowder.com</t>
  </si>
  <si>
    <t>Louisiana Illuminator</t>
  </si>
  <si>
    <t>http://lailluminator.com</t>
  </si>
  <si>
    <t>Louisville Courier Journal</t>
  </si>
  <si>
    <t>http://courier-journal.com</t>
  </si>
  <si>
    <t>Lovett Or Leave It</t>
  </si>
  <si>
    <t>https://crooked.com/podcast-series/lovett-or-leave-it/</t>
  </si>
  <si>
    <t>Macomb Daily</t>
  </si>
  <si>
    <t>http://macombdaily.com</t>
  </si>
  <si>
    <t>Madison.com</t>
  </si>
  <si>
    <t>http://madison.com</t>
  </si>
  <si>
    <t>Mainer News</t>
  </si>
  <si>
    <t>http://mainernews.com</t>
  </si>
  <si>
    <t>Majority 54</t>
  </si>
  <si>
    <t>https://wondermedianetwork.com/majority-54</t>
  </si>
  <si>
    <t>Make Me Smart with Kai and Molly</t>
  </si>
  <si>
    <t>https://www.marketplace.org/shows/make-me-smart-with-kai-and-molly/</t>
  </si>
  <si>
    <t>Making Sense With Sam Harris</t>
  </si>
  <si>
    <t>http://samharris.org</t>
  </si>
  <si>
    <t>http://marieclaire.com</t>
  </si>
  <si>
    <t>Marin Independent Journal</t>
  </si>
  <si>
    <t>http://marinij.com</t>
  </si>
  <si>
    <t>Marine Corps Times</t>
  </si>
  <si>
    <t>http://marinecorpstimes.com</t>
  </si>
  <si>
    <t>Mark Reardon Show</t>
  </si>
  <si>
    <t>https://www.audacy.com/971talk/podcasts/mark-reardon-show-304</t>
  </si>
  <si>
    <t>Market Foolery</t>
  </si>
  <si>
    <t>https://www.fool.com/podcasts/marketfoolery/</t>
  </si>
  <si>
    <t>Marketplace</t>
  </si>
  <si>
    <t>https://www.marketplace.org/shows/marketplace/</t>
  </si>
  <si>
    <t>Marketplace Morning Report</t>
  </si>
  <si>
    <t>https://www.marketplace.org/shows/marketplace-morning-report/</t>
  </si>
  <si>
    <t>MarketWatch</t>
  </si>
  <si>
    <t>https://www.marketwatch.com/</t>
  </si>
  <si>
    <t>Mashable</t>
  </si>
  <si>
    <t>http://mashable.com</t>
  </si>
  <si>
    <t>Mass Live</t>
  </si>
  <si>
    <t>http://masslive.com</t>
  </si>
  <si>
    <t>Mayo Clinic</t>
  </si>
  <si>
    <t>http://mayoclinic.org</t>
  </si>
  <si>
    <t>Mea Culpa with Michael Cohen</t>
  </si>
  <si>
    <t>https://www.meaculpapodcast.com</t>
  </si>
  <si>
    <t>MedCity News</t>
  </si>
  <si>
    <t>http://medcitynews.com</t>
  </si>
  <si>
    <t>Media Buzzmeter</t>
  </si>
  <si>
    <t>https://radio.foxnews.com/podcast/the-media-buzzmeter/</t>
  </si>
  <si>
    <t>Media Matters for America</t>
  </si>
  <si>
    <t>http://mediamatters.org</t>
  </si>
  <si>
    <t>MEDIAite</t>
  </si>
  <si>
    <t>http://mediaite.com</t>
  </si>
  <si>
    <t>Medical News Today</t>
  </si>
  <si>
    <t>http://medicalnewstoday.com</t>
  </si>
  <si>
    <t>Medical Xpress</t>
  </si>
  <si>
    <t>http://medicalxpress.com</t>
  </si>
  <si>
    <t>http://medpagetoday.com</t>
  </si>
  <si>
    <t>MeidasTouch</t>
  </si>
  <si>
    <t>http://meidastouch.com</t>
  </si>
  <si>
    <t>Mercola</t>
  </si>
  <si>
    <t>http://mercola.com</t>
  </si>
  <si>
    <t>Mercury News</t>
  </si>
  <si>
    <t>http://mercurynews.com</t>
  </si>
  <si>
    <t>Metro UK</t>
  </si>
  <si>
    <t>http://metro.co.uk</t>
  </si>
  <si>
    <t>Metro US</t>
  </si>
  <si>
    <t>http://metro.us</t>
  </si>
  <si>
    <t>Metro Weekly</t>
  </si>
  <si>
    <t>http://metroweekly.com</t>
  </si>
  <si>
    <t>http://miamiherald.com</t>
  </si>
  <si>
    <t>Miami New Times</t>
  </si>
  <si>
    <t>http://miaminewtimes.com</t>
  </si>
  <si>
    <t>Mic</t>
  </si>
  <si>
    <t>http://mic.com</t>
  </si>
  <si>
    <t>Michigan Daily</t>
  </si>
  <si>
    <t>http://michigandaily.com</t>
  </si>
  <si>
    <t>Middle East Monitor</t>
  </si>
  <si>
    <t>http://middleeastmonitor.com</t>
  </si>
  <si>
    <t>Milford Daily News</t>
  </si>
  <si>
    <t>http://milforddailynews.com</t>
  </si>
  <si>
    <t>Military Times</t>
  </si>
  <si>
    <t>http://militarytimes.com</t>
  </si>
  <si>
    <t>Milwaukee Independent</t>
  </si>
  <si>
    <t>http://milwaukeeindependent.com</t>
  </si>
  <si>
    <t>Milwaukee Journal Sentinel</t>
  </si>
  <si>
    <t>http://jsonline.com</t>
  </si>
  <si>
    <t>Minn Post</t>
  </si>
  <si>
    <t>http://minnpost.com</t>
  </si>
  <si>
    <t>Minnesota Now</t>
  </si>
  <si>
    <t>https://www.mprnews.org/shows/minnesotanow</t>
  </si>
  <si>
    <t>Minnesota Public Radio</t>
  </si>
  <si>
    <t>http://mprnews.org</t>
  </si>
  <si>
    <t>Minnesota Reformer</t>
  </si>
  <si>
    <t>http://minnesotareformer.com</t>
  </si>
  <si>
    <t>Minnesota Today</t>
  </si>
  <si>
    <t>https://www.mprnews.org/podcasts/minnesota-today</t>
  </si>
  <si>
    <t>MintPress News</t>
  </si>
  <si>
    <t>http://mintpressnews.com</t>
  </si>
  <si>
    <t>Mirror - UK</t>
  </si>
  <si>
    <t>https://www.mirror.co.uk</t>
  </si>
  <si>
    <t>Mises Institute</t>
  </si>
  <si>
    <t>http://mises.org</t>
  </si>
  <si>
    <t>MIT Technology Review</t>
  </si>
  <si>
    <t>http://technologyreview.com</t>
  </si>
  <si>
    <t>http://mlive.com</t>
  </si>
  <si>
    <t>Moderate Rebels</t>
  </si>
  <si>
    <t>https://moderaterebels.com/</t>
  </si>
  <si>
    <t>Money Talks from The Economist</t>
  </si>
  <si>
    <t>https://play.acast.com/s/theeconomistmoneytalks</t>
  </si>
  <si>
    <t>Montana Free Press</t>
  </si>
  <si>
    <t>http://montanafreepress.org</t>
  </si>
  <si>
    <t>Montana Public Radio</t>
  </si>
  <si>
    <t>http://mtpr.org</t>
  </si>
  <si>
    <t>Montana Standard</t>
  </si>
  <si>
    <t>http://mtstandard.com</t>
  </si>
  <si>
    <t>Monthly Review</t>
  </si>
  <si>
    <t>http://monthlyreview.org</t>
  </si>
  <si>
    <t>Montreal Gazette</t>
  </si>
  <si>
    <t>http://montrealgazette.com</t>
  </si>
  <si>
    <t>Morning Brew</t>
  </si>
  <si>
    <t>http://morningbrew.com</t>
  </si>
  <si>
    <t>Morning Wire</t>
  </si>
  <si>
    <t>https://www.dailywire.com/show/morning-wire</t>
  </si>
  <si>
    <t>Mother Jones</t>
  </si>
  <si>
    <t>https://www.motherjones.com/</t>
  </si>
  <si>
    <t>Motherly</t>
  </si>
  <si>
    <t>http://mother.ly</t>
  </si>
  <si>
    <t>MPR News with Angela Davis</t>
  </si>
  <si>
    <t>https://www.mprnews.org/shows/angela-davis</t>
  </si>
  <si>
    <t>MRCTV</t>
  </si>
  <si>
    <t>http://mrctv.org</t>
  </si>
  <si>
    <t>Ms. Magazine</t>
  </si>
  <si>
    <t>http://msmagazine.com</t>
  </si>
  <si>
    <t>MSN</t>
  </si>
  <si>
    <t>http://msn.com</t>
  </si>
  <si>
    <t>http://msnbc.com/</t>
  </si>
  <si>
    <t>MSNBC TV Network</t>
  </si>
  <si>
    <t>https://www.msnbc.com/schedule</t>
  </si>
  <si>
    <t>MSNBC: Alex Witt Reports</t>
  </si>
  <si>
    <t>https://www.msnbc.com/weekends-with-alex</t>
  </si>
  <si>
    <t>MSNBC: All In with Chris Hayes</t>
  </si>
  <si>
    <t>https://www.msnbc.com/all</t>
  </si>
  <si>
    <t>MSNBC: American Voices With Alicia Menendez</t>
  </si>
  <si>
    <t>https://www.msnbc.com/american-voices-alicia-menendez</t>
  </si>
  <si>
    <t>MSNBC: Andrea Mitchell Reports</t>
  </si>
  <si>
    <t>https://www.msnbc.com/andrea-mitchell</t>
  </si>
  <si>
    <t>MSNBC: Ayman Mohyeldin Reports</t>
  </si>
  <si>
    <t>https://10sellers.com/ayman-mohyeldin</t>
  </si>
  <si>
    <t>MSNBC: Deadline: White House</t>
  </si>
  <si>
    <t>https://www.msnbc.com/deadline-white-house</t>
  </si>
  <si>
    <t>MSNBC: Hallie Jackson Reports</t>
  </si>
  <si>
    <t>https://www.msnbc.com/msnbc-live-hallie-jackson</t>
  </si>
  <si>
    <t>MSNBC: José Díaz-Balart Reports</t>
  </si>
  <si>
    <t>https://www.msnbc.com/jose-diaz-balart</t>
  </si>
  <si>
    <t>MSNBC: Katy Tur Reports</t>
  </si>
  <si>
    <t>https://www.msnbc.com/msnbc-live-katy-tur</t>
  </si>
  <si>
    <t>MSNBC: Morning Joe</t>
  </si>
  <si>
    <t>https://www.msnbc.com/morning-joe</t>
  </si>
  <si>
    <t>MSNBC: MTP Daily</t>
  </si>
  <si>
    <t>https://www.msnbc.com/mtp-daily</t>
  </si>
  <si>
    <t>MSNBC: PoliticsNation with Al Sharpton</t>
  </si>
  <si>
    <t>https://www.msnbc.com/politicsnation</t>
  </si>
  <si>
    <t>MSNBC: Stephanie Ruhle Reports</t>
  </si>
  <si>
    <t>https://www.msnbc.com/stephanie-ruhle</t>
  </si>
  <si>
    <t>MSNBC: The Beat With Ari Melber</t>
  </si>
  <si>
    <t>https://www.msnbc.com/the-beat-with-ari-melber</t>
  </si>
  <si>
    <t>MSNBC: The Cross Connection With Tiffany Cross</t>
  </si>
  <si>
    <t>https://www.msnbc.com/cross-connection</t>
  </si>
  <si>
    <t>MSNBC: The Last Word with Lawrence O'Donnell</t>
  </si>
  <si>
    <t>https://www.msnbc.com/the-last-word</t>
  </si>
  <si>
    <t>MSNBC: The Mehdi Hasan Show</t>
  </si>
  <si>
    <t>https://www.msnbc.com/mehdi-hasan</t>
  </si>
  <si>
    <t>MSNBC: The Rachel Maddow Show</t>
  </si>
  <si>
    <t>https://www.msnbc.com/rachel-maddow-show</t>
  </si>
  <si>
    <t>MSNBC: The ReidOut</t>
  </si>
  <si>
    <t>https://www.nbc.com/the-reidout</t>
  </si>
  <si>
    <t>MSNBC: The Sunday Show With Jonathan Capehart</t>
  </si>
  <si>
    <t>https://www.msnbc.com/sunday-show</t>
  </si>
  <si>
    <t>MSNBC: The Week with Joshua Johnson</t>
  </si>
  <si>
    <t>https://www.msnbc.com/the-week-joshua-johnson</t>
  </si>
  <si>
    <t>MSNBC: Velshi</t>
  </si>
  <si>
    <t>https://www.msnbc.com/velshi</t>
  </si>
  <si>
    <t>MSNBC: Way Too Early With Jonathan Lemire</t>
  </si>
  <si>
    <t>https://www.msnbc.com/way-too-early</t>
  </si>
  <si>
    <t>MSNBC: Yasmin Vossoughian Reports</t>
  </si>
  <si>
    <t>https://www.msnbc.com/yasmin-vossoughian</t>
  </si>
  <si>
    <t>Mueller, She Wrote</t>
  </si>
  <si>
    <t>https://muellershewrote.com/</t>
  </si>
  <si>
    <t>Must Read Alaska</t>
  </si>
  <si>
    <t>http://mustreadalaska.com</t>
  </si>
  <si>
    <t>My Northwest</t>
  </si>
  <si>
    <t>http://mynorthwest.com</t>
  </si>
  <si>
    <t>http://mysanantonio.com</t>
  </si>
  <si>
    <t>Napa Valley Register</t>
  </si>
  <si>
    <t>http://napavalleyregister.com</t>
  </si>
  <si>
    <t>Nasdaq</t>
  </si>
  <si>
    <t>http://nasdaq.com</t>
  </si>
  <si>
    <t>Nation of Change</t>
  </si>
  <si>
    <t>http://nationofchange.org</t>
  </si>
  <si>
    <t>National Affairs</t>
  </si>
  <si>
    <t>http://nationalaffairs.com</t>
  </si>
  <si>
    <t>National Catholic Register</t>
  </si>
  <si>
    <t>http://ncregister.com</t>
  </si>
  <si>
    <t>National Enquirer</t>
  </si>
  <si>
    <t>https://www.nationalenquirer.com/</t>
  </si>
  <si>
    <t>National File</t>
  </si>
  <si>
    <t>http://nationalfile.com</t>
  </si>
  <si>
    <t>National Geographic</t>
  </si>
  <si>
    <t>http://nationalgeographic.com</t>
  </si>
  <si>
    <t>National Interest</t>
  </si>
  <si>
    <t>http://nationalinterest.org</t>
  </si>
  <si>
    <t>National Law Review</t>
  </si>
  <si>
    <t>http://natlawreview.com</t>
  </si>
  <si>
    <t>National Memo</t>
  </si>
  <si>
    <t>http://nationalmemo.com</t>
  </si>
  <si>
    <t>National Post</t>
  </si>
  <si>
    <t>http://nationalpost.com</t>
  </si>
  <si>
    <t>National Review</t>
  </si>
  <si>
    <t>https://www.nationalreview.com/</t>
  </si>
  <si>
    <t>National Review’s Radio Free California Podcast</t>
  </si>
  <si>
    <t>https://www.nationalreview.com/podcasts/national-reviews-radio-free-california-podcast/</t>
  </si>
  <si>
    <t>Native News Online</t>
  </si>
  <si>
    <t>http://nativenewsonline.net</t>
  </si>
  <si>
    <t>Natural News</t>
  </si>
  <si>
    <t>http://naturalnews.com</t>
  </si>
  <si>
    <t>Nature</t>
  </si>
  <si>
    <t>http://nature.com</t>
  </si>
  <si>
    <t>Navajo Times</t>
  </si>
  <si>
    <t>http://navajotimes.com</t>
  </si>
  <si>
    <t>Navy Lookout</t>
  </si>
  <si>
    <t>http://navylookout.com</t>
  </si>
  <si>
    <t>Navy Times</t>
  </si>
  <si>
    <t>http://navytimes.com</t>
  </si>
  <si>
    <t>NBC - Connecticut</t>
  </si>
  <si>
    <t>http://nbcconnecticut.com</t>
  </si>
  <si>
    <t>NBC Chicago</t>
  </si>
  <si>
    <t>http://nbcchicago.com</t>
  </si>
  <si>
    <t>NBC DFW</t>
  </si>
  <si>
    <t>http://nbcdfw.com</t>
  </si>
  <si>
    <t>NBC KING - Seattle</t>
  </si>
  <si>
    <t>http://king5.com</t>
  </si>
  <si>
    <t>https://www.nbc.com/</t>
  </si>
  <si>
    <t>NBC News NOW: Top Story with Tom Llamas</t>
  </si>
  <si>
    <t>https://twitter.com/TopStoryNBC</t>
  </si>
  <si>
    <t>NBC Nightly News with Lester Holt</t>
  </si>
  <si>
    <t>https://www.nbcnews.com/nightly-news</t>
  </si>
  <si>
    <t>NBC: Early Today</t>
  </si>
  <si>
    <t>https://www.nbc.com/today</t>
  </si>
  <si>
    <t>NBC: Meet The Press</t>
  </si>
  <si>
    <t>https://www.nbc.com/meet-the-press</t>
  </si>
  <si>
    <t>NBC: NBC Nightly News with Lester Holt: Kids Edition</t>
  </si>
  <si>
    <t>https://www.nbcnews.com/nightlykids</t>
  </si>
  <si>
    <t>NBC: Sunday Today With Willie Geist</t>
  </si>
  <si>
    <t>https://www.today.com/sunday-today</t>
  </si>
  <si>
    <t>https://www.today.com/</t>
  </si>
  <si>
    <t>NBC: TODAY 3rd Hour</t>
  </si>
  <si>
    <t>https://www.today.com/3rd-hour-today</t>
  </si>
  <si>
    <t>NBC: Today with Hoda &amp; Jenna</t>
  </si>
  <si>
    <t>https://www.today.com/hoda-and-jenna</t>
  </si>
  <si>
    <t>New Civil Rights Movement</t>
  </si>
  <si>
    <t>http://thenewcivilrightsmovement.com</t>
  </si>
  <si>
    <t>New Energy Report</t>
  </si>
  <si>
    <t>http://newenergyreport.com</t>
  </si>
  <si>
    <t>New Haven Independent</t>
  </si>
  <si>
    <t>http://newhavenindependent.org</t>
  </si>
  <si>
    <t>New Internationalist</t>
  </si>
  <si>
    <t>http://newint.org</t>
  </si>
  <si>
    <t>New Jersey 101.5</t>
  </si>
  <si>
    <t>http://nj1015.com</t>
  </si>
  <si>
    <t>New Jersey Spotlight News</t>
  </si>
  <si>
    <t>http://njspotlightnews.org</t>
  </si>
  <si>
    <t>New Lines Magazine</t>
  </si>
  <si>
    <t>http://newlinesmag.com</t>
  </si>
  <si>
    <t>New Mexico Daily Lobo</t>
  </si>
  <si>
    <t>http://dailylobo.com</t>
  </si>
  <si>
    <t>New Politics</t>
  </si>
  <si>
    <t>http://newpol.org</t>
  </si>
  <si>
    <t>New Republic</t>
  </si>
  <si>
    <t>https://newrepublic.com/</t>
  </si>
  <si>
    <t>New Right Network</t>
  </si>
  <si>
    <t>http://newrightnetwork.com</t>
  </si>
  <si>
    <t>New Statesman</t>
  </si>
  <si>
    <t>http://newstatesman.com</t>
  </si>
  <si>
    <t>New Tang Dynasty</t>
  </si>
  <si>
    <t>http://ntd.com</t>
  </si>
  <si>
    <t>New York Magazine</t>
  </si>
  <si>
    <t>http://nymag.com</t>
  </si>
  <si>
    <t>https://nypost.com/</t>
  </si>
  <si>
    <t>New York Sun</t>
  </si>
  <si>
    <t>http://nysun.com</t>
  </si>
  <si>
    <t>Newport Buzz</t>
  </si>
  <si>
    <t>http://thenewportbuzz.com</t>
  </si>
  <si>
    <t>News and Guts</t>
  </si>
  <si>
    <t>https://www.newsandguts.com/</t>
  </si>
  <si>
    <t>News Daytona Beach - WNDB</t>
  </si>
  <si>
    <t>http://newsdaytonabeach.com</t>
  </si>
  <si>
    <t>News Items Podcast with John Ellis</t>
  </si>
  <si>
    <t>https://therecount.com/podcasts/news-items-podcast-with-john-ellis</t>
  </si>
  <si>
    <t>News Medical</t>
  </si>
  <si>
    <t>http://news-medical.net</t>
  </si>
  <si>
    <t>http://news4jax.com</t>
  </si>
  <si>
    <t>NewsBusters</t>
  </si>
  <si>
    <t>https://www.newsbusters.org</t>
  </si>
  <si>
    <t>NewsBusters Podcast</t>
  </si>
  <si>
    <t>https://www.podomatic.com/podcasts/mrctv</t>
  </si>
  <si>
    <t>Newsday</t>
  </si>
  <si>
    <t>http://newsday.com</t>
  </si>
  <si>
    <t>Newser</t>
  </si>
  <si>
    <t>http://newser.com</t>
  </si>
  <si>
    <t>Newsmax</t>
  </si>
  <si>
    <t>https://www.newsmax.com/</t>
  </si>
  <si>
    <t>Newsmax TV Network</t>
  </si>
  <si>
    <t>https://www.newsmaxtv.com/</t>
  </si>
  <si>
    <t>Newsmax:  The Mark Kaye Show</t>
  </si>
  <si>
    <t>https://www.newsmaxtv.com/Shows/The-Mark-Kaye-Show</t>
  </si>
  <si>
    <t>Newsmax: America Right Now</t>
  </si>
  <si>
    <t>https://www.newsmaxtv.com/Shows/America-Right-Now</t>
  </si>
  <si>
    <t>Newsmax: American Agenda</t>
  </si>
  <si>
    <t>https://www.newsmaxtv.com/Shows/American-Agenda</t>
  </si>
  <si>
    <t>Newsmax: Cortes and Pellegrino</t>
  </si>
  <si>
    <t>https://www.newsmaxtv.com/Shows/Cortes-and-Pellegrino</t>
  </si>
  <si>
    <t>Newsmax: Diamond and Silk Crystal Clear</t>
  </si>
  <si>
    <t>https://www.newsmaxtv.com/Shows/Diamond-and-Silk-Crystal-Clear</t>
  </si>
  <si>
    <t>Newsmax: Eric Bolling The Balance</t>
  </si>
  <si>
    <t>https://www.newsmaxtv.com/Shows/Eric-Bolling-The-Balance</t>
  </si>
  <si>
    <t>Newsmax: Greg Kelly Reports</t>
  </si>
  <si>
    <t>https://www.newsmaxtv.com/Shows/Greg-Kelly-Reports</t>
  </si>
  <si>
    <t>Newsmax: John Bachman Now</t>
  </si>
  <si>
    <t>https://www.newsmaxtv.com/Shows/John-Bachman-Now</t>
  </si>
  <si>
    <t>Newsmax: National Report</t>
  </si>
  <si>
    <t>https://www.newsmaxtv.com/Shows/National-Report</t>
  </si>
  <si>
    <t>Newsmax: New To The Street</t>
  </si>
  <si>
    <t>https://www.newsmaxtv.com/Shows/New-to-the-Street</t>
  </si>
  <si>
    <t>Newsmax: Rob Carson's What In The World?</t>
  </si>
  <si>
    <t>https://www.newsmaxtv.com/Shows/Rob-Carsons-What-In-The-World</t>
  </si>
  <si>
    <t>Newsmax: Rob Schmitt Tonight</t>
  </si>
  <si>
    <t>https://www.newsmaxtv.com/Shows/Rob-Schmitt-Tonight/</t>
  </si>
  <si>
    <t>Newsmax: Saturday Agenda</t>
  </si>
  <si>
    <t>https://www.newsmaxtv.com/Shows/Saturday-Agenda</t>
  </si>
  <si>
    <t>Newsmax: Saturday Report</t>
  </si>
  <si>
    <t>https://www.newsmaxtv.com/Shows/Saturday-Report</t>
  </si>
  <si>
    <t>Newsmax: Save the Nation</t>
  </si>
  <si>
    <t>https://www.savethenationnews.com/</t>
  </si>
  <si>
    <t>Newsmax: Spicer &amp; Co.</t>
  </si>
  <si>
    <t>https://www.newsmaxtv.com/Shows/Spicer-and-Co</t>
  </si>
  <si>
    <t>Newsmax: Stinchfield</t>
  </si>
  <si>
    <t>https://www.newsmaxtv.com/Shows/Stinchfield</t>
  </si>
  <si>
    <t>Newsmax: The Benny Report</t>
  </si>
  <si>
    <t>https://www.newsmaxtv.com/Shows/The-Benny-Report</t>
  </si>
  <si>
    <t>Newsmax: The Chris Salcedo Show</t>
  </si>
  <si>
    <t>https://www.newsmaxtv.com/Shows/The-Chris-Salcedo-Show</t>
  </si>
  <si>
    <t>Newsmax: The Gorka Reality Check</t>
  </si>
  <si>
    <t>https://www.newsmaxtv.com/Shows/The-Gorka-Reality-Check</t>
  </si>
  <si>
    <t>Newsmax: Wake Up America</t>
  </si>
  <si>
    <t>https://www.newsmaxtv.com/Shows/Wake-Up-America</t>
  </si>
  <si>
    <t>Newsmax: Wise Guys with John Tabacco</t>
  </si>
  <si>
    <t>https://www.newsmaxtv.com/Shows/Wise-Guys-with-John-Tabacco</t>
  </si>
  <si>
    <t>NewsNation Now</t>
  </si>
  <si>
    <t>http://newsnationnow.com</t>
  </si>
  <si>
    <t>NewsNation TV Network</t>
  </si>
  <si>
    <t>https://www.newsnationnow.com/network/</t>
  </si>
  <si>
    <t>NewsNation: Banfield</t>
  </si>
  <si>
    <t>https://www.newsnationnow.com/banfield/</t>
  </si>
  <si>
    <t>NewsNation: Dan Abrams Live</t>
  </si>
  <si>
    <t>https://www.newsnationnow.com/danabramslive/</t>
  </si>
  <si>
    <t>NewsNation: Morning in America</t>
  </si>
  <si>
    <t>https://www.newsnationnow.com/morninginamerica/</t>
  </si>
  <si>
    <t>NewsNation: NewsNation Prime</t>
  </si>
  <si>
    <t>https://www.newsnationnow.com/news-nation-live/</t>
  </si>
  <si>
    <t>NewsNation: NewsNation: Rush Hour</t>
  </si>
  <si>
    <t>https://www.newsnationnow.com/rush-hour/</t>
  </si>
  <si>
    <t>NewsNation: On Balance With Leland Vittert</t>
  </si>
  <si>
    <t>https://www.newsnationnow.com/on-balance-with-leland-vittert/</t>
  </si>
  <si>
    <t>NewsNation: The Donlon Report</t>
  </si>
  <si>
    <t>https://www.newsnationnow.com/the-donlon-report/</t>
  </si>
  <si>
    <t>NewsOne</t>
  </si>
  <si>
    <t>http://newsone.com</t>
  </si>
  <si>
    <t>NewsPunch</t>
  </si>
  <si>
    <t>https://newspunch.com/</t>
  </si>
  <si>
    <t>NewsRescue</t>
  </si>
  <si>
    <t>http://newsrescue.com</t>
  </si>
  <si>
    <t>NewsTarget</t>
  </si>
  <si>
    <t>http://newstarget.com</t>
  </si>
  <si>
    <t>NewsWars</t>
  </si>
  <si>
    <t>http://newswars.com</t>
  </si>
  <si>
    <t>Newsweek</t>
  </si>
  <si>
    <t>http://newsweek.com</t>
  </si>
  <si>
    <t>http://newsy.com</t>
  </si>
  <si>
    <t>Newt’s World</t>
  </si>
  <si>
    <t>https://www.gingrich360.com/productions/podcast/</t>
  </si>
  <si>
    <t>NextGov</t>
  </si>
  <si>
    <t>http://nextgov.com</t>
  </si>
  <si>
    <t>Nicki Swift</t>
  </si>
  <si>
    <t>http://nickiswift.com</t>
  </si>
  <si>
    <t>NJ.com</t>
  </si>
  <si>
    <t>http://nj.com</t>
  </si>
  <si>
    <t>No Agenda</t>
  </si>
  <si>
    <t>http://noagendashow.net</t>
  </si>
  <si>
    <t>No Lie with Brian Tyler Cohen</t>
  </si>
  <si>
    <t>https://briantylercohen.com/podcast/</t>
  </si>
  <si>
    <t>NOLA.com</t>
  </si>
  <si>
    <t>http://nola.com</t>
  </si>
  <si>
    <t>North Coast Journal</t>
  </si>
  <si>
    <t>http://northcoastjournal.com</t>
  </si>
  <si>
    <t>Norwich Bulletin</t>
  </si>
  <si>
    <t>http://norwichbulletin.com</t>
  </si>
  <si>
    <t>Not the Bee</t>
  </si>
  <si>
    <t>http://notthebee.com</t>
  </si>
  <si>
    <t>NoTricksZone</t>
  </si>
  <si>
    <t>http://notrickszone.com</t>
  </si>
  <si>
    <t>http://nowthisnews.com</t>
  </si>
  <si>
    <t>https://www.npr.org/</t>
  </si>
  <si>
    <t>NPR Illinois</t>
  </si>
  <si>
    <t>http://nprillinois.org</t>
  </si>
  <si>
    <t>NPR News Now</t>
  </si>
  <si>
    <t>https://www.npr.org/podcasts/500005/npr-news-now</t>
  </si>
  <si>
    <t>NRA - America's 1st Freedom</t>
  </si>
  <si>
    <t>http://americas1stfreedom.org</t>
  </si>
  <si>
    <t>NRA - Institute for Legislative Action</t>
  </si>
  <si>
    <t>http://nraila.org</t>
  </si>
  <si>
    <t>NTD: Capitol Report</t>
  </si>
  <si>
    <t>https://www.ntd.com/capitol-report</t>
  </si>
  <si>
    <t>NTD: China In Focus</t>
  </si>
  <si>
    <t>https://www.ntd.com/china-in-focus</t>
  </si>
  <si>
    <t>NTD: Deep Dive</t>
  </si>
  <si>
    <t>https://www.ntd.com/deep-dive</t>
  </si>
  <si>
    <t>NTD: NTD Business</t>
  </si>
  <si>
    <t>https://www.ntd.com/ntd-business</t>
  </si>
  <si>
    <t>NTD: NTD Evening News</t>
  </si>
  <si>
    <t>https://www.ntd.com/ntd-evening-news</t>
  </si>
  <si>
    <t>NTD: NTD News Today</t>
  </si>
  <si>
    <t>https://www.ntd.com/ntd-news-today</t>
  </si>
  <si>
    <t>NTD: The Beau Show</t>
  </si>
  <si>
    <t>https://www.ntd.com/thebeaushow</t>
  </si>
  <si>
    <t>NTD: Wide Angle with Brendon Fallon</t>
  </si>
  <si>
    <t>https://www.ntd.com/wideangle</t>
  </si>
  <si>
    <t>NutriTruth</t>
  </si>
  <si>
    <t>http://nutritruth.org</t>
  </si>
  <si>
    <t>NY Daily News</t>
  </si>
  <si>
    <t>http://nydailynews.com</t>
  </si>
  <si>
    <t>OAN Network</t>
  </si>
  <si>
    <t>https://www.oann.com/</t>
  </si>
  <si>
    <t>OAN TV Network</t>
  </si>
  <si>
    <t>https://www.oann.com/schedule/</t>
  </si>
  <si>
    <t>OAN: In Focus</t>
  </si>
  <si>
    <t>https://www.oann.com/category/shows/in-focus/in-focus-video/</t>
  </si>
  <si>
    <t>OAN: Real America</t>
  </si>
  <si>
    <t>https://www.oann.com/category/shows/real-america/real-america-video/</t>
  </si>
  <si>
    <t>OAN: The Real Story</t>
  </si>
  <si>
    <t>https://www.oann.com/category/shows/the-real-story/real-story-video/</t>
  </si>
  <si>
    <t>OAN: Tipping Point</t>
  </si>
  <si>
    <t>https://www.oann.com/category/shows/tipping-point/tipping-point-video/</t>
  </si>
  <si>
    <t>OAN: Weekly Briefing</t>
  </si>
  <si>
    <t>https://www.oann.com/category/shows/weekly-briefing/weekly-briefing-video/</t>
  </si>
  <si>
    <t>Observer</t>
  </si>
  <si>
    <t>http://observer.com</t>
  </si>
  <si>
    <t>OBX Today</t>
  </si>
  <si>
    <t>http://obxtoday.com</t>
  </si>
  <si>
    <t>Occupy Democrats</t>
  </si>
  <si>
    <t>http://occupydemocrats.com/</t>
  </si>
  <si>
    <t>Offline with Jon Favreau</t>
  </si>
  <si>
    <t>https://crooked.com/podcast-series/offline/</t>
  </si>
  <si>
    <t>Oil City News</t>
  </si>
  <si>
    <t>http://oilcity.news</t>
  </si>
  <si>
    <t>Omaha World-Herald</t>
  </si>
  <si>
    <t>http://omaha.com</t>
  </si>
  <si>
    <t>On Point</t>
  </si>
  <si>
    <t>https://www.wbur.org/onpoint</t>
  </si>
  <si>
    <t>On the Media</t>
  </si>
  <si>
    <t>https://www.wnycstudios.org/podcasts/otm</t>
  </si>
  <si>
    <t>On the Merits</t>
  </si>
  <si>
    <t>https://cms.megaphone.fm/channel/BL7273559964?selected=BL7431201113</t>
  </si>
  <si>
    <t>On the Middle East with Andrew Parasiliti and Amberin Zaman</t>
  </si>
  <si>
    <t>https://art19.com/shows/on-the-middle-east-with-andrew-parasiliti-an-al-monitor-podcast</t>
  </si>
  <si>
    <t>OPB - Oregon</t>
  </si>
  <si>
    <t>http://opb.org</t>
  </si>
  <si>
    <t>Open Secrets</t>
  </si>
  <si>
    <t>http://opensecrets.org</t>
  </si>
  <si>
    <t>Opinion: Potomac Watch</t>
  </si>
  <si>
    <t>https://www.wsj.com/podcasts/opinion-potomac-watch</t>
  </si>
  <si>
    <t>Orange County Register</t>
  </si>
  <si>
    <t>http://ocregister.com</t>
  </si>
  <si>
    <t>http://orlandosentinel.com</t>
  </si>
  <si>
    <t>Ottawa Citizen</t>
  </si>
  <si>
    <t>http://ottawacitizen.com</t>
  </si>
  <si>
    <t>Our America with Julián Castro</t>
  </si>
  <si>
    <t>https://lemonadamedia.com/show/ouramerica/</t>
  </si>
  <si>
    <t>Out Magazine</t>
  </si>
  <si>
    <t>http://out.com</t>
  </si>
  <si>
    <t>Outdoor News</t>
  </si>
  <si>
    <t>http://outdoornews.com</t>
  </si>
  <si>
    <t>OutKick</t>
  </si>
  <si>
    <t>http://outkick.com</t>
  </si>
  <si>
    <t>Outkick The Show with Clay Travis</t>
  </si>
  <si>
    <t>https://art19.com/shows/outkick-the-show-with-clay-travis</t>
  </si>
  <si>
    <t>Outside Online</t>
  </si>
  <si>
    <t>http://outsideonline.com</t>
  </si>
  <si>
    <t>Oxygen</t>
  </si>
  <si>
    <t>http://oxygen.com</t>
  </si>
  <si>
    <t>OZY</t>
  </si>
  <si>
    <t>https://www.ozy.com/</t>
  </si>
  <si>
    <t>Palm Beach Post</t>
  </si>
  <si>
    <t>http://palmbeachpost.com</t>
  </si>
  <si>
    <t>Palmer Report</t>
  </si>
  <si>
    <t>https://www.palmerreport.com/</t>
  </si>
  <si>
    <t>Palo Alto Daily Post</t>
  </si>
  <si>
    <t>http://padailypost.com</t>
  </si>
  <si>
    <t>Pantsuit Politics</t>
  </si>
  <si>
    <t>http://pantsuitpoliticsshow.com</t>
  </si>
  <si>
    <t>Parents Magazine</t>
  </si>
  <si>
    <t>http://parents.com</t>
  </si>
  <si>
    <t>Part of the Problem</t>
  </si>
  <si>
    <t>https://gasdigitalnetwork.com/gdn-show-channels/part-of-the-problem/</t>
  </si>
  <si>
    <t>Pasadena Star News</t>
  </si>
  <si>
    <t>http://pasadenastarnews.com</t>
  </si>
  <si>
    <t>Passage</t>
  </si>
  <si>
    <t>http://readpassage.com</t>
  </si>
  <si>
    <t>Paste Magazine</t>
  </si>
  <si>
    <t>http://pastemagazine.com</t>
  </si>
  <si>
    <t>Pat Gray Unleashed</t>
  </si>
  <si>
    <t>https://www.blazetv.com/category/pat-gray-unleashed</t>
  </si>
  <si>
    <t>Patch</t>
  </si>
  <si>
    <t>http://patch.com</t>
  </si>
  <si>
    <t>Patriotic Millionaires</t>
  </si>
  <si>
    <t>http://patrioticmillionaires.org</t>
  </si>
  <si>
    <t>PBS</t>
  </si>
  <si>
    <t>https://www.pbs.org/</t>
  </si>
  <si>
    <t>https://www.pbs.org/show/newshour/</t>
  </si>
  <si>
    <t>PBS: Firing Line with Margaret Hoover</t>
  </si>
  <si>
    <t>https://www.pbs.org/show/firing-line/</t>
  </si>
  <si>
    <t>PBS: Frontline</t>
  </si>
  <si>
    <t>https://www.pbs.org/wgbh/frontline/</t>
  </si>
  <si>
    <t>PBS: Washington Week</t>
  </si>
  <si>
    <t>https://www.pbs.org/weta/washingtonweek/</t>
  </si>
  <si>
    <t>Pen America</t>
  </si>
  <si>
    <t>http://pen.org</t>
  </si>
  <si>
    <t>Penn Live Patriot-News</t>
  </si>
  <si>
    <t>http://pennlive.com</t>
  </si>
  <si>
    <t>http://people.com</t>
  </si>
  <si>
    <t>People's Daily</t>
  </si>
  <si>
    <t>http://en.people.cn/</t>
  </si>
  <si>
    <t>Peoples Dispatch</t>
  </si>
  <si>
    <t>http://peoplesdispatch.org</t>
  </si>
  <si>
    <t>PETA</t>
  </si>
  <si>
    <t>http://peta.org</t>
  </si>
  <si>
    <t>Pew Research</t>
  </si>
  <si>
    <t>http://pewresearch.org</t>
  </si>
  <si>
    <t>Philadelphia Inquirer</t>
  </si>
  <si>
    <t>http://inquirer.com</t>
  </si>
  <si>
    <t>Philly Voice</t>
  </si>
  <si>
    <t>http://phillyvoice.com</t>
  </si>
  <si>
    <t>Phoenix New Times</t>
  </si>
  <si>
    <t>http://phoenixnewtimes.com</t>
  </si>
  <si>
    <t>Phys.org</t>
  </si>
  <si>
    <t>http://phys.org</t>
  </si>
  <si>
    <t>PinkNews</t>
  </si>
  <si>
    <t>https://www.pinknews.co.uk</t>
  </si>
  <si>
    <t>Pittsburgh Action News 4</t>
  </si>
  <si>
    <t>http://wtae.com</t>
  </si>
  <si>
    <t>Pittsburgh Post-Gazette</t>
  </si>
  <si>
    <t>http://post-gazette.com</t>
  </si>
  <si>
    <t>Pivot</t>
  </si>
  <si>
    <t>https://podcasts.voxmedia.com/show/pivot</t>
  </si>
  <si>
    <t>PJ Media</t>
  </si>
  <si>
    <t>https://pjmedia.com/</t>
  </si>
  <si>
    <t>Plain English with Derek Thompson</t>
  </si>
  <si>
    <t>https://www.theringer.com/plain-english-with-derek-thompson-podcast</t>
  </si>
  <si>
    <t>Planet Money</t>
  </si>
  <si>
    <t>https://www.npr.org/podcasts/510289/planet-money</t>
  </si>
  <si>
    <t>Plant Based News</t>
  </si>
  <si>
    <t>http://plantbasednews.org</t>
  </si>
  <si>
    <t>Playbook Deep Dive</t>
  </si>
  <si>
    <t>https://www.politico.com/podcasts/playbook-deep-dive</t>
  </si>
  <si>
    <t>Pod is a Woman</t>
  </si>
  <si>
    <t>https://podnews.net/podcast/i4g71</t>
  </si>
  <si>
    <t>Pod Save America</t>
  </si>
  <si>
    <t>https://crooked.com/podcast-series/pod-save-america/</t>
  </si>
  <si>
    <t>Pod Save The People</t>
  </si>
  <si>
    <t>https://crooked.com/podcast-series/pod-save-the-people/</t>
  </si>
  <si>
    <t>Pod Save The World</t>
  </si>
  <si>
    <t>https://crooked.com/podcast-series/pod-save-the-world/</t>
  </si>
  <si>
    <t>POLICE Magazine</t>
  </si>
  <si>
    <t>http://policemag.com</t>
  </si>
  <si>
    <t>Police Tribune</t>
  </si>
  <si>
    <t>http://policetribune.com</t>
  </si>
  <si>
    <t>Police1</t>
  </si>
  <si>
    <t>http://police1.com</t>
  </si>
  <si>
    <t>Political Correctness News</t>
  </si>
  <si>
    <t>http://politicalcorrectness.news</t>
  </si>
  <si>
    <t>Political Economy with James Pethokoukis</t>
  </si>
  <si>
    <t>https://www.aei.org/tag/political-economy-podcast/</t>
  </si>
  <si>
    <t>Political Flare</t>
  </si>
  <si>
    <t>http://politicalflare.com</t>
  </si>
  <si>
    <t>Political Gabfest</t>
  </si>
  <si>
    <t>https://slate.com/podcasts/political-gabfest</t>
  </si>
  <si>
    <t>Politically Re-Active with W. Kamau Bell &amp; Hari Kondabolu</t>
  </si>
  <si>
    <t>https://omny.fm/shows/politically-re-active-with-w-kamau-bell-hari-kon-1</t>
  </si>
  <si>
    <t>https://www.politico.com/</t>
  </si>
  <si>
    <t>Politico Dispatch</t>
  </si>
  <si>
    <t>https://politico-dispatch.simplecast.com</t>
  </si>
  <si>
    <t>Politico Energy</t>
  </si>
  <si>
    <t>https://politico-energy.simplecast.com/episodes</t>
  </si>
  <si>
    <t>Politico Global Insider</t>
  </si>
  <si>
    <t>https://global-translations.simplecast.com/</t>
  </si>
  <si>
    <t>Politico Playbook Daily Briefing</t>
  </si>
  <si>
    <t>https://politico-playbook-audio-briefing.simplecast.com/episodes/</t>
  </si>
  <si>
    <t>Politico's Pulse Check</t>
  </si>
  <si>
    <t>https://politicos-pulse-check.simplecast.com/episodes</t>
  </si>
  <si>
    <t>Politicology</t>
  </si>
  <si>
    <t>https://politicology.com</t>
  </si>
  <si>
    <t>Politics War Room with James Carville &amp; Al Hunt</t>
  </si>
  <si>
    <t>https://politicon.com/podcast-title/politics-war-room-with-james-carville-and-al-hunt/</t>
  </si>
  <si>
    <t>PoliticusUSA</t>
  </si>
  <si>
    <t>https://www.politicususa.com/</t>
  </si>
  <si>
    <t>Politifact</t>
  </si>
  <si>
    <t>http://politifact.com</t>
  </si>
  <si>
    <t>Pollution.News</t>
  </si>
  <si>
    <t>http://pollution.news</t>
  </si>
  <si>
    <t>POLYGRAPH.info</t>
  </si>
  <si>
    <t>http://polygraph.info</t>
  </si>
  <si>
    <t>Pop Smoke Media</t>
  </si>
  <si>
    <t>http://popsmokemedia.com</t>
  </si>
  <si>
    <t>PopBuzz</t>
  </si>
  <si>
    <t>http://popbuzz.com</t>
  </si>
  <si>
    <t>PopCrush</t>
  </si>
  <si>
    <t>http://popcrush.com</t>
  </si>
  <si>
    <t>Popsugar</t>
  </si>
  <si>
    <t>http://popsugar.com</t>
  </si>
  <si>
    <t>Popula</t>
  </si>
  <si>
    <t>http://popula.com</t>
  </si>
  <si>
    <t>Popular Information</t>
  </si>
  <si>
    <t>http://popular.info</t>
  </si>
  <si>
    <t>Popular Science</t>
  </si>
  <si>
    <t>http://popsci.com</t>
  </si>
  <si>
    <t>Portland Mercury</t>
  </si>
  <si>
    <t>http://portlandmercury.com</t>
  </si>
  <si>
    <t>http://pressherald.com</t>
  </si>
  <si>
    <t>Portland Tribune</t>
  </si>
  <si>
    <t>http://pamplinmedia.com</t>
  </si>
  <si>
    <t>Post Reports</t>
  </si>
  <si>
    <t>https://www.washingtonpost.com/podcasts/post-reports/</t>
  </si>
  <si>
    <t>Poughkeepsie Journal</t>
  </si>
  <si>
    <t>http://poughkeepsiejournal.com</t>
  </si>
  <si>
    <t>Power Line Blog</t>
  </si>
  <si>
    <t>http://powerlineblog.com</t>
  </si>
  <si>
    <t>Power Problems</t>
  </si>
  <si>
    <t>https://www.cato.org/search/category/multimedia+power-problems</t>
  </si>
  <si>
    <t>Poynter</t>
  </si>
  <si>
    <t>http://poynter.org</t>
  </si>
  <si>
    <t>PragerU</t>
  </si>
  <si>
    <t>http://prageru.com</t>
  </si>
  <si>
    <t>PragerU: Americanos</t>
  </si>
  <si>
    <t>https://www.prageru.com/series/americanos/</t>
  </si>
  <si>
    <t>Press Run</t>
  </si>
  <si>
    <t>http://pressrun.media</t>
  </si>
  <si>
    <t>Pro Politics with Zac McCrary</t>
  </si>
  <si>
    <t>https://propolitics.buzzsprout.com/1704139</t>
  </si>
  <si>
    <t>Project Censored</t>
  </si>
  <si>
    <t>http://projectcensored.org</t>
  </si>
  <si>
    <t>Project Syndicate</t>
  </si>
  <si>
    <t>http://project-syndicate.org</t>
  </si>
  <si>
    <t>ProPublica</t>
  </si>
  <si>
    <t>https://www.propublica.org/</t>
  </si>
  <si>
    <t>Providence Journal</t>
  </si>
  <si>
    <t>http://providencejournal.com</t>
  </si>
  <si>
    <t>Psychology Today</t>
  </si>
  <si>
    <t>http://psychologytoday.com</t>
  </si>
  <si>
    <t>PsyPost</t>
  </si>
  <si>
    <t>http://psypost.org</t>
  </si>
  <si>
    <t>Public Radio Tulsa</t>
  </si>
  <si>
    <t>http://publicradiotulsa.org</t>
  </si>
  <si>
    <t>Published Reporter</t>
  </si>
  <si>
    <t>http://publishedreporter.com</t>
  </si>
  <si>
    <t>Punchbowl News</t>
  </si>
  <si>
    <t>http://punchbowl.news</t>
  </si>
  <si>
    <t>QAnon Anonymous</t>
  </si>
  <si>
    <t>https://www.qanonanonymous.com/</t>
  </si>
  <si>
    <t>Quad-City Times</t>
  </si>
  <si>
    <t>http://qctimes.com</t>
  </si>
  <si>
    <t>Quanta Magazine</t>
  </si>
  <si>
    <t>http://quantamagazine.org</t>
  </si>
  <si>
    <t>Quartz</t>
  </si>
  <si>
    <t>https://qz.com/</t>
  </si>
  <si>
    <t>Queerty</t>
  </si>
  <si>
    <t>http://queerty.com</t>
  </si>
  <si>
    <t>Quillette</t>
  </si>
  <si>
    <t>http://quillette.com</t>
  </si>
  <si>
    <t>Quillette Podcast</t>
  </si>
  <si>
    <t>https://quillette.com/category/podcast/</t>
  </si>
  <si>
    <t>Quorum Call</t>
  </si>
  <si>
    <t>https://njquorumcall.libsyn.com/</t>
  </si>
  <si>
    <t>Radically Pragmatic</t>
  </si>
  <si>
    <t>https://anchor.fm/ppi4</t>
  </si>
  <si>
    <t>Radio Times</t>
  </si>
  <si>
    <t>http://radiotimes.com</t>
  </si>
  <si>
    <t>Radiolab</t>
  </si>
  <si>
    <t>https://www.wnycstudios.org/podcasts/radiolab</t>
  </si>
  <si>
    <t>Rantt Media</t>
  </si>
  <si>
    <t>http://rantt.com</t>
  </si>
  <si>
    <t>Rasmussen Reports</t>
  </si>
  <si>
    <t>http://rasmussenreports.com</t>
  </si>
  <si>
    <t>Rational Security</t>
  </si>
  <si>
    <t>https://www.lawfareblog.com/topic/rational-security</t>
  </si>
  <si>
    <t>Raw Story</t>
  </si>
  <si>
    <t>http://rawstory.com</t>
  </si>
  <si>
    <t>Real America's Voice News</t>
  </si>
  <si>
    <t>http://americasvoice.news</t>
  </si>
  <si>
    <t>Real Change News</t>
  </si>
  <si>
    <t>http://realchangenews.org</t>
  </si>
  <si>
    <t>Real Coffee With Scott Adams</t>
  </si>
  <si>
    <t>https://rumble.com/c/RealCoffeeWithScottAdams</t>
  </si>
  <si>
    <t>Real News Network</t>
  </si>
  <si>
    <t>http://therealnews.com</t>
  </si>
  <si>
    <t>Real Talk with Zuby</t>
  </si>
  <si>
    <t>https://www.zubymusic.com/podcast</t>
  </si>
  <si>
    <t>RealClearDefense</t>
  </si>
  <si>
    <t>http://realcleardefense.com</t>
  </si>
  <si>
    <t>RealClearInvestigations</t>
  </si>
  <si>
    <t>http://realclearinvestigations.com</t>
  </si>
  <si>
    <t>RealClearMarkets</t>
  </si>
  <si>
    <t>http://realclearmarkets.com</t>
  </si>
  <si>
    <t>RealClearPolicy</t>
  </si>
  <si>
    <t>http://realclearpolicy.com</t>
  </si>
  <si>
    <t>RealClearPolitics</t>
  </si>
  <si>
    <t>http://realclearpolitics.com</t>
  </si>
  <si>
    <t>Reason</t>
  </si>
  <si>
    <t>https://reason.com/</t>
  </si>
  <si>
    <t>Rebel News</t>
  </si>
  <si>
    <t>http://rebelnews.com</t>
  </si>
  <si>
    <t>Recode Daily</t>
  </si>
  <si>
    <t>https://www.vox.com/recode-daily</t>
  </si>
  <si>
    <t>Red Voice Media</t>
  </si>
  <si>
    <t>http://redvoicemedia.com</t>
  </si>
  <si>
    <t>Redding Record Searchlight</t>
  </si>
  <si>
    <t>http://redding.com</t>
  </si>
  <si>
    <t>RedState</t>
  </si>
  <si>
    <t>https://www.redstate.com/</t>
  </si>
  <si>
    <t>Refinery29</t>
  </si>
  <si>
    <t>http://refinery29.com</t>
  </si>
  <si>
    <t>Relatable with Allie Beth Stuckey</t>
  </si>
  <si>
    <t>https://www.theblaze.com/podcasts/relatable-with-allie-stuckey</t>
  </si>
  <si>
    <t>Religion News Service</t>
  </si>
  <si>
    <t>http://religionnews.com</t>
  </si>
  <si>
    <t>Reno Gazette-Journal</t>
  </si>
  <si>
    <t>http://rgj.com</t>
  </si>
  <si>
    <t>Reporters Notebook</t>
  </si>
  <si>
    <t>https://www.art19.com/shows/reporters-notebook</t>
  </si>
  <si>
    <t>Republican American</t>
  </si>
  <si>
    <t>http://rep-am.com</t>
  </si>
  <si>
    <t>https://www.reuters.com/</t>
  </si>
  <si>
    <t>Reveal</t>
  </si>
  <si>
    <t>https://revealnews.org/episodes</t>
  </si>
  <si>
    <t>Reveal (podcast)</t>
  </si>
  <si>
    <t>https://revealnews.org/podcast/</t>
  </si>
  <si>
    <t>Revolver News</t>
  </si>
  <si>
    <t>http://revolver.news</t>
  </si>
  <si>
    <t>Rewire News Group</t>
  </si>
  <si>
    <t>http://rewirenewsgroup.com</t>
  </si>
  <si>
    <t>Rhino Times</t>
  </si>
  <si>
    <t>http://rhinotimes.com</t>
  </si>
  <si>
    <t>Ricochet Podcast</t>
  </si>
  <si>
    <t>https://ricochet.com/series/ricochet-podcast/</t>
  </si>
  <si>
    <t>Right Side Broadcasting Network</t>
  </si>
  <si>
    <t>http://rsbnetwork.com</t>
  </si>
  <si>
    <t>Right Wing Watch</t>
  </si>
  <si>
    <t>http://rightwingwatch.org</t>
  </si>
  <si>
    <t>Riverfront Times</t>
  </si>
  <si>
    <t>http://riverfronttimes.com</t>
  </si>
  <si>
    <t>Rob Smith is Problematic</t>
  </si>
  <si>
    <t>https://robsmithisproblematic.com/</t>
  </si>
  <si>
    <t>Roll Call</t>
  </si>
  <si>
    <t>http://rollcall.com</t>
  </si>
  <si>
    <t>Rolling Stone</t>
  </si>
  <si>
    <t>http://rollingstone.com</t>
  </si>
  <si>
    <t>Ron Paul Liberty Report</t>
  </si>
  <si>
    <t>http://www.ronpaullibertyreport.com/</t>
  </si>
  <si>
    <t>Roswell Daily Record</t>
  </si>
  <si>
    <t>http://rdrnews.com</t>
  </si>
  <si>
    <t>Rough Translation</t>
  </si>
  <si>
    <t>https://www.npr.org/podcasts/510324/rough-translation</t>
  </si>
  <si>
    <t>RT Russia Today</t>
  </si>
  <si>
    <t>http://rt.com</t>
  </si>
  <si>
    <t>RT TV Network</t>
  </si>
  <si>
    <t>https://www.rt.com/shows/</t>
  </si>
  <si>
    <t>RT: CrossTalk</t>
  </si>
  <si>
    <t>https://www.rt.com/shows/crosstalk/</t>
  </si>
  <si>
    <t>RT: Going Underground</t>
  </si>
  <si>
    <t>https://www.rt.com/shows/going-underground/</t>
  </si>
  <si>
    <t>RT: Renegade Inc.</t>
  </si>
  <si>
    <t>https://www.rt.com/shows/renegade-inc/</t>
  </si>
  <si>
    <t>RT: RT News</t>
  </si>
  <si>
    <t>https://www.rt.com/bulletin-board/news/</t>
  </si>
  <si>
    <t>RT: Sputnik Orbiting the World</t>
  </si>
  <si>
    <t>https://www.rt.com/shows/sputnik/</t>
  </si>
  <si>
    <t>RT: Worlds Apart</t>
  </si>
  <si>
    <t>https://www.rt.com/shows/worlds-apart-oksana-boyko/</t>
  </si>
  <si>
    <t>RTTNews</t>
  </si>
  <si>
    <t>http://rttnews.com</t>
  </si>
  <si>
    <t>Rudy Giuliani's Common Sense</t>
  </si>
  <si>
    <t>https://rudygiulianics.com/podcast-common-sense/</t>
  </si>
  <si>
    <t>Rumble with Michael Moore</t>
  </si>
  <si>
    <t>https://www.michaelmoore.com/archive</t>
  </si>
  <si>
    <t>Rush Limbaugh</t>
  </si>
  <si>
    <t>http://rushlimbaugh.com</t>
  </si>
  <si>
    <t>Ruthless</t>
  </si>
  <si>
    <t>http://ruthlesspodcast.com</t>
  </si>
  <si>
    <t>Rutland Herald</t>
  </si>
  <si>
    <t>http://rutlandherald.com</t>
  </si>
  <si>
    <t>Salon</t>
  </si>
  <si>
    <t>http://salon.com</t>
  </si>
  <si>
    <t>Salt Lake Tribune</t>
  </si>
  <si>
    <t>http://sltrib.com</t>
  </si>
  <si>
    <t>San Diego News Desk</t>
  </si>
  <si>
    <t>http://sandiegonewsdesk.com</t>
  </si>
  <si>
    <t>San Francisco Chronicle</t>
  </si>
  <si>
    <t>http://sfchronicle.com</t>
  </si>
  <si>
    <t>San Juan Daily Star</t>
  </si>
  <si>
    <t>http://sanjuandailystar.com</t>
  </si>
  <si>
    <t>Savannah Morning News</t>
  </si>
  <si>
    <t>http://savannahnow.com</t>
  </si>
  <si>
    <t>Scary Mommy</t>
  </si>
  <si>
    <t>http://scarymommy.com</t>
  </si>
  <si>
    <t>Science</t>
  </si>
  <si>
    <t>http://science.org</t>
  </si>
  <si>
    <t>http://sciencealert.com</t>
  </si>
  <si>
    <t>Science News</t>
  </si>
  <si>
    <t>http://sciencenews.org</t>
  </si>
  <si>
    <t>Science News for Students</t>
  </si>
  <si>
    <t>http://sciencenewsforstudents.org</t>
  </si>
  <si>
    <t>Scientific American</t>
  </si>
  <si>
    <t>http://scientificamerican.com</t>
  </si>
  <si>
    <t>SciTech Daily</t>
  </si>
  <si>
    <t>http://scitechdaily.com</t>
  </si>
  <si>
    <t>SCOTUSblog</t>
  </si>
  <si>
    <t>http://scotusblog.com</t>
  </si>
  <si>
    <t>Seattle Times</t>
  </si>
  <si>
    <t>http://seattletimes.com</t>
  </si>
  <si>
    <t>SeattlePI</t>
  </si>
  <si>
    <t>http://seattlepi.com</t>
  </si>
  <si>
    <t>Second Nexus</t>
  </si>
  <si>
    <t>https://secondnexus.com/</t>
  </si>
  <si>
    <t>Seeking Alpha</t>
  </si>
  <si>
    <t>http://seekingalpha.com</t>
  </si>
  <si>
    <t>Sentient Media</t>
  </si>
  <si>
    <t>http://sentientmedia.org</t>
  </si>
  <si>
    <t>Sentinel Colorado</t>
  </si>
  <si>
    <t>http://sentinelcolorado.com</t>
  </si>
  <si>
    <t>SF Examiner</t>
  </si>
  <si>
    <t>http://sfexaminer.com</t>
  </si>
  <si>
    <t>SF Gate</t>
  </si>
  <si>
    <t>http://sfgate.com</t>
  </si>
  <si>
    <t>SFist</t>
  </si>
  <si>
    <t>http://sfist.com</t>
  </si>
  <si>
    <t>SGT Report</t>
  </si>
  <si>
    <t>http://sgtreport.com</t>
  </si>
  <si>
    <t>SGT Report’s The Propaganda Antidote</t>
  </si>
  <si>
    <t>https://realsgtreport.podbean.com/</t>
  </si>
  <si>
    <t>Shadowproof</t>
  </si>
  <si>
    <t>http://shadowproof.com</t>
  </si>
  <si>
    <t>Sharon Says So</t>
  </si>
  <si>
    <t>https://www.sharonmcmahon.com/blog</t>
  </si>
  <si>
    <t>http://sheknows.com</t>
  </si>
  <si>
    <t>Short Wave</t>
  </si>
  <si>
    <t>https://www.npr.org/podcasts/510351/short-wave</t>
  </si>
  <si>
    <t>Signs of the Times</t>
  </si>
  <si>
    <t>https://www.sott.net/</t>
  </si>
  <si>
    <t>Sinclair: Full Measure</t>
  </si>
  <si>
    <t>http://fullmeasure.news</t>
  </si>
  <si>
    <t>SkepChick</t>
  </si>
  <si>
    <t>http://skepchick.org</t>
  </si>
  <si>
    <t>Skimm This</t>
  </si>
  <si>
    <t>https://www.theskimm.com/skimm-this</t>
  </si>
  <si>
    <t>https://news.sky.com/</t>
  </si>
  <si>
    <t>Slate</t>
  </si>
  <si>
    <t>https://slate.com/</t>
  </si>
  <si>
    <t>Slightly Offensive with Elijah Schaffer</t>
  </si>
  <si>
    <t>https://www.blazetv.com/series/zWKJ9HKqBTCl-slightly-offensve?channel=series</t>
  </si>
  <si>
    <t>Sludge</t>
  </si>
  <si>
    <t>http://readsludge.com</t>
  </si>
  <si>
    <t>SmartLess</t>
  </si>
  <si>
    <t>https://www.smartless.com/episodes</t>
  </si>
  <si>
    <t>Smithsonian Magazine</t>
  </si>
  <si>
    <t>http://smithsonianmag.com</t>
  </si>
  <si>
    <t>Snacks Daily</t>
  </si>
  <si>
    <t>https://snacks.robinhood.com/</t>
  </si>
  <si>
    <t>Snopes</t>
  </si>
  <si>
    <t>http://snopes.com</t>
  </si>
  <si>
    <t>Social Media Today</t>
  </si>
  <si>
    <t>http://socialmediatoday.com</t>
  </si>
  <si>
    <t>Socialist Alternative</t>
  </si>
  <si>
    <t>http://socialistalternative.org</t>
  </si>
  <si>
    <t>Sojourners</t>
  </si>
  <si>
    <t>http://sojo.net</t>
  </si>
  <si>
    <t>Some More News</t>
  </si>
  <si>
    <t>http://www.somemorenews.com</t>
  </si>
  <si>
    <t>Sound On</t>
  </si>
  <si>
    <t>https://www.bloomberg.com/podcasts/sound_on</t>
  </si>
  <si>
    <t>South China Morning Post</t>
  </si>
  <si>
    <t>http://scmp.com</t>
  </si>
  <si>
    <t>Southern Poverty Law Center</t>
  </si>
  <si>
    <t>http://splcenter.org</t>
  </si>
  <si>
    <t>Space News</t>
  </si>
  <si>
    <t>http://spacenews.com</t>
  </si>
  <si>
    <t>Space.com</t>
  </si>
  <si>
    <t>http://space.com</t>
  </si>
  <si>
    <t>Spaceflight Now</t>
  </si>
  <si>
    <t>http://spaceflightnow.com</t>
  </si>
  <si>
    <t>Speak the Truth</t>
  </si>
  <si>
    <t>https://open.spotify.com/show/4Z1Vh0qn4nojaPVvndlwvY</t>
  </si>
  <si>
    <t>Spectrum News NY1</t>
  </si>
  <si>
    <t>http://ny1.com</t>
  </si>
  <si>
    <t>spiked</t>
  </si>
  <si>
    <t>http://spiked-online.com</t>
  </si>
  <si>
    <t>Splice Today</t>
  </si>
  <si>
    <t>http://splicetoday.com</t>
  </si>
  <si>
    <t>Sports Illustrated</t>
  </si>
  <si>
    <t>http://si.com</t>
  </si>
  <si>
    <t>Spotlight PA - Pennsylvania</t>
  </si>
  <si>
    <t>http://spotlightpa.org</t>
  </si>
  <si>
    <t>Sputnik News</t>
  </si>
  <si>
    <t>http://sputniknews.com</t>
  </si>
  <si>
    <t>St. Louis Post-Dispatch</t>
  </si>
  <si>
    <t>http://stltoday.com</t>
  </si>
  <si>
    <t>Stamford Advocate</t>
  </si>
  <si>
    <t>http://stamfordadvocate.com</t>
  </si>
  <si>
    <t>Stand Up! with Pete Dominick</t>
  </si>
  <si>
    <t>https://standupwithpete.libsyn.com/</t>
  </si>
  <si>
    <t>Star Advertiser - Honolulu</t>
  </si>
  <si>
    <t>http://staradvertiser.com</t>
  </si>
  <si>
    <t>Star Tribune-Minneapolis</t>
  </si>
  <si>
    <t>http://startribune.com</t>
  </si>
  <si>
    <t>Stars and Stripes</t>
  </si>
  <si>
    <t>http://stripes.com</t>
  </si>
  <si>
    <t>Start Here</t>
  </si>
  <si>
    <t>https://abcaudio.com/podcasts/start-here/</t>
  </si>
  <si>
    <t>Start Me Up with Kimberley A. Johnson</t>
  </si>
  <si>
    <t>https://art19.com/shows/start-me-up</t>
  </si>
  <si>
    <t>Stat News</t>
  </si>
  <si>
    <t>http://statnews.com</t>
  </si>
  <si>
    <t>Stay Tuned with Preet</t>
  </si>
  <si>
    <t>https://cafe.com/stay-tuned-podcast/</t>
  </si>
  <si>
    <t>Stephanie Miller's Happy Hour</t>
  </si>
  <si>
    <t>https://art19.com/shows/stephanie-millers-happy-hour-podcast</t>
  </si>
  <si>
    <t>Steve Deace Show</t>
  </si>
  <si>
    <t>https://www.blazetv.com/series/5qrRSBLHHW7g-steve-deace-show</t>
  </si>
  <si>
    <t>Stockton Record</t>
  </si>
  <si>
    <t>http://recordnet.com</t>
  </si>
  <si>
    <t>Stories of our times</t>
  </si>
  <si>
    <t>https://www.thetimes.co.uk/podcasts/stories-of-our-times</t>
  </si>
  <si>
    <t>Streets Blog</t>
  </si>
  <si>
    <t>http://streetsblog.org</t>
  </si>
  <si>
    <t>Study Finds</t>
  </si>
  <si>
    <t>http://studyfinds.org</t>
  </si>
  <si>
    <t>Stuff You Should Know</t>
  </si>
  <si>
    <t>https://www.iheartpodcastnetwork.com/podcast/105-stuff-you-should-know-26940277</t>
  </si>
  <si>
    <t>Suffolk News Herald</t>
  </si>
  <si>
    <t>http://suffolknewsherald.com</t>
  </si>
  <si>
    <t>Summit News</t>
  </si>
  <si>
    <t>http://summit.news</t>
  </si>
  <si>
    <t>Sun Sentinel</t>
  </si>
  <si>
    <t>https://www.sun-sentinel.com/</t>
  </si>
  <si>
    <t>Sunday Papers</t>
  </si>
  <si>
    <t>http://sundaypapers.net</t>
  </si>
  <si>
    <t>Sway</t>
  </si>
  <si>
    <t>https://www.nytimes.com/column/sway</t>
  </si>
  <si>
    <t>Syracuse Post-Standard</t>
  </si>
  <si>
    <t>http://syracuse.com</t>
  </si>
  <si>
    <t>Tablet Magazine</t>
  </si>
  <si>
    <t>http://tabletmag.com</t>
  </si>
  <si>
    <t>Taiwan News</t>
  </si>
  <si>
    <t>http://taiwannews.com.tw</t>
  </si>
  <si>
    <t>Talking Feds</t>
  </si>
  <si>
    <t>https://www.talkingfeds.com/talkingfeds</t>
  </si>
  <si>
    <t>Talking Points Memo</t>
  </si>
  <si>
    <t>http://talkingpointsmemo.com/</t>
  </si>
  <si>
    <t>Talking Politics</t>
  </si>
  <si>
    <t>https://www.talkingpoliticspodcast.com/</t>
  </si>
  <si>
    <t>Tallahassee Reports</t>
  </si>
  <si>
    <t>http://tallahasseereports.com</t>
  </si>
  <si>
    <t>Tampa Bay Times</t>
  </si>
  <si>
    <t>http://tampabay.com</t>
  </si>
  <si>
    <t>Tangle</t>
  </si>
  <si>
    <t>https://www.readtangle.com</t>
  </si>
  <si>
    <t>Tangle Podcast</t>
  </si>
  <si>
    <t>https://anchor.fm/tanglenews/</t>
  </si>
  <si>
    <t>Tatum Report</t>
  </si>
  <si>
    <t>http://tatumreport.com</t>
  </si>
  <si>
    <t>TBN: Huckabee</t>
  </si>
  <si>
    <t>https://watch.tbn.org/huckabee/</t>
  </si>
  <si>
    <t>TBS: Full Frontal with Samantha Bee</t>
  </si>
  <si>
    <t>https://www.tbs.com/shows/full-frontal-with-samantha-bee</t>
  </si>
  <si>
    <t>Tech News Briefing</t>
  </si>
  <si>
    <t>https://www.wsj.com/podcasts/tech-news-briefing</t>
  </si>
  <si>
    <t>Tech News Weekly</t>
  </si>
  <si>
    <t>https://twit.tv/shows/tech-news-weekly</t>
  </si>
  <si>
    <t>Tech Xplore</t>
  </si>
  <si>
    <t>http://techxplore.com</t>
  </si>
  <si>
    <t>TechCrunch</t>
  </si>
  <si>
    <t>http://techcrunch.com</t>
  </si>
  <si>
    <t>TechRadar</t>
  </si>
  <si>
    <t>http://techradar.com</t>
  </si>
  <si>
    <t>Teen Vogue</t>
  </si>
  <si>
    <t>http://teenvogue.com</t>
  </si>
  <si>
    <t>Tennessean</t>
  </si>
  <si>
    <t>http://tennessean.com</t>
  </si>
  <si>
    <t>Texas Monthly</t>
  </si>
  <si>
    <t>http://texasmonthly.com</t>
  </si>
  <si>
    <t>Texas National Security Review</t>
  </si>
  <si>
    <t>http://tnsr.org</t>
  </si>
  <si>
    <t>Texas Observer</t>
  </si>
  <si>
    <t>http://texasobserver.org</t>
  </si>
  <si>
    <t>Texas Public Radio</t>
  </si>
  <si>
    <t>http://tpr.org</t>
  </si>
  <si>
    <t>http://texastribune.org</t>
  </si>
  <si>
    <t>The Adam Carolla Show</t>
  </si>
  <si>
    <t>https://adamcarolla.com/</t>
  </si>
  <si>
    <t>The Advocate - Baton Rouge</t>
  </si>
  <si>
    <t>https://www.theadvocate.com/</t>
  </si>
  <si>
    <t>The Al Franken Podcast</t>
  </si>
  <si>
    <t>https://alfranken.com/the-al-franken-podcast</t>
  </si>
  <si>
    <t>The American Conservative</t>
  </si>
  <si>
    <t>https://www.theamericanconservative.com/</t>
  </si>
  <si>
    <t>The American Prospect</t>
  </si>
  <si>
    <t>http://prospect.org</t>
  </si>
  <si>
    <t>The American Spectator</t>
  </si>
  <si>
    <t>http://spectator.org</t>
  </si>
  <si>
    <t>The American Story Podcast</t>
  </si>
  <si>
    <t>http://theamericanstorypodcast.org</t>
  </si>
  <si>
    <t>The Andrew Klavan Show</t>
  </si>
  <si>
    <t>https://www.dailywire.com/show/the-andrew-klavan-show</t>
  </si>
  <si>
    <t>The Appeal</t>
  </si>
  <si>
    <t>http://theappeal.org</t>
  </si>
  <si>
    <t>The Argument</t>
  </si>
  <si>
    <t>https://www.nytimes.com/column/the-argument</t>
  </si>
  <si>
    <t>https://www.theatlantic.com/</t>
  </si>
  <si>
    <t>The Axe Files with David Axelrod</t>
  </si>
  <si>
    <t>https://www.cnn.com/audio/podcasts/axe-files</t>
  </si>
  <si>
    <t>The Ayaan Hirsi Ali Podcast</t>
  </si>
  <si>
    <t>https://ricochet.com/series/ayaan-hirsi-ali-podcast/</t>
  </si>
  <si>
    <t>The Baffler</t>
  </si>
  <si>
    <t>http://thebaffler.com</t>
  </si>
  <si>
    <t>The Balance</t>
  </si>
  <si>
    <t>http://thebalance.com</t>
  </si>
  <si>
    <t>The Beet</t>
  </si>
  <si>
    <t>http://thebeet.com</t>
  </si>
  <si>
    <t>The Ben Domenech Podcast</t>
  </si>
  <si>
    <t>https://radio.foxnews.com/podcast/ben-domenech/</t>
  </si>
  <si>
    <t>The Ben Ferguson Podcast</t>
  </si>
  <si>
    <t>https://www.iheart.com/podcast/867-ben-ferguson-morning-updat-29342597/</t>
  </si>
  <si>
    <t>The Ben Shapiro Show</t>
  </si>
  <si>
    <t>https://www.dailywire.com/show/the-ben-shapiro-show</t>
  </si>
  <si>
    <t>The Black Wall Street Times</t>
  </si>
  <si>
    <t>http://theblackwallsttimes.com</t>
  </si>
  <si>
    <t>The Blaze</t>
  </si>
  <si>
    <t>https://www.theblaze.com/</t>
  </si>
  <si>
    <t>The Block</t>
  </si>
  <si>
    <t>http://theblockcrypto.com</t>
  </si>
  <si>
    <t>The Blue State Conservative</t>
  </si>
  <si>
    <t>http://thebluestateconservative.com</t>
  </si>
  <si>
    <t>The Bob Cesca Show</t>
  </si>
  <si>
    <t>http://bobcesca.com</t>
  </si>
  <si>
    <t>The Bookmonger</t>
  </si>
  <si>
    <t>https://www.nationalreview.com/podcasts/the-bookmonger/</t>
  </si>
  <si>
    <t>The Breakdown with Shaun King</t>
  </si>
  <si>
    <t>https://thebreakdown.thenorthstar.com/</t>
  </si>
  <si>
    <t>The Breakdown, With NLW</t>
  </si>
  <si>
    <t>https://www.coindesk.com/podcasts/the-breakdown-with-nlw/</t>
  </si>
  <si>
    <t>The Breakfast Club</t>
  </si>
  <si>
    <t>https://www.iheart.com/podcast/the-breakfast-club-24992238/</t>
  </si>
  <si>
    <t>The Breitbart News Daily Podcast</t>
  </si>
  <si>
    <t>https://the-breitbart-news-daily-podcast.simplecast.com/</t>
  </si>
  <si>
    <t>The Brick House</t>
  </si>
  <si>
    <t>http://thebrick.house</t>
  </si>
  <si>
    <t>The Briefing</t>
  </si>
  <si>
    <t>https://monocle.com/radio/shows/the-briefing/</t>
  </si>
  <si>
    <t>The Brilliant Idiots</t>
  </si>
  <si>
    <t>https://soundcloud.com/thebrilliantidiots</t>
  </si>
  <si>
    <t>The Brookings Cafeteria</t>
  </si>
  <si>
    <t>https://www.brookings.edu/series/brookings-cafeteria-podcast/</t>
  </si>
  <si>
    <t>The Brown Girls Guide to Politics</t>
  </si>
  <si>
    <t>https://www.thebgguide.com/the-bgg-podcast</t>
  </si>
  <si>
    <t>The Buffalo News</t>
  </si>
  <si>
    <t>http://buffalonews.com</t>
  </si>
  <si>
    <t>The Bulletin - Bend, OR</t>
  </si>
  <si>
    <t>http://bendbulletin.com</t>
  </si>
  <si>
    <t>The Bulwark</t>
  </si>
  <si>
    <t>http://thebulwark.com</t>
  </si>
  <si>
    <t>The Bulwark Podcast</t>
  </si>
  <si>
    <t>https://podcast.thebulwark.com/</t>
  </si>
  <si>
    <t>The Business Journals</t>
  </si>
  <si>
    <t>http://bizjournals.com</t>
  </si>
  <si>
    <t>The CBS Mornings Podcast</t>
  </si>
  <si>
    <t>https://art19.com/shows/cbs-this-morning</t>
  </si>
  <si>
    <t>The Center for Public Integrity</t>
  </si>
  <si>
    <t>http://publicintegrity.org</t>
  </si>
  <si>
    <t>The Center Square</t>
  </si>
  <si>
    <t>http://thecentersquare.com</t>
  </si>
  <si>
    <t>The Chad Prather Show</t>
  </si>
  <si>
    <t>https://www.theblaze.com/podcasts/the-chad-prather-show</t>
  </si>
  <si>
    <t>The Charlie Kirk Show</t>
  </si>
  <si>
    <t>https://charliekirk.com/podcasts/</t>
  </si>
  <si>
    <t>The Christian Post</t>
  </si>
  <si>
    <t>http://christianpost.com</t>
  </si>
  <si>
    <t>The Chuck ToddCast: Meet the Press</t>
  </si>
  <si>
    <t>https://the-chuck-toddcast-meet-the-press.simplecast.com/</t>
  </si>
  <si>
    <t>The Clay Travis and Buck Sexton Show</t>
  </si>
  <si>
    <t>https://www.clayandbuck.com/</t>
  </si>
  <si>
    <t>The Climate Pod</t>
  </si>
  <si>
    <t>https://theclimatepod.libsyn.com/</t>
  </si>
  <si>
    <t>The College Fix</t>
  </si>
  <si>
    <t>http://thecollegefix.com</t>
  </si>
  <si>
    <t>The Conservative Review with Daniel Horowitz</t>
  </si>
  <si>
    <t>https://www.theblaze.com/podcasts/daniel-horowitz-podcast</t>
  </si>
  <si>
    <t>The Conversation</t>
  </si>
  <si>
    <t>http://theconversation.com</t>
  </si>
  <si>
    <t>http://thecut.com</t>
  </si>
  <si>
    <t>The Daily</t>
  </si>
  <si>
    <t>https://www.nytimes.com/column/the-daily</t>
  </si>
  <si>
    <t>The Daily Article</t>
  </si>
  <si>
    <t>https://podcasts.apple.com/us/podcast/the-daily-article/id1381461141</t>
  </si>
  <si>
    <t>The Daily Beans</t>
  </si>
  <si>
    <t>https://www.dailybeanspod.com/</t>
  </si>
  <si>
    <t>The Daily Northwestern</t>
  </si>
  <si>
    <t>http://dailynorthwestern.com</t>
  </si>
  <si>
    <t>The Daily Punch</t>
  </si>
  <si>
    <t>https://shows.cadence13.com/podcast/daily-punch</t>
  </si>
  <si>
    <t>The Daily Show With Trevor Noah: Ears Edition</t>
  </si>
  <si>
    <t>https://www.iheart.com/podcast/888-the-daily-show-with-trevor-29213961/</t>
  </si>
  <si>
    <t>The Daily Zeitgeist</t>
  </si>
  <si>
    <t>https://www.iheart.com/podcast/105-the-daily-zeitgeist-28516718/</t>
  </si>
  <si>
    <t>The Dallas Morning News - Daily News Roundup</t>
  </si>
  <si>
    <t>https://open.spotify.com/show/1s8F8hSUDMM8j3EmQpCpP3</t>
  </si>
  <si>
    <t>The Dan Bongino Show</t>
  </si>
  <si>
    <t>https://bongino.com/podcasts</t>
  </si>
  <si>
    <t>The Dana Show</t>
  </si>
  <si>
    <t>https://danaloesch.com/listen/</t>
  </si>
  <si>
    <t>The David Pakman Show</t>
  </si>
  <si>
    <t>https://davidpakman.com/</t>
  </si>
  <si>
    <t>The DC Patriot</t>
  </si>
  <si>
    <t>http://thedcpatriot.com</t>
  </si>
  <si>
    <t>The Deal</t>
  </si>
  <si>
    <t>http://thedeal.com</t>
  </si>
  <si>
    <t>The Debate</t>
  </si>
  <si>
    <t>https://art19.com/shows/the-debate</t>
  </si>
  <si>
    <t>The Debrief with Major Garrett</t>
  </si>
  <si>
    <t>https://www.art19.com/shows/the-debrief-with-major-garrett</t>
  </si>
  <si>
    <t>The Denison Forum Podcast</t>
  </si>
  <si>
    <t>https://podcasts.apple.com/us/podcast/the-denison-forum-podcast/id1603297409</t>
  </si>
  <si>
    <t>http://thedenverchannel.com</t>
  </si>
  <si>
    <t>The Dershow</t>
  </si>
  <si>
    <t>https://rumble.com/c/Dershow</t>
  </si>
  <si>
    <t>The Detroit News</t>
  </si>
  <si>
    <t>http://detroitnews.com</t>
  </si>
  <si>
    <t>The Devin Nunes Podcast</t>
  </si>
  <si>
    <t>https://www.devinnunes.com/listen</t>
  </si>
  <si>
    <t>The Dinesh D'Souza Podcast</t>
  </si>
  <si>
    <t>https://salemnow.com/series-collection/dinesh-d-souza-podcast/</t>
  </si>
  <si>
    <t>The Dishcast with Andrew Sullivan</t>
  </si>
  <si>
    <t>https://andrewsullivan.substack.com/</t>
  </si>
  <si>
    <t>The Dispatch</t>
  </si>
  <si>
    <t>http://thedispatch.com</t>
  </si>
  <si>
    <t>The Dispatch Podcast</t>
  </si>
  <si>
    <t>https://podcast.thedispatch.com/</t>
  </si>
  <si>
    <t>The Dose</t>
  </si>
  <si>
    <t>https://www.cbc.ca/listen/cbc-podcasts/410-the-dose</t>
  </si>
  <si>
    <t>The Dr. Ardis Show</t>
  </si>
  <si>
    <t>https://vokalnow.com/show/the-dr-ardis-show</t>
  </si>
  <si>
    <t>The Drive</t>
  </si>
  <si>
    <t>http://thedrive.com</t>
  </si>
  <si>
    <t>The Economist</t>
  </si>
  <si>
    <t>https://www.economist.com/</t>
  </si>
  <si>
    <t>The Economist Asks</t>
  </si>
  <si>
    <t>https://www.economist.com/podcasts</t>
  </si>
  <si>
    <t>The Economist Morning Briefing</t>
  </si>
  <si>
    <t>https://play.acast.com/s/theeconomistmorningbriefing</t>
  </si>
  <si>
    <t>The Editors</t>
  </si>
  <si>
    <t>https://www.nationalreview.com/podcasts/the-editors/</t>
  </si>
  <si>
    <t>The Education Exchange</t>
  </si>
  <si>
    <t>https://soundcloud.com/education-exchange-paul-peterson</t>
  </si>
  <si>
    <t>The Eric Metaxas Show</t>
  </si>
  <si>
    <t>https://metaxastalk.com/podcasts/</t>
  </si>
  <si>
    <t>The Evening Times</t>
  </si>
  <si>
    <t>http://theeveningtimes.com</t>
  </si>
  <si>
    <t>The Experiment</t>
  </si>
  <si>
    <t>https://www.theatlantic.com/category/experiment/</t>
  </si>
  <si>
    <t>The Ezra Klein Show</t>
  </si>
  <si>
    <t>https://www.nytimes.com/column/ezra-klein-podcast</t>
  </si>
  <si>
    <t>The Federalist</t>
  </si>
  <si>
    <t>http://thefederalist.com/</t>
  </si>
  <si>
    <t>The Federalist Radio Hour</t>
  </si>
  <si>
    <t>https://thefederalist.com/category/radio/</t>
  </si>
  <si>
    <t>The Fifth Column</t>
  </si>
  <si>
    <t>http://wethefifth.com/</t>
  </si>
  <si>
    <t>The Flipside</t>
  </si>
  <si>
    <t>https://www.theflipside.io/</t>
  </si>
  <si>
    <t>The Florida Times-Union</t>
  </si>
  <si>
    <t>http://jacksonville.com</t>
  </si>
  <si>
    <t>The Focus Group with Sarah Longwell</t>
  </si>
  <si>
    <t>https://focusgroup.thebulwark.com/</t>
  </si>
  <si>
    <t>The Fourth Watch Podcast</t>
  </si>
  <si>
    <t>https://art19.com/shows/the-fourth-watch-podcast</t>
  </si>
  <si>
    <t>The Free Thought Project</t>
  </si>
  <si>
    <t>http://thefreethoughtproject.com</t>
  </si>
  <si>
    <t>The Freedom Times</t>
  </si>
  <si>
    <t>http://thefreedomtimes.com</t>
  </si>
  <si>
    <t>The Fresno Bee</t>
  </si>
  <si>
    <t>http://fresnobee.com</t>
  </si>
  <si>
    <t>The Garden Island</t>
  </si>
  <si>
    <t>http://thegardenisland.com</t>
  </si>
  <si>
    <t>The Gateway Pundit</t>
  </si>
  <si>
    <t>https://www.thegatewaypundit.com/</t>
  </si>
  <si>
    <t>The Gist</t>
  </si>
  <si>
    <t>https://www.mikepesca.com/thegist</t>
  </si>
  <si>
    <t>The Glenn Beck Podcast</t>
  </si>
  <si>
    <t>https://www.glennbeck.com/st/the_glenn_beck_podcast</t>
  </si>
  <si>
    <t>The Glenn Beck Program</t>
  </si>
  <si>
    <t>https://www.theblaze.com/podcasts/the-glenn-beck-program</t>
  </si>
  <si>
    <t>The Globe and Mail</t>
  </si>
  <si>
    <t>http://theglobeandmail.com</t>
  </si>
  <si>
    <t>The Good Fight with Yascha Mounk</t>
  </si>
  <si>
    <t>https://www.persuasion.community/</t>
  </si>
  <si>
    <t>The Grayzone</t>
  </si>
  <si>
    <t>http://thegrayzone.com</t>
  </si>
  <si>
    <t>The Great America Show with Lou Dobbs</t>
  </si>
  <si>
    <t>https://www.iheart.com/podcast/269-the-great-america-show-wit-89142888/</t>
  </si>
  <si>
    <t>The Guardian</t>
  </si>
  <si>
    <t>https://www.theguardian.com/</t>
  </si>
  <si>
    <t>The Hartmann Report</t>
  </si>
  <si>
    <t>https://art19.com/shows/the-hartmann-report</t>
  </si>
  <si>
    <t>The Hartmann Report: Daily Rant</t>
  </si>
  <si>
    <t>http://hartmannreport.com</t>
  </si>
  <si>
    <t>The Hayride</t>
  </si>
  <si>
    <t>http://thehayride.com</t>
  </si>
  <si>
    <t>The Highwire with Del Bigtree</t>
  </si>
  <si>
    <t>http://thehighwire.com</t>
  </si>
  <si>
    <t>https://thehill.com/</t>
  </si>
  <si>
    <t>The Holy Post Podcast</t>
  </si>
  <si>
    <t>https://www.holypost.com/holy-post-podcast</t>
  </si>
  <si>
    <t>The Imaginative Conservative</t>
  </si>
  <si>
    <t>http://theimaginativeconservative.org</t>
  </si>
  <si>
    <t>The Independent</t>
  </si>
  <si>
    <t>https://www.independent.co.uk/us</t>
  </si>
  <si>
    <t>The Indicator from Planet Money</t>
  </si>
  <si>
    <t>https://www.npr.org/podcasts/510325/the-indicator-from-planet-money</t>
  </si>
  <si>
    <t>The Inquiry</t>
  </si>
  <si>
    <t>https://www.bbc.co.uk/programmes/p029399x</t>
  </si>
  <si>
    <t>The Intelligence</t>
  </si>
  <si>
    <t>https://theintelligence.economist.com/</t>
  </si>
  <si>
    <t>The Intercept</t>
  </si>
  <si>
    <t>https://theintercept.com/</t>
  </si>
  <si>
    <t>The Interview</t>
  </si>
  <si>
    <t>https://www.mediaite.com/podcasts/</t>
  </si>
  <si>
    <t>The Irish Times</t>
  </si>
  <si>
    <t>http://irishtimes.com</t>
  </si>
  <si>
    <t>The Jesse Kelly Show</t>
  </si>
  <si>
    <t>https://www.jessekellyshow.com/</t>
  </si>
  <si>
    <t>The Jimmy Dore Show</t>
  </si>
  <si>
    <t>https://jimmydorecomedy.com/</t>
  </si>
  <si>
    <t>The Joe Rogan Experience</t>
  </si>
  <si>
    <t>https://open.spotify.com/show/4rOoJ6Egrf8K2IrywzwOMk?si=kPqMaWHoToejHu0Y_TEbGA</t>
  </si>
  <si>
    <t>The Joe Scarborough Podcast</t>
  </si>
  <si>
    <t>https://audioboom.com/channels/5057248</t>
  </si>
  <si>
    <t>The John Fugelsang Podcast</t>
  </si>
  <si>
    <t>https://art19.com/shows/sanity-with-john-fugelsang</t>
  </si>
  <si>
    <t>The Jordan B. Peterson Podcast</t>
  </si>
  <si>
    <t>https://www.jordanbpeterson.com/podcast/</t>
  </si>
  <si>
    <t>The Josh Marshall Podcast</t>
  </si>
  <si>
    <t>https://talkingpointsmemo.com/podcast-series/the-josh-marshall-podcast</t>
  </si>
  <si>
    <t>The Journal.</t>
  </si>
  <si>
    <t>https://www.wsj.com/podcasts/the-journal</t>
  </si>
  <si>
    <t>http://kansascity.com</t>
  </si>
  <si>
    <t>The Korea Times</t>
  </si>
  <si>
    <t>http://koreatimes.co.kr</t>
  </si>
  <si>
    <t>The L.A. Report</t>
  </si>
  <si>
    <t>https://laist.com/lareport</t>
  </si>
  <si>
    <t>The Larry Elder Show</t>
  </si>
  <si>
    <t>https://omny.fm/shows/larry-elder</t>
  </si>
  <si>
    <t>The Larry Kudlow Show</t>
  </si>
  <si>
    <t>https://wabcradio.com/podcast/larry-kudlow/</t>
  </si>
  <si>
    <t>The Last Refuge</t>
  </si>
  <si>
    <t>http://theconservativetreehouse.com</t>
  </si>
  <si>
    <t>The Lawfare Podcast</t>
  </si>
  <si>
    <t>https://www.lawfareblog.com/topic/lawfare-podcast</t>
  </si>
  <si>
    <t>The Lever (formerly The Daily Poster)</t>
  </si>
  <si>
    <t>https://www.levernews.com/</t>
  </si>
  <si>
    <t>The Libertarian</t>
  </si>
  <si>
    <t>https://www.hoover.org/publications/defining-ideas/libertarian</t>
  </si>
  <si>
    <t>The Libertarian Republic</t>
  </si>
  <si>
    <t>http://thelibertarianrepublic.com</t>
  </si>
  <si>
    <t>The Liberty Loft</t>
  </si>
  <si>
    <t>http://thelibertyloft.com</t>
  </si>
  <si>
    <t>The Lincoln Project</t>
  </si>
  <si>
    <t>http://lincolnproject.us/</t>
  </si>
  <si>
    <t>The Liz Wheeler Show</t>
  </si>
  <si>
    <t>https://lizwheelershow.com/</t>
  </si>
  <si>
    <t>The Majority Report with Sam Seder</t>
  </si>
  <si>
    <t>http://majorityreportradio.com</t>
  </si>
  <si>
    <t>The Mark Levin Show</t>
  </si>
  <si>
    <t>https://www.marklevinshow.com/</t>
  </si>
  <si>
    <t>The Marshall Project</t>
  </si>
  <si>
    <t>http://themarshallproject.org</t>
  </si>
  <si>
    <t>http://themarysue.com</t>
  </si>
  <si>
    <t>The Mary Trump Show</t>
  </si>
  <si>
    <t>https://www.politicon.com/podcast-title/the-mary-trump-show/</t>
  </si>
  <si>
    <t>The Matt Walsh Show</t>
  </si>
  <si>
    <t>https://www.dailywire.com/show/the-matt-walsh-show</t>
  </si>
  <si>
    <t>The McCarthy Report</t>
  </si>
  <si>
    <t>https://www.nationalreview.com/podcasts/the-mccarthy-report/</t>
  </si>
  <si>
    <t>The Media Roundtable with Dan Granger</t>
  </si>
  <si>
    <t>https://www.podcastone.com/pd/Media-Roundtable</t>
  </si>
  <si>
    <t>The Megyn Kelly Show</t>
  </si>
  <si>
    <t>https://www.devilmaycaremedia.com/megynkellyshow</t>
  </si>
  <si>
    <t>The MeidasTouch Podcast</t>
  </si>
  <si>
    <t>https://www.meidastouch.com/podcast</t>
  </si>
  <si>
    <t>The Michael Knowles Show</t>
  </si>
  <si>
    <t>https://www.dailywire.com/show/the-michael-knowles-show</t>
  </si>
  <si>
    <t>The Michael Savage Show</t>
  </si>
  <si>
    <t>https://michaelsavage.com/podcast/</t>
  </si>
  <si>
    <t>The Mikhaila Peterson Podcast</t>
  </si>
  <si>
    <t>https://mikhailapeterson.libsyn.com/</t>
  </si>
  <si>
    <t>The Moguldom Nation</t>
  </si>
  <si>
    <t>http://moguldom.com</t>
  </si>
  <si>
    <t>The Moscow Times</t>
  </si>
  <si>
    <t>http://themoscowtimes.com</t>
  </si>
  <si>
    <t>The Mother Jones Podcast</t>
  </si>
  <si>
    <t>https://www.motherjones.com/topics/the-mother-jones-podcast/</t>
  </si>
  <si>
    <t>The Motley Fool</t>
  </si>
  <si>
    <t>http://fool.com</t>
  </si>
  <si>
    <t>The Nation</t>
  </si>
  <si>
    <t>https://www.thenation.com/</t>
  </si>
  <si>
    <t>The National News</t>
  </si>
  <si>
    <t>http://thenationalnews.com</t>
  </si>
  <si>
    <t>The National Pulse Podcast</t>
  </si>
  <si>
    <t>https://thenationalpulse.com/podcast/</t>
  </si>
  <si>
    <t>The Nevada Independent</t>
  </si>
  <si>
    <t>http://thenevadaindependent.com</t>
  </si>
  <si>
    <t>The New Abnormal</t>
  </si>
  <si>
    <t>https://www.thedailybeast.com/franchise/the-new-abnormal</t>
  </si>
  <si>
    <t>The New American</t>
  </si>
  <si>
    <t>http://thenewamerican.com</t>
  </si>
  <si>
    <t>The New Atlantis</t>
  </si>
  <si>
    <t>http://thenewatlantis.com</t>
  </si>
  <si>
    <t>https://www.nytimes.com/</t>
  </si>
  <si>
    <t>The New Yorker</t>
  </si>
  <si>
    <t>https://www.newyorker.com/news</t>
  </si>
  <si>
    <t>The New Yorker Radio Hour</t>
  </si>
  <si>
    <t>https://www.wnycstudios.org/podcasts/tnyradiohour</t>
  </si>
  <si>
    <t>The New Yorker: Politics and More</t>
  </si>
  <si>
    <t>https://www.newyorker.com/podcast/political-scene</t>
  </si>
  <si>
    <t>http://newsobserver.com</t>
  </si>
  <si>
    <t>The News &amp; Why It Matters</t>
  </si>
  <si>
    <t>https://www.theblaze.com/podcasts/the-news-and-why-it-matters</t>
  </si>
  <si>
    <t>The Newsworthy</t>
  </si>
  <si>
    <t>http://thenewsworthy.com</t>
  </si>
  <si>
    <t>The Niskanen Center’s Science of Politics Podcast</t>
  </si>
  <si>
    <t>https://www.niskanencenter.org/the-niskanen-centers-science-of-politics-podcast/</t>
  </si>
  <si>
    <t>The Nomiki Show</t>
  </si>
  <si>
    <t>https://www.youtube.com/TheNomikiShow</t>
  </si>
  <si>
    <t>The NPR Politics Podcast</t>
  </si>
  <si>
    <t>https://www.npr.org/podcasts/510310/npr-politics-podcast</t>
  </si>
  <si>
    <t>The Oregonian</t>
  </si>
  <si>
    <t>http://oregonlive.com</t>
  </si>
  <si>
    <t>The Osterholm Update: COVID-19</t>
  </si>
  <si>
    <t>https://www.osterholmupdate.com/podcast</t>
  </si>
  <si>
    <t>The Pantagraph - Bloomington</t>
  </si>
  <si>
    <t>http://pantagraph.com</t>
  </si>
  <si>
    <t>The Points Guy</t>
  </si>
  <si>
    <t>http://thepointsguy.com</t>
  </si>
  <si>
    <t>The Political Insider</t>
  </si>
  <si>
    <t>http://thepoliticalinsider.com</t>
  </si>
  <si>
    <t>The PoliticsGirl Podcast</t>
  </si>
  <si>
    <t>https://pod.link/1595408601</t>
  </si>
  <si>
    <t>The Post &amp; Email</t>
  </si>
  <si>
    <t>http://thepostemail.com</t>
  </si>
  <si>
    <t>The Post Millennial</t>
  </si>
  <si>
    <t>http://thepostmillennial.com</t>
  </si>
  <si>
    <t>The President's Inbox</t>
  </si>
  <si>
    <t>https://www.cfr.org/podcasts/presidents-inbox</t>
  </si>
  <si>
    <t>The Press Democrat</t>
  </si>
  <si>
    <t>http://pressdemocrat.com</t>
  </si>
  <si>
    <t>The Press Enterprise - Riverside County</t>
  </si>
  <si>
    <t>http://pe.com</t>
  </si>
  <si>
    <t>The Progressive</t>
  </si>
  <si>
    <t>http://progressive.org</t>
  </si>
  <si>
    <t>The Real Story</t>
  </si>
  <si>
    <t>https://www.bbc.co.uk/programmes/p02dbd4m</t>
  </si>
  <si>
    <t>The Realignment</t>
  </si>
  <si>
    <t>https://therealignment.substack.com/</t>
  </si>
  <si>
    <t>The Reason Interview With Nick Gillespie</t>
  </si>
  <si>
    <t>https://reason.com/podcasts/the-reason-interview-with-nick-gillespie/</t>
  </si>
  <si>
    <t>The Reason Roundtable</t>
  </si>
  <si>
    <t>https://reason.com/podcasts/the-reason-roundtable/</t>
  </si>
  <si>
    <t>The Recount</t>
  </si>
  <si>
    <t>http://therecount.com</t>
  </si>
  <si>
    <t>The Red Nation Podcast</t>
  </si>
  <si>
    <t>https://directory.libsyn.com/shows/view/id/therednation</t>
  </si>
  <si>
    <t>The Redneck Intellectual</t>
  </si>
  <si>
    <t>https://cbradleythompson.substack.com</t>
  </si>
  <si>
    <t>The Reload</t>
  </si>
  <si>
    <t>https://thereload.com/</t>
  </si>
  <si>
    <t>The Remnant</t>
  </si>
  <si>
    <t>https://remnant.thedispatch.com/</t>
  </si>
  <si>
    <t>The Right Scoop</t>
  </si>
  <si>
    <t>https://therightscoop.com</t>
  </si>
  <si>
    <t>The Right Side with Doug Billings</t>
  </si>
  <si>
    <t>https://therightsidewithdougbillings.buzzsprout.com/</t>
  </si>
  <si>
    <t>The Root</t>
  </si>
  <si>
    <t>http://theroot.com</t>
  </si>
  <si>
    <t>The Rubin Report</t>
  </si>
  <si>
    <t>https://www.theblaze.com/podcasts/the-rubin-report</t>
  </si>
  <si>
    <t>The Sacramento Bee</t>
  </si>
  <si>
    <t>http://sacbee.com</t>
  </si>
  <si>
    <t>The San Diego Union-Tribune</t>
  </si>
  <si>
    <t>http://sandiegouniontribune.com</t>
  </si>
  <si>
    <t>The Sara Carter Show</t>
  </si>
  <si>
    <t>https://saraacarter.com/podcasts/</t>
  </si>
  <si>
    <t>The Sarah Silverman Podcast</t>
  </si>
  <si>
    <t>https://art19.com/shows/the-sarah-silverman-podcast</t>
  </si>
  <si>
    <t>The Scientist</t>
  </si>
  <si>
    <t>http://the-scientist.com</t>
  </si>
  <si>
    <t>The Scott Horton Show</t>
  </si>
  <si>
    <t>http://scotthorton.org</t>
  </si>
  <si>
    <t>The Sean Hannity Show</t>
  </si>
  <si>
    <t>https://www.iheart.com/live/the-sean-hannity-show-247-6706/</t>
  </si>
  <si>
    <t>The Sharyl Attkisson Podcast</t>
  </si>
  <si>
    <t>https://art19.com/shows/the-sharyl-attkisson-podcast</t>
  </si>
  <si>
    <t>The Signal - Santa Clarita Valley</t>
  </si>
  <si>
    <t>http://signalscv.com</t>
  </si>
  <si>
    <t>The Sinica Podcast</t>
  </si>
  <si>
    <t>https://supchina.com/series/sinica/</t>
  </si>
  <si>
    <t>The Skepticrat</t>
  </si>
  <si>
    <t>https://www.patreon.com/skepticrat</t>
  </si>
  <si>
    <t>The Skeptics Guide to the Universe</t>
  </si>
  <si>
    <t>http://theskepticsguide.org</t>
  </si>
  <si>
    <t>The Skimm</t>
  </si>
  <si>
    <t>https://www.theskimm.com/</t>
  </si>
  <si>
    <t>The Smerconish Podcast</t>
  </si>
  <si>
    <t>https://the-smerconish-podcast.simplecast.com/</t>
  </si>
  <si>
    <t>The Socialist Program with Brian Becker</t>
  </si>
  <si>
    <t>https://soundcloud.com/thesocialistprogram</t>
  </si>
  <si>
    <t>The Soho Forum Debates</t>
  </si>
  <si>
    <t>https://reason.com/podcasts/the-soho-forum-debates/</t>
  </si>
  <si>
    <t>The Spectator World</t>
  </si>
  <si>
    <t>http://spectatorworld.com</t>
  </si>
  <si>
    <t>The Sporting News</t>
  </si>
  <si>
    <t>http://sportingnews.com</t>
  </si>
  <si>
    <t>The Spun</t>
  </si>
  <si>
    <t>http://thespun.com</t>
  </si>
  <si>
    <t>The State Journal-Register</t>
  </si>
  <si>
    <t>http://sj-r.com</t>
  </si>
  <si>
    <t>The Stew Peters Show</t>
  </si>
  <si>
    <t>https://www.redvoicemedia.com/stew-peters-show/</t>
  </si>
  <si>
    <t>The Stranger</t>
  </si>
  <si>
    <t>http://thestranger.com</t>
  </si>
  <si>
    <t>The Stream</t>
  </si>
  <si>
    <t>http://stream.org</t>
  </si>
  <si>
    <t>The Sun - US</t>
  </si>
  <si>
    <t>http://the-sun.com</t>
  </si>
  <si>
    <t>The Sydney Morning Herald</t>
  </si>
  <si>
    <t>http://smh.com.au</t>
  </si>
  <si>
    <t>The Takeaway</t>
  </si>
  <si>
    <t>https://www.wnycstudios.org/podcasts/takeaway</t>
  </si>
  <si>
    <t>The Takeout</t>
  </si>
  <si>
    <t>https://www.cbsnews.com/news/political-podcast-the-takeout/</t>
  </si>
  <si>
    <t>The Times: Daily news from the L.A. Times</t>
  </si>
  <si>
    <t>https://www.latimes.com/california/story/2021-04-19/the-times-podcast</t>
  </si>
  <si>
    <t>The Trace</t>
  </si>
  <si>
    <t>http://thetrace.org</t>
  </si>
  <si>
    <t>The Trey Gowdy Podcast</t>
  </si>
  <si>
    <t>https://radio.foxnews.com/podcast/trey-gowdy/</t>
  </si>
  <si>
    <t>The True Defender</t>
  </si>
  <si>
    <t>http://thetruedefender.com</t>
  </si>
  <si>
    <t>The Truth with Lisa Boothe</t>
  </si>
  <si>
    <t>https://www.gingrich360.com/podcasts/the-truth-with-lisa-boothe/</t>
  </si>
  <si>
    <t>The Untold Story with Martha MacCallum</t>
  </si>
  <si>
    <t>https://radio.foxnews.com/podcast/the-untold-story/</t>
  </si>
  <si>
    <t>http://theverge.com</t>
  </si>
  <si>
    <t>The Victor Davis Hanson Podcast</t>
  </si>
  <si>
    <t>https://www.nationalreview.com/podcasts/the-victor-davis-hanson-podcast/</t>
  </si>
  <si>
    <t>The Village Voice</t>
  </si>
  <si>
    <t>http://villagevoice.com</t>
  </si>
  <si>
    <t>The Virginian Pilot</t>
  </si>
  <si>
    <t>http://pilotonline.com</t>
  </si>
  <si>
    <t>The Washington Free Beacon</t>
  </si>
  <si>
    <t>https://freebeacon.com/</t>
  </si>
  <si>
    <t>The Water Cooler with David Brody</t>
  </si>
  <si>
    <t>https://justthenews.com/podcasts/pods-honest-truth-david-brody</t>
  </si>
  <si>
    <t>The Waves</t>
  </si>
  <si>
    <t>https://slate.com/podcasts/the-waves</t>
  </si>
  <si>
    <t>http://weather.com</t>
  </si>
  <si>
    <t>The Weeds</t>
  </si>
  <si>
    <t>https://www.vox.com/the-weeds</t>
  </si>
  <si>
    <t>The Week</t>
  </si>
  <si>
    <t>https://www.theweek.com/</t>
  </si>
  <si>
    <t>The Week on the Hill</t>
  </si>
  <si>
    <t>https://podcastone.com/the-week-on-the-hill</t>
  </si>
  <si>
    <t>The Weekly Reload Podcast</t>
  </si>
  <si>
    <t>https://thereload.fireside.fm/</t>
  </si>
  <si>
    <t>The Will Cain Podcast</t>
  </si>
  <si>
    <t>https://radio.foxnews.com/podcast/will-cain-podcast/</t>
  </si>
  <si>
    <t>The World Ahead from The Economist</t>
  </si>
  <si>
    <t>https://play.acast.com/s/theworldahead</t>
  </si>
  <si>
    <t>The World and Everything In It</t>
  </si>
  <si>
    <t>https://worldandeverything.org/</t>
  </si>
  <si>
    <t>The World Next Week</t>
  </si>
  <si>
    <t>https://www.cfr.org/podcasts/world-next-week</t>
  </si>
  <si>
    <t>The World This Hour with Tom Harrington</t>
  </si>
  <si>
    <t>https://www.cbc.ca/listen/live-radio/1-9-cbc-news-the-world-this-hour</t>
  </si>
  <si>
    <t>The World: Latest Edition</t>
  </si>
  <si>
    <t>https://www.pri.org/programs/the-world</t>
  </si>
  <si>
    <t>The Wrap</t>
  </si>
  <si>
    <t>http://thewrap.com</t>
  </si>
  <si>
    <t>The ZDoggMD Show</t>
  </si>
  <si>
    <t>http://zdoggmd.com</t>
  </si>
  <si>
    <t>http://thegrio.com</t>
  </si>
  <si>
    <t>This American Life</t>
  </si>
  <si>
    <t>http://thisamericanlife.org</t>
  </si>
  <si>
    <t>This Morning with Gordon Deal</t>
  </si>
  <si>
    <t>http://thismorningwithgordondeal.com</t>
  </si>
  <si>
    <t>Three Martini Lunch</t>
  </si>
  <si>
    <t>https://ricochet.com/series/three-martini-lunch/</t>
  </si>
  <si>
    <t>Tico Times - Costa Rica</t>
  </si>
  <si>
    <t>http://ticotimes.net</t>
  </si>
  <si>
    <t>Tim Pool Daily Show</t>
  </si>
  <si>
    <t>https://podtail.com/en/podcast/tim-pool-daily-show/</t>
  </si>
  <si>
    <t>Time Magazine</t>
  </si>
  <si>
    <t>http://time.com/</t>
  </si>
  <si>
    <t>TIME's The Brief</t>
  </si>
  <si>
    <t>https://podcasts.apple.com/us/podcast/times-the-brief/id986093642</t>
  </si>
  <si>
    <t>Times of Israel</t>
  </si>
  <si>
    <t>http://timesofisrael.com</t>
  </si>
  <si>
    <t>Times of San Diego</t>
  </si>
  <si>
    <t>http://timesofsandiego.com</t>
  </si>
  <si>
    <t>TMZ</t>
  </si>
  <si>
    <t>http://tmz.com</t>
  </si>
  <si>
    <t>http://today.com</t>
  </si>
  <si>
    <t>Today in Focus</t>
  </si>
  <si>
    <t>https://www.theguardian.com/news/series/todayinfocus</t>
  </si>
  <si>
    <t>Today, Explained</t>
  </si>
  <si>
    <t>https://www.vox.com/today-explained</t>
  </si>
  <si>
    <t>Too Fab</t>
  </si>
  <si>
    <t>http://toofab.com</t>
  </si>
  <si>
    <t>Toronto Sun</t>
  </si>
  <si>
    <t>http://torontosun.com</t>
  </si>
  <si>
    <t>Townhall</t>
  </si>
  <si>
    <t>http://townhall.com</t>
  </si>
  <si>
    <t>Transport Topics</t>
  </si>
  <si>
    <t>http://ttnews.com</t>
  </si>
  <si>
    <t>Travel and Leisure</t>
  </si>
  <si>
    <t>http://travelandleisure.com</t>
  </si>
  <si>
    <t>Travel Weekly</t>
  </si>
  <si>
    <t>http://travelweekly.com</t>
  </si>
  <si>
    <t>Treehugger</t>
  </si>
  <si>
    <t>http://treehugger.com</t>
  </si>
  <si>
    <t>Trending Politics</t>
  </si>
  <si>
    <t>http://trendingpolitics.com</t>
  </si>
  <si>
    <t>TribLive</t>
  </si>
  <si>
    <t>http://triblive.com</t>
  </si>
  <si>
    <t>Trish Intel Podcast</t>
  </si>
  <si>
    <t>https://trishintel.com/podcast/</t>
  </si>
  <si>
    <t>TRT World</t>
  </si>
  <si>
    <t>http://trtworld.com</t>
  </si>
  <si>
    <t>True Pundit</t>
  </si>
  <si>
    <t>http://truepundit.com</t>
  </si>
  <si>
    <t>Truth or Fiction</t>
  </si>
  <si>
    <t>http://truthorfiction.com</t>
  </si>
  <si>
    <t>Truthout</t>
  </si>
  <si>
    <t>https://truthout.org/</t>
  </si>
  <si>
    <t>Turley Talks</t>
  </si>
  <si>
    <t>https://www.iheart.com/podcast/269-turley-talks-68519206/</t>
  </si>
  <si>
    <t>Turning Point USA</t>
  </si>
  <si>
    <t>http://tpusa.com</t>
  </si>
  <si>
    <t>Twin Cities - Pioneer Press</t>
  </si>
  <si>
    <t>http://twincities.com</t>
  </si>
  <si>
    <t>Twitchy</t>
  </si>
  <si>
    <t>https://twitchy.com/</t>
  </si>
  <si>
    <t>TYT: Bonus Episode</t>
  </si>
  <si>
    <t>https://tyt.com/shows/post-game</t>
  </si>
  <si>
    <t>TYT: Indisputable with Dr. Rashad Richey</t>
  </si>
  <si>
    <t>https://tyt.com/shows/indisputable</t>
  </si>
  <si>
    <t>TYT: Power Hour with Nina Turner</t>
  </si>
  <si>
    <t>https://tyt.com/shows/power-hour</t>
  </si>
  <si>
    <t>TYT: Staying Home With Josh Fox</t>
  </si>
  <si>
    <t>https://tyt.com/shows/stayinghome</t>
  </si>
  <si>
    <t>TYT: The Conversation</t>
  </si>
  <si>
    <t>https://tyt.com/shows/the-conversation</t>
  </si>
  <si>
    <t>TYT: The Damage Report with John Iadarola</t>
  </si>
  <si>
    <t>https://tyt.com/shows/the-damage-report</t>
  </si>
  <si>
    <t>TYT: The Twitchuation Room</t>
  </si>
  <si>
    <t>https://tyt.com/shows/twitchuation</t>
  </si>
  <si>
    <t>TYT: The Young Turks</t>
  </si>
  <si>
    <t>http://tyt.com</t>
  </si>
  <si>
    <t>TYT: TYT Old School</t>
  </si>
  <si>
    <t>https://tyt.com/shows/tyt-old-school</t>
  </si>
  <si>
    <t>UN News</t>
  </si>
  <si>
    <t>http://un.org</t>
  </si>
  <si>
    <t>Unchained Podcast</t>
  </si>
  <si>
    <t>https://unchainedpodcast.com/</t>
  </si>
  <si>
    <t>Uncommon Ground with Van Jones</t>
  </si>
  <si>
    <t>https://art19.com/shows/uncommon-ground-with-van-jones</t>
  </si>
  <si>
    <t>Undark</t>
  </si>
  <si>
    <t>http://undark.org</t>
  </si>
  <si>
    <t>Understanding Congress with Kevin Kosar</t>
  </si>
  <si>
    <t>https://www.aei.org/tag/understanding-congress-podcast</t>
  </si>
  <si>
    <t>UNDISTRACTED with Brittany Packnett Cunningham</t>
  </si>
  <si>
    <t>https://wearethemeteor.com/work/undistracted/</t>
  </si>
  <si>
    <t>Unherd</t>
  </si>
  <si>
    <t>http://unherd.com</t>
  </si>
  <si>
    <t>Unicorn Riot</t>
  </si>
  <si>
    <t>http://unicornriot.ninja</t>
  </si>
  <si>
    <t>United Nations Human Rights</t>
  </si>
  <si>
    <t>http://ohchr.org</t>
  </si>
  <si>
    <t>University of Michigan News</t>
  </si>
  <si>
    <t>http://umich.edu</t>
  </si>
  <si>
    <t>Unlocking Us with Brene Brown</t>
  </si>
  <si>
    <t>https://brenebrown.com/unlockingus/</t>
  </si>
  <si>
    <t>UnPresidented Podcast</t>
  </si>
  <si>
    <t>https://sexyliberal.com/unpresidented-creating-change-that-empowers-the-resistance/</t>
  </si>
  <si>
    <t>Up First</t>
  </si>
  <si>
    <t>https://www.npr.org/podcasts/510318/up-first</t>
  </si>
  <si>
    <t>UPI</t>
  </si>
  <si>
    <t>http://upi.com</t>
  </si>
  <si>
    <t>http://uproxx.com</t>
  </si>
  <si>
    <t>http://upworthy.com</t>
  </si>
  <si>
    <t>US Department of Defense</t>
  </si>
  <si>
    <t>http://defense.gov</t>
  </si>
  <si>
    <t>US News and World Report</t>
  </si>
  <si>
    <t>https://usnews.com</t>
  </si>
  <si>
    <t>http://usmagazine.com</t>
  </si>
  <si>
    <t>USA Supreme</t>
  </si>
  <si>
    <t>http://usasupreme.com</t>
  </si>
  <si>
    <t>https://www.usatoday.com/</t>
  </si>
  <si>
    <t>Useful Idiots</t>
  </si>
  <si>
    <t>https://www.youtube.com/c/usefulidiots</t>
  </si>
  <si>
    <t>Utility Dive</t>
  </si>
  <si>
    <t>http://utilitydive.com</t>
  </si>
  <si>
    <t>Vanity Fair</t>
  </si>
  <si>
    <t>https://www.vanityfair.com/</t>
  </si>
  <si>
    <t>https://variety.com/</t>
  </si>
  <si>
    <t>VDARE</t>
  </si>
  <si>
    <t>http://vdare.com</t>
  </si>
  <si>
    <t>VegNews</t>
  </si>
  <si>
    <t>http://vegnews.com</t>
  </si>
  <si>
    <t>VERA Files</t>
  </si>
  <si>
    <t>http://verafiles.org</t>
  </si>
  <si>
    <t>Verdict with Ted Cruz</t>
  </si>
  <si>
    <t>http://verdictpodcast.com</t>
  </si>
  <si>
    <t>Verywell Mind</t>
  </si>
  <si>
    <t>http://verywellmind.com</t>
  </si>
  <si>
    <t>Veterans Today</t>
  </si>
  <si>
    <t>http://veteranstoday.com</t>
  </si>
  <si>
    <t>https://news.vice.com/en_us</t>
  </si>
  <si>
    <t>VICE News Reports</t>
  </si>
  <si>
    <t>https://www.vice.com/en/topic/vice-news-reports?series=krkbn6</t>
  </si>
  <si>
    <t>ViceTV: Vice News Tonight</t>
  </si>
  <si>
    <t>https://www.vicetv.com/en_us/show/vice-news-tonight-1-507</t>
  </si>
  <si>
    <t>Viewsroom</t>
  </si>
  <si>
    <t>https://podcasts.apple.com/us/podcast/viewsroom/id1064734112</t>
  </si>
  <si>
    <t>Virgin Islands Daily News</t>
  </si>
  <si>
    <t>http://virginislandsdailynews.com</t>
  </si>
  <si>
    <t>http://vogue.com</t>
  </si>
  <si>
    <t>http://voanews.com</t>
  </si>
  <si>
    <t>Voice of OC</t>
  </si>
  <si>
    <t>http://voiceofoc.org</t>
  </si>
  <si>
    <t>Vox</t>
  </si>
  <si>
    <t>https://www.vox.com/</t>
  </si>
  <si>
    <t>Vox Conversations</t>
  </si>
  <si>
    <t>https://www.vox.com/vox-conversations-podcast</t>
  </si>
  <si>
    <t>Waco Tribune-Herald</t>
  </si>
  <si>
    <t>http://wacotrib.com</t>
  </si>
  <si>
    <t>WAFB - Baton Rouge</t>
  </si>
  <si>
    <t>http://wafb.com</t>
  </si>
  <si>
    <t>Wait Wait Don't Tell Me</t>
  </si>
  <si>
    <t>https://www.npr.org/programs/wait-wait-dont-tell-me/</t>
  </si>
  <si>
    <t>Waking Times</t>
  </si>
  <si>
    <t>http://wakingtimes.com</t>
  </si>
  <si>
    <t>Walk-Ins Welcome with Bridget Phetasy</t>
  </si>
  <si>
    <t>https://www.podcastone.com/pd/Walk-Ins-Welcome-with-Bridget-Phetasy</t>
  </si>
  <si>
    <t>Wall Street Breakfast</t>
  </si>
  <si>
    <t>https://seekingalpha.com/author/wall-street-breakfast#regular_articles</t>
  </si>
  <si>
    <t>https://www.wsj.com/</t>
  </si>
  <si>
    <t>War on the Rocks</t>
  </si>
  <si>
    <t>http://warontherocks.com</t>
  </si>
  <si>
    <t>Washington Blade</t>
  </si>
  <si>
    <t>http://washingtonblade.com</t>
  </si>
  <si>
    <t>Washington City Paper</t>
  </si>
  <si>
    <t>http://washingtoncitypaper.com</t>
  </si>
  <si>
    <t>Washington Examiner</t>
  </si>
  <si>
    <t>https://www.washingtonexaminer.com/</t>
  </si>
  <si>
    <t>Washington Monthly</t>
  </si>
  <si>
    <t>https://washingtonmonthly.com/</t>
  </si>
  <si>
    <t>https://www.washingtonpost.com/</t>
  </si>
  <si>
    <t>Washington Times</t>
  </si>
  <si>
    <t>https://www.washingtontimes.com/</t>
  </si>
  <si>
    <t>Washington's Top News</t>
  </si>
  <si>
    <t>http://wtop.com</t>
  </si>
  <si>
    <t>Washingtonian</t>
  </si>
  <si>
    <t>http://washingtonian.com</t>
  </si>
  <si>
    <t>Waterloo-Cedar Falls Courier</t>
  </si>
  <si>
    <t>http://wcfcourier.com</t>
  </si>
  <si>
    <t>Watts Up With That?</t>
  </si>
  <si>
    <t>http://wattsupwiththat.com</t>
  </si>
  <si>
    <t>WAVY - Norfolk</t>
  </si>
  <si>
    <t>http://wavy.com</t>
  </si>
  <si>
    <t>WBUR - Boston</t>
  </si>
  <si>
    <t>https://www.wbur.org</t>
  </si>
  <si>
    <t>http://wcnc.com</t>
  </si>
  <si>
    <t>http://wcvb.com</t>
  </si>
  <si>
    <t>We Love Trump</t>
  </si>
  <si>
    <t>http://welovetrump.com</t>
  </si>
  <si>
    <t>We The People</t>
  </si>
  <si>
    <t>https://constitutioncenter.org/interactive-constitution/media-library?live_podcast=no</t>
  </si>
  <si>
    <t>WEAR ABC 3 - Pensacola</t>
  </si>
  <si>
    <t>http://weartv.com</t>
  </si>
  <si>
    <t>Weasel Zippers</t>
  </si>
  <si>
    <t>http://weaselzippers.us</t>
  </si>
  <si>
    <t>WebMD</t>
  </si>
  <si>
    <t>http://webmd.com</t>
  </si>
  <si>
    <t>Western Journal</t>
  </si>
  <si>
    <t>http://westernjournal.com</t>
  </si>
  <si>
    <t>Westword</t>
  </si>
  <si>
    <t>http://westword.com</t>
  </si>
  <si>
    <t>WETM 18 News</t>
  </si>
  <si>
    <t>http://mytwintiers.com</t>
  </si>
  <si>
    <t>http://wfaa.com</t>
  </si>
  <si>
    <t>http://wfla.com</t>
  </si>
  <si>
    <t>WFSB - Connecticut</t>
  </si>
  <si>
    <t>http://wfsb.com</t>
  </si>
  <si>
    <t>WGAL - Lancaster, PA</t>
  </si>
  <si>
    <t>http://wgal.com</t>
  </si>
  <si>
    <t>WGEM</t>
  </si>
  <si>
    <t>http://wgem.com</t>
  </si>
  <si>
    <t>http://wgrz.com</t>
  </si>
  <si>
    <t>What A Day</t>
  </si>
  <si>
    <t>https://crooked.com/podcast-series/what-a-day/</t>
  </si>
  <si>
    <t>What Bitcoin Did Podcast</t>
  </si>
  <si>
    <t>https://www.whatbitcoindid.com/</t>
  </si>
  <si>
    <t>What Next</t>
  </si>
  <si>
    <t>https://slate.com/podcasts/what-next</t>
  </si>
  <si>
    <t>What The Hell is Going On?</t>
  </si>
  <si>
    <t>https://www.aei.org/tag/what-the-hell-podcast/</t>
  </si>
  <si>
    <t>What's News</t>
  </si>
  <si>
    <t>https://www.wsj.com/podcasts/whats-news</t>
  </si>
  <si>
    <t>WHIO 7 - Dayton</t>
  </si>
  <si>
    <t>http://whio.com</t>
  </si>
  <si>
    <t>White Flag with Joe Walsh</t>
  </si>
  <si>
    <t>https://whiteflagwithjoewalsh.libsyn.com/</t>
  </si>
  <si>
    <t>White Picket Fence</t>
  </si>
  <si>
    <t>https://white-picket-fence.simplecast.com/</t>
  </si>
  <si>
    <t>Who What Why</t>
  </si>
  <si>
    <t>http://whowhatwhy.org</t>
  </si>
  <si>
    <t>Why Is This Happening? with Chris Hayes</t>
  </si>
  <si>
    <t>https://www.msnbc.com/msnbc-podcast/why-is-this-happening-chris-hayes</t>
  </si>
  <si>
    <t>Why It Matters</t>
  </si>
  <si>
    <t>https://www.cfr.org/podcasts/why-it-matters</t>
  </si>
  <si>
    <t>Wink News</t>
  </si>
  <si>
    <t>http://winknews.com</t>
  </si>
  <si>
    <t>WION</t>
  </si>
  <si>
    <t>https://wionews.com</t>
  </si>
  <si>
    <t>WIRED</t>
  </si>
  <si>
    <t>http://wired.com</t>
  </si>
  <si>
    <t>With Friends Like These</t>
  </si>
  <si>
    <t>https://crooked.com/podcast-series/with-friends-like-these/</t>
  </si>
  <si>
    <t>WKOW 27 - Madison</t>
  </si>
  <si>
    <t>http://wkow.com</t>
  </si>
  <si>
    <t>WKYC - Cleveland</t>
  </si>
  <si>
    <t>http://wkyc.com</t>
  </si>
  <si>
    <t>WLOX - Biloxi</t>
  </si>
  <si>
    <t>http://wlox.com</t>
  </si>
  <si>
    <t>WLRN - Miami/South Florida</t>
  </si>
  <si>
    <t>http://wlrn.org</t>
  </si>
  <si>
    <t>WMC Action News 5 - Memphis</t>
  </si>
  <si>
    <t>http://wmcactionnews5.com</t>
  </si>
  <si>
    <t>WND</t>
  </si>
  <si>
    <t>https://www.wnd.com/</t>
  </si>
  <si>
    <t>Wonkette</t>
  </si>
  <si>
    <t>https://www.wonkette.com/</t>
  </si>
  <si>
    <t>WOOD TV8</t>
  </si>
  <si>
    <t>http://woodtv.com</t>
  </si>
  <si>
    <t>Workers World</t>
  </si>
  <si>
    <t>http://workers.org</t>
  </si>
  <si>
    <t>World News Group</t>
  </si>
  <si>
    <t>http://wng.org</t>
  </si>
  <si>
    <t>World News Roundup</t>
  </si>
  <si>
    <t>https://art19.com/shows/world-news-roundup</t>
  </si>
  <si>
    <t>World News Roundup Late Edition</t>
  </si>
  <si>
    <t>https://art19.com/shows/world-news-roundup-late-edition</t>
  </si>
  <si>
    <t>World Socialist Web Site</t>
  </si>
  <si>
    <t>http://wsws.org</t>
  </si>
  <si>
    <t>World Today</t>
  </si>
  <si>
    <t>http://chinaplus.cri.cn/podcast/list/27</t>
  </si>
  <si>
    <t>WorldTruth.TV</t>
  </si>
  <si>
    <t>https://worldtruth.tv/</t>
  </si>
  <si>
    <t>Worst Year Ever</t>
  </si>
  <si>
    <t>https://www.iheart.com/podcast/1119-worst-year-ever-49377032/</t>
  </si>
  <si>
    <t>WRAL.com-Raleigh, NC</t>
  </si>
  <si>
    <t>http://wral.com</t>
  </si>
  <si>
    <t>WSFA 12 News</t>
  </si>
  <si>
    <t>http://wsfa.com</t>
  </si>
  <si>
    <t>WSLS 10 - Roanoke</t>
  </si>
  <si>
    <t>http://wsls.com</t>
  </si>
  <si>
    <t>http://wthr.com</t>
  </si>
  <si>
    <t>WTKR News 3</t>
  </si>
  <si>
    <t>http://wtkr.com</t>
  </si>
  <si>
    <t>WTTW - Chicago PBS</t>
  </si>
  <si>
    <t>http://wttw.com</t>
  </si>
  <si>
    <t>http://wusa9.com</t>
  </si>
  <si>
    <t>X22 Report</t>
  </si>
  <si>
    <t>https://x22report.com/x22-report-archives/</t>
  </si>
  <si>
    <t>http://yahoo.com</t>
  </si>
  <si>
    <t>Yellow Hammer News</t>
  </si>
  <si>
    <t>http://yellowhammernews.com</t>
  </si>
  <si>
    <t>Yellow Stripes &amp; Dead Armadillos</t>
  </si>
  <si>
    <t>http://yellowstripsdeadarmadillos.org</t>
  </si>
  <si>
    <t>Yes! Magazine</t>
  </si>
  <si>
    <t>http://yesmagazine.org</t>
  </si>
  <si>
    <t>Yes! Weekly</t>
  </si>
  <si>
    <t>http://yesweekly.com</t>
  </si>
  <si>
    <t>You and Me Both with Hillary Clinton</t>
  </si>
  <si>
    <t>https://www.iheart.com/podcast/1119-you-me-hillary-clinton-71671764/</t>
  </si>
  <si>
    <t>You Are Here</t>
  </si>
  <si>
    <t>https://www.blazetv.com/series/AnoPDotIFPrt-you-are-here?channel=series</t>
  </si>
  <si>
    <t>Your Money Briefing</t>
  </si>
  <si>
    <t>https://www.wsj.com/podcasts/your-money-matters</t>
  </si>
  <si>
    <t>YOUR WELCOME" with Michael Malice"</t>
  </si>
  <si>
    <t>https://www.podcastone.com/pd/YOUR-WELCOME-with-Michael-Malice</t>
  </si>
  <si>
    <t>YourCentralValley</t>
  </si>
  <si>
    <t>http://yourcentralvalley.com</t>
  </si>
  <si>
    <t>Zedcast - The Tyler Zed Podcast</t>
  </si>
  <si>
    <t>https://podcasts.apple.com/us/podcast/zedcast-the-tyler-zed-podcast/id1544829611</t>
  </si>
  <si>
    <t>ZeroHedge</t>
  </si>
  <si>
    <t>http://zerohedge.com</t>
  </si>
  <si>
    <t>Zoomed In by MeidasTouch</t>
  </si>
  <si>
    <t>https://open.spotify.com/show/0Mfqc3V9RO9M8hW11LPXZo?si=8be58c49a195471e</t>
  </si>
  <si>
    <t>Age</t>
  </si>
  <si>
    <t>Birthday Formula: =SORTN(FILTER(Birthdays!A:A,Birthdays!C:C=E2),1,0,randarray(COUNTA(FILTER(Birthdays!A:A,Birthdays!C:C=E2)),1),TRUE)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</si>
</sst>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-&quot;mm&quot;-&quot;dd"/>
    <numFmt numFmtId="165" formatCode="000"/>
    <numFmt numFmtId="166" formatCode="h:mm:ss am/pm"/>
    <numFmt numFmtId="167" formatCode="yyyy-mm-dd"/>
    <numFmt numFmtId="168" formatCode="h:mm am/pm"/>
    <numFmt numFmtId="169" formatCode="M/d/yyyy"/>
  </numFmts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color theme="0"/>
      <name val="Arial"/>
      <scheme val="minor"/>
    </font>
    <font>
      <color rgb="FFFFFFFF"/>
      <name val="Arial"/>
      <scheme val="minor"/>
    </font>
    <font>
      <sz val="10.0"/>
      <color theme="0"/>
      <name val="Arial"/>
      <scheme val="minor"/>
    </font>
    <font>
      <sz val="10.0"/>
      <color rgb="FFFFFFFF"/>
      <name val="Arial"/>
      <scheme val="minor"/>
    </font>
    <font>
      <u/>
      <color theme="1"/>
      <name val="Arial"/>
      <scheme val="minor"/>
    </font>
    <font>
      <u/>
      <color rgb="FF1155CC"/>
      <name val="Arial"/>
      <scheme val="minor"/>
    </font>
    <font>
      <sz val="10.0"/>
      <color theme="1"/>
      <name val="Arial"/>
      <scheme val="minor"/>
    </font>
    <font>
      <u/>
      <color rgb="FF1155CC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1155CC"/>
      <name val="Arial"/>
      <scheme val="minor"/>
    </font>
    <font>
      <u/>
      <color rgb="FF1155CC"/>
    </font>
    <font>
      <u/>
      <color rgb="FF0000FF"/>
    </font>
    <font>
      <sz val="11.0"/>
      <color rgb="FF525066"/>
      <name val="Monospace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1F1F1"/>
        <bgColor rgb="FFF1F1F1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center" readingOrder="0"/>
    </xf>
    <xf borderId="0" fillId="2" fontId="4" numFmtId="0" xfId="0" applyAlignment="1" applyFont="1">
      <alignment readingOrder="0"/>
    </xf>
    <xf borderId="0" fillId="2" fontId="4" numFmtId="165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2" fillId="2" fontId="7" numFmtId="0" xfId="0" applyAlignment="1" applyBorder="1" applyFont="1">
      <alignment readingOrder="0"/>
    </xf>
    <xf borderId="0" fillId="3" fontId="2" numFmtId="164" xfId="0" applyAlignment="1" applyFill="1" applyFont="1" applyNumberFormat="1">
      <alignment horizontal="center" readingOrder="0"/>
    </xf>
    <xf borderId="0" fillId="3" fontId="8" numFmtId="0" xfId="0" applyAlignment="1" applyFont="1">
      <alignment readingOrder="0"/>
    </xf>
    <xf borderId="0" fillId="3" fontId="2" numFmtId="165" xfId="0" applyAlignment="1" applyFont="1" applyNumberFormat="1">
      <alignment readingOrder="0"/>
    </xf>
    <xf borderId="0" fillId="3" fontId="2" numFmtId="0" xfId="0" applyAlignment="1" applyFont="1">
      <alignment horizontal="left"/>
    </xf>
    <xf borderId="0" fillId="3" fontId="2" numFmtId="0" xfId="0" applyAlignment="1" applyFont="1">
      <alignment readingOrder="0"/>
    </xf>
    <xf borderId="0" fillId="3" fontId="2" numFmtId="164" xfId="0" applyFont="1" applyNumberFormat="1"/>
    <xf borderId="1" fillId="3" fontId="2" numFmtId="0" xfId="0" applyAlignment="1" applyBorder="1" applyFont="1">
      <alignment readingOrder="0"/>
    </xf>
    <xf borderId="0" fillId="4" fontId="9" numFmtId="0" xfId="0" applyAlignment="1" applyFill="1" applyFont="1">
      <alignment readingOrder="0"/>
    </xf>
    <xf borderId="0" fillId="4" fontId="10" numFmtId="0" xfId="0" applyFont="1"/>
    <xf borderId="0" fillId="4" fontId="0" numFmtId="0" xfId="0" applyFont="1"/>
    <xf borderId="0" fillId="4" fontId="11" numFmtId="0" xfId="0" applyAlignment="1" applyFont="1">
      <alignment readingOrder="0"/>
    </xf>
    <xf borderId="2" fillId="3" fontId="0" numFmtId="0" xfId="0" applyBorder="1" applyFont="1"/>
    <xf borderId="0" fillId="3" fontId="0" numFmtId="0" xfId="0" applyFont="1"/>
    <xf borderId="0" fillId="3" fontId="0" numFmtId="0" xfId="0" applyAlignment="1" applyFont="1">
      <alignment readingOrder="0"/>
    </xf>
    <xf borderId="0" fillId="5" fontId="12" numFmtId="0" xfId="0" applyAlignment="1" applyFill="1" applyFont="1">
      <alignment readingOrder="0"/>
    </xf>
    <xf borderId="0" fillId="5" fontId="10" numFmtId="0" xfId="0" applyFont="1"/>
    <xf borderId="0" fillId="5" fontId="0" numFmtId="0" xfId="0" applyFont="1"/>
    <xf borderId="0" fillId="5" fontId="13" numFmtId="166" xfId="0" applyAlignment="1" applyFont="1" applyNumberFormat="1">
      <alignment readingOrder="0"/>
    </xf>
    <xf borderId="0" fillId="4" fontId="14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2" fontId="5" numFmtId="0" xfId="0" applyAlignment="1" applyFont="1">
      <alignment horizontal="center" readingOrder="0"/>
    </xf>
    <xf borderId="0" fillId="3" fontId="2" numFmtId="164" xfId="0" applyAlignment="1" applyFont="1" applyNumberFormat="1">
      <alignment readingOrder="0"/>
    </xf>
    <xf borderId="0" fillId="5" fontId="15" numFmtId="0" xfId="0" applyAlignment="1" applyFont="1">
      <alignment readingOrder="0"/>
    </xf>
    <xf borderId="0" fillId="0" fontId="2" numFmtId="168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6" fontId="17" numFmtId="169" xfId="0" applyFill="1" applyFont="1" applyNumberFormat="1"/>
    <xf borderId="0" fillId="0" fontId="2" numFmtId="0" xfId="0" applyFont="1"/>
    <xf borderId="0" fillId="0" fontId="2" numFmtId="16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EA4335"/>
          <bgColor rgb="FFEA433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counts.google.com/signup/v2/webcreateaccount?continue=https%3A%2F%2Faccounts.google.com%2FManageAccount%3Fnc%3D1&amp;dsh=S-100515284%3A1654463110235641&amp;biz=false&amp;flowName=GlifWebSignIn&amp;flowEntry=SignUp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hanmaegeo@berkeley.edu" TargetMode="External"/><Relationship Id="rId84" Type="http://schemas.openxmlformats.org/officeDocument/2006/relationships/hyperlink" Target="mailto:hanmaegeo@berkeley.edu" TargetMode="External"/><Relationship Id="rId83" Type="http://schemas.openxmlformats.org/officeDocument/2006/relationships/hyperlink" Target="mailto:hanmaegeo@berkeley.edu" TargetMode="External"/><Relationship Id="rId42" Type="http://schemas.openxmlformats.org/officeDocument/2006/relationships/hyperlink" Target="mailto:hanmaegeo@berkeley.edu" TargetMode="External"/><Relationship Id="rId86" Type="http://schemas.openxmlformats.org/officeDocument/2006/relationships/drawing" Target="../drawings/drawing2.xml"/><Relationship Id="rId41" Type="http://schemas.openxmlformats.org/officeDocument/2006/relationships/hyperlink" Target="mailto:hanmaegeo@berkeley.edu" TargetMode="External"/><Relationship Id="rId85" Type="http://schemas.openxmlformats.org/officeDocument/2006/relationships/hyperlink" Target="mailto:hanmaegeo@berkeley.edu" TargetMode="External"/><Relationship Id="rId44" Type="http://schemas.openxmlformats.org/officeDocument/2006/relationships/hyperlink" Target="mailto:hanmaegeo@berkeley.edu" TargetMode="External"/><Relationship Id="rId43" Type="http://schemas.openxmlformats.org/officeDocument/2006/relationships/hyperlink" Target="mailto:hanmaegeo@berkeley.edu" TargetMode="External"/><Relationship Id="rId46" Type="http://schemas.openxmlformats.org/officeDocument/2006/relationships/hyperlink" Target="mailto:hanmaegeo@berkeley.edu" TargetMode="External"/><Relationship Id="rId45" Type="http://schemas.openxmlformats.org/officeDocument/2006/relationships/hyperlink" Target="mailto:hanmaegeo@berkeley.edu" TargetMode="External"/><Relationship Id="rId80" Type="http://schemas.openxmlformats.org/officeDocument/2006/relationships/hyperlink" Target="mailto:hanmaegeo@berkeley.edu" TargetMode="External"/><Relationship Id="rId82" Type="http://schemas.openxmlformats.org/officeDocument/2006/relationships/hyperlink" Target="mailto:hanmaegeo@berkeley.edu" TargetMode="External"/><Relationship Id="rId81" Type="http://schemas.openxmlformats.org/officeDocument/2006/relationships/hyperlink" Target="mailto:hanmaegeo@berkeley.edu" TargetMode="External"/><Relationship Id="rId1" Type="http://schemas.openxmlformats.org/officeDocument/2006/relationships/hyperlink" Target="mailto:hanmaegeo@berkeley.edu" TargetMode="External"/><Relationship Id="rId2" Type="http://schemas.openxmlformats.org/officeDocument/2006/relationships/hyperlink" Target="http://yahoo.com/" TargetMode="External"/><Relationship Id="rId3" Type="http://schemas.openxmlformats.org/officeDocument/2006/relationships/hyperlink" Target="mailto:hanmaegeo@berkeley.edu" TargetMode="External"/><Relationship Id="rId4" Type="http://schemas.openxmlformats.org/officeDocument/2006/relationships/hyperlink" Target="mailto:hanmaegeo@berkeley.edu" TargetMode="External"/><Relationship Id="rId9" Type="http://schemas.openxmlformats.org/officeDocument/2006/relationships/hyperlink" Target="mailto:hanmaegeo@berkeley.edu" TargetMode="External"/><Relationship Id="rId48" Type="http://schemas.openxmlformats.org/officeDocument/2006/relationships/hyperlink" Target="mailto:hanmaegeo@berkeley.edu" TargetMode="External"/><Relationship Id="rId47" Type="http://schemas.openxmlformats.org/officeDocument/2006/relationships/hyperlink" Target="mailto:hanmaegeo@berkeley.edu" TargetMode="External"/><Relationship Id="rId49" Type="http://schemas.openxmlformats.org/officeDocument/2006/relationships/hyperlink" Target="mailto:hanmaegeo@berkeley.edu" TargetMode="External"/><Relationship Id="rId5" Type="http://schemas.openxmlformats.org/officeDocument/2006/relationships/hyperlink" Target="mailto:hanmaegeo@berkeley.edu" TargetMode="External"/><Relationship Id="rId6" Type="http://schemas.openxmlformats.org/officeDocument/2006/relationships/hyperlink" Target="mailto:hanmaegeo@berkeley.edu" TargetMode="External"/><Relationship Id="rId7" Type="http://schemas.openxmlformats.org/officeDocument/2006/relationships/hyperlink" Target="mailto:hanmaegeo@berkeley.edu" TargetMode="External"/><Relationship Id="rId8" Type="http://schemas.openxmlformats.org/officeDocument/2006/relationships/hyperlink" Target="mailto:hanmaegeo@berkeley.edu" TargetMode="External"/><Relationship Id="rId73" Type="http://schemas.openxmlformats.org/officeDocument/2006/relationships/hyperlink" Target="mailto:hanmaegeo@berkeley.edu" TargetMode="External"/><Relationship Id="rId72" Type="http://schemas.openxmlformats.org/officeDocument/2006/relationships/hyperlink" Target="mailto:hanmaegeo@berkeley.edu" TargetMode="External"/><Relationship Id="rId31" Type="http://schemas.openxmlformats.org/officeDocument/2006/relationships/hyperlink" Target="mailto:hanmaegeo@berkeley.edu" TargetMode="External"/><Relationship Id="rId75" Type="http://schemas.openxmlformats.org/officeDocument/2006/relationships/hyperlink" Target="mailto:hanmaegeo@berkeley.edu" TargetMode="External"/><Relationship Id="rId30" Type="http://schemas.openxmlformats.org/officeDocument/2006/relationships/hyperlink" Target="mailto:hanmaegeo@berkeley.edu" TargetMode="External"/><Relationship Id="rId74" Type="http://schemas.openxmlformats.org/officeDocument/2006/relationships/hyperlink" Target="mailto:hanmaegeo@berkeley.edu" TargetMode="External"/><Relationship Id="rId33" Type="http://schemas.openxmlformats.org/officeDocument/2006/relationships/hyperlink" Target="mailto:hanmaegeo@berkeley.edu" TargetMode="External"/><Relationship Id="rId77" Type="http://schemas.openxmlformats.org/officeDocument/2006/relationships/hyperlink" Target="mailto:hanmaegeo@berkeley.edu" TargetMode="External"/><Relationship Id="rId32" Type="http://schemas.openxmlformats.org/officeDocument/2006/relationships/hyperlink" Target="mailto:hanmaegeo@berkeley.edu" TargetMode="External"/><Relationship Id="rId76" Type="http://schemas.openxmlformats.org/officeDocument/2006/relationships/hyperlink" Target="mailto:hanmaegeo@berkeley.edu" TargetMode="External"/><Relationship Id="rId35" Type="http://schemas.openxmlformats.org/officeDocument/2006/relationships/hyperlink" Target="mailto:hanmaegeo@berkeley.edu" TargetMode="External"/><Relationship Id="rId79" Type="http://schemas.openxmlformats.org/officeDocument/2006/relationships/hyperlink" Target="mailto:hanmaegeo@berkeley.edu" TargetMode="External"/><Relationship Id="rId34" Type="http://schemas.openxmlformats.org/officeDocument/2006/relationships/hyperlink" Target="mailto:hanmaegeo@berkeley.edu" TargetMode="External"/><Relationship Id="rId78" Type="http://schemas.openxmlformats.org/officeDocument/2006/relationships/hyperlink" Target="mailto:hanmaegeo@berkeley.edu" TargetMode="External"/><Relationship Id="rId71" Type="http://schemas.openxmlformats.org/officeDocument/2006/relationships/hyperlink" Target="mailto:hanmaegeo@berkeley.edu" TargetMode="External"/><Relationship Id="rId70" Type="http://schemas.openxmlformats.org/officeDocument/2006/relationships/hyperlink" Target="mailto:hanmaegeo@berkeley.edu" TargetMode="External"/><Relationship Id="rId37" Type="http://schemas.openxmlformats.org/officeDocument/2006/relationships/hyperlink" Target="mailto:hanmaegeo@berkeley.edu" TargetMode="External"/><Relationship Id="rId36" Type="http://schemas.openxmlformats.org/officeDocument/2006/relationships/hyperlink" Target="mailto:hanmaegeo@berkeley.edu" TargetMode="External"/><Relationship Id="rId39" Type="http://schemas.openxmlformats.org/officeDocument/2006/relationships/hyperlink" Target="mailto:hanmaegeo@berkeley.edu" TargetMode="External"/><Relationship Id="rId38" Type="http://schemas.openxmlformats.org/officeDocument/2006/relationships/hyperlink" Target="mailto:hanmaegeo@berkeley.edu" TargetMode="External"/><Relationship Id="rId62" Type="http://schemas.openxmlformats.org/officeDocument/2006/relationships/hyperlink" Target="mailto:hanmaegeo@berkeley.edu" TargetMode="External"/><Relationship Id="rId61" Type="http://schemas.openxmlformats.org/officeDocument/2006/relationships/hyperlink" Target="mailto:hanmaegeo@berkeley.edu" TargetMode="External"/><Relationship Id="rId20" Type="http://schemas.openxmlformats.org/officeDocument/2006/relationships/hyperlink" Target="mailto:hanmaegeo@berkeley.edu" TargetMode="External"/><Relationship Id="rId64" Type="http://schemas.openxmlformats.org/officeDocument/2006/relationships/hyperlink" Target="mailto:hanmaegeo@berkeley.edu" TargetMode="External"/><Relationship Id="rId63" Type="http://schemas.openxmlformats.org/officeDocument/2006/relationships/hyperlink" Target="mailto:hanmaegeo@berkeley.edu" TargetMode="External"/><Relationship Id="rId22" Type="http://schemas.openxmlformats.org/officeDocument/2006/relationships/hyperlink" Target="mailto:hanmaegeo@berkeley.edu" TargetMode="External"/><Relationship Id="rId66" Type="http://schemas.openxmlformats.org/officeDocument/2006/relationships/hyperlink" Target="mailto:hanmaegeo@berkeley.edu" TargetMode="External"/><Relationship Id="rId21" Type="http://schemas.openxmlformats.org/officeDocument/2006/relationships/hyperlink" Target="mailto:hanmaegeo@berkeley.edu" TargetMode="External"/><Relationship Id="rId65" Type="http://schemas.openxmlformats.org/officeDocument/2006/relationships/hyperlink" Target="mailto:hanmaegeo@berkeley.edu" TargetMode="External"/><Relationship Id="rId24" Type="http://schemas.openxmlformats.org/officeDocument/2006/relationships/hyperlink" Target="mailto:hanmaegeo@berkeley.edu" TargetMode="External"/><Relationship Id="rId68" Type="http://schemas.openxmlformats.org/officeDocument/2006/relationships/hyperlink" Target="mailto:hanmaegeo@berkeley.edu" TargetMode="External"/><Relationship Id="rId23" Type="http://schemas.openxmlformats.org/officeDocument/2006/relationships/hyperlink" Target="mailto:hanmaegeo@berkeley.edu" TargetMode="External"/><Relationship Id="rId67" Type="http://schemas.openxmlformats.org/officeDocument/2006/relationships/hyperlink" Target="mailto:hanmaegeo@berkeley.edu" TargetMode="External"/><Relationship Id="rId60" Type="http://schemas.openxmlformats.org/officeDocument/2006/relationships/hyperlink" Target="mailto:hanmaegeo@berkeley.edu" TargetMode="External"/><Relationship Id="rId26" Type="http://schemas.openxmlformats.org/officeDocument/2006/relationships/hyperlink" Target="mailto:hanmaegeo@berkeley.edu" TargetMode="External"/><Relationship Id="rId25" Type="http://schemas.openxmlformats.org/officeDocument/2006/relationships/hyperlink" Target="mailto:hanmaegeo@berkeley.edu" TargetMode="External"/><Relationship Id="rId69" Type="http://schemas.openxmlformats.org/officeDocument/2006/relationships/hyperlink" Target="mailto:hanmaegeo@berkeley.edu" TargetMode="External"/><Relationship Id="rId28" Type="http://schemas.openxmlformats.org/officeDocument/2006/relationships/hyperlink" Target="mailto:hanmaegeo@berkeley.edu" TargetMode="External"/><Relationship Id="rId27" Type="http://schemas.openxmlformats.org/officeDocument/2006/relationships/hyperlink" Target="mailto:hanmaegeo@berkeley.edu" TargetMode="External"/><Relationship Id="rId29" Type="http://schemas.openxmlformats.org/officeDocument/2006/relationships/hyperlink" Target="mailto:hanmaegeo@berkeley.edu" TargetMode="External"/><Relationship Id="rId51" Type="http://schemas.openxmlformats.org/officeDocument/2006/relationships/hyperlink" Target="mailto:hanmaegeo@berkeley.edu" TargetMode="External"/><Relationship Id="rId50" Type="http://schemas.openxmlformats.org/officeDocument/2006/relationships/hyperlink" Target="mailto:hanmaegeo@berkeley.edu" TargetMode="External"/><Relationship Id="rId53" Type="http://schemas.openxmlformats.org/officeDocument/2006/relationships/hyperlink" Target="mailto:hanmaegeo@berkeley.edu" TargetMode="External"/><Relationship Id="rId52" Type="http://schemas.openxmlformats.org/officeDocument/2006/relationships/hyperlink" Target="mailto:hanmaegeo@berkeley.edu" TargetMode="External"/><Relationship Id="rId11" Type="http://schemas.openxmlformats.org/officeDocument/2006/relationships/hyperlink" Target="mailto:hanmaegeo@berkeley.edu" TargetMode="External"/><Relationship Id="rId55" Type="http://schemas.openxmlformats.org/officeDocument/2006/relationships/hyperlink" Target="mailto:hanmaegeo@berkeley.edu" TargetMode="External"/><Relationship Id="rId10" Type="http://schemas.openxmlformats.org/officeDocument/2006/relationships/hyperlink" Target="mailto:hanmaegeo@berkeley.edu" TargetMode="External"/><Relationship Id="rId54" Type="http://schemas.openxmlformats.org/officeDocument/2006/relationships/hyperlink" Target="mailto:hanmaegeo@berkeley.edu" TargetMode="External"/><Relationship Id="rId13" Type="http://schemas.openxmlformats.org/officeDocument/2006/relationships/hyperlink" Target="mailto:hanmaegeo@berkeley.edu" TargetMode="External"/><Relationship Id="rId57" Type="http://schemas.openxmlformats.org/officeDocument/2006/relationships/hyperlink" Target="mailto:hanmaegeo@berkeley.edu" TargetMode="External"/><Relationship Id="rId12" Type="http://schemas.openxmlformats.org/officeDocument/2006/relationships/hyperlink" Target="mailto:hanmaegeo@berkeley.edu" TargetMode="External"/><Relationship Id="rId56" Type="http://schemas.openxmlformats.org/officeDocument/2006/relationships/hyperlink" Target="mailto:hanmaegeo@berkeley.edu" TargetMode="External"/><Relationship Id="rId15" Type="http://schemas.openxmlformats.org/officeDocument/2006/relationships/hyperlink" Target="mailto:hanmaegeo@berkeley.edu" TargetMode="External"/><Relationship Id="rId59" Type="http://schemas.openxmlformats.org/officeDocument/2006/relationships/hyperlink" Target="mailto:hanmaegeo@berkeley.edu" TargetMode="External"/><Relationship Id="rId14" Type="http://schemas.openxmlformats.org/officeDocument/2006/relationships/hyperlink" Target="mailto:hanmaegeo@berkeley.edu" TargetMode="External"/><Relationship Id="rId58" Type="http://schemas.openxmlformats.org/officeDocument/2006/relationships/hyperlink" Target="mailto:hanmaegeo@berkeley.edu" TargetMode="External"/><Relationship Id="rId17" Type="http://schemas.openxmlformats.org/officeDocument/2006/relationships/hyperlink" Target="mailto:hanmaegeo@berkeley.edu" TargetMode="External"/><Relationship Id="rId16" Type="http://schemas.openxmlformats.org/officeDocument/2006/relationships/hyperlink" Target="mailto:hanmaegeo@berkeley.edu" TargetMode="External"/><Relationship Id="rId19" Type="http://schemas.openxmlformats.org/officeDocument/2006/relationships/hyperlink" Target="mailto:hanmaegeo@berkeley.edu" TargetMode="External"/><Relationship Id="rId18" Type="http://schemas.openxmlformats.org/officeDocument/2006/relationships/hyperlink" Target="mailto:hanmaegeo@berkeley.edu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mailto:allisonfox@berkeley.edu" TargetMode="External"/><Relationship Id="rId84" Type="http://schemas.openxmlformats.org/officeDocument/2006/relationships/hyperlink" Target="mailto:allisonfox@berkeley.edu" TargetMode="External"/><Relationship Id="rId83" Type="http://schemas.openxmlformats.org/officeDocument/2006/relationships/hyperlink" Target="mailto:allisonfox@berkeley.edu" TargetMode="External"/><Relationship Id="rId42" Type="http://schemas.openxmlformats.org/officeDocument/2006/relationships/hyperlink" Target="mailto:allisonfox@berkeley.edu" TargetMode="External"/><Relationship Id="rId86" Type="http://schemas.openxmlformats.org/officeDocument/2006/relationships/drawing" Target="../drawings/drawing3.xml"/><Relationship Id="rId41" Type="http://schemas.openxmlformats.org/officeDocument/2006/relationships/hyperlink" Target="mailto:allisonfox@berkeley.edu" TargetMode="External"/><Relationship Id="rId85" Type="http://schemas.openxmlformats.org/officeDocument/2006/relationships/hyperlink" Target="mailto:allisonfox@berkeley.edu" TargetMode="External"/><Relationship Id="rId44" Type="http://schemas.openxmlformats.org/officeDocument/2006/relationships/hyperlink" Target="mailto:allisonfox@berkeley.edu" TargetMode="External"/><Relationship Id="rId43" Type="http://schemas.openxmlformats.org/officeDocument/2006/relationships/hyperlink" Target="mailto:allisonfox@berkeley.edu" TargetMode="External"/><Relationship Id="rId46" Type="http://schemas.openxmlformats.org/officeDocument/2006/relationships/hyperlink" Target="mailto:allisonfox@berkeley.edu" TargetMode="External"/><Relationship Id="rId45" Type="http://schemas.openxmlformats.org/officeDocument/2006/relationships/hyperlink" Target="mailto:allisonfox@berkeley.edu" TargetMode="External"/><Relationship Id="rId80" Type="http://schemas.openxmlformats.org/officeDocument/2006/relationships/hyperlink" Target="mailto:allisonfox@berkeley.edu" TargetMode="External"/><Relationship Id="rId82" Type="http://schemas.openxmlformats.org/officeDocument/2006/relationships/hyperlink" Target="mailto:allisonfox@berkeley.edu" TargetMode="External"/><Relationship Id="rId81" Type="http://schemas.openxmlformats.org/officeDocument/2006/relationships/hyperlink" Target="mailto:allisonfox@berkeley.edu" TargetMode="External"/><Relationship Id="rId1" Type="http://schemas.openxmlformats.org/officeDocument/2006/relationships/hyperlink" Target="mailto:allisonfox@berkeley.edu" TargetMode="External"/><Relationship Id="rId2" Type="http://schemas.openxmlformats.org/officeDocument/2006/relationships/hyperlink" Target="mailto:allisonfox@berkeley.edu" TargetMode="External"/><Relationship Id="rId3" Type="http://schemas.openxmlformats.org/officeDocument/2006/relationships/hyperlink" Target="mailto:allisonfox@berkeley.edu" TargetMode="External"/><Relationship Id="rId4" Type="http://schemas.openxmlformats.org/officeDocument/2006/relationships/hyperlink" Target="mailto:allisonfox@berkeley.edu" TargetMode="External"/><Relationship Id="rId9" Type="http://schemas.openxmlformats.org/officeDocument/2006/relationships/hyperlink" Target="mailto:allisonfox@berkeley.edu" TargetMode="External"/><Relationship Id="rId48" Type="http://schemas.openxmlformats.org/officeDocument/2006/relationships/hyperlink" Target="mailto:allisonfox@berkeley.edu" TargetMode="External"/><Relationship Id="rId47" Type="http://schemas.openxmlformats.org/officeDocument/2006/relationships/hyperlink" Target="mailto:allisonfox@berkeley.edu" TargetMode="External"/><Relationship Id="rId49" Type="http://schemas.openxmlformats.org/officeDocument/2006/relationships/hyperlink" Target="mailto:allisonfox@berkeley.edu" TargetMode="External"/><Relationship Id="rId5" Type="http://schemas.openxmlformats.org/officeDocument/2006/relationships/hyperlink" Target="mailto:allisonfox@berkeley.edu" TargetMode="External"/><Relationship Id="rId6" Type="http://schemas.openxmlformats.org/officeDocument/2006/relationships/hyperlink" Target="mailto:allisonfox@berkeley.edu" TargetMode="External"/><Relationship Id="rId7" Type="http://schemas.openxmlformats.org/officeDocument/2006/relationships/hyperlink" Target="http://yahoo.com/" TargetMode="External"/><Relationship Id="rId8" Type="http://schemas.openxmlformats.org/officeDocument/2006/relationships/hyperlink" Target="mailto:allisonfox@berkeley.edu" TargetMode="External"/><Relationship Id="rId73" Type="http://schemas.openxmlformats.org/officeDocument/2006/relationships/hyperlink" Target="mailto:allisonfox@berkeley.edu" TargetMode="External"/><Relationship Id="rId72" Type="http://schemas.openxmlformats.org/officeDocument/2006/relationships/hyperlink" Target="mailto:allisonfox@berkeley.edu" TargetMode="External"/><Relationship Id="rId31" Type="http://schemas.openxmlformats.org/officeDocument/2006/relationships/hyperlink" Target="mailto:allisonfox@berkeley.edu" TargetMode="External"/><Relationship Id="rId75" Type="http://schemas.openxmlformats.org/officeDocument/2006/relationships/hyperlink" Target="mailto:allisonfox@berkeley.edu" TargetMode="External"/><Relationship Id="rId30" Type="http://schemas.openxmlformats.org/officeDocument/2006/relationships/hyperlink" Target="mailto:allisonfox@berkeley.edu" TargetMode="External"/><Relationship Id="rId74" Type="http://schemas.openxmlformats.org/officeDocument/2006/relationships/hyperlink" Target="mailto:allisonfox@berkeley.edu" TargetMode="External"/><Relationship Id="rId33" Type="http://schemas.openxmlformats.org/officeDocument/2006/relationships/hyperlink" Target="mailto:allisonfox@berkeley.edu" TargetMode="External"/><Relationship Id="rId77" Type="http://schemas.openxmlformats.org/officeDocument/2006/relationships/hyperlink" Target="mailto:allisonfox@berkeley.edu" TargetMode="External"/><Relationship Id="rId32" Type="http://schemas.openxmlformats.org/officeDocument/2006/relationships/hyperlink" Target="mailto:allisonfox@berkeley.edu" TargetMode="External"/><Relationship Id="rId76" Type="http://schemas.openxmlformats.org/officeDocument/2006/relationships/hyperlink" Target="mailto:allisonfox@berkeley.edu" TargetMode="External"/><Relationship Id="rId35" Type="http://schemas.openxmlformats.org/officeDocument/2006/relationships/hyperlink" Target="mailto:allisonfox@berkeley.edu" TargetMode="External"/><Relationship Id="rId79" Type="http://schemas.openxmlformats.org/officeDocument/2006/relationships/hyperlink" Target="mailto:allisonfox@berkeley.edu" TargetMode="External"/><Relationship Id="rId34" Type="http://schemas.openxmlformats.org/officeDocument/2006/relationships/hyperlink" Target="mailto:allisonfox@berkeley.edu" TargetMode="External"/><Relationship Id="rId78" Type="http://schemas.openxmlformats.org/officeDocument/2006/relationships/hyperlink" Target="mailto:allisonfox@berkeley.edu" TargetMode="External"/><Relationship Id="rId71" Type="http://schemas.openxmlformats.org/officeDocument/2006/relationships/hyperlink" Target="mailto:allisonfox@berkeley.edu" TargetMode="External"/><Relationship Id="rId70" Type="http://schemas.openxmlformats.org/officeDocument/2006/relationships/hyperlink" Target="mailto:allisonfox@berkeley.edu" TargetMode="External"/><Relationship Id="rId37" Type="http://schemas.openxmlformats.org/officeDocument/2006/relationships/hyperlink" Target="mailto:allisonfox@berkeley.edu" TargetMode="External"/><Relationship Id="rId36" Type="http://schemas.openxmlformats.org/officeDocument/2006/relationships/hyperlink" Target="mailto:allisonfox@berkeley.edu" TargetMode="External"/><Relationship Id="rId39" Type="http://schemas.openxmlformats.org/officeDocument/2006/relationships/hyperlink" Target="mailto:allisonfox@berkeley.edu" TargetMode="External"/><Relationship Id="rId38" Type="http://schemas.openxmlformats.org/officeDocument/2006/relationships/hyperlink" Target="mailto:allisonfox@berkeley.edu" TargetMode="External"/><Relationship Id="rId62" Type="http://schemas.openxmlformats.org/officeDocument/2006/relationships/hyperlink" Target="mailto:allisonfox@berkeley.edu" TargetMode="External"/><Relationship Id="rId61" Type="http://schemas.openxmlformats.org/officeDocument/2006/relationships/hyperlink" Target="mailto:allisonfox@berkeley.edu" TargetMode="External"/><Relationship Id="rId20" Type="http://schemas.openxmlformats.org/officeDocument/2006/relationships/hyperlink" Target="mailto:allisonfox@berkeley.edu" TargetMode="External"/><Relationship Id="rId64" Type="http://schemas.openxmlformats.org/officeDocument/2006/relationships/hyperlink" Target="mailto:allisonfox@berkeley.edu" TargetMode="External"/><Relationship Id="rId63" Type="http://schemas.openxmlformats.org/officeDocument/2006/relationships/hyperlink" Target="mailto:allisonfox@berkeley.edu" TargetMode="External"/><Relationship Id="rId22" Type="http://schemas.openxmlformats.org/officeDocument/2006/relationships/hyperlink" Target="mailto:allisonfox@berkeley.edu" TargetMode="External"/><Relationship Id="rId66" Type="http://schemas.openxmlformats.org/officeDocument/2006/relationships/hyperlink" Target="mailto:allisonfox@berkeley.edu" TargetMode="External"/><Relationship Id="rId21" Type="http://schemas.openxmlformats.org/officeDocument/2006/relationships/hyperlink" Target="mailto:allisonfox@berkeley.edu" TargetMode="External"/><Relationship Id="rId65" Type="http://schemas.openxmlformats.org/officeDocument/2006/relationships/hyperlink" Target="mailto:allisonfox@berkeley.edu" TargetMode="External"/><Relationship Id="rId24" Type="http://schemas.openxmlformats.org/officeDocument/2006/relationships/hyperlink" Target="mailto:allisonfox@berkeley.edu" TargetMode="External"/><Relationship Id="rId68" Type="http://schemas.openxmlformats.org/officeDocument/2006/relationships/hyperlink" Target="mailto:allisonfox@berkeley.edu" TargetMode="External"/><Relationship Id="rId23" Type="http://schemas.openxmlformats.org/officeDocument/2006/relationships/hyperlink" Target="mailto:allisonfox@berkeley.edu" TargetMode="External"/><Relationship Id="rId67" Type="http://schemas.openxmlformats.org/officeDocument/2006/relationships/hyperlink" Target="mailto:allisonfox@berkeley.edu" TargetMode="External"/><Relationship Id="rId60" Type="http://schemas.openxmlformats.org/officeDocument/2006/relationships/hyperlink" Target="mailto:allisonfox@berkeley.edu" TargetMode="External"/><Relationship Id="rId26" Type="http://schemas.openxmlformats.org/officeDocument/2006/relationships/hyperlink" Target="mailto:allisonfox@berkeley.edu" TargetMode="External"/><Relationship Id="rId25" Type="http://schemas.openxmlformats.org/officeDocument/2006/relationships/hyperlink" Target="mailto:allisonfox@berkeley.edu" TargetMode="External"/><Relationship Id="rId69" Type="http://schemas.openxmlformats.org/officeDocument/2006/relationships/hyperlink" Target="mailto:allisonfox@berkeley.edu" TargetMode="External"/><Relationship Id="rId28" Type="http://schemas.openxmlformats.org/officeDocument/2006/relationships/hyperlink" Target="mailto:allisonfox@berkeley.edu" TargetMode="External"/><Relationship Id="rId27" Type="http://schemas.openxmlformats.org/officeDocument/2006/relationships/hyperlink" Target="mailto:allisonfox@berkeley.edu" TargetMode="External"/><Relationship Id="rId29" Type="http://schemas.openxmlformats.org/officeDocument/2006/relationships/hyperlink" Target="mailto:allisonfox@berkeley.edu" TargetMode="External"/><Relationship Id="rId51" Type="http://schemas.openxmlformats.org/officeDocument/2006/relationships/hyperlink" Target="mailto:allisonfox@berkeley.edu" TargetMode="External"/><Relationship Id="rId50" Type="http://schemas.openxmlformats.org/officeDocument/2006/relationships/hyperlink" Target="mailto:allisonfox@berkeley.edu" TargetMode="External"/><Relationship Id="rId53" Type="http://schemas.openxmlformats.org/officeDocument/2006/relationships/hyperlink" Target="mailto:allisonfox@berkeley.edu" TargetMode="External"/><Relationship Id="rId52" Type="http://schemas.openxmlformats.org/officeDocument/2006/relationships/hyperlink" Target="mailto:allisonfox@berkeley.edu" TargetMode="External"/><Relationship Id="rId11" Type="http://schemas.openxmlformats.org/officeDocument/2006/relationships/hyperlink" Target="mailto:allisonfox@berkeley.edu" TargetMode="External"/><Relationship Id="rId55" Type="http://schemas.openxmlformats.org/officeDocument/2006/relationships/hyperlink" Target="mailto:allisonfox@berkeley.edu" TargetMode="External"/><Relationship Id="rId10" Type="http://schemas.openxmlformats.org/officeDocument/2006/relationships/hyperlink" Target="mailto:allisonfox@berkeley.edu" TargetMode="External"/><Relationship Id="rId54" Type="http://schemas.openxmlformats.org/officeDocument/2006/relationships/hyperlink" Target="mailto:allisonfox@berkeley.edu" TargetMode="External"/><Relationship Id="rId13" Type="http://schemas.openxmlformats.org/officeDocument/2006/relationships/hyperlink" Target="mailto:allisonfox@berkeley.edu" TargetMode="External"/><Relationship Id="rId57" Type="http://schemas.openxmlformats.org/officeDocument/2006/relationships/hyperlink" Target="mailto:allisonfox@berkeley.edu" TargetMode="External"/><Relationship Id="rId12" Type="http://schemas.openxmlformats.org/officeDocument/2006/relationships/hyperlink" Target="mailto:allisonfox@berkeley.edu" TargetMode="External"/><Relationship Id="rId56" Type="http://schemas.openxmlformats.org/officeDocument/2006/relationships/hyperlink" Target="mailto:allisonfox@berkeley.edu" TargetMode="External"/><Relationship Id="rId15" Type="http://schemas.openxmlformats.org/officeDocument/2006/relationships/hyperlink" Target="mailto:allisonfox@berkeley.edu" TargetMode="External"/><Relationship Id="rId59" Type="http://schemas.openxmlformats.org/officeDocument/2006/relationships/hyperlink" Target="mailto:allisonfox@berkeley.edu" TargetMode="External"/><Relationship Id="rId14" Type="http://schemas.openxmlformats.org/officeDocument/2006/relationships/hyperlink" Target="mailto:allisonfox@berkeley.edu" TargetMode="External"/><Relationship Id="rId58" Type="http://schemas.openxmlformats.org/officeDocument/2006/relationships/hyperlink" Target="mailto:allisonfox@berkeley.edu" TargetMode="External"/><Relationship Id="rId17" Type="http://schemas.openxmlformats.org/officeDocument/2006/relationships/hyperlink" Target="mailto:allisonfox@berkeley.edu" TargetMode="External"/><Relationship Id="rId16" Type="http://schemas.openxmlformats.org/officeDocument/2006/relationships/hyperlink" Target="mailto:allisonfox@berkeley.edu" TargetMode="External"/><Relationship Id="rId19" Type="http://schemas.openxmlformats.org/officeDocument/2006/relationships/hyperlink" Target="mailto:allisonfox@berkeley.edu" TargetMode="External"/><Relationship Id="rId18" Type="http://schemas.openxmlformats.org/officeDocument/2006/relationships/hyperlink" Target="mailto:allisonfox@berkeley.edu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mailto:carlie.mccleary@berkeley.edu" TargetMode="External"/><Relationship Id="rId84" Type="http://schemas.openxmlformats.org/officeDocument/2006/relationships/hyperlink" Target="mailto:carlie.mccleary@berkeley.edu" TargetMode="External"/><Relationship Id="rId83" Type="http://schemas.openxmlformats.org/officeDocument/2006/relationships/hyperlink" Target="mailto:carlie.mccleary@berkeley.edu" TargetMode="External"/><Relationship Id="rId42" Type="http://schemas.openxmlformats.org/officeDocument/2006/relationships/hyperlink" Target="mailto:carlie.mccleary@berkeley.edu" TargetMode="External"/><Relationship Id="rId86" Type="http://schemas.openxmlformats.org/officeDocument/2006/relationships/hyperlink" Target="mailto:carlie.mccleary@berkeley.edu" TargetMode="External"/><Relationship Id="rId41" Type="http://schemas.openxmlformats.org/officeDocument/2006/relationships/hyperlink" Target="mailto:carlie.mccleary@berkeley.edu" TargetMode="External"/><Relationship Id="rId85" Type="http://schemas.openxmlformats.org/officeDocument/2006/relationships/hyperlink" Target="mailto:carlie.mccleary@berkeley.edu" TargetMode="External"/><Relationship Id="rId44" Type="http://schemas.openxmlformats.org/officeDocument/2006/relationships/hyperlink" Target="mailto:carlie.mccleary@berkeley.edu" TargetMode="External"/><Relationship Id="rId88" Type="http://schemas.openxmlformats.org/officeDocument/2006/relationships/drawing" Target="../drawings/drawing4.xml"/><Relationship Id="rId43" Type="http://schemas.openxmlformats.org/officeDocument/2006/relationships/hyperlink" Target="mailto:carlie.mccleary@berkeley.edu" TargetMode="External"/><Relationship Id="rId87" Type="http://schemas.openxmlformats.org/officeDocument/2006/relationships/hyperlink" Target="mailto:carlie.mccleary@berkeley.edu" TargetMode="External"/><Relationship Id="rId46" Type="http://schemas.openxmlformats.org/officeDocument/2006/relationships/hyperlink" Target="http://yahoo.com/" TargetMode="External"/><Relationship Id="rId45" Type="http://schemas.openxmlformats.org/officeDocument/2006/relationships/hyperlink" Target="mailto:carlie.mccleary@berkeley.edu" TargetMode="External"/><Relationship Id="rId80" Type="http://schemas.openxmlformats.org/officeDocument/2006/relationships/hyperlink" Target="mailto:carlie.mccleary@berkeley.edu" TargetMode="External"/><Relationship Id="rId82" Type="http://schemas.openxmlformats.org/officeDocument/2006/relationships/hyperlink" Target="mailto:carlie.mccleary@berkeley.edu" TargetMode="External"/><Relationship Id="rId81" Type="http://schemas.openxmlformats.org/officeDocument/2006/relationships/hyperlink" Target="mailto:carlie.mccleary@berkeley.edu" TargetMode="External"/><Relationship Id="rId1" Type="http://schemas.openxmlformats.org/officeDocument/2006/relationships/hyperlink" Target="mailto:carlie.mccleary@berkeley.edu" TargetMode="External"/><Relationship Id="rId2" Type="http://schemas.openxmlformats.org/officeDocument/2006/relationships/hyperlink" Target="mailto:carlie.mccleary@berkeley.edu" TargetMode="External"/><Relationship Id="rId3" Type="http://schemas.openxmlformats.org/officeDocument/2006/relationships/hyperlink" Target="mailto:carlie.mccleary@berkeley.edu" TargetMode="External"/><Relationship Id="rId4" Type="http://schemas.openxmlformats.org/officeDocument/2006/relationships/hyperlink" Target="mailto:carlie.mccleary@berkeley.edu" TargetMode="External"/><Relationship Id="rId9" Type="http://schemas.openxmlformats.org/officeDocument/2006/relationships/hyperlink" Target="mailto:carlie.mccleary@berkeley.edu" TargetMode="External"/><Relationship Id="rId48" Type="http://schemas.openxmlformats.org/officeDocument/2006/relationships/hyperlink" Target="mailto:carlie.mccleary@berkeley.edu" TargetMode="External"/><Relationship Id="rId47" Type="http://schemas.openxmlformats.org/officeDocument/2006/relationships/hyperlink" Target="mailto:carlie.mccleary@berkeley.edu" TargetMode="External"/><Relationship Id="rId49" Type="http://schemas.openxmlformats.org/officeDocument/2006/relationships/hyperlink" Target="http://yahoo.com/" TargetMode="External"/><Relationship Id="rId5" Type="http://schemas.openxmlformats.org/officeDocument/2006/relationships/hyperlink" Target="mailto:carlie.mccleary@berkeley.edu" TargetMode="External"/><Relationship Id="rId6" Type="http://schemas.openxmlformats.org/officeDocument/2006/relationships/hyperlink" Target="mailto:carlie.mccleary@berkeley.edu" TargetMode="External"/><Relationship Id="rId7" Type="http://schemas.openxmlformats.org/officeDocument/2006/relationships/hyperlink" Target="mailto:carlie.mccleary@berkeley.edu" TargetMode="External"/><Relationship Id="rId8" Type="http://schemas.openxmlformats.org/officeDocument/2006/relationships/hyperlink" Target="mailto:carlie.mccleary@berkeley.edu" TargetMode="External"/><Relationship Id="rId73" Type="http://schemas.openxmlformats.org/officeDocument/2006/relationships/hyperlink" Target="mailto:carlie.mccleary@berkeley.edu" TargetMode="External"/><Relationship Id="rId72" Type="http://schemas.openxmlformats.org/officeDocument/2006/relationships/hyperlink" Target="mailto:carlie.mccleary@berkeley.edu" TargetMode="External"/><Relationship Id="rId31" Type="http://schemas.openxmlformats.org/officeDocument/2006/relationships/hyperlink" Target="mailto:carlie.mccleary@berkeley.edu" TargetMode="External"/><Relationship Id="rId75" Type="http://schemas.openxmlformats.org/officeDocument/2006/relationships/hyperlink" Target="mailto:carlie.mccleary@berkeley.edu" TargetMode="External"/><Relationship Id="rId30" Type="http://schemas.openxmlformats.org/officeDocument/2006/relationships/hyperlink" Target="mailto:carlie.mccleary@berkeley.edu" TargetMode="External"/><Relationship Id="rId74" Type="http://schemas.openxmlformats.org/officeDocument/2006/relationships/hyperlink" Target="mailto:carlie.mccleary@berkeley.edu" TargetMode="External"/><Relationship Id="rId33" Type="http://schemas.openxmlformats.org/officeDocument/2006/relationships/hyperlink" Target="mailto:carlie.mccleary@berkeley.edu" TargetMode="External"/><Relationship Id="rId77" Type="http://schemas.openxmlformats.org/officeDocument/2006/relationships/hyperlink" Target="mailto:carlie.mccleary@berkeley.edu" TargetMode="External"/><Relationship Id="rId32" Type="http://schemas.openxmlformats.org/officeDocument/2006/relationships/hyperlink" Target="http://yahoo.com/" TargetMode="External"/><Relationship Id="rId76" Type="http://schemas.openxmlformats.org/officeDocument/2006/relationships/hyperlink" Target="mailto:carlie.mccleary@berkeley.edu" TargetMode="External"/><Relationship Id="rId35" Type="http://schemas.openxmlformats.org/officeDocument/2006/relationships/hyperlink" Target="mailto:carlie.mccleary@berkeley.edu" TargetMode="External"/><Relationship Id="rId79" Type="http://schemas.openxmlformats.org/officeDocument/2006/relationships/hyperlink" Target="mailto:carlie.mccleary@berkeley.edu" TargetMode="External"/><Relationship Id="rId34" Type="http://schemas.openxmlformats.org/officeDocument/2006/relationships/hyperlink" Target="mailto:carlie.mccleary@berkeley.edu" TargetMode="External"/><Relationship Id="rId78" Type="http://schemas.openxmlformats.org/officeDocument/2006/relationships/hyperlink" Target="mailto:carlie.mccleary@berkeley.edu" TargetMode="External"/><Relationship Id="rId71" Type="http://schemas.openxmlformats.org/officeDocument/2006/relationships/hyperlink" Target="mailto:carlie.mccleary@berkeley.edu" TargetMode="External"/><Relationship Id="rId70" Type="http://schemas.openxmlformats.org/officeDocument/2006/relationships/hyperlink" Target="mailto:carlie.mccleary@berkeley.edu" TargetMode="External"/><Relationship Id="rId37" Type="http://schemas.openxmlformats.org/officeDocument/2006/relationships/hyperlink" Target="mailto:carlie.mccleary@berkeley.edu" TargetMode="External"/><Relationship Id="rId36" Type="http://schemas.openxmlformats.org/officeDocument/2006/relationships/hyperlink" Target="mailto:carlie.mccleary@berkeley.edu" TargetMode="External"/><Relationship Id="rId39" Type="http://schemas.openxmlformats.org/officeDocument/2006/relationships/hyperlink" Target="mailto:carlie.mccleary@berkeley.edu" TargetMode="External"/><Relationship Id="rId38" Type="http://schemas.openxmlformats.org/officeDocument/2006/relationships/hyperlink" Target="mailto:carlie.mccleary@berkeley.edu" TargetMode="External"/><Relationship Id="rId62" Type="http://schemas.openxmlformats.org/officeDocument/2006/relationships/hyperlink" Target="mailto:carlie.mccleary@berkeley.edu" TargetMode="External"/><Relationship Id="rId61" Type="http://schemas.openxmlformats.org/officeDocument/2006/relationships/hyperlink" Target="mailto:carlie.mccleary@berkeley.edu" TargetMode="External"/><Relationship Id="rId20" Type="http://schemas.openxmlformats.org/officeDocument/2006/relationships/hyperlink" Target="mailto:carlie.mccleary@berkeley.edu" TargetMode="External"/><Relationship Id="rId64" Type="http://schemas.openxmlformats.org/officeDocument/2006/relationships/hyperlink" Target="mailto:carlie.mccleary@berkeley.edu" TargetMode="External"/><Relationship Id="rId63" Type="http://schemas.openxmlformats.org/officeDocument/2006/relationships/hyperlink" Target="mailto:carlie.mccleary@berkeley.edu" TargetMode="External"/><Relationship Id="rId22" Type="http://schemas.openxmlformats.org/officeDocument/2006/relationships/hyperlink" Target="mailto:carlie.mccleary@berkeley.edu" TargetMode="External"/><Relationship Id="rId66" Type="http://schemas.openxmlformats.org/officeDocument/2006/relationships/hyperlink" Target="mailto:carlie.mccleary@berkeley.edu" TargetMode="External"/><Relationship Id="rId21" Type="http://schemas.openxmlformats.org/officeDocument/2006/relationships/hyperlink" Target="mailto:carlie.mccleary@berkeley.edu" TargetMode="External"/><Relationship Id="rId65" Type="http://schemas.openxmlformats.org/officeDocument/2006/relationships/hyperlink" Target="mailto:carlie.mccleary@berkeley.edu" TargetMode="External"/><Relationship Id="rId24" Type="http://schemas.openxmlformats.org/officeDocument/2006/relationships/hyperlink" Target="mailto:carlie.mccleary@berkeley.edu" TargetMode="External"/><Relationship Id="rId68" Type="http://schemas.openxmlformats.org/officeDocument/2006/relationships/hyperlink" Target="mailto:carlie.mccleary@berkeley.edu" TargetMode="External"/><Relationship Id="rId23" Type="http://schemas.openxmlformats.org/officeDocument/2006/relationships/hyperlink" Target="mailto:carlie.mccleary@berkeley.edu" TargetMode="External"/><Relationship Id="rId67" Type="http://schemas.openxmlformats.org/officeDocument/2006/relationships/hyperlink" Target="mailto:carlie.mccleary@berkeley.edu" TargetMode="External"/><Relationship Id="rId60" Type="http://schemas.openxmlformats.org/officeDocument/2006/relationships/hyperlink" Target="mailto:carlie.mccleary@berkeley.edu" TargetMode="External"/><Relationship Id="rId26" Type="http://schemas.openxmlformats.org/officeDocument/2006/relationships/hyperlink" Target="mailto:carlie.mccleary@berkeley.edu" TargetMode="External"/><Relationship Id="rId25" Type="http://schemas.openxmlformats.org/officeDocument/2006/relationships/hyperlink" Target="mailto:carlie.mccleary@berkeley.edu" TargetMode="External"/><Relationship Id="rId69" Type="http://schemas.openxmlformats.org/officeDocument/2006/relationships/hyperlink" Target="mailto:carlie.mccleary@berkeley.edu" TargetMode="External"/><Relationship Id="rId28" Type="http://schemas.openxmlformats.org/officeDocument/2006/relationships/hyperlink" Target="mailto:carlie.mccleary@berkeley.edu" TargetMode="External"/><Relationship Id="rId27" Type="http://schemas.openxmlformats.org/officeDocument/2006/relationships/hyperlink" Target="mailto:carlie.mccleary@berkeley.edu" TargetMode="External"/><Relationship Id="rId29" Type="http://schemas.openxmlformats.org/officeDocument/2006/relationships/hyperlink" Target="mailto:carlie.mccleary@berkeley.edu" TargetMode="External"/><Relationship Id="rId51" Type="http://schemas.openxmlformats.org/officeDocument/2006/relationships/hyperlink" Target="mailto:carlie.mccleary@berkeley.edu" TargetMode="External"/><Relationship Id="rId50" Type="http://schemas.openxmlformats.org/officeDocument/2006/relationships/hyperlink" Target="mailto:carlie.mccleary@berkeley.edu" TargetMode="External"/><Relationship Id="rId53" Type="http://schemas.openxmlformats.org/officeDocument/2006/relationships/hyperlink" Target="mailto:carlie.mccleary@berkeley.edu" TargetMode="External"/><Relationship Id="rId52" Type="http://schemas.openxmlformats.org/officeDocument/2006/relationships/hyperlink" Target="mailto:carlie.mccleary@berkeley.edu" TargetMode="External"/><Relationship Id="rId11" Type="http://schemas.openxmlformats.org/officeDocument/2006/relationships/hyperlink" Target="mailto:carlie.mccleary@berkeley.edu" TargetMode="External"/><Relationship Id="rId55" Type="http://schemas.openxmlformats.org/officeDocument/2006/relationships/hyperlink" Target="mailto:carlie.mccleary@berkeley.edu" TargetMode="External"/><Relationship Id="rId10" Type="http://schemas.openxmlformats.org/officeDocument/2006/relationships/hyperlink" Target="mailto:carlie.mccleary@berkeley.edu" TargetMode="External"/><Relationship Id="rId54" Type="http://schemas.openxmlformats.org/officeDocument/2006/relationships/hyperlink" Target="mailto:carlie.mccleary@berkeley.edu" TargetMode="External"/><Relationship Id="rId13" Type="http://schemas.openxmlformats.org/officeDocument/2006/relationships/hyperlink" Target="mailto:carlie.mccleary@berkeley.edu" TargetMode="External"/><Relationship Id="rId57" Type="http://schemas.openxmlformats.org/officeDocument/2006/relationships/hyperlink" Target="mailto:carlie.mccleary@berkeley.edu" TargetMode="External"/><Relationship Id="rId12" Type="http://schemas.openxmlformats.org/officeDocument/2006/relationships/hyperlink" Target="mailto:carlie.mccleary@berkeley.edu" TargetMode="External"/><Relationship Id="rId56" Type="http://schemas.openxmlformats.org/officeDocument/2006/relationships/hyperlink" Target="mailto:carlie.mccleary@berkeley.edu" TargetMode="External"/><Relationship Id="rId15" Type="http://schemas.openxmlformats.org/officeDocument/2006/relationships/hyperlink" Target="mailto:carlie.mccleary@berkeley.edu" TargetMode="External"/><Relationship Id="rId59" Type="http://schemas.openxmlformats.org/officeDocument/2006/relationships/hyperlink" Target="mailto:carlie.mccleary@berkeley.edu" TargetMode="External"/><Relationship Id="rId14" Type="http://schemas.openxmlformats.org/officeDocument/2006/relationships/hyperlink" Target="mailto:carlie.mccleary@berkeley.edu" TargetMode="External"/><Relationship Id="rId58" Type="http://schemas.openxmlformats.org/officeDocument/2006/relationships/hyperlink" Target="mailto:carlie.mccleary@berkeley.edu" TargetMode="External"/><Relationship Id="rId17" Type="http://schemas.openxmlformats.org/officeDocument/2006/relationships/hyperlink" Target="mailto:carlie.mccleary@berkeley.edu" TargetMode="External"/><Relationship Id="rId16" Type="http://schemas.openxmlformats.org/officeDocument/2006/relationships/hyperlink" Target="mailto:carlie.mccleary@berkeley.edu" TargetMode="External"/><Relationship Id="rId19" Type="http://schemas.openxmlformats.org/officeDocument/2006/relationships/hyperlink" Target="mailto:carlie.mccleary@berkeley.edu" TargetMode="External"/><Relationship Id="rId18" Type="http://schemas.openxmlformats.org/officeDocument/2006/relationships/hyperlink" Target="mailto:carlie.mccleary@berkeley.edu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://conwaydailysun.com" TargetMode="External"/><Relationship Id="rId391" Type="http://schemas.openxmlformats.org/officeDocument/2006/relationships/hyperlink" Target="http://consortiumnews.com" TargetMode="External"/><Relationship Id="rId390" Type="http://schemas.openxmlformats.org/officeDocument/2006/relationships/hyperlink" Target="https://www.npr.org/podcasts/510355/considerthis" TargetMode="External"/><Relationship Id="rId1" Type="http://schemas.openxmlformats.org/officeDocument/2006/relationships/hyperlink" Target="https://podcasts.apple.com/us/podcast/7-31-am/id1561637217" TargetMode="External"/><Relationship Id="rId2" Type="http://schemas.openxmlformats.org/officeDocument/2006/relationships/hyperlink" Target="http://join1440.com" TargetMode="External"/><Relationship Id="rId3" Type="http://schemas.openxmlformats.org/officeDocument/2006/relationships/hyperlink" Target="https://rolandsmartin.com/rmunfiltered/" TargetMode="External"/><Relationship Id="rId4" Type="http://schemas.openxmlformats.org/officeDocument/2006/relationships/hyperlink" Target="https://politicon.com/podcast-title/sisters-in-law/" TargetMode="External"/><Relationship Id="rId9" Type="http://schemas.openxmlformats.org/officeDocument/2006/relationships/hyperlink" Target="http://12newsnow.com" TargetMode="External"/><Relationship Id="rId385" Type="http://schemas.openxmlformats.org/officeDocument/2006/relationships/hyperlink" Target="http://consciouslifenews.com" TargetMode="External"/><Relationship Id="rId384" Type="http://schemas.openxmlformats.org/officeDocument/2006/relationships/hyperlink" Target="http://ctpost.com" TargetMode="External"/><Relationship Id="rId383" Type="http://schemas.openxmlformats.org/officeDocument/2006/relationships/hyperlink" Target="http://complex.com" TargetMode="External"/><Relationship Id="rId382" Type="http://schemas.openxmlformats.org/officeDocument/2006/relationships/hyperlink" Target="http://commonwealmagazine.org" TargetMode="External"/><Relationship Id="rId5" Type="http://schemas.openxmlformats.org/officeDocument/2006/relationships/hyperlink" Target="http://wtsp.com" TargetMode="External"/><Relationship Id="rId389" Type="http://schemas.openxmlformats.org/officeDocument/2006/relationships/hyperlink" Target="http://conservativereview.com" TargetMode="External"/><Relationship Id="rId6" Type="http://schemas.openxmlformats.org/officeDocument/2006/relationships/hyperlink" Target="http://100percentfedup.com" TargetMode="External"/><Relationship Id="rId388" Type="http://schemas.openxmlformats.org/officeDocument/2006/relationships/hyperlink" Target="http://conservativepost.com" TargetMode="External"/><Relationship Id="rId7" Type="http://schemas.openxmlformats.org/officeDocument/2006/relationships/hyperlink" Target="http://11alive.com" TargetMode="External"/><Relationship Id="rId387" Type="http://schemas.openxmlformats.org/officeDocument/2006/relationships/hyperlink" Target="http://conservativeintel.com" TargetMode="External"/><Relationship Id="rId8" Type="http://schemas.openxmlformats.org/officeDocument/2006/relationships/hyperlink" Target="http://12news.com" TargetMode="External"/><Relationship Id="rId386" Type="http://schemas.openxmlformats.org/officeDocument/2006/relationships/hyperlink" Target="https://podcasts.apple.com/us/podcast/conservative-daily-podcast/id1475796905" TargetMode="External"/><Relationship Id="rId381" Type="http://schemas.openxmlformats.org/officeDocument/2006/relationships/hyperlink" Target="http://commondreams.org" TargetMode="External"/><Relationship Id="rId380" Type="http://schemas.openxmlformats.org/officeDocument/2006/relationships/hyperlink" Target="https://www.commentarymagazine.com/podcast" TargetMode="External"/><Relationship Id="rId379" Type="http://schemas.openxmlformats.org/officeDocument/2006/relationships/hyperlink" Target="http://commentarymagazine.com" TargetMode="External"/><Relationship Id="rId374" Type="http://schemas.openxmlformats.org/officeDocument/2006/relationships/hyperlink" Target="http://coloradodaily.com" TargetMode="External"/><Relationship Id="rId373" Type="http://schemas.openxmlformats.org/officeDocument/2006/relationships/hyperlink" Target="http://colorlines.com" TargetMode="External"/><Relationship Id="rId372" Type="http://schemas.openxmlformats.org/officeDocument/2006/relationships/hyperlink" Target="https://www.npr.org/podcasts/510312/codeswitch" TargetMode="External"/><Relationship Id="rId371" Type="http://schemas.openxmlformats.org/officeDocument/2006/relationships/hyperlink" Target="http://cnsnews.com" TargetMode="External"/><Relationship Id="rId378" Type="http://schemas.openxmlformats.org/officeDocument/2006/relationships/hyperlink" Target="http://comicsands.com" TargetMode="External"/><Relationship Id="rId377" Type="http://schemas.openxmlformats.org/officeDocument/2006/relationships/hyperlink" Target="http://cjr.org" TargetMode="External"/><Relationship Id="rId376" Type="http://schemas.openxmlformats.org/officeDocument/2006/relationships/hyperlink" Target="http://coloradosun.com" TargetMode="External"/><Relationship Id="rId375" Type="http://schemas.openxmlformats.org/officeDocument/2006/relationships/hyperlink" Target="http://coloradonewsline.com" TargetMode="External"/><Relationship Id="rId396" Type="http://schemas.openxmlformats.org/officeDocument/2006/relationships/hyperlink" Target="http://cosmosmagazine.com" TargetMode="External"/><Relationship Id="rId395" Type="http://schemas.openxmlformats.org/officeDocument/2006/relationships/hyperlink" Target="http://cosmopolitan.com" TargetMode="External"/><Relationship Id="rId394" Type="http://schemas.openxmlformats.org/officeDocument/2006/relationships/hyperlink" Target="http://corporateknights.com" TargetMode="External"/><Relationship Id="rId393" Type="http://schemas.openxmlformats.org/officeDocument/2006/relationships/hyperlink" Target="https://link.chtbl.com/kottke" TargetMode="External"/><Relationship Id="rId399" Type="http://schemas.openxmlformats.org/officeDocument/2006/relationships/hyperlink" Target="http://cpr.org" TargetMode="External"/><Relationship Id="rId398" Type="http://schemas.openxmlformats.org/officeDocument/2006/relationships/hyperlink" Target="http://courthousenews.com" TargetMode="External"/><Relationship Id="rId397" Type="http://schemas.openxmlformats.org/officeDocument/2006/relationships/hyperlink" Target="http://counterpunch.org" TargetMode="External"/><Relationship Id="rId1730" Type="http://schemas.openxmlformats.org/officeDocument/2006/relationships/hyperlink" Target="http://woodtv.com" TargetMode="External"/><Relationship Id="rId1731" Type="http://schemas.openxmlformats.org/officeDocument/2006/relationships/hyperlink" Target="http://workers.org" TargetMode="External"/><Relationship Id="rId1732" Type="http://schemas.openxmlformats.org/officeDocument/2006/relationships/hyperlink" Target="http://wng.org" TargetMode="External"/><Relationship Id="rId1733" Type="http://schemas.openxmlformats.org/officeDocument/2006/relationships/hyperlink" Target="https://art19.com/shows/world-news-roundup" TargetMode="External"/><Relationship Id="rId1734" Type="http://schemas.openxmlformats.org/officeDocument/2006/relationships/hyperlink" Target="https://art19.com/shows/world-news-roundup-late-edition" TargetMode="External"/><Relationship Id="rId1735" Type="http://schemas.openxmlformats.org/officeDocument/2006/relationships/hyperlink" Target="http://wsws.org" TargetMode="External"/><Relationship Id="rId1736" Type="http://schemas.openxmlformats.org/officeDocument/2006/relationships/hyperlink" Target="http://chinaplus.cri.cn/podcast/list/27" TargetMode="External"/><Relationship Id="rId1737" Type="http://schemas.openxmlformats.org/officeDocument/2006/relationships/hyperlink" Target="http://worldtruth.tv" TargetMode="External"/><Relationship Id="rId1738" Type="http://schemas.openxmlformats.org/officeDocument/2006/relationships/hyperlink" Target="https://worldtruth.tv/" TargetMode="External"/><Relationship Id="rId1739" Type="http://schemas.openxmlformats.org/officeDocument/2006/relationships/hyperlink" Target="https://www.iheart.com/podcast/1119-worst-year-ever-49377032/" TargetMode="External"/><Relationship Id="rId1720" Type="http://schemas.openxmlformats.org/officeDocument/2006/relationships/hyperlink" Target="https://wionews.com" TargetMode="External"/><Relationship Id="rId1721" Type="http://schemas.openxmlformats.org/officeDocument/2006/relationships/hyperlink" Target="http://wired.com" TargetMode="External"/><Relationship Id="rId1722" Type="http://schemas.openxmlformats.org/officeDocument/2006/relationships/hyperlink" Target="https://crooked.com/podcast-series/with-friends-like-these/" TargetMode="External"/><Relationship Id="rId1723" Type="http://schemas.openxmlformats.org/officeDocument/2006/relationships/hyperlink" Target="http://wkow.com" TargetMode="External"/><Relationship Id="rId1724" Type="http://schemas.openxmlformats.org/officeDocument/2006/relationships/hyperlink" Target="http://wkyc.com" TargetMode="External"/><Relationship Id="rId1725" Type="http://schemas.openxmlformats.org/officeDocument/2006/relationships/hyperlink" Target="http://wlox.com" TargetMode="External"/><Relationship Id="rId1726" Type="http://schemas.openxmlformats.org/officeDocument/2006/relationships/hyperlink" Target="http://wlrn.org" TargetMode="External"/><Relationship Id="rId1727" Type="http://schemas.openxmlformats.org/officeDocument/2006/relationships/hyperlink" Target="http://wmcactionnews5.com" TargetMode="External"/><Relationship Id="rId1728" Type="http://schemas.openxmlformats.org/officeDocument/2006/relationships/hyperlink" Target="https://www.wnd.com/" TargetMode="External"/><Relationship Id="rId1729" Type="http://schemas.openxmlformats.org/officeDocument/2006/relationships/hyperlink" Target="https://www.wonkette.com/" TargetMode="External"/><Relationship Id="rId1752" Type="http://schemas.openxmlformats.org/officeDocument/2006/relationships/hyperlink" Target="http://yesmagazine.org" TargetMode="External"/><Relationship Id="rId1753" Type="http://schemas.openxmlformats.org/officeDocument/2006/relationships/hyperlink" Target="http://yesweekly.com" TargetMode="External"/><Relationship Id="rId1754" Type="http://schemas.openxmlformats.org/officeDocument/2006/relationships/hyperlink" Target="https://www.iheart.com/podcast/1119-you-me-hillary-clinton-71671764/" TargetMode="External"/><Relationship Id="rId1755" Type="http://schemas.openxmlformats.org/officeDocument/2006/relationships/hyperlink" Target="https://www.blazetv.com/series/AnoPDotIFPrt-you-are-here?channel=series" TargetMode="External"/><Relationship Id="rId1756" Type="http://schemas.openxmlformats.org/officeDocument/2006/relationships/hyperlink" Target="https://www.wsj.com/podcasts/your-money-matters" TargetMode="External"/><Relationship Id="rId1757" Type="http://schemas.openxmlformats.org/officeDocument/2006/relationships/hyperlink" Target="https://www.podcastone.com/pd/YOUR-WELCOME-with-Michael-Malice" TargetMode="External"/><Relationship Id="rId1758" Type="http://schemas.openxmlformats.org/officeDocument/2006/relationships/hyperlink" Target="http://yourcentralvalley.com" TargetMode="External"/><Relationship Id="rId1759" Type="http://schemas.openxmlformats.org/officeDocument/2006/relationships/hyperlink" Target="https://podcasts.apple.com/us/podcast/zedcast-the-tyler-zed-podcast/id1544829611" TargetMode="External"/><Relationship Id="rId808" Type="http://schemas.openxmlformats.org/officeDocument/2006/relationships/hyperlink" Target="http://lonelyplanet.com" TargetMode="External"/><Relationship Id="rId807" Type="http://schemas.openxmlformats.org/officeDocument/2006/relationships/hyperlink" Target="http://local12.com" TargetMode="External"/><Relationship Id="rId806" Type="http://schemas.openxmlformats.org/officeDocument/2006/relationships/hyperlink" Target="http://local10.com" TargetMode="External"/><Relationship Id="rId805" Type="http://schemas.openxmlformats.org/officeDocument/2006/relationships/hyperlink" Target="https://radio.foxnews.com/podcast/livin-the-bream-podcast/" TargetMode="External"/><Relationship Id="rId809" Type="http://schemas.openxmlformats.org/officeDocument/2006/relationships/hyperlink" Target="http://presstelegram.com" TargetMode="External"/><Relationship Id="rId800" Type="http://schemas.openxmlformats.org/officeDocument/2006/relationships/hyperlink" Target="http://lifezette.com" TargetMode="External"/><Relationship Id="rId804" Type="http://schemas.openxmlformats.org/officeDocument/2006/relationships/hyperlink" Target="http://livescience.com" TargetMode="External"/><Relationship Id="rId803" Type="http://schemas.openxmlformats.org/officeDocument/2006/relationships/hyperlink" Target="http://live5news.com" TargetMode="External"/><Relationship Id="rId802" Type="http://schemas.openxmlformats.org/officeDocument/2006/relationships/hyperlink" Target="https://art19.com/shows/lisa-paige-made-me-do-it" TargetMode="External"/><Relationship Id="rId801" Type="http://schemas.openxmlformats.org/officeDocument/2006/relationships/hyperlink" Target="http://lindelltv.com" TargetMode="External"/><Relationship Id="rId1750" Type="http://schemas.openxmlformats.org/officeDocument/2006/relationships/hyperlink" Target="http://yellowhammernews.com" TargetMode="External"/><Relationship Id="rId1751" Type="http://schemas.openxmlformats.org/officeDocument/2006/relationships/hyperlink" Target="http://yellowstripsdeadarmadillos.org" TargetMode="External"/><Relationship Id="rId1741" Type="http://schemas.openxmlformats.org/officeDocument/2006/relationships/hyperlink" Target="http://wsfa.com" TargetMode="External"/><Relationship Id="rId1742" Type="http://schemas.openxmlformats.org/officeDocument/2006/relationships/hyperlink" Target="http://wsls.com" TargetMode="External"/><Relationship Id="rId1743" Type="http://schemas.openxmlformats.org/officeDocument/2006/relationships/hyperlink" Target="http://wthr.com" TargetMode="External"/><Relationship Id="rId1744" Type="http://schemas.openxmlformats.org/officeDocument/2006/relationships/hyperlink" Target="http://wtkr.com" TargetMode="External"/><Relationship Id="rId1745" Type="http://schemas.openxmlformats.org/officeDocument/2006/relationships/hyperlink" Target="http://wttw.com" TargetMode="External"/><Relationship Id="rId1746" Type="http://schemas.openxmlformats.org/officeDocument/2006/relationships/hyperlink" Target="http://wusa9.com" TargetMode="External"/><Relationship Id="rId1747" Type="http://schemas.openxmlformats.org/officeDocument/2006/relationships/hyperlink" Target="https://x22report.com/x22-report-archives/" TargetMode="External"/><Relationship Id="rId1748" Type="http://schemas.openxmlformats.org/officeDocument/2006/relationships/hyperlink" Target="http://yahoo.com" TargetMode="External"/><Relationship Id="rId1749" Type="http://schemas.openxmlformats.org/officeDocument/2006/relationships/hyperlink" Target="http://yahoo.com" TargetMode="External"/><Relationship Id="rId1740" Type="http://schemas.openxmlformats.org/officeDocument/2006/relationships/hyperlink" Target="http://wral.com" TargetMode="External"/><Relationship Id="rId1710" Type="http://schemas.openxmlformats.org/officeDocument/2006/relationships/hyperlink" Target="https://slate.com/podcasts/what-next" TargetMode="External"/><Relationship Id="rId1711" Type="http://schemas.openxmlformats.org/officeDocument/2006/relationships/hyperlink" Target="https://www.aei.org/tag/what-the-hell-podcast/" TargetMode="External"/><Relationship Id="rId1712" Type="http://schemas.openxmlformats.org/officeDocument/2006/relationships/hyperlink" Target="https://www.wsj.com/podcasts/whats-news" TargetMode="External"/><Relationship Id="rId1713" Type="http://schemas.openxmlformats.org/officeDocument/2006/relationships/hyperlink" Target="http://whio.com" TargetMode="External"/><Relationship Id="rId1714" Type="http://schemas.openxmlformats.org/officeDocument/2006/relationships/hyperlink" Target="https://whiteflagwithjoewalsh.libsyn.com/" TargetMode="External"/><Relationship Id="rId1715" Type="http://schemas.openxmlformats.org/officeDocument/2006/relationships/hyperlink" Target="https://white-picket-fence.simplecast.com/" TargetMode="External"/><Relationship Id="rId1716" Type="http://schemas.openxmlformats.org/officeDocument/2006/relationships/hyperlink" Target="http://whowhatwhy.org" TargetMode="External"/><Relationship Id="rId1717" Type="http://schemas.openxmlformats.org/officeDocument/2006/relationships/hyperlink" Target="https://www.msnbc.com/msnbc-podcast/why-is-this-happening-chris-hayes" TargetMode="External"/><Relationship Id="rId1718" Type="http://schemas.openxmlformats.org/officeDocument/2006/relationships/hyperlink" Target="https://www.cfr.org/podcasts/why-it-matters" TargetMode="External"/><Relationship Id="rId1719" Type="http://schemas.openxmlformats.org/officeDocument/2006/relationships/hyperlink" Target="http://winknews.com" TargetMode="External"/><Relationship Id="rId1700" Type="http://schemas.openxmlformats.org/officeDocument/2006/relationships/hyperlink" Target="http://westword.com" TargetMode="External"/><Relationship Id="rId1701" Type="http://schemas.openxmlformats.org/officeDocument/2006/relationships/hyperlink" Target="http://mytwintiers.com" TargetMode="External"/><Relationship Id="rId1702" Type="http://schemas.openxmlformats.org/officeDocument/2006/relationships/hyperlink" Target="http://wfaa.com" TargetMode="External"/><Relationship Id="rId1703" Type="http://schemas.openxmlformats.org/officeDocument/2006/relationships/hyperlink" Target="http://wfla.com" TargetMode="External"/><Relationship Id="rId1704" Type="http://schemas.openxmlformats.org/officeDocument/2006/relationships/hyperlink" Target="http://wfsb.com" TargetMode="External"/><Relationship Id="rId1705" Type="http://schemas.openxmlformats.org/officeDocument/2006/relationships/hyperlink" Target="http://wgal.com" TargetMode="External"/><Relationship Id="rId1706" Type="http://schemas.openxmlformats.org/officeDocument/2006/relationships/hyperlink" Target="http://wgem.com" TargetMode="External"/><Relationship Id="rId1707" Type="http://schemas.openxmlformats.org/officeDocument/2006/relationships/hyperlink" Target="http://wgrz.com" TargetMode="External"/><Relationship Id="rId1708" Type="http://schemas.openxmlformats.org/officeDocument/2006/relationships/hyperlink" Target="https://crooked.com/podcast-series/what-a-day/" TargetMode="External"/><Relationship Id="rId1709" Type="http://schemas.openxmlformats.org/officeDocument/2006/relationships/hyperlink" Target="https://www.whatbitcoindid.com/" TargetMode="External"/><Relationship Id="rId40" Type="http://schemas.openxmlformats.org/officeDocument/2006/relationships/hyperlink" Target="https://abcnews.go.com/ThisWeek" TargetMode="External"/><Relationship Id="rId1334" Type="http://schemas.openxmlformats.org/officeDocument/2006/relationships/hyperlink" Target="http://texastribune.org" TargetMode="External"/><Relationship Id="rId1335" Type="http://schemas.openxmlformats.org/officeDocument/2006/relationships/hyperlink" Target="https://adamcarolla.com/" TargetMode="External"/><Relationship Id="rId42" Type="http://schemas.openxmlformats.org/officeDocument/2006/relationships/hyperlink" Target="http://abc15.com" TargetMode="External"/><Relationship Id="rId1336" Type="http://schemas.openxmlformats.org/officeDocument/2006/relationships/hyperlink" Target="https://www.theadvocate.com/" TargetMode="External"/><Relationship Id="rId41" Type="http://schemas.openxmlformats.org/officeDocument/2006/relationships/hyperlink" Target="https://abcnews.go.com/WN" TargetMode="External"/><Relationship Id="rId1337" Type="http://schemas.openxmlformats.org/officeDocument/2006/relationships/hyperlink" Target="https://alfranken.com/the-al-franken-podcast" TargetMode="External"/><Relationship Id="rId44" Type="http://schemas.openxmlformats.org/officeDocument/2006/relationships/hyperlink" Target="http://abovethelaw.com" TargetMode="External"/><Relationship Id="rId1338" Type="http://schemas.openxmlformats.org/officeDocument/2006/relationships/hyperlink" Target="https://www.theamericanconservative.com/" TargetMode="External"/><Relationship Id="rId43" Type="http://schemas.openxmlformats.org/officeDocument/2006/relationships/hyperlink" Target="https://www.lastpodcastnetwork.com/abe-lincolns-top-hat/" TargetMode="External"/><Relationship Id="rId1339" Type="http://schemas.openxmlformats.org/officeDocument/2006/relationships/hyperlink" Target="http://prospect.org" TargetMode="External"/><Relationship Id="rId46" Type="http://schemas.openxmlformats.org/officeDocument/2006/relationships/hyperlink" Target="http://activistpost.com" TargetMode="External"/><Relationship Id="rId45" Type="http://schemas.openxmlformats.org/officeDocument/2006/relationships/hyperlink" Target="http://aim.org" TargetMode="External"/><Relationship Id="rId745" Type="http://schemas.openxmlformats.org/officeDocument/2006/relationships/hyperlink" Target="http://kcra.com" TargetMode="External"/><Relationship Id="rId744" Type="http://schemas.openxmlformats.org/officeDocument/2006/relationships/hyperlink" Target="http://kbtx.com" TargetMode="External"/><Relationship Id="rId743" Type="http://schemas.openxmlformats.org/officeDocument/2006/relationships/hyperlink" Target="http://katu.com" TargetMode="External"/><Relationship Id="rId742" Type="http://schemas.openxmlformats.org/officeDocument/2006/relationships/hyperlink" Target="https://shows.acast.com/kasich-klepper" TargetMode="External"/><Relationship Id="rId749" Type="http://schemas.openxmlformats.org/officeDocument/2006/relationships/hyperlink" Target="https://radio.foxnews.com/podcast/kennedy-saves-the-world/" TargetMode="External"/><Relationship Id="rId748" Type="http://schemas.openxmlformats.org/officeDocument/2006/relationships/hyperlink" Target="http://keloland.com" TargetMode="External"/><Relationship Id="rId747" Type="http://schemas.openxmlformats.org/officeDocument/2006/relationships/hyperlink" Target="https://crooked.com/podcast-series/keep-it/" TargetMode="External"/><Relationship Id="rId746" Type="http://schemas.openxmlformats.org/officeDocument/2006/relationships/hyperlink" Target="http://sentinelsource.com" TargetMode="External"/><Relationship Id="rId48" Type="http://schemas.openxmlformats.org/officeDocument/2006/relationships/hyperlink" Target="https://advisoryopinions.thedispatch.com" TargetMode="External"/><Relationship Id="rId47" Type="http://schemas.openxmlformats.org/officeDocument/2006/relationships/hyperlink" Target="https://ricochet.com/series/acton-unwind/" TargetMode="External"/><Relationship Id="rId49" Type="http://schemas.openxmlformats.org/officeDocument/2006/relationships/hyperlink" Target="http://advocate.com" TargetMode="External"/><Relationship Id="rId741" Type="http://schemas.openxmlformats.org/officeDocument/2006/relationships/hyperlink" Target="http://kanw.com" TargetMode="External"/><Relationship Id="rId1330" Type="http://schemas.openxmlformats.org/officeDocument/2006/relationships/hyperlink" Target="http://texasmonthly.com" TargetMode="External"/><Relationship Id="rId740" Type="http://schemas.openxmlformats.org/officeDocument/2006/relationships/hyperlink" Target="https://art19.com/shows/kaleidoscope" TargetMode="External"/><Relationship Id="rId1331" Type="http://schemas.openxmlformats.org/officeDocument/2006/relationships/hyperlink" Target="http://tnsr.org" TargetMode="External"/><Relationship Id="rId1332" Type="http://schemas.openxmlformats.org/officeDocument/2006/relationships/hyperlink" Target="http://texasobserver.org" TargetMode="External"/><Relationship Id="rId1333" Type="http://schemas.openxmlformats.org/officeDocument/2006/relationships/hyperlink" Target="http://tpr.org" TargetMode="External"/><Relationship Id="rId1323" Type="http://schemas.openxmlformats.org/officeDocument/2006/relationships/hyperlink" Target="https://www.wsj.com/podcasts/tech-news-briefing" TargetMode="External"/><Relationship Id="rId1324" Type="http://schemas.openxmlformats.org/officeDocument/2006/relationships/hyperlink" Target="https://twit.tv/shows/tech-news-weekly" TargetMode="External"/><Relationship Id="rId31" Type="http://schemas.openxmlformats.org/officeDocument/2006/relationships/hyperlink" Target="https://abcnews.go.com/" TargetMode="External"/><Relationship Id="rId1325" Type="http://schemas.openxmlformats.org/officeDocument/2006/relationships/hyperlink" Target="http://techxplore.com" TargetMode="External"/><Relationship Id="rId30" Type="http://schemas.openxmlformats.org/officeDocument/2006/relationships/hyperlink" Target="http://abcactionnews.com" TargetMode="External"/><Relationship Id="rId1326" Type="http://schemas.openxmlformats.org/officeDocument/2006/relationships/hyperlink" Target="http://techcrunch.com" TargetMode="External"/><Relationship Id="rId33" Type="http://schemas.openxmlformats.org/officeDocument/2006/relationships/hyperlink" Target="https://abcnews.go.com/News/linsey-davis-abc-news-official-biography/story?id=16087677" TargetMode="External"/><Relationship Id="rId1327" Type="http://schemas.openxmlformats.org/officeDocument/2006/relationships/hyperlink" Target="http://techradar.com" TargetMode="External"/><Relationship Id="rId32" Type="http://schemas.openxmlformats.org/officeDocument/2006/relationships/hyperlink" Target="https://abcaudio.com/podcasts/abc-news-update/" TargetMode="External"/><Relationship Id="rId1328" Type="http://schemas.openxmlformats.org/officeDocument/2006/relationships/hyperlink" Target="http://teenvogue.com" TargetMode="External"/><Relationship Id="rId35" Type="http://schemas.openxmlformats.org/officeDocument/2006/relationships/hyperlink" Target="https://abcallaccess.com/abc_show/america-this-morning/" TargetMode="External"/><Relationship Id="rId1329" Type="http://schemas.openxmlformats.org/officeDocument/2006/relationships/hyperlink" Target="http://tennessean.com" TargetMode="External"/><Relationship Id="rId34" Type="http://schemas.openxmlformats.org/officeDocument/2006/relationships/hyperlink" Target="http://wnnfans.com/" TargetMode="External"/><Relationship Id="rId739" Type="http://schemas.openxmlformats.org/officeDocument/2006/relationships/hyperlink" Target="http://khn.org" TargetMode="External"/><Relationship Id="rId734" Type="http://schemas.openxmlformats.org/officeDocument/2006/relationships/hyperlink" Target="http://judicialwatch.org" TargetMode="External"/><Relationship Id="rId733" Type="http://schemas.openxmlformats.org/officeDocument/2006/relationships/hyperlink" Target="https://justthenews.com/podcasts" TargetMode="External"/><Relationship Id="rId732" Type="http://schemas.openxmlformats.org/officeDocument/2006/relationships/hyperlink" Target="http://jezebel.com" TargetMode="External"/><Relationship Id="rId731" Type="http://schemas.openxmlformats.org/officeDocument/2006/relationships/hyperlink" Target="http://jns.org" TargetMode="External"/><Relationship Id="rId738" Type="http://schemas.openxmlformats.org/officeDocument/2006/relationships/hyperlink" Target="https://open.spotify.com/show/2Cbb8vIbYAH8LS7ezjnIgj" TargetMode="External"/><Relationship Id="rId737" Type="http://schemas.openxmlformats.org/officeDocument/2006/relationships/hyperlink" Target="http://justthenews.com" TargetMode="External"/><Relationship Id="rId736" Type="http://schemas.openxmlformats.org/officeDocument/2006/relationships/hyperlink" Target="http://justsecurity.org" TargetMode="External"/><Relationship Id="rId735" Type="http://schemas.openxmlformats.org/officeDocument/2006/relationships/hyperlink" Target="http://justjared.com" TargetMode="External"/><Relationship Id="rId37" Type="http://schemas.openxmlformats.org/officeDocument/2006/relationships/hyperlink" Target="https://www.goodmorningamerica.com/video" TargetMode="External"/><Relationship Id="rId36" Type="http://schemas.openxmlformats.org/officeDocument/2006/relationships/hyperlink" Target="https://abc.com/shows/gma3-what-you-need-to-know" TargetMode="External"/><Relationship Id="rId39" Type="http://schemas.openxmlformats.org/officeDocument/2006/relationships/hyperlink" Target="https://abc.com/shows/the-view" TargetMode="External"/><Relationship Id="rId38" Type="http://schemas.openxmlformats.org/officeDocument/2006/relationships/hyperlink" Target="https://abc.com/shows/nightline" TargetMode="External"/><Relationship Id="rId730" Type="http://schemas.openxmlformats.org/officeDocument/2006/relationships/hyperlink" Target="http://jhvonline.com" TargetMode="External"/><Relationship Id="rId1320" Type="http://schemas.openxmlformats.org/officeDocument/2006/relationships/hyperlink" Target="http://tatumreport.com" TargetMode="External"/><Relationship Id="rId1321" Type="http://schemas.openxmlformats.org/officeDocument/2006/relationships/hyperlink" Target="https://watch.tbn.org/huckabee/" TargetMode="External"/><Relationship Id="rId1322" Type="http://schemas.openxmlformats.org/officeDocument/2006/relationships/hyperlink" Target="https://www.tbs.com/shows/full-frontal-with-samantha-bee" TargetMode="External"/><Relationship Id="rId1356" Type="http://schemas.openxmlformats.org/officeDocument/2006/relationships/hyperlink" Target="http://theblockcrypto.com" TargetMode="External"/><Relationship Id="rId1357" Type="http://schemas.openxmlformats.org/officeDocument/2006/relationships/hyperlink" Target="http://thebluestateconservative.com" TargetMode="External"/><Relationship Id="rId20" Type="http://schemas.openxmlformats.org/officeDocument/2006/relationships/hyperlink" Target="http://9news.com" TargetMode="External"/><Relationship Id="rId1358" Type="http://schemas.openxmlformats.org/officeDocument/2006/relationships/hyperlink" Target="http://bobcesca.com" TargetMode="External"/><Relationship Id="rId1359" Type="http://schemas.openxmlformats.org/officeDocument/2006/relationships/hyperlink" Target="https://www.nationalreview.com/podcasts/the-bookmonger/" TargetMode="External"/><Relationship Id="rId22" Type="http://schemas.openxmlformats.org/officeDocument/2006/relationships/hyperlink" Target="http://10news.com" TargetMode="External"/><Relationship Id="rId21" Type="http://schemas.openxmlformats.org/officeDocument/2006/relationships/hyperlink" Target="https://slate.com/podcasts/a-word" TargetMode="External"/><Relationship Id="rId24" Type="http://schemas.openxmlformats.org/officeDocument/2006/relationships/hyperlink" Target="http://abc13.com" TargetMode="External"/><Relationship Id="rId23" Type="http://schemas.openxmlformats.org/officeDocument/2006/relationships/hyperlink" Target="http://abc11.com" TargetMode="External"/><Relationship Id="rId767" Type="http://schemas.openxmlformats.org/officeDocument/2006/relationships/hyperlink" Target="http://ksby.com" TargetMode="External"/><Relationship Id="rId766" Type="http://schemas.openxmlformats.org/officeDocument/2006/relationships/hyperlink" Target="http://ksat.com" TargetMode="External"/><Relationship Id="rId765" Type="http://schemas.openxmlformats.org/officeDocument/2006/relationships/hyperlink" Target="https://krystalkyleandfriends.substack.com/" TargetMode="External"/><Relationship Id="rId764" Type="http://schemas.openxmlformats.org/officeDocument/2006/relationships/hyperlink" Target="http://kron4.com" TargetMode="External"/><Relationship Id="rId769" Type="http://schemas.openxmlformats.org/officeDocument/2006/relationships/hyperlink" Target="http://ktvz.com" TargetMode="External"/><Relationship Id="rId768" Type="http://schemas.openxmlformats.org/officeDocument/2006/relationships/hyperlink" Target="http://ktla.com" TargetMode="External"/><Relationship Id="rId26" Type="http://schemas.openxmlformats.org/officeDocument/2006/relationships/hyperlink" Target="http://abc7chicago.com" TargetMode="External"/><Relationship Id="rId25" Type="http://schemas.openxmlformats.org/officeDocument/2006/relationships/hyperlink" Target="http://abc4.com" TargetMode="External"/><Relationship Id="rId28" Type="http://schemas.openxmlformats.org/officeDocument/2006/relationships/hyperlink" Target="http://abc7news.com" TargetMode="External"/><Relationship Id="rId1350" Type="http://schemas.openxmlformats.org/officeDocument/2006/relationships/hyperlink" Target="http://thebeet.com" TargetMode="External"/><Relationship Id="rId27" Type="http://schemas.openxmlformats.org/officeDocument/2006/relationships/hyperlink" Target="http://abc7.com" TargetMode="External"/><Relationship Id="rId1351" Type="http://schemas.openxmlformats.org/officeDocument/2006/relationships/hyperlink" Target="https://radio.foxnews.com/podcast/ben-domenech/" TargetMode="External"/><Relationship Id="rId763" Type="http://schemas.openxmlformats.org/officeDocument/2006/relationships/hyperlink" Target="http://krebsonsecurity.com" TargetMode="External"/><Relationship Id="rId1352" Type="http://schemas.openxmlformats.org/officeDocument/2006/relationships/hyperlink" Target="https://www.iheart.com/podcast/867-ben-ferguson-morning-updat-29342597/" TargetMode="External"/><Relationship Id="rId29" Type="http://schemas.openxmlformats.org/officeDocument/2006/relationships/hyperlink" Target="http://mysuncoast.com" TargetMode="External"/><Relationship Id="rId762" Type="http://schemas.openxmlformats.org/officeDocument/2006/relationships/hyperlink" Target="http://krcrtv.com" TargetMode="External"/><Relationship Id="rId1353" Type="http://schemas.openxmlformats.org/officeDocument/2006/relationships/hyperlink" Target="https://www.dailywire.com/show/the-ben-shapiro-show" TargetMode="External"/><Relationship Id="rId761" Type="http://schemas.openxmlformats.org/officeDocument/2006/relationships/hyperlink" Target="http://komonews.com" TargetMode="External"/><Relationship Id="rId1354" Type="http://schemas.openxmlformats.org/officeDocument/2006/relationships/hyperlink" Target="http://theblackwallsttimes.com" TargetMode="External"/><Relationship Id="rId760" Type="http://schemas.openxmlformats.org/officeDocument/2006/relationships/hyperlink" Target="http://koco.com" TargetMode="External"/><Relationship Id="rId1355" Type="http://schemas.openxmlformats.org/officeDocument/2006/relationships/hyperlink" Target="https://www.theblaze.com/" TargetMode="External"/><Relationship Id="rId1345" Type="http://schemas.openxmlformats.org/officeDocument/2006/relationships/hyperlink" Target="https://www.theatlantic.com/" TargetMode="External"/><Relationship Id="rId1346" Type="http://schemas.openxmlformats.org/officeDocument/2006/relationships/hyperlink" Target="https://www.cnn.com/audio/podcasts/axe-files" TargetMode="External"/><Relationship Id="rId1347" Type="http://schemas.openxmlformats.org/officeDocument/2006/relationships/hyperlink" Target="https://ricochet.com/series/ayaan-hirsi-ali-podcast/" TargetMode="External"/><Relationship Id="rId1348" Type="http://schemas.openxmlformats.org/officeDocument/2006/relationships/hyperlink" Target="http://thebaffler.com" TargetMode="External"/><Relationship Id="rId11" Type="http://schemas.openxmlformats.org/officeDocument/2006/relationships/hyperlink" Target="http://19thnews.org" TargetMode="External"/><Relationship Id="rId1349" Type="http://schemas.openxmlformats.org/officeDocument/2006/relationships/hyperlink" Target="http://thebalance.com" TargetMode="External"/><Relationship Id="rId10" Type="http://schemas.openxmlformats.org/officeDocument/2006/relationships/hyperlink" Target="http://cleveland19.com" TargetMode="External"/><Relationship Id="rId13" Type="http://schemas.openxmlformats.org/officeDocument/2006/relationships/hyperlink" Target="http://247wallst.com" TargetMode="External"/><Relationship Id="rId12" Type="http://schemas.openxmlformats.org/officeDocument/2006/relationships/hyperlink" Target="https://www.npr.org/podcasts/510316/1a" TargetMode="External"/><Relationship Id="rId756" Type="http://schemas.openxmlformats.org/officeDocument/2006/relationships/hyperlink" Target="http://kiro7.com" TargetMode="External"/><Relationship Id="rId755" Type="http://schemas.openxmlformats.org/officeDocument/2006/relationships/hyperlink" Target="http://kiplinger.com" TargetMode="External"/><Relationship Id="rId754" Type="http://schemas.openxmlformats.org/officeDocument/2006/relationships/hyperlink" Target="http://kdhnews.com" TargetMode="External"/><Relationship Id="rId753" Type="http://schemas.openxmlformats.org/officeDocument/2006/relationships/hyperlink" Target="http://khou.com" TargetMode="External"/><Relationship Id="rId759" Type="http://schemas.openxmlformats.org/officeDocument/2006/relationships/hyperlink" Target="http://kob.com" TargetMode="External"/><Relationship Id="rId758" Type="http://schemas.openxmlformats.org/officeDocument/2006/relationships/hyperlink" Target="http://knoxnews.com" TargetMode="External"/><Relationship Id="rId757" Type="http://schemas.openxmlformats.org/officeDocument/2006/relationships/hyperlink" Target="https://know-your-enemy-1682b684.simplecast.com/" TargetMode="External"/><Relationship Id="rId15" Type="http://schemas.openxmlformats.org/officeDocument/2006/relationships/hyperlink" Target="https://art19.com/shows/5-things" TargetMode="External"/><Relationship Id="rId14" Type="http://schemas.openxmlformats.org/officeDocument/2006/relationships/hyperlink" Target="http://nbc25news.com" TargetMode="External"/><Relationship Id="rId17" Type="http://schemas.openxmlformats.org/officeDocument/2006/relationships/hyperlink" Target="http://6abc.com" TargetMode="External"/><Relationship Id="rId16" Type="http://schemas.openxmlformats.org/officeDocument/2006/relationships/hyperlink" Target="https://www.fivefourpod.com/" TargetMode="External"/><Relationship Id="rId1340" Type="http://schemas.openxmlformats.org/officeDocument/2006/relationships/hyperlink" Target="http://spectator.org" TargetMode="External"/><Relationship Id="rId19" Type="http://schemas.openxmlformats.org/officeDocument/2006/relationships/hyperlink" Target="http://8newsnow.com" TargetMode="External"/><Relationship Id="rId752" Type="http://schemas.openxmlformats.org/officeDocument/2006/relationships/hyperlink" Target="http://kgw.com" TargetMode="External"/><Relationship Id="rId1341" Type="http://schemas.openxmlformats.org/officeDocument/2006/relationships/hyperlink" Target="http://theamericanstorypodcast.org" TargetMode="External"/><Relationship Id="rId18" Type="http://schemas.openxmlformats.org/officeDocument/2006/relationships/hyperlink" Target="http://whdh.com" TargetMode="External"/><Relationship Id="rId751" Type="http://schemas.openxmlformats.org/officeDocument/2006/relationships/hyperlink" Target="http://kfor.com" TargetMode="External"/><Relationship Id="rId1342" Type="http://schemas.openxmlformats.org/officeDocument/2006/relationships/hyperlink" Target="https://www.dailywire.com/show/the-andrew-klavan-show" TargetMode="External"/><Relationship Id="rId750" Type="http://schemas.openxmlformats.org/officeDocument/2006/relationships/hyperlink" Target="http://kenoshanews.com" TargetMode="External"/><Relationship Id="rId1343" Type="http://schemas.openxmlformats.org/officeDocument/2006/relationships/hyperlink" Target="http://theappeal.org" TargetMode="External"/><Relationship Id="rId1344" Type="http://schemas.openxmlformats.org/officeDocument/2006/relationships/hyperlink" Target="https://www.nytimes.com/column/the-argument" TargetMode="External"/><Relationship Id="rId84" Type="http://schemas.openxmlformats.org/officeDocument/2006/relationships/hyperlink" Target="http://aclj.org" TargetMode="External"/><Relationship Id="rId83" Type="http://schemas.openxmlformats.org/officeDocument/2006/relationships/hyperlink" Target="http://americanactionforum.org" TargetMode="External"/><Relationship Id="rId86" Type="http://schemas.openxmlformats.org/officeDocument/2006/relationships/hyperlink" Target="http://amgreatness.com" TargetMode="External"/><Relationship Id="rId85" Type="http://schemas.openxmlformats.org/officeDocument/2006/relationships/hyperlink" Target="http://americanconsequences.com" TargetMode="External"/><Relationship Id="rId88" Type="http://schemas.openxmlformats.org/officeDocument/2006/relationships/hyperlink" Target="http://americanlibertyemail.com" TargetMode="External"/><Relationship Id="rId87" Type="http://schemas.openxmlformats.org/officeDocument/2006/relationships/hyperlink" Target="http://americanindependent.com" TargetMode="External"/><Relationship Id="rId89" Type="http://schemas.openxmlformats.org/officeDocument/2006/relationships/hyperlink" Target="http://americanmind.org" TargetMode="External"/><Relationship Id="rId709" Type="http://schemas.openxmlformats.org/officeDocument/2006/relationships/hyperlink" Target="http://insidehook.com" TargetMode="External"/><Relationship Id="rId708" Type="http://schemas.openxmlformats.org/officeDocument/2006/relationships/hyperlink" Target="http://insidehighered.com" TargetMode="External"/><Relationship Id="rId707" Type="http://schemas.openxmlformats.org/officeDocument/2006/relationships/hyperlink" Target="http://insideedition.com" TargetMode="External"/><Relationship Id="rId706" Type="http://schemas.openxmlformats.org/officeDocument/2006/relationships/hyperlink" Target="http://insideclimatenews.org" TargetMode="External"/><Relationship Id="rId80" Type="http://schemas.openxmlformats.org/officeDocument/2006/relationships/hyperlink" Target="https://omny.fm/shows/america-first-with-sebastian-gorka" TargetMode="External"/><Relationship Id="rId82" Type="http://schemas.openxmlformats.org/officeDocument/2006/relationships/hyperlink" Target="http://americasfrontlinedoctors.org" TargetMode="External"/><Relationship Id="rId81" Type="http://schemas.openxmlformats.org/officeDocument/2006/relationships/hyperlink" Target="https://www.art19.com/shows/america-changed-forever" TargetMode="External"/><Relationship Id="rId701" Type="http://schemas.openxmlformats.org/officeDocument/2006/relationships/hyperlink" Target="https://www.infowars.com/show/war-room/" TargetMode="External"/><Relationship Id="rId700" Type="http://schemas.openxmlformats.org/officeDocument/2006/relationships/hyperlink" Target="https://www.infowars.com/show/the-alex-jones-show/" TargetMode="External"/><Relationship Id="rId705" Type="http://schemas.openxmlformats.org/officeDocument/2006/relationships/hyperlink" Target="http://inquisitr.com" TargetMode="External"/><Relationship Id="rId704" Type="http://schemas.openxmlformats.org/officeDocument/2006/relationships/hyperlink" Target="http://inquirer.net" TargetMode="External"/><Relationship Id="rId703" Type="http://schemas.openxmlformats.org/officeDocument/2006/relationships/hyperlink" Target="http://inquirer.net" TargetMode="External"/><Relationship Id="rId702" Type="http://schemas.openxmlformats.org/officeDocument/2006/relationships/hyperlink" Target="http://inputmag.com" TargetMode="External"/><Relationship Id="rId73" Type="http://schemas.openxmlformats.org/officeDocument/2006/relationships/hyperlink" Target="http://alaskapublic.org" TargetMode="External"/><Relationship Id="rId72" Type="http://schemas.openxmlformats.org/officeDocument/2006/relationships/hyperlink" Target="http://alreporter.com" TargetMode="External"/><Relationship Id="rId75" Type="http://schemas.openxmlformats.org/officeDocument/2006/relationships/hyperlink" Target="http://allthatsinteresting.com" TargetMode="External"/><Relationship Id="rId74" Type="http://schemas.openxmlformats.org/officeDocument/2006/relationships/hyperlink" Target="http://allnewspipeline.com" TargetMode="External"/><Relationship Id="rId77" Type="http://schemas.openxmlformats.org/officeDocument/2006/relationships/hyperlink" Target="https://www.alternet.org/" TargetMode="External"/><Relationship Id="rId76" Type="http://schemas.openxmlformats.org/officeDocument/2006/relationships/hyperlink" Target="https://www.kcrw.com/news/shows/lrc-presents-all-the-presidents-lawyers" TargetMode="External"/><Relationship Id="rId79" Type="http://schemas.openxmlformats.org/officeDocument/2006/relationships/hyperlink" Target="https://crooked.com/podcast-series/america-dissected/" TargetMode="External"/><Relationship Id="rId78" Type="http://schemas.openxmlformats.org/officeDocument/2006/relationships/hyperlink" Target="https://akhilamar.com/podcast-2/" TargetMode="External"/><Relationship Id="rId71" Type="http://schemas.openxmlformats.org/officeDocument/2006/relationships/hyperlink" Target="http://al.com" TargetMode="External"/><Relationship Id="rId70" Type="http://schemas.openxmlformats.org/officeDocument/2006/relationships/hyperlink" Target="http://al.com" TargetMode="External"/><Relationship Id="rId1760" Type="http://schemas.openxmlformats.org/officeDocument/2006/relationships/hyperlink" Target="http://zerohedge.com" TargetMode="External"/><Relationship Id="rId1761" Type="http://schemas.openxmlformats.org/officeDocument/2006/relationships/hyperlink" Target="https://open.spotify.com/show/0Mfqc3V9RO9M8hW11LPXZo?si=8be58c49a195471e" TargetMode="External"/><Relationship Id="rId1762" Type="http://schemas.openxmlformats.org/officeDocument/2006/relationships/drawing" Target="../drawings/drawing5.xml"/><Relationship Id="rId62" Type="http://schemas.openxmlformats.org/officeDocument/2006/relationships/hyperlink" Target="https://www.aljazeera.com/program/studio-b-unscripted" TargetMode="External"/><Relationship Id="rId1312" Type="http://schemas.openxmlformats.org/officeDocument/2006/relationships/hyperlink" Target="http://taiwannews.com.tw" TargetMode="External"/><Relationship Id="rId61" Type="http://schemas.openxmlformats.org/officeDocument/2006/relationships/hyperlink" Target="https://www.aljazeera.com/program/start-here" TargetMode="External"/><Relationship Id="rId1313" Type="http://schemas.openxmlformats.org/officeDocument/2006/relationships/hyperlink" Target="https://www.talkingfeds.com/talkingfeds" TargetMode="External"/><Relationship Id="rId64" Type="http://schemas.openxmlformats.org/officeDocument/2006/relationships/hyperlink" Target="https://www.aljazeera.com/program/the-bottom-line" TargetMode="External"/><Relationship Id="rId1314" Type="http://schemas.openxmlformats.org/officeDocument/2006/relationships/hyperlink" Target="http://talkingpointsmemo.com/" TargetMode="External"/><Relationship Id="rId63" Type="http://schemas.openxmlformats.org/officeDocument/2006/relationships/hyperlink" Target="https://www.aljazeera.com/program/talk-to-al-jazeera" TargetMode="External"/><Relationship Id="rId1315" Type="http://schemas.openxmlformats.org/officeDocument/2006/relationships/hyperlink" Target="https://www.talkingpoliticspodcast.com/" TargetMode="External"/><Relationship Id="rId66" Type="http://schemas.openxmlformats.org/officeDocument/2006/relationships/hyperlink" Target="https://www.aljazeera.com/program/the-stream" TargetMode="External"/><Relationship Id="rId1316" Type="http://schemas.openxmlformats.org/officeDocument/2006/relationships/hyperlink" Target="http://tallahasseereports.com" TargetMode="External"/><Relationship Id="rId65" Type="http://schemas.openxmlformats.org/officeDocument/2006/relationships/hyperlink" Target="https://www.aljazeera.com/program/the-listening-post" TargetMode="External"/><Relationship Id="rId1317" Type="http://schemas.openxmlformats.org/officeDocument/2006/relationships/hyperlink" Target="http://tampabay.com" TargetMode="External"/><Relationship Id="rId68" Type="http://schemas.openxmlformats.org/officeDocument/2006/relationships/hyperlink" Target="https://www.aljazeera.com/program/witness" TargetMode="External"/><Relationship Id="rId1318" Type="http://schemas.openxmlformats.org/officeDocument/2006/relationships/hyperlink" Target="https://www.readtangle.com" TargetMode="External"/><Relationship Id="rId67" Type="http://schemas.openxmlformats.org/officeDocument/2006/relationships/hyperlink" Target="https://www.aljazeera.com/program/upfront" TargetMode="External"/><Relationship Id="rId1319" Type="http://schemas.openxmlformats.org/officeDocument/2006/relationships/hyperlink" Target="https://anchor.fm/tanglenews/" TargetMode="External"/><Relationship Id="rId729" Type="http://schemas.openxmlformats.org/officeDocument/2006/relationships/hyperlink" Target="http://jpost.com" TargetMode="External"/><Relationship Id="rId728" Type="http://schemas.openxmlformats.org/officeDocument/2006/relationships/hyperlink" Target="https://open.spotify.com/show/1SXD1U55jqbK9HHoPvdbsw" TargetMode="External"/><Relationship Id="rId60" Type="http://schemas.openxmlformats.org/officeDocument/2006/relationships/hyperlink" Target="https://www.aljazeera.com/program/people-power" TargetMode="External"/><Relationship Id="rId723" Type="http://schemas.openxmlformats.org/officeDocument/2006/relationships/hyperlink" Target="http://itsgoingdown.org" TargetMode="External"/><Relationship Id="rId722" Type="http://schemas.openxmlformats.org/officeDocument/2006/relationships/hyperlink" Target="http://isthmus.com" TargetMode="External"/><Relationship Id="rId721" Type="http://schemas.openxmlformats.org/officeDocument/2006/relationships/hyperlink" Target="http://iowastartingline.com" TargetMode="External"/><Relationship Id="rId720" Type="http://schemas.openxmlformats.org/officeDocument/2006/relationships/hyperlink" Target="https://into-america.simplecast.com/" TargetMode="External"/><Relationship Id="rId727" Type="http://schemas.openxmlformats.org/officeDocument/2006/relationships/hyperlink" Target="https://radio.foxnews.com/podcast/jason-chaffetz-podcast/" TargetMode="External"/><Relationship Id="rId726" Type="http://schemas.openxmlformats.org/officeDocument/2006/relationships/hyperlink" Target="http://jalopnik.com" TargetMode="External"/><Relationship Id="rId725" Type="http://schemas.openxmlformats.org/officeDocument/2006/relationships/hyperlink" Target="https://www.jacobinmag.com/" TargetMode="External"/><Relationship Id="rId724" Type="http://schemas.openxmlformats.org/officeDocument/2006/relationships/hyperlink" Target="https://itsnewstous.sounder.fm/" TargetMode="External"/><Relationship Id="rId69" Type="http://schemas.openxmlformats.org/officeDocument/2006/relationships/hyperlink" Target="http://al-monitor.com" TargetMode="External"/><Relationship Id="rId1310" Type="http://schemas.openxmlformats.org/officeDocument/2006/relationships/hyperlink" Target="http://syracuse.com" TargetMode="External"/><Relationship Id="rId1311" Type="http://schemas.openxmlformats.org/officeDocument/2006/relationships/hyperlink" Target="http://tabletmag.com" TargetMode="External"/><Relationship Id="rId51" Type="http://schemas.openxmlformats.org/officeDocument/2006/relationships/hyperlink" Target="https://www.stitcher.com/show/against-the-grain-4" TargetMode="External"/><Relationship Id="rId1301" Type="http://schemas.openxmlformats.org/officeDocument/2006/relationships/hyperlink" Target="https://www.thetimes.co.uk/podcasts/stories-of-our-times" TargetMode="External"/><Relationship Id="rId50" Type="http://schemas.openxmlformats.org/officeDocument/2006/relationships/hyperlink" Target="http://aframnews.com" TargetMode="External"/><Relationship Id="rId1302" Type="http://schemas.openxmlformats.org/officeDocument/2006/relationships/hyperlink" Target="http://streetsblog.org" TargetMode="External"/><Relationship Id="rId53" Type="http://schemas.openxmlformats.org/officeDocument/2006/relationships/hyperlink" Target="http://airforcetimes.com" TargetMode="External"/><Relationship Id="rId1303" Type="http://schemas.openxmlformats.org/officeDocument/2006/relationships/hyperlink" Target="http://studyfinds.org" TargetMode="External"/><Relationship Id="rId52" Type="http://schemas.openxmlformats.org/officeDocument/2006/relationships/hyperlink" Target="https://www.afp.com/en" TargetMode="External"/><Relationship Id="rId1304" Type="http://schemas.openxmlformats.org/officeDocument/2006/relationships/hyperlink" Target="https://www.iheartpodcastnetwork.com/podcast/105-stuff-you-should-know-26940277" TargetMode="External"/><Relationship Id="rId55" Type="http://schemas.openxmlformats.org/officeDocument/2006/relationships/hyperlink" Target="https://www.aljazeera.com/" TargetMode="External"/><Relationship Id="rId1305" Type="http://schemas.openxmlformats.org/officeDocument/2006/relationships/hyperlink" Target="http://suffolknewsherald.com" TargetMode="External"/><Relationship Id="rId54" Type="http://schemas.openxmlformats.org/officeDocument/2006/relationships/hyperlink" Target="http://beaconjournal.com" TargetMode="External"/><Relationship Id="rId1306" Type="http://schemas.openxmlformats.org/officeDocument/2006/relationships/hyperlink" Target="http://summit.news" TargetMode="External"/><Relationship Id="rId57" Type="http://schemas.openxmlformats.org/officeDocument/2006/relationships/hyperlink" Target="https://www.aljazeera.com/program/counting-the-cost" TargetMode="External"/><Relationship Id="rId1307" Type="http://schemas.openxmlformats.org/officeDocument/2006/relationships/hyperlink" Target="https://www.sun-sentinel.com/" TargetMode="External"/><Relationship Id="rId56" Type="http://schemas.openxmlformats.org/officeDocument/2006/relationships/hyperlink" Target="https://www.aljazeera.com/program/101-east" TargetMode="External"/><Relationship Id="rId1308" Type="http://schemas.openxmlformats.org/officeDocument/2006/relationships/hyperlink" Target="http://sundaypapers.net" TargetMode="External"/><Relationship Id="rId1309" Type="http://schemas.openxmlformats.org/officeDocument/2006/relationships/hyperlink" Target="https://www.nytimes.com/column/sway" TargetMode="External"/><Relationship Id="rId719" Type="http://schemas.openxmlformats.org/officeDocument/2006/relationships/hyperlink" Target="http://ibtimes.com" TargetMode="External"/><Relationship Id="rId718" Type="http://schemas.openxmlformats.org/officeDocument/2006/relationships/hyperlink" Target="https://theintercept.com/staff/intercepted/" TargetMode="External"/><Relationship Id="rId717" Type="http://schemas.openxmlformats.org/officeDocument/2006/relationships/hyperlink" Target="http://intellihub.news" TargetMode="External"/><Relationship Id="rId712" Type="http://schemas.openxmlformats.org/officeDocument/2006/relationships/hyperlink" Target="http://insider.com" TargetMode="External"/><Relationship Id="rId711" Type="http://schemas.openxmlformats.org/officeDocument/2006/relationships/hyperlink" Target="https://www.vanityfair.com/topic/inside-the-hive-podcast" TargetMode="External"/><Relationship Id="rId710" Type="http://schemas.openxmlformats.org/officeDocument/2006/relationships/hyperlink" Target="http://insidenova.com" TargetMode="External"/><Relationship Id="rId716" Type="http://schemas.openxmlformats.org/officeDocument/2006/relationships/hyperlink" Target="http://intelligencesquaredus.org" TargetMode="External"/><Relationship Id="rId715" Type="http://schemas.openxmlformats.org/officeDocument/2006/relationships/hyperlink" Target="https://art19.com/shows/intelligence-matters" TargetMode="External"/><Relationship Id="rId714" Type="http://schemas.openxmlformats.org/officeDocument/2006/relationships/hyperlink" Target="http://intellectualtakeout.org" TargetMode="External"/><Relationship Id="rId713" Type="http://schemas.openxmlformats.org/officeDocument/2006/relationships/hyperlink" Target="http://insidernj.com" TargetMode="External"/><Relationship Id="rId59" Type="http://schemas.openxmlformats.org/officeDocument/2006/relationships/hyperlink" Target="https://www.aljazeera.com/program/inside-story" TargetMode="External"/><Relationship Id="rId58" Type="http://schemas.openxmlformats.org/officeDocument/2006/relationships/hyperlink" Target="https://www.aljazeera.com/program/generation-change" TargetMode="External"/><Relationship Id="rId1300" Type="http://schemas.openxmlformats.org/officeDocument/2006/relationships/hyperlink" Target="http://recordnet.com" TargetMode="External"/><Relationship Id="rId349" Type="http://schemas.openxmlformats.org/officeDocument/2006/relationships/hyperlink" Target="https://www.cnn.com/shows/ac-360" TargetMode="External"/><Relationship Id="rId348" Type="http://schemas.openxmlformats.org/officeDocument/2006/relationships/hyperlink" Target="https://www.cnn.com/tv" TargetMode="External"/><Relationship Id="rId347" Type="http://schemas.openxmlformats.org/officeDocument/2006/relationships/hyperlink" Target="https://www.cnn.com/audio/podcasts/political-briefing?episodeguid=6e2ff670-0367-494d-9b76-ad3401599b05" TargetMode="External"/><Relationship Id="rId346" Type="http://schemas.openxmlformats.org/officeDocument/2006/relationships/hyperlink" Target="https://www.cnn.com/shows/quest-means-business" TargetMode="External"/><Relationship Id="rId341" Type="http://schemas.openxmlformats.org/officeDocument/2006/relationships/hyperlink" Target="https://www.cnn.com/CNN/anchors_reporters/newton.paula.html" TargetMode="External"/><Relationship Id="rId340" Type="http://schemas.openxmlformats.org/officeDocument/2006/relationships/hyperlink" Target="https://www.cnn.com/profiles/michael-holmes-profile" TargetMode="External"/><Relationship Id="rId345" Type="http://schemas.openxmlformats.org/officeDocument/2006/relationships/hyperlink" Target="https://www.cnn.com/profiles/hala-gorani-profile" TargetMode="External"/><Relationship Id="rId344" Type="http://schemas.openxmlformats.org/officeDocument/2006/relationships/hyperlink" Target="https://www.cnn.com/profiles/julia-chatterley-profile" TargetMode="External"/><Relationship Id="rId343" Type="http://schemas.openxmlformats.org/officeDocument/2006/relationships/hyperlink" Target="https://www.cnn.com/shows/connect-the-world" TargetMode="External"/><Relationship Id="rId342" Type="http://schemas.openxmlformats.org/officeDocument/2006/relationships/hyperlink" Target="https://www.cnn.com/profiles/rosemary-church-profile" TargetMode="External"/><Relationship Id="rId338" Type="http://schemas.openxmlformats.org/officeDocument/2006/relationships/hyperlink" Target="https://www.cnn.com/profiles/john-vause-profile" TargetMode="External"/><Relationship Id="rId337" Type="http://schemas.openxmlformats.org/officeDocument/2006/relationships/hyperlink" Target="https://www.cnn.com/profiles/isa-soares" TargetMode="External"/><Relationship Id="rId336" Type="http://schemas.openxmlformats.org/officeDocument/2006/relationships/hyperlink" Target="https://www.cnn.com/shows/amanpour" TargetMode="External"/><Relationship Id="rId335" Type="http://schemas.openxmlformats.org/officeDocument/2006/relationships/hyperlink" Target="https://en.wikipedia.org/wiki/CNN_International" TargetMode="External"/><Relationship Id="rId339" Type="http://schemas.openxmlformats.org/officeDocument/2006/relationships/hyperlink" Target="https://www.cnn.com/profiles/kim-brunhuber-profile" TargetMode="External"/><Relationship Id="rId330" Type="http://schemas.openxmlformats.org/officeDocument/2006/relationships/hyperlink" Target="https://www.cnbc.com/the-news-with-shepard-smith/" TargetMode="External"/><Relationship Id="rId334" Type="http://schemas.openxmlformats.org/officeDocument/2006/relationships/hyperlink" Target="https://edition.cnn.com/audio/podcasts/5-things" TargetMode="External"/><Relationship Id="rId333" Type="http://schemas.openxmlformats.org/officeDocument/2006/relationships/hyperlink" Target="https://www.cnn.com/" TargetMode="External"/><Relationship Id="rId332" Type="http://schemas.openxmlformats.org/officeDocument/2006/relationships/hyperlink" Target="http://cnet.com" TargetMode="External"/><Relationship Id="rId331" Type="http://schemas.openxmlformats.org/officeDocument/2006/relationships/hyperlink" Target="https://www.cnbc.com/worldwide-exchange/" TargetMode="External"/><Relationship Id="rId370" Type="http://schemas.openxmlformats.org/officeDocument/2006/relationships/hyperlink" Target="https://www.cnn.com/shows/situation-room" TargetMode="External"/><Relationship Id="rId369" Type="http://schemas.openxmlformats.org/officeDocument/2006/relationships/hyperlink" Target="https://www.cnn.com/shows/the-lead" TargetMode="External"/><Relationship Id="rId368" Type="http://schemas.openxmlformats.org/officeDocument/2006/relationships/hyperlink" Target="https://www.cnn.com/shows/state-of-the-union" TargetMode="External"/><Relationship Id="rId363" Type="http://schemas.openxmlformats.org/officeDocument/2006/relationships/hyperlink" Target="https://www.cnn.com/shows/inside-politics" TargetMode="External"/><Relationship Id="rId362" Type="http://schemas.openxmlformats.org/officeDocument/2006/relationships/hyperlink" Target="https://www.cnn.com/profiles/abby-phillip-profile" TargetMode="External"/><Relationship Id="rId361" Type="http://schemas.openxmlformats.org/officeDocument/2006/relationships/hyperlink" Target="https://www.cnn.com/shows/fareed-zakaria-gps" TargetMode="External"/><Relationship Id="rId360" Type="http://schemas.openxmlformats.org/officeDocument/2006/relationships/hyperlink" Target="https://www.cnn.com/shows/erin-burnett-out-front" TargetMode="External"/><Relationship Id="rId367" Type="http://schemas.openxmlformats.org/officeDocument/2006/relationships/hyperlink" Target="https://www.cnn.com/shows/smerconish" TargetMode="External"/><Relationship Id="rId366" Type="http://schemas.openxmlformats.org/officeDocument/2006/relationships/hyperlink" Target="https://www.cnn.com/shows/reliable-sources" TargetMode="External"/><Relationship Id="rId365" Type="http://schemas.openxmlformats.org/officeDocument/2006/relationships/hyperlink" Target="https://www.cnn.com/shows/new-day" TargetMode="External"/><Relationship Id="rId364" Type="http://schemas.openxmlformats.org/officeDocument/2006/relationships/hyperlink" Target="https://www.cnn.com/specials/new-day-weekend" TargetMode="External"/><Relationship Id="rId95" Type="http://schemas.openxmlformats.org/officeDocument/2006/relationships/hyperlink" Target="https://slate.com/podcasts/amicus" TargetMode="External"/><Relationship Id="rId94" Type="http://schemas.openxmlformats.org/officeDocument/2006/relationships/hyperlink" Target="https://www.bbc.co.uk/programmes/p07h19zz" TargetMode="External"/><Relationship Id="rId97" Type="http://schemas.openxmlformats.org/officeDocument/2006/relationships/hyperlink" Target="http://aninews.in" TargetMode="External"/><Relationship Id="rId96" Type="http://schemas.openxmlformats.org/officeDocument/2006/relationships/hyperlink" Target="http://adn.com" TargetMode="External"/><Relationship Id="rId99" Type="http://schemas.openxmlformats.org/officeDocument/2006/relationships/hyperlink" Target="http://antiwar.com" TargetMode="External"/><Relationship Id="rId98" Type="http://schemas.openxmlformats.org/officeDocument/2006/relationships/hyperlink" Target="http://adl.org" TargetMode="External"/><Relationship Id="rId91" Type="http://schemas.openxmlformats.org/officeDocument/2006/relationships/hyperlink" Target="https://www.patreon.com/americanprestige" TargetMode="External"/><Relationship Id="rId90" Type="http://schemas.openxmlformats.org/officeDocument/2006/relationships/hyperlink" Target="https://americanpartypodcast.com" TargetMode="External"/><Relationship Id="rId93" Type="http://schemas.openxmlformats.org/officeDocument/2006/relationships/hyperlink" Target="https://ricochet.com/series/spectator-americano/" TargetMode="External"/><Relationship Id="rId92" Type="http://schemas.openxmlformats.org/officeDocument/2006/relationships/hyperlink" Target="http://americanthinker.com" TargetMode="External"/><Relationship Id="rId359" Type="http://schemas.openxmlformats.org/officeDocument/2006/relationships/hyperlink" Target="https://www.cnn.com/shows/early-start" TargetMode="External"/><Relationship Id="rId358" Type="http://schemas.openxmlformats.org/officeDocument/2006/relationships/hyperlink" Target="https://www.cnn.com/shows/cnn-tonight" TargetMode="External"/><Relationship Id="rId357" Type="http://schemas.openxmlformats.org/officeDocument/2006/relationships/hyperlink" Target="https://www.imdb.com/title/tt14761144/" TargetMode="External"/><Relationship Id="rId352" Type="http://schemas.openxmlformats.org/officeDocument/2006/relationships/hyperlink" Target="https://cnn.it/3tLBuYN" TargetMode="External"/><Relationship Id="rId351" Type="http://schemas.openxmlformats.org/officeDocument/2006/relationships/hyperlink" Target="https://www.cnn.com/cnn10" TargetMode="External"/><Relationship Id="rId350" Type="http://schemas.openxmlformats.org/officeDocument/2006/relationships/hyperlink" Target="https://www.cnn.com/shows/at-this-hour" TargetMode="External"/><Relationship Id="rId356" Type="http://schemas.openxmlformats.org/officeDocument/2006/relationships/hyperlink" Target="https://www.cnn.com/profiles/pamela-brown-profile" TargetMode="External"/><Relationship Id="rId355" Type="http://schemas.openxmlformats.org/officeDocument/2006/relationships/hyperlink" Target="https://www.imdb.com/title/tt14747018/" TargetMode="External"/><Relationship Id="rId354" Type="http://schemas.openxmlformats.org/officeDocument/2006/relationships/hyperlink" Target="https://www.cnn.com/profiles/fredericka-whitfield-profile" TargetMode="External"/><Relationship Id="rId353" Type="http://schemas.openxmlformats.org/officeDocument/2006/relationships/hyperlink" Target="https://www.cnn.com/profiles/ana-cabrera-profile" TargetMode="External"/><Relationship Id="rId1378" Type="http://schemas.openxmlformats.org/officeDocument/2006/relationships/hyperlink" Target="https://charliekirk.com/podcasts/" TargetMode="External"/><Relationship Id="rId1379" Type="http://schemas.openxmlformats.org/officeDocument/2006/relationships/hyperlink" Target="http://christianpost.com" TargetMode="External"/><Relationship Id="rId305" Type="http://schemas.openxmlformats.org/officeDocument/2006/relationships/hyperlink" Target="http://chroniclesmagazine.org" TargetMode="External"/><Relationship Id="rId789" Type="http://schemas.openxmlformats.org/officeDocument/2006/relationships/hyperlink" Target="https://pod.link/1580828595" TargetMode="External"/><Relationship Id="rId304" Type="http://schemas.openxmlformats.org/officeDocument/2006/relationships/hyperlink" Target="http://chron.com" TargetMode="External"/><Relationship Id="rId788" Type="http://schemas.openxmlformats.org/officeDocument/2006/relationships/hyperlink" Target="https://www.kcrw.com/news/shows/left-right-center" TargetMode="External"/><Relationship Id="rId303" Type="http://schemas.openxmlformats.org/officeDocument/2006/relationships/hyperlink" Target="http://chron.com" TargetMode="External"/><Relationship Id="rId787" Type="http://schemas.openxmlformats.org/officeDocument/2006/relationships/hyperlink" Target="http://leftvoice.org" TargetMode="External"/><Relationship Id="rId302" Type="http://schemas.openxmlformats.org/officeDocument/2006/relationships/hyperlink" Target="http://christianitytoday.com" TargetMode="External"/><Relationship Id="rId786" Type="http://schemas.openxmlformats.org/officeDocument/2006/relationships/hyperlink" Target="http://leadstories.com" TargetMode="External"/><Relationship Id="rId309" Type="http://schemas.openxmlformats.org/officeDocument/2006/relationships/hyperlink" Target="http://citylimits.org" TargetMode="External"/><Relationship Id="rId308" Type="http://schemas.openxmlformats.org/officeDocument/2006/relationships/hyperlink" Target="http://city-journal.org" TargetMode="External"/><Relationship Id="rId307" Type="http://schemas.openxmlformats.org/officeDocument/2006/relationships/hyperlink" Target="http://cityandstateny.com" TargetMode="External"/><Relationship Id="rId306" Type="http://schemas.openxmlformats.org/officeDocument/2006/relationships/hyperlink" Target="http://citizentruth.org" TargetMode="External"/><Relationship Id="rId781" Type="http://schemas.openxmlformats.org/officeDocument/2006/relationships/hyperlink" Target="https://www.reviewjournal.com/" TargetMode="External"/><Relationship Id="rId1370" Type="http://schemas.openxmlformats.org/officeDocument/2006/relationships/hyperlink" Target="http://bendbulletin.com" TargetMode="External"/><Relationship Id="rId780" Type="http://schemas.openxmlformats.org/officeDocument/2006/relationships/hyperlink" Target="http://lmtonline.com" TargetMode="External"/><Relationship Id="rId1371" Type="http://schemas.openxmlformats.org/officeDocument/2006/relationships/hyperlink" Target="http://thebulwark.com" TargetMode="External"/><Relationship Id="rId1372" Type="http://schemas.openxmlformats.org/officeDocument/2006/relationships/hyperlink" Target="https://podcast.thebulwark.com/" TargetMode="External"/><Relationship Id="rId1373" Type="http://schemas.openxmlformats.org/officeDocument/2006/relationships/hyperlink" Target="http://bizjournals.com" TargetMode="External"/><Relationship Id="rId301" Type="http://schemas.openxmlformats.org/officeDocument/2006/relationships/hyperlink" Target="https://www.csmonitor.com/" TargetMode="External"/><Relationship Id="rId785" Type="http://schemas.openxmlformats.org/officeDocument/2006/relationships/hyperlink" Target="http://law360.com" TargetMode="External"/><Relationship Id="rId1374" Type="http://schemas.openxmlformats.org/officeDocument/2006/relationships/hyperlink" Target="https://art19.com/shows/cbs-this-morning" TargetMode="External"/><Relationship Id="rId300" Type="http://schemas.openxmlformats.org/officeDocument/2006/relationships/hyperlink" Target="https://art19.com/shows/chopper" TargetMode="External"/><Relationship Id="rId784" Type="http://schemas.openxmlformats.org/officeDocument/2006/relationships/hyperlink" Target="http://lawofficer.com" TargetMode="External"/><Relationship Id="rId1375" Type="http://schemas.openxmlformats.org/officeDocument/2006/relationships/hyperlink" Target="http://publicintegrity.org" TargetMode="External"/><Relationship Id="rId783" Type="http://schemas.openxmlformats.org/officeDocument/2006/relationships/hyperlink" Target="http://lawandcrime.com" TargetMode="External"/><Relationship Id="rId1376" Type="http://schemas.openxmlformats.org/officeDocument/2006/relationships/hyperlink" Target="http://thecentersquare.com" TargetMode="External"/><Relationship Id="rId782" Type="http://schemas.openxmlformats.org/officeDocument/2006/relationships/hyperlink" Target="http://lasvegassun.com" TargetMode="External"/><Relationship Id="rId1377" Type="http://schemas.openxmlformats.org/officeDocument/2006/relationships/hyperlink" Target="https://www.theblaze.com/podcasts/the-chad-prather-show" TargetMode="External"/><Relationship Id="rId1367" Type="http://schemas.openxmlformats.org/officeDocument/2006/relationships/hyperlink" Target="https://www.brookings.edu/series/brookings-cafeteria-podcast/" TargetMode="External"/><Relationship Id="rId1368" Type="http://schemas.openxmlformats.org/officeDocument/2006/relationships/hyperlink" Target="https://www.thebgguide.com/the-bgg-podcast" TargetMode="External"/><Relationship Id="rId1369" Type="http://schemas.openxmlformats.org/officeDocument/2006/relationships/hyperlink" Target="http://buffalonews.com" TargetMode="External"/><Relationship Id="rId778" Type="http://schemas.openxmlformats.org/officeDocument/2006/relationships/hyperlink" Target="http://ladbible.com" TargetMode="External"/><Relationship Id="rId777" Type="http://schemas.openxmlformats.org/officeDocument/2006/relationships/hyperlink" Target="http://laconiadailysun.com" TargetMode="External"/><Relationship Id="rId776" Type="http://schemas.openxmlformats.org/officeDocument/2006/relationships/hyperlink" Target="http://laweekly.com" TargetMode="External"/><Relationship Id="rId775" Type="http://schemas.openxmlformats.org/officeDocument/2006/relationships/hyperlink" Target="https://www.latimes.com/" TargetMode="External"/><Relationship Id="rId779" Type="http://schemas.openxmlformats.org/officeDocument/2006/relationships/hyperlink" Target="http://laist.com" TargetMode="External"/><Relationship Id="rId770" Type="http://schemas.openxmlformats.org/officeDocument/2006/relationships/hyperlink" Target="http://kunr.org" TargetMode="External"/><Relationship Id="rId1360" Type="http://schemas.openxmlformats.org/officeDocument/2006/relationships/hyperlink" Target="https://thebreakdown.thenorthstar.com/" TargetMode="External"/><Relationship Id="rId1361" Type="http://schemas.openxmlformats.org/officeDocument/2006/relationships/hyperlink" Target="https://www.coindesk.com/podcasts/the-breakdown-with-nlw/" TargetMode="External"/><Relationship Id="rId1362" Type="http://schemas.openxmlformats.org/officeDocument/2006/relationships/hyperlink" Target="https://www.iheart.com/podcast/the-breakfast-club-24992238/" TargetMode="External"/><Relationship Id="rId774" Type="http://schemas.openxmlformats.org/officeDocument/2006/relationships/hyperlink" Target="http://lataco.com" TargetMode="External"/><Relationship Id="rId1363" Type="http://schemas.openxmlformats.org/officeDocument/2006/relationships/hyperlink" Target="https://the-breitbart-news-daily-podcast.simplecast.com/" TargetMode="External"/><Relationship Id="rId773" Type="http://schemas.openxmlformats.org/officeDocument/2006/relationships/hyperlink" Target="http://laprogressive.com" TargetMode="External"/><Relationship Id="rId1364" Type="http://schemas.openxmlformats.org/officeDocument/2006/relationships/hyperlink" Target="http://thebrick.house" TargetMode="External"/><Relationship Id="rId772" Type="http://schemas.openxmlformats.org/officeDocument/2006/relationships/hyperlink" Target="http://laprensa-sandiego.org" TargetMode="External"/><Relationship Id="rId1365" Type="http://schemas.openxmlformats.org/officeDocument/2006/relationships/hyperlink" Target="https://monocle.com/radio/shows/the-briefing/" TargetMode="External"/><Relationship Id="rId771" Type="http://schemas.openxmlformats.org/officeDocument/2006/relationships/hyperlink" Target="http://kusi.com" TargetMode="External"/><Relationship Id="rId1366" Type="http://schemas.openxmlformats.org/officeDocument/2006/relationships/hyperlink" Target="https://soundcloud.com/thebrilliantidiots" TargetMode="External"/><Relationship Id="rId327" Type="http://schemas.openxmlformats.org/officeDocument/2006/relationships/hyperlink" Target="https://www.cnbc.com/squawk-on-the-street/" TargetMode="External"/><Relationship Id="rId326" Type="http://schemas.openxmlformats.org/officeDocument/2006/relationships/hyperlink" Target="https://www.cnbc.com/squawk-box-us/" TargetMode="External"/><Relationship Id="rId325" Type="http://schemas.openxmlformats.org/officeDocument/2006/relationships/hyperlink" Target="https://www.cnbc.com/power-lunch/" TargetMode="External"/><Relationship Id="rId324" Type="http://schemas.openxmlformats.org/officeDocument/2006/relationships/hyperlink" Target="https://www.cnbc.com/mad-money/" TargetMode="External"/><Relationship Id="rId329" Type="http://schemas.openxmlformats.org/officeDocument/2006/relationships/hyperlink" Target="https://www.cnbc.com/the-exchange/" TargetMode="External"/><Relationship Id="rId1390" Type="http://schemas.openxmlformats.org/officeDocument/2006/relationships/hyperlink" Target="http://dailynorthwestern.com" TargetMode="External"/><Relationship Id="rId328" Type="http://schemas.openxmlformats.org/officeDocument/2006/relationships/hyperlink" Target="https://www.cnbc.com/techcheck/" TargetMode="External"/><Relationship Id="rId1391" Type="http://schemas.openxmlformats.org/officeDocument/2006/relationships/hyperlink" Target="https://shows.cadence13.com/podcast/daily-punch" TargetMode="External"/><Relationship Id="rId1392" Type="http://schemas.openxmlformats.org/officeDocument/2006/relationships/hyperlink" Target="https://www.iheart.com/podcast/888-the-daily-show-with-trevor-29213961/" TargetMode="External"/><Relationship Id="rId1393" Type="http://schemas.openxmlformats.org/officeDocument/2006/relationships/hyperlink" Target="https://www.iheart.com/podcast/105-the-daily-zeitgeist-28516718/" TargetMode="External"/><Relationship Id="rId1394" Type="http://schemas.openxmlformats.org/officeDocument/2006/relationships/hyperlink" Target="https://open.spotify.com/show/1s8F8hSUDMM8j3EmQpCpP3" TargetMode="External"/><Relationship Id="rId1395" Type="http://schemas.openxmlformats.org/officeDocument/2006/relationships/hyperlink" Target="https://bongino.com/podcasts" TargetMode="External"/><Relationship Id="rId323" Type="http://schemas.openxmlformats.org/officeDocument/2006/relationships/hyperlink" Target="https://www.cnbc.com/halftime/" TargetMode="External"/><Relationship Id="rId1396" Type="http://schemas.openxmlformats.org/officeDocument/2006/relationships/hyperlink" Target="https://danaloesch.com/listen/" TargetMode="External"/><Relationship Id="rId322" Type="http://schemas.openxmlformats.org/officeDocument/2006/relationships/hyperlink" Target="https://www.cnbc.com/fast-money/" TargetMode="External"/><Relationship Id="rId1397" Type="http://schemas.openxmlformats.org/officeDocument/2006/relationships/hyperlink" Target="https://davidpakman.com/" TargetMode="External"/><Relationship Id="rId321" Type="http://schemas.openxmlformats.org/officeDocument/2006/relationships/hyperlink" Target="https://www.cnbc.com/closing-bell/" TargetMode="External"/><Relationship Id="rId1398" Type="http://schemas.openxmlformats.org/officeDocument/2006/relationships/hyperlink" Target="http://thedcpatriot.com" TargetMode="External"/><Relationship Id="rId320" Type="http://schemas.openxmlformats.org/officeDocument/2006/relationships/hyperlink" Target="http://cnbc.com" TargetMode="External"/><Relationship Id="rId1399" Type="http://schemas.openxmlformats.org/officeDocument/2006/relationships/hyperlink" Target="http://thedeal.com" TargetMode="External"/><Relationship Id="rId1389" Type="http://schemas.openxmlformats.org/officeDocument/2006/relationships/hyperlink" Target="https://www.dailybeanspod.com/" TargetMode="External"/><Relationship Id="rId316" Type="http://schemas.openxmlformats.org/officeDocument/2006/relationships/hyperlink" Target="http://click2houston.com" TargetMode="External"/><Relationship Id="rId315" Type="http://schemas.openxmlformats.org/officeDocument/2006/relationships/hyperlink" Target="http://cleveland.com" TargetMode="External"/><Relationship Id="rId799" Type="http://schemas.openxmlformats.org/officeDocument/2006/relationships/hyperlink" Target="http://lifesitenews.com" TargetMode="External"/><Relationship Id="rId314" Type="http://schemas.openxmlformats.org/officeDocument/2006/relationships/hyperlink" Target="http://cleveland.com" TargetMode="External"/><Relationship Id="rId798" Type="http://schemas.openxmlformats.org/officeDocument/2006/relationships/hyperlink" Target="http://lifehacker.com" TargetMode="External"/><Relationship Id="rId313" Type="http://schemas.openxmlformats.org/officeDocument/2006/relationships/hyperlink" Target="http://clevescene.com" TargetMode="External"/><Relationship Id="rId797" Type="http://schemas.openxmlformats.org/officeDocument/2006/relationships/hyperlink" Target="http://lifenews.com" TargetMode="External"/><Relationship Id="rId319" Type="http://schemas.openxmlformats.org/officeDocument/2006/relationships/hyperlink" Target="http://climate.news" TargetMode="External"/><Relationship Id="rId318" Type="http://schemas.openxmlformats.org/officeDocument/2006/relationships/hyperlink" Target="http://climatedepot.com" TargetMode="External"/><Relationship Id="rId317" Type="http://schemas.openxmlformats.org/officeDocument/2006/relationships/hyperlink" Target="https://www.mprnews.org/podcasts/climate-cast" TargetMode="External"/><Relationship Id="rId1380" Type="http://schemas.openxmlformats.org/officeDocument/2006/relationships/hyperlink" Target="https://the-chuck-toddcast-meet-the-press.simplecast.com/" TargetMode="External"/><Relationship Id="rId792" Type="http://schemas.openxmlformats.org/officeDocument/2006/relationships/hyperlink" Target="http://lewrockwell.com" TargetMode="External"/><Relationship Id="rId1381" Type="http://schemas.openxmlformats.org/officeDocument/2006/relationships/hyperlink" Target="https://www.clayandbuck.com/" TargetMode="External"/><Relationship Id="rId791" Type="http://schemas.openxmlformats.org/officeDocument/2006/relationships/hyperlink" Target="https://commongroundcommittee.org/podcasts/" TargetMode="External"/><Relationship Id="rId1382" Type="http://schemas.openxmlformats.org/officeDocument/2006/relationships/hyperlink" Target="https://theclimatepod.libsyn.com/" TargetMode="External"/><Relationship Id="rId790" Type="http://schemas.openxmlformats.org/officeDocument/2006/relationships/hyperlink" Target="http://legalinsurrection.com" TargetMode="External"/><Relationship Id="rId1383" Type="http://schemas.openxmlformats.org/officeDocument/2006/relationships/hyperlink" Target="http://thecollegefix.com" TargetMode="External"/><Relationship Id="rId1384" Type="http://schemas.openxmlformats.org/officeDocument/2006/relationships/hyperlink" Target="https://www.theblaze.com/podcasts/daniel-horowitz-podcast" TargetMode="External"/><Relationship Id="rId312" Type="http://schemas.openxmlformats.org/officeDocument/2006/relationships/hyperlink" Target="https://www.patreon.com/aisle45pod" TargetMode="External"/><Relationship Id="rId796" Type="http://schemas.openxmlformats.org/officeDocument/2006/relationships/hyperlink" Target="http://libertyunyielding.com" TargetMode="External"/><Relationship Id="rId1385" Type="http://schemas.openxmlformats.org/officeDocument/2006/relationships/hyperlink" Target="http://theconversation.com" TargetMode="External"/><Relationship Id="rId311" Type="http://schemas.openxmlformats.org/officeDocument/2006/relationships/hyperlink" Target="http://cleantechnica.com" TargetMode="External"/><Relationship Id="rId795" Type="http://schemas.openxmlformats.org/officeDocument/2006/relationships/hyperlink" Target="http://libertynation.com" TargetMode="External"/><Relationship Id="rId1386" Type="http://schemas.openxmlformats.org/officeDocument/2006/relationships/hyperlink" Target="http://thecut.com" TargetMode="External"/><Relationship Id="rId310" Type="http://schemas.openxmlformats.org/officeDocument/2006/relationships/hyperlink" Target="https://civics-101.simplecast.com/" TargetMode="External"/><Relationship Id="rId794" Type="http://schemas.openxmlformats.org/officeDocument/2006/relationships/hyperlink" Target="http://liberationnews.org" TargetMode="External"/><Relationship Id="rId1387" Type="http://schemas.openxmlformats.org/officeDocument/2006/relationships/hyperlink" Target="https://www.nytimes.com/column/the-daily" TargetMode="External"/><Relationship Id="rId793" Type="http://schemas.openxmlformats.org/officeDocument/2006/relationships/hyperlink" Target="http://lgbtqnation.com" TargetMode="External"/><Relationship Id="rId1388" Type="http://schemas.openxmlformats.org/officeDocument/2006/relationships/hyperlink" Target="https://podcasts.apple.com/us/podcast/the-daily-article/id1381461141" TargetMode="External"/><Relationship Id="rId297" Type="http://schemas.openxmlformats.org/officeDocument/2006/relationships/hyperlink" Target="https://www.chicksonright.com/" TargetMode="External"/><Relationship Id="rId296" Type="http://schemas.openxmlformats.org/officeDocument/2006/relationships/hyperlink" Target="http://chicagotribune.com" TargetMode="External"/><Relationship Id="rId295" Type="http://schemas.openxmlformats.org/officeDocument/2006/relationships/hyperlink" Target="http://suntimes.com" TargetMode="External"/><Relationship Id="rId294" Type="http://schemas.openxmlformats.org/officeDocument/2006/relationships/hyperlink" Target="http://cherokeephoenix.org" TargetMode="External"/><Relationship Id="rId299" Type="http://schemas.openxmlformats.org/officeDocument/2006/relationships/hyperlink" Target="http://childrenshealthdefense.org" TargetMode="External"/><Relationship Id="rId298" Type="http://schemas.openxmlformats.org/officeDocument/2006/relationships/hyperlink" Target="https://www.chicksonright.com/chicks-on-the-right-podcast-featuring-mock-and-daisy/" TargetMode="External"/><Relationship Id="rId271" Type="http://schemas.openxmlformats.org/officeDocument/2006/relationships/hyperlink" Target="http://censorship.news" TargetMode="External"/><Relationship Id="rId270" Type="http://schemas.openxmlformats.org/officeDocument/2006/relationships/hyperlink" Target="https://www.cbsnews.com/face-the-nation/" TargetMode="External"/><Relationship Id="rId269" Type="http://schemas.openxmlformats.org/officeDocument/2006/relationships/hyperlink" Target="https://www.imdb.com/title/tt4925442/" TargetMode="External"/><Relationship Id="rId264" Type="http://schemas.openxmlformats.org/officeDocument/2006/relationships/hyperlink" Target="https://www.cbs.com/shows/60_minutes/" TargetMode="External"/><Relationship Id="rId263" Type="http://schemas.openxmlformats.org/officeDocument/2006/relationships/hyperlink" Target="https://www.paramountplus.com/shows/news/" TargetMode="External"/><Relationship Id="rId262" Type="http://schemas.openxmlformats.org/officeDocument/2006/relationships/hyperlink" Target="https://www.cbsnews.com/" TargetMode="External"/><Relationship Id="rId261" Type="http://schemas.openxmlformats.org/officeDocument/2006/relationships/hyperlink" Target="https://www.art19.com/shows/cbs-this-morning-notg" TargetMode="External"/><Relationship Id="rId268" Type="http://schemas.openxmlformats.org/officeDocument/2006/relationships/hyperlink" Target="https://www.cbsnews.com/sunday-morning/" TargetMode="External"/><Relationship Id="rId267" Type="http://schemas.openxmlformats.org/officeDocument/2006/relationships/hyperlink" Target="https://www.cbsnews.com/" TargetMode="External"/><Relationship Id="rId266" Type="http://schemas.openxmlformats.org/officeDocument/2006/relationships/hyperlink" Target="https://www.cbsnews.com/cbs-mornings/" TargetMode="External"/><Relationship Id="rId265" Type="http://schemas.openxmlformats.org/officeDocument/2006/relationships/hyperlink" Target="https://www.cbs.com/shows/cbs_this_morning/" TargetMode="External"/><Relationship Id="rId260" Type="http://schemas.openxmlformats.org/officeDocument/2006/relationships/hyperlink" Target="http://cbslocal.com" TargetMode="External"/><Relationship Id="rId259" Type="http://schemas.openxmlformats.org/officeDocument/2006/relationships/hyperlink" Target="https://www.cbs.com/shows/cbs_evening_news/" TargetMode="External"/><Relationship Id="rId258" Type="http://schemas.openxmlformats.org/officeDocument/2006/relationships/hyperlink" Target="https://www1.cbn.com/tv/global-lane" TargetMode="External"/><Relationship Id="rId253" Type="http://schemas.openxmlformats.org/officeDocument/2006/relationships/hyperlink" Target="https://www1.cbn.com/tv/newswatch" TargetMode="External"/><Relationship Id="rId252" Type="http://schemas.openxmlformats.org/officeDocument/2006/relationships/hyperlink" Target="http://cbn.com" TargetMode="External"/><Relationship Id="rId251" Type="http://schemas.openxmlformats.org/officeDocument/2006/relationships/hyperlink" Target="https://www.cbc.ca/news/thenational" TargetMode="External"/><Relationship Id="rId250" Type="http://schemas.openxmlformats.org/officeDocument/2006/relationships/hyperlink" Target="https://www.cbc.ca/radio/podcasts/newscasts/cbc-news-at-issue/index.html" TargetMode="External"/><Relationship Id="rId257" Type="http://schemas.openxmlformats.org/officeDocument/2006/relationships/hyperlink" Target="https://www1.cbn.com/tv/700club" TargetMode="External"/><Relationship Id="rId256" Type="http://schemas.openxmlformats.org/officeDocument/2006/relationships/hyperlink" Target="https://www1.cbn.com/tv/jerusalem-dateline" TargetMode="External"/><Relationship Id="rId255" Type="http://schemas.openxmlformats.org/officeDocument/2006/relationships/hyperlink" Target="https://www1.cbn.com/cbnnews/shows/faithnationepisodes" TargetMode="External"/><Relationship Id="rId254" Type="http://schemas.openxmlformats.org/officeDocument/2006/relationships/hyperlink" Target="https://www1.cbn.com/cbnnews/shows/cwnepisodes" TargetMode="External"/><Relationship Id="rId293" Type="http://schemas.openxmlformats.org/officeDocument/2006/relationships/hyperlink" Target="https://cheddar.com/need2know" TargetMode="External"/><Relationship Id="rId292" Type="http://schemas.openxmlformats.org/officeDocument/2006/relationships/hyperlink" Target="https://cheddar.com/media/watch-wake-up-with-cheddar" TargetMode="External"/><Relationship Id="rId291" Type="http://schemas.openxmlformats.org/officeDocument/2006/relationships/hyperlink" Target="https://cheddar.com/shows/none-of-the-above" TargetMode="External"/><Relationship Id="rId290" Type="http://schemas.openxmlformats.org/officeDocument/2006/relationships/hyperlink" Target="https://cheddar.com/shows/chedher" TargetMode="External"/><Relationship Id="rId286" Type="http://schemas.openxmlformats.org/officeDocument/2006/relationships/hyperlink" Target="https://cheddar.com/shows/opening-bell" TargetMode="External"/><Relationship Id="rId285" Type="http://schemas.openxmlformats.org/officeDocument/2006/relationships/hyperlink" Target="https://cheddar.com/shows/cheddar-movers-am" TargetMode="External"/><Relationship Id="rId284" Type="http://schemas.openxmlformats.org/officeDocument/2006/relationships/hyperlink" Target="https://cheddar.com/shows/closing-bell" TargetMode="External"/><Relationship Id="rId283" Type="http://schemas.openxmlformats.org/officeDocument/2006/relationships/hyperlink" Target="https://cheddar.com/shows/cheddar-climate" TargetMode="External"/><Relationship Id="rId289" Type="http://schemas.openxmlformats.org/officeDocument/2006/relationships/hyperlink" Target="https://cheddar.com/shows/cheddars-news-wrap" TargetMode="External"/><Relationship Id="rId288" Type="http://schemas.openxmlformats.org/officeDocument/2006/relationships/hyperlink" Target="https://cheddar.com/shows/cheddar-reveals" TargetMode="External"/><Relationship Id="rId287" Type="http://schemas.openxmlformats.org/officeDocument/2006/relationships/hyperlink" Target="https://cheddar.com/shows/cheddar-politics" TargetMode="External"/><Relationship Id="rId282" Type="http://schemas.openxmlformats.org/officeDocument/2006/relationships/hyperlink" Target="https://cheddar.com/shows/between-bells" TargetMode="External"/><Relationship Id="rId281" Type="http://schemas.openxmlformats.org/officeDocument/2006/relationships/hyperlink" Target="https://www.economist.com/checksandbalance/" TargetMode="External"/><Relationship Id="rId280" Type="http://schemas.openxmlformats.org/officeDocument/2006/relationships/hyperlink" Target="https://podcasts.apple.com/us/podcast/cheat-sheet-podcast-from-the-daily-beast/id1434311712" TargetMode="External"/><Relationship Id="rId275" Type="http://schemas.openxmlformats.org/officeDocument/2006/relationships/hyperlink" Target="https://www.cgtn.com/channel/english/program-list?index=12" TargetMode="External"/><Relationship Id="rId274" Type="http://schemas.openxmlformats.org/officeDocument/2006/relationships/hyperlink" Target="http://cfo.com" TargetMode="External"/><Relationship Id="rId273" Type="http://schemas.openxmlformats.org/officeDocument/2006/relationships/hyperlink" Target="http://globalresearch.ca" TargetMode="External"/><Relationship Id="rId272" Type="http://schemas.openxmlformats.org/officeDocument/2006/relationships/hyperlink" Target="http://americanprogress.org" TargetMode="External"/><Relationship Id="rId279" Type="http://schemas.openxmlformats.org/officeDocument/2006/relationships/hyperlink" Target="http://wvgazettemail.com" TargetMode="External"/><Relationship Id="rId278" Type="http://schemas.openxmlformats.org/officeDocument/2006/relationships/hyperlink" Target="https://soundcloud.com/chapo-trap-house" TargetMode="External"/><Relationship Id="rId277" Type="http://schemas.openxmlformats.org/officeDocument/2006/relationships/hyperlink" Target="http://channelnewsasia.com" TargetMode="External"/><Relationship Id="rId276" Type="http://schemas.openxmlformats.org/officeDocument/2006/relationships/hyperlink" Target="http://chalkbeat.org" TargetMode="External"/><Relationship Id="rId1455" Type="http://schemas.openxmlformats.org/officeDocument/2006/relationships/hyperlink" Target="https://www.mediaite.com/podcasts/" TargetMode="External"/><Relationship Id="rId1456" Type="http://schemas.openxmlformats.org/officeDocument/2006/relationships/hyperlink" Target="http://irishtimes.com" TargetMode="External"/><Relationship Id="rId1457" Type="http://schemas.openxmlformats.org/officeDocument/2006/relationships/hyperlink" Target="https://www.jessekellyshow.com/" TargetMode="External"/><Relationship Id="rId1458" Type="http://schemas.openxmlformats.org/officeDocument/2006/relationships/hyperlink" Target="https://jimmydorecomedy.com/" TargetMode="External"/><Relationship Id="rId1459" Type="http://schemas.openxmlformats.org/officeDocument/2006/relationships/hyperlink" Target="https://open.spotify.com/show/4rOoJ6Egrf8K2IrywzwOMk?si=kPqMaWHoToejHu0Y_TEbGA" TargetMode="External"/><Relationship Id="rId629" Type="http://schemas.openxmlformats.org/officeDocument/2006/relationships/hyperlink" Target="http://recorder.com" TargetMode="External"/><Relationship Id="rId624" Type="http://schemas.openxmlformats.org/officeDocument/2006/relationships/hyperlink" Target="http://gpb.org" TargetMode="External"/><Relationship Id="rId623" Type="http://schemas.openxmlformats.org/officeDocument/2006/relationships/hyperlink" Target="http://govexec.com" TargetMode="External"/><Relationship Id="rId622" Type="http://schemas.openxmlformats.org/officeDocument/2006/relationships/hyperlink" Target="http://governing.com" TargetMode="External"/><Relationship Id="rId621" Type="http://schemas.openxmlformats.org/officeDocument/2006/relationships/hyperlink" Target="http://gothamist.com" TargetMode="External"/><Relationship Id="rId628" Type="http://schemas.openxmlformats.org/officeDocument/2006/relationships/hyperlink" Target="http://greenmatters.com" TargetMode="External"/><Relationship Id="rId627" Type="http://schemas.openxmlformats.org/officeDocument/2006/relationships/hyperlink" Target="http://greenbaypressgazette.com" TargetMode="External"/><Relationship Id="rId626" Type="http://schemas.openxmlformats.org/officeDocument/2006/relationships/hyperlink" Target="https://www.iheart.com/podcast/867-dear-america-with-graham-a-30771918/" TargetMode="External"/><Relationship Id="rId625" Type="http://schemas.openxmlformats.org/officeDocument/2006/relationships/hyperlink" Target="http://gq.com" TargetMode="External"/><Relationship Id="rId1450" Type="http://schemas.openxmlformats.org/officeDocument/2006/relationships/hyperlink" Target="https://www.independent.co.uk/us" TargetMode="External"/><Relationship Id="rId620" Type="http://schemas.openxmlformats.org/officeDocument/2006/relationships/hyperlink" Target="http://gothamgazette.com" TargetMode="External"/><Relationship Id="rId1451" Type="http://schemas.openxmlformats.org/officeDocument/2006/relationships/hyperlink" Target="https://www.npr.org/podcasts/510325/the-indicator-from-planet-money" TargetMode="External"/><Relationship Id="rId1452" Type="http://schemas.openxmlformats.org/officeDocument/2006/relationships/hyperlink" Target="https://www.bbc.co.uk/programmes/p029399x" TargetMode="External"/><Relationship Id="rId1453" Type="http://schemas.openxmlformats.org/officeDocument/2006/relationships/hyperlink" Target="https://theintelligence.economist.com/" TargetMode="External"/><Relationship Id="rId1454" Type="http://schemas.openxmlformats.org/officeDocument/2006/relationships/hyperlink" Target="https://theintercept.com/" TargetMode="External"/><Relationship Id="rId1444" Type="http://schemas.openxmlformats.org/officeDocument/2006/relationships/hyperlink" Target="http://hartmannreport.com" TargetMode="External"/><Relationship Id="rId1445" Type="http://schemas.openxmlformats.org/officeDocument/2006/relationships/hyperlink" Target="http://thehayride.com" TargetMode="External"/><Relationship Id="rId1446" Type="http://schemas.openxmlformats.org/officeDocument/2006/relationships/hyperlink" Target="http://thehighwire.com" TargetMode="External"/><Relationship Id="rId1447" Type="http://schemas.openxmlformats.org/officeDocument/2006/relationships/hyperlink" Target="https://thehill.com/" TargetMode="External"/><Relationship Id="rId1448" Type="http://schemas.openxmlformats.org/officeDocument/2006/relationships/hyperlink" Target="https://www.holypost.com/holy-post-podcast" TargetMode="External"/><Relationship Id="rId1449" Type="http://schemas.openxmlformats.org/officeDocument/2006/relationships/hyperlink" Target="http://theimaginativeconservative.org" TargetMode="External"/><Relationship Id="rId619" Type="http://schemas.openxmlformats.org/officeDocument/2006/relationships/hyperlink" Target="http://goodnewsnetwork.org" TargetMode="External"/><Relationship Id="rId618" Type="http://schemas.openxmlformats.org/officeDocument/2006/relationships/hyperlink" Target="http://goodmorningamerica.com" TargetMode="External"/><Relationship Id="rId613" Type="http://schemas.openxmlformats.org/officeDocument/2006/relationships/hyperlink" Target="http://glitch.news" TargetMode="External"/><Relationship Id="rId612" Type="http://schemas.openxmlformats.org/officeDocument/2006/relationships/hyperlink" Target="https://greenwald.substack.com/" TargetMode="External"/><Relationship Id="rId611" Type="http://schemas.openxmlformats.org/officeDocument/2006/relationships/hyperlink" Target="http://glennbeck.com" TargetMode="External"/><Relationship Id="rId610" Type="http://schemas.openxmlformats.org/officeDocument/2006/relationships/hyperlink" Target="http://glamour.com" TargetMode="External"/><Relationship Id="rId617" Type="http://schemas.openxmlformats.org/officeDocument/2006/relationships/hyperlink" Target="http://goodgoodgood.co" TargetMode="External"/><Relationship Id="rId616" Type="http://schemas.openxmlformats.org/officeDocument/2006/relationships/hyperlink" Target="http://globaltimes.cn" TargetMode="External"/><Relationship Id="rId615" Type="http://schemas.openxmlformats.org/officeDocument/2006/relationships/hyperlink" Target="https://www.bbc.co.uk/programmes/p02nq0gn/episodes/player" TargetMode="External"/><Relationship Id="rId614" Type="http://schemas.openxmlformats.org/officeDocument/2006/relationships/hyperlink" Target="http://globalnews.ca" TargetMode="External"/><Relationship Id="rId1440" Type="http://schemas.openxmlformats.org/officeDocument/2006/relationships/hyperlink" Target="http://thegrayzone.com" TargetMode="External"/><Relationship Id="rId1441" Type="http://schemas.openxmlformats.org/officeDocument/2006/relationships/hyperlink" Target="https://www.iheart.com/podcast/269-the-great-america-show-wit-89142888/" TargetMode="External"/><Relationship Id="rId1442" Type="http://schemas.openxmlformats.org/officeDocument/2006/relationships/hyperlink" Target="https://www.theguardian.com/" TargetMode="External"/><Relationship Id="rId1443" Type="http://schemas.openxmlformats.org/officeDocument/2006/relationships/hyperlink" Target="https://art19.com/shows/the-hartmann-report" TargetMode="External"/><Relationship Id="rId1477" Type="http://schemas.openxmlformats.org/officeDocument/2006/relationships/hyperlink" Target="https://lizwheelershow.com/" TargetMode="External"/><Relationship Id="rId1478" Type="http://schemas.openxmlformats.org/officeDocument/2006/relationships/hyperlink" Target="http://majorityreportradio.com" TargetMode="External"/><Relationship Id="rId1479" Type="http://schemas.openxmlformats.org/officeDocument/2006/relationships/hyperlink" Target="https://www.marklevinshow.com/" TargetMode="External"/><Relationship Id="rId646" Type="http://schemas.openxmlformats.org/officeDocument/2006/relationships/hyperlink" Target="https://www.hbo.com/real-time-with-bill-maher" TargetMode="External"/><Relationship Id="rId645" Type="http://schemas.openxmlformats.org/officeDocument/2006/relationships/hyperlink" Target="https://www.hbo.com/axios" TargetMode="External"/><Relationship Id="rId644" Type="http://schemas.openxmlformats.org/officeDocument/2006/relationships/hyperlink" Target="http://hawaiitribune-herald.com" TargetMode="External"/><Relationship Id="rId643" Type="http://schemas.openxmlformats.org/officeDocument/2006/relationships/hyperlink" Target="http://hawaiinewsnow.com" TargetMode="External"/><Relationship Id="rId649" Type="http://schemas.openxmlformats.org/officeDocument/2006/relationships/hyperlink" Target="http://healthrangerreport.com" TargetMode="External"/><Relationship Id="rId648" Type="http://schemas.openxmlformats.org/officeDocument/2006/relationships/hyperlink" Target="http://healthfeedback.org" TargetMode="External"/><Relationship Id="rId647" Type="http://schemas.openxmlformats.org/officeDocument/2006/relationships/hyperlink" Target="http://headlineusa.com" TargetMode="External"/><Relationship Id="rId1470" Type="http://schemas.openxmlformats.org/officeDocument/2006/relationships/hyperlink" Target="http://theconservativetreehouse.com" TargetMode="External"/><Relationship Id="rId1471" Type="http://schemas.openxmlformats.org/officeDocument/2006/relationships/hyperlink" Target="https://www.lawfareblog.com/topic/lawfare-podcast" TargetMode="External"/><Relationship Id="rId1472" Type="http://schemas.openxmlformats.org/officeDocument/2006/relationships/hyperlink" Target="https://www.levernews.com/" TargetMode="External"/><Relationship Id="rId642" Type="http://schemas.openxmlformats.org/officeDocument/2006/relationships/hyperlink" Target="http://courant.com" TargetMode="External"/><Relationship Id="rId1473" Type="http://schemas.openxmlformats.org/officeDocument/2006/relationships/hyperlink" Target="https://www.hoover.org/publications/defining-ideas/libertarian" TargetMode="External"/><Relationship Id="rId641" Type="http://schemas.openxmlformats.org/officeDocument/2006/relationships/hyperlink" Target="http://harpersbazaar.com" TargetMode="External"/><Relationship Id="rId1474" Type="http://schemas.openxmlformats.org/officeDocument/2006/relationships/hyperlink" Target="http://thelibertarianrepublic.com" TargetMode="External"/><Relationship Id="rId640" Type="http://schemas.openxmlformats.org/officeDocument/2006/relationships/hyperlink" Target="http://hardfactor.com/" TargetMode="External"/><Relationship Id="rId1475" Type="http://schemas.openxmlformats.org/officeDocument/2006/relationships/hyperlink" Target="http://thelibertyloft.com" TargetMode="External"/><Relationship Id="rId1476" Type="http://schemas.openxmlformats.org/officeDocument/2006/relationships/hyperlink" Target="http://lincolnproject.us/" TargetMode="External"/><Relationship Id="rId1466" Type="http://schemas.openxmlformats.org/officeDocument/2006/relationships/hyperlink" Target="http://koreatimes.co.kr" TargetMode="External"/><Relationship Id="rId1467" Type="http://schemas.openxmlformats.org/officeDocument/2006/relationships/hyperlink" Target="https://laist.com/lareport" TargetMode="External"/><Relationship Id="rId1468" Type="http://schemas.openxmlformats.org/officeDocument/2006/relationships/hyperlink" Target="https://omny.fm/shows/larry-elder" TargetMode="External"/><Relationship Id="rId1469" Type="http://schemas.openxmlformats.org/officeDocument/2006/relationships/hyperlink" Target="https://wabcradio.com/podcast/larry-kudlow/" TargetMode="External"/><Relationship Id="rId635" Type="http://schemas.openxmlformats.org/officeDocument/2006/relationships/hyperlink" Target="https://www.haaretz.com/israel-news/podcasts" TargetMode="External"/><Relationship Id="rId634" Type="http://schemas.openxmlformats.org/officeDocument/2006/relationships/hyperlink" Target="http://haaretz.com" TargetMode="External"/><Relationship Id="rId633" Type="http://schemas.openxmlformats.org/officeDocument/2006/relationships/hyperlink" Target="http://guns.com" TargetMode="External"/><Relationship Id="rId632" Type="http://schemas.openxmlformats.org/officeDocument/2006/relationships/hyperlink" Target="http://guns.com" TargetMode="External"/><Relationship Id="rId639" Type="http://schemas.openxmlformats.org/officeDocument/2006/relationships/hyperlink" Target="https://hannity.com" TargetMode="External"/><Relationship Id="rId638" Type="http://schemas.openxmlformats.org/officeDocument/2006/relationships/hyperlink" Target="http://hamodia.com" TargetMode="External"/><Relationship Id="rId637" Type="http://schemas.openxmlformats.org/officeDocument/2006/relationships/hyperlink" Target="https://www.youtube.com/c/HalSparksChannel" TargetMode="External"/><Relationship Id="rId636" Type="http://schemas.openxmlformats.org/officeDocument/2006/relationships/hyperlink" Target="https://www.hacksontap.com/episodes/" TargetMode="External"/><Relationship Id="rId1460" Type="http://schemas.openxmlformats.org/officeDocument/2006/relationships/hyperlink" Target="https://audioboom.com/channels/5057248" TargetMode="External"/><Relationship Id="rId1461" Type="http://schemas.openxmlformats.org/officeDocument/2006/relationships/hyperlink" Target="https://art19.com/shows/sanity-with-john-fugelsang" TargetMode="External"/><Relationship Id="rId631" Type="http://schemas.openxmlformats.org/officeDocument/2006/relationships/hyperlink" Target="http://grist.org" TargetMode="External"/><Relationship Id="rId1462" Type="http://schemas.openxmlformats.org/officeDocument/2006/relationships/hyperlink" Target="https://www.jordanbpeterson.com/podcast/" TargetMode="External"/><Relationship Id="rId630" Type="http://schemas.openxmlformats.org/officeDocument/2006/relationships/hyperlink" Target="http://grid.news" TargetMode="External"/><Relationship Id="rId1463" Type="http://schemas.openxmlformats.org/officeDocument/2006/relationships/hyperlink" Target="https://talkingpointsmemo.com/podcast-series/the-josh-marshall-podcast" TargetMode="External"/><Relationship Id="rId1464" Type="http://schemas.openxmlformats.org/officeDocument/2006/relationships/hyperlink" Target="https://www.wsj.com/podcasts/the-journal" TargetMode="External"/><Relationship Id="rId1465" Type="http://schemas.openxmlformats.org/officeDocument/2006/relationships/hyperlink" Target="http://kansascity.com" TargetMode="External"/><Relationship Id="rId1411" Type="http://schemas.openxmlformats.org/officeDocument/2006/relationships/hyperlink" Target="https://www.cbc.ca/listen/cbc-podcasts/410-the-dose" TargetMode="External"/><Relationship Id="rId1412" Type="http://schemas.openxmlformats.org/officeDocument/2006/relationships/hyperlink" Target="https://vokalnow.com/show/the-dr-ardis-show" TargetMode="External"/><Relationship Id="rId1413" Type="http://schemas.openxmlformats.org/officeDocument/2006/relationships/hyperlink" Target="http://thedrive.com" TargetMode="External"/><Relationship Id="rId1414" Type="http://schemas.openxmlformats.org/officeDocument/2006/relationships/hyperlink" Target="https://www.economist.com/" TargetMode="External"/><Relationship Id="rId1415" Type="http://schemas.openxmlformats.org/officeDocument/2006/relationships/hyperlink" Target="https://www.economist.com/podcasts" TargetMode="External"/><Relationship Id="rId1416" Type="http://schemas.openxmlformats.org/officeDocument/2006/relationships/hyperlink" Target="https://play.acast.com/s/theeconomistmorningbriefing" TargetMode="External"/><Relationship Id="rId1417" Type="http://schemas.openxmlformats.org/officeDocument/2006/relationships/hyperlink" Target="https://www.nationalreview.com/podcasts/the-editors/" TargetMode="External"/><Relationship Id="rId1418" Type="http://schemas.openxmlformats.org/officeDocument/2006/relationships/hyperlink" Target="https://soundcloud.com/education-exchange-paul-peterson" TargetMode="External"/><Relationship Id="rId1419" Type="http://schemas.openxmlformats.org/officeDocument/2006/relationships/hyperlink" Target="https://metaxastalk.com/podcasts/" TargetMode="External"/><Relationship Id="rId1410" Type="http://schemas.openxmlformats.org/officeDocument/2006/relationships/hyperlink" Target="https://podcast.thedispatch.com/" TargetMode="External"/><Relationship Id="rId1400" Type="http://schemas.openxmlformats.org/officeDocument/2006/relationships/hyperlink" Target="https://art19.com/shows/the-debate" TargetMode="External"/><Relationship Id="rId1401" Type="http://schemas.openxmlformats.org/officeDocument/2006/relationships/hyperlink" Target="https://www.art19.com/shows/the-debrief-with-major-garrett" TargetMode="External"/><Relationship Id="rId1402" Type="http://schemas.openxmlformats.org/officeDocument/2006/relationships/hyperlink" Target="https://podcasts.apple.com/us/podcast/the-denison-forum-podcast/id1603297409" TargetMode="External"/><Relationship Id="rId1403" Type="http://schemas.openxmlformats.org/officeDocument/2006/relationships/hyperlink" Target="http://thedenverchannel.com" TargetMode="External"/><Relationship Id="rId1404" Type="http://schemas.openxmlformats.org/officeDocument/2006/relationships/hyperlink" Target="https://rumble.com/c/Dershow" TargetMode="External"/><Relationship Id="rId1405" Type="http://schemas.openxmlformats.org/officeDocument/2006/relationships/hyperlink" Target="http://detroitnews.com" TargetMode="External"/><Relationship Id="rId1406" Type="http://schemas.openxmlformats.org/officeDocument/2006/relationships/hyperlink" Target="https://www.devinnunes.com/listen" TargetMode="External"/><Relationship Id="rId1407" Type="http://schemas.openxmlformats.org/officeDocument/2006/relationships/hyperlink" Target="https://salemnow.com/series-collection/dinesh-d-souza-podcast/" TargetMode="External"/><Relationship Id="rId1408" Type="http://schemas.openxmlformats.org/officeDocument/2006/relationships/hyperlink" Target="https://andrewsullivan.substack.com/" TargetMode="External"/><Relationship Id="rId1409" Type="http://schemas.openxmlformats.org/officeDocument/2006/relationships/hyperlink" Target="http://thedispatch.com" TargetMode="External"/><Relationship Id="rId1433" Type="http://schemas.openxmlformats.org/officeDocument/2006/relationships/hyperlink" Target="http://thegardenisland.com" TargetMode="External"/><Relationship Id="rId1434" Type="http://schemas.openxmlformats.org/officeDocument/2006/relationships/hyperlink" Target="https://www.thegatewaypundit.com/" TargetMode="External"/><Relationship Id="rId1435" Type="http://schemas.openxmlformats.org/officeDocument/2006/relationships/hyperlink" Target="https://www.mikepesca.com/thegist" TargetMode="External"/><Relationship Id="rId1436" Type="http://schemas.openxmlformats.org/officeDocument/2006/relationships/hyperlink" Target="https://www.glennbeck.com/st/the_glenn_beck_podcast" TargetMode="External"/><Relationship Id="rId1437" Type="http://schemas.openxmlformats.org/officeDocument/2006/relationships/hyperlink" Target="https://www.theblaze.com/podcasts/the-glenn-beck-program" TargetMode="External"/><Relationship Id="rId1438" Type="http://schemas.openxmlformats.org/officeDocument/2006/relationships/hyperlink" Target="http://theglobeandmail.com" TargetMode="External"/><Relationship Id="rId1439" Type="http://schemas.openxmlformats.org/officeDocument/2006/relationships/hyperlink" Target="https://www.persuasion.community/" TargetMode="External"/><Relationship Id="rId609" Type="http://schemas.openxmlformats.org/officeDocument/2006/relationships/hyperlink" Target="http://gizmodo.com" TargetMode="External"/><Relationship Id="rId608" Type="http://schemas.openxmlformats.org/officeDocument/2006/relationships/hyperlink" Target="http://gingrich360.com" TargetMode="External"/><Relationship Id="rId607" Type="http://schemas.openxmlformats.org/officeDocument/2006/relationships/hyperlink" Target="http://georgetowner.com" TargetMode="External"/><Relationship Id="rId602" Type="http://schemas.openxmlformats.org/officeDocument/2006/relationships/hyperlink" Target="http://galvnews.com" TargetMode="External"/><Relationship Id="rId601" Type="http://schemas.openxmlformats.org/officeDocument/2006/relationships/hyperlink" Target="http://futurism.com" TargetMode="External"/><Relationship Id="rId600" Type="http://schemas.openxmlformats.org/officeDocument/2006/relationships/hyperlink" Target="https://anchor.fm/sharylattkisson" TargetMode="External"/><Relationship Id="rId606" Type="http://schemas.openxmlformats.org/officeDocument/2006/relationships/hyperlink" Target="http://georgetownvoice.com" TargetMode="External"/><Relationship Id="rId605" Type="http://schemas.openxmlformats.org/officeDocument/2006/relationships/hyperlink" Target="http://geo.tv" TargetMode="External"/><Relationship Id="rId604" Type="http://schemas.openxmlformats.org/officeDocument/2006/relationships/hyperlink" Target="http://gawker.com" TargetMode="External"/><Relationship Id="rId603" Type="http://schemas.openxmlformats.org/officeDocument/2006/relationships/hyperlink" Target="https://gaslitnation.libsyn.com/" TargetMode="External"/><Relationship Id="rId1430" Type="http://schemas.openxmlformats.org/officeDocument/2006/relationships/hyperlink" Target="http://thefreethoughtproject.com" TargetMode="External"/><Relationship Id="rId1431" Type="http://schemas.openxmlformats.org/officeDocument/2006/relationships/hyperlink" Target="http://thefreedomtimes.com" TargetMode="External"/><Relationship Id="rId1432" Type="http://schemas.openxmlformats.org/officeDocument/2006/relationships/hyperlink" Target="http://fresnobee.com" TargetMode="External"/><Relationship Id="rId1422" Type="http://schemas.openxmlformats.org/officeDocument/2006/relationships/hyperlink" Target="https://www.nytimes.com/column/ezra-klein-podcast" TargetMode="External"/><Relationship Id="rId1423" Type="http://schemas.openxmlformats.org/officeDocument/2006/relationships/hyperlink" Target="http://thefederalist.com/" TargetMode="External"/><Relationship Id="rId1424" Type="http://schemas.openxmlformats.org/officeDocument/2006/relationships/hyperlink" Target="https://thefederalist.com/category/radio/" TargetMode="External"/><Relationship Id="rId1425" Type="http://schemas.openxmlformats.org/officeDocument/2006/relationships/hyperlink" Target="http://wethefifth.com/" TargetMode="External"/><Relationship Id="rId1426" Type="http://schemas.openxmlformats.org/officeDocument/2006/relationships/hyperlink" Target="https://www.theflipside.io/" TargetMode="External"/><Relationship Id="rId1427" Type="http://schemas.openxmlformats.org/officeDocument/2006/relationships/hyperlink" Target="http://jacksonville.com" TargetMode="External"/><Relationship Id="rId1428" Type="http://schemas.openxmlformats.org/officeDocument/2006/relationships/hyperlink" Target="https://focusgroup.thebulwark.com/" TargetMode="External"/><Relationship Id="rId1429" Type="http://schemas.openxmlformats.org/officeDocument/2006/relationships/hyperlink" Target="https://art19.com/shows/the-fourth-watch-podcast" TargetMode="External"/><Relationship Id="rId1420" Type="http://schemas.openxmlformats.org/officeDocument/2006/relationships/hyperlink" Target="http://theeveningtimes.com" TargetMode="External"/><Relationship Id="rId1421" Type="http://schemas.openxmlformats.org/officeDocument/2006/relationships/hyperlink" Target="https://www.theatlantic.com/category/experiment/" TargetMode="External"/><Relationship Id="rId1059" Type="http://schemas.openxmlformats.org/officeDocument/2006/relationships/hyperlink" Target="https://www.wsj.com/podcasts/opinion-potomac-watch" TargetMode="External"/><Relationship Id="rId228" Type="http://schemas.openxmlformats.org/officeDocument/2006/relationships/hyperlink" Target="http://thebulletin.org" TargetMode="External"/><Relationship Id="rId227" Type="http://schemas.openxmlformats.org/officeDocument/2006/relationships/hyperlink" Target="https://bucksexton.com/podcasts/" TargetMode="External"/><Relationship Id="rId226" Type="http://schemas.openxmlformats.org/officeDocument/2006/relationships/hyperlink" Target="http://brownstone.org" TargetMode="External"/><Relationship Id="rId225" Type="http://schemas.openxmlformats.org/officeDocument/2006/relationships/hyperlink" Target="http://brookings.edu" TargetMode="External"/><Relationship Id="rId229" Type="http://schemas.openxmlformats.org/officeDocument/2006/relationships/hyperlink" Target="https://www.businesscasual.fm/" TargetMode="External"/><Relationship Id="rId1050" Type="http://schemas.openxmlformats.org/officeDocument/2006/relationships/hyperlink" Target="https://crooked.com/podcast-series/offline/" TargetMode="External"/><Relationship Id="rId220" Type="http://schemas.openxmlformats.org/officeDocument/2006/relationships/hyperlink" Target="https://www.youtube.com/BretWeinsteinDarkHorse" TargetMode="External"/><Relationship Id="rId1051" Type="http://schemas.openxmlformats.org/officeDocument/2006/relationships/hyperlink" Target="http://oilcity.news" TargetMode="External"/><Relationship Id="rId1052" Type="http://schemas.openxmlformats.org/officeDocument/2006/relationships/hyperlink" Target="http://omaha.com" TargetMode="External"/><Relationship Id="rId1053" Type="http://schemas.openxmlformats.org/officeDocument/2006/relationships/hyperlink" Target="https://www.wbur.org/onpoint" TargetMode="External"/><Relationship Id="rId1054" Type="http://schemas.openxmlformats.org/officeDocument/2006/relationships/hyperlink" Target="https://www.wnycstudios.org/podcasts/otm" TargetMode="External"/><Relationship Id="rId224" Type="http://schemas.openxmlformats.org/officeDocument/2006/relationships/hyperlink" Target="http://brobible.com" TargetMode="External"/><Relationship Id="rId1055" Type="http://schemas.openxmlformats.org/officeDocument/2006/relationships/hyperlink" Target="https://cms.megaphone.fm/channel/BL7273559964?selected=BL7431201113" TargetMode="External"/><Relationship Id="rId223" Type="http://schemas.openxmlformats.org/officeDocument/2006/relationships/hyperlink" Target="http://bringmethenews.com" TargetMode="External"/><Relationship Id="rId1056" Type="http://schemas.openxmlformats.org/officeDocument/2006/relationships/hyperlink" Target="https://art19.com/shows/on-the-middle-east-with-andrew-parasiliti-an-al-monitor-podcast" TargetMode="External"/><Relationship Id="rId222" Type="http://schemas.openxmlformats.org/officeDocument/2006/relationships/hyperlink" Target="https://www.ozy.com/pg/podcast/briefly/" TargetMode="External"/><Relationship Id="rId1057" Type="http://schemas.openxmlformats.org/officeDocument/2006/relationships/hyperlink" Target="http://opb.org" TargetMode="External"/><Relationship Id="rId221" Type="http://schemas.openxmlformats.org/officeDocument/2006/relationships/hyperlink" Target="https://radio.foxnews.com/fox-news-talk/brian-kilmeade/" TargetMode="External"/><Relationship Id="rId1058" Type="http://schemas.openxmlformats.org/officeDocument/2006/relationships/hyperlink" Target="http://opensecrets.org" TargetMode="External"/><Relationship Id="rId1048" Type="http://schemas.openxmlformats.org/officeDocument/2006/relationships/hyperlink" Target="http://obxtoday.com" TargetMode="External"/><Relationship Id="rId1049" Type="http://schemas.openxmlformats.org/officeDocument/2006/relationships/hyperlink" Target="http://occupydemocrats.com/" TargetMode="External"/><Relationship Id="rId217" Type="http://schemas.openxmlformats.org/officeDocument/2006/relationships/hyperlink" Target="http://www.breitbart.com/" TargetMode="External"/><Relationship Id="rId216" Type="http://schemas.openxmlformats.org/officeDocument/2006/relationships/hyperlink" Target="https://breaking-points.simplecast.com/" TargetMode="External"/><Relationship Id="rId215" Type="http://schemas.openxmlformats.org/officeDocument/2006/relationships/hyperlink" Target="http://breakingdefense.com" TargetMode="External"/><Relationship Id="rId699" Type="http://schemas.openxmlformats.org/officeDocument/2006/relationships/hyperlink" Target="https://www.infowars.com/" TargetMode="External"/><Relationship Id="rId214" Type="http://schemas.openxmlformats.org/officeDocument/2006/relationships/hyperlink" Target="http://breaking911.com" TargetMode="External"/><Relationship Id="rId698" Type="http://schemas.openxmlformats.org/officeDocument/2006/relationships/hyperlink" Target="http://inewsource.org" TargetMode="External"/><Relationship Id="rId219" Type="http://schemas.openxmlformats.org/officeDocument/2006/relationships/hyperlink" Target="https://radio.foxnews.com/podcast/all-star-panel/" TargetMode="External"/><Relationship Id="rId218" Type="http://schemas.openxmlformats.org/officeDocument/2006/relationships/hyperlink" Target="http://brennancenter.org" TargetMode="External"/><Relationship Id="rId693" Type="http://schemas.openxmlformats.org/officeDocument/2006/relationships/hyperlink" Target="https://www.india.com/" TargetMode="External"/><Relationship Id="rId1040" Type="http://schemas.openxmlformats.org/officeDocument/2006/relationships/hyperlink" Target="https://www.oann.com/" TargetMode="External"/><Relationship Id="rId692" Type="http://schemas.openxmlformats.org/officeDocument/2006/relationships/hyperlink" Target="http://india.com" TargetMode="External"/><Relationship Id="rId1041" Type="http://schemas.openxmlformats.org/officeDocument/2006/relationships/hyperlink" Target="https://www.oann.com/schedule/" TargetMode="External"/><Relationship Id="rId691" Type="http://schemas.openxmlformats.org/officeDocument/2006/relationships/hyperlink" Target="http://independentmediainstitute.org" TargetMode="External"/><Relationship Id="rId1042" Type="http://schemas.openxmlformats.org/officeDocument/2006/relationships/hyperlink" Target="https://www.oann.com/category/shows/in-focus/in-focus-video/" TargetMode="External"/><Relationship Id="rId690" Type="http://schemas.openxmlformats.org/officeDocument/2006/relationships/hyperlink" Target="http://ijr.com" TargetMode="External"/><Relationship Id="rId1043" Type="http://schemas.openxmlformats.org/officeDocument/2006/relationships/hyperlink" Target="https://www.oann.com/category/shows/real-america/real-america-video/" TargetMode="External"/><Relationship Id="rId213" Type="http://schemas.openxmlformats.org/officeDocument/2006/relationships/hyperlink" Target="http://braverangels.org" TargetMode="External"/><Relationship Id="rId697" Type="http://schemas.openxmlformats.org/officeDocument/2006/relationships/hyperlink" Target="https://inews.co.uk" TargetMode="External"/><Relationship Id="rId1044" Type="http://schemas.openxmlformats.org/officeDocument/2006/relationships/hyperlink" Target="https://www.oann.com/category/shows/the-real-story/real-story-video/" TargetMode="External"/><Relationship Id="rId212" Type="http://schemas.openxmlformats.org/officeDocument/2006/relationships/hyperlink" Target="http://bostonreview.net" TargetMode="External"/><Relationship Id="rId696" Type="http://schemas.openxmlformats.org/officeDocument/2006/relationships/hyperlink" Target="http://indystar.com" TargetMode="External"/><Relationship Id="rId1045" Type="http://schemas.openxmlformats.org/officeDocument/2006/relationships/hyperlink" Target="https://www.oann.com/category/shows/tipping-point/tipping-point-video/" TargetMode="External"/><Relationship Id="rId211" Type="http://schemas.openxmlformats.org/officeDocument/2006/relationships/hyperlink" Target="http://bostonherald.com" TargetMode="External"/><Relationship Id="rId695" Type="http://schemas.openxmlformats.org/officeDocument/2006/relationships/hyperlink" Target="http://indy100.com" TargetMode="External"/><Relationship Id="rId1046" Type="http://schemas.openxmlformats.org/officeDocument/2006/relationships/hyperlink" Target="https://www.oann.com/category/shows/weekly-briefing/weekly-briefing-video/" TargetMode="External"/><Relationship Id="rId210" Type="http://schemas.openxmlformats.org/officeDocument/2006/relationships/hyperlink" Target="http://bostonglobe.com" TargetMode="External"/><Relationship Id="rId694" Type="http://schemas.openxmlformats.org/officeDocument/2006/relationships/hyperlink" Target="https://indiancountrytoday.com" TargetMode="External"/><Relationship Id="rId1047" Type="http://schemas.openxmlformats.org/officeDocument/2006/relationships/hyperlink" Target="http://observer.com" TargetMode="External"/><Relationship Id="rId249" Type="http://schemas.openxmlformats.org/officeDocument/2006/relationships/hyperlink" Target="http://cbc.ca" TargetMode="External"/><Relationship Id="rId248" Type="http://schemas.openxmlformats.org/officeDocument/2006/relationships/hyperlink" Target="http://cato.org" TargetMode="External"/><Relationship Id="rId247" Type="http://schemas.openxmlformats.org/officeDocument/2006/relationships/hyperlink" Target="https://www.cato.org/search/category/multimedia+cato-daily-podcast/type/multimedia" TargetMode="External"/><Relationship Id="rId1070" Type="http://schemas.openxmlformats.org/officeDocument/2006/relationships/hyperlink" Target="https://www.ozy.com/" TargetMode="External"/><Relationship Id="rId1071" Type="http://schemas.openxmlformats.org/officeDocument/2006/relationships/hyperlink" Target="http://palmbeachpost.com" TargetMode="External"/><Relationship Id="rId1072" Type="http://schemas.openxmlformats.org/officeDocument/2006/relationships/hyperlink" Target="https://www.palmerreport.com/" TargetMode="External"/><Relationship Id="rId242" Type="http://schemas.openxmlformats.org/officeDocument/2006/relationships/hyperlink" Target="http://capitalismmagazine.com" TargetMode="External"/><Relationship Id="rId1073" Type="http://schemas.openxmlformats.org/officeDocument/2006/relationships/hyperlink" Target="http://padailypost.com" TargetMode="External"/><Relationship Id="rId241" Type="http://schemas.openxmlformats.org/officeDocument/2006/relationships/hyperlink" Target="http://capitalandmain.com" TargetMode="External"/><Relationship Id="rId1074" Type="http://schemas.openxmlformats.org/officeDocument/2006/relationships/hyperlink" Target="http://pantsuitpoliticsshow.com" TargetMode="External"/><Relationship Id="rId240" Type="http://schemas.openxmlformats.org/officeDocument/2006/relationships/hyperlink" Target="https://www.washingtonpost.com/podcasts/cape-up/" TargetMode="External"/><Relationship Id="rId1075" Type="http://schemas.openxmlformats.org/officeDocument/2006/relationships/hyperlink" Target="http://parents.com" TargetMode="External"/><Relationship Id="rId1076" Type="http://schemas.openxmlformats.org/officeDocument/2006/relationships/hyperlink" Target="https://gasdigitalnetwork.com/gdn-show-channels/part-of-the-problem/" TargetMode="External"/><Relationship Id="rId246" Type="http://schemas.openxmlformats.org/officeDocument/2006/relationships/hyperlink" Target="http://catholicnews.com" TargetMode="External"/><Relationship Id="rId1077" Type="http://schemas.openxmlformats.org/officeDocument/2006/relationships/hyperlink" Target="http://pasadenastarnews.com" TargetMode="External"/><Relationship Id="rId245" Type="http://schemas.openxmlformats.org/officeDocument/2006/relationships/hyperlink" Target="http://castanet.net" TargetMode="External"/><Relationship Id="rId1078" Type="http://schemas.openxmlformats.org/officeDocument/2006/relationships/hyperlink" Target="http://readpassage.com" TargetMode="External"/><Relationship Id="rId244" Type="http://schemas.openxmlformats.org/officeDocument/2006/relationships/hyperlink" Target="https://news.bloomberglaw.com/podcasts/cases-and-controversies" TargetMode="External"/><Relationship Id="rId1079" Type="http://schemas.openxmlformats.org/officeDocument/2006/relationships/hyperlink" Target="http://pastemagazine.com" TargetMode="External"/><Relationship Id="rId243" Type="http://schemas.openxmlformats.org/officeDocument/2006/relationships/hyperlink" Target="http://capitolweekly.net" TargetMode="External"/><Relationship Id="rId239" Type="http://schemas.openxmlformats.org/officeDocument/2006/relationships/hyperlink" Target="http://capecodtimes.com" TargetMode="External"/><Relationship Id="rId238" Type="http://schemas.openxmlformats.org/officeDocument/2006/relationships/hyperlink" Target="https://www.dailywire.com/show/candace" TargetMode="External"/><Relationship Id="rId237" Type="http://schemas.openxmlformats.org/officeDocument/2006/relationships/hyperlink" Target="http://calmatters.org" TargetMode="External"/><Relationship Id="rId236" Type="http://schemas.openxmlformats.org/officeDocument/2006/relationships/hyperlink" Target="https://www.c4isrnet.com/" TargetMode="External"/><Relationship Id="rId1060" Type="http://schemas.openxmlformats.org/officeDocument/2006/relationships/hyperlink" Target="http://ocregister.com" TargetMode="External"/><Relationship Id="rId1061" Type="http://schemas.openxmlformats.org/officeDocument/2006/relationships/hyperlink" Target="http://orlandosentinel.com" TargetMode="External"/><Relationship Id="rId231" Type="http://schemas.openxmlformats.org/officeDocument/2006/relationships/hyperlink" Target="http://bustle.com" TargetMode="External"/><Relationship Id="rId1062" Type="http://schemas.openxmlformats.org/officeDocument/2006/relationships/hyperlink" Target="http://ottawacitizen.com" TargetMode="External"/><Relationship Id="rId230" Type="http://schemas.openxmlformats.org/officeDocument/2006/relationships/hyperlink" Target="http://bust.com" TargetMode="External"/><Relationship Id="rId1063" Type="http://schemas.openxmlformats.org/officeDocument/2006/relationships/hyperlink" Target="https://lemonadamedia.com/show/ouramerica/" TargetMode="External"/><Relationship Id="rId1064" Type="http://schemas.openxmlformats.org/officeDocument/2006/relationships/hyperlink" Target="http://out.com" TargetMode="External"/><Relationship Id="rId1065" Type="http://schemas.openxmlformats.org/officeDocument/2006/relationships/hyperlink" Target="http://outdoornews.com" TargetMode="External"/><Relationship Id="rId235" Type="http://schemas.openxmlformats.org/officeDocument/2006/relationships/hyperlink" Target="https://www.c-span.org/series/?washingtonJournal" TargetMode="External"/><Relationship Id="rId1066" Type="http://schemas.openxmlformats.org/officeDocument/2006/relationships/hyperlink" Target="http://outkick.com" TargetMode="External"/><Relationship Id="rId234" Type="http://schemas.openxmlformats.org/officeDocument/2006/relationships/hyperlink" Target="https://bit.ly/CSPANQandA" TargetMode="External"/><Relationship Id="rId1067" Type="http://schemas.openxmlformats.org/officeDocument/2006/relationships/hyperlink" Target="https://art19.com/shows/outkick-the-show-with-clay-travis" TargetMode="External"/><Relationship Id="rId233" Type="http://schemas.openxmlformats.org/officeDocument/2006/relationships/hyperlink" Target="https://www.buzzfeednews.com/" TargetMode="External"/><Relationship Id="rId1068" Type="http://schemas.openxmlformats.org/officeDocument/2006/relationships/hyperlink" Target="http://outsideonline.com" TargetMode="External"/><Relationship Id="rId232" Type="http://schemas.openxmlformats.org/officeDocument/2006/relationships/hyperlink" Target="https://www.buzzfeed.com/daily" TargetMode="External"/><Relationship Id="rId1069" Type="http://schemas.openxmlformats.org/officeDocument/2006/relationships/hyperlink" Target="http://oxygen.com" TargetMode="External"/><Relationship Id="rId1015" Type="http://schemas.openxmlformats.org/officeDocument/2006/relationships/hyperlink" Target="http://nj.com" TargetMode="External"/><Relationship Id="rId1499" Type="http://schemas.openxmlformats.org/officeDocument/2006/relationships/hyperlink" Target="https://www.thedailybeast.com/franchise/the-new-abnormal" TargetMode="External"/><Relationship Id="rId1016" Type="http://schemas.openxmlformats.org/officeDocument/2006/relationships/hyperlink" Target="http://noagendashow.net" TargetMode="External"/><Relationship Id="rId1017" Type="http://schemas.openxmlformats.org/officeDocument/2006/relationships/hyperlink" Target="https://briantylercohen.com/podcast/" TargetMode="External"/><Relationship Id="rId1018" Type="http://schemas.openxmlformats.org/officeDocument/2006/relationships/hyperlink" Target="http://nola.com" TargetMode="External"/><Relationship Id="rId1019" Type="http://schemas.openxmlformats.org/officeDocument/2006/relationships/hyperlink" Target="http://nola.com" TargetMode="External"/><Relationship Id="rId668" Type="http://schemas.openxmlformats.org/officeDocument/2006/relationships/hyperlink" Target="http://hollywoodlife.com" TargetMode="External"/><Relationship Id="rId667" Type="http://schemas.openxmlformats.org/officeDocument/2006/relationships/hyperlink" Target="https://holdthesetruthswithdancrenshaw.libsyn.com/" TargetMode="External"/><Relationship Id="rId666" Type="http://schemas.openxmlformats.org/officeDocument/2006/relationships/hyperlink" Target="https://www.youtube.com/c/ConservativeTwins/videos" TargetMode="External"/><Relationship Id="rId665" Type="http://schemas.openxmlformats.org/officeDocument/2006/relationships/hyperlink" Target="https://www.cnn.com/shows/weekend-express" TargetMode="External"/><Relationship Id="rId669" Type="http://schemas.openxmlformats.org/officeDocument/2006/relationships/hyperlink" Target="http://hollywoodreporter.com" TargetMode="External"/><Relationship Id="rId1490" Type="http://schemas.openxmlformats.org/officeDocument/2006/relationships/hyperlink" Target="https://mikhailapeterson.libsyn.com/" TargetMode="External"/><Relationship Id="rId660" Type="http://schemas.openxmlformats.org/officeDocument/2006/relationships/hyperlink" Target="http://hcn.org" TargetMode="External"/><Relationship Id="rId1491" Type="http://schemas.openxmlformats.org/officeDocument/2006/relationships/hyperlink" Target="http://moguldom.com" TargetMode="External"/><Relationship Id="rId1492" Type="http://schemas.openxmlformats.org/officeDocument/2006/relationships/hyperlink" Target="http://themoscowtimes.com" TargetMode="External"/><Relationship Id="rId1493" Type="http://schemas.openxmlformats.org/officeDocument/2006/relationships/hyperlink" Target="https://www.motherjones.com/topics/the-mother-jones-podcast/" TargetMode="External"/><Relationship Id="rId1010" Type="http://schemas.openxmlformats.org/officeDocument/2006/relationships/hyperlink" Target="http://newsy.com" TargetMode="External"/><Relationship Id="rId1494" Type="http://schemas.openxmlformats.org/officeDocument/2006/relationships/hyperlink" Target="http://fool.com" TargetMode="External"/><Relationship Id="rId664" Type="http://schemas.openxmlformats.org/officeDocument/2006/relationships/hyperlink" Target="https://www.cnn.com/shows/morning-express" TargetMode="External"/><Relationship Id="rId1011" Type="http://schemas.openxmlformats.org/officeDocument/2006/relationships/hyperlink" Target="https://www.gingrich360.com/productions/podcast/" TargetMode="External"/><Relationship Id="rId1495" Type="http://schemas.openxmlformats.org/officeDocument/2006/relationships/hyperlink" Target="https://www.thenation.com/" TargetMode="External"/><Relationship Id="rId663" Type="http://schemas.openxmlformats.org/officeDocument/2006/relationships/hyperlink" Target="https://thehill.com/hilltv/rising" TargetMode="External"/><Relationship Id="rId1012" Type="http://schemas.openxmlformats.org/officeDocument/2006/relationships/hyperlink" Target="http://nextgov.com" TargetMode="External"/><Relationship Id="rId1496" Type="http://schemas.openxmlformats.org/officeDocument/2006/relationships/hyperlink" Target="http://thenationalnews.com" TargetMode="External"/><Relationship Id="rId662" Type="http://schemas.openxmlformats.org/officeDocument/2006/relationships/hyperlink" Target="http://hillreporter.com" TargetMode="External"/><Relationship Id="rId1013" Type="http://schemas.openxmlformats.org/officeDocument/2006/relationships/hyperlink" Target="http://nickiswift.com" TargetMode="External"/><Relationship Id="rId1497" Type="http://schemas.openxmlformats.org/officeDocument/2006/relationships/hyperlink" Target="https://thenationalpulse.com/podcast/" TargetMode="External"/><Relationship Id="rId661" Type="http://schemas.openxmlformats.org/officeDocument/2006/relationships/hyperlink" Target="http://hillrag.com" TargetMode="External"/><Relationship Id="rId1014" Type="http://schemas.openxmlformats.org/officeDocument/2006/relationships/hyperlink" Target="http://nj.com" TargetMode="External"/><Relationship Id="rId1498" Type="http://schemas.openxmlformats.org/officeDocument/2006/relationships/hyperlink" Target="http://thenevadaindependent.com" TargetMode="External"/><Relationship Id="rId1004" Type="http://schemas.openxmlformats.org/officeDocument/2006/relationships/hyperlink" Target="http://newsone.com" TargetMode="External"/><Relationship Id="rId1488" Type="http://schemas.openxmlformats.org/officeDocument/2006/relationships/hyperlink" Target="https://www.dailywire.com/show/the-michael-knowles-show" TargetMode="External"/><Relationship Id="rId1005" Type="http://schemas.openxmlformats.org/officeDocument/2006/relationships/hyperlink" Target="https://newspunch.com/" TargetMode="External"/><Relationship Id="rId1489" Type="http://schemas.openxmlformats.org/officeDocument/2006/relationships/hyperlink" Target="https://michaelsavage.com/podcast/" TargetMode="External"/><Relationship Id="rId1006" Type="http://schemas.openxmlformats.org/officeDocument/2006/relationships/hyperlink" Target="http://newsrescue.com" TargetMode="External"/><Relationship Id="rId1007" Type="http://schemas.openxmlformats.org/officeDocument/2006/relationships/hyperlink" Target="http://newstarget.com" TargetMode="External"/><Relationship Id="rId1008" Type="http://schemas.openxmlformats.org/officeDocument/2006/relationships/hyperlink" Target="http://newswars.com" TargetMode="External"/><Relationship Id="rId1009" Type="http://schemas.openxmlformats.org/officeDocument/2006/relationships/hyperlink" Target="http://newsweek.com" TargetMode="External"/><Relationship Id="rId657" Type="http://schemas.openxmlformats.org/officeDocument/2006/relationships/hyperlink" Target="http://heraldscotland.com" TargetMode="External"/><Relationship Id="rId656" Type="http://schemas.openxmlformats.org/officeDocument/2006/relationships/hyperlink" Target="https://play.acast.com/s/hell-and-high-water-with-john-heilemann-1" TargetMode="External"/><Relationship Id="rId655" Type="http://schemas.openxmlformats.org/officeDocument/2006/relationships/hyperlink" Target="http://helenair.com" TargetMode="External"/><Relationship Id="rId654" Type="http://schemas.openxmlformats.org/officeDocument/2006/relationships/hyperlink" Target="http://heavy.com" TargetMode="External"/><Relationship Id="rId659" Type="http://schemas.openxmlformats.org/officeDocument/2006/relationships/hyperlink" Target="http://heritage.org" TargetMode="External"/><Relationship Id="rId658" Type="http://schemas.openxmlformats.org/officeDocument/2006/relationships/hyperlink" Target="http://herbs.news" TargetMode="External"/><Relationship Id="rId1480" Type="http://schemas.openxmlformats.org/officeDocument/2006/relationships/hyperlink" Target="http://themarshallproject.org" TargetMode="External"/><Relationship Id="rId1481" Type="http://schemas.openxmlformats.org/officeDocument/2006/relationships/hyperlink" Target="http://themarysue.com" TargetMode="External"/><Relationship Id="rId1482" Type="http://schemas.openxmlformats.org/officeDocument/2006/relationships/hyperlink" Target="https://www.politicon.com/podcast-title/the-mary-trump-show/" TargetMode="External"/><Relationship Id="rId1483" Type="http://schemas.openxmlformats.org/officeDocument/2006/relationships/hyperlink" Target="https://www.dailywire.com/show/the-matt-walsh-show" TargetMode="External"/><Relationship Id="rId653" Type="http://schemas.openxmlformats.org/officeDocument/2006/relationships/hyperlink" Target="http://heated.world" TargetMode="External"/><Relationship Id="rId1000" Type="http://schemas.openxmlformats.org/officeDocument/2006/relationships/hyperlink" Target="https://www.newsnationnow.com/news-nation-live/" TargetMode="External"/><Relationship Id="rId1484" Type="http://schemas.openxmlformats.org/officeDocument/2006/relationships/hyperlink" Target="https://www.nationalreview.com/podcasts/the-mccarthy-report/" TargetMode="External"/><Relationship Id="rId652" Type="http://schemas.openxmlformats.org/officeDocument/2006/relationships/hyperlink" Target="https://www.matteroffact.tv/" TargetMode="External"/><Relationship Id="rId1001" Type="http://schemas.openxmlformats.org/officeDocument/2006/relationships/hyperlink" Target="https://www.newsnationnow.com/rush-hour/" TargetMode="External"/><Relationship Id="rId1485" Type="http://schemas.openxmlformats.org/officeDocument/2006/relationships/hyperlink" Target="https://www.podcastone.com/pd/Media-Roundtable" TargetMode="External"/><Relationship Id="rId651" Type="http://schemas.openxmlformats.org/officeDocument/2006/relationships/hyperlink" Target="http://healthline.com" TargetMode="External"/><Relationship Id="rId1002" Type="http://schemas.openxmlformats.org/officeDocument/2006/relationships/hyperlink" Target="https://www.newsnationnow.com/on-balance-with-leland-vittert/" TargetMode="External"/><Relationship Id="rId1486" Type="http://schemas.openxmlformats.org/officeDocument/2006/relationships/hyperlink" Target="https://www.devilmaycaremedia.com/megynkellyshow" TargetMode="External"/><Relationship Id="rId650" Type="http://schemas.openxmlformats.org/officeDocument/2006/relationships/hyperlink" Target="http://health.news" TargetMode="External"/><Relationship Id="rId1003" Type="http://schemas.openxmlformats.org/officeDocument/2006/relationships/hyperlink" Target="https://www.newsnationnow.com/the-donlon-report/" TargetMode="External"/><Relationship Id="rId1487" Type="http://schemas.openxmlformats.org/officeDocument/2006/relationships/hyperlink" Target="https://www.meidastouch.com/podcast" TargetMode="External"/><Relationship Id="rId1037" Type="http://schemas.openxmlformats.org/officeDocument/2006/relationships/hyperlink" Target="https://www.ntd.com/wideangle" TargetMode="External"/><Relationship Id="rId1038" Type="http://schemas.openxmlformats.org/officeDocument/2006/relationships/hyperlink" Target="http://nutritruth.org" TargetMode="External"/><Relationship Id="rId1039" Type="http://schemas.openxmlformats.org/officeDocument/2006/relationships/hyperlink" Target="http://nydailynews.com" TargetMode="External"/><Relationship Id="rId206" Type="http://schemas.openxmlformats.org/officeDocument/2006/relationships/hyperlink" Target="http://bnonews.com" TargetMode="External"/><Relationship Id="rId205" Type="http://schemas.openxmlformats.org/officeDocument/2006/relationships/hyperlink" Target="https://podcastone.com/blunt-force-truth" TargetMode="External"/><Relationship Id="rId689" Type="http://schemas.openxmlformats.org/officeDocument/2006/relationships/hyperlink" Target="http://independent.org" TargetMode="External"/><Relationship Id="rId204" Type="http://schemas.openxmlformats.org/officeDocument/2006/relationships/hyperlink" Target="https://www.bloomberg.com/btv/series/whatd-you-miss" TargetMode="External"/><Relationship Id="rId688" Type="http://schemas.openxmlformats.org/officeDocument/2006/relationships/hyperlink" Target="http://righteous.us/independent-americans/" TargetMode="External"/><Relationship Id="rId203" Type="http://schemas.openxmlformats.org/officeDocument/2006/relationships/hyperlink" Target="https://www.bloomberg.com/peer-to-peer" TargetMode="External"/><Relationship Id="rId687" Type="http://schemas.openxmlformats.org/officeDocument/2006/relationships/hyperlink" Target="http://inthesetimes.com" TargetMode="External"/><Relationship Id="rId209" Type="http://schemas.openxmlformats.org/officeDocument/2006/relationships/hyperlink" Target="http://bossip.com" TargetMode="External"/><Relationship Id="rId208" Type="http://schemas.openxmlformats.org/officeDocument/2006/relationships/hyperlink" Target="http://borderreport.com" TargetMode="External"/><Relationship Id="rId207" Type="http://schemas.openxmlformats.org/officeDocument/2006/relationships/hyperlink" Target="http://boingboing.net" TargetMode="External"/><Relationship Id="rId682" Type="http://schemas.openxmlformats.org/officeDocument/2006/relationships/hyperlink" Target="https://video.i24news.tv/page/6154368a23eec60016c35d2f" TargetMode="External"/><Relationship Id="rId681" Type="http://schemas.openxmlformats.org/officeDocument/2006/relationships/hyperlink" Target="https://crooked.com/podcast-series/hysteria/" TargetMode="External"/><Relationship Id="rId1030" Type="http://schemas.openxmlformats.org/officeDocument/2006/relationships/hyperlink" Target="https://www.ntd.com/capitol-report" TargetMode="External"/><Relationship Id="rId680" Type="http://schemas.openxmlformats.org/officeDocument/2006/relationships/hyperlink" Target="http://humansarefree.com" TargetMode="External"/><Relationship Id="rId1031" Type="http://schemas.openxmlformats.org/officeDocument/2006/relationships/hyperlink" Target="https://www.ntd.com/china-in-focus" TargetMode="External"/><Relationship Id="rId1032" Type="http://schemas.openxmlformats.org/officeDocument/2006/relationships/hyperlink" Target="https://www.ntd.com/deep-dive" TargetMode="External"/><Relationship Id="rId202" Type="http://schemas.openxmlformats.org/officeDocument/2006/relationships/hyperlink" Target="https://www.bloomberg.com/btv/series/balance-of-power" TargetMode="External"/><Relationship Id="rId686" Type="http://schemas.openxmlformats.org/officeDocument/2006/relationships/hyperlink" Target="https://www.inthethick.org/" TargetMode="External"/><Relationship Id="rId1033" Type="http://schemas.openxmlformats.org/officeDocument/2006/relationships/hyperlink" Target="https://www.ntd.com/ntd-business" TargetMode="External"/><Relationship Id="rId201" Type="http://schemas.openxmlformats.org/officeDocument/2006/relationships/hyperlink" Target="https://www.bloomberg.com/btv/series/wall-street-week" TargetMode="External"/><Relationship Id="rId685" Type="http://schemas.openxmlformats.org/officeDocument/2006/relationships/hyperlink" Target="https://www.lemonadamedia.com/show/in-the-bubble/" TargetMode="External"/><Relationship Id="rId1034" Type="http://schemas.openxmlformats.org/officeDocument/2006/relationships/hyperlink" Target="https://www.ntd.com/ntd-evening-news" TargetMode="External"/><Relationship Id="rId200" Type="http://schemas.openxmlformats.org/officeDocument/2006/relationships/hyperlink" Target="https://www.bloomberg.com/btv/series/bloomberg-technology" TargetMode="External"/><Relationship Id="rId684" Type="http://schemas.openxmlformats.org/officeDocument/2006/relationships/hyperlink" Target="http://iflscience.com" TargetMode="External"/><Relationship Id="rId1035" Type="http://schemas.openxmlformats.org/officeDocument/2006/relationships/hyperlink" Target="https://www.ntd.com/ntd-news-today" TargetMode="External"/><Relationship Id="rId683" Type="http://schemas.openxmlformats.org/officeDocument/2006/relationships/hyperlink" Target="https://video.i24news.tv/page/5a97b81f23eec6000c55857d" TargetMode="External"/><Relationship Id="rId1036" Type="http://schemas.openxmlformats.org/officeDocument/2006/relationships/hyperlink" Target="https://www.ntd.com/thebeaushow" TargetMode="External"/><Relationship Id="rId1026" Type="http://schemas.openxmlformats.org/officeDocument/2006/relationships/hyperlink" Target="http://nprillinois.org" TargetMode="External"/><Relationship Id="rId1027" Type="http://schemas.openxmlformats.org/officeDocument/2006/relationships/hyperlink" Target="https://www.npr.org/podcasts/500005/npr-news-now" TargetMode="External"/><Relationship Id="rId1028" Type="http://schemas.openxmlformats.org/officeDocument/2006/relationships/hyperlink" Target="http://americas1stfreedom.org" TargetMode="External"/><Relationship Id="rId1029" Type="http://schemas.openxmlformats.org/officeDocument/2006/relationships/hyperlink" Target="http://nraila.org" TargetMode="External"/><Relationship Id="rId679" Type="http://schemas.openxmlformats.org/officeDocument/2006/relationships/hyperlink" Target="https://podcasts.apple.com/us/podcast/human-events-daily-with-jack-posobiec/id1585243541" TargetMode="External"/><Relationship Id="rId678" Type="http://schemas.openxmlformats.org/officeDocument/2006/relationships/hyperlink" Target="http://humanevents.com" TargetMode="External"/><Relationship Id="rId677" Type="http://schemas.openxmlformats.org/officeDocument/2006/relationships/hyperlink" Target="http://www.huffingtonpost.com/" TargetMode="External"/><Relationship Id="rId676" Type="http://schemas.openxmlformats.org/officeDocument/2006/relationships/hyperlink" Target="https://gimletmedia.com/shows/howtosaveaplanet/" TargetMode="External"/><Relationship Id="rId671" Type="http://schemas.openxmlformats.org/officeDocument/2006/relationships/hyperlink" Target="http://civilbeat.org" TargetMode="External"/><Relationship Id="rId670" Type="http://schemas.openxmlformats.org/officeDocument/2006/relationships/hyperlink" Target="http://honestlypod.com" TargetMode="External"/><Relationship Id="rId1020" Type="http://schemas.openxmlformats.org/officeDocument/2006/relationships/hyperlink" Target="http://northcoastjournal.com" TargetMode="External"/><Relationship Id="rId1021" Type="http://schemas.openxmlformats.org/officeDocument/2006/relationships/hyperlink" Target="http://norwichbulletin.com" TargetMode="External"/><Relationship Id="rId675" Type="http://schemas.openxmlformats.org/officeDocument/2006/relationships/hyperlink" Target="http://houstonpress.com" TargetMode="External"/><Relationship Id="rId1022" Type="http://schemas.openxmlformats.org/officeDocument/2006/relationships/hyperlink" Target="http://notthebee.com" TargetMode="External"/><Relationship Id="rId674" Type="http://schemas.openxmlformats.org/officeDocument/2006/relationships/hyperlink" Target="http://houstonchronicle.com" TargetMode="External"/><Relationship Id="rId1023" Type="http://schemas.openxmlformats.org/officeDocument/2006/relationships/hyperlink" Target="http://notrickszone.com" TargetMode="External"/><Relationship Id="rId673" Type="http://schemas.openxmlformats.org/officeDocument/2006/relationships/hyperlink" Target="http://hotair.com" TargetMode="External"/><Relationship Id="rId1024" Type="http://schemas.openxmlformats.org/officeDocument/2006/relationships/hyperlink" Target="http://nowthisnews.com" TargetMode="External"/><Relationship Id="rId672" Type="http://schemas.openxmlformats.org/officeDocument/2006/relationships/hyperlink" Target="http://hoover.org" TargetMode="External"/><Relationship Id="rId1025" Type="http://schemas.openxmlformats.org/officeDocument/2006/relationships/hyperlink" Target="https://www.npr.org/" TargetMode="External"/><Relationship Id="rId190" Type="http://schemas.openxmlformats.org/officeDocument/2006/relationships/hyperlink" Target="https://www.bloomberg.com/btv/series/bloomberg-markets-middle-east" TargetMode="External"/><Relationship Id="rId194" Type="http://schemas.openxmlformats.org/officeDocument/2006/relationships/hyperlink" Target="https://www.bloomberg.com/btv/series/bloomberg-markets-european-close" TargetMode="External"/><Relationship Id="rId193" Type="http://schemas.openxmlformats.org/officeDocument/2006/relationships/hyperlink" Target="https://www.bloomberg.com/series/bloomberg-markets-china-open" TargetMode="External"/><Relationship Id="rId192" Type="http://schemas.openxmlformats.org/officeDocument/2006/relationships/hyperlink" Target="https://www.bloomberg.com/markets/regions/americas" TargetMode="External"/><Relationship Id="rId191" Type="http://schemas.openxmlformats.org/officeDocument/2006/relationships/hyperlink" Target="https://www.bloomberg.com/btv/series/bloomberg-markets" TargetMode="External"/><Relationship Id="rId187" Type="http://schemas.openxmlformats.org/officeDocument/2006/relationships/hyperlink" Target="https://www.bloomberg.com/btv/series/daybreak-asia" TargetMode="External"/><Relationship Id="rId186" Type="http://schemas.openxmlformats.org/officeDocument/2006/relationships/hyperlink" Target="https://www.bloomberg.com/" TargetMode="External"/><Relationship Id="rId185" Type="http://schemas.openxmlformats.org/officeDocument/2006/relationships/hyperlink" Target="https://play.acast.com/s/bloomberglaw/" TargetMode="External"/><Relationship Id="rId184" Type="http://schemas.openxmlformats.org/officeDocument/2006/relationships/hyperlink" Target="http://bgov.com" TargetMode="External"/><Relationship Id="rId189" Type="http://schemas.openxmlformats.org/officeDocument/2006/relationships/hyperlink" Target="https://www.bloomberg.com/btv/series/daybreak-europe" TargetMode="External"/><Relationship Id="rId188" Type="http://schemas.openxmlformats.org/officeDocument/2006/relationships/hyperlink" Target="https://www.bloomberg.com/btv/series/daybreak-australia" TargetMode="External"/><Relationship Id="rId183" Type="http://schemas.openxmlformats.org/officeDocument/2006/relationships/hyperlink" Target="https://www.bloomberg.com/podcasts/advantage" TargetMode="External"/><Relationship Id="rId182" Type="http://schemas.openxmlformats.org/officeDocument/2006/relationships/hyperlink" Target="http://bloggingheads.tv" TargetMode="External"/><Relationship Id="rId181" Type="http://schemas.openxmlformats.org/officeDocument/2006/relationships/hyperlink" Target="https://barpodcast.fireside.fm/" TargetMode="External"/><Relationship Id="rId180" Type="http://schemas.openxmlformats.org/officeDocument/2006/relationships/hyperlink" Target="https://www.blazetv.com/series/QeocD1zKeSP0-stu-does-america?channel=series" TargetMode="External"/><Relationship Id="rId176" Type="http://schemas.openxmlformats.org/officeDocument/2006/relationships/hyperlink" Target="https://www.blazetv.com/series/68cONUDwISWK-economic-war-room?channel=series" TargetMode="External"/><Relationship Id="rId175" Type="http://schemas.openxmlformats.org/officeDocument/2006/relationships/hyperlink" Target="http://blavity.com" TargetMode="External"/><Relationship Id="rId174" Type="http://schemas.openxmlformats.org/officeDocument/2006/relationships/hyperlink" Target="http://blacksportsonline.com" TargetMode="External"/><Relationship Id="rId173" Type="http://schemas.openxmlformats.org/officeDocument/2006/relationships/hyperlink" Target="https://www.iheart.com/podcast/1119-black-information-network-71841994/" TargetMode="External"/><Relationship Id="rId179" Type="http://schemas.openxmlformats.org/officeDocument/2006/relationships/hyperlink" Target="https://www.blazetv.com/series/bZ55M0eK8zTh-levintv-latest-episodes?channel=series" TargetMode="External"/><Relationship Id="rId178" Type="http://schemas.openxmlformats.org/officeDocument/2006/relationships/hyperlink" Target="https://www.blazetv.com/series/qY9k3lrs2tmv-kibby-on-liberty?channel=series" TargetMode="External"/><Relationship Id="rId177" Type="http://schemas.openxmlformats.org/officeDocument/2006/relationships/hyperlink" Target="https://www.blazetv.com/series/6h9e60TbKWdu-glenn-tv?channel=series" TargetMode="External"/><Relationship Id="rId198" Type="http://schemas.openxmlformats.org/officeDocument/2006/relationships/hyperlink" Target="https://www.bloomberg.com/btv/series/bloomberg-surveillance" TargetMode="External"/><Relationship Id="rId197" Type="http://schemas.openxmlformats.org/officeDocument/2006/relationships/hyperlink" Target="https://www.bloomberg.com/btv/series/bloomberg-markets-the-open" TargetMode="External"/><Relationship Id="rId196" Type="http://schemas.openxmlformats.org/officeDocument/2006/relationships/hyperlink" Target="https://www.bloomberg.com/btv/series/bloomberg-markets-the-close" TargetMode="External"/><Relationship Id="rId195" Type="http://schemas.openxmlformats.org/officeDocument/2006/relationships/hyperlink" Target="https://www.bloomberg.com/btv/series/bloomberg-markets-european-open" TargetMode="External"/><Relationship Id="rId199" Type="http://schemas.openxmlformats.org/officeDocument/2006/relationships/hyperlink" Target="https://www.bloomberg.com/btv/series/bloomberg-surveillance-early-edition" TargetMode="External"/><Relationship Id="rId150" Type="http://schemas.openxmlformats.org/officeDocument/2006/relationships/hyperlink" Target="http://becauseofthemwecan.com" TargetMode="External"/><Relationship Id="rId149" Type="http://schemas.openxmlformats.org/officeDocument/2006/relationships/hyperlink" Target="http://bearingarms.com" TargetMode="External"/><Relationship Id="rId148" Type="http://schemas.openxmlformats.org/officeDocument/2006/relationships/hyperlink" Target="https://www.bbc.co.uk/programmes/b006t14n" TargetMode="External"/><Relationship Id="rId1090" Type="http://schemas.openxmlformats.org/officeDocument/2006/relationships/hyperlink" Target="http://people.com" TargetMode="External"/><Relationship Id="rId1091" Type="http://schemas.openxmlformats.org/officeDocument/2006/relationships/hyperlink" Target="http://en.people.cn/" TargetMode="External"/><Relationship Id="rId1092" Type="http://schemas.openxmlformats.org/officeDocument/2006/relationships/hyperlink" Target="http://peoplesdispatch.org" TargetMode="External"/><Relationship Id="rId1093" Type="http://schemas.openxmlformats.org/officeDocument/2006/relationships/hyperlink" Target="http://peta.org" TargetMode="External"/><Relationship Id="rId1094" Type="http://schemas.openxmlformats.org/officeDocument/2006/relationships/hyperlink" Target="http://pewresearch.org" TargetMode="External"/><Relationship Id="rId143" Type="http://schemas.openxmlformats.org/officeDocument/2006/relationships/hyperlink" Target="http://barrons.com" TargetMode="External"/><Relationship Id="rId1095" Type="http://schemas.openxmlformats.org/officeDocument/2006/relationships/hyperlink" Target="http://inquirer.com" TargetMode="External"/><Relationship Id="rId142" Type="http://schemas.openxmlformats.org/officeDocument/2006/relationships/hyperlink" Target="http://barnstablepatriot.com" TargetMode="External"/><Relationship Id="rId1096" Type="http://schemas.openxmlformats.org/officeDocument/2006/relationships/hyperlink" Target="http://phillyvoice.com" TargetMode="External"/><Relationship Id="rId141" Type="http://schemas.openxmlformats.org/officeDocument/2006/relationships/hyperlink" Target="http://listen.warroom.org/" TargetMode="External"/><Relationship Id="rId1097" Type="http://schemas.openxmlformats.org/officeDocument/2006/relationships/hyperlink" Target="http://phoenixnewtimes.com" TargetMode="External"/><Relationship Id="rId140" Type="http://schemas.openxmlformats.org/officeDocument/2006/relationships/hyperlink" Target="https://www.booksmartstudios.org/s/banished" TargetMode="External"/><Relationship Id="rId1098" Type="http://schemas.openxmlformats.org/officeDocument/2006/relationships/hyperlink" Target="http://phys.org" TargetMode="External"/><Relationship Id="rId147" Type="http://schemas.openxmlformats.org/officeDocument/2006/relationships/hyperlink" Target="https://www.bbc.co.uk/programmes/n13xtn69" TargetMode="External"/><Relationship Id="rId1099" Type="http://schemas.openxmlformats.org/officeDocument/2006/relationships/hyperlink" Target="http://phys.org" TargetMode="External"/><Relationship Id="rId146" Type="http://schemas.openxmlformats.org/officeDocument/2006/relationships/hyperlink" Target="https://www.bbc.co.uk/programmes/n13xtmgh" TargetMode="External"/><Relationship Id="rId145" Type="http://schemas.openxmlformats.org/officeDocument/2006/relationships/hyperlink" Target="https://www.bbc.com/" TargetMode="External"/><Relationship Id="rId144" Type="http://schemas.openxmlformats.org/officeDocument/2006/relationships/hyperlink" Target="http://barstoolsports.com" TargetMode="External"/><Relationship Id="rId139" Type="http://schemas.openxmlformats.org/officeDocument/2006/relationships/hyperlink" Target="http://bangordailynews.com" TargetMode="External"/><Relationship Id="rId138" Type="http://schemas.openxmlformats.org/officeDocument/2006/relationships/hyperlink" Target="http://baltimoresun.com" TargetMode="External"/><Relationship Id="rId137" Type="http://schemas.openxmlformats.org/officeDocument/2006/relationships/hyperlink" Target="http://ballsandstrikes.org" TargetMode="External"/><Relationship Id="rId1080" Type="http://schemas.openxmlformats.org/officeDocument/2006/relationships/hyperlink" Target="https://www.blazetv.com/category/pat-gray-unleashed" TargetMode="External"/><Relationship Id="rId1081" Type="http://schemas.openxmlformats.org/officeDocument/2006/relationships/hyperlink" Target="http://patch.com" TargetMode="External"/><Relationship Id="rId1082" Type="http://schemas.openxmlformats.org/officeDocument/2006/relationships/hyperlink" Target="http://patrioticmillionaires.org" TargetMode="External"/><Relationship Id="rId1083" Type="http://schemas.openxmlformats.org/officeDocument/2006/relationships/hyperlink" Target="https://www.pbs.org/" TargetMode="External"/><Relationship Id="rId132" Type="http://schemas.openxmlformats.org/officeDocument/2006/relationships/hyperlink" Target="https://www.azcentral.com/" TargetMode="External"/><Relationship Id="rId1084" Type="http://schemas.openxmlformats.org/officeDocument/2006/relationships/hyperlink" Target="https://www.pbs.org/show/newshour/" TargetMode="External"/><Relationship Id="rId131" Type="http://schemas.openxmlformats.org/officeDocument/2006/relationships/hyperlink" Target="http://azcapitoltimes.com" TargetMode="External"/><Relationship Id="rId1085" Type="http://schemas.openxmlformats.org/officeDocument/2006/relationships/hyperlink" Target="https://www.pbs.org/show/firing-line/" TargetMode="External"/><Relationship Id="rId130" Type="http://schemas.openxmlformats.org/officeDocument/2006/relationships/hyperlink" Target="https://www.axios.com/podcasts/today/" TargetMode="External"/><Relationship Id="rId1086" Type="http://schemas.openxmlformats.org/officeDocument/2006/relationships/hyperlink" Target="https://www.pbs.org/wgbh/frontline/" TargetMode="External"/><Relationship Id="rId1087" Type="http://schemas.openxmlformats.org/officeDocument/2006/relationships/hyperlink" Target="https://www.pbs.org/weta/washingtonweek/" TargetMode="External"/><Relationship Id="rId136" Type="http://schemas.openxmlformats.org/officeDocument/2006/relationships/hyperlink" Target="https://badfaith.libsyn.com/a-socialist-alternative-w-kshama-sawant" TargetMode="External"/><Relationship Id="rId1088" Type="http://schemas.openxmlformats.org/officeDocument/2006/relationships/hyperlink" Target="http://pen.org" TargetMode="External"/><Relationship Id="rId135" Type="http://schemas.openxmlformats.org/officeDocument/2006/relationships/hyperlink" Target="https://play.acast.com/s/theeconomistbabbage" TargetMode="External"/><Relationship Id="rId1089" Type="http://schemas.openxmlformats.org/officeDocument/2006/relationships/hyperlink" Target="http://pennlive.com" TargetMode="External"/><Relationship Id="rId134" Type="http://schemas.openxmlformats.org/officeDocument/2006/relationships/hyperlink" Target="http://azmirror.com" TargetMode="External"/><Relationship Id="rId133" Type="http://schemas.openxmlformats.org/officeDocument/2006/relationships/hyperlink" Target="http://azfamily.com" TargetMode="External"/><Relationship Id="rId172" Type="http://schemas.openxmlformats.org/officeDocument/2006/relationships/hyperlink" Target="http://blackagendareport.com" TargetMode="External"/><Relationship Id="rId171" Type="http://schemas.openxmlformats.org/officeDocument/2006/relationships/hyperlink" Target="http://bizpacreview.com" TargetMode="External"/><Relationship Id="rId170" Type="http://schemas.openxmlformats.org/officeDocument/2006/relationships/hyperlink" Target="http://bitchmedia.org" TargetMode="External"/><Relationship Id="rId165" Type="http://schemas.openxmlformats.org/officeDocument/2006/relationships/hyperlink" Target="https://podcasts.apple.com/us/podcast/bill-oreillys-no-spin-news-and-analysis/id1126543994" TargetMode="External"/><Relationship Id="rId164" Type="http://schemas.openxmlformats.org/officeDocument/2006/relationships/hyperlink" Target="http://billoreilly.com" TargetMode="External"/><Relationship Id="rId163" Type="http://schemas.openxmlformats.org/officeDocument/2006/relationships/hyperlink" Target="https://www.cigionline.org/big-tech/" TargetMode="External"/><Relationship Id="rId162" Type="http://schemas.openxmlformats.org/officeDocument/2006/relationships/hyperlink" Target="http://bignewsnetwork.com" TargetMode="External"/><Relationship Id="rId169" Type="http://schemas.openxmlformats.org/officeDocument/2006/relationships/hyperlink" Target="https://bipartisanreport.com/" TargetMode="External"/><Relationship Id="rId168" Type="http://schemas.openxmlformats.org/officeDocument/2006/relationships/hyperlink" Target="http://billypenn.com" TargetMode="External"/><Relationship Id="rId167" Type="http://schemas.openxmlformats.org/officeDocument/2006/relationships/hyperlink" Target="http://billingsgazette.com" TargetMode="External"/><Relationship Id="rId166" Type="http://schemas.openxmlformats.org/officeDocument/2006/relationships/hyperlink" Target="http://billboard.com" TargetMode="External"/><Relationship Id="rId161" Type="http://schemas.openxmlformats.org/officeDocument/2006/relationships/hyperlink" Target="http://bigleaguepolitics.com" TargetMode="External"/><Relationship Id="rId160" Type="http://schemas.openxmlformats.org/officeDocument/2006/relationships/hyperlink" Target="http://bgr.com" TargetMode="External"/><Relationship Id="rId159" Type="http://schemas.openxmlformats.org/officeDocument/2006/relationships/hyperlink" Target="http://bet.com" TargetMode="External"/><Relationship Id="rId154" Type="http://schemas.openxmlformats.org/officeDocument/2006/relationships/hyperlink" Target="https://begtodiffer.thebulwark.com/" TargetMode="External"/><Relationship Id="rId153" Type="http://schemas.openxmlformats.org/officeDocument/2006/relationships/hyperlink" Target="http://beforeitsnews.com" TargetMode="External"/><Relationship Id="rId152" Type="http://schemas.openxmlformats.org/officeDocument/2006/relationships/hyperlink" Target="http://beefmagazine.com" TargetMode="External"/><Relationship Id="rId151" Type="http://schemas.openxmlformats.org/officeDocument/2006/relationships/hyperlink" Target="http://beckernews.com" TargetMode="External"/><Relationship Id="rId158" Type="http://schemas.openxmlformats.org/officeDocument/2006/relationships/hyperlink" Target="http://bestoftheleft.com" TargetMode="External"/><Relationship Id="rId157" Type="http://schemas.openxmlformats.org/officeDocument/2006/relationships/hyperlink" Target="http://bestlifeonline.com" TargetMode="External"/><Relationship Id="rId156" Type="http://schemas.openxmlformats.org/officeDocument/2006/relationships/hyperlink" Target="http://berkshireeagle.com" TargetMode="External"/><Relationship Id="rId155" Type="http://schemas.openxmlformats.org/officeDocument/2006/relationships/hyperlink" Target="http://benzinga.com" TargetMode="External"/><Relationship Id="rId1510" Type="http://schemas.openxmlformats.org/officeDocument/2006/relationships/hyperlink" Target="https://www.youtube.com/TheNomikiShow" TargetMode="External"/><Relationship Id="rId1511" Type="http://schemas.openxmlformats.org/officeDocument/2006/relationships/hyperlink" Target="https://www.npr.org/podcasts/510310/npr-politics-podcast" TargetMode="External"/><Relationship Id="rId1512" Type="http://schemas.openxmlformats.org/officeDocument/2006/relationships/hyperlink" Target="http://oregonlive.com" TargetMode="External"/><Relationship Id="rId1513" Type="http://schemas.openxmlformats.org/officeDocument/2006/relationships/hyperlink" Target="https://www.osterholmupdate.com/podcast" TargetMode="External"/><Relationship Id="rId1514" Type="http://schemas.openxmlformats.org/officeDocument/2006/relationships/hyperlink" Target="http://pantagraph.com" TargetMode="External"/><Relationship Id="rId1515" Type="http://schemas.openxmlformats.org/officeDocument/2006/relationships/hyperlink" Target="http://thepointsguy.com" TargetMode="External"/><Relationship Id="rId1516" Type="http://schemas.openxmlformats.org/officeDocument/2006/relationships/hyperlink" Target="http://thepoliticalinsider.com" TargetMode="External"/><Relationship Id="rId1517" Type="http://schemas.openxmlformats.org/officeDocument/2006/relationships/hyperlink" Target="https://pod.link/1595408601" TargetMode="External"/><Relationship Id="rId1518" Type="http://schemas.openxmlformats.org/officeDocument/2006/relationships/hyperlink" Target="http://thepostemail.com" TargetMode="External"/><Relationship Id="rId1519" Type="http://schemas.openxmlformats.org/officeDocument/2006/relationships/hyperlink" Target="http://thepostmillennial.com" TargetMode="External"/><Relationship Id="rId1500" Type="http://schemas.openxmlformats.org/officeDocument/2006/relationships/hyperlink" Target="http://thenewamerican.com" TargetMode="External"/><Relationship Id="rId1501" Type="http://schemas.openxmlformats.org/officeDocument/2006/relationships/hyperlink" Target="http://thenewatlantis.com" TargetMode="External"/><Relationship Id="rId1502" Type="http://schemas.openxmlformats.org/officeDocument/2006/relationships/hyperlink" Target="https://www.nytimes.com/" TargetMode="External"/><Relationship Id="rId1503" Type="http://schemas.openxmlformats.org/officeDocument/2006/relationships/hyperlink" Target="https://www.newyorker.com/news" TargetMode="External"/><Relationship Id="rId1504" Type="http://schemas.openxmlformats.org/officeDocument/2006/relationships/hyperlink" Target="https://www.wnycstudios.org/podcasts/tnyradiohour" TargetMode="External"/><Relationship Id="rId1505" Type="http://schemas.openxmlformats.org/officeDocument/2006/relationships/hyperlink" Target="https://www.newyorker.com/podcast/political-scene" TargetMode="External"/><Relationship Id="rId1506" Type="http://schemas.openxmlformats.org/officeDocument/2006/relationships/hyperlink" Target="http://newsobserver.com" TargetMode="External"/><Relationship Id="rId1507" Type="http://schemas.openxmlformats.org/officeDocument/2006/relationships/hyperlink" Target="https://www.theblaze.com/podcasts/the-news-and-why-it-matters" TargetMode="External"/><Relationship Id="rId1508" Type="http://schemas.openxmlformats.org/officeDocument/2006/relationships/hyperlink" Target="http://thenewsworthy.com" TargetMode="External"/><Relationship Id="rId1509" Type="http://schemas.openxmlformats.org/officeDocument/2006/relationships/hyperlink" Target="https://www.niskanencenter.org/the-niskanen-centers-science-of-politics-podcast/" TargetMode="External"/><Relationship Id="rId1576" Type="http://schemas.openxmlformats.org/officeDocument/2006/relationships/hyperlink" Target="https://slate.com/podcasts/the-waves" TargetMode="External"/><Relationship Id="rId1577" Type="http://schemas.openxmlformats.org/officeDocument/2006/relationships/hyperlink" Target="http://weather.com" TargetMode="External"/><Relationship Id="rId1578" Type="http://schemas.openxmlformats.org/officeDocument/2006/relationships/hyperlink" Target="https://www.vox.com/the-weeds" TargetMode="External"/><Relationship Id="rId1579" Type="http://schemas.openxmlformats.org/officeDocument/2006/relationships/hyperlink" Target="https://www.theweek.com/" TargetMode="External"/><Relationship Id="rId509" Type="http://schemas.openxmlformats.org/officeDocument/2006/relationships/hyperlink" Target="https://www.ft.com/" TargetMode="External"/><Relationship Id="rId508" Type="http://schemas.openxmlformats.org/officeDocument/2006/relationships/hyperlink" Target="http://financialbuzz.com" TargetMode="External"/><Relationship Id="rId503" Type="http://schemas.openxmlformats.org/officeDocument/2006/relationships/hyperlink" Target="https://www.blazetv.com/series/ON9Wcph2dIkC-fearless-with-jason-whitlock?channel=series" TargetMode="External"/><Relationship Id="rId987" Type="http://schemas.openxmlformats.org/officeDocument/2006/relationships/hyperlink" Target="https://www.savethenationnews.com/" TargetMode="External"/><Relationship Id="rId502" Type="http://schemas.openxmlformats.org/officeDocument/2006/relationships/hyperlink" Target="https://kastmedia.com/podcasts/fear-and-malding/" TargetMode="External"/><Relationship Id="rId986" Type="http://schemas.openxmlformats.org/officeDocument/2006/relationships/hyperlink" Target="https://www.newsmaxtv.com/Shows/Saturday-Report" TargetMode="External"/><Relationship Id="rId501" Type="http://schemas.openxmlformats.org/officeDocument/2006/relationships/hyperlink" Target="http://fayobserver.com" TargetMode="External"/><Relationship Id="rId985" Type="http://schemas.openxmlformats.org/officeDocument/2006/relationships/hyperlink" Target="https://www.newsmaxtv.com/Shows/Saturday-Agenda" TargetMode="External"/><Relationship Id="rId500" Type="http://schemas.openxmlformats.org/officeDocument/2006/relationships/hyperlink" Target="http://fatherly.com" TargetMode="External"/><Relationship Id="rId984" Type="http://schemas.openxmlformats.org/officeDocument/2006/relationships/hyperlink" Target="https://www.newsmaxtv.com/Shows/Rob-Schmitt-Tonight/" TargetMode="External"/><Relationship Id="rId507" Type="http://schemas.openxmlformats.org/officeDocument/2006/relationships/hyperlink" Target="http://fightbacknews.org" TargetMode="External"/><Relationship Id="rId506" Type="http://schemas.openxmlformats.org/officeDocument/2006/relationships/hyperlink" Target="https://podcastone.com/federal-newstalk" TargetMode="External"/><Relationship Id="rId505" Type="http://schemas.openxmlformats.org/officeDocument/2006/relationships/hyperlink" Target="http://federalnewsnetwork.com" TargetMode="External"/><Relationship Id="rId989" Type="http://schemas.openxmlformats.org/officeDocument/2006/relationships/hyperlink" Target="https://www.newsmaxtv.com/Shows/Stinchfield" TargetMode="External"/><Relationship Id="rId504" Type="http://schemas.openxmlformats.org/officeDocument/2006/relationships/hyperlink" Target="https://federalnewsnetwork.com/category/temin/tom-temin-federal-drive/" TargetMode="External"/><Relationship Id="rId988" Type="http://schemas.openxmlformats.org/officeDocument/2006/relationships/hyperlink" Target="https://www.newsmaxtv.com/Shows/Spicer-and-Co" TargetMode="External"/><Relationship Id="rId1570" Type="http://schemas.openxmlformats.org/officeDocument/2006/relationships/hyperlink" Target="http://theverge.com" TargetMode="External"/><Relationship Id="rId1571" Type="http://schemas.openxmlformats.org/officeDocument/2006/relationships/hyperlink" Target="https://www.nationalreview.com/podcasts/the-victor-davis-hanson-podcast/" TargetMode="External"/><Relationship Id="rId983" Type="http://schemas.openxmlformats.org/officeDocument/2006/relationships/hyperlink" Target="https://www.newsmaxtv.com/Shows/Rob-Carsons-What-In-The-World" TargetMode="External"/><Relationship Id="rId1572" Type="http://schemas.openxmlformats.org/officeDocument/2006/relationships/hyperlink" Target="http://villagevoice.com" TargetMode="External"/><Relationship Id="rId982" Type="http://schemas.openxmlformats.org/officeDocument/2006/relationships/hyperlink" Target="https://www.newsmaxtv.com/Shows/New-to-the-Street" TargetMode="External"/><Relationship Id="rId1573" Type="http://schemas.openxmlformats.org/officeDocument/2006/relationships/hyperlink" Target="http://pilotonline.com" TargetMode="External"/><Relationship Id="rId981" Type="http://schemas.openxmlformats.org/officeDocument/2006/relationships/hyperlink" Target="https://www.newsmaxtv.com/Shows/National-Report" TargetMode="External"/><Relationship Id="rId1574" Type="http://schemas.openxmlformats.org/officeDocument/2006/relationships/hyperlink" Target="https://freebeacon.com/" TargetMode="External"/><Relationship Id="rId980" Type="http://schemas.openxmlformats.org/officeDocument/2006/relationships/hyperlink" Target="https://www.newsmaxtv.com/Shows/John-Bachman-Now" TargetMode="External"/><Relationship Id="rId1575" Type="http://schemas.openxmlformats.org/officeDocument/2006/relationships/hyperlink" Target="https://justthenews.com/podcasts/pods-honest-truth-david-brody" TargetMode="External"/><Relationship Id="rId1565" Type="http://schemas.openxmlformats.org/officeDocument/2006/relationships/hyperlink" Target="http://thetrace.org" TargetMode="External"/><Relationship Id="rId1566" Type="http://schemas.openxmlformats.org/officeDocument/2006/relationships/hyperlink" Target="https://radio.foxnews.com/podcast/trey-gowdy/" TargetMode="External"/><Relationship Id="rId1567" Type="http://schemas.openxmlformats.org/officeDocument/2006/relationships/hyperlink" Target="http://thetruedefender.com" TargetMode="External"/><Relationship Id="rId1568" Type="http://schemas.openxmlformats.org/officeDocument/2006/relationships/hyperlink" Target="https://www.gingrich360.com/podcasts/the-truth-with-lisa-boothe/" TargetMode="External"/><Relationship Id="rId1569" Type="http://schemas.openxmlformats.org/officeDocument/2006/relationships/hyperlink" Target="https://radio.foxnews.com/podcast/the-untold-story/" TargetMode="External"/><Relationship Id="rId976" Type="http://schemas.openxmlformats.org/officeDocument/2006/relationships/hyperlink" Target="https://www.newsmaxtv.com/Shows/Cortes-and-Pellegrino" TargetMode="External"/><Relationship Id="rId975" Type="http://schemas.openxmlformats.org/officeDocument/2006/relationships/hyperlink" Target="https://www.newsmaxtv.com/Shows/American-Agenda" TargetMode="External"/><Relationship Id="rId974" Type="http://schemas.openxmlformats.org/officeDocument/2006/relationships/hyperlink" Target="https://www.newsmaxtv.com/Shows/America-Right-Now" TargetMode="External"/><Relationship Id="rId973" Type="http://schemas.openxmlformats.org/officeDocument/2006/relationships/hyperlink" Target="https://www.newsmaxtv.com/Shows/The-Mark-Kaye-Show" TargetMode="External"/><Relationship Id="rId979" Type="http://schemas.openxmlformats.org/officeDocument/2006/relationships/hyperlink" Target="https://www.newsmaxtv.com/Shows/Greg-Kelly-Reports" TargetMode="External"/><Relationship Id="rId978" Type="http://schemas.openxmlformats.org/officeDocument/2006/relationships/hyperlink" Target="https://www.newsmaxtv.com/Shows/Eric-Bolling-The-Balance" TargetMode="External"/><Relationship Id="rId977" Type="http://schemas.openxmlformats.org/officeDocument/2006/relationships/hyperlink" Target="https://www.newsmaxtv.com/Shows/Diamond-and-Silk-Crystal-Clear" TargetMode="External"/><Relationship Id="rId1560" Type="http://schemas.openxmlformats.org/officeDocument/2006/relationships/hyperlink" Target="http://the-sun.com" TargetMode="External"/><Relationship Id="rId972" Type="http://schemas.openxmlformats.org/officeDocument/2006/relationships/hyperlink" Target="https://www.newsmaxtv.com/" TargetMode="External"/><Relationship Id="rId1561" Type="http://schemas.openxmlformats.org/officeDocument/2006/relationships/hyperlink" Target="http://smh.com.au" TargetMode="External"/><Relationship Id="rId971" Type="http://schemas.openxmlformats.org/officeDocument/2006/relationships/hyperlink" Target="https://www.newsmax.com/" TargetMode="External"/><Relationship Id="rId1562" Type="http://schemas.openxmlformats.org/officeDocument/2006/relationships/hyperlink" Target="https://www.wnycstudios.org/podcasts/takeaway" TargetMode="External"/><Relationship Id="rId970" Type="http://schemas.openxmlformats.org/officeDocument/2006/relationships/hyperlink" Target="http://newser.com" TargetMode="External"/><Relationship Id="rId1563" Type="http://schemas.openxmlformats.org/officeDocument/2006/relationships/hyperlink" Target="https://www.cbsnews.com/news/political-podcast-the-takeout/" TargetMode="External"/><Relationship Id="rId1564" Type="http://schemas.openxmlformats.org/officeDocument/2006/relationships/hyperlink" Target="https://www.latimes.com/california/story/2021-04-19/the-times-podcast" TargetMode="External"/><Relationship Id="rId1114" Type="http://schemas.openxmlformats.org/officeDocument/2006/relationships/hyperlink" Target="http://policetribune.com" TargetMode="External"/><Relationship Id="rId1598" Type="http://schemas.openxmlformats.org/officeDocument/2006/relationships/hyperlink" Target="http://timesofisrael.com" TargetMode="External"/><Relationship Id="rId1115" Type="http://schemas.openxmlformats.org/officeDocument/2006/relationships/hyperlink" Target="http://police1.com" TargetMode="External"/><Relationship Id="rId1599" Type="http://schemas.openxmlformats.org/officeDocument/2006/relationships/hyperlink" Target="http://timesofsandiego.com" TargetMode="External"/><Relationship Id="rId1116" Type="http://schemas.openxmlformats.org/officeDocument/2006/relationships/hyperlink" Target="http://politicalcorrectness.news" TargetMode="External"/><Relationship Id="rId1117" Type="http://schemas.openxmlformats.org/officeDocument/2006/relationships/hyperlink" Target="https://www.aei.org/tag/political-economy-podcast/" TargetMode="External"/><Relationship Id="rId1118" Type="http://schemas.openxmlformats.org/officeDocument/2006/relationships/hyperlink" Target="http://politicalflare.com" TargetMode="External"/><Relationship Id="rId1119" Type="http://schemas.openxmlformats.org/officeDocument/2006/relationships/hyperlink" Target="https://slate.com/podcasts/political-gabfest" TargetMode="External"/><Relationship Id="rId525" Type="http://schemas.openxmlformats.org/officeDocument/2006/relationships/hyperlink" Target="http://fee.org" TargetMode="External"/><Relationship Id="rId524" Type="http://schemas.openxmlformats.org/officeDocument/2006/relationships/hyperlink" Target="https://www.andrewyang.com/podcast" TargetMode="External"/><Relationship Id="rId523" Type="http://schemas.openxmlformats.org/officeDocument/2006/relationships/hyperlink" Target="http://forward.com" TargetMode="External"/><Relationship Id="rId522" Type="http://schemas.openxmlformats.org/officeDocument/2006/relationships/hyperlink" Target="http://fortune.com/" TargetMode="External"/><Relationship Id="rId529" Type="http://schemas.openxmlformats.org/officeDocument/2006/relationships/hyperlink" Target="http://fox13now.com" TargetMode="External"/><Relationship Id="rId528" Type="http://schemas.openxmlformats.org/officeDocument/2006/relationships/hyperlink" Target="http://kptv.com" TargetMode="External"/><Relationship Id="rId527" Type="http://schemas.openxmlformats.org/officeDocument/2006/relationships/hyperlink" Target="http://foxla.com" TargetMode="External"/><Relationship Id="rId526" Type="http://schemas.openxmlformats.org/officeDocument/2006/relationships/hyperlink" Target="http://fox10phoenix.com" TargetMode="External"/><Relationship Id="rId1590" Type="http://schemas.openxmlformats.org/officeDocument/2006/relationships/hyperlink" Target="http://thegrio.com" TargetMode="External"/><Relationship Id="rId1591" Type="http://schemas.openxmlformats.org/officeDocument/2006/relationships/hyperlink" Target="http://thisamericanlife.org" TargetMode="External"/><Relationship Id="rId1592" Type="http://schemas.openxmlformats.org/officeDocument/2006/relationships/hyperlink" Target="http://thismorningwithgordondeal.com" TargetMode="External"/><Relationship Id="rId1593" Type="http://schemas.openxmlformats.org/officeDocument/2006/relationships/hyperlink" Target="https://ricochet.com/series/three-martini-lunch/" TargetMode="External"/><Relationship Id="rId521" Type="http://schemas.openxmlformats.org/officeDocument/2006/relationships/hyperlink" Target="https://foreignpolicy.com/" TargetMode="External"/><Relationship Id="rId1110" Type="http://schemas.openxmlformats.org/officeDocument/2006/relationships/hyperlink" Target="https://crooked.com/podcast-series/pod-save-america/" TargetMode="External"/><Relationship Id="rId1594" Type="http://schemas.openxmlformats.org/officeDocument/2006/relationships/hyperlink" Target="http://ticotimes.net" TargetMode="External"/><Relationship Id="rId520" Type="http://schemas.openxmlformats.org/officeDocument/2006/relationships/hyperlink" Target="http://foreignaffairs.com" TargetMode="External"/><Relationship Id="rId1111" Type="http://schemas.openxmlformats.org/officeDocument/2006/relationships/hyperlink" Target="https://crooked.com/podcast-series/pod-save-the-people/" TargetMode="External"/><Relationship Id="rId1595" Type="http://schemas.openxmlformats.org/officeDocument/2006/relationships/hyperlink" Target="https://podtail.com/en/podcast/tim-pool-daily-show/" TargetMode="External"/><Relationship Id="rId1112" Type="http://schemas.openxmlformats.org/officeDocument/2006/relationships/hyperlink" Target="https://crooked.com/podcast-series/pod-save-the-world/" TargetMode="External"/><Relationship Id="rId1596" Type="http://schemas.openxmlformats.org/officeDocument/2006/relationships/hyperlink" Target="http://time.com/" TargetMode="External"/><Relationship Id="rId1113" Type="http://schemas.openxmlformats.org/officeDocument/2006/relationships/hyperlink" Target="http://policemag.com" TargetMode="External"/><Relationship Id="rId1597" Type="http://schemas.openxmlformats.org/officeDocument/2006/relationships/hyperlink" Target="https://podcasts.apple.com/us/podcast/times-the-brief/id986093642" TargetMode="External"/><Relationship Id="rId1103" Type="http://schemas.openxmlformats.org/officeDocument/2006/relationships/hyperlink" Target="https://podcasts.voxmedia.com/show/pivot" TargetMode="External"/><Relationship Id="rId1587" Type="http://schemas.openxmlformats.org/officeDocument/2006/relationships/hyperlink" Target="https://www.pri.org/programs/the-world" TargetMode="External"/><Relationship Id="rId1104" Type="http://schemas.openxmlformats.org/officeDocument/2006/relationships/hyperlink" Target="https://pjmedia.com/" TargetMode="External"/><Relationship Id="rId1588" Type="http://schemas.openxmlformats.org/officeDocument/2006/relationships/hyperlink" Target="http://thewrap.com" TargetMode="External"/><Relationship Id="rId1105" Type="http://schemas.openxmlformats.org/officeDocument/2006/relationships/hyperlink" Target="https://www.theringer.com/plain-english-with-derek-thompson-podcast" TargetMode="External"/><Relationship Id="rId1589" Type="http://schemas.openxmlformats.org/officeDocument/2006/relationships/hyperlink" Target="http://zdoggmd.com" TargetMode="External"/><Relationship Id="rId1106" Type="http://schemas.openxmlformats.org/officeDocument/2006/relationships/hyperlink" Target="https://www.npr.org/podcasts/510289/planet-money" TargetMode="External"/><Relationship Id="rId1107" Type="http://schemas.openxmlformats.org/officeDocument/2006/relationships/hyperlink" Target="http://plantbasednews.org" TargetMode="External"/><Relationship Id="rId1108" Type="http://schemas.openxmlformats.org/officeDocument/2006/relationships/hyperlink" Target="https://www.politico.com/podcasts/playbook-deep-dive" TargetMode="External"/><Relationship Id="rId1109" Type="http://schemas.openxmlformats.org/officeDocument/2006/relationships/hyperlink" Target="https://podnews.net/podcast/i4g71" TargetMode="External"/><Relationship Id="rId519" Type="http://schemas.openxmlformats.org/officeDocument/2006/relationships/hyperlink" Target="https://www.forbes.com/" TargetMode="External"/><Relationship Id="rId514" Type="http://schemas.openxmlformats.org/officeDocument/2006/relationships/hyperlink" Target="http://fitsnews.com" TargetMode="External"/><Relationship Id="rId998" Type="http://schemas.openxmlformats.org/officeDocument/2006/relationships/hyperlink" Target="https://www.newsnationnow.com/danabramslive/" TargetMode="External"/><Relationship Id="rId513" Type="http://schemas.openxmlformats.org/officeDocument/2006/relationships/hyperlink" Target="http://www.thefiscaltimes.com/" TargetMode="External"/><Relationship Id="rId997" Type="http://schemas.openxmlformats.org/officeDocument/2006/relationships/hyperlink" Target="https://www.newsnationnow.com/banfield/" TargetMode="External"/><Relationship Id="rId512" Type="http://schemas.openxmlformats.org/officeDocument/2006/relationships/hyperlink" Target="http://firstthings.com" TargetMode="External"/><Relationship Id="rId996" Type="http://schemas.openxmlformats.org/officeDocument/2006/relationships/hyperlink" Target="https://www.newsnationnow.com/network/" TargetMode="External"/><Relationship Id="rId511" Type="http://schemas.openxmlformats.org/officeDocument/2006/relationships/hyperlink" Target="https://anchor.fm/kevin-manno/" TargetMode="External"/><Relationship Id="rId995" Type="http://schemas.openxmlformats.org/officeDocument/2006/relationships/hyperlink" Target="http://newsnationnow.com" TargetMode="External"/><Relationship Id="rId518" Type="http://schemas.openxmlformats.org/officeDocument/2006/relationships/hyperlink" Target="http://floridapolitics.com" TargetMode="External"/><Relationship Id="rId517" Type="http://schemas.openxmlformats.org/officeDocument/2006/relationships/hyperlink" Target="https://fivethirtyeight.com/tag/politics-podcast/" TargetMode="External"/><Relationship Id="rId516" Type="http://schemas.openxmlformats.org/officeDocument/2006/relationships/hyperlink" Target="http://fivethirtyeight.com" TargetMode="External"/><Relationship Id="rId515" Type="http://schemas.openxmlformats.org/officeDocument/2006/relationships/hyperlink" Target="https://fiveminute.news/" TargetMode="External"/><Relationship Id="rId999" Type="http://schemas.openxmlformats.org/officeDocument/2006/relationships/hyperlink" Target="https://www.newsnationnow.com/morninginamerica/" TargetMode="External"/><Relationship Id="rId990" Type="http://schemas.openxmlformats.org/officeDocument/2006/relationships/hyperlink" Target="https://www.newsmaxtv.com/Shows/The-Benny-Report" TargetMode="External"/><Relationship Id="rId1580" Type="http://schemas.openxmlformats.org/officeDocument/2006/relationships/hyperlink" Target="https://podcastone.com/the-week-on-the-hill" TargetMode="External"/><Relationship Id="rId1581" Type="http://schemas.openxmlformats.org/officeDocument/2006/relationships/hyperlink" Target="https://thereload.fireside.fm/" TargetMode="External"/><Relationship Id="rId1582" Type="http://schemas.openxmlformats.org/officeDocument/2006/relationships/hyperlink" Target="https://radio.foxnews.com/podcast/will-cain-podcast/" TargetMode="External"/><Relationship Id="rId510" Type="http://schemas.openxmlformats.org/officeDocument/2006/relationships/hyperlink" Target="https://gaetz.house.gov/firebrand" TargetMode="External"/><Relationship Id="rId994" Type="http://schemas.openxmlformats.org/officeDocument/2006/relationships/hyperlink" Target="https://www.newsmaxtv.com/Shows/Wise-Guys-with-John-Tabacco" TargetMode="External"/><Relationship Id="rId1583" Type="http://schemas.openxmlformats.org/officeDocument/2006/relationships/hyperlink" Target="https://play.acast.com/s/theworldahead" TargetMode="External"/><Relationship Id="rId993" Type="http://schemas.openxmlformats.org/officeDocument/2006/relationships/hyperlink" Target="https://www.newsmaxtv.com/Shows/Wake-Up-America" TargetMode="External"/><Relationship Id="rId1100" Type="http://schemas.openxmlformats.org/officeDocument/2006/relationships/hyperlink" Target="https://www.pinknews.co.uk" TargetMode="External"/><Relationship Id="rId1584" Type="http://schemas.openxmlformats.org/officeDocument/2006/relationships/hyperlink" Target="https://worldandeverything.org/" TargetMode="External"/><Relationship Id="rId992" Type="http://schemas.openxmlformats.org/officeDocument/2006/relationships/hyperlink" Target="https://www.newsmaxtv.com/Shows/The-Gorka-Reality-Check" TargetMode="External"/><Relationship Id="rId1101" Type="http://schemas.openxmlformats.org/officeDocument/2006/relationships/hyperlink" Target="http://wtae.com" TargetMode="External"/><Relationship Id="rId1585" Type="http://schemas.openxmlformats.org/officeDocument/2006/relationships/hyperlink" Target="https://www.cfr.org/podcasts/world-next-week" TargetMode="External"/><Relationship Id="rId991" Type="http://schemas.openxmlformats.org/officeDocument/2006/relationships/hyperlink" Target="https://www.newsmaxtv.com/Shows/The-Chris-Salcedo-Show" TargetMode="External"/><Relationship Id="rId1102" Type="http://schemas.openxmlformats.org/officeDocument/2006/relationships/hyperlink" Target="http://post-gazette.com" TargetMode="External"/><Relationship Id="rId1586" Type="http://schemas.openxmlformats.org/officeDocument/2006/relationships/hyperlink" Target="https://www.cbc.ca/listen/live-radio/1-9-cbc-news-the-world-this-hour" TargetMode="External"/><Relationship Id="rId1532" Type="http://schemas.openxmlformats.org/officeDocument/2006/relationships/hyperlink" Target="https://remnant.thedispatch.com/" TargetMode="External"/><Relationship Id="rId1533" Type="http://schemas.openxmlformats.org/officeDocument/2006/relationships/hyperlink" Target="https://therightscoop.com" TargetMode="External"/><Relationship Id="rId1534" Type="http://schemas.openxmlformats.org/officeDocument/2006/relationships/hyperlink" Target="https://therightsidewithdougbillings.buzzsprout.com/" TargetMode="External"/><Relationship Id="rId1535" Type="http://schemas.openxmlformats.org/officeDocument/2006/relationships/hyperlink" Target="http://theroot.com" TargetMode="External"/><Relationship Id="rId1536" Type="http://schemas.openxmlformats.org/officeDocument/2006/relationships/hyperlink" Target="https://www.theblaze.com/podcasts/the-rubin-report" TargetMode="External"/><Relationship Id="rId1537" Type="http://schemas.openxmlformats.org/officeDocument/2006/relationships/hyperlink" Target="http://sacbee.com" TargetMode="External"/><Relationship Id="rId1538" Type="http://schemas.openxmlformats.org/officeDocument/2006/relationships/hyperlink" Target="http://sandiegouniontribune.com" TargetMode="External"/><Relationship Id="rId1539" Type="http://schemas.openxmlformats.org/officeDocument/2006/relationships/hyperlink" Target="https://saraacarter.com/podcasts/" TargetMode="External"/><Relationship Id="rId949" Type="http://schemas.openxmlformats.org/officeDocument/2006/relationships/hyperlink" Target="http://nj1015.com" TargetMode="External"/><Relationship Id="rId948" Type="http://schemas.openxmlformats.org/officeDocument/2006/relationships/hyperlink" Target="http://newint.org" TargetMode="External"/><Relationship Id="rId943" Type="http://schemas.openxmlformats.org/officeDocument/2006/relationships/hyperlink" Target="https://www.today.com/3rd-hour-today" TargetMode="External"/><Relationship Id="rId942" Type="http://schemas.openxmlformats.org/officeDocument/2006/relationships/hyperlink" Target="https://www.today.com/" TargetMode="External"/><Relationship Id="rId941" Type="http://schemas.openxmlformats.org/officeDocument/2006/relationships/hyperlink" Target="https://www.today.com/sunday-today" TargetMode="External"/><Relationship Id="rId940" Type="http://schemas.openxmlformats.org/officeDocument/2006/relationships/hyperlink" Target="https://www.nbcnews.com/nightlykids" TargetMode="External"/><Relationship Id="rId947" Type="http://schemas.openxmlformats.org/officeDocument/2006/relationships/hyperlink" Target="http://newhavenindependent.org" TargetMode="External"/><Relationship Id="rId946" Type="http://schemas.openxmlformats.org/officeDocument/2006/relationships/hyperlink" Target="http://newenergyreport.com" TargetMode="External"/><Relationship Id="rId945" Type="http://schemas.openxmlformats.org/officeDocument/2006/relationships/hyperlink" Target="http://thenewcivilrightsmovement.com" TargetMode="External"/><Relationship Id="rId944" Type="http://schemas.openxmlformats.org/officeDocument/2006/relationships/hyperlink" Target="https://www.today.com/hoda-and-jenna" TargetMode="External"/><Relationship Id="rId1530" Type="http://schemas.openxmlformats.org/officeDocument/2006/relationships/hyperlink" Target="https://cbradleythompson.substack.com" TargetMode="External"/><Relationship Id="rId1531" Type="http://schemas.openxmlformats.org/officeDocument/2006/relationships/hyperlink" Target="https://thereload.com/" TargetMode="External"/><Relationship Id="rId1521" Type="http://schemas.openxmlformats.org/officeDocument/2006/relationships/hyperlink" Target="http://pressdemocrat.com" TargetMode="External"/><Relationship Id="rId1522" Type="http://schemas.openxmlformats.org/officeDocument/2006/relationships/hyperlink" Target="http://pe.com" TargetMode="External"/><Relationship Id="rId1523" Type="http://schemas.openxmlformats.org/officeDocument/2006/relationships/hyperlink" Target="http://progressive.org" TargetMode="External"/><Relationship Id="rId1524" Type="http://schemas.openxmlformats.org/officeDocument/2006/relationships/hyperlink" Target="https://www.bbc.co.uk/programmes/p02dbd4m" TargetMode="External"/><Relationship Id="rId1525" Type="http://schemas.openxmlformats.org/officeDocument/2006/relationships/hyperlink" Target="https://therealignment.substack.com/" TargetMode="External"/><Relationship Id="rId1526" Type="http://schemas.openxmlformats.org/officeDocument/2006/relationships/hyperlink" Target="https://reason.com/podcasts/the-reason-interview-with-nick-gillespie/" TargetMode="External"/><Relationship Id="rId1527" Type="http://schemas.openxmlformats.org/officeDocument/2006/relationships/hyperlink" Target="https://reason.com/podcasts/the-reason-roundtable/" TargetMode="External"/><Relationship Id="rId1528" Type="http://schemas.openxmlformats.org/officeDocument/2006/relationships/hyperlink" Target="http://therecount.com" TargetMode="External"/><Relationship Id="rId1529" Type="http://schemas.openxmlformats.org/officeDocument/2006/relationships/hyperlink" Target="https://directory.libsyn.com/shows/view/id/therednation" TargetMode="External"/><Relationship Id="rId939" Type="http://schemas.openxmlformats.org/officeDocument/2006/relationships/hyperlink" Target="https://www.nbc.com/meet-the-press" TargetMode="External"/><Relationship Id="rId938" Type="http://schemas.openxmlformats.org/officeDocument/2006/relationships/hyperlink" Target="https://www.nbc.com/today" TargetMode="External"/><Relationship Id="rId937" Type="http://schemas.openxmlformats.org/officeDocument/2006/relationships/hyperlink" Target="https://www.nbcnews.com/nightly-news" TargetMode="External"/><Relationship Id="rId932" Type="http://schemas.openxmlformats.org/officeDocument/2006/relationships/hyperlink" Target="http://nbcchicago.com" TargetMode="External"/><Relationship Id="rId931" Type="http://schemas.openxmlformats.org/officeDocument/2006/relationships/hyperlink" Target="http://nbcconnecticut.com" TargetMode="External"/><Relationship Id="rId930" Type="http://schemas.openxmlformats.org/officeDocument/2006/relationships/hyperlink" Target="http://navytimes.com" TargetMode="External"/><Relationship Id="rId936" Type="http://schemas.openxmlformats.org/officeDocument/2006/relationships/hyperlink" Target="https://twitter.com/TopStoryNBC" TargetMode="External"/><Relationship Id="rId935" Type="http://schemas.openxmlformats.org/officeDocument/2006/relationships/hyperlink" Target="https://www.nbc.com/" TargetMode="External"/><Relationship Id="rId934" Type="http://schemas.openxmlformats.org/officeDocument/2006/relationships/hyperlink" Target="http://king5.com" TargetMode="External"/><Relationship Id="rId933" Type="http://schemas.openxmlformats.org/officeDocument/2006/relationships/hyperlink" Target="http://nbcdfw.com" TargetMode="External"/><Relationship Id="rId1520" Type="http://schemas.openxmlformats.org/officeDocument/2006/relationships/hyperlink" Target="https://www.cfr.org/podcasts/presidents-inbox" TargetMode="External"/><Relationship Id="rId1554" Type="http://schemas.openxmlformats.org/officeDocument/2006/relationships/hyperlink" Target="http://sportingnews.com" TargetMode="External"/><Relationship Id="rId1555" Type="http://schemas.openxmlformats.org/officeDocument/2006/relationships/hyperlink" Target="http://thespun.com" TargetMode="External"/><Relationship Id="rId1556" Type="http://schemas.openxmlformats.org/officeDocument/2006/relationships/hyperlink" Target="http://sj-r.com" TargetMode="External"/><Relationship Id="rId1557" Type="http://schemas.openxmlformats.org/officeDocument/2006/relationships/hyperlink" Target="https://www.redvoicemedia.com/stew-peters-show/" TargetMode="External"/><Relationship Id="rId1558" Type="http://schemas.openxmlformats.org/officeDocument/2006/relationships/hyperlink" Target="http://thestranger.com" TargetMode="External"/><Relationship Id="rId1559" Type="http://schemas.openxmlformats.org/officeDocument/2006/relationships/hyperlink" Target="http://stream.org" TargetMode="External"/><Relationship Id="rId965" Type="http://schemas.openxmlformats.org/officeDocument/2006/relationships/hyperlink" Target="http://news-medical.net" TargetMode="External"/><Relationship Id="rId964" Type="http://schemas.openxmlformats.org/officeDocument/2006/relationships/hyperlink" Target="https://therecount.com/podcasts/news-items-podcast-with-john-ellis" TargetMode="External"/><Relationship Id="rId963" Type="http://schemas.openxmlformats.org/officeDocument/2006/relationships/hyperlink" Target="http://newsdaytonabeach.com" TargetMode="External"/><Relationship Id="rId962" Type="http://schemas.openxmlformats.org/officeDocument/2006/relationships/hyperlink" Target="https://www.newsandguts.com/" TargetMode="External"/><Relationship Id="rId969" Type="http://schemas.openxmlformats.org/officeDocument/2006/relationships/hyperlink" Target="http://newsday.com" TargetMode="External"/><Relationship Id="rId968" Type="http://schemas.openxmlformats.org/officeDocument/2006/relationships/hyperlink" Target="https://www.podomatic.com/podcasts/mrctv" TargetMode="External"/><Relationship Id="rId967" Type="http://schemas.openxmlformats.org/officeDocument/2006/relationships/hyperlink" Target="https://www.newsbusters.org" TargetMode="External"/><Relationship Id="rId966" Type="http://schemas.openxmlformats.org/officeDocument/2006/relationships/hyperlink" Target="http://news4jax.com" TargetMode="External"/><Relationship Id="rId961" Type="http://schemas.openxmlformats.org/officeDocument/2006/relationships/hyperlink" Target="http://thenewportbuzz.com" TargetMode="External"/><Relationship Id="rId1550" Type="http://schemas.openxmlformats.org/officeDocument/2006/relationships/hyperlink" Target="https://the-smerconish-podcast.simplecast.com/" TargetMode="External"/><Relationship Id="rId960" Type="http://schemas.openxmlformats.org/officeDocument/2006/relationships/hyperlink" Target="http://nysun.com" TargetMode="External"/><Relationship Id="rId1551" Type="http://schemas.openxmlformats.org/officeDocument/2006/relationships/hyperlink" Target="https://soundcloud.com/thesocialistprogram" TargetMode="External"/><Relationship Id="rId1552" Type="http://schemas.openxmlformats.org/officeDocument/2006/relationships/hyperlink" Target="https://reason.com/podcasts/the-soho-forum-debates/" TargetMode="External"/><Relationship Id="rId1553" Type="http://schemas.openxmlformats.org/officeDocument/2006/relationships/hyperlink" Target="http://spectatorworld.com" TargetMode="External"/><Relationship Id="rId1543" Type="http://schemas.openxmlformats.org/officeDocument/2006/relationships/hyperlink" Target="https://www.iheart.com/live/the-sean-hannity-show-247-6706/" TargetMode="External"/><Relationship Id="rId1544" Type="http://schemas.openxmlformats.org/officeDocument/2006/relationships/hyperlink" Target="https://art19.com/shows/the-sharyl-attkisson-podcast" TargetMode="External"/><Relationship Id="rId1545" Type="http://schemas.openxmlformats.org/officeDocument/2006/relationships/hyperlink" Target="http://signalscv.com" TargetMode="External"/><Relationship Id="rId1546" Type="http://schemas.openxmlformats.org/officeDocument/2006/relationships/hyperlink" Target="https://supchina.com/series/sinica/" TargetMode="External"/><Relationship Id="rId1547" Type="http://schemas.openxmlformats.org/officeDocument/2006/relationships/hyperlink" Target="https://www.patreon.com/skepticrat" TargetMode="External"/><Relationship Id="rId1548" Type="http://schemas.openxmlformats.org/officeDocument/2006/relationships/hyperlink" Target="http://theskepticsguide.org" TargetMode="External"/><Relationship Id="rId1549" Type="http://schemas.openxmlformats.org/officeDocument/2006/relationships/hyperlink" Target="https://www.theskimm.com/" TargetMode="External"/><Relationship Id="rId959" Type="http://schemas.openxmlformats.org/officeDocument/2006/relationships/hyperlink" Target="https://nypost.com/" TargetMode="External"/><Relationship Id="rId954" Type="http://schemas.openxmlformats.org/officeDocument/2006/relationships/hyperlink" Target="https://newrepublic.com/" TargetMode="External"/><Relationship Id="rId953" Type="http://schemas.openxmlformats.org/officeDocument/2006/relationships/hyperlink" Target="http://newpol.org" TargetMode="External"/><Relationship Id="rId952" Type="http://schemas.openxmlformats.org/officeDocument/2006/relationships/hyperlink" Target="http://dailylobo.com" TargetMode="External"/><Relationship Id="rId951" Type="http://schemas.openxmlformats.org/officeDocument/2006/relationships/hyperlink" Target="http://newlinesmag.com" TargetMode="External"/><Relationship Id="rId958" Type="http://schemas.openxmlformats.org/officeDocument/2006/relationships/hyperlink" Target="http://nymag.com" TargetMode="External"/><Relationship Id="rId957" Type="http://schemas.openxmlformats.org/officeDocument/2006/relationships/hyperlink" Target="http://ntd.com" TargetMode="External"/><Relationship Id="rId956" Type="http://schemas.openxmlformats.org/officeDocument/2006/relationships/hyperlink" Target="http://newstatesman.com" TargetMode="External"/><Relationship Id="rId955" Type="http://schemas.openxmlformats.org/officeDocument/2006/relationships/hyperlink" Target="http://newrightnetwork.com" TargetMode="External"/><Relationship Id="rId950" Type="http://schemas.openxmlformats.org/officeDocument/2006/relationships/hyperlink" Target="http://njspotlightnews.org" TargetMode="External"/><Relationship Id="rId1540" Type="http://schemas.openxmlformats.org/officeDocument/2006/relationships/hyperlink" Target="https://art19.com/shows/the-sarah-silverman-podcast" TargetMode="External"/><Relationship Id="rId1541" Type="http://schemas.openxmlformats.org/officeDocument/2006/relationships/hyperlink" Target="http://the-scientist.com" TargetMode="External"/><Relationship Id="rId1542" Type="http://schemas.openxmlformats.org/officeDocument/2006/relationships/hyperlink" Target="http://scotthorton.org" TargetMode="External"/><Relationship Id="rId590" Type="http://schemas.openxmlformats.org/officeDocument/2006/relationships/hyperlink" Target="https://anchor.fm/fred-hampton-leftists/" TargetMode="External"/><Relationship Id="rId107" Type="http://schemas.openxmlformats.org/officeDocument/2006/relationships/hyperlink" Target="https://www.arirang.com/Tv2/Tv_About_Content.asp?PROG_CODE=TVCR0905&amp;MENU_CODE=102910&amp;code=Po2&amp;sys_lang=Eng" TargetMode="External"/><Relationship Id="rId106" Type="http://schemas.openxmlformats.org/officeDocument/2006/relationships/hyperlink" Target="http://arabnews.com" TargetMode="External"/><Relationship Id="rId105" Type="http://schemas.openxmlformats.org/officeDocument/2006/relationships/hyperlink" Target="https://www.apple.com/tv-pr/originals/the-problem-with-jon-stewart/" TargetMode="External"/><Relationship Id="rId589" Type="http://schemas.openxmlformats.org/officeDocument/2006/relationships/hyperlink" Target="http://freakonomics.com" TargetMode="External"/><Relationship Id="rId104" Type="http://schemas.openxmlformats.org/officeDocument/2006/relationships/hyperlink" Target="https://podcasts.apple.com/us/podcast/apple-news-today/id1473872585" TargetMode="External"/><Relationship Id="rId588" Type="http://schemas.openxmlformats.org/officeDocument/2006/relationships/hyperlink" Target="https://frangela.com/the-final-word-podcasts/" TargetMode="External"/><Relationship Id="rId109" Type="http://schemas.openxmlformats.org/officeDocument/2006/relationships/hyperlink" Target="http://arkansasonline.com" TargetMode="External"/><Relationship Id="rId1170" Type="http://schemas.openxmlformats.org/officeDocument/2006/relationships/hyperlink" Target="https://anchor.fm/ppi4" TargetMode="External"/><Relationship Id="rId108" Type="http://schemas.openxmlformats.org/officeDocument/2006/relationships/hyperlink" Target="http://tucson.com" TargetMode="External"/><Relationship Id="rId1171" Type="http://schemas.openxmlformats.org/officeDocument/2006/relationships/hyperlink" Target="http://radiotimes.com" TargetMode="External"/><Relationship Id="rId583" Type="http://schemas.openxmlformats.org/officeDocument/2006/relationships/hyperlink" Target="https://www.fox.com/the-story-with-martha-maccallum/" TargetMode="External"/><Relationship Id="rId1172" Type="http://schemas.openxmlformats.org/officeDocument/2006/relationships/hyperlink" Target="https://www.wnycstudios.org/podcasts/radiolab" TargetMode="External"/><Relationship Id="rId582" Type="http://schemas.openxmlformats.org/officeDocument/2006/relationships/hyperlink" Target="https://www.foxnews.com/shows/next-revolution-steve-hilton" TargetMode="External"/><Relationship Id="rId1173" Type="http://schemas.openxmlformats.org/officeDocument/2006/relationships/hyperlink" Target="http://rantt.com" TargetMode="External"/><Relationship Id="rId581" Type="http://schemas.openxmlformats.org/officeDocument/2006/relationships/hyperlink" Target="https://www.foxnews.com/shows/journal-editorial-report" TargetMode="External"/><Relationship Id="rId1174" Type="http://schemas.openxmlformats.org/officeDocument/2006/relationships/hyperlink" Target="http://rasmussenreports.com" TargetMode="External"/><Relationship Id="rId580" Type="http://schemas.openxmlformats.org/officeDocument/2006/relationships/hyperlink" Target="https://www.foxnews.com/shows/ingraham-angle" TargetMode="External"/><Relationship Id="rId1175" Type="http://schemas.openxmlformats.org/officeDocument/2006/relationships/hyperlink" Target="https://www.lawfareblog.com/topic/rational-security" TargetMode="External"/><Relationship Id="rId103" Type="http://schemas.openxmlformats.org/officeDocument/2006/relationships/hyperlink" Target="https://apnews.com/" TargetMode="External"/><Relationship Id="rId587" Type="http://schemas.openxmlformats.org/officeDocument/2006/relationships/hyperlink" Target="http://france24.com" TargetMode="External"/><Relationship Id="rId1176" Type="http://schemas.openxmlformats.org/officeDocument/2006/relationships/hyperlink" Target="http://rawstory.com" TargetMode="External"/><Relationship Id="rId102" Type="http://schemas.openxmlformats.org/officeDocument/2006/relationships/hyperlink" Target="http://aol.com" TargetMode="External"/><Relationship Id="rId586" Type="http://schemas.openxmlformats.org/officeDocument/2006/relationships/hyperlink" Target="https://www.foxnews.com/shows/your-world-cavuto" TargetMode="External"/><Relationship Id="rId1177" Type="http://schemas.openxmlformats.org/officeDocument/2006/relationships/hyperlink" Target="http://americasvoice.news" TargetMode="External"/><Relationship Id="rId101" Type="http://schemas.openxmlformats.org/officeDocument/2006/relationships/hyperlink" Target="http://aol.com" TargetMode="External"/><Relationship Id="rId585" Type="http://schemas.openxmlformats.org/officeDocument/2006/relationships/hyperlink" Target="https://www.foxnews.com/shows/unfiltered-with-dan-bongino" TargetMode="External"/><Relationship Id="rId1178" Type="http://schemas.openxmlformats.org/officeDocument/2006/relationships/hyperlink" Target="http://realchangenews.org" TargetMode="External"/><Relationship Id="rId100" Type="http://schemas.openxmlformats.org/officeDocument/2006/relationships/hyperlink" Target="http://antiwar.com" TargetMode="External"/><Relationship Id="rId584" Type="http://schemas.openxmlformats.org/officeDocument/2006/relationships/hyperlink" Target="https://www.foxnews.com/person/c/tucker-carlson" TargetMode="External"/><Relationship Id="rId1179" Type="http://schemas.openxmlformats.org/officeDocument/2006/relationships/hyperlink" Target="https://rumble.com/c/RealCoffeeWithScottAdams" TargetMode="External"/><Relationship Id="rId1169" Type="http://schemas.openxmlformats.org/officeDocument/2006/relationships/hyperlink" Target="https://njquorumcall.libsyn.com/" TargetMode="External"/><Relationship Id="rId579" Type="http://schemas.openxmlformats.org/officeDocument/2006/relationships/hyperlink" Target="https://www.foxnews.com/shows/the-five" TargetMode="External"/><Relationship Id="rId578" Type="http://schemas.openxmlformats.org/officeDocument/2006/relationships/hyperlink" Target="https://www.foxnews.com/shows/the-faulkner-focus" TargetMode="External"/><Relationship Id="rId577" Type="http://schemas.openxmlformats.org/officeDocument/2006/relationships/hyperlink" Target="https://www.fox.com/the-big-sunday-show/" TargetMode="External"/><Relationship Id="rId1160" Type="http://schemas.openxmlformats.org/officeDocument/2006/relationships/hyperlink" Target="http://publishedreporter.com" TargetMode="External"/><Relationship Id="rId572" Type="http://schemas.openxmlformats.org/officeDocument/2006/relationships/hyperlink" Target="https://www.foxnews.com/shows/outnumbered" TargetMode="External"/><Relationship Id="rId1161" Type="http://schemas.openxmlformats.org/officeDocument/2006/relationships/hyperlink" Target="http://punchbowl.news" TargetMode="External"/><Relationship Id="rId571" Type="http://schemas.openxmlformats.org/officeDocument/2006/relationships/hyperlink" Target="https://www.foxnews.com/shows/life-liberty-levin" TargetMode="External"/><Relationship Id="rId1162" Type="http://schemas.openxmlformats.org/officeDocument/2006/relationships/hyperlink" Target="https://www.qanonanonymous.com/" TargetMode="External"/><Relationship Id="rId570" Type="http://schemas.openxmlformats.org/officeDocument/2006/relationships/hyperlink" Target="https://www.foxnews.com/shows/lawrence-jones-cross-country" TargetMode="External"/><Relationship Id="rId1163" Type="http://schemas.openxmlformats.org/officeDocument/2006/relationships/hyperlink" Target="http://qctimes.com" TargetMode="External"/><Relationship Id="rId1164" Type="http://schemas.openxmlformats.org/officeDocument/2006/relationships/hyperlink" Target="http://quantamagazine.org" TargetMode="External"/><Relationship Id="rId576" Type="http://schemas.openxmlformats.org/officeDocument/2006/relationships/hyperlink" Target="https://www.foxnews.com/shows/the-big-saturday-show" TargetMode="External"/><Relationship Id="rId1165" Type="http://schemas.openxmlformats.org/officeDocument/2006/relationships/hyperlink" Target="https://qz.com/" TargetMode="External"/><Relationship Id="rId575" Type="http://schemas.openxmlformats.org/officeDocument/2006/relationships/hyperlink" Target="https://www.foxnews.com/shows/sunday-night-in-america-with-trey-gowdy" TargetMode="External"/><Relationship Id="rId1166" Type="http://schemas.openxmlformats.org/officeDocument/2006/relationships/hyperlink" Target="http://queerty.com" TargetMode="External"/><Relationship Id="rId574" Type="http://schemas.openxmlformats.org/officeDocument/2006/relationships/hyperlink" Target="https://www.foxnews.com/shows/sunday-morning-futures" TargetMode="External"/><Relationship Id="rId1167" Type="http://schemas.openxmlformats.org/officeDocument/2006/relationships/hyperlink" Target="http://quillette.com" TargetMode="External"/><Relationship Id="rId573" Type="http://schemas.openxmlformats.org/officeDocument/2006/relationships/hyperlink" Target="https://www.foxnews.com/shows/special-report" TargetMode="External"/><Relationship Id="rId1168" Type="http://schemas.openxmlformats.org/officeDocument/2006/relationships/hyperlink" Target="https://quillette.com/category/podcast/" TargetMode="External"/><Relationship Id="rId129" Type="http://schemas.openxmlformats.org/officeDocument/2006/relationships/hyperlink" Target="https://www.axios.com/podcasts/recap" TargetMode="External"/><Relationship Id="rId128" Type="http://schemas.openxmlformats.org/officeDocument/2006/relationships/hyperlink" Target="https://www.axios.com/" TargetMode="External"/><Relationship Id="rId127" Type="http://schemas.openxmlformats.org/officeDocument/2006/relationships/hyperlink" Target="http://avclub.com" TargetMode="External"/><Relationship Id="rId126" Type="http://schemas.openxmlformats.org/officeDocument/2006/relationships/hyperlink" Target="http://statesman.com" TargetMode="External"/><Relationship Id="rId1190" Type="http://schemas.openxmlformats.org/officeDocument/2006/relationships/hyperlink" Target="http://redvoicemedia.com" TargetMode="External"/><Relationship Id="rId1191" Type="http://schemas.openxmlformats.org/officeDocument/2006/relationships/hyperlink" Target="http://redding.com" TargetMode="External"/><Relationship Id="rId1192" Type="http://schemas.openxmlformats.org/officeDocument/2006/relationships/hyperlink" Target="https://www.redstate.com/" TargetMode="External"/><Relationship Id="rId1193" Type="http://schemas.openxmlformats.org/officeDocument/2006/relationships/hyperlink" Target="http://refinery29.com" TargetMode="External"/><Relationship Id="rId121" Type="http://schemas.openxmlformats.org/officeDocument/2006/relationships/hyperlink" Target="http://atlasobscura.com" TargetMode="External"/><Relationship Id="rId1194" Type="http://schemas.openxmlformats.org/officeDocument/2006/relationships/hyperlink" Target="https://www.theblaze.com/podcasts/relatable-with-allie-stuckey" TargetMode="External"/><Relationship Id="rId120" Type="http://schemas.openxmlformats.org/officeDocument/2006/relationships/hyperlink" Target="http://ajc.com" TargetMode="External"/><Relationship Id="rId1195" Type="http://schemas.openxmlformats.org/officeDocument/2006/relationships/hyperlink" Target="http://religionnews.com" TargetMode="External"/><Relationship Id="rId1196" Type="http://schemas.openxmlformats.org/officeDocument/2006/relationships/hyperlink" Target="http://rgj.com" TargetMode="External"/><Relationship Id="rId1197" Type="http://schemas.openxmlformats.org/officeDocument/2006/relationships/hyperlink" Target="https://www.art19.com/shows/reporters-notebook" TargetMode="External"/><Relationship Id="rId125" Type="http://schemas.openxmlformats.org/officeDocument/2006/relationships/hyperlink" Target="http://augustachronicle.com" TargetMode="External"/><Relationship Id="rId1198" Type="http://schemas.openxmlformats.org/officeDocument/2006/relationships/hyperlink" Target="http://rep-am.com" TargetMode="External"/><Relationship Id="rId124" Type="http://schemas.openxmlformats.org/officeDocument/2006/relationships/hyperlink" Target="http://audubon.org" TargetMode="External"/><Relationship Id="rId1199" Type="http://schemas.openxmlformats.org/officeDocument/2006/relationships/hyperlink" Target="https://www.reuters.com/" TargetMode="External"/><Relationship Id="rId123" Type="http://schemas.openxmlformats.org/officeDocument/2006/relationships/hyperlink" Target="http://audacy.com" TargetMode="External"/><Relationship Id="rId122" Type="http://schemas.openxmlformats.org/officeDocument/2006/relationships/hyperlink" Target="https://attitude.co.uk" TargetMode="External"/><Relationship Id="rId118" Type="http://schemas.openxmlformats.org/officeDocument/2006/relationships/hyperlink" Target="http://aspentimes.com" TargetMode="External"/><Relationship Id="rId117" Type="http://schemas.openxmlformats.org/officeDocument/2006/relationships/hyperlink" Target="http://asianjournal.com" TargetMode="External"/><Relationship Id="rId116" Type="http://schemas.openxmlformats.org/officeDocument/2006/relationships/hyperlink" Target="http://asiatimes.com" TargetMode="External"/><Relationship Id="rId115" Type="http://schemas.openxmlformats.org/officeDocument/2006/relationships/hyperlink" Target="https://www.cbc.ca/radio/asithappens" TargetMode="External"/><Relationship Id="rId599" Type="http://schemas.openxmlformats.org/officeDocument/2006/relationships/hyperlink" Target="https://www.ft.com/ft-news-briefing" TargetMode="External"/><Relationship Id="rId1180" Type="http://schemas.openxmlformats.org/officeDocument/2006/relationships/hyperlink" Target="http://therealnews.com" TargetMode="External"/><Relationship Id="rId1181" Type="http://schemas.openxmlformats.org/officeDocument/2006/relationships/hyperlink" Target="https://www.zubymusic.com/podcast" TargetMode="External"/><Relationship Id="rId119" Type="http://schemas.openxmlformats.org/officeDocument/2006/relationships/hyperlink" Target="http://atlantablackstar.com" TargetMode="External"/><Relationship Id="rId1182" Type="http://schemas.openxmlformats.org/officeDocument/2006/relationships/hyperlink" Target="http://realcleardefense.com" TargetMode="External"/><Relationship Id="rId110" Type="http://schemas.openxmlformats.org/officeDocument/2006/relationships/hyperlink" Target="http://armchairexpertpod.com" TargetMode="External"/><Relationship Id="rId594" Type="http://schemas.openxmlformats.org/officeDocument/2006/relationships/hyperlink" Target="http://freedomworks.org" TargetMode="External"/><Relationship Id="rId1183" Type="http://schemas.openxmlformats.org/officeDocument/2006/relationships/hyperlink" Target="http://realclearinvestigations.com" TargetMode="External"/><Relationship Id="rId593" Type="http://schemas.openxmlformats.org/officeDocument/2006/relationships/hyperlink" Target="https://freespeech.org/shows/gay-usa/" TargetMode="External"/><Relationship Id="rId1184" Type="http://schemas.openxmlformats.org/officeDocument/2006/relationships/hyperlink" Target="http://realclearmarkets.com" TargetMode="External"/><Relationship Id="rId592" Type="http://schemas.openxmlformats.org/officeDocument/2006/relationships/hyperlink" Target="https://freespeech.org/shows/economic-update/" TargetMode="External"/><Relationship Id="rId1185" Type="http://schemas.openxmlformats.org/officeDocument/2006/relationships/hyperlink" Target="http://realclearpolicy.com" TargetMode="External"/><Relationship Id="rId591" Type="http://schemas.openxmlformats.org/officeDocument/2006/relationships/hyperlink" Target="https://freespeech.org/shows/democracy-now/" TargetMode="External"/><Relationship Id="rId1186" Type="http://schemas.openxmlformats.org/officeDocument/2006/relationships/hyperlink" Target="http://realclearpolitics.com" TargetMode="External"/><Relationship Id="rId114" Type="http://schemas.openxmlformats.org/officeDocument/2006/relationships/hyperlink" Target="http://arstechnica.com" TargetMode="External"/><Relationship Id="rId598" Type="http://schemas.openxmlformats.org/officeDocument/2006/relationships/hyperlink" Target="http://frontpagemag.com" TargetMode="External"/><Relationship Id="rId1187" Type="http://schemas.openxmlformats.org/officeDocument/2006/relationships/hyperlink" Target="https://reason.com/" TargetMode="External"/><Relationship Id="rId113" Type="http://schemas.openxmlformats.org/officeDocument/2006/relationships/hyperlink" Target="http://armytimes.com" TargetMode="External"/><Relationship Id="rId597" Type="http://schemas.openxmlformats.org/officeDocument/2006/relationships/hyperlink" Target="https://www.cbc.ca/listen/cbc-podcasts/209-front-burner" TargetMode="External"/><Relationship Id="rId1188" Type="http://schemas.openxmlformats.org/officeDocument/2006/relationships/hyperlink" Target="http://rebelnews.com" TargetMode="External"/><Relationship Id="rId112" Type="http://schemas.openxmlformats.org/officeDocument/2006/relationships/hyperlink" Target="https://www.iheart.com/podcast/the-armstrong-and-getty-show-20474616/" TargetMode="External"/><Relationship Id="rId596" Type="http://schemas.openxmlformats.org/officeDocument/2006/relationships/hyperlink" Target="http://ftbrickandjody.com/" TargetMode="External"/><Relationship Id="rId1189" Type="http://schemas.openxmlformats.org/officeDocument/2006/relationships/hyperlink" Target="https://www.vox.com/recode-daily" TargetMode="External"/><Relationship Id="rId111" Type="http://schemas.openxmlformats.org/officeDocument/2006/relationships/hyperlink" Target="https://armscontrolwonk.libsyn.com/glide-or-die" TargetMode="External"/><Relationship Id="rId595" Type="http://schemas.openxmlformats.org/officeDocument/2006/relationships/hyperlink" Target="https://www.npr.org/programs/fresh-air/" TargetMode="External"/><Relationship Id="rId1136" Type="http://schemas.openxmlformats.org/officeDocument/2006/relationships/hyperlink" Target="http://popcrush.com" TargetMode="External"/><Relationship Id="rId1137" Type="http://schemas.openxmlformats.org/officeDocument/2006/relationships/hyperlink" Target="http://popsugar.com" TargetMode="External"/><Relationship Id="rId1138" Type="http://schemas.openxmlformats.org/officeDocument/2006/relationships/hyperlink" Target="http://popula.com" TargetMode="External"/><Relationship Id="rId1139" Type="http://schemas.openxmlformats.org/officeDocument/2006/relationships/hyperlink" Target="http://popular.info" TargetMode="External"/><Relationship Id="rId547" Type="http://schemas.openxmlformats.org/officeDocument/2006/relationships/hyperlink" Target="https://www.foxbusiness.com/shows/mornings-with-maria" TargetMode="External"/><Relationship Id="rId546" Type="http://schemas.openxmlformats.org/officeDocument/2006/relationships/hyperlink" Target="https://www.foxbusiness.com/shows/making-money-with-charles-payne" TargetMode="External"/><Relationship Id="rId545" Type="http://schemas.openxmlformats.org/officeDocument/2006/relationships/hyperlink" Target="https://www.foxbusiness.com/shows/kudlow" TargetMode="External"/><Relationship Id="rId544" Type="http://schemas.openxmlformats.org/officeDocument/2006/relationships/hyperlink" Target="https://www.foxbusiness.com/shows/kennedy" TargetMode="External"/><Relationship Id="rId549" Type="http://schemas.openxmlformats.org/officeDocument/2006/relationships/hyperlink" Target="https://www.foxbusiness.com/shows/the-evening-edit" TargetMode="External"/><Relationship Id="rId548" Type="http://schemas.openxmlformats.org/officeDocument/2006/relationships/hyperlink" Target="https://www.foxbusiness.com/shows/the-claman-countdown" TargetMode="External"/><Relationship Id="rId1130" Type="http://schemas.openxmlformats.org/officeDocument/2006/relationships/hyperlink" Target="http://politifact.com" TargetMode="External"/><Relationship Id="rId1131" Type="http://schemas.openxmlformats.org/officeDocument/2006/relationships/hyperlink" Target="http://pollution.news" TargetMode="External"/><Relationship Id="rId543" Type="http://schemas.openxmlformats.org/officeDocument/2006/relationships/hyperlink" Target="https://www.foxbusiness.com/shows/cavuto-coast-to-coast" TargetMode="External"/><Relationship Id="rId1132" Type="http://schemas.openxmlformats.org/officeDocument/2006/relationships/hyperlink" Target="http://polygraph.info" TargetMode="External"/><Relationship Id="rId542" Type="http://schemas.openxmlformats.org/officeDocument/2006/relationships/hyperlink" Target="https://www.foxbusiness.com/category/barrons-roundtable" TargetMode="External"/><Relationship Id="rId1133" Type="http://schemas.openxmlformats.org/officeDocument/2006/relationships/hyperlink" Target="http://polygraph.info" TargetMode="External"/><Relationship Id="rId541" Type="http://schemas.openxmlformats.org/officeDocument/2006/relationships/hyperlink" Target="https://www.foxbusiness.com/shows" TargetMode="External"/><Relationship Id="rId1134" Type="http://schemas.openxmlformats.org/officeDocument/2006/relationships/hyperlink" Target="http://popsmokemedia.com" TargetMode="External"/><Relationship Id="rId540" Type="http://schemas.openxmlformats.org/officeDocument/2006/relationships/hyperlink" Target="http://foxbusiness.com" TargetMode="External"/><Relationship Id="rId1135" Type="http://schemas.openxmlformats.org/officeDocument/2006/relationships/hyperlink" Target="http://popbuzz.com" TargetMode="External"/><Relationship Id="rId1125" Type="http://schemas.openxmlformats.org/officeDocument/2006/relationships/hyperlink" Target="https://politico-playbook-audio-briefing.simplecast.com/episodes/" TargetMode="External"/><Relationship Id="rId1126" Type="http://schemas.openxmlformats.org/officeDocument/2006/relationships/hyperlink" Target="https://politicos-pulse-check.simplecast.com/episodes" TargetMode="External"/><Relationship Id="rId1127" Type="http://schemas.openxmlformats.org/officeDocument/2006/relationships/hyperlink" Target="https://politicology.com" TargetMode="External"/><Relationship Id="rId1128" Type="http://schemas.openxmlformats.org/officeDocument/2006/relationships/hyperlink" Target="https://politicon.com/podcast-title/politics-war-room-with-james-carville-and-al-hunt/" TargetMode="External"/><Relationship Id="rId1129" Type="http://schemas.openxmlformats.org/officeDocument/2006/relationships/hyperlink" Target="https://www.politicususa.com/" TargetMode="External"/><Relationship Id="rId536" Type="http://schemas.openxmlformats.org/officeDocument/2006/relationships/hyperlink" Target="http://fox5dc.com" TargetMode="External"/><Relationship Id="rId535" Type="http://schemas.openxmlformats.org/officeDocument/2006/relationships/hyperlink" Target="http://fox4kc.com" TargetMode="External"/><Relationship Id="rId534" Type="http://schemas.openxmlformats.org/officeDocument/2006/relationships/hyperlink" Target="http://fox4news.com" TargetMode="External"/><Relationship Id="rId533" Type="http://schemas.openxmlformats.org/officeDocument/2006/relationships/hyperlink" Target="http://fox35orlando.com" TargetMode="External"/><Relationship Id="rId539" Type="http://schemas.openxmlformats.org/officeDocument/2006/relationships/hyperlink" Target="https://radio.foxnews.com/fox-news-talk/fox-across-america-with-jimmy-failla/" TargetMode="External"/><Relationship Id="rId538" Type="http://schemas.openxmlformats.org/officeDocument/2006/relationships/hyperlink" Target="http://fox5vegas.com" TargetMode="External"/><Relationship Id="rId537" Type="http://schemas.openxmlformats.org/officeDocument/2006/relationships/hyperlink" Target="http://fox5sandiego.com" TargetMode="External"/><Relationship Id="rId1120" Type="http://schemas.openxmlformats.org/officeDocument/2006/relationships/hyperlink" Target="https://omny.fm/shows/politically-re-active-with-w-kamau-bell-hari-kon-1" TargetMode="External"/><Relationship Id="rId532" Type="http://schemas.openxmlformats.org/officeDocument/2006/relationships/hyperlink" Target="http://kdvr.com" TargetMode="External"/><Relationship Id="rId1121" Type="http://schemas.openxmlformats.org/officeDocument/2006/relationships/hyperlink" Target="https://www.politico.com/" TargetMode="External"/><Relationship Id="rId531" Type="http://schemas.openxmlformats.org/officeDocument/2006/relationships/hyperlink" Target="http://fox29.com" TargetMode="External"/><Relationship Id="rId1122" Type="http://schemas.openxmlformats.org/officeDocument/2006/relationships/hyperlink" Target="https://politico-dispatch.simplecast.com" TargetMode="External"/><Relationship Id="rId530" Type="http://schemas.openxmlformats.org/officeDocument/2006/relationships/hyperlink" Target="http://fox17.com" TargetMode="External"/><Relationship Id="rId1123" Type="http://schemas.openxmlformats.org/officeDocument/2006/relationships/hyperlink" Target="https://politico-energy.simplecast.com/episodes" TargetMode="External"/><Relationship Id="rId1124" Type="http://schemas.openxmlformats.org/officeDocument/2006/relationships/hyperlink" Target="https://global-translations.simplecast.com/" TargetMode="External"/><Relationship Id="rId1158" Type="http://schemas.openxmlformats.org/officeDocument/2006/relationships/hyperlink" Target="http://psypost.org" TargetMode="External"/><Relationship Id="rId1159" Type="http://schemas.openxmlformats.org/officeDocument/2006/relationships/hyperlink" Target="http://publicradiotulsa.org" TargetMode="External"/><Relationship Id="rId569" Type="http://schemas.openxmlformats.org/officeDocument/2006/relationships/hyperlink" Target="https://www.foxnews.com/shows/hannity" TargetMode="External"/><Relationship Id="rId568" Type="http://schemas.openxmlformats.org/officeDocument/2006/relationships/hyperlink" Target="https://www.foxnews.com/shows/gutfeld" TargetMode="External"/><Relationship Id="rId567" Type="http://schemas.openxmlformats.org/officeDocument/2006/relationships/hyperlink" Target="https://www.foxnews.com/shows/fox-report-weekend" TargetMode="External"/><Relationship Id="rId566" Type="http://schemas.openxmlformats.org/officeDocument/2006/relationships/hyperlink" Target="https://www.foxnews.com/shows/fox-news-primetime" TargetMode="External"/><Relationship Id="rId561" Type="http://schemas.openxmlformats.org/officeDocument/2006/relationships/hyperlink" Target="https://www.foxnews.com/shows/fox-and-friends" TargetMode="External"/><Relationship Id="rId1150" Type="http://schemas.openxmlformats.org/officeDocument/2006/relationships/hyperlink" Target="https://www.prageru.com/series/americanos/" TargetMode="External"/><Relationship Id="rId560" Type="http://schemas.openxmlformats.org/officeDocument/2006/relationships/hyperlink" Target="https://www.foxnews.com/shows/cavuto-live" TargetMode="External"/><Relationship Id="rId1151" Type="http://schemas.openxmlformats.org/officeDocument/2006/relationships/hyperlink" Target="http://pressrun.media" TargetMode="External"/><Relationship Id="rId1152" Type="http://schemas.openxmlformats.org/officeDocument/2006/relationships/hyperlink" Target="https://propolitics.buzzsprout.com/1704139" TargetMode="External"/><Relationship Id="rId1153" Type="http://schemas.openxmlformats.org/officeDocument/2006/relationships/hyperlink" Target="http://projectcensored.org" TargetMode="External"/><Relationship Id="rId565" Type="http://schemas.openxmlformats.org/officeDocument/2006/relationships/hyperlink" Target="https://www.foxnews.com/shows/fox-news-live" TargetMode="External"/><Relationship Id="rId1154" Type="http://schemas.openxmlformats.org/officeDocument/2006/relationships/hyperlink" Target="http://project-syndicate.org" TargetMode="External"/><Relationship Id="rId564" Type="http://schemas.openxmlformats.org/officeDocument/2006/relationships/hyperlink" Target="https://www.fox.com/fox-and-friends-sunday/" TargetMode="External"/><Relationship Id="rId1155" Type="http://schemas.openxmlformats.org/officeDocument/2006/relationships/hyperlink" Target="https://www.propublica.org/" TargetMode="External"/><Relationship Id="rId563" Type="http://schemas.openxmlformats.org/officeDocument/2006/relationships/hyperlink" Target="https://nation.foxnews.com/fox-and-friends-saturday/" TargetMode="External"/><Relationship Id="rId1156" Type="http://schemas.openxmlformats.org/officeDocument/2006/relationships/hyperlink" Target="http://providencejournal.com" TargetMode="External"/><Relationship Id="rId562" Type="http://schemas.openxmlformats.org/officeDocument/2006/relationships/hyperlink" Target="https://www.foxnews.com/shows/fox-friends-first" TargetMode="External"/><Relationship Id="rId1157" Type="http://schemas.openxmlformats.org/officeDocument/2006/relationships/hyperlink" Target="http://psychologytoday.com" TargetMode="External"/><Relationship Id="rId1147" Type="http://schemas.openxmlformats.org/officeDocument/2006/relationships/hyperlink" Target="https://www.cato.org/search/category/multimedia+power-problems" TargetMode="External"/><Relationship Id="rId1148" Type="http://schemas.openxmlformats.org/officeDocument/2006/relationships/hyperlink" Target="http://poynter.org" TargetMode="External"/><Relationship Id="rId1149" Type="http://schemas.openxmlformats.org/officeDocument/2006/relationships/hyperlink" Target="http://prageru.com" TargetMode="External"/><Relationship Id="rId558" Type="http://schemas.openxmlformats.org/officeDocument/2006/relationships/hyperlink" Target="https://www.foxnews.com/shows/america-reports" TargetMode="External"/><Relationship Id="rId557" Type="http://schemas.openxmlformats.org/officeDocument/2006/relationships/hyperlink" Target="https://www.foxnews.com/shows/media-buzz" TargetMode="External"/><Relationship Id="rId556" Type="http://schemas.openxmlformats.org/officeDocument/2006/relationships/hyperlink" Target="https://www.fox.com/fox-news-at-night-with-shannon-bream/" TargetMode="External"/><Relationship Id="rId555" Type="http://schemas.openxmlformats.org/officeDocument/2006/relationships/hyperlink" Target="https://radio.foxnews.com/podcast/fox-news-rundown/" TargetMode="External"/><Relationship Id="rId559" Type="http://schemas.openxmlformats.org/officeDocument/2006/relationships/hyperlink" Target="https://www.foxnews.com/shows/americas-newsroom" TargetMode="External"/><Relationship Id="rId550" Type="http://schemas.openxmlformats.org/officeDocument/2006/relationships/hyperlink" Target="https://www.foxbusiness.com/shows/varney-co" TargetMode="External"/><Relationship Id="rId1140" Type="http://schemas.openxmlformats.org/officeDocument/2006/relationships/hyperlink" Target="http://popsci.com" TargetMode="External"/><Relationship Id="rId1141" Type="http://schemas.openxmlformats.org/officeDocument/2006/relationships/hyperlink" Target="http://portlandmercury.com" TargetMode="External"/><Relationship Id="rId1142" Type="http://schemas.openxmlformats.org/officeDocument/2006/relationships/hyperlink" Target="http://pressherald.com" TargetMode="External"/><Relationship Id="rId554" Type="http://schemas.openxmlformats.org/officeDocument/2006/relationships/hyperlink" Target="https://radio.foxnews.com/podcast/5-minute-newscast/" TargetMode="External"/><Relationship Id="rId1143" Type="http://schemas.openxmlformats.org/officeDocument/2006/relationships/hyperlink" Target="http://pamplinmedia.com" TargetMode="External"/><Relationship Id="rId553" Type="http://schemas.openxmlformats.org/officeDocument/2006/relationships/hyperlink" Target="https://www.foxnews.com/shows" TargetMode="External"/><Relationship Id="rId1144" Type="http://schemas.openxmlformats.org/officeDocument/2006/relationships/hyperlink" Target="https://www.washingtonpost.com/podcasts/post-reports/" TargetMode="External"/><Relationship Id="rId552" Type="http://schemas.openxmlformats.org/officeDocument/2006/relationships/hyperlink" Target="http://foxnews.com/" TargetMode="External"/><Relationship Id="rId1145" Type="http://schemas.openxmlformats.org/officeDocument/2006/relationships/hyperlink" Target="http://poughkeepsiejournal.com" TargetMode="External"/><Relationship Id="rId551" Type="http://schemas.openxmlformats.org/officeDocument/2006/relationships/hyperlink" Target="https://www.foxbusiness.com/shows/wsj-at-large" TargetMode="External"/><Relationship Id="rId1146" Type="http://schemas.openxmlformats.org/officeDocument/2006/relationships/hyperlink" Target="http://powerlineblog.com" TargetMode="External"/><Relationship Id="rId495" Type="http://schemas.openxmlformats.org/officeDocument/2006/relationships/hyperlink" Target="http://factcheck.org" TargetMode="External"/><Relationship Id="rId494" Type="http://schemas.openxmlformats.org/officeDocument/2006/relationships/hyperlink" Target="https://art19.com/shows/eye-on-veterans" TargetMode="External"/><Relationship Id="rId493" Type="http://schemas.openxmlformats.org/officeDocument/2006/relationships/hyperlink" Target="http://exposedbycmd.org" TargetMode="External"/><Relationship Id="rId492" Type="http://schemas.openxmlformats.org/officeDocument/2006/relationships/hyperlink" Target="https://www.aei.org/tag/explain-to-shane-podcast/" TargetMode="External"/><Relationship Id="rId499" Type="http://schemas.openxmlformats.org/officeDocument/2006/relationships/hyperlink" Target="http://fastcompany.com" TargetMode="External"/><Relationship Id="rId498" Type="http://schemas.openxmlformats.org/officeDocument/2006/relationships/hyperlink" Target="http://fairobserver.com" TargetMode="External"/><Relationship Id="rId497" Type="http://schemas.openxmlformats.org/officeDocument/2006/relationships/hyperlink" Target="http://fair.org" TargetMode="External"/><Relationship Id="rId496" Type="http://schemas.openxmlformats.org/officeDocument/2006/relationships/hyperlink" Target="http://factcheck.org" TargetMode="External"/><Relationship Id="rId1610" Type="http://schemas.openxmlformats.org/officeDocument/2006/relationships/hyperlink" Target="http://treehugger.com" TargetMode="External"/><Relationship Id="rId1611" Type="http://schemas.openxmlformats.org/officeDocument/2006/relationships/hyperlink" Target="http://trendingpolitics.com" TargetMode="External"/><Relationship Id="rId1612" Type="http://schemas.openxmlformats.org/officeDocument/2006/relationships/hyperlink" Target="http://triblive.com" TargetMode="External"/><Relationship Id="rId1613" Type="http://schemas.openxmlformats.org/officeDocument/2006/relationships/hyperlink" Target="https://trishintel.com/podcast/" TargetMode="External"/><Relationship Id="rId1614" Type="http://schemas.openxmlformats.org/officeDocument/2006/relationships/hyperlink" Target="http://trtworld.com" TargetMode="External"/><Relationship Id="rId1615" Type="http://schemas.openxmlformats.org/officeDocument/2006/relationships/hyperlink" Target="http://truepundit.com" TargetMode="External"/><Relationship Id="rId1616" Type="http://schemas.openxmlformats.org/officeDocument/2006/relationships/hyperlink" Target="http://truthorfiction.com" TargetMode="External"/><Relationship Id="rId907" Type="http://schemas.openxmlformats.org/officeDocument/2006/relationships/hyperlink" Target="https://muellershewrote.com/" TargetMode="External"/><Relationship Id="rId1617" Type="http://schemas.openxmlformats.org/officeDocument/2006/relationships/hyperlink" Target="https://truthout.org/" TargetMode="External"/><Relationship Id="rId906" Type="http://schemas.openxmlformats.org/officeDocument/2006/relationships/hyperlink" Target="https://www.msnbc.com/yasmin-vossoughian" TargetMode="External"/><Relationship Id="rId1618" Type="http://schemas.openxmlformats.org/officeDocument/2006/relationships/hyperlink" Target="https://www.iheart.com/podcast/269-turley-talks-68519206/" TargetMode="External"/><Relationship Id="rId905" Type="http://schemas.openxmlformats.org/officeDocument/2006/relationships/hyperlink" Target="https://www.msnbc.com/way-too-early" TargetMode="External"/><Relationship Id="rId1619" Type="http://schemas.openxmlformats.org/officeDocument/2006/relationships/hyperlink" Target="http://tpusa.com" TargetMode="External"/><Relationship Id="rId904" Type="http://schemas.openxmlformats.org/officeDocument/2006/relationships/hyperlink" Target="https://www.msnbc.com/velshi" TargetMode="External"/><Relationship Id="rId909" Type="http://schemas.openxmlformats.org/officeDocument/2006/relationships/hyperlink" Target="http://mynorthwest.com" TargetMode="External"/><Relationship Id="rId908" Type="http://schemas.openxmlformats.org/officeDocument/2006/relationships/hyperlink" Target="http://mustreadalaska.com" TargetMode="External"/><Relationship Id="rId903" Type="http://schemas.openxmlformats.org/officeDocument/2006/relationships/hyperlink" Target="https://www.msnbc.com/the-week-joshua-johnson" TargetMode="External"/><Relationship Id="rId902" Type="http://schemas.openxmlformats.org/officeDocument/2006/relationships/hyperlink" Target="https://www.msnbc.com/sunday-show" TargetMode="External"/><Relationship Id="rId901" Type="http://schemas.openxmlformats.org/officeDocument/2006/relationships/hyperlink" Target="https://www.nbc.com/the-reidout" TargetMode="External"/><Relationship Id="rId900" Type="http://schemas.openxmlformats.org/officeDocument/2006/relationships/hyperlink" Target="https://www.msnbc.com/rachel-maddow-show" TargetMode="External"/><Relationship Id="rId1600" Type="http://schemas.openxmlformats.org/officeDocument/2006/relationships/hyperlink" Target="http://tmz.com" TargetMode="External"/><Relationship Id="rId1601" Type="http://schemas.openxmlformats.org/officeDocument/2006/relationships/hyperlink" Target="http://today.com" TargetMode="External"/><Relationship Id="rId1602" Type="http://schemas.openxmlformats.org/officeDocument/2006/relationships/hyperlink" Target="https://www.theguardian.com/news/series/todayinfocus" TargetMode="External"/><Relationship Id="rId1603" Type="http://schemas.openxmlformats.org/officeDocument/2006/relationships/hyperlink" Target="https://www.vox.com/today-explained" TargetMode="External"/><Relationship Id="rId1604" Type="http://schemas.openxmlformats.org/officeDocument/2006/relationships/hyperlink" Target="http://toofab.com" TargetMode="External"/><Relationship Id="rId1605" Type="http://schemas.openxmlformats.org/officeDocument/2006/relationships/hyperlink" Target="http://torontosun.com" TargetMode="External"/><Relationship Id="rId1606" Type="http://schemas.openxmlformats.org/officeDocument/2006/relationships/hyperlink" Target="http://townhall.com" TargetMode="External"/><Relationship Id="rId1607" Type="http://schemas.openxmlformats.org/officeDocument/2006/relationships/hyperlink" Target="http://ttnews.com" TargetMode="External"/><Relationship Id="rId1608" Type="http://schemas.openxmlformats.org/officeDocument/2006/relationships/hyperlink" Target="http://travelandleisure.com" TargetMode="External"/><Relationship Id="rId1609" Type="http://schemas.openxmlformats.org/officeDocument/2006/relationships/hyperlink" Target="http://travelweekly.com" TargetMode="External"/><Relationship Id="rId1631" Type="http://schemas.openxmlformats.org/officeDocument/2006/relationships/hyperlink" Target="http://un.org" TargetMode="External"/><Relationship Id="rId1632" Type="http://schemas.openxmlformats.org/officeDocument/2006/relationships/hyperlink" Target="https://unchainedpodcast.com/" TargetMode="External"/><Relationship Id="rId1633" Type="http://schemas.openxmlformats.org/officeDocument/2006/relationships/hyperlink" Target="https://art19.com/shows/uncommon-ground-with-van-jones" TargetMode="External"/><Relationship Id="rId1634" Type="http://schemas.openxmlformats.org/officeDocument/2006/relationships/hyperlink" Target="http://undark.org" TargetMode="External"/><Relationship Id="rId1635" Type="http://schemas.openxmlformats.org/officeDocument/2006/relationships/hyperlink" Target="https://www.aei.org/tag/understanding-congress-podcast" TargetMode="External"/><Relationship Id="rId1636" Type="http://schemas.openxmlformats.org/officeDocument/2006/relationships/hyperlink" Target="https://wearethemeteor.com/work/undistracted/" TargetMode="External"/><Relationship Id="rId1637" Type="http://schemas.openxmlformats.org/officeDocument/2006/relationships/hyperlink" Target="http://unherd.com" TargetMode="External"/><Relationship Id="rId1638" Type="http://schemas.openxmlformats.org/officeDocument/2006/relationships/hyperlink" Target="http://unicornriot.ninja" TargetMode="External"/><Relationship Id="rId929" Type="http://schemas.openxmlformats.org/officeDocument/2006/relationships/hyperlink" Target="http://navylookout.com" TargetMode="External"/><Relationship Id="rId1639" Type="http://schemas.openxmlformats.org/officeDocument/2006/relationships/hyperlink" Target="http://ohchr.org" TargetMode="External"/><Relationship Id="rId928" Type="http://schemas.openxmlformats.org/officeDocument/2006/relationships/hyperlink" Target="http://navajotimes.com" TargetMode="External"/><Relationship Id="rId927" Type="http://schemas.openxmlformats.org/officeDocument/2006/relationships/hyperlink" Target="http://nature.com" TargetMode="External"/><Relationship Id="rId926" Type="http://schemas.openxmlformats.org/officeDocument/2006/relationships/hyperlink" Target="http://naturalnews.com" TargetMode="External"/><Relationship Id="rId921" Type="http://schemas.openxmlformats.org/officeDocument/2006/relationships/hyperlink" Target="http://nationalmemo.com" TargetMode="External"/><Relationship Id="rId920" Type="http://schemas.openxmlformats.org/officeDocument/2006/relationships/hyperlink" Target="http://natlawreview.com" TargetMode="External"/><Relationship Id="rId925" Type="http://schemas.openxmlformats.org/officeDocument/2006/relationships/hyperlink" Target="http://nativenewsonline.net" TargetMode="External"/><Relationship Id="rId924" Type="http://schemas.openxmlformats.org/officeDocument/2006/relationships/hyperlink" Target="https://www.nationalreview.com/podcasts/national-reviews-radio-free-california-podcast/" TargetMode="External"/><Relationship Id="rId923" Type="http://schemas.openxmlformats.org/officeDocument/2006/relationships/hyperlink" Target="https://www.nationalreview.com/" TargetMode="External"/><Relationship Id="rId922" Type="http://schemas.openxmlformats.org/officeDocument/2006/relationships/hyperlink" Target="http://nationalpost.com" TargetMode="External"/><Relationship Id="rId1630" Type="http://schemas.openxmlformats.org/officeDocument/2006/relationships/hyperlink" Target="https://tyt.com/shows/tyt-old-school" TargetMode="External"/><Relationship Id="rId1620" Type="http://schemas.openxmlformats.org/officeDocument/2006/relationships/hyperlink" Target="http://twincities.com" TargetMode="External"/><Relationship Id="rId1621" Type="http://schemas.openxmlformats.org/officeDocument/2006/relationships/hyperlink" Target="https://twitchy.com/" TargetMode="External"/><Relationship Id="rId1622" Type="http://schemas.openxmlformats.org/officeDocument/2006/relationships/hyperlink" Target="https://tyt.com/shows/post-game" TargetMode="External"/><Relationship Id="rId1623" Type="http://schemas.openxmlformats.org/officeDocument/2006/relationships/hyperlink" Target="https://tyt.com/shows/indisputable" TargetMode="External"/><Relationship Id="rId1624" Type="http://schemas.openxmlformats.org/officeDocument/2006/relationships/hyperlink" Target="https://tyt.com/shows/power-hour" TargetMode="External"/><Relationship Id="rId1625" Type="http://schemas.openxmlformats.org/officeDocument/2006/relationships/hyperlink" Target="https://tyt.com/shows/stayinghome" TargetMode="External"/><Relationship Id="rId1626" Type="http://schemas.openxmlformats.org/officeDocument/2006/relationships/hyperlink" Target="https://tyt.com/shows/the-conversation" TargetMode="External"/><Relationship Id="rId1627" Type="http://schemas.openxmlformats.org/officeDocument/2006/relationships/hyperlink" Target="https://tyt.com/shows/the-damage-report" TargetMode="External"/><Relationship Id="rId918" Type="http://schemas.openxmlformats.org/officeDocument/2006/relationships/hyperlink" Target="http://nationalgeographic.com" TargetMode="External"/><Relationship Id="rId1628" Type="http://schemas.openxmlformats.org/officeDocument/2006/relationships/hyperlink" Target="https://tyt.com/shows/twitchuation" TargetMode="External"/><Relationship Id="rId917" Type="http://schemas.openxmlformats.org/officeDocument/2006/relationships/hyperlink" Target="http://nationalfile.com" TargetMode="External"/><Relationship Id="rId1629" Type="http://schemas.openxmlformats.org/officeDocument/2006/relationships/hyperlink" Target="http://tyt.com" TargetMode="External"/><Relationship Id="rId916" Type="http://schemas.openxmlformats.org/officeDocument/2006/relationships/hyperlink" Target="https://www.nationalenquirer.com/" TargetMode="External"/><Relationship Id="rId915" Type="http://schemas.openxmlformats.org/officeDocument/2006/relationships/hyperlink" Target="http://ncregister.com" TargetMode="External"/><Relationship Id="rId919" Type="http://schemas.openxmlformats.org/officeDocument/2006/relationships/hyperlink" Target="http://nationalinterest.org" TargetMode="External"/><Relationship Id="rId910" Type="http://schemas.openxmlformats.org/officeDocument/2006/relationships/hyperlink" Target="http://mysanantonio.com" TargetMode="External"/><Relationship Id="rId914" Type="http://schemas.openxmlformats.org/officeDocument/2006/relationships/hyperlink" Target="http://nationalaffairs.com" TargetMode="External"/><Relationship Id="rId913" Type="http://schemas.openxmlformats.org/officeDocument/2006/relationships/hyperlink" Target="http://nationofchange.org" TargetMode="External"/><Relationship Id="rId912" Type="http://schemas.openxmlformats.org/officeDocument/2006/relationships/hyperlink" Target="http://nasdaq.com" TargetMode="External"/><Relationship Id="rId911" Type="http://schemas.openxmlformats.org/officeDocument/2006/relationships/hyperlink" Target="http://napavalleyregister.com" TargetMode="External"/><Relationship Id="rId1213" Type="http://schemas.openxmlformats.org/officeDocument/2006/relationships/hyperlink" Target="http://rdrnews.com" TargetMode="External"/><Relationship Id="rId1697" Type="http://schemas.openxmlformats.org/officeDocument/2006/relationships/hyperlink" Target="http://weaselzippers.us" TargetMode="External"/><Relationship Id="rId1214" Type="http://schemas.openxmlformats.org/officeDocument/2006/relationships/hyperlink" Target="https://www.npr.org/podcasts/510324/rough-translation" TargetMode="External"/><Relationship Id="rId1698" Type="http://schemas.openxmlformats.org/officeDocument/2006/relationships/hyperlink" Target="http://webmd.com" TargetMode="External"/><Relationship Id="rId1215" Type="http://schemas.openxmlformats.org/officeDocument/2006/relationships/hyperlink" Target="http://rt.com" TargetMode="External"/><Relationship Id="rId1699" Type="http://schemas.openxmlformats.org/officeDocument/2006/relationships/hyperlink" Target="http://westernjournal.com" TargetMode="External"/><Relationship Id="rId1216" Type="http://schemas.openxmlformats.org/officeDocument/2006/relationships/hyperlink" Target="https://www.rt.com/shows/" TargetMode="External"/><Relationship Id="rId1217" Type="http://schemas.openxmlformats.org/officeDocument/2006/relationships/hyperlink" Target="https://www.rt.com/shows/crosstalk/" TargetMode="External"/><Relationship Id="rId1218" Type="http://schemas.openxmlformats.org/officeDocument/2006/relationships/hyperlink" Target="https://www.rt.com/shows/going-underground/" TargetMode="External"/><Relationship Id="rId1219" Type="http://schemas.openxmlformats.org/officeDocument/2006/relationships/hyperlink" Target="https://www.rt.com/shows/renegade-inc/" TargetMode="External"/><Relationship Id="rId866" Type="http://schemas.openxmlformats.org/officeDocument/2006/relationships/hyperlink" Target="https://moderaterebels.com/" TargetMode="External"/><Relationship Id="rId865" Type="http://schemas.openxmlformats.org/officeDocument/2006/relationships/hyperlink" Target="http://mlive.com" TargetMode="External"/><Relationship Id="rId864" Type="http://schemas.openxmlformats.org/officeDocument/2006/relationships/hyperlink" Target="http://technologyreview.com" TargetMode="External"/><Relationship Id="rId863" Type="http://schemas.openxmlformats.org/officeDocument/2006/relationships/hyperlink" Target="http://mises.org" TargetMode="External"/><Relationship Id="rId869" Type="http://schemas.openxmlformats.org/officeDocument/2006/relationships/hyperlink" Target="http://mtpr.org" TargetMode="External"/><Relationship Id="rId868" Type="http://schemas.openxmlformats.org/officeDocument/2006/relationships/hyperlink" Target="http://montanafreepress.org" TargetMode="External"/><Relationship Id="rId867" Type="http://schemas.openxmlformats.org/officeDocument/2006/relationships/hyperlink" Target="https://play.acast.com/s/theeconomistmoneytalks" TargetMode="External"/><Relationship Id="rId1690" Type="http://schemas.openxmlformats.org/officeDocument/2006/relationships/hyperlink" Target="http://wavy.com" TargetMode="External"/><Relationship Id="rId1691" Type="http://schemas.openxmlformats.org/officeDocument/2006/relationships/hyperlink" Target="https://www.wbur.org" TargetMode="External"/><Relationship Id="rId1692" Type="http://schemas.openxmlformats.org/officeDocument/2006/relationships/hyperlink" Target="http://wcnc.com" TargetMode="External"/><Relationship Id="rId862" Type="http://schemas.openxmlformats.org/officeDocument/2006/relationships/hyperlink" Target="https://www.mirror.co.uk" TargetMode="External"/><Relationship Id="rId1693" Type="http://schemas.openxmlformats.org/officeDocument/2006/relationships/hyperlink" Target="http://wcvb.com" TargetMode="External"/><Relationship Id="rId861" Type="http://schemas.openxmlformats.org/officeDocument/2006/relationships/hyperlink" Target="http://mintpressnews.com" TargetMode="External"/><Relationship Id="rId1210" Type="http://schemas.openxmlformats.org/officeDocument/2006/relationships/hyperlink" Target="http://rollcall.com" TargetMode="External"/><Relationship Id="rId1694" Type="http://schemas.openxmlformats.org/officeDocument/2006/relationships/hyperlink" Target="http://welovetrump.com" TargetMode="External"/><Relationship Id="rId860" Type="http://schemas.openxmlformats.org/officeDocument/2006/relationships/hyperlink" Target="https://www.mprnews.org/podcasts/minnesota-today" TargetMode="External"/><Relationship Id="rId1211" Type="http://schemas.openxmlformats.org/officeDocument/2006/relationships/hyperlink" Target="http://rollingstone.com" TargetMode="External"/><Relationship Id="rId1695" Type="http://schemas.openxmlformats.org/officeDocument/2006/relationships/hyperlink" Target="https://constitutioncenter.org/interactive-constitution/media-library?live_podcast=no" TargetMode="External"/><Relationship Id="rId1212" Type="http://schemas.openxmlformats.org/officeDocument/2006/relationships/hyperlink" Target="http://www.ronpaullibertyreport.com/" TargetMode="External"/><Relationship Id="rId1696" Type="http://schemas.openxmlformats.org/officeDocument/2006/relationships/hyperlink" Target="http://weartv.com" TargetMode="External"/><Relationship Id="rId1202" Type="http://schemas.openxmlformats.org/officeDocument/2006/relationships/hyperlink" Target="http://revolver.news" TargetMode="External"/><Relationship Id="rId1686" Type="http://schemas.openxmlformats.org/officeDocument/2006/relationships/hyperlink" Target="http://wtop.com" TargetMode="External"/><Relationship Id="rId1203" Type="http://schemas.openxmlformats.org/officeDocument/2006/relationships/hyperlink" Target="http://rewirenewsgroup.com" TargetMode="External"/><Relationship Id="rId1687" Type="http://schemas.openxmlformats.org/officeDocument/2006/relationships/hyperlink" Target="http://washingtonian.com" TargetMode="External"/><Relationship Id="rId1204" Type="http://schemas.openxmlformats.org/officeDocument/2006/relationships/hyperlink" Target="http://rhinotimes.com" TargetMode="External"/><Relationship Id="rId1688" Type="http://schemas.openxmlformats.org/officeDocument/2006/relationships/hyperlink" Target="http://wcfcourier.com" TargetMode="External"/><Relationship Id="rId1205" Type="http://schemas.openxmlformats.org/officeDocument/2006/relationships/hyperlink" Target="https://ricochet.com/series/ricochet-podcast/" TargetMode="External"/><Relationship Id="rId1689" Type="http://schemas.openxmlformats.org/officeDocument/2006/relationships/hyperlink" Target="http://wattsupwiththat.com" TargetMode="External"/><Relationship Id="rId1206" Type="http://schemas.openxmlformats.org/officeDocument/2006/relationships/hyperlink" Target="http://rsbnetwork.com" TargetMode="External"/><Relationship Id="rId1207" Type="http://schemas.openxmlformats.org/officeDocument/2006/relationships/hyperlink" Target="http://rightwingwatch.org" TargetMode="External"/><Relationship Id="rId1208" Type="http://schemas.openxmlformats.org/officeDocument/2006/relationships/hyperlink" Target="http://riverfronttimes.com" TargetMode="External"/><Relationship Id="rId1209" Type="http://schemas.openxmlformats.org/officeDocument/2006/relationships/hyperlink" Target="https://robsmithisproblematic.com/" TargetMode="External"/><Relationship Id="rId855" Type="http://schemas.openxmlformats.org/officeDocument/2006/relationships/hyperlink" Target="http://jsonline.com" TargetMode="External"/><Relationship Id="rId854" Type="http://schemas.openxmlformats.org/officeDocument/2006/relationships/hyperlink" Target="http://milwaukeeindependent.com" TargetMode="External"/><Relationship Id="rId853" Type="http://schemas.openxmlformats.org/officeDocument/2006/relationships/hyperlink" Target="http://militarytimes.com" TargetMode="External"/><Relationship Id="rId852" Type="http://schemas.openxmlformats.org/officeDocument/2006/relationships/hyperlink" Target="http://milforddailynews.com" TargetMode="External"/><Relationship Id="rId859" Type="http://schemas.openxmlformats.org/officeDocument/2006/relationships/hyperlink" Target="http://minnesotareformer.com" TargetMode="External"/><Relationship Id="rId858" Type="http://schemas.openxmlformats.org/officeDocument/2006/relationships/hyperlink" Target="http://mprnews.org" TargetMode="External"/><Relationship Id="rId857" Type="http://schemas.openxmlformats.org/officeDocument/2006/relationships/hyperlink" Target="https://www.mprnews.org/shows/minnesotanow" TargetMode="External"/><Relationship Id="rId856" Type="http://schemas.openxmlformats.org/officeDocument/2006/relationships/hyperlink" Target="http://minnpost.com" TargetMode="External"/><Relationship Id="rId1680" Type="http://schemas.openxmlformats.org/officeDocument/2006/relationships/hyperlink" Target="http://washingtonblade.com" TargetMode="External"/><Relationship Id="rId1681" Type="http://schemas.openxmlformats.org/officeDocument/2006/relationships/hyperlink" Target="http://washingtoncitypaper.com" TargetMode="External"/><Relationship Id="rId851" Type="http://schemas.openxmlformats.org/officeDocument/2006/relationships/hyperlink" Target="http://middleeastmonitor.com" TargetMode="External"/><Relationship Id="rId1682" Type="http://schemas.openxmlformats.org/officeDocument/2006/relationships/hyperlink" Target="https://www.washingtonexaminer.com/" TargetMode="External"/><Relationship Id="rId850" Type="http://schemas.openxmlformats.org/officeDocument/2006/relationships/hyperlink" Target="http://michigandaily.com" TargetMode="External"/><Relationship Id="rId1683" Type="http://schemas.openxmlformats.org/officeDocument/2006/relationships/hyperlink" Target="https://washingtonmonthly.com/" TargetMode="External"/><Relationship Id="rId1200" Type="http://schemas.openxmlformats.org/officeDocument/2006/relationships/hyperlink" Target="https://revealnews.org/episodes" TargetMode="External"/><Relationship Id="rId1684" Type="http://schemas.openxmlformats.org/officeDocument/2006/relationships/hyperlink" Target="https://www.washingtonpost.com/" TargetMode="External"/><Relationship Id="rId1201" Type="http://schemas.openxmlformats.org/officeDocument/2006/relationships/hyperlink" Target="https://revealnews.org/podcast/" TargetMode="External"/><Relationship Id="rId1685" Type="http://schemas.openxmlformats.org/officeDocument/2006/relationships/hyperlink" Target="https://www.washingtontimes.com/" TargetMode="External"/><Relationship Id="rId1235" Type="http://schemas.openxmlformats.org/officeDocument/2006/relationships/hyperlink" Target="http://scarymommy.com" TargetMode="External"/><Relationship Id="rId1236" Type="http://schemas.openxmlformats.org/officeDocument/2006/relationships/hyperlink" Target="http://science.org" TargetMode="External"/><Relationship Id="rId1237" Type="http://schemas.openxmlformats.org/officeDocument/2006/relationships/hyperlink" Target="http://sciencealert.com" TargetMode="External"/><Relationship Id="rId1238" Type="http://schemas.openxmlformats.org/officeDocument/2006/relationships/hyperlink" Target="http://sciencenews.org" TargetMode="External"/><Relationship Id="rId1239" Type="http://schemas.openxmlformats.org/officeDocument/2006/relationships/hyperlink" Target="http://sciencenewsforstudents.org" TargetMode="External"/><Relationship Id="rId409" Type="http://schemas.openxmlformats.org/officeDocument/2006/relationships/hyperlink" Target="http://dailyherald.com" TargetMode="External"/><Relationship Id="rId404" Type="http://schemas.openxmlformats.org/officeDocument/2006/relationships/hyperlink" Target="http://currentrevolt.com" TargetMode="External"/><Relationship Id="rId888" Type="http://schemas.openxmlformats.org/officeDocument/2006/relationships/hyperlink" Target="https://www.msnbc.com/deadline-white-house" TargetMode="External"/><Relationship Id="rId403" Type="http://schemas.openxmlformats.org/officeDocument/2006/relationships/hyperlink" Target="http://currentaffairs.org" TargetMode="External"/><Relationship Id="rId887" Type="http://schemas.openxmlformats.org/officeDocument/2006/relationships/hyperlink" Target="https://10sellers.com/ayman-mohyeldin" TargetMode="External"/><Relationship Id="rId402" Type="http://schemas.openxmlformats.org/officeDocument/2006/relationships/hyperlink" Target="http://ctnewsjunkie.com" TargetMode="External"/><Relationship Id="rId886" Type="http://schemas.openxmlformats.org/officeDocument/2006/relationships/hyperlink" Target="https://www.msnbc.com/andrea-mitchell" TargetMode="External"/><Relationship Id="rId401" Type="http://schemas.openxmlformats.org/officeDocument/2006/relationships/hyperlink" Target="http://crosscut.com" TargetMode="External"/><Relationship Id="rId885" Type="http://schemas.openxmlformats.org/officeDocument/2006/relationships/hyperlink" Target="https://www.msnbc.com/american-voices-alicia-menendez" TargetMode="External"/><Relationship Id="rId408" Type="http://schemas.openxmlformats.org/officeDocument/2006/relationships/hyperlink" Target="http://dailydot.com" TargetMode="External"/><Relationship Id="rId407" Type="http://schemas.openxmlformats.org/officeDocument/2006/relationships/hyperlink" Target="https://dailycaller.com/" TargetMode="External"/><Relationship Id="rId406" Type="http://schemas.openxmlformats.org/officeDocument/2006/relationships/hyperlink" Target="https://www.thedailybeast.com/" TargetMode="External"/><Relationship Id="rId405" Type="http://schemas.openxmlformats.org/officeDocument/2006/relationships/hyperlink" Target="https://www.cutthebullpodcast.com/" TargetMode="External"/><Relationship Id="rId889" Type="http://schemas.openxmlformats.org/officeDocument/2006/relationships/hyperlink" Target="https://www.msnbc.com/msnbc-live-hallie-jackson" TargetMode="External"/><Relationship Id="rId880" Type="http://schemas.openxmlformats.org/officeDocument/2006/relationships/hyperlink" Target="http://msn.com" TargetMode="External"/><Relationship Id="rId1230" Type="http://schemas.openxmlformats.org/officeDocument/2006/relationships/hyperlink" Target="http://sltrib.com" TargetMode="External"/><Relationship Id="rId400" Type="http://schemas.openxmlformats.org/officeDocument/2006/relationships/hyperlink" Target="http://crooksandliars.com" TargetMode="External"/><Relationship Id="rId884" Type="http://schemas.openxmlformats.org/officeDocument/2006/relationships/hyperlink" Target="https://www.msnbc.com/all" TargetMode="External"/><Relationship Id="rId1231" Type="http://schemas.openxmlformats.org/officeDocument/2006/relationships/hyperlink" Target="http://sandiegonewsdesk.com" TargetMode="External"/><Relationship Id="rId883" Type="http://schemas.openxmlformats.org/officeDocument/2006/relationships/hyperlink" Target="https://www.msnbc.com/weekends-with-alex" TargetMode="External"/><Relationship Id="rId1232" Type="http://schemas.openxmlformats.org/officeDocument/2006/relationships/hyperlink" Target="http://sfchronicle.com" TargetMode="External"/><Relationship Id="rId882" Type="http://schemas.openxmlformats.org/officeDocument/2006/relationships/hyperlink" Target="https://www.msnbc.com/schedule" TargetMode="External"/><Relationship Id="rId1233" Type="http://schemas.openxmlformats.org/officeDocument/2006/relationships/hyperlink" Target="http://sanjuandailystar.com" TargetMode="External"/><Relationship Id="rId881" Type="http://schemas.openxmlformats.org/officeDocument/2006/relationships/hyperlink" Target="http://msnbc.com/" TargetMode="External"/><Relationship Id="rId1234" Type="http://schemas.openxmlformats.org/officeDocument/2006/relationships/hyperlink" Target="http://savannahnow.com" TargetMode="External"/><Relationship Id="rId1224" Type="http://schemas.openxmlformats.org/officeDocument/2006/relationships/hyperlink" Target="https://rudygiulianics.com/podcast-common-sense/" TargetMode="External"/><Relationship Id="rId1225" Type="http://schemas.openxmlformats.org/officeDocument/2006/relationships/hyperlink" Target="https://www.michaelmoore.com/archive" TargetMode="External"/><Relationship Id="rId1226" Type="http://schemas.openxmlformats.org/officeDocument/2006/relationships/hyperlink" Target="http://rushlimbaugh.com" TargetMode="External"/><Relationship Id="rId1227" Type="http://schemas.openxmlformats.org/officeDocument/2006/relationships/hyperlink" Target="http://ruthlesspodcast.com" TargetMode="External"/><Relationship Id="rId1228" Type="http://schemas.openxmlformats.org/officeDocument/2006/relationships/hyperlink" Target="http://rutlandherald.com" TargetMode="External"/><Relationship Id="rId1229" Type="http://schemas.openxmlformats.org/officeDocument/2006/relationships/hyperlink" Target="http://salon.com" TargetMode="External"/><Relationship Id="rId877" Type="http://schemas.openxmlformats.org/officeDocument/2006/relationships/hyperlink" Target="https://www.mprnews.org/shows/angela-davis" TargetMode="External"/><Relationship Id="rId876" Type="http://schemas.openxmlformats.org/officeDocument/2006/relationships/hyperlink" Target="http://mother.ly" TargetMode="External"/><Relationship Id="rId875" Type="http://schemas.openxmlformats.org/officeDocument/2006/relationships/hyperlink" Target="https://www.motherjones.com/" TargetMode="External"/><Relationship Id="rId874" Type="http://schemas.openxmlformats.org/officeDocument/2006/relationships/hyperlink" Target="https://www.dailywire.com/show/morning-wire" TargetMode="External"/><Relationship Id="rId879" Type="http://schemas.openxmlformats.org/officeDocument/2006/relationships/hyperlink" Target="http://msmagazine.com" TargetMode="External"/><Relationship Id="rId878" Type="http://schemas.openxmlformats.org/officeDocument/2006/relationships/hyperlink" Target="http://mrctv.org" TargetMode="External"/><Relationship Id="rId873" Type="http://schemas.openxmlformats.org/officeDocument/2006/relationships/hyperlink" Target="http://morningbrew.com" TargetMode="External"/><Relationship Id="rId1220" Type="http://schemas.openxmlformats.org/officeDocument/2006/relationships/hyperlink" Target="https://www.rt.com/bulletin-board/news/" TargetMode="External"/><Relationship Id="rId872" Type="http://schemas.openxmlformats.org/officeDocument/2006/relationships/hyperlink" Target="http://montrealgazette.com" TargetMode="External"/><Relationship Id="rId1221" Type="http://schemas.openxmlformats.org/officeDocument/2006/relationships/hyperlink" Target="https://www.rt.com/shows/sputnik/" TargetMode="External"/><Relationship Id="rId871" Type="http://schemas.openxmlformats.org/officeDocument/2006/relationships/hyperlink" Target="http://monthlyreview.org" TargetMode="External"/><Relationship Id="rId1222" Type="http://schemas.openxmlformats.org/officeDocument/2006/relationships/hyperlink" Target="https://www.rt.com/shows/worlds-apart-oksana-boyko/" TargetMode="External"/><Relationship Id="rId870" Type="http://schemas.openxmlformats.org/officeDocument/2006/relationships/hyperlink" Target="http://mtstandard.com" TargetMode="External"/><Relationship Id="rId1223" Type="http://schemas.openxmlformats.org/officeDocument/2006/relationships/hyperlink" Target="http://rttnews.com" TargetMode="External"/><Relationship Id="rId1653" Type="http://schemas.openxmlformats.org/officeDocument/2006/relationships/hyperlink" Target="http://utilitydive.com" TargetMode="External"/><Relationship Id="rId1654" Type="http://schemas.openxmlformats.org/officeDocument/2006/relationships/hyperlink" Target="https://www.vanityfair.com/" TargetMode="External"/><Relationship Id="rId1655" Type="http://schemas.openxmlformats.org/officeDocument/2006/relationships/hyperlink" Target="https://variety.com/" TargetMode="External"/><Relationship Id="rId1656" Type="http://schemas.openxmlformats.org/officeDocument/2006/relationships/hyperlink" Target="http://vdare.com" TargetMode="External"/><Relationship Id="rId1657" Type="http://schemas.openxmlformats.org/officeDocument/2006/relationships/hyperlink" Target="http://vegnews.com" TargetMode="External"/><Relationship Id="rId1658" Type="http://schemas.openxmlformats.org/officeDocument/2006/relationships/hyperlink" Target="http://verafiles.org" TargetMode="External"/><Relationship Id="rId1659" Type="http://schemas.openxmlformats.org/officeDocument/2006/relationships/hyperlink" Target="http://verdictpodcast.com" TargetMode="External"/><Relationship Id="rId829" Type="http://schemas.openxmlformats.org/officeDocument/2006/relationships/hyperlink" Target="https://www.marketwatch.com/" TargetMode="External"/><Relationship Id="rId828" Type="http://schemas.openxmlformats.org/officeDocument/2006/relationships/hyperlink" Target="https://www.marketplace.org/shows/marketplace-morning-report/" TargetMode="External"/><Relationship Id="rId827" Type="http://schemas.openxmlformats.org/officeDocument/2006/relationships/hyperlink" Target="https://www.marketplace.org/shows/marketplace/" TargetMode="External"/><Relationship Id="rId822" Type="http://schemas.openxmlformats.org/officeDocument/2006/relationships/hyperlink" Target="http://marieclaire.com" TargetMode="External"/><Relationship Id="rId821" Type="http://schemas.openxmlformats.org/officeDocument/2006/relationships/hyperlink" Target="http://samharris.org" TargetMode="External"/><Relationship Id="rId820" Type="http://schemas.openxmlformats.org/officeDocument/2006/relationships/hyperlink" Target="https://www.marketplace.org/shows/make-me-smart-with-kai-and-molly/" TargetMode="External"/><Relationship Id="rId826" Type="http://schemas.openxmlformats.org/officeDocument/2006/relationships/hyperlink" Target="https://www.fool.com/podcasts/marketfoolery/" TargetMode="External"/><Relationship Id="rId825" Type="http://schemas.openxmlformats.org/officeDocument/2006/relationships/hyperlink" Target="https://www.audacy.com/971talk/podcasts/mark-reardon-show-304" TargetMode="External"/><Relationship Id="rId824" Type="http://schemas.openxmlformats.org/officeDocument/2006/relationships/hyperlink" Target="http://marinecorpstimes.com" TargetMode="External"/><Relationship Id="rId823" Type="http://schemas.openxmlformats.org/officeDocument/2006/relationships/hyperlink" Target="http://marinij.com" TargetMode="External"/><Relationship Id="rId1650" Type="http://schemas.openxmlformats.org/officeDocument/2006/relationships/hyperlink" Target="http://usasupreme.com" TargetMode="External"/><Relationship Id="rId1651" Type="http://schemas.openxmlformats.org/officeDocument/2006/relationships/hyperlink" Target="https://www.usatoday.com/" TargetMode="External"/><Relationship Id="rId1652" Type="http://schemas.openxmlformats.org/officeDocument/2006/relationships/hyperlink" Target="https://www.youtube.com/c/usefulidiots" TargetMode="External"/><Relationship Id="rId1642" Type="http://schemas.openxmlformats.org/officeDocument/2006/relationships/hyperlink" Target="https://sexyliberal.com/unpresidented-creating-change-that-empowers-the-resistance/" TargetMode="External"/><Relationship Id="rId1643" Type="http://schemas.openxmlformats.org/officeDocument/2006/relationships/hyperlink" Target="https://www.npr.org/podcasts/510318/up-first" TargetMode="External"/><Relationship Id="rId1644" Type="http://schemas.openxmlformats.org/officeDocument/2006/relationships/hyperlink" Target="http://upi.com" TargetMode="External"/><Relationship Id="rId1645" Type="http://schemas.openxmlformats.org/officeDocument/2006/relationships/hyperlink" Target="http://uproxx.com" TargetMode="External"/><Relationship Id="rId1646" Type="http://schemas.openxmlformats.org/officeDocument/2006/relationships/hyperlink" Target="http://upworthy.com" TargetMode="External"/><Relationship Id="rId1647" Type="http://schemas.openxmlformats.org/officeDocument/2006/relationships/hyperlink" Target="http://defense.gov" TargetMode="External"/><Relationship Id="rId1648" Type="http://schemas.openxmlformats.org/officeDocument/2006/relationships/hyperlink" Target="https://usnews.com" TargetMode="External"/><Relationship Id="rId1649" Type="http://schemas.openxmlformats.org/officeDocument/2006/relationships/hyperlink" Target="http://usmagazine.com" TargetMode="External"/><Relationship Id="rId819" Type="http://schemas.openxmlformats.org/officeDocument/2006/relationships/hyperlink" Target="https://wondermedianetwork.com/majority-54" TargetMode="External"/><Relationship Id="rId818" Type="http://schemas.openxmlformats.org/officeDocument/2006/relationships/hyperlink" Target="http://mainernews.com" TargetMode="External"/><Relationship Id="rId817" Type="http://schemas.openxmlformats.org/officeDocument/2006/relationships/hyperlink" Target="http://madison.com" TargetMode="External"/><Relationship Id="rId816" Type="http://schemas.openxmlformats.org/officeDocument/2006/relationships/hyperlink" Target="http://madison.com" TargetMode="External"/><Relationship Id="rId811" Type="http://schemas.openxmlformats.org/officeDocument/2006/relationships/hyperlink" Target="http://louderwithcrowder.com" TargetMode="External"/><Relationship Id="rId810" Type="http://schemas.openxmlformats.org/officeDocument/2006/relationships/hyperlink" Target="https://www.youtube.com/channel/UCzUxjVwwgy92uvkSEXXop9A" TargetMode="External"/><Relationship Id="rId815" Type="http://schemas.openxmlformats.org/officeDocument/2006/relationships/hyperlink" Target="http://macombdaily.com" TargetMode="External"/><Relationship Id="rId814" Type="http://schemas.openxmlformats.org/officeDocument/2006/relationships/hyperlink" Target="https://crooked.com/podcast-series/lovett-or-leave-it/" TargetMode="External"/><Relationship Id="rId813" Type="http://schemas.openxmlformats.org/officeDocument/2006/relationships/hyperlink" Target="http://courier-journal.com" TargetMode="External"/><Relationship Id="rId812" Type="http://schemas.openxmlformats.org/officeDocument/2006/relationships/hyperlink" Target="http://lailluminator.com" TargetMode="External"/><Relationship Id="rId1640" Type="http://schemas.openxmlformats.org/officeDocument/2006/relationships/hyperlink" Target="http://umich.edu" TargetMode="External"/><Relationship Id="rId1641" Type="http://schemas.openxmlformats.org/officeDocument/2006/relationships/hyperlink" Target="https://brenebrown.com/unlockingus/" TargetMode="External"/><Relationship Id="rId1675" Type="http://schemas.openxmlformats.org/officeDocument/2006/relationships/hyperlink" Target="http://wakingtimes.com" TargetMode="External"/><Relationship Id="rId1676" Type="http://schemas.openxmlformats.org/officeDocument/2006/relationships/hyperlink" Target="https://www.podcastone.com/pd/Walk-Ins-Welcome-with-Bridget-Phetasy" TargetMode="External"/><Relationship Id="rId1677" Type="http://schemas.openxmlformats.org/officeDocument/2006/relationships/hyperlink" Target="https://seekingalpha.com/author/wall-street-breakfast" TargetMode="External"/><Relationship Id="rId1678" Type="http://schemas.openxmlformats.org/officeDocument/2006/relationships/hyperlink" Target="https://www.wsj.com/" TargetMode="External"/><Relationship Id="rId1679" Type="http://schemas.openxmlformats.org/officeDocument/2006/relationships/hyperlink" Target="http://warontherocks.com" TargetMode="External"/><Relationship Id="rId849" Type="http://schemas.openxmlformats.org/officeDocument/2006/relationships/hyperlink" Target="http://mic.com" TargetMode="External"/><Relationship Id="rId844" Type="http://schemas.openxmlformats.org/officeDocument/2006/relationships/hyperlink" Target="http://metro.co.uk" TargetMode="External"/><Relationship Id="rId843" Type="http://schemas.openxmlformats.org/officeDocument/2006/relationships/hyperlink" Target="http://mercurynews.com" TargetMode="External"/><Relationship Id="rId842" Type="http://schemas.openxmlformats.org/officeDocument/2006/relationships/hyperlink" Target="http://mercola.com" TargetMode="External"/><Relationship Id="rId841" Type="http://schemas.openxmlformats.org/officeDocument/2006/relationships/hyperlink" Target="http://meidastouch.com" TargetMode="External"/><Relationship Id="rId848" Type="http://schemas.openxmlformats.org/officeDocument/2006/relationships/hyperlink" Target="http://miaminewtimes.com" TargetMode="External"/><Relationship Id="rId847" Type="http://schemas.openxmlformats.org/officeDocument/2006/relationships/hyperlink" Target="http://miamiherald.com" TargetMode="External"/><Relationship Id="rId846" Type="http://schemas.openxmlformats.org/officeDocument/2006/relationships/hyperlink" Target="http://metroweekly.com" TargetMode="External"/><Relationship Id="rId845" Type="http://schemas.openxmlformats.org/officeDocument/2006/relationships/hyperlink" Target="http://metro.us" TargetMode="External"/><Relationship Id="rId1670" Type="http://schemas.openxmlformats.org/officeDocument/2006/relationships/hyperlink" Target="https://www.vox.com/" TargetMode="External"/><Relationship Id="rId840" Type="http://schemas.openxmlformats.org/officeDocument/2006/relationships/hyperlink" Target="http://medpagetoday.com" TargetMode="External"/><Relationship Id="rId1671" Type="http://schemas.openxmlformats.org/officeDocument/2006/relationships/hyperlink" Target="https://www.vox.com/vox-conversations-podcast" TargetMode="External"/><Relationship Id="rId1672" Type="http://schemas.openxmlformats.org/officeDocument/2006/relationships/hyperlink" Target="http://wacotrib.com" TargetMode="External"/><Relationship Id="rId1673" Type="http://schemas.openxmlformats.org/officeDocument/2006/relationships/hyperlink" Target="http://wafb.com" TargetMode="External"/><Relationship Id="rId1674" Type="http://schemas.openxmlformats.org/officeDocument/2006/relationships/hyperlink" Target="https://www.npr.org/programs/wait-wait-dont-tell-me/" TargetMode="External"/><Relationship Id="rId1664" Type="http://schemas.openxmlformats.org/officeDocument/2006/relationships/hyperlink" Target="https://www.vicetv.com/en_us/show/vice-news-tonight-1-507" TargetMode="External"/><Relationship Id="rId1665" Type="http://schemas.openxmlformats.org/officeDocument/2006/relationships/hyperlink" Target="https://podcasts.apple.com/us/podcast/viewsroom/id1064734112" TargetMode="External"/><Relationship Id="rId1666" Type="http://schemas.openxmlformats.org/officeDocument/2006/relationships/hyperlink" Target="http://virginislandsdailynews.com" TargetMode="External"/><Relationship Id="rId1667" Type="http://schemas.openxmlformats.org/officeDocument/2006/relationships/hyperlink" Target="http://vogue.com" TargetMode="External"/><Relationship Id="rId1668" Type="http://schemas.openxmlformats.org/officeDocument/2006/relationships/hyperlink" Target="http://voanews.com" TargetMode="External"/><Relationship Id="rId1669" Type="http://schemas.openxmlformats.org/officeDocument/2006/relationships/hyperlink" Target="http://voiceofoc.org" TargetMode="External"/><Relationship Id="rId839" Type="http://schemas.openxmlformats.org/officeDocument/2006/relationships/hyperlink" Target="http://medicalxpress.com" TargetMode="External"/><Relationship Id="rId838" Type="http://schemas.openxmlformats.org/officeDocument/2006/relationships/hyperlink" Target="http://medicalnewstoday.com" TargetMode="External"/><Relationship Id="rId833" Type="http://schemas.openxmlformats.org/officeDocument/2006/relationships/hyperlink" Target="https://www.meaculpapodcast.com" TargetMode="External"/><Relationship Id="rId832" Type="http://schemas.openxmlformats.org/officeDocument/2006/relationships/hyperlink" Target="http://mayoclinic.org" TargetMode="External"/><Relationship Id="rId831" Type="http://schemas.openxmlformats.org/officeDocument/2006/relationships/hyperlink" Target="http://masslive.com" TargetMode="External"/><Relationship Id="rId830" Type="http://schemas.openxmlformats.org/officeDocument/2006/relationships/hyperlink" Target="http://mashable.com" TargetMode="External"/><Relationship Id="rId837" Type="http://schemas.openxmlformats.org/officeDocument/2006/relationships/hyperlink" Target="http://mediaite.com" TargetMode="External"/><Relationship Id="rId836" Type="http://schemas.openxmlformats.org/officeDocument/2006/relationships/hyperlink" Target="http://mediamatters.org" TargetMode="External"/><Relationship Id="rId835" Type="http://schemas.openxmlformats.org/officeDocument/2006/relationships/hyperlink" Target="https://radio.foxnews.com/podcast/the-media-buzzmeter/" TargetMode="External"/><Relationship Id="rId834" Type="http://schemas.openxmlformats.org/officeDocument/2006/relationships/hyperlink" Target="http://medcitynews.com" TargetMode="External"/><Relationship Id="rId1660" Type="http://schemas.openxmlformats.org/officeDocument/2006/relationships/hyperlink" Target="http://verywellmind.com" TargetMode="External"/><Relationship Id="rId1661" Type="http://schemas.openxmlformats.org/officeDocument/2006/relationships/hyperlink" Target="http://veteranstoday.com" TargetMode="External"/><Relationship Id="rId1662" Type="http://schemas.openxmlformats.org/officeDocument/2006/relationships/hyperlink" Target="https://news.vice.com/en_us" TargetMode="External"/><Relationship Id="rId1663" Type="http://schemas.openxmlformats.org/officeDocument/2006/relationships/hyperlink" Target="https://www.vice.com/en/topic/vice-news-reports?series=krkbn6" TargetMode="External"/><Relationship Id="rId469" Type="http://schemas.openxmlformats.org/officeDocument/2006/relationships/hyperlink" Target="http://edsource.org" TargetMode="External"/><Relationship Id="rId468" Type="http://schemas.openxmlformats.org/officeDocument/2006/relationships/hyperlink" Target="http://epi.org" TargetMode="External"/><Relationship Id="rId467" Type="http://schemas.openxmlformats.org/officeDocument/2006/relationships/hyperlink" Target="http://ecowatch.com" TargetMode="External"/><Relationship Id="rId1290" Type="http://schemas.openxmlformats.org/officeDocument/2006/relationships/hyperlink" Target="https://standupwithpete.libsyn.com/" TargetMode="External"/><Relationship Id="rId1291" Type="http://schemas.openxmlformats.org/officeDocument/2006/relationships/hyperlink" Target="http://staradvertiser.com" TargetMode="External"/><Relationship Id="rId1292" Type="http://schemas.openxmlformats.org/officeDocument/2006/relationships/hyperlink" Target="http://startribune.com" TargetMode="External"/><Relationship Id="rId462" Type="http://schemas.openxmlformats.org/officeDocument/2006/relationships/hyperlink" Target="http://eenews.net" TargetMode="External"/><Relationship Id="rId1293" Type="http://schemas.openxmlformats.org/officeDocument/2006/relationships/hyperlink" Target="http://stripes.com" TargetMode="External"/><Relationship Id="rId461" Type="http://schemas.openxmlformats.org/officeDocument/2006/relationships/hyperlink" Target="http://eonline.com" TargetMode="External"/><Relationship Id="rId1294" Type="http://schemas.openxmlformats.org/officeDocument/2006/relationships/hyperlink" Target="https://abcaudio.com/podcasts/start-here/" TargetMode="External"/><Relationship Id="rId460" Type="http://schemas.openxmlformats.org/officeDocument/2006/relationships/hyperlink" Target="https://rumble.com/c/phetasy" TargetMode="External"/><Relationship Id="rId1295" Type="http://schemas.openxmlformats.org/officeDocument/2006/relationships/hyperlink" Target="https://art19.com/shows/start-me-up" TargetMode="External"/><Relationship Id="rId1296" Type="http://schemas.openxmlformats.org/officeDocument/2006/relationships/hyperlink" Target="http://statnews.com" TargetMode="External"/><Relationship Id="rId466" Type="http://schemas.openxmlformats.org/officeDocument/2006/relationships/hyperlink" Target="http://ebony.com" TargetMode="External"/><Relationship Id="rId1297" Type="http://schemas.openxmlformats.org/officeDocument/2006/relationships/hyperlink" Target="https://cafe.com/stay-tuned-podcast/" TargetMode="External"/><Relationship Id="rId465" Type="http://schemas.openxmlformats.org/officeDocument/2006/relationships/hyperlink" Target="http://eatthis.com" TargetMode="External"/><Relationship Id="rId1298" Type="http://schemas.openxmlformats.org/officeDocument/2006/relationships/hyperlink" Target="https://art19.com/shows/stephanie-millers-happy-hour-podcast" TargetMode="External"/><Relationship Id="rId464" Type="http://schemas.openxmlformats.org/officeDocument/2006/relationships/hyperlink" Target="http://eastidahonews.com" TargetMode="External"/><Relationship Id="rId1299" Type="http://schemas.openxmlformats.org/officeDocument/2006/relationships/hyperlink" Target="https://www.blazetv.com/series/5qrRSBLHHW7g-steve-deace-show" TargetMode="External"/><Relationship Id="rId463" Type="http://schemas.openxmlformats.org/officeDocument/2006/relationships/hyperlink" Target="http://eastbaytimes.com" TargetMode="External"/><Relationship Id="rId459" Type="http://schemas.openxmlformats.org/officeDocument/2006/relationships/hyperlink" Target="https://www.youtube.com/channel/UCeAQrDS04eL3w6ohJPXFZ0g" TargetMode="External"/><Relationship Id="rId458" Type="http://schemas.openxmlformats.org/officeDocument/2006/relationships/hyperlink" Target="http://drewberquist.com" TargetMode="External"/><Relationship Id="rId457" Type="http://schemas.openxmlformats.org/officeDocument/2006/relationships/hyperlink" Target="https://www.brookings.edu/series/dollar-and-sense-podcast/" TargetMode="External"/><Relationship Id="rId456" Type="http://schemas.openxmlformats.org/officeDocument/2006/relationships/hyperlink" Target="http://dogonews.com" TargetMode="External"/><Relationship Id="rId1280" Type="http://schemas.openxmlformats.org/officeDocument/2006/relationships/hyperlink" Target="http://spaceflightnow.com" TargetMode="External"/><Relationship Id="rId1281" Type="http://schemas.openxmlformats.org/officeDocument/2006/relationships/hyperlink" Target="https://open.spotify.com/show/4Z1Vh0qn4nojaPVvndlwvY" TargetMode="External"/><Relationship Id="rId451" Type="http://schemas.openxmlformats.org/officeDocument/2006/relationships/hyperlink" Target="http://distractify.com" TargetMode="External"/><Relationship Id="rId1282" Type="http://schemas.openxmlformats.org/officeDocument/2006/relationships/hyperlink" Target="http://ny1.com" TargetMode="External"/><Relationship Id="rId450" Type="http://schemas.openxmlformats.org/officeDocument/2006/relationships/hyperlink" Target="http://dissidentvoice.org" TargetMode="External"/><Relationship Id="rId1283" Type="http://schemas.openxmlformats.org/officeDocument/2006/relationships/hyperlink" Target="http://spiked-online.com" TargetMode="External"/><Relationship Id="rId1284" Type="http://schemas.openxmlformats.org/officeDocument/2006/relationships/hyperlink" Target="http://splicetoday.com" TargetMode="External"/><Relationship Id="rId1285" Type="http://schemas.openxmlformats.org/officeDocument/2006/relationships/hyperlink" Target="http://si.com" TargetMode="External"/><Relationship Id="rId455" Type="http://schemas.openxmlformats.org/officeDocument/2006/relationships/hyperlink" Target="http://dlisted.com" TargetMode="External"/><Relationship Id="rId1286" Type="http://schemas.openxmlformats.org/officeDocument/2006/relationships/hyperlink" Target="http://spotlightpa.org" TargetMode="External"/><Relationship Id="rId454" Type="http://schemas.openxmlformats.org/officeDocument/2006/relationships/hyperlink" Target="http://djhjmedia.com" TargetMode="External"/><Relationship Id="rId1287" Type="http://schemas.openxmlformats.org/officeDocument/2006/relationships/hyperlink" Target="http://sputniknews.com" TargetMode="External"/><Relationship Id="rId453" Type="http://schemas.openxmlformats.org/officeDocument/2006/relationships/hyperlink" Target="http://dividedwefall.com" TargetMode="External"/><Relationship Id="rId1288" Type="http://schemas.openxmlformats.org/officeDocument/2006/relationships/hyperlink" Target="http://stltoday.com" TargetMode="External"/><Relationship Id="rId452" Type="http://schemas.openxmlformats.org/officeDocument/2006/relationships/hyperlink" Target="https://anchor.fm/district-of-conservation/" TargetMode="External"/><Relationship Id="rId1289" Type="http://schemas.openxmlformats.org/officeDocument/2006/relationships/hyperlink" Target="http://stamfordadvocate.com" TargetMode="External"/><Relationship Id="rId491" Type="http://schemas.openxmlformats.org/officeDocument/2006/relationships/hyperlink" Target="https://www.ewtn.com/tv/shows/ewtn-news-nightly" TargetMode="External"/><Relationship Id="rId490" Type="http://schemas.openxmlformats.org/officeDocument/2006/relationships/hyperlink" Target="http://standard.co.uk" TargetMode="External"/><Relationship Id="rId489" Type="http://schemas.openxmlformats.org/officeDocument/2006/relationships/hyperlink" Target="http://euronews.com" TargetMode="External"/><Relationship Id="rId484" Type="http://schemas.openxmlformats.org/officeDocument/2006/relationships/hyperlink" Target="https://www.theepochtimes.com/c-truth-over-news" TargetMode="External"/><Relationship Id="rId483" Type="http://schemas.openxmlformats.org/officeDocument/2006/relationships/hyperlink" Target="https://www.theepochtimes.com/c-larry-elder-with-epoch-times" TargetMode="External"/><Relationship Id="rId482" Type="http://schemas.openxmlformats.org/officeDocument/2006/relationships/hyperlink" Target="https://www.theepochtimes.com/c-facts-matter" TargetMode="External"/><Relationship Id="rId481" Type="http://schemas.openxmlformats.org/officeDocument/2006/relationships/hyperlink" Target="https://www.theepochtimes.com/c-counterculture" TargetMode="External"/><Relationship Id="rId488" Type="http://schemas.openxmlformats.org/officeDocument/2006/relationships/hyperlink" Target="http://etonline.com" TargetMode="External"/><Relationship Id="rId487" Type="http://schemas.openxmlformats.org/officeDocument/2006/relationships/hyperlink" Target="http://essence.com" TargetMode="External"/><Relationship Id="rId486" Type="http://schemas.openxmlformats.org/officeDocument/2006/relationships/hyperlink" Target="http://esquire.com" TargetMode="External"/><Relationship Id="rId485" Type="http://schemas.openxmlformats.org/officeDocument/2006/relationships/hyperlink" Target="http://goerie.com" TargetMode="External"/><Relationship Id="rId480" Type="http://schemas.openxmlformats.org/officeDocument/2006/relationships/hyperlink" Target="https://www.theepochtimes.com/c-california-insider" TargetMode="External"/><Relationship Id="rId479" Type="http://schemas.openxmlformats.org/officeDocument/2006/relationships/hyperlink" Target="http://theepochtimes.com" TargetMode="External"/><Relationship Id="rId478" Type="http://schemas.openxmlformats.org/officeDocument/2006/relationships/hyperlink" Target="http://ehn.org" TargetMode="External"/><Relationship Id="rId473" Type="http://schemas.openxmlformats.org/officeDocument/2006/relationships/hyperlink" Target="http://electronicintifada.net" TargetMode="External"/><Relationship Id="rId472" Type="http://schemas.openxmlformats.org/officeDocument/2006/relationships/hyperlink" Target="http://elpasomatters.org" TargetMode="External"/><Relationship Id="rId471" Type="http://schemas.openxmlformats.org/officeDocument/2006/relationships/hyperlink" Target="http://edweek.org" TargetMode="External"/><Relationship Id="rId470" Type="http://schemas.openxmlformats.org/officeDocument/2006/relationships/hyperlink" Target="http://edsurge.com" TargetMode="External"/><Relationship Id="rId477" Type="http://schemas.openxmlformats.org/officeDocument/2006/relationships/hyperlink" Target="http://ew.com" TargetMode="External"/><Relationship Id="rId476" Type="http://schemas.openxmlformats.org/officeDocument/2006/relationships/hyperlink" Target="http://engadget.com" TargetMode="External"/><Relationship Id="rId475" Type="http://schemas.openxmlformats.org/officeDocument/2006/relationships/hyperlink" Target="http://elle.com" TargetMode="External"/><Relationship Id="rId474" Type="http://schemas.openxmlformats.org/officeDocument/2006/relationships/hyperlink" Target="http://elitedaily.com" TargetMode="External"/><Relationship Id="rId1257" Type="http://schemas.openxmlformats.org/officeDocument/2006/relationships/hyperlink" Target="https://www.npr.org/podcasts/510351/short-wave" TargetMode="External"/><Relationship Id="rId1258" Type="http://schemas.openxmlformats.org/officeDocument/2006/relationships/hyperlink" Target="https://www.sott.net/" TargetMode="External"/><Relationship Id="rId1259" Type="http://schemas.openxmlformats.org/officeDocument/2006/relationships/hyperlink" Target="http://fullmeasure.news" TargetMode="External"/><Relationship Id="rId426" Type="http://schemas.openxmlformats.org/officeDocument/2006/relationships/hyperlink" Target="http://dcist.com" TargetMode="External"/><Relationship Id="rId425" Type="http://schemas.openxmlformats.org/officeDocument/2006/relationships/hyperlink" Target="http://news-journalonline.com" TargetMode="External"/><Relationship Id="rId424" Type="http://schemas.openxmlformats.org/officeDocument/2006/relationships/hyperlink" Target="http://dayton.com" TargetMode="External"/><Relationship Id="rId423" Type="http://schemas.openxmlformats.org/officeDocument/2006/relationships/hyperlink" Target="http://dayton.com" TargetMode="External"/><Relationship Id="rId429" Type="http://schemas.openxmlformats.org/officeDocument/2006/relationships/hyperlink" Target="http://dealbreaker.com" TargetMode="External"/><Relationship Id="rId428" Type="http://schemas.openxmlformats.org/officeDocument/2006/relationships/hyperlink" Target="http://deadspin.com" TargetMode="External"/><Relationship Id="rId427" Type="http://schemas.openxmlformats.org/officeDocument/2006/relationships/hyperlink" Target="http://deadline.com" TargetMode="External"/><Relationship Id="rId1250" Type="http://schemas.openxmlformats.org/officeDocument/2006/relationships/hyperlink" Target="http://sfgate.com" TargetMode="External"/><Relationship Id="rId1251" Type="http://schemas.openxmlformats.org/officeDocument/2006/relationships/hyperlink" Target="http://sfist.com" TargetMode="External"/><Relationship Id="rId1252" Type="http://schemas.openxmlformats.org/officeDocument/2006/relationships/hyperlink" Target="http://sgtreport.com" TargetMode="External"/><Relationship Id="rId422" Type="http://schemas.openxmlformats.org/officeDocument/2006/relationships/hyperlink" Target="http://davidicke.com" TargetMode="External"/><Relationship Id="rId1253" Type="http://schemas.openxmlformats.org/officeDocument/2006/relationships/hyperlink" Target="https://realsgtreport.podbean.com/" TargetMode="External"/><Relationship Id="rId421" Type="http://schemas.openxmlformats.org/officeDocument/2006/relationships/hyperlink" Target="https://uncoverdc.com/category/podcast/dark-to-light-podcast/" TargetMode="External"/><Relationship Id="rId1254" Type="http://schemas.openxmlformats.org/officeDocument/2006/relationships/hyperlink" Target="http://shadowproof.com" TargetMode="External"/><Relationship Id="rId420" Type="http://schemas.openxmlformats.org/officeDocument/2006/relationships/hyperlink" Target="http://dallasnews.com" TargetMode="External"/><Relationship Id="rId1255" Type="http://schemas.openxmlformats.org/officeDocument/2006/relationships/hyperlink" Target="https://www.sharonmcmahon.com/blog" TargetMode="External"/><Relationship Id="rId1256" Type="http://schemas.openxmlformats.org/officeDocument/2006/relationships/hyperlink" Target="http://sheknows.com" TargetMode="External"/><Relationship Id="rId1246" Type="http://schemas.openxmlformats.org/officeDocument/2006/relationships/hyperlink" Target="http://seekingalpha.com" TargetMode="External"/><Relationship Id="rId1247" Type="http://schemas.openxmlformats.org/officeDocument/2006/relationships/hyperlink" Target="http://sentientmedia.org" TargetMode="External"/><Relationship Id="rId1248" Type="http://schemas.openxmlformats.org/officeDocument/2006/relationships/hyperlink" Target="http://sentinelcolorado.com" TargetMode="External"/><Relationship Id="rId1249" Type="http://schemas.openxmlformats.org/officeDocument/2006/relationships/hyperlink" Target="http://sfexaminer.com" TargetMode="External"/><Relationship Id="rId415" Type="http://schemas.openxmlformats.org/officeDocument/2006/relationships/hyperlink" Target="http://dailysoundandfury.com" TargetMode="External"/><Relationship Id="rId899" Type="http://schemas.openxmlformats.org/officeDocument/2006/relationships/hyperlink" Target="https://www.msnbc.com/mehdi-hasan" TargetMode="External"/><Relationship Id="rId414" Type="http://schemas.openxmlformats.org/officeDocument/2006/relationships/hyperlink" Target="https://www.dailysignal.com/" TargetMode="External"/><Relationship Id="rId898" Type="http://schemas.openxmlformats.org/officeDocument/2006/relationships/hyperlink" Target="https://www.msnbc.com/the-last-word" TargetMode="External"/><Relationship Id="rId413" Type="http://schemas.openxmlformats.org/officeDocument/2006/relationships/hyperlink" Target="http://dailynews.com" TargetMode="External"/><Relationship Id="rId897" Type="http://schemas.openxmlformats.org/officeDocument/2006/relationships/hyperlink" Target="https://www.msnbc.com/cross-connection" TargetMode="External"/><Relationship Id="rId412" Type="http://schemas.openxmlformats.org/officeDocument/2006/relationships/hyperlink" Target="http://dailynebraskan.com" TargetMode="External"/><Relationship Id="rId896" Type="http://schemas.openxmlformats.org/officeDocument/2006/relationships/hyperlink" Target="https://www.msnbc.com/the-beat-with-ari-melber" TargetMode="External"/><Relationship Id="rId419" Type="http://schemas.openxmlformats.org/officeDocument/2006/relationships/hyperlink" Target="https://www.dailymail.co.uk/dailymailtv/index.html" TargetMode="External"/><Relationship Id="rId418" Type="http://schemas.openxmlformats.org/officeDocument/2006/relationships/hyperlink" Target="https://www.dailywire.com/" TargetMode="External"/><Relationship Id="rId417" Type="http://schemas.openxmlformats.org/officeDocument/2006/relationships/hyperlink" Target="http://dailytorch.com" TargetMode="External"/><Relationship Id="rId416" Type="http://schemas.openxmlformats.org/officeDocument/2006/relationships/hyperlink" Target="https://dailytechnewsshow.com/category/headlines/" TargetMode="External"/><Relationship Id="rId891" Type="http://schemas.openxmlformats.org/officeDocument/2006/relationships/hyperlink" Target="https://www.msnbc.com/msnbc-live-katy-tur" TargetMode="External"/><Relationship Id="rId890" Type="http://schemas.openxmlformats.org/officeDocument/2006/relationships/hyperlink" Target="https://www.msnbc.com/jose-diaz-balart" TargetMode="External"/><Relationship Id="rId1240" Type="http://schemas.openxmlformats.org/officeDocument/2006/relationships/hyperlink" Target="http://scientificamerican.com" TargetMode="External"/><Relationship Id="rId1241" Type="http://schemas.openxmlformats.org/officeDocument/2006/relationships/hyperlink" Target="http://scitechdaily.com" TargetMode="External"/><Relationship Id="rId411" Type="http://schemas.openxmlformats.org/officeDocument/2006/relationships/hyperlink" Target="https://www.dailymail.co.uk/" TargetMode="External"/><Relationship Id="rId895" Type="http://schemas.openxmlformats.org/officeDocument/2006/relationships/hyperlink" Target="https://www.msnbc.com/stephanie-ruhle" TargetMode="External"/><Relationship Id="rId1242" Type="http://schemas.openxmlformats.org/officeDocument/2006/relationships/hyperlink" Target="http://scotusblog.com" TargetMode="External"/><Relationship Id="rId410" Type="http://schemas.openxmlformats.org/officeDocument/2006/relationships/hyperlink" Target="https://www.dailykos.com/" TargetMode="External"/><Relationship Id="rId894" Type="http://schemas.openxmlformats.org/officeDocument/2006/relationships/hyperlink" Target="https://www.msnbc.com/politicsnation" TargetMode="External"/><Relationship Id="rId1243" Type="http://schemas.openxmlformats.org/officeDocument/2006/relationships/hyperlink" Target="http://seattletimes.com" TargetMode="External"/><Relationship Id="rId893" Type="http://schemas.openxmlformats.org/officeDocument/2006/relationships/hyperlink" Target="https://www.msnbc.com/mtp-daily" TargetMode="External"/><Relationship Id="rId1244" Type="http://schemas.openxmlformats.org/officeDocument/2006/relationships/hyperlink" Target="http://seattlepi.com" TargetMode="External"/><Relationship Id="rId892" Type="http://schemas.openxmlformats.org/officeDocument/2006/relationships/hyperlink" Target="https://www.msnbc.com/morning-joe" TargetMode="External"/><Relationship Id="rId1245" Type="http://schemas.openxmlformats.org/officeDocument/2006/relationships/hyperlink" Target="https://secondnexus.com/" TargetMode="External"/><Relationship Id="rId1279" Type="http://schemas.openxmlformats.org/officeDocument/2006/relationships/hyperlink" Target="http://space.com" TargetMode="External"/><Relationship Id="rId448" Type="http://schemas.openxmlformats.org/officeDocument/2006/relationships/hyperlink" Target="https://dianerehm.org/" TargetMode="External"/><Relationship Id="rId447" Type="http://schemas.openxmlformats.org/officeDocument/2006/relationships/hyperlink" Target="http://dw.com" TargetMode="External"/><Relationship Id="rId446" Type="http://schemas.openxmlformats.org/officeDocument/2006/relationships/hyperlink" Target="http://metrotimes.com" TargetMode="External"/><Relationship Id="rId445" Type="http://schemas.openxmlformats.org/officeDocument/2006/relationships/hyperlink" Target="http://freep.com" TargetMode="External"/><Relationship Id="rId449" Type="http://schemas.openxmlformats.org/officeDocument/2006/relationships/hyperlink" Target="http://digiday.com" TargetMode="External"/><Relationship Id="rId1270" Type="http://schemas.openxmlformats.org/officeDocument/2006/relationships/hyperlink" Target="http://socialmediatoday.com" TargetMode="External"/><Relationship Id="rId440" Type="http://schemas.openxmlformats.org/officeDocument/2006/relationships/hyperlink" Target="https://pragertopia.com/radio-show/" TargetMode="External"/><Relationship Id="rId1271" Type="http://schemas.openxmlformats.org/officeDocument/2006/relationships/hyperlink" Target="http://socialistalternative.org" TargetMode="External"/><Relationship Id="rId1272" Type="http://schemas.openxmlformats.org/officeDocument/2006/relationships/hyperlink" Target="http://sojo.net" TargetMode="External"/><Relationship Id="rId1273" Type="http://schemas.openxmlformats.org/officeDocument/2006/relationships/hyperlink" Target="http://www.somemorenews.com" TargetMode="External"/><Relationship Id="rId1274" Type="http://schemas.openxmlformats.org/officeDocument/2006/relationships/hyperlink" Target="https://www.bloomberg.com/podcasts/sound_on" TargetMode="External"/><Relationship Id="rId444" Type="http://schemas.openxmlformats.org/officeDocument/2006/relationships/hyperlink" Target="http://desmog.com" TargetMode="External"/><Relationship Id="rId1275" Type="http://schemas.openxmlformats.org/officeDocument/2006/relationships/hyperlink" Target="http://scmp.com" TargetMode="External"/><Relationship Id="rId443" Type="http://schemas.openxmlformats.org/officeDocument/2006/relationships/hyperlink" Target="http://deseret.com" TargetMode="External"/><Relationship Id="rId1276" Type="http://schemas.openxmlformats.org/officeDocument/2006/relationships/hyperlink" Target="http://splcenter.org" TargetMode="External"/><Relationship Id="rId442" Type="http://schemas.openxmlformats.org/officeDocument/2006/relationships/hyperlink" Target="http://desmoinesregister.com" TargetMode="External"/><Relationship Id="rId1277" Type="http://schemas.openxmlformats.org/officeDocument/2006/relationships/hyperlink" Target="http://spacenews.com" TargetMode="External"/><Relationship Id="rId441" Type="http://schemas.openxmlformats.org/officeDocument/2006/relationships/hyperlink" Target="http://denverpost.com" TargetMode="External"/><Relationship Id="rId1278" Type="http://schemas.openxmlformats.org/officeDocument/2006/relationships/hyperlink" Target="http://space.com" TargetMode="External"/><Relationship Id="rId1268" Type="http://schemas.openxmlformats.org/officeDocument/2006/relationships/hyperlink" Target="https://snacks.robinhood.com/" TargetMode="External"/><Relationship Id="rId1269" Type="http://schemas.openxmlformats.org/officeDocument/2006/relationships/hyperlink" Target="http://snopes.com" TargetMode="External"/><Relationship Id="rId437" Type="http://schemas.openxmlformats.org/officeDocument/2006/relationships/hyperlink" Target="https://deleteyouraccount.libsyn.com/" TargetMode="External"/><Relationship Id="rId436" Type="http://schemas.openxmlformats.org/officeDocument/2006/relationships/hyperlink" Target="http://delawareonline.com" TargetMode="External"/><Relationship Id="rId435" Type="http://schemas.openxmlformats.org/officeDocument/2006/relationships/hyperlink" Target="http://defenseone.com" TargetMode="External"/><Relationship Id="rId434" Type="http://schemas.openxmlformats.org/officeDocument/2006/relationships/hyperlink" Target="http://defensenews.com" TargetMode="External"/><Relationship Id="rId439" Type="http://schemas.openxmlformats.org/officeDocument/2006/relationships/hyperlink" Target="https://www.democracynow.org/" TargetMode="External"/><Relationship Id="rId438" Type="http://schemas.openxmlformats.org/officeDocument/2006/relationships/hyperlink" Target="http://democracyjournal.org" TargetMode="External"/><Relationship Id="rId1260" Type="http://schemas.openxmlformats.org/officeDocument/2006/relationships/hyperlink" Target="http://skepchick.org" TargetMode="External"/><Relationship Id="rId1261" Type="http://schemas.openxmlformats.org/officeDocument/2006/relationships/hyperlink" Target="https://www.theskimm.com/skimm-this" TargetMode="External"/><Relationship Id="rId1262" Type="http://schemas.openxmlformats.org/officeDocument/2006/relationships/hyperlink" Target="https://news.sky.com/" TargetMode="External"/><Relationship Id="rId1263" Type="http://schemas.openxmlformats.org/officeDocument/2006/relationships/hyperlink" Target="https://slate.com/" TargetMode="External"/><Relationship Id="rId433" Type="http://schemas.openxmlformats.org/officeDocument/2006/relationships/hyperlink" Target="http://thedsrnetwork.com" TargetMode="External"/><Relationship Id="rId1264" Type="http://schemas.openxmlformats.org/officeDocument/2006/relationships/hyperlink" Target="https://www.blazetv.com/series/zWKJ9HKqBTCl-slightly-offensve?channel=series" TargetMode="External"/><Relationship Id="rId432" Type="http://schemas.openxmlformats.org/officeDocument/2006/relationships/hyperlink" Target="https://www.thechicagocouncil.org/commentary-and-analysis/podcasts/deep-dish-podcast" TargetMode="External"/><Relationship Id="rId1265" Type="http://schemas.openxmlformats.org/officeDocument/2006/relationships/hyperlink" Target="http://readsludge.com" TargetMode="External"/><Relationship Id="rId431" Type="http://schemas.openxmlformats.org/officeDocument/2006/relationships/hyperlink" Target="https://www.pushkin.fm/show/deep-background/" TargetMode="External"/><Relationship Id="rId1266" Type="http://schemas.openxmlformats.org/officeDocument/2006/relationships/hyperlink" Target="https://www.smartless.com/episodes" TargetMode="External"/><Relationship Id="rId430" Type="http://schemas.openxmlformats.org/officeDocument/2006/relationships/hyperlink" Target="https://theintercept.com/podcasts/deconstructed/" TargetMode="External"/><Relationship Id="rId1267" Type="http://schemas.openxmlformats.org/officeDocument/2006/relationships/hyperlink" Target="http://smithsonianmag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6">
      <c r="A16" s="2" t="s">
        <v>13</v>
      </c>
    </row>
    <row r="17">
      <c r="A17" s="2"/>
    </row>
    <row r="18">
      <c r="A18" s="2" t="s">
        <v>14</v>
      </c>
    </row>
    <row r="19">
      <c r="A19" s="2" t="s">
        <v>15</v>
      </c>
    </row>
    <row r="20">
      <c r="A20" s="2" t="s">
        <v>16</v>
      </c>
    </row>
  </sheetData>
  <hyperlinks>
    <hyperlink r:id="rId1" ref="A4"/>
    <hyperlink r:id="rId2" ref="A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9.5"/>
    <col customWidth="1" min="2" max="2" width="14.25"/>
    <col customWidth="1" min="3" max="3" width="8.75"/>
    <col customWidth="1" min="4" max="4" width="29.5"/>
    <col customWidth="1" min="5" max="5" width="9.0"/>
    <col customWidth="1" min="6" max="6" width="9.5"/>
    <col customWidth="1" min="7" max="7" width="16.88"/>
    <col customWidth="1" min="8" max="8" width="8.38"/>
    <col customWidth="1" min="9" max="9" width="12.63"/>
    <col customWidth="1" min="10" max="10" width="10.63"/>
    <col customWidth="1" min="11" max="11" width="14.5"/>
    <col customWidth="1" min="12" max="12" width="12.63"/>
    <col customWidth="1" min="13" max="13" width="10.63"/>
    <col customWidth="1" min="14" max="14" width="14.5"/>
    <col customWidth="1" min="15" max="15" width="12.63"/>
    <col customWidth="1" min="16" max="16" width="10.63"/>
    <col customWidth="1" min="17" max="17" width="14.5"/>
    <col customWidth="1" min="18" max="18" width="12.63"/>
    <col customWidth="1" min="19" max="19" width="10.63"/>
    <col customWidth="1" min="20" max="20" width="14.5"/>
    <col customWidth="1" min="21" max="21" width="12.63"/>
    <col customWidth="1" min="22" max="22" width="10.63"/>
    <col customWidth="1" min="23" max="23" width="14.5"/>
    <col customWidth="1" min="24" max="24" width="12.63"/>
    <col customWidth="1" min="25" max="25" width="10.63"/>
    <col customWidth="1" min="26" max="26" width="14.5"/>
    <col customWidth="1" min="27" max="27" width="12.63"/>
    <col customWidth="1" min="28" max="28" width="10.63"/>
    <col customWidth="1" min="29" max="29" width="14.5"/>
    <col customWidth="1" min="30" max="30" width="12.63"/>
    <col customWidth="1" min="31" max="31" width="10.63"/>
    <col customWidth="1" min="32" max="32" width="14.5"/>
    <col customWidth="1" min="33" max="33" width="12.63"/>
    <col customWidth="1" min="34" max="34" width="10.63"/>
    <col customWidth="1" min="35" max="35" width="14.5"/>
    <col customWidth="1" min="36" max="36" width="13.63"/>
    <col customWidth="1" min="37" max="37" width="11.5"/>
    <col customWidth="1" min="38" max="38" width="15.5"/>
    <col customWidth="1" min="39" max="39" width="13.5"/>
    <col customWidth="1" min="40" max="40" width="11.38"/>
    <col customWidth="1" min="41" max="41" width="15.38"/>
    <col customWidth="1" min="42" max="42" width="13.63"/>
    <col customWidth="1" min="43" max="43" width="11.5"/>
    <col customWidth="1" min="44" max="44" width="15.5"/>
    <col customWidth="1" min="45" max="45" width="10.88"/>
    <col customWidth="1" min="46" max="46" width="18.88"/>
    <col customWidth="1" min="47" max="47" width="14.75"/>
    <col customWidth="1" min="48" max="48" width="22.75"/>
    <col customWidth="1" min="49" max="51" width="18.38"/>
  </cols>
  <sheetData>
    <row r="1">
      <c r="A1" s="4" t="s">
        <v>17</v>
      </c>
      <c r="B1" s="5" t="s">
        <v>18</v>
      </c>
      <c r="C1" s="6" t="s">
        <v>19</v>
      </c>
      <c r="D1" s="7" t="s">
        <v>20</v>
      </c>
      <c r="E1" s="5" t="s">
        <v>21</v>
      </c>
      <c r="F1" s="8" t="s">
        <v>22</v>
      </c>
      <c r="G1" s="5" t="s">
        <v>23</v>
      </c>
      <c r="H1" s="9" t="s">
        <v>24</v>
      </c>
      <c r="I1" s="5" t="s">
        <v>25</v>
      </c>
      <c r="J1" s="10" t="s">
        <v>26</v>
      </c>
      <c r="K1" s="10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8" t="s">
        <v>43</v>
      </c>
      <c r="AB1" s="11" t="s">
        <v>44</v>
      </c>
      <c r="AC1" s="11" t="s">
        <v>45</v>
      </c>
      <c r="AD1" s="8" t="s">
        <v>46</v>
      </c>
      <c r="AE1" s="11" t="s">
        <v>47</v>
      </c>
      <c r="AF1" s="11" t="s">
        <v>48</v>
      </c>
      <c r="AG1" s="8" t="s">
        <v>49</v>
      </c>
      <c r="AH1" s="11" t="s">
        <v>50</v>
      </c>
      <c r="AI1" s="11" t="s">
        <v>51</v>
      </c>
      <c r="AJ1" s="8" t="s">
        <v>52</v>
      </c>
      <c r="AK1" s="11" t="s">
        <v>53</v>
      </c>
      <c r="AL1" s="11" t="s">
        <v>54</v>
      </c>
      <c r="AM1" s="8" t="s">
        <v>55</v>
      </c>
      <c r="AN1" s="11" t="s">
        <v>56</v>
      </c>
      <c r="AO1" s="11" t="s">
        <v>57</v>
      </c>
      <c r="AP1" s="8" t="s">
        <v>58</v>
      </c>
      <c r="AQ1" s="11" t="s">
        <v>59</v>
      </c>
      <c r="AR1" s="11" t="s">
        <v>60</v>
      </c>
      <c r="AS1" s="12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</row>
    <row r="2">
      <c r="A2" s="13">
        <v>44724.0</v>
      </c>
      <c r="B2" s="14" t="s">
        <v>68</v>
      </c>
      <c r="C2" s="15">
        <v>1.0</v>
      </c>
      <c r="D2" s="16" t="str">
        <f>IFERROR(__xludf.DUMMYFUNCTION("CONCATENATE(""W241.HG.alex.doe."", TO_TEXT(C2), ""@gmail.com"")"),"W241.HG.alex.doe.001@gmail.com")</f>
        <v>W241.HG.alex.doe.001@gmail.com</v>
      </c>
      <c r="E2" s="17" t="s">
        <v>69</v>
      </c>
      <c r="F2" s="18">
        <v>36331.0</v>
      </c>
      <c r="G2" s="17" t="s">
        <v>70</v>
      </c>
      <c r="H2" s="19" t="s">
        <v>71</v>
      </c>
      <c r="I2" s="20" t="s">
        <v>72</v>
      </c>
      <c r="J2" s="21">
        <f>VLOOKUP(I2,'Ads Fontes Media Bias Data'!$A$2:$D$1744,3)</f>
        <v>14.02</v>
      </c>
      <c r="K2" s="22">
        <f>VLOOKUP(I2,'Ads Fontes Media Bias Data'!$A$2:$D$1744,4)</f>
        <v>35.4</v>
      </c>
      <c r="L2" s="20" t="s">
        <v>73</v>
      </c>
      <c r="M2" s="21">
        <f>VLOOKUP(L2,'Ads Fontes Media Bias Data'!$A$2:$D$1744,3)</f>
        <v>-0.07</v>
      </c>
      <c r="N2" s="22">
        <f>VLOOKUP(L2,'Ads Fontes Media Bias Data'!$A$2:$D$1744,4)</f>
        <v>44.2</v>
      </c>
      <c r="O2" s="23" t="s">
        <v>74</v>
      </c>
      <c r="P2" s="21">
        <f>VLOOKUP(O2,'Ads Fontes Media Bias Data'!$A$2:$D$1744,3)</f>
        <v>-6.74</v>
      </c>
      <c r="Q2" s="22">
        <f>VLOOKUP(O2,'Ads Fontes Media Bias Data'!$A$2:$D$1744,4)</f>
        <v>42.45</v>
      </c>
      <c r="R2" s="20" t="s">
        <v>72</v>
      </c>
      <c r="S2" s="21">
        <f>VLOOKUP(R2,'Ads Fontes Media Bias Data'!$A$2:$D$1744,3)</f>
        <v>14.02</v>
      </c>
      <c r="T2" s="22">
        <f>VLOOKUP(R2,'Ads Fontes Media Bias Data'!$A$2:$D$1744,4)</f>
        <v>35.4</v>
      </c>
      <c r="U2" s="20" t="s">
        <v>75</v>
      </c>
      <c r="V2" s="21">
        <f>VLOOKUP(U2,'Ads Fontes Media Bias Data'!$A$2:$D$1744,3)</f>
        <v>-6.82</v>
      </c>
      <c r="W2" s="22">
        <f>VLOOKUP(U2,'Ads Fontes Media Bias Data'!$A$2:$D$1744,4)</f>
        <v>45.8</v>
      </c>
      <c r="X2" s="20" t="s">
        <v>76</v>
      </c>
      <c r="Y2" s="21">
        <f>VLOOKUP(X2,'Ads Fontes Media Bias Data'!$A$2:$D$1744,3)</f>
        <v>3.19</v>
      </c>
      <c r="Z2" s="22">
        <f>VLOOKUP(X2,'Ads Fontes Media Bias Data'!$A$2:$D$1744,4)</f>
        <v>46.64</v>
      </c>
      <c r="AA2" s="20" t="s">
        <v>77</v>
      </c>
      <c r="AB2" s="21">
        <f>VLOOKUP(AA2,'Ads Fontes Media Bias Data'!$A$2:$D$1744,3)</f>
        <v>-1.32</v>
      </c>
      <c r="AC2" s="22">
        <f>VLOOKUP(AA2,'Ads Fontes Media Bias Data'!$A$2:$D$1744,4)</f>
        <v>47.94</v>
      </c>
      <c r="AD2" s="20" t="s">
        <v>77</v>
      </c>
      <c r="AE2" s="21">
        <f>VLOOKUP(AD2,'Ads Fontes Media Bias Data'!$A$2:$D$1744,3)</f>
        <v>-1.32</v>
      </c>
      <c r="AF2" s="22">
        <f>VLOOKUP(AD2,'Ads Fontes Media Bias Data'!$A$2:$D$1744,4)</f>
        <v>47.94</v>
      </c>
      <c r="AG2" s="20" t="s">
        <v>78</v>
      </c>
      <c r="AH2" s="21">
        <f>VLOOKUP(AG2,'Ads Fontes Media Bias Data'!$A$2:$D$1744,3)</f>
        <v>-0.42</v>
      </c>
      <c r="AI2" s="22">
        <f>VLOOKUP(AG2,'Ads Fontes Media Bias Data'!$A$2:$D$1744,4)</f>
        <v>42.02</v>
      </c>
      <c r="AJ2" s="20" t="s">
        <v>79</v>
      </c>
      <c r="AK2" s="21">
        <f>VLOOKUP(AJ2,'Ads Fontes Media Bias Data'!$A$2:$D$1744,3)</f>
        <v>-3.6</v>
      </c>
      <c r="AL2" s="22">
        <f>VLOOKUP(AJ2,'Ads Fontes Media Bias Data'!$A$2:$D$1744,4)</f>
        <v>46.07</v>
      </c>
      <c r="AM2" s="20" t="s">
        <v>72</v>
      </c>
      <c r="AN2" s="21">
        <f>VLOOKUP(AM2,'Ads Fontes Media Bias Data'!$A$2:$D$1744,3)</f>
        <v>14.02</v>
      </c>
      <c r="AO2" s="22">
        <f>VLOOKUP(AM2,'Ads Fontes Media Bias Data'!$A$2:$D$1744,4)</f>
        <v>35.4</v>
      </c>
      <c r="AP2" s="20" t="s">
        <v>80</v>
      </c>
      <c r="AQ2" s="21">
        <f>VLOOKUP(AP2,'Ads Fontes Media Bias Data'!$A$2:$D$1744,3)</f>
        <v>-3.7</v>
      </c>
      <c r="AR2" s="22">
        <f>VLOOKUP(AP2,'Ads Fontes Media Bias Data'!$A$2:$D$1744,4)</f>
        <v>47.06</v>
      </c>
      <c r="AS2" s="24">
        <f t="shared" ref="AS2:AS85" si="1">AVERAGE(J2,M2,P2,S2,V2,Y2,AB2,AE2,AH2,AK2,AN2,AQ2)</f>
        <v>1.771666667</v>
      </c>
      <c r="AT2" s="25">
        <f t="shared" ref="AT2:AT85" si="2">STDEV(J2,M2,P2,S2,V2,Y2,AB2,AE2,AH2,AK2,AN2,AQ2)</f>
        <v>7.888125521</v>
      </c>
      <c r="AU2" s="26">
        <f t="shared" ref="AU2:AU85" si="3">AVERAGE(K2,N2,Q2,T2,W2,Z2,AC2,AF2,AI2,AL2,AO2,AR2)</f>
        <v>43.02666667</v>
      </c>
      <c r="AV2" s="25">
        <f t="shared" ref="AV2:AV85" si="4">STDEV(K2,N2,Q2,T2,W2,Z2,AC2,AF2,AI2,AL2,AO2,AR2)</f>
        <v>4.97063803</v>
      </c>
      <c r="AW2" s="26" t="s">
        <v>81</v>
      </c>
      <c r="AX2" s="26" t="s">
        <v>82</v>
      </c>
      <c r="AY2" s="26"/>
    </row>
    <row r="3">
      <c r="A3" s="13">
        <v>44724.0</v>
      </c>
      <c r="B3" s="14" t="s">
        <v>68</v>
      </c>
      <c r="C3" s="15">
        <v>1.0</v>
      </c>
      <c r="D3" s="16" t="str">
        <f>IFERROR(__xludf.DUMMYFUNCTION("CONCATENATE(""W241.HG.alex.doe."", TO_TEXT(C3), ""@gmail.com"")"),"W241.HG.alex.doe.001@gmail.com")</f>
        <v>W241.HG.alex.doe.001@gmail.com</v>
      </c>
      <c r="E3" s="17" t="s">
        <v>69</v>
      </c>
      <c r="F3" s="18">
        <f>F2</f>
        <v>36331</v>
      </c>
      <c r="G3" s="17" t="s">
        <v>70</v>
      </c>
      <c r="H3" s="19" t="s">
        <v>83</v>
      </c>
      <c r="I3" s="20" t="s">
        <v>84</v>
      </c>
      <c r="J3" s="21">
        <f>VLOOKUP(I3,'Ads Fontes Media Bias Data'!$A$2:$D$1744,3)</f>
        <v>-5.11</v>
      </c>
      <c r="K3" s="22">
        <f>VLOOKUP(I3,'Ads Fontes Media Bias Data'!$A$2:$D$1744,4)</f>
        <v>45.12</v>
      </c>
      <c r="L3" s="20" t="s">
        <v>85</v>
      </c>
      <c r="M3" s="21">
        <f>VLOOKUP(L3,'Ads Fontes Media Bias Data'!$A$2:$D$1744,3)</f>
        <v>-7.82</v>
      </c>
      <c r="N3" s="22">
        <f>VLOOKUP(L3,'Ads Fontes Media Bias Data'!$A$2:$D$1744,4)</f>
        <v>43.93</v>
      </c>
      <c r="O3" s="20" t="s">
        <v>86</v>
      </c>
      <c r="P3" s="21">
        <f>VLOOKUP(O3,'Ads Fontes Media Bias Data'!$A$2:$D$1744,3)</f>
        <v>-1.82</v>
      </c>
      <c r="Q3" s="22">
        <f>VLOOKUP(O3,'Ads Fontes Media Bias Data'!$A$2:$D$1744,4)</f>
        <v>48.85</v>
      </c>
      <c r="R3" s="20" t="s">
        <v>87</v>
      </c>
      <c r="S3" s="21">
        <f>VLOOKUP(R3,'Ads Fontes Media Bias Data'!$A$2:$D$1744,3)</f>
        <v>-6.92</v>
      </c>
      <c r="T3" s="22">
        <f>VLOOKUP(R3,'Ads Fontes Media Bias Data'!$A$2:$D$1744,4)</f>
        <v>43.16</v>
      </c>
      <c r="U3" s="20" t="s">
        <v>88</v>
      </c>
      <c r="V3" s="21">
        <f>VLOOKUP(U3,'Ads Fontes Media Bias Data'!$A$2:$D$1744,3)</f>
        <v>-8.68</v>
      </c>
      <c r="W3" s="22">
        <f>VLOOKUP(U3,'Ads Fontes Media Bias Data'!$A$2:$D$1744,4)</f>
        <v>42.4</v>
      </c>
      <c r="X3" s="20" t="s">
        <v>89</v>
      </c>
      <c r="Y3" s="21">
        <f>VLOOKUP(X3,'Ads Fontes Media Bias Data'!$A$2:$D$1744,3)</f>
        <v>-5.26</v>
      </c>
      <c r="Z3" s="22">
        <f>VLOOKUP(X3,'Ads Fontes Media Bias Data'!$A$2:$D$1744,4)</f>
        <v>43.21</v>
      </c>
      <c r="AA3" s="20" t="s">
        <v>87</v>
      </c>
      <c r="AB3" s="21">
        <f>VLOOKUP(AA3,'Ads Fontes Media Bias Data'!$A$2:$D$1744,3)</f>
        <v>-6.92</v>
      </c>
      <c r="AC3" s="22">
        <f>VLOOKUP(AA3,'Ads Fontes Media Bias Data'!$A$2:$D$1744,4)</f>
        <v>43.16</v>
      </c>
      <c r="AD3" s="20" t="s">
        <v>90</v>
      </c>
      <c r="AE3" s="21">
        <f>VLOOKUP(AD3,'Ads Fontes Media Bias Data'!$A$2:$D$1744,3)</f>
        <v>-11.44</v>
      </c>
      <c r="AF3" s="22">
        <f>VLOOKUP(AD3,'Ads Fontes Media Bias Data'!$A$2:$D$1744,4)</f>
        <v>41.47</v>
      </c>
      <c r="AG3" s="20" t="s">
        <v>91</v>
      </c>
      <c r="AH3" s="21">
        <f>VLOOKUP(AG3,'Ads Fontes Media Bias Data'!$A$2:$D$1744,3)</f>
        <v>-7.83</v>
      </c>
      <c r="AI3" s="22">
        <f>VLOOKUP(AG3,'Ads Fontes Media Bias Data'!$A$2:$D$1744,4)</f>
        <v>43.2</v>
      </c>
      <c r="AJ3" s="20" t="s">
        <v>92</v>
      </c>
      <c r="AK3" s="21">
        <f>VLOOKUP(AJ3,'Ads Fontes Media Bias Data'!$A$2:$D$1744,3)</f>
        <v>-4.81</v>
      </c>
      <c r="AL3" s="22">
        <f>VLOOKUP(AJ3,'Ads Fontes Media Bias Data'!$A$2:$D$1744,4)</f>
        <v>44.65</v>
      </c>
      <c r="AM3" s="20" t="s">
        <v>93</v>
      </c>
      <c r="AN3" s="21">
        <f>VLOOKUP(AM3,'Ads Fontes Media Bias Data'!$A$2:$D$1744,3)</f>
        <v>-3.74</v>
      </c>
      <c r="AO3" s="22">
        <f>VLOOKUP(AM3,'Ads Fontes Media Bias Data'!$A$2:$D$1744,4)</f>
        <v>44.39</v>
      </c>
      <c r="AP3" s="20" t="s">
        <v>94</v>
      </c>
      <c r="AQ3" s="21">
        <f>VLOOKUP(AP3,'Ads Fontes Media Bias Data'!$A$2:$D$1744,3)</f>
        <v>-4.73</v>
      </c>
      <c r="AR3" s="22">
        <f>VLOOKUP(AP3,'Ads Fontes Media Bias Data'!$A$2:$D$1744,4)</f>
        <v>44.48</v>
      </c>
      <c r="AS3" s="24">
        <f t="shared" si="1"/>
        <v>-6.256666667</v>
      </c>
      <c r="AT3" s="25">
        <f t="shared" si="2"/>
        <v>2.54573202</v>
      </c>
      <c r="AU3" s="26">
        <f t="shared" si="3"/>
        <v>44.00166667</v>
      </c>
      <c r="AV3" s="25">
        <f t="shared" si="4"/>
        <v>1.839539633</v>
      </c>
      <c r="AW3" s="26" t="s">
        <v>81</v>
      </c>
      <c r="AX3" s="26" t="s">
        <v>95</v>
      </c>
      <c r="AY3" s="26"/>
    </row>
    <row r="4">
      <c r="A4" s="13">
        <v>44724.0</v>
      </c>
      <c r="B4" s="14" t="s">
        <v>68</v>
      </c>
      <c r="C4" s="15">
        <v>2.0</v>
      </c>
      <c r="D4" s="16" t="str">
        <f>IFERROR(__xludf.DUMMYFUNCTION("CONCATENATE(""W241.HG.alex.doe."", TO_TEXT(C4), ""@gmail.com"")"),"W241.HG.alex.doe.002@gmail.com")</f>
        <v>W241.HG.alex.doe.002@gmail.com</v>
      </c>
      <c r="E4" s="17" t="s">
        <v>69</v>
      </c>
      <c r="F4" s="18">
        <v>33640.0</v>
      </c>
      <c r="G4" s="17" t="s">
        <v>96</v>
      </c>
      <c r="H4" s="19" t="s">
        <v>71</v>
      </c>
      <c r="I4" s="27" t="s">
        <v>97</v>
      </c>
      <c r="J4" s="28">
        <f>VLOOKUP(I4,'Ads Fontes Media Bias Data'!$A$2:$D$1744,3)</f>
        <v>11.85</v>
      </c>
      <c r="K4" s="29">
        <f>VLOOKUP(I4,'Ads Fontes Media Bias Data'!$A$2:$D$1744,4)</f>
        <v>40.56</v>
      </c>
      <c r="L4" s="27" t="s">
        <v>98</v>
      </c>
      <c r="M4" s="28">
        <f>VLOOKUP(L4,'Ads Fontes Media Bias Data'!$A$2:$D$1744,3)</f>
        <v>0.06</v>
      </c>
      <c r="N4" s="29">
        <f>VLOOKUP(L4,'Ads Fontes Media Bias Data'!$A$2:$D$1744,4)</f>
        <v>47.54</v>
      </c>
      <c r="O4" s="27" t="s">
        <v>99</v>
      </c>
      <c r="P4" s="28">
        <f>VLOOKUP(O4,'Ads Fontes Media Bias Data'!$A$2:$D$1744,3)</f>
        <v>-0.93</v>
      </c>
      <c r="Q4" s="29">
        <f>VLOOKUP(O4,'Ads Fontes Media Bias Data'!$A$2:$D$1744,4)</f>
        <v>47.73</v>
      </c>
      <c r="R4" s="27" t="s">
        <v>79</v>
      </c>
      <c r="S4" s="28">
        <f>VLOOKUP(R4,'Ads Fontes Media Bias Data'!$A$2:$D$1744,3)</f>
        <v>-3.6</v>
      </c>
      <c r="T4" s="29">
        <f>VLOOKUP(R4,'Ads Fontes Media Bias Data'!$A$2:$D$1744,4)</f>
        <v>46.07</v>
      </c>
      <c r="U4" s="27" t="s">
        <v>100</v>
      </c>
      <c r="V4" s="28">
        <f>VLOOKUP(U4,'Ads Fontes Media Bias Data'!$A$2:$D$1744,3)</f>
        <v>-4.33</v>
      </c>
      <c r="W4" s="29">
        <f>VLOOKUP(U4,'Ads Fontes Media Bias Data'!$A$2:$D$1744,4)</f>
        <v>42.11</v>
      </c>
      <c r="X4" s="27" t="s">
        <v>88</v>
      </c>
      <c r="Y4" s="28">
        <f>VLOOKUP(X4,'Ads Fontes Media Bias Data'!$A$2:$D$1744,3)</f>
        <v>-8.68</v>
      </c>
      <c r="Z4" s="29">
        <f>VLOOKUP(X4,'Ads Fontes Media Bias Data'!$A$2:$D$1744,4)</f>
        <v>42.4</v>
      </c>
      <c r="AA4" s="27" t="s">
        <v>84</v>
      </c>
      <c r="AB4" s="28">
        <f>VLOOKUP(AA4,'Ads Fontes Media Bias Data'!$A$2:$D$1744,3)</f>
        <v>-5.11</v>
      </c>
      <c r="AC4" s="29">
        <f>VLOOKUP(AA4,'Ads Fontes Media Bias Data'!$A$2:$D$1744,4)</f>
        <v>45.12</v>
      </c>
      <c r="AD4" s="27" t="s">
        <v>79</v>
      </c>
      <c r="AE4" s="28">
        <f>VLOOKUP(AD4,'Ads Fontes Media Bias Data'!$A$2:$D$1744,3)</f>
        <v>-3.6</v>
      </c>
      <c r="AF4" s="29">
        <f>VLOOKUP(AD4,'Ads Fontes Media Bias Data'!$A$2:$D$1744,4)</f>
        <v>46.07</v>
      </c>
      <c r="AG4" s="27" t="s">
        <v>101</v>
      </c>
      <c r="AH4" s="28">
        <f>VLOOKUP(AG4,'Ads Fontes Media Bias Data'!$A$2:$D$1744,3)</f>
        <v>-14.13</v>
      </c>
      <c r="AI4" s="29">
        <f>VLOOKUP(AG4,'Ads Fontes Media Bias Data'!$A$2:$D$1744,4)</f>
        <v>35.87</v>
      </c>
      <c r="AJ4" s="27" t="s">
        <v>86</v>
      </c>
      <c r="AK4" s="28">
        <f>VLOOKUP(AJ4,'Ads Fontes Media Bias Data'!$A$2:$D$1744,3)</f>
        <v>-1.82</v>
      </c>
      <c r="AL4" s="29">
        <f>VLOOKUP(AJ4,'Ads Fontes Media Bias Data'!$A$2:$D$1744,4)</f>
        <v>48.85</v>
      </c>
      <c r="AM4" s="27" t="s">
        <v>86</v>
      </c>
      <c r="AN4" s="28">
        <f>VLOOKUP(AM4,'Ads Fontes Media Bias Data'!$A$2:$D$1744,3)</f>
        <v>-1.82</v>
      </c>
      <c r="AO4" s="29">
        <f>VLOOKUP(AM4,'Ads Fontes Media Bias Data'!$A$2:$D$1744,4)</f>
        <v>48.85</v>
      </c>
      <c r="AP4" s="27" t="s">
        <v>88</v>
      </c>
      <c r="AQ4" s="28">
        <f>VLOOKUP(AP4,'Ads Fontes Media Bias Data'!$A$2:$D$1744,3)</f>
        <v>-8.68</v>
      </c>
      <c r="AR4" s="29">
        <f>VLOOKUP(AP4,'Ads Fontes Media Bias Data'!$A$2:$D$1744,4)</f>
        <v>42.4</v>
      </c>
      <c r="AS4" s="24">
        <f t="shared" si="1"/>
        <v>-3.399166667</v>
      </c>
      <c r="AT4" s="25">
        <f t="shared" si="2"/>
        <v>6.25508151</v>
      </c>
      <c r="AU4" s="26">
        <f t="shared" si="3"/>
        <v>44.46416667</v>
      </c>
      <c r="AV4" s="25">
        <f t="shared" si="4"/>
        <v>3.900476564</v>
      </c>
      <c r="AW4" s="26" t="s">
        <v>81</v>
      </c>
      <c r="AX4" s="26" t="s">
        <v>82</v>
      </c>
      <c r="AY4" s="25"/>
    </row>
    <row r="5">
      <c r="A5" s="13">
        <v>44724.0</v>
      </c>
      <c r="B5" s="14" t="s">
        <v>68</v>
      </c>
      <c r="C5" s="15">
        <v>2.0</v>
      </c>
      <c r="D5" s="16" t="str">
        <f>IFERROR(__xludf.DUMMYFUNCTION("CONCATENATE(""W241.HG.alex.doe."", TO_TEXT(C5), ""@gmail.com"")"),"W241.HG.alex.doe.002@gmail.com")</f>
        <v>W241.HG.alex.doe.002@gmail.com</v>
      </c>
      <c r="E5" s="17" t="s">
        <v>69</v>
      </c>
      <c r="F5" s="18">
        <f>F4</f>
        <v>33640</v>
      </c>
      <c r="G5" s="17" t="s">
        <v>96</v>
      </c>
      <c r="H5" s="19" t="s">
        <v>83</v>
      </c>
      <c r="I5" s="27" t="s">
        <v>102</v>
      </c>
      <c r="J5" s="28">
        <f>VLOOKUP(I5,'Ads Fontes Media Bias Data'!$A$2:$D$1744,3)</f>
        <v>-4.5</v>
      </c>
      <c r="K5" s="29">
        <f>VLOOKUP(I5,'Ads Fontes Media Bias Data'!$A$2:$D$1744,4)</f>
        <v>46.8</v>
      </c>
      <c r="L5" s="27" t="s">
        <v>85</v>
      </c>
      <c r="M5" s="28">
        <f>VLOOKUP(L5,'Ads Fontes Media Bias Data'!$A$2:$D$1744,3)</f>
        <v>-7.82</v>
      </c>
      <c r="N5" s="29">
        <f>VLOOKUP(L5,'Ads Fontes Media Bias Data'!$A$2:$D$1744,4)</f>
        <v>43.93</v>
      </c>
      <c r="O5" s="27" t="s">
        <v>103</v>
      </c>
      <c r="P5" s="28">
        <f>VLOOKUP(O5,'Ads Fontes Media Bias Data'!$A$2:$D$1744,3)</f>
        <v>-8.55</v>
      </c>
      <c r="Q5" s="29">
        <f>VLOOKUP(O5,'Ads Fontes Media Bias Data'!$A$2:$D$1744,4)</f>
        <v>41.05</v>
      </c>
      <c r="R5" s="27" t="s">
        <v>86</v>
      </c>
      <c r="S5" s="28">
        <f>VLOOKUP(R5,'Ads Fontes Media Bias Data'!$A$2:$D$1744,3)</f>
        <v>-1.82</v>
      </c>
      <c r="T5" s="29">
        <f>VLOOKUP(R5,'Ads Fontes Media Bias Data'!$A$2:$D$1744,4)</f>
        <v>48.85</v>
      </c>
      <c r="U5" s="27" t="s">
        <v>89</v>
      </c>
      <c r="V5" s="28">
        <f>VLOOKUP(U5,'Ads Fontes Media Bias Data'!$A$2:$D$1744,3)</f>
        <v>-5.26</v>
      </c>
      <c r="W5" s="29">
        <f>VLOOKUP(U5,'Ads Fontes Media Bias Data'!$A$2:$D$1744,4)</f>
        <v>43.21</v>
      </c>
      <c r="X5" s="27" t="s">
        <v>88</v>
      </c>
      <c r="Y5" s="28">
        <f>VLOOKUP(X5,'Ads Fontes Media Bias Data'!$A$2:$D$1744,3)</f>
        <v>-8.68</v>
      </c>
      <c r="Z5" s="29">
        <f>VLOOKUP(X5,'Ads Fontes Media Bias Data'!$A$2:$D$1744,4)</f>
        <v>42.4</v>
      </c>
      <c r="AA5" s="27" t="s">
        <v>79</v>
      </c>
      <c r="AB5" s="28">
        <f>VLOOKUP(AA5,'Ads Fontes Media Bias Data'!$A$2:$D$1744,3)</f>
        <v>-3.6</v>
      </c>
      <c r="AC5" s="29">
        <f>VLOOKUP(AA5,'Ads Fontes Media Bias Data'!$A$2:$D$1744,4)</f>
        <v>46.07</v>
      </c>
      <c r="AD5" s="27" t="s">
        <v>89</v>
      </c>
      <c r="AE5" s="28">
        <f>VLOOKUP(AD5,'Ads Fontes Media Bias Data'!$A$2:$D$1744,3)</f>
        <v>-5.26</v>
      </c>
      <c r="AF5" s="29">
        <f>VLOOKUP(AD5,'Ads Fontes Media Bias Data'!$A$2:$D$1744,4)</f>
        <v>43.21</v>
      </c>
      <c r="AG5" s="27" t="s">
        <v>94</v>
      </c>
      <c r="AH5" s="28">
        <f>VLOOKUP(AG5,'Ads Fontes Media Bias Data'!$A$2:$D$1744,3)</f>
        <v>-4.73</v>
      </c>
      <c r="AI5" s="29">
        <f>VLOOKUP(AG5,'Ads Fontes Media Bias Data'!$A$2:$D$1744,4)</f>
        <v>44.48</v>
      </c>
      <c r="AJ5" s="27" t="s">
        <v>104</v>
      </c>
      <c r="AK5" s="28">
        <f>VLOOKUP(AJ5,'Ads Fontes Media Bias Data'!$A$2:$D$1744,3)</f>
        <v>-10.46</v>
      </c>
      <c r="AL5" s="29">
        <f>VLOOKUP(AJ5,'Ads Fontes Media Bias Data'!$A$2:$D$1744,4)</f>
        <v>43.63</v>
      </c>
      <c r="AM5" s="27" t="s">
        <v>105</v>
      </c>
      <c r="AN5" s="28">
        <f>VLOOKUP(AM5,'Ads Fontes Media Bias Data'!$A$2:$D$1744,3)</f>
        <v>5.09</v>
      </c>
      <c r="AO5" s="29">
        <f>VLOOKUP(AM5,'Ads Fontes Media Bias Data'!$A$2:$D$1744,4)</f>
        <v>45.37</v>
      </c>
      <c r="AP5" s="27" t="s">
        <v>106</v>
      </c>
      <c r="AQ5" s="28">
        <f>VLOOKUP(AP5,'Ads Fontes Media Bias Data'!$A$2:$D$1744,3)</f>
        <v>-6.39</v>
      </c>
      <c r="AR5" s="29">
        <f>VLOOKUP(AP5,'Ads Fontes Media Bias Data'!$A$2:$D$1744,4)</f>
        <v>42.01</v>
      </c>
      <c r="AS5" s="24">
        <f t="shared" si="1"/>
        <v>-5.165</v>
      </c>
      <c r="AT5" s="25">
        <f t="shared" si="2"/>
        <v>4.043545924</v>
      </c>
      <c r="AU5" s="26">
        <f t="shared" si="3"/>
        <v>44.25083333</v>
      </c>
      <c r="AV5" s="25">
        <f t="shared" si="4"/>
        <v>2.207678576</v>
      </c>
      <c r="AW5" s="26" t="s">
        <v>81</v>
      </c>
      <c r="AX5" s="26" t="s">
        <v>95</v>
      </c>
      <c r="AY5" s="25"/>
    </row>
    <row r="6">
      <c r="A6" s="13">
        <v>44724.0</v>
      </c>
      <c r="B6" s="14" t="s">
        <v>68</v>
      </c>
      <c r="C6" s="15">
        <v>2.5</v>
      </c>
      <c r="D6" s="16" t="str">
        <f>IFERROR(__xludf.DUMMYFUNCTION("CONCATENATE(""W241.HG.alex.doe."", TO_TEXT(C6), ""@gmail.com"")"),"W241.HG.alex.doe.003@gmail.com")</f>
        <v>W241.HG.alex.doe.003@gmail.com</v>
      </c>
      <c r="E6" s="17" t="s">
        <v>69</v>
      </c>
      <c r="F6" s="18">
        <v>36219.0</v>
      </c>
      <c r="G6" s="17" t="s">
        <v>107</v>
      </c>
      <c r="H6" s="19" t="s">
        <v>71</v>
      </c>
      <c r="I6" s="20" t="s">
        <v>97</v>
      </c>
      <c r="J6" s="21">
        <f>VLOOKUP(I6,'Ads Fontes Media Bias Data'!$A$2:$D$1744,3)</f>
        <v>11.85</v>
      </c>
      <c r="K6" s="22">
        <f>VLOOKUP(I6,'Ads Fontes Media Bias Data'!$A$2:$D$1744,4)</f>
        <v>40.56</v>
      </c>
      <c r="L6" s="20" t="s">
        <v>84</v>
      </c>
      <c r="M6" s="21">
        <f>VLOOKUP(L6,'Ads Fontes Media Bias Data'!$A$2:$D$1744,3)</f>
        <v>-5.11</v>
      </c>
      <c r="N6" s="22">
        <f>VLOOKUP(L6,'Ads Fontes Media Bias Data'!$A$2:$D$1744,4)</f>
        <v>45.12</v>
      </c>
      <c r="O6" s="20" t="s">
        <v>101</v>
      </c>
      <c r="P6" s="21">
        <f>VLOOKUP(O6,'Ads Fontes Media Bias Data'!$A$2:$D$1744,3)</f>
        <v>-14.13</v>
      </c>
      <c r="Q6" s="22">
        <f>VLOOKUP(O6,'Ads Fontes Media Bias Data'!$A$2:$D$1744,4)</f>
        <v>35.87</v>
      </c>
      <c r="R6" s="20" t="s">
        <v>84</v>
      </c>
      <c r="S6" s="21">
        <f>VLOOKUP(R6,'Ads Fontes Media Bias Data'!$A$2:$D$1744,3)</f>
        <v>-5.11</v>
      </c>
      <c r="T6" s="22">
        <f>VLOOKUP(R6,'Ads Fontes Media Bias Data'!$A$2:$D$1744,4)</f>
        <v>45.12</v>
      </c>
      <c r="U6" s="20" t="s">
        <v>108</v>
      </c>
      <c r="V6" s="21">
        <f>VLOOKUP(U6,'Ads Fontes Media Bias Data'!$A$2:$D$1744,3)</f>
        <v>-4.44</v>
      </c>
      <c r="W6" s="22">
        <f>VLOOKUP(U6,'Ads Fontes Media Bias Data'!$A$2:$D$1744,4)</f>
        <v>48.78</v>
      </c>
      <c r="X6" s="20" t="s">
        <v>77</v>
      </c>
      <c r="Y6" s="21">
        <f>VLOOKUP(X6,'Ads Fontes Media Bias Data'!$A$2:$D$1744,3)</f>
        <v>-1.32</v>
      </c>
      <c r="Z6" s="22">
        <f>VLOOKUP(X6,'Ads Fontes Media Bias Data'!$A$2:$D$1744,4)</f>
        <v>47.94</v>
      </c>
      <c r="AA6" s="20" t="s">
        <v>92</v>
      </c>
      <c r="AB6" s="21">
        <f>VLOOKUP(AA6,'Ads Fontes Media Bias Data'!$A$2:$D$1744,3)</f>
        <v>-4.81</v>
      </c>
      <c r="AC6" s="22">
        <f>VLOOKUP(AA6,'Ads Fontes Media Bias Data'!$A$2:$D$1744,4)</f>
        <v>44.65</v>
      </c>
      <c r="AD6" s="20" t="s">
        <v>109</v>
      </c>
      <c r="AE6" s="21">
        <f>VLOOKUP(AD6,'Ads Fontes Media Bias Data'!$A$2:$D$1744,3)</f>
        <v>-2.33</v>
      </c>
      <c r="AF6" s="22">
        <f>VLOOKUP(AD6,'Ads Fontes Media Bias Data'!$A$2:$D$1744,4)</f>
        <v>46.41</v>
      </c>
      <c r="AG6" s="20" t="s">
        <v>92</v>
      </c>
      <c r="AH6" s="21">
        <f>VLOOKUP(AG6,'Ads Fontes Media Bias Data'!$A$2:$D$1744,3)</f>
        <v>-4.81</v>
      </c>
      <c r="AI6" s="22">
        <f>VLOOKUP(AG6,'Ads Fontes Media Bias Data'!$A$2:$D$1744,4)</f>
        <v>44.65</v>
      </c>
      <c r="AJ6" s="20" t="s">
        <v>110</v>
      </c>
      <c r="AK6" s="21">
        <f>VLOOKUP(AJ6,'Ads Fontes Media Bias Data'!$A$2:$D$1744,3)</f>
        <v>-1.06</v>
      </c>
      <c r="AL6" s="22">
        <f>VLOOKUP(AJ6,'Ads Fontes Media Bias Data'!$A$2:$D$1744,4)</f>
        <v>45.7</v>
      </c>
      <c r="AM6" s="20" t="s">
        <v>111</v>
      </c>
      <c r="AN6" s="21">
        <f>VLOOKUP(AM6,'Ads Fontes Media Bias Data'!$A$2:$D$1744,3)</f>
        <v>-0.37</v>
      </c>
      <c r="AO6" s="22">
        <f>VLOOKUP(AM6,'Ads Fontes Media Bias Data'!$A$2:$D$1744,4)</f>
        <v>46.58</v>
      </c>
      <c r="AP6" s="20" t="s">
        <v>112</v>
      </c>
      <c r="AQ6" s="21">
        <f>VLOOKUP(AP6,'Ads Fontes Media Bias Data'!$A$2:$D$1744,3)</f>
        <v>-3.77</v>
      </c>
      <c r="AR6" s="22">
        <f>VLOOKUP(AP6,'Ads Fontes Media Bias Data'!$A$2:$D$1744,4)</f>
        <v>45.87</v>
      </c>
      <c r="AS6" s="24">
        <f t="shared" si="1"/>
        <v>-2.950833333</v>
      </c>
      <c r="AT6" s="25">
        <f t="shared" si="2"/>
        <v>5.849981287</v>
      </c>
      <c r="AU6" s="26">
        <f t="shared" si="3"/>
        <v>44.77083333</v>
      </c>
      <c r="AV6" s="25">
        <f t="shared" si="4"/>
        <v>3.455923658</v>
      </c>
      <c r="AW6" s="26" t="s">
        <v>81</v>
      </c>
      <c r="AX6" s="26" t="s">
        <v>113</v>
      </c>
      <c r="AY6" s="25"/>
    </row>
    <row r="7">
      <c r="A7" s="13">
        <v>44724.0</v>
      </c>
      <c r="B7" s="14" t="s">
        <v>68</v>
      </c>
      <c r="C7" s="15">
        <v>2.9</v>
      </c>
      <c r="D7" s="16" t="str">
        <f>IFERROR(__xludf.DUMMYFUNCTION("CONCATENATE(""W241.HG.alex.doe."", TO_TEXT(C7), ""@gmail.com"")"),"W241.HG.alex.doe.003@gmail.com")</f>
        <v>W241.HG.alex.doe.003@gmail.com</v>
      </c>
      <c r="E7" s="17" t="s">
        <v>69</v>
      </c>
      <c r="F7" s="18">
        <f>F6</f>
        <v>36219</v>
      </c>
      <c r="G7" s="17" t="s">
        <v>107</v>
      </c>
      <c r="H7" s="19" t="s">
        <v>83</v>
      </c>
      <c r="I7" s="20"/>
      <c r="J7" s="21" t="str">
        <f>VLOOKUP(I7,'Ads Fontes Media Bias Data'!$A$2:$D$1744,3)</f>
        <v>#N/A</v>
      </c>
      <c r="K7" s="22" t="str">
        <f>VLOOKUP(I7,'Ads Fontes Media Bias Data'!$A$2:$D$1744,4)</f>
        <v>#N/A</v>
      </c>
      <c r="L7" s="20"/>
      <c r="M7" s="21" t="str">
        <f>VLOOKUP(L7,'Ads Fontes Media Bias Data'!$A$2:$D$1744,3)</f>
        <v>#N/A</v>
      </c>
      <c r="N7" s="22" t="str">
        <f>VLOOKUP(L7,'Ads Fontes Media Bias Data'!$A$2:$D$1744,4)</f>
        <v>#N/A</v>
      </c>
      <c r="O7" s="20"/>
      <c r="P7" s="21" t="str">
        <f>VLOOKUP(O7,'Ads Fontes Media Bias Data'!$A$2:$D$1744,3)</f>
        <v>#N/A</v>
      </c>
      <c r="Q7" s="22" t="str">
        <f>VLOOKUP(O7,'Ads Fontes Media Bias Data'!$A$2:$D$1744,4)</f>
        <v>#N/A</v>
      </c>
      <c r="R7" s="20"/>
      <c r="S7" s="21" t="str">
        <f>VLOOKUP(R7,'Ads Fontes Media Bias Data'!$A$2:$D$1744,3)</f>
        <v>#N/A</v>
      </c>
      <c r="T7" s="22" t="str">
        <f>VLOOKUP(R7,'Ads Fontes Media Bias Data'!$A$2:$D$1744,4)</f>
        <v>#N/A</v>
      </c>
      <c r="U7" s="20"/>
      <c r="V7" s="21" t="str">
        <f>VLOOKUP(U7,'Ads Fontes Media Bias Data'!$A$2:$D$1744,3)</f>
        <v>#N/A</v>
      </c>
      <c r="W7" s="22" t="str">
        <f>VLOOKUP(U7,'Ads Fontes Media Bias Data'!$A$2:$D$1744,4)</f>
        <v>#N/A</v>
      </c>
      <c r="X7" s="20"/>
      <c r="Y7" s="21" t="str">
        <f>VLOOKUP(X7,'Ads Fontes Media Bias Data'!$A$2:$D$1744,3)</f>
        <v>#N/A</v>
      </c>
      <c r="Z7" s="22" t="str">
        <f>VLOOKUP(X7,'Ads Fontes Media Bias Data'!$A$2:$D$1744,4)</f>
        <v>#N/A</v>
      </c>
      <c r="AA7" s="20"/>
      <c r="AB7" s="21" t="str">
        <f>VLOOKUP(AA7,'Ads Fontes Media Bias Data'!$A$2:$D$1744,3)</f>
        <v>#N/A</v>
      </c>
      <c r="AC7" s="22" t="str">
        <f>VLOOKUP(AA7,'Ads Fontes Media Bias Data'!$A$2:$D$1744,4)</f>
        <v>#N/A</v>
      </c>
      <c r="AD7" s="20"/>
      <c r="AE7" s="21" t="str">
        <f>VLOOKUP(AD7,'Ads Fontes Media Bias Data'!$A$2:$D$1744,3)</f>
        <v>#N/A</v>
      </c>
      <c r="AF7" s="22" t="str">
        <f>VLOOKUP(AD7,'Ads Fontes Media Bias Data'!$A$2:$D$1744,4)</f>
        <v>#N/A</v>
      </c>
      <c r="AG7" s="20"/>
      <c r="AH7" s="21" t="str">
        <f>VLOOKUP(AG7,'Ads Fontes Media Bias Data'!$A$2:$D$1744,3)</f>
        <v>#N/A</v>
      </c>
      <c r="AI7" s="22" t="str">
        <f>VLOOKUP(AG7,'Ads Fontes Media Bias Data'!$A$2:$D$1744,4)</f>
        <v>#N/A</v>
      </c>
      <c r="AJ7" s="20"/>
      <c r="AK7" s="21" t="str">
        <f>VLOOKUP(AJ7,'Ads Fontes Media Bias Data'!$A$2:$D$1744,3)</f>
        <v>#N/A</v>
      </c>
      <c r="AL7" s="22" t="str">
        <f>VLOOKUP(AJ7,'Ads Fontes Media Bias Data'!$A$2:$D$1744,4)</f>
        <v>#N/A</v>
      </c>
      <c r="AM7" s="20"/>
      <c r="AN7" s="21" t="str">
        <f>VLOOKUP(AM7,'Ads Fontes Media Bias Data'!$A$2:$D$1744,3)</f>
        <v>#N/A</v>
      </c>
      <c r="AO7" s="22" t="str">
        <f>VLOOKUP(AM7,'Ads Fontes Media Bias Data'!$A$2:$D$1744,4)</f>
        <v>#N/A</v>
      </c>
      <c r="AP7" s="20"/>
      <c r="AQ7" s="21" t="str">
        <f>VLOOKUP(AP7,'Ads Fontes Media Bias Data'!$A$2:$D$1744,3)</f>
        <v>#N/A</v>
      </c>
      <c r="AR7" s="22" t="str">
        <f>VLOOKUP(AP7,'Ads Fontes Media Bias Data'!$A$2:$D$1744,4)</f>
        <v>#N/A</v>
      </c>
      <c r="AS7" s="24" t="str">
        <f t="shared" si="1"/>
        <v>#N/A</v>
      </c>
      <c r="AT7" s="25" t="str">
        <f t="shared" si="2"/>
        <v>#N/A</v>
      </c>
      <c r="AU7" s="26" t="str">
        <f t="shared" si="3"/>
        <v>#N/A</v>
      </c>
      <c r="AV7" s="25" t="str">
        <f t="shared" si="4"/>
        <v>#N/A</v>
      </c>
      <c r="AW7" s="26" t="s">
        <v>114</v>
      </c>
      <c r="AX7" s="26" t="s">
        <v>113</v>
      </c>
      <c r="AY7" s="26"/>
    </row>
    <row r="8">
      <c r="A8" s="13">
        <v>44724.0</v>
      </c>
      <c r="B8" s="14" t="s">
        <v>68</v>
      </c>
      <c r="C8" s="15">
        <v>4.0</v>
      </c>
      <c r="D8" s="16" t="str">
        <f>IFERROR(__xludf.DUMMYFUNCTION("CONCATENATE(""W241.HG.alex.doe."", TO_TEXT(C8), ""@gmail.com"")"),"W241.HG.alex.doe.004@gmail.com")</f>
        <v>W241.HG.alex.doe.004@gmail.com</v>
      </c>
      <c r="E8" s="17" t="s">
        <v>115</v>
      </c>
      <c r="F8" s="18">
        <v>20277.0</v>
      </c>
      <c r="G8" s="17" t="s">
        <v>70</v>
      </c>
      <c r="H8" s="19" t="s">
        <v>71</v>
      </c>
      <c r="I8" s="27" t="s">
        <v>97</v>
      </c>
      <c r="J8" s="28">
        <f>VLOOKUP(I8,'Ads Fontes Media Bias Data'!$A$2:$D$1744,3)</f>
        <v>11.85</v>
      </c>
      <c r="K8" s="29">
        <f>VLOOKUP(I8,'Ads Fontes Media Bias Data'!$A$2:$D$1744,4)</f>
        <v>40.56</v>
      </c>
      <c r="L8" s="27" t="s">
        <v>84</v>
      </c>
      <c r="M8" s="28">
        <f>VLOOKUP(L8,'Ads Fontes Media Bias Data'!$A$2:$D$1744,3)</f>
        <v>-5.11</v>
      </c>
      <c r="N8" s="29">
        <f>VLOOKUP(L8,'Ads Fontes Media Bias Data'!$A$2:$D$1744,4)</f>
        <v>45.12</v>
      </c>
      <c r="O8" s="27" t="s">
        <v>101</v>
      </c>
      <c r="P8" s="28">
        <f>VLOOKUP(O8,'Ads Fontes Media Bias Data'!$A$2:$D$1744,3)</f>
        <v>-14.13</v>
      </c>
      <c r="Q8" s="29">
        <f>VLOOKUP(O8,'Ads Fontes Media Bias Data'!$A$2:$D$1744,4)</f>
        <v>35.87</v>
      </c>
      <c r="R8" s="27" t="s">
        <v>84</v>
      </c>
      <c r="S8" s="28">
        <f>VLOOKUP(R8,'Ads Fontes Media Bias Data'!$A$2:$D$1744,3)</f>
        <v>-5.11</v>
      </c>
      <c r="T8" s="29">
        <f>VLOOKUP(R8,'Ads Fontes Media Bias Data'!$A$2:$D$1744,4)</f>
        <v>45.12</v>
      </c>
      <c r="U8" s="27" t="s">
        <v>108</v>
      </c>
      <c r="V8" s="28">
        <f>VLOOKUP(U8,'Ads Fontes Media Bias Data'!$A$2:$D$1744,3)</f>
        <v>-4.44</v>
      </c>
      <c r="W8" s="29">
        <f>VLOOKUP(U8,'Ads Fontes Media Bias Data'!$A$2:$D$1744,4)</f>
        <v>48.78</v>
      </c>
      <c r="X8" s="27" t="s">
        <v>77</v>
      </c>
      <c r="Y8" s="28">
        <f>VLOOKUP(X8,'Ads Fontes Media Bias Data'!$A$2:$D$1744,3)</f>
        <v>-1.32</v>
      </c>
      <c r="Z8" s="29">
        <f>VLOOKUP(X8,'Ads Fontes Media Bias Data'!$A$2:$D$1744,4)</f>
        <v>47.94</v>
      </c>
      <c r="AA8" s="27" t="s">
        <v>92</v>
      </c>
      <c r="AB8" s="28">
        <f>VLOOKUP(AA8,'Ads Fontes Media Bias Data'!$A$2:$D$1744,3)</f>
        <v>-4.81</v>
      </c>
      <c r="AC8" s="29">
        <f>VLOOKUP(AA8,'Ads Fontes Media Bias Data'!$A$2:$D$1744,4)</f>
        <v>44.65</v>
      </c>
      <c r="AD8" s="27" t="s">
        <v>109</v>
      </c>
      <c r="AE8" s="28">
        <f>VLOOKUP(AD8,'Ads Fontes Media Bias Data'!$A$2:$D$1744,3)</f>
        <v>-2.33</v>
      </c>
      <c r="AF8" s="29">
        <f>VLOOKUP(AD8,'Ads Fontes Media Bias Data'!$A$2:$D$1744,4)</f>
        <v>46.41</v>
      </c>
      <c r="AG8" s="27" t="s">
        <v>92</v>
      </c>
      <c r="AH8" s="28">
        <f>VLOOKUP(AG8,'Ads Fontes Media Bias Data'!$A$2:$D$1744,3)</f>
        <v>-4.81</v>
      </c>
      <c r="AI8" s="29">
        <f>VLOOKUP(AG8,'Ads Fontes Media Bias Data'!$A$2:$D$1744,4)</f>
        <v>44.65</v>
      </c>
      <c r="AJ8" s="27" t="s">
        <v>110</v>
      </c>
      <c r="AK8" s="28">
        <f>VLOOKUP(AJ8,'Ads Fontes Media Bias Data'!$A$2:$D$1744,3)</f>
        <v>-1.06</v>
      </c>
      <c r="AL8" s="29">
        <f>VLOOKUP(AJ8,'Ads Fontes Media Bias Data'!$A$2:$D$1744,4)</f>
        <v>45.7</v>
      </c>
      <c r="AM8" s="27" t="s">
        <v>111</v>
      </c>
      <c r="AN8" s="28">
        <f>VLOOKUP(AM8,'Ads Fontes Media Bias Data'!$A$2:$D$1744,3)</f>
        <v>-0.37</v>
      </c>
      <c r="AO8" s="29">
        <f>VLOOKUP(AM8,'Ads Fontes Media Bias Data'!$A$2:$D$1744,4)</f>
        <v>46.58</v>
      </c>
      <c r="AP8" s="27" t="s">
        <v>112</v>
      </c>
      <c r="AQ8" s="28">
        <f>VLOOKUP(AP8,'Ads Fontes Media Bias Data'!$A$2:$D$1744,3)</f>
        <v>-3.77</v>
      </c>
      <c r="AR8" s="29">
        <f>VLOOKUP(AP8,'Ads Fontes Media Bias Data'!$A$2:$D$1744,4)</f>
        <v>45.87</v>
      </c>
      <c r="AS8" s="24">
        <f t="shared" si="1"/>
        <v>-2.950833333</v>
      </c>
      <c r="AT8" s="25">
        <f t="shared" si="2"/>
        <v>5.849981287</v>
      </c>
      <c r="AU8" s="26">
        <f t="shared" si="3"/>
        <v>44.77083333</v>
      </c>
      <c r="AV8" s="25">
        <f t="shared" si="4"/>
        <v>3.455923658</v>
      </c>
      <c r="AW8" s="26" t="s">
        <v>81</v>
      </c>
      <c r="AX8" s="26" t="s">
        <v>113</v>
      </c>
      <c r="AY8" s="25"/>
    </row>
    <row r="9">
      <c r="A9" s="13">
        <v>44724.0</v>
      </c>
      <c r="B9" s="14" t="s">
        <v>68</v>
      </c>
      <c r="C9" s="15">
        <v>4.0</v>
      </c>
      <c r="D9" s="16" t="str">
        <f>IFERROR(__xludf.DUMMYFUNCTION("CONCATENATE(""W241.HG.alex.doe."", TO_TEXT(C9), ""@gmail.com"")"),"W241.HG.alex.doe.004@gmail.com")</f>
        <v>W241.HG.alex.doe.004@gmail.com</v>
      </c>
      <c r="E9" s="17" t="s">
        <v>115</v>
      </c>
      <c r="F9" s="18">
        <f>F8</f>
        <v>20277</v>
      </c>
      <c r="G9" s="17" t="s">
        <v>70</v>
      </c>
      <c r="H9" s="19" t="s">
        <v>83</v>
      </c>
      <c r="I9" s="27" t="s">
        <v>85</v>
      </c>
      <c r="J9" s="28">
        <f>VLOOKUP(I9,'Ads Fontes Media Bias Data'!$A$2:$D$1744,3)</f>
        <v>-7.82</v>
      </c>
      <c r="K9" s="29">
        <f>VLOOKUP(I9,'Ads Fontes Media Bias Data'!$A$2:$D$1744,4)</f>
        <v>43.93</v>
      </c>
      <c r="L9" s="27" t="s">
        <v>79</v>
      </c>
      <c r="M9" s="28">
        <f>VLOOKUP(L9,'Ads Fontes Media Bias Data'!$A$2:$D$1744,3)</f>
        <v>-3.6</v>
      </c>
      <c r="N9" s="29">
        <f>VLOOKUP(L9,'Ads Fontes Media Bias Data'!$A$2:$D$1744,4)</f>
        <v>46.07</v>
      </c>
      <c r="O9" s="27" t="s">
        <v>104</v>
      </c>
      <c r="P9" s="28">
        <f>VLOOKUP(O9,'Ads Fontes Media Bias Data'!$A$2:$D$1744,3)</f>
        <v>-10.46</v>
      </c>
      <c r="Q9" s="29">
        <f>VLOOKUP(O9,'Ads Fontes Media Bias Data'!$A$2:$D$1744,4)</f>
        <v>43.63</v>
      </c>
      <c r="R9" s="27" t="s">
        <v>85</v>
      </c>
      <c r="S9" s="28">
        <f>VLOOKUP(R9,'Ads Fontes Media Bias Data'!$A$2:$D$1744,3)</f>
        <v>-7.82</v>
      </c>
      <c r="T9" s="29">
        <f>VLOOKUP(R9,'Ads Fontes Media Bias Data'!$A$2:$D$1744,4)</f>
        <v>43.93</v>
      </c>
      <c r="U9" s="27" t="s">
        <v>116</v>
      </c>
      <c r="V9" s="28">
        <f>VLOOKUP(U9,'Ads Fontes Media Bias Data'!$A$2:$D$1744,3)</f>
        <v>-3.46</v>
      </c>
      <c r="W9" s="29">
        <f>VLOOKUP(U9,'Ads Fontes Media Bias Data'!$A$2:$D$1744,4)</f>
        <v>43.36</v>
      </c>
      <c r="X9" s="27" t="s">
        <v>89</v>
      </c>
      <c r="Y9" s="28">
        <f>VLOOKUP(X9,'Ads Fontes Media Bias Data'!$A$2:$D$1744,3)</f>
        <v>-5.26</v>
      </c>
      <c r="Z9" s="29">
        <f>VLOOKUP(X9,'Ads Fontes Media Bias Data'!$A$2:$D$1744,4)</f>
        <v>43.21</v>
      </c>
      <c r="AA9" s="27" t="s">
        <v>91</v>
      </c>
      <c r="AB9" s="28">
        <f>VLOOKUP(AA9,'Ads Fontes Media Bias Data'!$A$2:$D$1744,3)</f>
        <v>-7.83</v>
      </c>
      <c r="AC9" s="29">
        <f>VLOOKUP(AA9,'Ads Fontes Media Bias Data'!$A$2:$D$1744,4)</f>
        <v>43.2</v>
      </c>
      <c r="AD9" s="27" t="s">
        <v>117</v>
      </c>
      <c r="AE9" s="28">
        <f>VLOOKUP(AD9,'Ads Fontes Media Bias Data'!$A$2:$D$1744,3)</f>
        <v>-11.36</v>
      </c>
      <c r="AF9" s="29">
        <f>VLOOKUP(AD9,'Ads Fontes Media Bias Data'!$A$2:$D$1744,4)</f>
        <v>39.69</v>
      </c>
      <c r="AG9" s="27" t="s">
        <v>88</v>
      </c>
      <c r="AH9" s="28">
        <f>VLOOKUP(AG9,'Ads Fontes Media Bias Data'!$A$2:$D$1744,3)</f>
        <v>-8.68</v>
      </c>
      <c r="AI9" s="29">
        <f>VLOOKUP(AG9,'Ads Fontes Media Bias Data'!$A$2:$D$1744,4)</f>
        <v>42.4</v>
      </c>
      <c r="AJ9" s="27" t="s">
        <v>79</v>
      </c>
      <c r="AK9" s="28">
        <f>VLOOKUP(AJ9,'Ads Fontes Media Bias Data'!$A$2:$D$1744,3)</f>
        <v>-3.6</v>
      </c>
      <c r="AL9" s="29">
        <f>VLOOKUP(AJ9,'Ads Fontes Media Bias Data'!$A$2:$D$1744,4)</f>
        <v>46.07</v>
      </c>
      <c r="AM9" s="27" t="s">
        <v>87</v>
      </c>
      <c r="AN9" s="28">
        <f>VLOOKUP(AM9,'Ads Fontes Media Bias Data'!$A$2:$D$1744,3)</f>
        <v>-6.92</v>
      </c>
      <c r="AO9" s="29">
        <f>VLOOKUP(AM9,'Ads Fontes Media Bias Data'!$A$2:$D$1744,4)</f>
        <v>43.16</v>
      </c>
      <c r="AP9" s="27" t="s">
        <v>94</v>
      </c>
      <c r="AQ9" s="28">
        <f>VLOOKUP(AP9,'Ads Fontes Media Bias Data'!$A$2:$D$1744,3)</f>
        <v>-4.73</v>
      </c>
      <c r="AR9" s="29">
        <f>VLOOKUP(AP9,'Ads Fontes Media Bias Data'!$A$2:$D$1744,4)</f>
        <v>44.48</v>
      </c>
      <c r="AS9" s="24">
        <f t="shared" si="1"/>
        <v>-6.795</v>
      </c>
      <c r="AT9" s="25">
        <f t="shared" si="2"/>
        <v>2.682798742</v>
      </c>
      <c r="AU9" s="26">
        <f t="shared" si="3"/>
        <v>43.59416667</v>
      </c>
      <c r="AV9" s="25">
        <f t="shared" si="4"/>
        <v>1.664765658</v>
      </c>
      <c r="AW9" s="26" t="s">
        <v>81</v>
      </c>
      <c r="AX9" s="26" t="s">
        <v>95</v>
      </c>
      <c r="AY9" s="25"/>
    </row>
    <row r="10">
      <c r="A10" s="13">
        <v>44724.0</v>
      </c>
      <c r="B10" s="14" t="s">
        <v>68</v>
      </c>
      <c r="C10" s="15">
        <v>5.0</v>
      </c>
      <c r="D10" s="16" t="str">
        <f>IFERROR(__xludf.DUMMYFUNCTION("CONCATENATE(""W241.HG.alex.doe."", TO_TEXT(C10), ""@gmail.com"")"),"W241.HG.alex.doe.005@gmail.com")</f>
        <v>W241.HG.alex.doe.005@gmail.com</v>
      </c>
      <c r="E10" s="17" t="s">
        <v>115</v>
      </c>
      <c r="F10" s="18">
        <v>21930.0</v>
      </c>
      <c r="G10" s="17" t="s">
        <v>96</v>
      </c>
      <c r="H10" s="19" t="s">
        <v>71</v>
      </c>
      <c r="I10" s="20" t="s">
        <v>97</v>
      </c>
      <c r="J10" s="21">
        <f>VLOOKUP(I10,'Ads Fontes Media Bias Data'!$A$2:$D$1744,3)</f>
        <v>11.85</v>
      </c>
      <c r="K10" s="22">
        <f>VLOOKUP(I10,'Ads Fontes Media Bias Data'!$A$2:$D$1744,4)</f>
        <v>40.56</v>
      </c>
      <c r="L10" s="20" t="s">
        <v>84</v>
      </c>
      <c r="M10" s="21">
        <f>VLOOKUP(L10,'Ads Fontes Media Bias Data'!$A$2:$D$1744,3)</f>
        <v>-5.11</v>
      </c>
      <c r="N10" s="22">
        <f>VLOOKUP(L10,'Ads Fontes Media Bias Data'!$A$2:$D$1744,4)</f>
        <v>45.12</v>
      </c>
      <c r="O10" s="20" t="s">
        <v>101</v>
      </c>
      <c r="P10" s="21">
        <f>VLOOKUP(O10,'Ads Fontes Media Bias Data'!$A$2:$D$1744,3)</f>
        <v>-14.13</v>
      </c>
      <c r="Q10" s="22">
        <f>VLOOKUP(O10,'Ads Fontes Media Bias Data'!$A$2:$D$1744,4)</f>
        <v>35.87</v>
      </c>
      <c r="R10" s="20" t="s">
        <v>118</v>
      </c>
      <c r="S10" s="21">
        <f>VLOOKUP(R10,'Ads Fontes Media Bias Data'!$A$2:$D$1744,3)</f>
        <v>-0.17</v>
      </c>
      <c r="T10" s="22">
        <f>VLOOKUP(R10,'Ads Fontes Media Bias Data'!$A$2:$D$1744,4)</f>
        <v>47.59</v>
      </c>
      <c r="U10" s="20" t="s">
        <v>84</v>
      </c>
      <c r="V10" s="21">
        <f>VLOOKUP(U10,'Ads Fontes Media Bias Data'!$A$2:$D$1744,3)</f>
        <v>-5.11</v>
      </c>
      <c r="W10" s="22">
        <f>VLOOKUP(U10,'Ads Fontes Media Bias Data'!$A$2:$D$1744,4)</f>
        <v>45.12</v>
      </c>
      <c r="X10" s="20" t="s">
        <v>108</v>
      </c>
      <c r="Y10" s="21">
        <f>VLOOKUP(X10,'Ads Fontes Media Bias Data'!$A$2:$D$1744,3)</f>
        <v>-4.44</v>
      </c>
      <c r="Z10" s="22">
        <f>VLOOKUP(X10,'Ads Fontes Media Bias Data'!$A$2:$D$1744,4)</f>
        <v>48.78</v>
      </c>
      <c r="AA10" s="20" t="s">
        <v>77</v>
      </c>
      <c r="AB10" s="21">
        <f>VLOOKUP(AA10,'Ads Fontes Media Bias Data'!$A$2:$D$1744,3)</f>
        <v>-1.32</v>
      </c>
      <c r="AC10" s="22">
        <f>VLOOKUP(AA10,'Ads Fontes Media Bias Data'!$A$2:$D$1744,4)</f>
        <v>47.94</v>
      </c>
      <c r="AD10" s="20" t="s">
        <v>92</v>
      </c>
      <c r="AE10" s="21">
        <f>VLOOKUP(AD10,'Ads Fontes Media Bias Data'!$A$2:$D$1744,3)</f>
        <v>-4.81</v>
      </c>
      <c r="AF10" s="22">
        <f>VLOOKUP(AD10,'Ads Fontes Media Bias Data'!$A$2:$D$1744,4)</f>
        <v>44.65</v>
      </c>
      <c r="AG10" s="20" t="s">
        <v>109</v>
      </c>
      <c r="AH10" s="21">
        <f>VLOOKUP(AG10,'Ads Fontes Media Bias Data'!$A$2:$D$1744,3)</f>
        <v>-2.33</v>
      </c>
      <c r="AI10" s="22">
        <f>VLOOKUP(AG10,'Ads Fontes Media Bias Data'!$A$2:$D$1744,4)</f>
        <v>46.41</v>
      </c>
      <c r="AJ10" s="20" t="s">
        <v>92</v>
      </c>
      <c r="AK10" s="21">
        <f>VLOOKUP(AJ10,'Ads Fontes Media Bias Data'!$A$2:$D$1744,3)</f>
        <v>-4.81</v>
      </c>
      <c r="AL10" s="22">
        <f>VLOOKUP(AJ10,'Ads Fontes Media Bias Data'!$A$2:$D$1744,4)</f>
        <v>44.65</v>
      </c>
      <c r="AM10" s="20" t="s">
        <v>110</v>
      </c>
      <c r="AN10" s="21">
        <f>VLOOKUP(AM10,'Ads Fontes Media Bias Data'!$A$2:$D$1744,3)</f>
        <v>-1.06</v>
      </c>
      <c r="AO10" s="22">
        <f>VLOOKUP(AM10,'Ads Fontes Media Bias Data'!$A$2:$D$1744,4)</f>
        <v>45.7</v>
      </c>
      <c r="AP10" s="20" t="s">
        <v>111</v>
      </c>
      <c r="AQ10" s="21">
        <f>VLOOKUP(AP10,'Ads Fontes Media Bias Data'!$A$2:$D$1744,3)</f>
        <v>-0.37</v>
      </c>
      <c r="AR10" s="22">
        <f>VLOOKUP(AP10,'Ads Fontes Media Bias Data'!$A$2:$D$1744,4)</f>
        <v>46.58</v>
      </c>
      <c r="AS10" s="24">
        <f t="shared" si="1"/>
        <v>-2.650833333</v>
      </c>
      <c r="AT10" s="25">
        <f t="shared" si="2"/>
        <v>5.896278423</v>
      </c>
      <c r="AU10" s="26">
        <f t="shared" si="3"/>
        <v>44.91416667</v>
      </c>
      <c r="AV10" s="25">
        <f t="shared" si="4"/>
        <v>3.540293923</v>
      </c>
      <c r="AW10" s="26" t="s">
        <v>81</v>
      </c>
      <c r="AX10" s="26" t="s">
        <v>113</v>
      </c>
      <c r="AY10" s="25"/>
    </row>
    <row r="11">
      <c r="A11" s="13">
        <v>44724.0</v>
      </c>
      <c r="B11" s="14" t="s">
        <v>68</v>
      </c>
      <c r="C11" s="15">
        <v>5.0</v>
      </c>
      <c r="D11" s="16" t="str">
        <f>IFERROR(__xludf.DUMMYFUNCTION("CONCATENATE(""W241.HG.alex.doe."", TO_TEXT(C11), ""@gmail.com"")"),"W241.HG.alex.doe.005@gmail.com")</f>
        <v>W241.HG.alex.doe.005@gmail.com</v>
      </c>
      <c r="E11" s="17" t="s">
        <v>115</v>
      </c>
      <c r="F11" s="18">
        <f>F10</f>
        <v>21930</v>
      </c>
      <c r="G11" s="17" t="s">
        <v>96</v>
      </c>
      <c r="H11" s="19" t="s">
        <v>83</v>
      </c>
      <c r="I11" s="20" t="s">
        <v>104</v>
      </c>
      <c r="J11" s="21">
        <f>VLOOKUP(I11,'Ads Fontes Media Bias Data'!$A$2:$D$1744,3)</f>
        <v>-10.46</v>
      </c>
      <c r="K11" s="22">
        <f>VLOOKUP(I11,'Ads Fontes Media Bias Data'!$A$2:$D$1744,4)</f>
        <v>43.63</v>
      </c>
      <c r="L11" s="20" t="s">
        <v>86</v>
      </c>
      <c r="M11" s="21">
        <f>VLOOKUP(L11,'Ads Fontes Media Bias Data'!$A$2:$D$1744,3)</f>
        <v>-1.82</v>
      </c>
      <c r="N11" s="22">
        <f>VLOOKUP(L11,'Ads Fontes Media Bias Data'!$A$2:$D$1744,4)</f>
        <v>48.85</v>
      </c>
      <c r="O11" s="20" t="s">
        <v>116</v>
      </c>
      <c r="P11" s="21">
        <f>VLOOKUP(O11,'Ads Fontes Media Bias Data'!$A$2:$D$1744,3)</f>
        <v>-3.46</v>
      </c>
      <c r="Q11" s="22">
        <f>VLOOKUP(O11,'Ads Fontes Media Bias Data'!$A$2:$D$1744,4)</f>
        <v>43.36</v>
      </c>
      <c r="R11" s="20" t="s">
        <v>87</v>
      </c>
      <c r="S11" s="21">
        <f>VLOOKUP(R11,'Ads Fontes Media Bias Data'!$A$2:$D$1744,3)</f>
        <v>-6.92</v>
      </c>
      <c r="T11" s="22">
        <f>VLOOKUP(R11,'Ads Fontes Media Bias Data'!$A$2:$D$1744,4)</f>
        <v>43.16</v>
      </c>
      <c r="U11" s="20" t="s">
        <v>94</v>
      </c>
      <c r="V11" s="21">
        <f>VLOOKUP(U11,'Ads Fontes Media Bias Data'!$A$2:$D$1744,3)</f>
        <v>-4.73</v>
      </c>
      <c r="W11" s="22">
        <f>VLOOKUP(U11,'Ads Fontes Media Bias Data'!$A$2:$D$1744,4)</f>
        <v>44.48</v>
      </c>
      <c r="X11" s="20" t="s">
        <v>89</v>
      </c>
      <c r="Y11" s="21">
        <f>VLOOKUP(X11,'Ads Fontes Media Bias Data'!$A$2:$D$1744,3)</f>
        <v>-5.26</v>
      </c>
      <c r="Z11" s="22">
        <f>VLOOKUP(X11,'Ads Fontes Media Bias Data'!$A$2:$D$1744,4)</f>
        <v>43.21</v>
      </c>
      <c r="AA11" s="20" t="s">
        <v>117</v>
      </c>
      <c r="AB11" s="21">
        <f>VLOOKUP(AA11,'Ads Fontes Media Bias Data'!$A$2:$D$1744,3)</f>
        <v>-11.36</v>
      </c>
      <c r="AC11" s="22">
        <f>VLOOKUP(AA11,'Ads Fontes Media Bias Data'!$A$2:$D$1744,4)</f>
        <v>39.69</v>
      </c>
      <c r="AD11" s="20" t="s">
        <v>92</v>
      </c>
      <c r="AE11" s="21">
        <f>VLOOKUP(AD11,'Ads Fontes Media Bias Data'!$A$2:$D$1744,3)</f>
        <v>-4.81</v>
      </c>
      <c r="AF11" s="22">
        <f>VLOOKUP(AD11,'Ads Fontes Media Bias Data'!$A$2:$D$1744,4)</f>
        <v>44.65</v>
      </c>
      <c r="AG11" s="20" t="s">
        <v>119</v>
      </c>
      <c r="AH11" s="21">
        <f>VLOOKUP(AG11,'Ads Fontes Media Bias Data'!$A$2:$D$1744,3)</f>
        <v>-4.91</v>
      </c>
      <c r="AI11" s="22">
        <f>VLOOKUP(AG11,'Ads Fontes Media Bias Data'!$A$2:$D$1744,4)</f>
        <v>42.9</v>
      </c>
      <c r="AJ11" s="20" t="s">
        <v>94</v>
      </c>
      <c r="AK11" s="21">
        <f>VLOOKUP(AJ11,'Ads Fontes Media Bias Data'!$A$2:$D$1744,3)</f>
        <v>-4.73</v>
      </c>
      <c r="AL11" s="22">
        <f>VLOOKUP(AJ11,'Ads Fontes Media Bias Data'!$A$2:$D$1744,4)</f>
        <v>44.48</v>
      </c>
      <c r="AM11" s="20" t="s">
        <v>120</v>
      </c>
      <c r="AN11" s="21">
        <f>VLOOKUP(AM11,'Ads Fontes Media Bias Data'!$A$2:$D$1744,3)</f>
        <v>-2.22</v>
      </c>
      <c r="AO11" s="22">
        <f>VLOOKUP(AM11,'Ads Fontes Media Bias Data'!$A$2:$D$1744,4)</f>
        <v>41.16</v>
      </c>
      <c r="AP11" s="20" t="s">
        <v>117</v>
      </c>
      <c r="AQ11" s="21">
        <f>VLOOKUP(AP11,'Ads Fontes Media Bias Data'!$A$2:$D$1744,3)</f>
        <v>-11.36</v>
      </c>
      <c r="AR11" s="22">
        <f>VLOOKUP(AP11,'Ads Fontes Media Bias Data'!$A$2:$D$1744,4)</f>
        <v>39.69</v>
      </c>
      <c r="AS11" s="24">
        <f t="shared" si="1"/>
        <v>-6.003333333</v>
      </c>
      <c r="AT11" s="25">
        <f t="shared" si="2"/>
        <v>3.341026879</v>
      </c>
      <c r="AU11" s="26">
        <f t="shared" si="3"/>
        <v>43.27166667</v>
      </c>
      <c r="AV11" s="25">
        <f t="shared" si="4"/>
        <v>2.45586805</v>
      </c>
      <c r="AW11" s="26" t="s">
        <v>81</v>
      </c>
      <c r="AX11" s="26" t="s">
        <v>95</v>
      </c>
      <c r="AY11" s="25"/>
    </row>
    <row r="12">
      <c r="A12" s="13">
        <v>44724.0</v>
      </c>
      <c r="B12" s="14" t="s">
        <v>68</v>
      </c>
      <c r="C12" s="15">
        <v>6.0</v>
      </c>
      <c r="D12" s="16" t="str">
        <f>IFERROR(__xludf.DUMMYFUNCTION("CONCATENATE(""W241.HG.alex.doe."", TO_TEXT(C12), ""@gmail.com"")"),"W241.HG.alex.doe.006@gmail.com")</f>
        <v>W241.HG.alex.doe.006@gmail.com</v>
      </c>
      <c r="E12" s="17" t="s">
        <v>115</v>
      </c>
      <c r="F12" s="18">
        <v>21190.0</v>
      </c>
      <c r="G12" s="17" t="s">
        <v>107</v>
      </c>
      <c r="H12" s="19" t="s">
        <v>71</v>
      </c>
      <c r="I12" s="27" t="s">
        <v>101</v>
      </c>
      <c r="J12" s="28">
        <f>VLOOKUP(I12,'Ads Fontes Media Bias Data'!$A$2:$D$1744,3)</f>
        <v>-14.13</v>
      </c>
      <c r="K12" s="29">
        <f>VLOOKUP(I12,'Ads Fontes Media Bias Data'!$A$2:$D$1744,4)</f>
        <v>35.87</v>
      </c>
      <c r="L12" s="27" t="s">
        <v>102</v>
      </c>
      <c r="M12" s="28">
        <f>VLOOKUP(L12,'Ads Fontes Media Bias Data'!$A$2:$D$1744,3)</f>
        <v>-4.5</v>
      </c>
      <c r="N12" s="29">
        <f>VLOOKUP(L12,'Ads Fontes Media Bias Data'!$A$2:$D$1744,4)</f>
        <v>46.8</v>
      </c>
      <c r="O12" s="27" t="s">
        <v>101</v>
      </c>
      <c r="P12" s="28">
        <f>VLOOKUP(O12,'Ads Fontes Media Bias Data'!$A$2:$D$1744,3)</f>
        <v>-14.13</v>
      </c>
      <c r="Q12" s="29">
        <f>VLOOKUP(O12,'Ads Fontes Media Bias Data'!$A$2:$D$1744,4)</f>
        <v>35.87</v>
      </c>
      <c r="R12" s="27" t="s">
        <v>86</v>
      </c>
      <c r="S12" s="28">
        <f>VLOOKUP(R12,'Ads Fontes Media Bias Data'!$A$2:$D$1744,3)</f>
        <v>-1.82</v>
      </c>
      <c r="T12" s="29">
        <f>VLOOKUP(R12,'Ads Fontes Media Bias Data'!$A$2:$D$1744,4)</f>
        <v>48.85</v>
      </c>
      <c r="U12" s="27" t="s">
        <v>75</v>
      </c>
      <c r="V12" s="28">
        <f>VLOOKUP(U12,'Ads Fontes Media Bias Data'!$A$2:$D$1744,3)</f>
        <v>-6.82</v>
      </c>
      <c r="W12" s="29">
        <f>VLOOKUP(U12,'Ads Fontes Media Bias Data'!$A$2:$D$1744,4)</f>
        <v>45.8</v>
      </c>
      <c r="X12" s="27" t="s">
        <v>102</v>
      </c>
      <c r="Y12" s="28">
        <f>VLOOKUP(X12,'Ads Fontes Media Bias Data'!$A$2:$D$1744,3)</f>
        <v>-4.5</v>
      </c>
      <c r="Z12" s="29">
        <f>VLOOKUP(X12,'Ads Fontes Media Bias Data'!$A$2:$D$1744,4)</f>
        <v>46.8</v>
      </c>
      <c r="AA12" s="27" t="s">
        <v>99</v>
      </c>
      <c r="AB12" s="28">
        <f>VLOOKUP(AA12,'Ads Fontes Media Bias Data'!$A$2:$D$1744,3)</f>
        <v>-0.93</v>
      </c>
      <c r="AC12" s="29">
        <f>VLOOKUP(AA12,'Ads Fontes Media Bias Data'!$A$2:$D$1744,4)</f>
        <v>47.73</v>
      </c>
      <c r="AD12" s="27" t="s">
        <v>102</v>
      </c>
      <c r="AE12" s="28">
        <f>VLOOKUP(AD12,'Ads Fontes Media Bias Data'!$A$2:$D$1744,3)</f>
        <v>-4.5</v>
      </c>
      <c r="AF12" s="29">
        <f>VLOOKUP(AD12,'Ads Fontes Media Bias Data'!$A$2:$D$1744,4)</f>
        <v>46.8</v>
      </c>
      <c r="AG12" s="27" t="s">
        <v>121</v>
      </c>
      <c r="AH12" s="28">
        <f>VLOOKUP(AG12,'Ads Fontes Media Bias Data'!$A$2:$D$1744,3)</f>
        <v>-3.15</v>
      </c>
      <c r="AI12" s="29">
        <f>VLOOKUP(AG12,'Ads Fontes Media Bias Data'!$A$2:$D$1744,4)</f>
        <v>47.51</v>
      </c>
      <c r="AJ12" s="27" t="s">
        <v>77</v>
      </c>
      <c r="AK12" s="28">
        <f>VLOOKUP(AJ12,'Ads Fontes Media Bias Data'!$A$2:$D$1744,3)</f>
        <v>-1.32</v>
      </c>
      <c r="AL12" s="29">
        <f>VLOOKUP(AJ12,'Ads Fontes Media Bias Data'!$A$2:$D$1744,4)</f>
        <v>47.94</v>
      </c>
      <c r="AM12" s="27" t="s">
        <v>110</v>
      </c>
      <c r="AN12" s="28">
        <f>VLOOKUP(AM12,'Ads Fontes Media Bias Data'!$A$2:$D$1744,3)</f>
        <v>-1.06</v>
      </c>
      <c r="AO12" s="29">
        <f>VLOOKUP(AM12,'Ads Fontes Media Bias Data'!$A$2:$D$1744,4)</f>
        <v>45.7</v>
      </c>
      <c r="AP12" s="27" t="s">
        <v>122</v>
      </c>
      <c r="AQ12" s="28">
        <f>VLOOKUP(AP12,'Ads Fontes Media Bias Data'!$A$2:$D$1744,3)</f>
        <v>-0.25</v>
      </c>
      <c r="AR12" s="29">
        <f>VLOOKUP(AP12,'Ads Fontes Media Bias Data'!$A$2:$D$1744,4)</f>
        <v>46.94</v>
      </c>
      <c r="AS12" s="24">
        <f t="shared" si="1"/>
        <v>-4.759166667</v>
      </c>
      <c r="AT12" s="25">
        <f t="shared" si="2"/>
        <v>4.784525166</v>
      </c>
      <c r="AU12" s="26">
        <f t="shared" si="3"/>
        <v>45.2175</v>
      </c>
      <c r="AV12" s="25">
        <f t="shared" si="4"/>
        <v>4.451545442</v>
      </c>
      <c r="AW12" s="26" t="s">
        <v>81</v>
      </c>
      <c r="AX12" s="26" t="s">
        <v>113</v>
      </c>
      <c r="AY12" s="25"/>
    </row>
    <row r="13">
      <c r="A13" s="13">
        <v>44724.0</v>
      </c>
      <c r="B13" s="14" t="s">
        <v>68</v>
      </c>
      <c r="C13" s="15">
        <v>6.0</v>
      </c>
      <c r="D13" s="16" t="str">
        <f>IFERROR(__xludf.DUMMYFUNCTION("CONCATENATE(""W241.HG.alex.doe."", TO_TEXT(C13), ""@gmail.com"")"),"W241.HG.alex.doe.006@gmail.com")</f>
        <v>W241.HG.alex.doe.006@gmail.com</v>
      </c>
      <c r="E13" s="17" t="s">
        <v>115</v>
      </c>
      <c r="F13" s="18">
        <f>F12</f>
        <v>21190</v>
      </c>
      <c r="G13" s="17" t="s">
        <v>107</v>
      </c>
      <c r="H13" s="19" t="s">
        <v>83</v>
      </c>
      <c r="I13" s="27" t="s">
        <v>105</v>
      </c>
      <c r="J13" s="28">
        <f>VLOOKUP(I13,'Ads Fontes Media Bias Data'!$A$2:$D$1744,3)</f>
        <v>5.09</v>
      </c>
      <c r="K13" s="29">
        <f>VLOOKUP(I13,'Ads Fontes Media Bias Data'!$A$2:$D$1744,4)</f>
        <v>45.37</v>
      </c>
      <c r="L13" s="27" t="s">
        <v>75</v>
      </c>
      <c r="M13" s="28">
        <f>VLOOKUP(L13,'Ads Fontes Media Bias Data'!$A$2:$D$1744,3)</f>
        <v>-6.82</v>
      </c>
      <c r="N13" s="29">
        <f>VLOOKUP(L13,'Ads Fontes Media Bias Data'!$A$2:$D$1744,4)</f>
        <v>45.8</v>
      </c>
      <c r="O13" s="27" t="s">
        <v>105</v>
      </c>
      <c r="P13" s="28">
        <f>VLOOKUP(O13,'Ads Fontes Media Bias Data'!$A$2:$D$1744,3)</f>
        <v>5.09</v>
      </c>
      <c r="Q13" s="29">
        <f>VLOOKUP(O13,'Ads Fontes Media Bias Data'!$A$2:$D$1744,4)</f>
        <v>45.37</v>
      </c>
      <c r="R13" s="27" t="s">
        <v>86</v>
      </c>
      <c r="S13" s="28">
        <f>VLOOKUP(R13,'Ads Fontes Media Bias Data'!$A$2:$D$1744,3)</f>
        <v>-1.82</v>
      </c>
      <c r="T13" s="29">
        <f>VLOOKUP(R13,'Ads Fontes Media Bias Data'!$A$2:$D$1744,4)</f>
        <v>48.85</v>
      </c>
      <c r="U13" s="27" t="s">
        <v>123</v>
      </c>
      <c r="V13" s="28">
        <f>VLOOKUP(U13,'Ads Fontes Media Bias Data'!$A$2:$D$1744,3)</f>
        <v>-16.09</v>
      </c>
      <c r="W13" s="29">
        <f>VLOOKUP(U13,'Ads Fontes Media Bias Data'!$A$2:$D$1744,4)</f>
        <v>31.67</v>
      </c>
      <c r="X13" s="27" t="s">
        <v>124</v>
      </c>
      <c r="Y13" s="28">
        <f>VLOOKUP(X13,'Ads Fontes Media Bias Data'!$A$2:$D$1744,3)</f>
        <v>-15.02</v>
      </c>
      <c r="Z13" s="29">
        <f>VLOOKUP(X13,'Ads Fontes Media Bias Data'!$A$2:$D$1744,4)</f>
        <v>30.33</v>
      </c>
      <c r="AA13" s="27" t="s">
        <v>88</v>
      </c>
      <c r="AB13" s="28">
        <f>VLOOKUP(AA13,'Ads Fontes Media Bias Data'!$A$2:$D$1744,3)</f>
        <v>-8.68</v>
      </c>
      <c r="AC13" s="29">
        <f>VLOOKUP(AA13,'Ads Fontes Media Bias Data'!$A$2:$D$1744,4)</f>
        <v>42.4</v>
      </c>
      <c r="AD13" s="27" t="s">
        <v>75</v>
      </c>
      <c r="AE13" s="28">
        <f>VLOOKUP(AD13,'Ads Fontes Media Bias Data'!$A$2:$D$1744,3)</f>
        <v>-6.82</v>
      </c>
      <c r="AF13" s="29">
        <f>VLOOKUP(AD13,'Ads Fontes Media Bias Data'!$A$2:$D$1744,4)</f>
        <v>45.8</v>
      </c>
      <c r="AG13" s="27" t="s">
        <v>94</v>
      </c>
      <c r="AH13" s="28">
        <f>VLOOKUP(AG13,'Ads Fontes Media Bias Data'!$A$2:$D$1744,3)</f>
        <v>-4.73</v>
      </c>
      <c r="AI13" s="29">
        <f>VLOOKUP(AG13,'Ads Fontes Media Bias Data'!$A$2:$D$1744,4)</f>
        <v>44.48</v>
      </c>
      <c r="AJ13" s="27" t="s">
        <v>79</v>
      </c>
      <c r="AK13" s="28">
        <f>VLOOKUP(AJ13,'Ads Fontes Media Bias Data'!$A$2:$D$1744,3)</f>
        <v>-3.6</v>
      </c>
      <c r="AL13" s="29">
        <f>VLOOKUP(AJ13,'Ads Fontes Media Bias Data'!$A$2:$D$1744,4)</f>
        <v>46.07</v>
      </c>
      <c r="AM13" s="27" t="s">
        <v>86</v>
      </c>
      <c r="AN13" s="28">
        <f>VLOOKUP(AM13,'Ads Fontes Media Bias Data'!$A$2:$D$1744,3)</f>
        <v>-1.82</v>
      </c>
      <c r="AO13" s="29">
        <f>VLOOKUP(AM13,'Ads Fontes Media Bias Data'!$A$2:$D$1744,4)</f>
        <v>48.85</v>
      </c>
      <c r="AP13" s="27" t="s">
        <v>75</v>
      </c>
      <c r="AQ13" s="28">
        <f>VLOOKUP(AP13,'Ads Fontes Media Bias Data'!$A$2:$D$1744,3)</f>
        <v>-6.82</v>
      </c>
      <c r="AR13" s="29">
        <f>VLOOKUP(AP13,'Ads Fontes Media Bias Data'!$A$2:$D$1744,4)</f>
        <v>45.8</v>
      </c>
      <c r="AS13" s="24">
        <f t="shared" si="1"/>
        <v>-5.17</v>
      </c>
      <c r="AT13" s="25">
        <f t="shared" si="2"/>
        <v>6.553244859</v>
      </c>
      <c r="AU13" s="26">
        <f t="shared" si="3"/>
        <v>43.39916667</v>
      </c>
      <c r="AV13" s="25">
        <f t="shared" si="4"/>
        <v>6.046485769</v>
      </c>
      <c r="AW13" s="26" t="s">
        <v>81</v>
      </c>
      <c r="AX13" s="26" t="s">
        <v>95</v>
      </c>
      <c r="AY13" s="25"/>
    </row>
    <row r="14">
      <c r="A14" s="13">
        <v>44731.0</v>
      </c>
      <c r="B14" s="14" t="s">
        <v>68</v>
      </c>
      <c r="C14" s="15">
        <v>7.0</v>
      </c>
      <c r="D14" s="16" t="str">
        <f>IFERROR(__xludf.DUMMYFUNCTION("CONCATENATE(""W241.HG.alex.doe."", TO_TEXT(C14), ""@gmail.com"")"),"W241.HG.alex.doe.007@gmail.com")</f>
        <v>W241.HG.alex.doe.007@gmail.com</v>
      </c>
      <c r="E14" s="17" t="s">
        <v>69</v>
      </c>
      <c r="F14" s="18">
        <v>34559.0</v>
      </c>
      <c r="G14" s="17" t="s">
        <v>70</v>
      </c>
      <c r="H14" s="19" t="s">
        <v>71</v>
      </c>
      <c r="I14" s="20" t="s">
        <v>101</v>
      </c>
      <c r="J14" s="21">
        <f>VLOOKUP(I14,'Ads Fontes Media Bias Data'!$A$2:$D$1744,3)</f>
        <v>-14.13</v>
      </c>
      <c r="K14" s="22">
        <f>VLOOKUP(I14,'Ads Fontes Media Bias Data'!$A$2:$D$1744,4)</f>
        <v>35.87</v>
      </c>
      <c r="L14" s="20" t="s">
        <v>102</v>
      </c>
      <c r="M14" s="21">
        <f>VLOOKUP(L14,'Ads Fontes Media Bias Data'!$A$2:$D$1744,3)</f>
        <v>-4.5</v>
      </c>
      <c r="N14" s="22">
        <f>VLOOKUP(L14,'Ads Fontes Media Bias Data'!$A$2:$D$1744,4)</f>
        <v>46.8</v>
      </c>
      <c r="O14" s="20" t="s">
        <v>101</v>
      </c>
      <c r="P14" s="21">
        <f>VLOOKUP(O14,'Ads Fontes Media Bias Data'!$A$2:$D$1744,3)</f>
        <v>-14.13</v>
      </c>
      <c r="Q14" s="22">
        <f>VLOOKUP(O14,'Ads Fontes Media Bias Data'!$A$2:$D$1744,4)</f>
        <v>35.87</v>
      </c>
      <c r="R14" s="20" t="s">
        <v>102</v>
      </c>
      <c r="S14" s="21">
        <f>VLOOKUP(R14,'Ads Fontes Media Bias Data'!$A$2:$D$1744,3)</f>
        <v>-4.5</v>
      </c>
      <c r="T14" s="22">
        <f>VLOOKUP(R14,'Ads Fontes Media Bias Data'!$A$2:$D$1744,4)</f>
        <v>46.8</v>
      </c>
      <c r="U14" s="20" t="s">
        <v>79</v>
      </c>
      <c r="V14" s="21">
        <f>VLOOKUP(U14,'Ads Fontes Media Bias Data'!$A$2:$D$1744,3)</f>
        <v>-3.6</v>
      </c>
      <c r="W14" s="22">
        <f>VLOOKUP(U14,'Ads Fontes Media Bias Data'!$A$2:$D$1744,4)</f>
        <v>46.07</v>
      </c>
      <c r="X14" s="20" t="s">
        <v>75</v>
      </c>
      <c r="Y14" s="21">
        <f>VLOOKUP(X14,'Ads Fontes Media Bias Data'!$A$2:$D$1744,3)</f>
        <v>-6.82</v>
      </c>
      <c r="Z14" s="22">
        <f>VLOOKUP(X14,'Ads Fontes Media Bias Data'!$A$2:$D$1744,4)</f>
        <v>45.8</v>
      </c>
      <c r="AA14" s="20" t="s">
        <v>100</v>
      </c>
      <c r="AB14" s="21">
        <f>VLOOKUP(AA14,'Ads Fontes Media Bias Data'!$A$2:$D$1744,3)</f>
        <v>-4.33</v>
      </c>
      <c r="AC14" s="22">
        <f>VLOOKUP(AA14,'Ads Fontes Media Bias Data'!$A$2:$D$1744,4)</f>
        <v>42.11</v>
      </c>
      <c r="AD14" s="20" t="s">
        <v>99</v>
      </c>
      <c r="AE14" s="21">
        <f>VLOOKUP(AD14,'Ads Fontes Media Bias Data'!$A$2:$D$1744,3)</f>
        <v>-0.93</v>
      </c>
      <c r="AF14" s="22">
        <f>VLOOKUP(AD14,'Ads Fontes Media Bias Data'!$A$2:$D$1744,4)</f>
        <v>47.73</v>
      </c>
      <c r="AG14" s="20" t="s">
        <v>102</v>
      </c>
      <c r="AH14" s="21">
        <f>VLOOKUP(AG14,'Ads Fontes Media Bias Data'!$A$2:$D$1744,3)</f>
        <v>-4.5</v>
      </c>
      <c r="AI14" s="22">
        <f>VLOOKUP(AG14,'Ads Fontes Media Bias Data'!$A$2:$D$1744,4)</f>
        <v>46.8</v>
      </c>
      <c r="AJ14" s="20" t="s">
        <v>121</v>
      </c>
      <c r="AK14" s="21">
        <f>VLOOKUP(AJ14,'Ads Fontes Media Bias Data'!$A$2:$D$1744,3)</f>
        <v>-3.15</v>
      </c>
      <c r="AL14" s="22">
        <f>VLOOKUP(AJ14,'Ads Fontes Media Bias Data'!$A$2:$D$1744,4)</f>
        <v>47.51</v>
      </c>
      <c r="AM14" s="20" t="s">
        <v>77</v>
      </c>
      <c r="AN14" s="21">
        <f>VLOOKUP(AM14,'Ads Fontes Media Bias Data'!$A$2:$D$1744,3)</f>
        <v>-1.32</v>
      </c>
      <c r="AO14" s="22">
        <f>VLOOKUP(AM14,'Ads Fontes Media Bias Data'!$A$2:$D$1744,4)</f>
        <v>47.94</v>
      </c>
      <c r="AP14" s="20" t="s">
        <v>110</v>
      </c>
      <c r="AQ14" s="21">
        <f>VLOOKUP(AP14,'Ads Fontes Media Bias Data'!$A$2:$D$1744,3)</f>
        <v>-1.06</v>
      </c>
      <c r="AR14" s="22">
        <f>VLOOKUP(AP14,'Ads Fontes Media Bias Data'!$A$2:$D$1744,4)</f>
        <v>45.7</v>
      </c>
      <c r="AS14" s="24">
        <f t="shared" si="1"/>
        <v>-5.2475</v>
      </c>
      <c r="AT14" s="25">
        <f t="shared" si="2"/>
        <v>4.487390667</v>
      </c>
      <c r="AU14" s="26">
        <f t="shared" si="3"/>
        <v>44.58333333</v>
      </c>
      <c r="AV14" s="25">
        <f t="shared" si="4"/>
        <v>4.341910625</v>
      </c>
      <c r="AW14" s="26" t="s">
        <v>81</v>
      </c>
      <c r="AX14" s="26" t="s">
        <v>113</v>
      </c>
      <c r="AY14" s="25"/>
    </row>
    <row r="15">
      <c r="A15" s="13">
        <v>44731.0</v>
      </c>
      <c r="B15" s="14" t="s">
        <v>68</v>
      </c>
      <c r="C15" s="15">
        <v>7.0</v>
      </c>
      <c r="D15" s="16" t="str">
        <f>IFERROR(__xludf.DUMMYFUNCTION("CONCATENATE(""W241.HG.alex.doe."", TO_TEXT(C15), ""@gmail.com"")"),"W241.HG.alex.doe.007@gmail.com")</f>
        <v>W241.HG.alex.doe.007@gmail.com</v>
      </c>
      <c r="E15" s="17" t="s">
        <v>69</v>
      </c>
      <c r="F15" s="18">
        <f>F14</f>
        <v>34559</v>
      </c>
      <c r="G15" s="17" t="s">
        <v>70</v>
      </c>
      <c r="H15" s="19" t="s">
        <v>83</v>
      </c>
      <c r="I15" s="20" t="s">
        <v>105</v>
      </c>
      <c r="J15" s="21">
        <f>VLOOKUP(I15,'Ads Fontes Media Bias Data'!$A$2:$D$1744,3)</f>
        <v>5.09</v>
      </c>
      <c r="K15" s="22">
        <f>VLOOKUP(I15,'Ads Fontes Media Bias Data'!$A$2:$D$1744,4)</f>
        <v>45.37</v>
      </c>
      <c r="L15" s="20" t="s">
        <v>75</v>
      </c>
      <c r="M15" s="21">
        <f>VLOOKUP(L15,'Ads Fontes Media Bias Data'!$A$2:$D$1744,3)</f>
        <v>-6.82</v>
      </c>
      <c r="N15" s="22">
        <f>VLOOKUP(L15,'Ads Fontes Media Bias Data'!$A$2:$D$1744,4)</f>
        <v>45.8</v>
      </c>
      <c r="O15" s="20" t="s">
        <v>105</v>
      </c>
      <c r="P15" s="21">
        <f>VLOOKUP(O15,'Ads Fontes Media Bias Data'!$A$2:$D$1744,3)</f>
        <v>5.09</v>
      </c>
      <c r="Q15" s="22">
        <f>VLOOKUP(O15,'Ads Fontes Media Bias Data'!$A$2:$D$1744,4)</f>
        <v>45.37</v>
      </c>
      <c r="R15" s="20" t="s">
        <v>86</v>
      </c>
      <c r="S15" s="21">
        <f>VLOOKUP(R15,'Ads Fontes Media Bias Data'!$A$2:$D$1744,3)</f>
        <v>-1.82</v>
      </c>
      <c r="T15" s="22">
        <f>VLOOKUP(R15,'Ads Fontes Media Bias Data'!$A$2:$D$1744,4)</f>
        <v>48.85</v>
      </c>
      <c r="U15" s="20" t="s">
        <v>87</v>
      </c>
      <c r="V15" s="21">
        <f>VLOOKUP(U15,'Ads Fontes Media Bias Data'!$A$2:$D$1744,3)</f>
        <v>-6.92</v>
      </c>
      <c r="W15" s="22">
        <f>VLOOKUP(U15,'Ads Fontes Media Bias Data'!$A$2:$D$1744,4)</f>
        <v>43.16</v>
      </c>
      <c r="X15" s="20" t="s">
        <v>123</v>
      </c>
      <c r="Y15" s="21">
        <f>VLOOKUP(X15,'Ads Fontes Media Bias Data'!$A$2:$D$1744,3)</f>
        <v>-16.09</v>
      </c>
      <c r="Z15" s="22">
        <f>VLOOKUP(X15,'Ads Fontes Media Bias Data'!$A$2:$D$1744,4)</f>
        <v>31.67</v>
      </c>
      <c r="AA15" s="20" t="s">
        <v>124</v>
      </c>
      <c r="AB15" s="21">
        <f>VLOOKUP(AA15,'Ads Fontes Media Bias Data'!$A$2:$D$1744,3)</f>
        <v>-15.02</v>
      </c>
      <c r="AC15" s="22">
        <f>VLOOKUP(AA15,'Ads Fontes Media Bias Data'!$A$2:$D$1744,4)</f>
        <v>30.33</v>
      </c>
      <c r="AD15" s="20" t="s">
        <v>88</v>
      </c>
      <c r="AE15" s="21">
        <f>VLOOKUP(AD15,'Ads Fontes Media Bias Data'!$A$2:$D$1744,3)</f>
        <v>-8.68</v>
      </c>
      <c r="AF15" s="22">
        <f>VLOOKUP(AD15,'Ads Fontes Media Bias Data'!$A$2:$D$1744,4)</f>
        <v>42.4</v>
      </c>
      <c r="AG15" s="20" t="s">
        <v>75</v>
      </c>
      <c r="AH15" s="21">
        <f>VLOOKUP(AG15,'Ads Fontes Media Bias Data'!$A$2:$D$1744,3)</f>
        <v>-6.82</v>
      </c>
      <c r="AI15" s="22">
        <f>VLOOKUP(AG15,'Ads Fontes Media Bias Data'!$A$2:$D$1744,4)</f>
        <v>45.8</v>
      </c>
      <c r="AJ15" s="20" t="s">
        <v>94</v>
      </c>
      <c r="AK15" s="21">
        <f>VLOOKUP(AJ15,'Ads Fontes Media Bias Data'!$A$2:$D$1744,3)</f>
        <v>-4.73</v>
      </c>
      <c r="AL15" s="22">
        <f>VLOOKUP(AJ15,'Ads Fontes Media Bias Data'!$A$2:$D$1744,4)</f>
        <v>44.48</v>
      </c>
      <c r="AM15" s="20" t="s">
        <v>79</v>
      </c>
      <c r="AN15" s="21">
        <f>VLOOKUP(AM15,'Ads Fontes Media Bias Data'!$A$2:$D$1744,3)</f>
        <v>-3.6</v>
      </c>
      <c r="AO15" s="22">
        <f>VLOOKUP(AM15,'Ads Fontes Media Bias Data'!$A$2:$D$1744,4)</f>
        <v>46.07</v>
      </c>
      <c r="AP15" s="20" t="s">
        <v>86</v>
      </c>
      <c r="AQ15" s="21">
        <f>VLOOKUP(AP15,'Ads Fontes Media Bias Data'!$A$2:$D$1744,3)</f>
        <v>-1.82</v>
      </c>
      <c r="AR15" s="22">
        <f>VLOOKUP(AP15,'Ads Fontes Media Bias Data'!$A$2:$D$1744,4)</f>
        <v>48.85</v>
      </c>
      <c r="AS15" s="24">
        <f t="shared" si="1"/>
        <v>-5.178333333</v>
      </c>
      <c r="AT15" s="25">
        <f t="shared" si="2"/>
        <v>6.555596961</v>
      </c>
      <c r="AU15" s="26">
        <f t="shared" si="3"/>
        <v>43.17916667</v>
      </c>
      <c r="AV15" s="25">
        <f t="shared" si="4"/>
        <v>5.999032435</v>
      </c>
      <c r="AW15" s="26" t="s">
        <v>81</v>
      </c>
      <c r="AX15" s="26" t="s">
        <v>95</v>
      </c>
      <c r="AY15" s="25"/>
    </row>
    <row r="16">
      <c r="A16" s="13">
        <v>44731.0</v>
      </c>
      <c r="B16" s="14" t="s">
        <v>68</v>
      </c>
      <c r="C16" s="15">
        <v>7.6956043956044</v>
      </c>
      <c r="D16" s="16" t="str">
        <f>IFERROR(__xludf.DUMMYFUNCTION("CONCATENATE(""W241.HG.alex.doe."", TO_TEXT(C16), ""@gmail.com"")"),"W241.HG.alex.doe.008@gmail.com")</f>
        <v>W241.HG.alex.doe.008@gmail.com</v>
      </c>
      <c r="E16" s="17" t="s">
        <v>69</v>
      </c>
      <c r="F16" s="18">
        <v>36332.0</v>
      </c>
      <c r="G16" s="17" t="s">
        <v>96</v>
      </c>
      <c r="H16" s="19" t="s">
        <v>71</v>
      </c>
      <c r="I16" s="27" t="s">
        <v>119</v>
      </c>
      <c r="J16" s="28">
        <f>VLOOKUP(I16,'Ads Fontes Media Bias Data'!$A$2:$D$1744,3)</f>
        <v>-4.91</v>
      </c>
      <c r="K16" s="29">
        <f>VLOOKUP(I16,'Ads Fontes Media Bias Data'!$A$2:$D$1744,4)</f>
        <v>42.9</v>
      </c>
      <c r="L16" s="27" t="s">
        <v>125</v>
      </c>
      <c r="M16" s="28">
        <f>VLOOKUP(L16,'Ads Fontes Media Bias Data'!$A$2:$D$1744,3)</f>
        <v>-1.23</v>
      </c>
      <c r="N16" s="29">
        <f>VLOOKUP(L16,'Ads Fontes Media Bias Data'!$A$2:$D$1744,4)</f>
        <v>45.73</v>
      </c>
      <c r="O16" s="27" t="s">
        <v>119</v>
      </c>
      <c r="P16" s="28">
        <f>VLOOKUP(O16,'Ads Fontes Media Bias Data'!$A$2:$D$1744,3)</f>
        <v>-4.91</v>
      </c>
      <c r="Q16" s="29">
        <f>VLOOKUP(O16,'Ads Fontes Media Bias Data'!$A$2:$D$1744,4)</f>
        <v>42.9</v>
      </c>
      <c r="R16" s="27" t="s">
        <v>126</v>
      </c>
      <c r="S16" s="28">
        <f>VLOOKUP(R16,'Ads Fontes Media Bias Data'!$A$2:$D$1744,3)</f>
        <v>-2.62</v>
      </c>
      <c r="T16" s="29">
        <f>VLOOKUP(R16,'Ads Fontes Media Bias Data'!$A$2:$D$1744,4)</f>
        <v>45.56</v>
      </c>
      <c r="U16" s="27" t="s">
        <v>127</v>
      </c>
      <c r="V16" s="28">
        <f>VLOOKUP(U16,'Ads Fontes Media Bias Data'!$A$2:$D$1744,3)</f>
        <v>-0.22</v>
      </c>
      <c r="W16" s="29">
        <f>VLOOKUP(U16,'Ads Fontes Media Bias Data'!$A$2:$D$1744,4)</f>
        <v>41.44</v>
      </c>
      <c r="X16" s="27" t="s">
        <v>102</v>
      </c>
      <c r="Y16" s="28">
        <f>VLOOKUP(X16,'Ads Fontes Media Bias Data'!$A$2:$D$1744,3)</f>
        <v>-4.5</v>
      </c>
      <c r="Z16" s="29">
        <f>VLOOKUP(X16,'Ads Fontes Media Bias Data'!$A$2:$D$1744,4)</f>
        <v>46.8</v>
      </c>
      <c r="AA16" s="27" t="s">
        <v>128</v>
      </c>
      <c r="AB16" s="28">
        <f>VLOOKUP(AA16,'Ads Fontes Media Bias Data'!$A$2:$D$1744,3)</f>
        <v>-0.39</v>
      </c>
      <c r="AC16" s="29">
        <f>VLOOKUP(AA16,'Ads Fontes Media Bias Data'!$A$2:$D$1744,4)</f>
        <v>44.25</v>
      </c>
      <c r="AD16" s="27" t="s">
        <v>75</v>
      </c>
      <c r="AE16" s="28">
        <f>VLOOKUP(AD16,'Ads Fontes Media Bias Data'!$A$2:$D$1744,3)</f>
        <v>-6.82</v>
      </c>
      <c r="AF16" s="29">
        <f>VLOOKUP(AD16,'Ads Fontes Media Bias Data'!$A$2:$D$1744,4)</f>
        <v>45.8</v>
      </c>
      <c r="AG16" s="27" t="s">
        <v>102</v>
      </c>
      <c r="AH16" s="28">
        <f>VLOOKUP(AG16,'Ads Fontes Media Bias Data'!$A$2:$D$1744,3)</f>
        <v>-4.5</v>
      </c>
      <c r="AI16" s="29">
        <f>VLOOKUP(AG16,'Ads Fontes Media Bias Data'!$A$2:$D$1744,4)</f>
        <v>46.8</v>
      </c>
      <c r="AJ16" s="27" t="s">
        <v>102</v>
      </c>
      <c r="AK16" s="28">
        <f>VLOOKUP(AJ16,'Ads Fontes Media Bias Data'!$A$2:$D$1744,3)</f>
        <v>-4.5</v>
      </c>
      <c r="AL16" s="29">
        <f>VLOOKUP(AJ16,'Ads Fontes Media Bias Data'!$A$2:$D$1744,4)</f>
        <v>46.8</v>
      </c>
      <c r="AM16" s="27" t="s">
        <v>129</v>
      </c>
      <c r="AN16" s="28">
        <f>VLOOKUP(AM16,'Ads Fontes Media Bias Data'!$A$2:$D$1744,3)</f>
        <v>-1.41</v>
      </c>
      <c r="AO16" s="29">
        <f>VLOOKUP(AM16,'Ads Fontes Media Bias Data'!$A$2:$D$1744,4)</f>
        <v>43.58</v>
      </c>
      <c r="AP16" s="27" t="s">
        <v>130</v>
      </c>
      <c r="AQ16" s="28">
        <f>VLOOKUP(AP16,'Ads Fontes Media Bias Data'!$A$2:$D$1744,3)</f>
        <v>-16.48</v>
      </c>
      <c r="AR16" s="29">
        <f>VLOOKUP(AP16,'Ads Fontes Media Bias Data'!$A$2:$D$1744,4)</f>
        <v>31.38</v>
      </c>
      <c r="AS16" s="24">
        <f t="shared" si="1"/>
        <v>-4.374166667</v>
      </c>
      <c r="AT16" s="25">
        <f t="shared" si="2"/>
        <v>4.34882316</v>
      </c>
      <c r="AU16" s="26">
        <f t="shared" si="3"/>
        <v>43.66166667</v>
      </c>
      <c r="AV16" s="25">
        <f t="shared" si="4"/>
        <v>4.256436481</v>
      </c>
      <c r="AW16" s="26" t="s">
        <v>81</v>
      </c>
      <c r="AX16" s="26" t="s">
        <v>82</v>
      </c>
      <c r="AY16" s="25"/>
    </row>
    <row r="17">
      <c r="A17" s="13">
        <v>44731.0</v>
      </c>
      <c r="B17" s="14" t="s">
        <v>68</v>
      </c>
      <c r="C17" s="15">
        <v>8.19406593406594</v>
      </c>
      <c r="D17" s="16" t="str">
        <f>IFERROR(__xludf.DUMMYFUNCTION("CONCATENATE(""W241.HG.alex.doe."", TO_TEXT(C17), ""@gmail.com"")"),"W241.HG.alex.doe.008@gmail.com")</f>
        <v>W241.HG.alex.doe.008@gmail.com</v>
      </c>
      <c r="E17" s="17" t="s">
        <v>69</v>
      </c>
      <c r="F17" s="18">
        <f>F16</f>
        <v>36332</v>
      </c>
      <c r="G17" s="17" t="s">
        <v>96</v>
      </c>
      <c r="H17" s="19" t="s">
        <v>83</v>
      </c>
      <c r="I17" s="27" t="s">
        <v>103</v>
      </c>
      <c r="J17" s="28">
        <f>VLOOKUP(I17,'Ads Fontes Media Bias Data'!$A$2:$D$1744,3)</f>
        <v>-8.55</v>
      </c>
      <c r="K17" s="29">
        <f>VLOOKUP(I17,'Ads Fontes Media Bias Data'!$A$2:$D$1744,4)</f>
        <v>41.05</v>
      </c>
      <c r="L17" s="27" t="s">
        <v>88</v>
      </c>
      <c r="M17" s="28">
        <f>VLOOKUP(L17,'Ads Fontes Media Bias Data'!$A$2:$D$1744,3)</f>
        <v>-8.68</v>
      </c>
      <c r="N17" s="29">
        <f>VLOOKUP(L17,'Ads Fontes Media Bias Data'!$A$2:$D$1744,4)</f>
        <v>42.4</v>
      </c>
      <c r="O17" s="27" t="s">
        <v>86</v>
      </c>
      <c r="P17" s="28">
        <f>VLOOKUP(O17,'Ads Fontes Media Bias Data'!$A$2:$D$1744,3)</f>
        <v>-1.82</v>
      </c>
      <c r="Q17" s="29">
        <f>VLOOKUP(O17,'Ads Fontes Media Bias Data'!$A$2:$D$1744,4)</f>
        <v>48.85</v>
      </c>
      <c r="R17" s="27" t="s">
        <v>75</v>
      </c>
      <c r="S17" s="28">
        <f>VLOOKUP(R17,'Ads Fontes Media Bias Data'!$A$2:$D$1744,3)</f>
        <v>-6.82</v>
      </c>
      <c r="T17" s="29">
        <f>VLOOKUP(R17,'Ads Fontes Media Bias Data'!$A$2:$D$1744,4)</f>
        <v>45.8</v>
      </c>
      <c r="U17" s="27" t="s">
        <v>79</v>
      </c>
      <c r="V17" s="28">
        <f>VLOOKUP(U17,'Ads Fontes Media Bias Data'!$A$2:$D$1744,3)</f>
        <v>-3.6</v>
      </c>
      <c r="W17" s="29">
        <f>VLOOKUP(U17,'Ads Fontes Media Bias Data'!$A$2:$D$1744,4)</f>
        <v>46.07</v>
      </c>
      <c r="X17" s="27" t="s">
        <v>103</v>
      </c>
      <c r="Y17" s="28">
        <f>VLOOKUP(X17,'Ads Fontes Media Bias Data'!$A$2:$D$1744,3)</f>
        <v>-8.55</v>
      </c>
      <c r="Z17" s="29">
        <f>VLOOKUP(X17,'Ads Fontes Media Bias Data'!$A$2:$D$1744,4)</f>
        <v>41.05</v>
      </c>
      <c r="AA17" s="27" t="s">
        <v>87</v>
      </c>
      <c r="AB17" s="28">
        <f>VLOOKUP(AA17,'Ads Fontes Media Bias Data'!$A$2:$D$1744,3)</f>
        <v>-6.92</v>
      </c>
      <c r="AC17" s="29">
        <f>VLOOKUP(AA17,'Ads Fontes Media Bias Data'!$A$2:$D$1744,4)</f>
        <v>43.16</v>
      </c>
      <c r="AD17" s="27" t="s">
        <v>85</v>
      </c>
      <c r="AE17" s="28">
        <f>VLOOKUP(AD17,'Ads Fontes Media Bias Data'!$A$2:$D$1744,3)</f>
        <v>-7.82</v>
      </c>
      <c r="AF17" s="29">
        <f>VLOOKUP(AD17,'Ads Fontes Media Bias Data'!$A$2:$D$1744,4)</f>
        <v>43.93</v>
      </c>
      <c r="AG17" s="27" t="s">
        <v>131</v>
      </c>
      <c r="AH17" s="28">
        <f>VLOOKUP(AG17,'Ads Fontes Media Bias Data'!$A$2:$D$1744,3)</f>
        <v>-10.12</v>
      </c>
      <c r="AI17" s="29">
        <f>VLOOKUP(AG17,'Ads Fontes Media Bias Data'!$A$2:$D$1744,4)</f>
        <v>39.45</v>
      </c>
      <c r="AJ17" s="27" t="s">
        <v>91</v>
      </c>
      <c r="AK17" s="28">
        <f>VLOOKUP(AJ17,'Ads Fontes Media Bias Data'!$A$2:$D$1744,3)</f>
        <v>-7.83</v>
      </c>
      <c r="AL17" s="29">
        <f>VLOOKUP(AJ17,'Ads Fontes Media Bias Data'!$A$2:$D$1744,4)</f>
        <v>43.2</v>
      </c>
      <c r="AM17" s="27" t="s">
        <v>77</v>
      </c>
      <c r="AN17" s="28">
        <f>VLOOKUP(AM17,'Ads Fontes Media Bias Data'!$A$2:$D$1744,3)</f>
        <v>-1.32</v>
      </c>
      <c r="AO17" s="29">
        <f>VLOOKUP(AM17,'Ads Fontes Media Bias Data'!$A$2:$D$1744,4)</f>
        <v>47.94</v>
      </c>
      <c r="AP17" s="27" t="s">
        <v>132</v>
      </c>
      <c r="AQ17" s="28">
        <f>VLOOKUP(AP17,'Ads Fontes Media Bias Data'!$A$2:$D$1744,3)</f>
        <v>0.02</v>
      </c>
      <c r="AR17" s="29">
        <f>VLOOKUP(AP17,'Ads Fontes Media Bias Data'!$A$2:$D$1744,4)</f>
        <v>39.7</v>
      </c>
      <c r="AS17" s="24">
        <f t="shared" si="1"/>
        <v>-6.000833333</v>
      </c>
      <c r="AT17" s="25">
        <f t="shared" si="2"/>
        <v>3.394073601</v>
      </c>
      <c r="AU17" s="26">
        <f t="shared" si="3"/>
        <v>43.55</v>
      </c>
      <c r="AV17" s="25">
        <f t="shared" si="4"/>
        <v>3.084403582</v>
      </c>
      <c r="AW17" s="26" t="s">
        <v>81</v>
      </c>
      <c r="AX17" s="26" t="s">
        <v>95</v>
      </c>
      <c r="AY17" s="25"/>
    </row>
    <row r="18">
      <c r="A18" s="13">
        <v>44731.0</v>
      </c>
      <c r="B18" s="14" t="s">
        <v>68</v>
      </c>
      <c r="C18" s="15">
        <v>8.69252747252748</v>
      </c>
      <c r="D18" s="16" t="str">
        <f>IFERROR(__xludf.DUMMYFUNCTION("CONCATENATE(""W241.HG.alex.doe."", TO_TEXT(C18), ""@gmail.com"")"),"W241.HG.alex.doe.009@gmail.com")</f>
        <v>W241.HG.alex.doe.009@gmail.com</v>
      </c>
      <c r="E18" s="17" t="s">
        <v>69</v>
      </c>
      <c r="F18" s="18">
        <v>35062.0</v>
      </c>
      <c r="G18" s="17" t="s">
        <v>107</v>
      </c>
      <c r="H18" s="19" t="s">
        <v>71</v>
      </c>
      <c r="I18" s="20" t="s">
        <v>119</v>
      </c>
      <c r="J18" s="21">
        <f>VLOOKUP(I18,'Ads Fontes Media Bias Data'!$A$2:$D$1744,3)</f>
        <v>-4.91</v>
      </c>
      <c r="K18" s="22">
        <f>VLOOKUP(I18,'Ads Fontes Media Bias Data'!$A$2:$D$1744,4)</f>
        <v>42.9</v>
      </c>
      <c r="L18" s="20" t="s">
        <v>125</v>
      </c>
      <c r="M18" s="21">
        <f>VLOOKUP(L18,'Ads Fontes Media Bias Data'!$A$2:$D$1744,3)</f>
        <v>-1.23</v>
      </c>
      <c r="N18" s="22">
        <f>VLOOKUP(L18,'Ads Fontes Media Bias Data'!$A$2:$D$1744,4)</f>
        <v>45.73</v>
      </c>
      <c r="O18" s="20" t="s">
        <v>119</v>
      </c>
      <c r="P18" s="21">
        <f>VLOOKUP(O18,'Ads Fontes Media Bias Data'!$A$2:$D$1744,3)</f>
        <v>-4.91</v>
      </c>
      <c r="Q18" s="22">
        <f>VLOOKUP(O18,'Ads Fontes Media Bias Data'!$A$2:$D$1744,4)</f>
        <v>42.9</v>
      </c>
      <c r="R18" s="20" t="s">
        <v>126</v>
      </c>
      <c r="S18" s="21">
        <f>VLOOKUP(R18,'Ads Fontes Media Bias Data'!$A$2:$D$1744,3)</f>
        <v>-2.62</v>
      </c>
      <c r="T18" s="22">
        <f>VLOOKUP(R18,'Ads Fontes Media Bias Data'!$A$2:$D$1744,4)</f>
        <v>45.56</v>
      </c>
      <c r="U18" s="20" t="s">
        <v>102</v>
      </c>
      <c r="V18" s="21">
        <f>VLOOKUP(U18,'Ads Fontes Media Bias Data'!$A$2:$D$1744,3)</f>
        <v>-4.5</v>
      </c>
      <c r="W18" s="22">
        <f>VLOOKUP(U18,'Ads Fontes Media Bias Data'!$A$2:$D$1744,4)</f>
        <v>46.8</v>
      </c>
      <c r="X18" s="20" t="s">
        <v>99</v>
      </c>
      <c r="Y18" s="21">
        <f>VLOOKUP(X18,'Ads Fontes Media Bias Data'!$A$2:$D$1744,3)</f>
        <v>-0.93</v>
      </c>
      <c r="Z18" s="22">
        <f>VLOOKUP(X18,'Ads Fontes Media Bias Data'!$A$2:$D$1744,4)</f>
        <v>47.73</v>
      </c>
      <c r="AA18" s="20" t="s">
        <v>128</v>
      </c>
      <c r="AB18" s="21">
        <f>VLOOKUP(AA18,'Ads Fontes Media Bias Data'!$A$2:$D$1744,3)</f>
        <v>-0.39</v>
      </c>
      <c r="AC18" s="22">
        <f>VLOOKUP(AA18,'Ads Fontes Media Bias Data'!$A$2:$D$1744,4)</f>
        <v>44.25</v>
      </c>
      <c r="AD18" s="20" t="s">
        <v>79</v>
      </c>
      <c r="AE18" s="21">
        <f>VLOOKUP(AD18,'Ads Fontes Media Bias Data'!$A$2:$D$1744,3)</f>
        <v>-3.6</v>
      </c>
      <c r="AF18" s="22">
        <f>VLOOKUP(AD18,'Ads Fontes Media Bias Data'!$A$2:$D$1744,4)</f>
        <v>46.07</v>
      </c>
      <c r="AG18" s="20" t="s">
        <v>126</v>
      </c>
      <c r="AH18" s="21">
        <f>VLOOKUP(AG18,'Ads Fontes Media Bias Data'!$A$2:$D$1744,3)</f>
        <v>-2.62</v>
      </c>
      <c r="AI18" s="22">
        <f>VLOOKUP(AG18,'Ads Fontes Media Bias Data'!$A$2:$D$1744,4)</f>
        <v>45.56</v>
      </c>
      <c r="AJ18" s="20" t="s">
        <v>129</v>
      </c>
      <c r="AK18" s="21">
        <f>VLOOKUP(AJ18,'Ads Fontes Media Bias Data'!$A$2:$D$1744,3)</f>
        <v>-1.41</v>
      </c>
      <c r="AL18" s="22">
        <f>VLOOKUP(AJ18,'Ads Fontes Media Bias Data'!$A$2:$D$1744,4)</f>
        <v>43.58</v>
      </c>
      <c r="AM18" s="20" t="s">
        <v>92</v>
      </c>
      <c r="AN18" s="21">
        <f>VLOOKUP(AM18,'Ads Fontes Media Bias Data'!$A$2:$D$1744,3)</f>
        <v>-4.81</v>
      </c>
      <c r="AO18" s="22">
        <f>VLOOKUP(AM18,'Ads Fontes Media Bias Data'!$A$2:$D$1744,4)</f>
        <v>44.65</v>
      </c>
      <c r="AP18" s="20" t="s">
        <v>108</v>
      </c>
      <c r="AQ18" s="21">
        <f>VLOOKUP(AP18,'Ads Fontes Media Bias Data'!$A$2:$D$1744,3)</f>
        <v>-4.44</v>
      </c>
      <c r="AR18" s="22">
        <f>VLOOKUP(AP18,'Ads Fontes Media Bias Data'!$A$2:$D$1744,4)</f>
        <v>48.78</v>
      </c>
      <c r="AS18" s="24">
        <f t="shared" si="1"/>
        <v>-3.030833333</v>
      </c>
      <c r="AT18" s="25">
        <f t="shared" si="2"/>
        <v>1.713351094</v>
      </c>
      <c r="AU18" s="26">
        <f t="shared" si="3"/>
        <v>45.37583333</v>
      </c>
      <c r="AV18" s="25">
        <f t="shared" si="4"/>
        <v>1.836812745</v>
      </c>
      <c r="AW18" s="26" t="s">
        <v>81</v>
      </c>
      <c r="AX18" s="26" t="s">
        <v>82</v>
      </c>
      <c r="AY18" s="25"/>
    </row>
    <row r="19">
      <c r="A19" s="13">
        <v>44731.0</v>
      </c>
      <c r="B19" s="14" t="s">
        <v>68</v>
      </c>
      <c r="C19" s="15">
        <v>9.19098901098902</v>
      </c>
      <c r="D19" s="16" t="str">
        <f>IFERROR(__xludf.DUMMYFUNCTION("CONCATENATE(""W241.HG.alex.doe."", TO_TEXT(C19), ""@gmail.com"")"),"W241.HG.alex.doe.009@gmail.com")</f>
        <v>W241.HG.alex.doe.009@gmail.com</v>
      </c>
      <c r="E19" s="17" t="s">
        <v>69</v>
      </c>
      <c r="F19" s="18">
        <f>F18</f>
        <v>35062</v>
      </c>
      <c r="G19" s="17" t="s">
        <v>107</v>
      </c>
      <c r="H19" s="19" t="s">
        <v>83</v>
      </c>
      <c r="I19" s="20" t="s">
        <v>88</v>
      </c>
      <c r="J19" s="21">
        <f>VLOOKUP(I19,'Ads Fontes Media Bias Data'!$A$2:$D$1744,3)</f>
        <v>-8.68</v>
      </c>
      <c r="K19" s="22">
        <f>VLOOKUP(I19,'Ads Fontes Media Bias Data'!$A$2:$D$1744,4)</f>
        <v>42.4</v>
      </c>
      <c r="L19" s="20" t="s">
        <v>86</v>
      </c>
      <c r="M19" s="21">
        <f>VLOOKUP(L19,'Ads Fontes Media Bias Data'!$A$2:$D$1744,3)</f>
        <v>-1.82</v>
      </c>
      <c r="N19" s="22">
        <f>VLOOKUP(L19,'Ads Fontes Media Bias Data'!$A$2:$D$1744,4)</f>
        <v>48.85</v>
      </c>
      <c r="O19" s="20" t="s">
        <v>77</v>
      </c>
      <c r="P19" s="21">
        <f>VLOOKUP(O19,'Ads Fontes Media Bias Data'!$A$2:$D$1744,3)</f>
        <v>-1.32</v>
      </c>
      <c r="Q19" s="22">
        <f>VLOOKUP(O19,'Ads Fontes Media Bias Data'!$A$2:$D$1744,4)</f>
        <v>47.94</v>
      </c>
      <c r="R19" s="20" t="s">
        <v>75</v>
      </c>
      <c r="S19" s="21">
        <f>VLOOKUP(R19,'Ads Fontes Media Bias Data'!$A$2:$D$1744,3)</f>
        <v>-6.82</v>
      </c>
      <c r="T19" s="22">
        <f>VLOOKUP(R19,'Ads Fontes Media Bias Data'!$A$2:$D$1744,4)</f>
        <v>45.8</v>
      </c>
      <c r="U19" s="20" t="s">
        <v>94</v>
      </c>
      <c r="V19" s="21">
        <f>VLOOKUP(U19,'Ads Fontes Media Bias Data'!$A$2:$D$1744,3)</f>
        <v>-4.73</v>
      </c>
      <c r="W19" s="22">
        <f>VLOOKUP(U19,'Ads Fontes Media Bias Data'!$A$2:$D$1744,4)</f>
        <v>44.48</v>
      </c>
      <c r="X19" s="20" t="s">
        <v>94</v>
      </c>
      <c r="Y19" s="21">
        <f>VLOOKUP(X19,'Ads Fontes Media Bias Data'!$A$2:$D$1744,3)</f>
        <v>-4.73</v>
      </c>
      <c r="Z19" s="22">
        <f>VLOOKUP(X19,'Ads Fontes Media Bias Data'!$A$2:$D$1744,4)</f>
        <v>44.48</v>
      </c>
      <c r="AA19" s="20" t="s">
        <v>84</v>
      </c>
      <c r="AB19" s="21">
        <f>VLOOKUP(AA19,'Ads Fontes Media Bias Data'!$A$2:$D$1744,3)</f>
        <v>-5.11</v>
      </c>
      <c r="AC19" s="22">
        <f>VLOOKUP(AA19,'Ads Fontes Media Bias Data'!$A$2:$D$1744,4)</f>
        <v>45.12</v>
      </c>
      <c r="AD19" s="20" t="s">
        <v>77</v>
      </c>
      <c r="AE19" s="21">
        <f>VLOOKUP(AD19,'Ads Fontes Media Bias Data'!$A$2:$D$1744,3)</f>
        <v>-1.32</v>
      </c>
      <c r="AF19" s="22">
        <f>VLOOKUP(AD19,'Ads Fontes Media Bias Data'!$A$2:$D$1744,4)</f>
        <v>47.94</v>
      </c>
      <c r="AG19" s="20" t="s">
        <v>103</v>
      </c>
      <c r="AH19" s="21">
        <f>VLOOKUP(AG19,'Ads Fontes Media Bias Data'!$A$2:$D$1744,3)</f>
        <v>-8.55</v>
      </c>
      <c r="AI19" s="22">
        <f>VLOOKUP(AG19,'Ads Fontes Media Bias Data'!$A$2:$D$1744,4)</f>
        <v>41.05</v>
      </c>
      <c r="AJ19" s="20" t="s">
        <v>106</v>
      </c>
      <c r="AK19" s="21">
        <f>VLOOKUP(AJ19,'Ads Fontes Media Bias Data'!$A$2:$D$1744,3)</f>
        <v>-6.39</v>
      </c>
      <c r="AL19" s="22">
        <f>VLOOKUP(AJ19,'Ads Fontes Media Bias Data'!$A$2:$D$1744,4)</f>
        <v>42.01</v>
      </c>
      <c r="AM19" s="20" t="s">
        <v>133</v>
      </c>
      <c r="AN19" s="21">
        <f>VLOOKUP(AM19,'Ads Fontes Media Bias Data'!$A$2:$D$1744,3)</f>
        <v>-5.49</v>
      </c>
      <c r="AO19" s="22">
        <f>VLOOKUP(AM19,'Ads Fontes Media Bias Data'!$A$2:$D$1744,4)</f>
        <v>44.51</v>
      </c>
      <c r="AP19" s="20" t="s">
        <v>87</v>
      </c>
      <c r="AQ19" s="21">
        <f>VLOOKUP(AP19,'Ads Fontes Media Bias Data'!$A$2:$D$1744,3)</f>
        <v>-6.92</v>
      </c>
      <c r="AR19" s="22">
        <f>VLOOKUP(AP19,'Ads Fontes Media Bias Data'!$A$2:$D$1744,4)</f>
        <v>43.16</v>
      </c>
      <c r="AS19" s="24">
        <f t="shared" si="1"/>
        <v>-5.156666667</v>
      </c>
      <c r="AT19" s="25">
        <f t="shared" si="2"/>
        <v>2.565088456</v>
      </c>
      <c r="AU19" s="26">
        <f t="shared" si="3"/>
        <v>44.81166667</v>
      </c>
      <c r="AV19" s="25">
        <f t="shared" si="4"/>
        <v>2.48280572</v>
      </c>
      <c r="AW19" s="26" t="s">
        <v>81</v>
      </c>
      <c r="AX19" s="26" t="s">
        <v>95</v>
      </c>
      <c r="AY19" s="25"/>
    </row>
    <row r="20">
      <c r="A20" s="13">
        <v>44731.0</v>
      </c>
      <c r="B20" s="14" t="s">
        <v>68</v>
      </c>
      <c r="C20" s="15">
        <v>9.68945054945056</v>
      </c>
      <c r="D20" s="16" t="str">
        <f>IFERROR(__xludf.DUMMYFUNCTION("CONCATENATE(""W241.HG.alex.doe."", TO_TEXT(C20), ""@gmail.com"")"),"W241.HG.alex.doe.010@gmail.com")</f>
        <v>W241.HG.alex.doe.010@gmail.com</v>
      </c>
      <c r="E20" s="17" t="s">
        <v>115</v>
      </c>
      <c r="F20" s="18">
        <v>20806.0</v>
      </c>
      <c r="G20" s="17" t="s">
        <v>70</v>
      </c>
      <c r="H20" s="19" t="s">
        <v>71</v>
      </c>
      <c r="I20" s="27" t="s">
        <v>119</v>
      </c>
      <c r="J20" s="28">
        <f>VLOOKUP(I20,'Ads Fontes Media Bias Data'!$A$2:$D$1744,3)</f>
        <v>-4.91</v>
      </c>
      <c r="K20" s="29">
        <f>VLOOKUP(I20,'Ads Fontes Media Bias Data'!$A$2:$D$1744,4)</f>
        <v>42.9</v>
      </c>
      <c r="L20" s="27" t="s">
        <v>125</v>
      </c>
      <c r="M20" s="28">
        <f>VLOOKUP(L20,'Ads Fontes Media Bias Data'!$A$2:$D$1744,3)</f>
        <v>-1.23</v>
      </c>
      <c r="N20" s="29">
        <f>VLOOKUP(L20,'Ads Fontes Media Bias Data'!$A$2:$D$1744,4)</f>
        <v>45.73</v>
      </c>
      <c r="O20" s="27" t="s">
        <v>119</v>
      </c>
      <c r="P20" s="28">
        <f>VLOOKUP(O20,'Ads Fontes Media Bias Data'!$A$2:$D$1744,3)</f>
        <v>-4.91</v>
      </c>
      <c r="Q20" s="29">
        <f>VLOOKUP(O20,'Ads Fontes Media Bias Data'!$A$2:$D$1744,4)</f>
        <v>42.9</v>
      </c>
      <c r="R20" s="27" t="s">
        <v>126</v>
      </c>
      <c r="S20" s="28">
        <f>VLOOKUP(R20,'Ads Fontes Media Bias Data'!$A$2:$D$1744,3)</f>
        <v>-2.62</v>
      </c>
      <c r="T20" s="29">
        <f>VLOOKUP(R20,'Ads Fontes Media Bias Data'!$A$2:$D$1744,4)</f>
        <v>45.56</v>
      </c>
      <c r="U20" s="27" t="s">
        <v>102</v>
      </c>
      <c r="V20" s="28">
        <f>VLOOKUP(U20,'Ads Fontes Media Bias Data'!$A$2:$D$1744,3)</f>
        <v>-4.5</v>
      </c>
      <c r="W20" s="29">
        <f>VLOOKUP(U20,'Ads Fontes Media Bias Data'!$A$2:$D$1744,4)</f>
        <v>46.8</v>
      </c>
      <c r="X20" s="27" t="s">
        <v>99</v>
      </c>
      <c r="Y20" s="28">
        <f>VLOOKUP(X20,'Ads Fontes Media Bias Data'!$A$2:$D$1744,3)</f>
        <v>-0.93</v>
      </c>
      <c r="Z20" s="29">
        <f>VLOOKUP(X20,'Ads Fontes Media Bias Data'!$A$2:$D$1744,4)</f>
        <v>47.73</v>
      </c>
      <c r="AA20" s="27" t="s">
        <v>128</v>
      </c>
      <c r="AB20" s="28">
        <f>VLOOKUP(AA20,'Ads Fontes Media Bias Data'!$A$2:$D$1744,3)</f>
        <v>-0.39</v>
      </c>
      <c r="AC20" s="29">
        <f>VLOOKUP(AA20,'Ads Fontes Media Bias Data'!$A$2:$D$1744,4)</f>
        <v>44.25</v>
      </c>
      <c r="AD20" s="27" t="s">
        <v>99</v>
      </c>
      <c r="AE20" s="28">
        <f>VLOOKUP(AD20,'Ads Fontes Media Bias Data'!$A$2:$D$1744,3)</f>
        <v>-0.93</v>
      </c>
      <c r="AF20" s="29">
        <f>VLOOKUP(AD20,'Ads Fontes Media Bias Data'!$A$2:$D$1744,4)</f>
        <v>47.73</v>
      </c>
      <c r="AG20" s="27" t="s">
        <v>126</v>
      </c>
      <c r="AH20" s="28">
        <f>VLOOKUP(AG20,'Ads Fontes Media Bias Data'!$A$2:$D$1744,3)</f>
        <v>-2.62</v>
      </c>
      <c r="AI20" s="29">
        <f>VLOOKUP(AG20,'Ads Fontes Media Bias Data'!$A$2:$D$1744,4)</f>
        <v>45.56</v>
      </c>
      <c r="AJ20" s="27" t="s">
        <v>129</v>
      </c>
      <c r="AK20" s="28">
        <f>VLOOKUP(AJ20,'Ads Fontes Media Bias Data'!$A$2:$D$1744,3)</f>
        <v>-1.41</v>
      </c>
      <c r="AL20" s="29">
        <f>VLOOKUP(AJ20,'Ads Fontes Media Bias Data'!$A$2:$D$1744,4)</f>
        <v>43.58</v>
      </c>
      <c r="AM20" s="27" t="s">
        <v>92</v>
      </c>
      <c r="AN20" s="28">
        <f>VLOOKUP(AM20,'Ads Fontes Media Bias Data'!$A$2:$D$1744,3)</f>
        <v>-4.81</v>
      </c>
      <c r="AO20" s="29">
        <f>VLOOKUP(AM20,'Ads Fontes Media Bias Data'!$A$2:$D$1744,4)</f>
        <v>44.65</v>
      </c>
      <c r="AP20" s="27" t="s">
        <v>108</v>
      </c>
      <c r="AQ20" s="28">
        <f>VLOOKUP(AP20,'Ads Fontes Media Bias Data'!$A$2:$D$1744,3)</f>
        <v>-4.44</v>
      </c>
      <c r="AR20" s="29">
        <f>VLOOKUP(AP20,'Ads Fontes Media Bias Data'!$A$2:$D$1744,4)</f>
        <v>48.78</v>
      </c>
      <c r="AS20" s="24">
        <f t="shared" si="1"/>
        <v>-2.808333333</v>
      </c>
      <c r="AT20" s="25">
        <f t="shared" si="2"/>
        <v>1.803702421</v>
      </c>
      <c r="AU20" s="26">
        <f t="shared" si="3"/>
        <v>45.51416667</v>
      </c>
      <c r="AV20" s="25">
        <f t="shared" si="4"/>
        <v>1.952697241</v>
      </c>
      <c r="AW20" s="26" t="s">
        <v>81</v>
      </c>
      <c r="AX20" s="26" t="s">
        <v>82</v>
      </c>
      <c r="AY20" s="25"/>
    </row>
    <row r="21">
      <c r="A21" s="13">
        <v>44731.0</v>
      </c>
      <c r="B21" s="14" t="s">
        <v>68</v>
      </c>
      <c r="C21" s="15">
        <v>10.1879120879121</v>
      </c>
      <c r="D21" s="16" t="str">
        <f>IFERROR(__xludf.DUMMYFUNCTION("CONCATENATE(""W241.HG.alex.doe."", TO_TEXT(C21), ""@gmail.com"")"),"W241.HG.alex.doe.010@gmail.com")</f>
        <v>W241.HG.alex.doe.010@gmail.com</v>
      </c>
      <c r="E21" s="17" t="s">
        <v>115</v>
      </c>
      <c r="F21" s="18">
        <f>F20</f>
        <v>20806</v>
      </c>
      <c r="G21" s="17" t="s">
        <v>70</v>
      </c>
      <c r="H21" s="19" t="s">
        <v>83</v>
      </c>
      <c r="I21" s="27" t="s">
        <v>88</v>
      </c>
      <c r="J21" s="28">
        <f>VLOOKUP(I21,'Ads Fontes Media Bias Data'!$A$2:$D$1744,3)</f>
        <v>-8.68</v>
      </c>
      <c r="K21" s="29">
        <f>VLOOKUP(I21,'Ads Fontes Media Bias Data'!$A$2:$D$1744,4)</f>
        <v>42.4</v>
      </c>
      <c r="L21" s="27" t="s">
        <v>86</v>
      </c>
      <c r="M21" s="28">
        <f>VLOOKUP(L21,'Ads Fontes Media Bias Data'!$A$2:$D$1744,3)</f>
        <v>-1.82</v>
      </c>
      <c r="N21" s="29">
        <f>VLOOKUP(L21,'Ads Fontes Media Bias Data'!$A$2:$D$1744,4)</f>
        <v>48.85</v>
      </c>
      <c r="O21" s="27" t="s">
        <v>77</v>
      </c>
      <c r="P21" s="28">
        <f>VLOOKUP(O21,'Ads Fontes Media Bias Data'!$A$2:$D$1744,3)</f>
        <v>-1.32</v>
      </c>
      <c r="Q21" s="29">
        <f>VLOOKUP(O21,'Ads Fontes Media Bias Data'!$A$2:$D$1744,4)</f>
        <v>47.94</v>
      </c>
      <c r="R21" s="27" t="s">
        <v>75</v>
      </c>
      <c r="S21" s="28">
        <f>VLOOKUP(R21,'Ads Fontes Media Bias Data'!$A$2:$D$1744,3)</f>
        <v>-6.82</v>
      </c>
      <c r="T21" s="29">
        <f>VLOOKUP(R21,'Ads Fontes Media Bias Data'!$A$2:$D$1744,4)</f>
        <v>45.8</v>
      </c>
      <c r="U21" s="27" t="s">
        <v>94</v>
      </c>
      <c r="V21" s="28">
        <f>VLOOKUP(U21,'Ads Fontes Media Bias Data'!$A$2:$D$1744,3)</f>
        <v>-4.73</v>
      </c>
      <c r="W21" s="29">
        <f>VLOOKUP(U21,'Ads Fontes Media Bias Data'!$A$2:$D$1744,4)</f>
        <v>44.48</v>
      </c>
      <c r="X21" s="27" t="s">
        <v>84</v>
      </c>
      <c r="Y21" s="28">
        <f>VLOOKUP(X21,'Ads Fontes Media Bias Data'!$A$2:$D$1744,3)</f>
        <v>-5.11</v>
      </c>
      <c r="Z21" s="29">
        <f>VLOOKUP(X21,'Ads Fontes Media Bias Data'!$A$2:$D$1744,4)</f>
        <v>45.12</v>
      </c>
      <c r="AA21" s="27" t="s">
        <v>77</v>
      </c>
      <c r="AB21" s="28">
        <f>VLOOKUP(AA21,'Ads Fontes Media Bias Data'!$A$2:$D$1744,3)</f>
        <v>-1.32</v>
      </c>
      <c r="AC21" s="29">
        <f>VLOOKUP(AA21,'Ads Fontes Media Bias Data'!$A$2:$D$1744,4)</f>
        <v>47.94</v>
      </c>
      <c r="AD21" s="27" t="s">
        <v>85</v>
      </c>
      <c r="AE21" s="28">
        <f>VLOOKUP(AD21,'Ads Fontes Media Bias Data'!$A$2:$D$1744,3)</f>
        <v>-7.82</v>
      </c>
      <c r="AF21" s="29">
        <f>VLOOKUP(AD21,'Ads Fontes Media Bias Data'!$A$2:$D$1744,4)</f>
        <v>43.93</v>
      </c>
      <c r="AG21" s="27" t="s">
        <v>106</v>
      </c>
      <c r="AH21" s="28">
        <f>VLOOKUP(AG21,'Ads Fontes Media Bias Data'!$A$2:$D$1744,3)</f>
        <v>-6.39</v>
      </c>
      <c r="AI21" s="29">
        <f>VLOOKUP(AG21,'Ads Fontes Media Bias Data'!$A$2:$D$1744,4)</f>
        <v>42.01</v>
      </c>
      <c r="AJ21" s="27" t="s">
        <v>133</v>
      </c>
      <c r="AK21" s="28">
        <f>VLOOKUP(AJ21,'Ads Fontes Media Bias Data'!$A$2:$D$1744,3)</f>
        <v>-5.49</v>
      </c>
      <c r="AL21" s="29">
        <f>VLOOKUP(AJ21,'Ads Fontes Media Bias Data'!$A$2:$D$1744,4)</f>
        <v>44.51</v>
      </c>
      <c r="AM21" s="27" t="s">
        <v>103</v>
      </c>
      <c r="AN21" s="28">
        <f>VLOOKUP(AM21,'Ads Fontes Media Bias Data'!$A$2:$D$1744,3)</f>
        <v>-8.55</v>
      </c>
      <c r="AO21" s="29">
        <f>VLOOKUP(AM21,'Ads Fontes Media Bias Data'!$A$2:$D$1744,4)</f>
        <v>41.05</v>
      </c>
      <c r="AP21" s="27" t="s">
        <v>87</v>
      </c>
      <c r="AQ21" s="28">
        <f>VLOOKUP(AP21,'Ads Fontes Media Bias Data'!$A$2:$D$1744,3)</f>
        <v>-6.92</v>
      </c>
      <c r="AR21" s="29">
        <f>VLOOKUP(AP21,'Ads Fontes Media Bias Data'!$A$2:$D$1744,4)</f>
        <v>43.16</v>
      </c>
      <c r="AS21" s="24">
        <f t="shared" si="1"/>
        <v>-5.414166667</v>
      </c>
      <c r="AT21" s="25">
        <f t="shared" si="2"/>
        <v>2.671262753</v>
      </c>
      <c r="AU21" s="26">
        <f t="shared" si="3"/>
        <v>44.76583333</v>
      </c>
      <c r="AV21" s="25">
        <f t="shared" si="4"/>
        <v>2.494533873</v>
      </c>
      <c r="AW21" s="26" t="s">
        <v>81</v>
      </c>
      <c r="AX21" s="26" t="s">
        <v>95</v>
      </c>
      <c r="AY21" s="25"/>
    </row>
    <row r="22">
      <c r="A22" s="13">
        <v>44731.0</v>
      </c>
      <c r="B22" s="14" t="s">
        <v>68</v>
      </c>
      <c r="C22" s="15">
        <v>10.6863736263736</v>
      </c>
      <c r="D22" s="16" t="str">
        <f>IFERROR(__xludf.DUMMYFUNCTION("CONCATENATE(""W241.HG.alex.doe."", TO_TEXT(C22), ""@gmail.com"")"),"W241.HG.alex.doe.011@gmail.com")</f>
        <v>W241.HG.alex.doe.011@gmail.com</v>
      </c>
      <c r="E22" s="17" t="s">
        <v>115</v>
      </c>
      <c r="F22" s="18">
        <v>21808.0</v>
      </c>
      <c r="G22" s="17" t="s">
        <v>96</v>
      </c>
      <c r="H22" s="19" t="s">
        <v>71</v>
      </c>
      <c r="I22" s="20" t="s">
        <v>134</v>
      </c>
      <c r="J22" s="21">
        <f>VLOOKUP(I22,'Ads Fontes Media Bias Data'!$A$2:$D$1744,3)</f>
        <v>-5.17</v>
      </c>
      <c r="K22" s="22">
        <f>VLOOKUP(I22,'Ads Fontes Media Bias Data'!$A$2:$D$1744,4)</f>
        <v>46</v>
      </c>
      <c r="L22" s="20" t="s">
        <v>102</v>
      </c>
      <c r="M22" s="21">
        <f>VLOOKUP(L22,'Ads Fontes Media Bias Data'!$A$2:$D$1744,3)</f>
        <v>-4.5</v>
      </c>
      <c r="N22" s="22">
        <f>VLOOKUP(L22,'Ads Fontes Media Bias Data'!$A$2:$D$1744,4)</f>
        <v>46.8</v>
      </c>
      <c r="O22" s="20" t="s">
        <v>79</v>
      </c>
      <c r="P22" s="21">
        <f>VLOOKUP(O22,'Ads Fontes Media Bias Data'!$A$2:$D$1744,3)</f>
        <v>-3.6</v>
      </c>
      <c r="Q22" s="22">
        <f>VLOOKUP(O22,'Ads Fontes Media Bias Data'!$A$2:$D$1744,4)</f>
        <v>46.07</v>
      </c>
      <c r="R22" s="20" t="s">
        <v>103</v>
      </c>
      <c r="S22" s="21">
        <f>VLOOKUP(R22,'Ads Fontes Media Bias Data'!$A$2:$D$1744,3)</f>
        <v>-8.55</v>
      </c>
      <c r="T22" s="22">
        <f>VLOOKUP(R22,'Ads Fontes Media Bias Data'!$A$2:$D$1744,4)</f>
        <v>41.05</v>
      </c>
      <c r="U22" s="20" t="s">
        <v>79</v>
      </c>
      <c r="V22" s="21">
        <f>VLOOKUP(U22,'Ads Fontes Media Bias Data'!$A$2:$D$1744,3)</f>
        <v>-3.6</v>
      </c>
      <c r="W22" s="22">
        <f>VLOOKUP(U22,'Ads Fontes Media Bias Data'!$A$2:$D$1744,4)</f>
        <v>46.07</v>
      </c>
      <c r="X22" s="20" t="s">
        <v>101</v>
      </c>
      <c r="Y22" s="21">
        <f>VLOOKUP(X22,'Ads Fontes Media Bias Data'!$A$2:$D$1744,3)</f>
        <v>-14.13</v>
      </c>
      <c r="Z22" s="22">
        <f>VLOOKUP(X22,'Ads Fontes Media Bias Data'!$A$2:$D$1744,4)</f>
        <v>35.87</v>
      </c>
      <c r="AA22" s="20" t="s">
        <v>130</v>
      </c>
      <c r="AB22" s="21">
        <f>VLOOKUP(AA22,'Ads Fontes Media Bias Data'!$A$2:$D$1744,3)</f>
        <v>-16.48</v>
      </c>
      <c r="AC22" s="22">
        <f>VLOOKUP(AA22,'Ads Fontes Media Bias Data'!$A$2:$D$1744,4)</f>
        <v>31.38</v>
      </c>
      <c r="AD22" s="20" t="s">
        <v>101</v>
      </c>
      <c r="AE22" s="21">
        <f>VLOOKUP(AD22,'Ads Fontes Media Bias Data'!$A$2:$D$1744,3)</f>
        <v>-14.13</v>
      </c>
      <c r="AF22" s="22">
        <f>VLOOKUP(AD22,'Ads Fontes Media Bias Data'!$A$2:$D$1744,4)</f>
        <v>35.87</v>
      </c>
      <c r="AG22" s="20" t="s">
        <v>119</v>
      </c>
      <c r="AH22" s="21">
        <f>VLOOKUP(AG22,'Ads Fontes Media Bias Data'!$A$2:$D$1744,3)</f>
        <v>-4.91</v>
      </c>
      <c r="AI22" s="22">
        <f>VLOOKUP(AG22,'Ads Fontes Media Bias Data'!$A$2:$D$1744,4)</f>
        <v>42.9</v>
      </c>
      <c r="AJ22" s="20" t="s">
        <v>75</v>
      </c>
      <c r="AK22" s="21">
        <f>VLOOKUP(AJ22,'Ads Fontes Media Bias Data'!$A$2:$D$1744,3)</f>
        <v>-6.82</v>
      </c>
      <c r="AL22" s="22">
        <f>VLOOKUP(AJ22,'Ads Fontes Media Bias Data'!$A$2:$D$1744,4)</f>
        <v>45.8</v>
      </c>
      <c r="AM22" s="20" t="s">
        <v>76</v>
      </c>
      <c r="AN22" s="21">
        <f>VLOOKUP(AM22,'Ads Fontes Media Bias Data'!$A$2:$D$1744,3)</f>
        <v>3.19</v>
      </c>
      <c r="AO22" s="22">
        <f>VLOOKUP(AM22,'Ads Fontes Media Bias Data'!$A$2:$D$1744,4)</f>
        <v>46.64</v>
      </c>
      <c r="AP22" s="20" t="s">
        <v>112</v>
      </c>
      <c r="AQ22" s="21">
        <f>VLOOKUP(AP22,'Ads Fontes Media Bias Data'!$A$2:$D$1744,3)</f>
        <v>-3.77</v>
      </c>
      <c r="AR22" s="22">
        <f>VLOOKUP(AP22,'Ads Fontes Media Bias Data'!$A$2:$D$1744,4)</f>
        <v>45.87</v>
      </c>
      <c r="AS22" s="24">
        <f t="shared" si="1"/>
        <v>-6.8725</v>
      </c>
      <c r="AT22" s="25">
        <f t="shared" si="2"/>
        <v>5.601461051</v>
      </c>
      <c r="AU22" s="26">
        <f t="shared" si="3"/>
        <v>42.52666667</v>
      </c>
      <c r="AV22" s="25">
        <f t="shared" si="4"/>
        <v>5.303844803</v>
      </c>
      <c r="AW22" s="26" t="s">
        <v>81</v>
      </c>
      <c r="AX22" s="26" t="s">
        <v>135</v>
      </c>
      <c r="AY22" s="25"/>
    </row>
    <row r="23">
      <c r="A23" s="13">
        <v>44731.0</v>
      </c>
      <c r="B23" s="14" t="s">
        <v>68</v>
      </c>
      <c r="C23" s="15">
        <v>11.1848351648352</v>
      </c>
      <c r="D23" s="16" t="str">
        <f>IFERROR(__xludf.DUMMYFUNCTION("CONCATENATE(""W241.HG.alex.doe."", TO_TEXT(C23), ""@gmail.com"")"),"W241.HG.alex.doe.011@gmail.com")</f>
        <v>W241.HG.alex.doe.011@gmail.com</v>
      </c>
      <c r="E23" s="17" t="s">
        <v>115</v>
      </c>
      <c r="F23" s="18">
        <f>F22</f>
        <v>21808</v>
      </c>
      <c r="G23" s="17" t="s">
        <v>96</v>
      </c>
      <c r="H23" s="19" t="s">
        <v>83</v>
      </c>
      <c r="I23" s="20"/>
      <c r="J23" s="21" t="str">
        <f>VLOOKUP(I23,'Ads Fontes Media Bias Data'!$A$2:$D$1744,3)</f>
        <v>#N/A</v>
      </c>
      <c r="K23" s="22" t="str">
        <f>VLOOKUP(I23,'Ads Fontes Media Bias Data'!$A$2:$D$1744,4)</f>
        <v>#N/A</v>
      </c>
      <c r="L23" s="20"/>
      <c r="M23" s="21" t="str">
        <f>VLOOKUP(L23,'Ads Fontes Media Bias Data'!$A$2:$D$1744,3)</f>
        <v>#N/A</v>
      </c>
      <c r="N23" s="22" t="str">
        <f>VLOOKUP(L23,'Ads Fontes Media Bias Data'!$A$2:$D$1744,4)</f>
        <v>#N/A</v>
      </c>
      <c r="O23" s="20"/>
      <c r="P23" s="21" t="str">
        <f>VLOOKUP(O23,'Ads Fontes Media Bias Data'!$A$2:$D$1744,3)</f>
        <v>#N/A</v>
      </c>
      <c r="Q23" s="22" t="str">
        <f>VLOOKUP(O23,'Ads Fontes Media Bias Data'!$A$2:$D$1744,4)</f>
        <v>#N/A</v>
      </c>
      <c r="R23" s="20"/>
      <c r="S23" s="21" t="str">
        <f>VLOOKUP(R23,'Ads Fontes Media Bias Data'!$A$2:$D$1744,3)</f>
        <v>#N/A</v>
      </c>
      <c r="T23" s="22" t="str">
        <f>VLOOKUP(R23,'Ads Fontes Media Bias Data'!$A$2:$D$1744,4)</f>
        <v>#N/A</v>
      </c>
      <c r="U23" s="20"/>
      <c r="V23" s="21" t="str">
        <f>VLOOKUP(U23,'Ads Fontes Media Bias Data'!$A$2:$D$1744,3)</f>
        <v>#N/A</v>
      </c>
      <c r="W23" s="22" t="str">
        <f>VLOOKUP(U23,'Ads Fontes Media Bias Data'!$A$2:$D$1744,4)</f>
        <v>#N/A</v>
      </c>
      <c r="X23" s="20"/>
      <c r="Y23" s="21" t="str">
        <f>VLOOKUP(X23,'Ads Fontes Media Bias Data'!$A$2:$D$1744,3)</f>
        <v>#N/A</v>
      </c>
      <c r="Z23" s="22" t="str">
        <f>VLOOKUP(X23,'Ads Fontes Media Bias Data'!$A$2:$D$1744,4)</f>
        <v>#N/A</v>
      </c>
      <c r="AA23" s="20"/>
      <c r="AB23" s="21" t="str">
        <f>VLOOKUP(AA23,'Ads Fontes Media Bias Data'!$A$2:$D$1744,3)</f>
        <v>#N/A</v>
      </c>
      <c r="AC23" s="22" t="str">
        <f>VLOOKUP(AA23,'Ads Fontes Media Bias Data'!$A$2:$D$1744,4)</f>
        <v>#N/A</v>
      </c>
      <c r="AD23" s="20"/>
      <c r="AE23" s="21" t="str">
        <f>VLOOKUP(AD23,'Ads Fontes Media Bias Data'!$A$2:$D$1744,3)</f>
        <v>#N/A</v>
      </c>
      <c r="AF23" s="22" t="str">
        <f>VLOOKUP(AD23,'Ads Fontes Media Bias Data'!$A$2:$D$1744,4)</f>
        <v>#N/A</v>
      </c>
      <c r="AG23" s="20"/>
      <c r="AH23" s="21" t="str">
        <f>VLOOKUP(AG23,'Ads Fontes Media Bias Data'!$A$2:$D$1744,3)</f>
        <v>#N/A</v>
      </c>
      <c r="AI23" s="22" t="str">
        <f>VLOOKUP(AG23,'Ads Fontes Media Bias Data'!$A$2:$D$1744,4)</f>
        <v>#N/A</v>
      </c>
      <c r="AJ23" s="20"/>
      <c r="AK23" s="21" t="str">
        <f>VLOOKUP(AJ23,'Ads Fontes Media Bias Data'!$A$2:$D$1744,3)</f>
        <v>#N/A</v>
      </c>
      <c r="AL23" s="22" t="str">
        <f>VLOOKUP(AJ23,'Ads Fontes Media Bias Data'!$A$2:$D$1744,4)</f>
        <v>#N/A</v>
      </c>
      <c r="AM23" s="20"/>
      <c r="AN23" s="21" t="str">
        <f>VLOOKUP(AM23,'Ads Fontes Media Bias Data'!$A$2:$D$1744,3)</f>
        <v>#N/A</v>
      </c>
      <c r="AO23" s="22" t="str">
        <f>VLOOKUP(AM23,'Ads Fontes Media Bias Data'!$A$2:$D$1744,4)</f>
        <v>#N/A</v>
      </c>
      <c r="AP23" s="20"/>
      <c r="AQ23" s="21" t="str">
        <f>VLOOKUP(AP23,'Ads Fontes Media Bias Data'!$A$2:$D$1744,3)</f>
        <v>#N/A</v>
      </c>
      <c r="AR23" s="22" t="str">
        <f>VLOOKUP(AP23,'Ads Fontes Media Bias Data'!$A$2:$D$1744,4)</f>
        <v>#N/A</v>
      </c>
      <c r="AS23" s="24" t="str">
        <f t="shared" si="1"/>
        <v>#N/A</v>
      </c>
      <c r="AT23" s="25" t="str">
        <f t="shared" si="2"/>
        <v>#N/A</v>
      </c>
      <c r="AU23" s="26" t="str">
        <f t="shared" si="3"/>
        <v>#N/A</v>
      </c>
      <c r="AV23" s="25" t="str">
        <f t="shared" si="4"/>
        <v>#N/A</v>
      </c>
      <c r="AW23" s="26" t="s">
        <v>114</v>
      </c>
      <c r="AX23" s="26" t="s">
        <v>95</v>
      </c>
      <c r="AY23" s="25"/>
    </row>
    <row r="24">
      <c r="A24" s="13">
        <v>44731.0</v>
      </c>
      <c r="B24" s="14" t="s">
        <v>68</v>
      </c>
      <c r="C24" s="15">
        <v>11.6832967032967</v>
      </c>
      <c r="D24" s="16" t="str">
        <f>IFERROR(__xludf.DUMMYFUNCTION("CONCATENATE(""W241.HG.alex.doe."", TO_TEXT(C24), ""@gmail.com"")"),"W241.HG.alex.doe.012@gmail.com")</f>
        <v>W241.HG.alex.doe.012@gmail.com</v>
      </c>
      <c r="E24" s="17" t="s">
        <v>115</v>
      </c>
      <c r="F24" s="18">
        <v>22135.0</v>
      </c>
      <c r="G24" s="17" t="s">
        <v>107</v>
      </c>
      <c r="H24" s="19" t="s">
        <v>71</v>
      </c>
      <c r="I24" s="27" t="s">
        <v>99</v>
      </c>
      <c r="J24" s="28">
        <f>VLOOKUP(I24,'Ads Fontes Media Bias Data'!$A$2:$D$1744,3)</f>
        <v>-0.93</v>
      </c>
      <c r="K24" s="29">
        <f>VLOOKUP(I24,'Ads Fontes Media Bias Data'!$A$2:$D$1744,4)</f>
        <v>47.73</v>
      </c>
      <c r="L24" s="27" t="s">
        <v>134</v>
      </c>
      <c r="M24" s="28">
        <f>VLOOKUP(L24,'Ads Fontes Media Bias Data'!$A$2:$D$1744,3)</f>
        <v>-5.17</v>
      </c>
      <c r="N24" s="29">
        <f>VLOOKUP(L24,'Ads Fontes Media Bias Data'!$A$2:$D$1744,4)</f>
        <v>46</v>
      </c>
      <c r="O24" s="27" t="s">
        <v>134</v>
      </c>
      <c r="P24" s="28">
        <f>VLOOKUP(O24,'Ads Fontes Media Bias Data'!$A$2:$D$1744,3)</f>
        <v>-5.17</v>
      </c>
      <c r="Q24" s="29">
        <f>VLOOKUP(O24,'Ads Fontes Media Bias Data'!$A$2:$D$1744,4)</f>
        <v>46</v>
      </c>
      <c r="R24" s="27" t="s">
        <v>134</v>
      </c>
      <c r="S24" s="28">
        <f>VLOOKUP(R24,'Ads Fontes Media Bias Data'!$A$2:$D$1744,3)</f>
        <v>-5.17</v>
      </c>
      <c r="T24" s="29">
        <f>VLOOKUP(R24,'Ads Fontes Media Bias Data'!$A$2:$D$1744,4)</f>
        <v>46</v>
      </c>
      <c r="U24" s="27" t="s">
        <v>136</v>
      </c>
      <c r="V24" s="28">
        <f>VLOOKUP(U24,'Ads Fontes Media Bias Data'!$A$2:$D$1744,3)</f>
        <v>-5.11</v>
      </c>
      <c r="W24" s="29">
        <f>VLOOKUP(U24,'Ads Fontes Media Bias Data'!$A$2:$D$1744,4)</f>
        <v>49.22</v>
      </c>
      <c r="X24" s="27" t="s">
        <v>99</v>
      </c>
      <c r="Y24" s="28">
        <f>VLOOKUP(X24,'Ads Fontes Media Bias Data'!$A$2:$D$1744,3)</f>
        <v>-0.93</v>
      </c>
      <c r="Z24" s="29">
        <f>VLOOKUP(X24,'Ads Fontes Media Bias Data'!$A$2:$D$1744,4)</f>
        <v>47.73</v>
      </c>
      <c r="AA24" s="27" t="s">
        <v>99</v>
      </c>
      <c r="AB24" s="28">
        <f>VLOOKUP(AA24,'Ads Fontes Media Bias Data'!$A$2:$D$1744,3)</f>
        <v>-0.93</v>
      </c>
      <c r="AC24" s="29">
        <f>VLOOKUP(AA24,'Ads Fontes Media Bias Data'!$A$2:$D$1744,4)</f>
        <v>47.73</v>
      </c>
      <c r="AD24" s="27" t="s">
        <v>137</v>
      </c>
      <c r="AE24" s="28">
        <f>VLOOKUP(AD24,'Ads Fontes Media Bias Data'!$A$2:$D$1744,3)</f>
        <v>-0.29</v>
      </c>
      <c r="AF24" s="29">
        <f>VLOOKUP(AD24,'Ads Fontes Media Bias Data'!$A$2:$D$1744,4)</f>
        <v>46.14</v>
      </c>
      <c r="AG24" s="27" t="s">
        <v>138</v>
      </c>
      <c r="AH24" s="28">
        <f>VLOOKUP(AG24,'Ads Fontes Media Bias Data'!$A$2:$D$1744,3)</f>
        <v>-0.43</v>
      </c>
      <c r="AI24" s="29">
        <f>VLOOKUP(AG24,'Ads Fontes Media Bias Data'!$A$2:$D$1744,4)</f>
        <v>47.33</v>
      </c>
      <c r="AJ24" s="27" t="s">
        <v>112</v>
      </c>
      <c r="AK24" s="28">
        <f>VLOOKUP(AJ24,'Ads Fontes Media Bias Data'!$A$2:$D$1744,3)</f>
        <v>-3.77</v>
      </c>
      <c r="AL24" s="29">
        <f>VLOOKUP(AJ24,'Ads Fontes Media Bias Data'!$A$2:$D$1744,4)</f>
        <v>45.87</v>
      </c>
      <c r="AM24" s="27" t="s">
        <v>99</v>
      </c>
      <c r="AN24" s="28">
        <f>VLOOKUP(AM24,'Ads Fontes Media Bias Data'!$A$2:$D$1744,3)</f>
        <v>-0.93</v>
      </c>
      <c r="AO24" s="29">
        <f>VLOOKUP(AM24,'Ads Fontes Media Bias Data'!$A$2:$D$1744,4)</f>
        <v>47.73</v>
      </c>
      <c r="AP24" s="27" t="s">
        <v>112</v>
      </c>
      <c r="AQ24" s="28">
        <f>VLOOKUP(AP24,'Ads Fontes Media Bias Data'!$A$2:$D$1744,3)</f>
        <v>-3.77</v>
      </c>
      <c r="AR24" s="29">
        <f>VLOOKUP(AP24,'Ads Fontes Media Bias Data'!$A$2:$D$1744,4)</f>
        <v>45.87</v>
      </c>
      <c r="AS24" s="24">
        <f t="shared" si="1"/>
        <v>-2.716666667</v>
      </c>
      <c r="AT24" s="25">
        <f t="shared" si="2"/>
        <v>2.129657819</v>
      </c>
      <c r="AU24" s="26">
        <f t="shared" si="3"/>
        <v>46.94583333</v>
      </c>
      <c r="AV24" s="25">
        <f t="shared" si="4"/>
        <v>1.104827904</v>
      </c>
      <c r="AW24" s="26" t="s">
        <v>81</v>
      </c>
      <c r="AX24" s="26" t="s">
        <v>95</v>
      </c>
      <c r="AY24" s="25"/>
    </row>
    <row r="25">
      <c r="A25" s="13">
        <v>44731.0</v>
      </c>
      <c r="B25" s="14" t="s">
        <v>68</v>
      </c>
      <c r="C25" s="15">
        <v>12.1817582417583</v>
      </c>
      <c r="D25" s="16" t="str">
        <f>IFERROR(__xludf.DUMMYFUNCTION("CONCATENATE(""W241.HG.alex.doe."", TO_TEXT(C25), ""@gmail.com"")"),"W241.HG.alex.doe.012@gmail.com")</f>
        <v>W241.HG.alex.doe.012@gmail.com</v>
      </c>
      <c r="E25" s="17" t="s">
        <v>115</v>
      </c>
      <c r="F25" s="18">
        <f>F24</f>
        <v>22135</v>
      </c>
      <c r="G25" s="17" t="s">
        <v>107</v>
      </c>
      <c r="H25" s="19" t="s">
        <v>83</v>
      </c>
      <c r="I25" s="27" t="s">
        <v>103</v>
      </c>
      <c r="J25" s="28">
        <f>VLOOKUP(I25,'Ads Fontes Media Bias Data'!$A$2:$D$1744,3)</f>
        <v>-8.55</v>
      </c>
      <c r="K25" s="29">
        <f>VLOOKUP(I25,'Ads Fontes Media Bias Data'!$A$2:$D$1744,4)</f>
        <v>41.05</v>
      </c>
      <c r="L25" s="27" t="s">
        <v>75</v>
      </c>
      <c r="M25" s="28">
        <f>VLOOKUP(L25,'Ads Fontes Media Bias Data'!$A$2:$D$1744,3)</f>
        <v>-6.82</v>
      </c>
      <c r="N25" s="29">
        <f>VLOOKUP(L25,'Ads Fontes Media Bias Data'!$A$2:$D$1744,4)</f>
        <v>45.8</v>
      </c>
      <c r="O25" s="27" t="s">
        <v>88</v>
      </c>
      <c r="P25" s="28">
        <f>VLOOKUP(O25,'Ads Fontes Media Bias Data'!$A$2:$D$1744,3)</f>
        <v>-8.68</v>
      </c>
      <c r="Q25" s="29">
        <f>VLOOKUP(O25,'Ads Fontes Media Bias Data'!$A$2:$D$1744,4)</f>
        <v>42.4</v>
      </c>
      <c r="R25" s="27" t="s">
        <v>77</v>
      </c>
      <c r="S25" s="28">
        <f>VLOOKUP(R25,'Ads Fontes Media Bias Data'!$A$2:$D$1744,3)</f>
        <v>-1.32</v>
      </c>
      <c r="T25" s="29">
        <f>VLOOKUP(R25,'Ads Fontes Media Bias Data'!$A$2:$D$1744,4)</f>
        <v>47.94</v>
      </c>
      <c r="U25" s="27" t="s">
        <v>87</v>
      </c>
      <c r="V25" s="28">
        <f>VLOOKUP(U25,'Ads Fontes Media Bias Data'!$A$2:$D$1744,3)</f>
        <v>-6.92</v>
      </c>
      <c r="W25" s="29">
        <f>VLOOKUP(U25,'Ads Fontes Media Bias Data'!$A$2:$D$1744,4)</f>
        <v>43.16</v>
      </c>
      <c r="X25" s="27" t="s">
        <v>126</v>
      </c>
      <c r="Y25" s="28">
        <f>VLOOKUP(X25,'Ads Fontes Media Bias Data'!$A$2:$D$1744,3)</f>
        <v>-2.62</v>
      </c>
      <c r="Z25" s="29">
        <f>VLOOKUP(X25,'Ads Fontes Media Bias Data'!$A$2:$D$1744,4)</f>
        <v>45.56</v>
      </c>
      <c r="AA25" s="27" t="s">
        <v>89</v>
      </c>
      <c r="AB25" s="28">
        <f>VLOOKUP(AA25,'Ads Fontes Media Bias Data'!$A$2:$D$1744,3)</f>
        <v>-5.26</v>
      </c>
      <c r="AC25" s="29">
        <f>VLOOKUP(AA25,'Ads Fontes Media Bias Data'!$A$2:$D$1744,4)</f>
        <v>43.21</v>
      </c>
      <c r="AD25" s="27" t="s">
        <v>75</v>
      </c>
      <c r="AE25" s="28">
        <f>VLOOKUP(AD25,'Ads Fontes Media Bias Data'!$A$2:$D$1744,3)</f>
        <v>-6.82</v>
      </c>
      <c r="AF25" s="29">
        <f>VLOOKUP(AD25,'Ads Fontes Media Bias Data'!$A$2:$D$1744,4)</f>
        <v>45.8</v>
      </c>
      <c r="AG25" s="27" t="s">
        <v>87</v>
      </c>
      <c r="AH25" s="28">
        <f>VLOOKUP(AG25,'Ads Fontes Media Bias Data'!$A$2:$D$1744,3)</f>
        <v>-6.92</v>
      </c>
      <c r="AI25" s="29">
        <f>VLOOKUP(AG25,'Ads Fontes Media Bias Data'!$A$2:$D$1744,4)</f>
        <v>43.16</v>
      </c>
      <c r="AJ25" s="27" t="s">
        <v>85</v>
      </c>
      <c r="AK25" s="28">
        <f>VLOOKUP(AJ25,'Ads Fontes Media Bias Data'!$A$2:$D$1744,3)</f>
        <v>-7.82</v>
      </c>
      <c r="AL25" s="29">
        <f>VLOOKUP(AJ25,'Ads Fontes Media Bias Data'!$A$2:$D$1744,4)</f>
        <v>43.93</v>
      </c>
      <c r="AM25" s="27" t="s">
        <v>139</v>
      </c>
      <c r="AN25" s="28">
        <f>VLOOKUP(AM25,'Ads Fontes Media Bias Data'!$A$2:$D$1744,3)</f>
        <v>-9.26</v>
      </c>
      <c r="AO25" s="29">
        <f>VLOOKUP(AM25,'Ads Fontes Media Bias Data'!$A$2:$D$1744,4)</f>
        <v>39.21</v>
      </c>
      <c r="AP25" s="27" t="s">
        <v>78</v>
      </c>
      <c r="AQ25" s="28">
        <f>VLOOKUP(AP25,'Ads Fontes Media Bias Data'!$A$2:$D$1744,3)</f>
        <v>-0.42</v>
      </c>
      <c r="AR25" s="29">
        <f>VLOOKUP(AP25,'Ads Fontes Media Bias Data'!$A$2:$D$1744,4)</f>
        <v>42.02</v>
      </c>
      <c r="AS25" s="24">
        <f t="shared" si="1"/>
        <v>-5.950833333</v>
      </c>
      <c r="AT25" s="25">
        <f t="shared" si="2"/>
        <v>2.948717621</v>
      </c>
      <c r="AU25" s="26">
        <f t="shared" si="3"/>
        <v>43.60333333</v>
      </c>
      <c r="AV25" s="25">
        <f t="shared" si="4"/>
        <v>2.387776955</v>
      </c>
      <c r="AW25" s="26" t="s">
        <v>81</v>
      </c>
      <c r="AX25" s="26" t="s">
        <v>95</v>
      </c>
      <c r="AY25" s="25"/>
    </row>
    <row r="26">
      <c r="A26" s="13">
        <v>44738.0</v>
      </c>
      <c r="B26" s="14" t="s">
        <v>68</v>
      </c>
      <c r="C26" s="15">
        <v>12.6802197802198</v>
      </c>
      <c r="D26" s="16" t="str">
        <f>IFERROR(__xludf.DUMMYFUNCTION("CONCATENATE(""W241.HG.alex.doe."", TO_TEXT(C26), ""@gmail.com"")"),"W241.HG.alex.doe.013@gmail.com")</f>
        <v>W241.HG.alex.doe.013@gmail.com</v>
      </c>
      <c r="E26" s="17" t="s">
        <v>69</v>
      </c>
      <c r="F26" s="18">
        <v>35423.0</v>
      </c>
      <c r="G26" s="17" t="s">
        <v>70</v>
      </c>
      <c r="H26" s="19" t="s">
        <v>71</v>
      </c>
      <c r="I26" s="20" t="s">
        <v>137</v>
      </c>
      <c r="J26" s="21">
        <f>VLOOKUP(I26,'Ads Fontes Media Bias Data'!$A$2:$D$1744,3)</f>
        <v>-0.29</v>
      </c>
      <c r="K26" s="22">
        <f>VLOOKUP(I26,'Ads Fontes Media Bias Data'!$A$2:$D$1744,4)</f>
        <v>46.14</v>
      </c>
      <c r="L26" s="20" t="s">
        <v>79</v>
      </c>
      <c r="M26" s="21">
        <f>VLOOKUP(L26,'Ads Fontes Media Bias Data'!$A$2:$D$1744,3)</f>
        <v>-3.6</v>
      </c>
      <c r="N26" s="22">
        <f>VLOOKUP(L26,'Ads Fontes Media Bias Data'!$A$2:$D$1744,4)</f>
        <v>46.07</v>
      </c>
      <c r="O26" s="20" t="s">
        <v>84</v>
      </c>
      <c r="P26" s="21">
        <f>VLOOKUP(O26,'Ads Fontes Media Bias Data'!$A$2:$D$1744,3)</f>
        <v>-5.11</v>
      </c>
      <c r="Q26" s="22">
        <f>VLOOKUP(O26,'Ads Fontes Media Bias Data'!$A$2:$D$1744,4)</f>
        <v>45.12</v>
      </c>
      <c r="R26" s="20" t="s">
        <v>99</v>
      </c>
      <c r="S26" s="21">
        <f>VLOOKUP(R26,'Ads Fontes Media Bias Data'!$A$2:$D$1744,3)</f>
        <v>-0.93</v>
      </c>
      <c r="T26" s="22">
        <f>VLOOKUP(R26,'Ads Fontes Media Bias Data'!$A$2:$D$1744,4)</f>
        <v>47.73</v>
      </c>
      <c r="U26" s="20" t="s">
        <v>137</v>
      </c>
      <c r="V26" s="21">
        <f>VLOOKUP(U26,'Ads Fontes Media Bias Data'!$A$2:$D$1744,3)</f>
        <v>-0.29</v>
      </c>
      <c r="W26" s="22">
        <f>VLOOKUP(U26,'Ads Fontes Media Bias Data'!$A$2:$D$1744,4)</f>
        <v>46.14</v>
      </c>
      <c r="X26" s="20" t="s">
        <v>72</v>
      </c>
      <c r="Y26" s="21">
        <f>VLOOKUP(X26,'Ads Fontes Media Bias Data'!$A$2:$D$1744,3)</f>
        <v>14.02</v>
      </c>
      <c r="Z26" s="22">
        <f>VLOOKUP(X26,'Ads Fontes Media Bias Data'!$A$2:$D$1744,4)</f>
        <v>35.4</v>
      </c>
      <c r="AA26" s="20" t="s">
        <v>77</v>
      </c>
      <c r="AB26" s="21">
        <f>VLOOKUP(AA26,'Ads Fontes Media Bias Data'!$A$2:$D$1744,3)</f>
        <v>-1.32</v>
      </c>
      <c r="AC26" s="22">
        <f>VLOOKUP(AA26,'Ads Fontes Media Bias Data'!$A$2:$D$1744,4)</f>
        <v>47.94</v>
      </c>
      <c r="AD26" s="20" t="s">
        <v>134</v>
      </c>
      <c r="AE26" s="21">
        <f>VLOOKUP(AD26,'Ads Fontes Media Bias Data'!$A$2:$D$1744,3)</f>
        <v>-5.17</v>
      </c>
      <c r="AF26" s="22">
        <f>VLOOKUP(AD26,'Ads Fontes Media Bias Data'!$A$2:$D$1744,4)</f>
        <v>46</v>
      </c>
      <c r="AG26" s="20" t="s">
        <v>101</v>
      </c>
      <c r="AH26" s="21">
        <f>VLOOKUP(AG26,'Ads Fontes Media Bias Data'!$A$2:$D$1744,3)</f>
        <v>-14.13</v>
      </c>
      <c r="AI26" s="22">
        <f>VLOOKUP(AG26,'Ads Fontes Media Bias Data'!$A$2:$D$1744,4)</f>
        <v>35.87</v>
      </c>
      <c r="AJ26" s="20" t="s">
        <v>140</v>
      </c>
      <c r="AK26" s="21">
        <f>VLOOKUP(AJ26,'Ads Fontes Media Bias Data'!$A$2:$D$1744,3)</f>
        <v>-0.4</v>
      </c>
      <c r="AL26" s="22">
        <f>VLOOKUP(AJ26,'Ads Fontes Media Bias Data'!$A$2:$D$1744,4)</f>
        <v>45.55</v>
      </c>
      <c r="AM26" s="20" t="s">
        <v>75</v>
      </c>
      <c r="AN26" s="21">
        <f>VLOOKUP(AM26,'Ads Fontes Media Bias Data'!$A$2:$D$1744,3)</f>
        <v>-6.82</v>
      </c>
      <c r="AO26" s="22">
        <f>VLOOKUP(AM26,'Ads Fontes Media Bias Data'!$A$2:$D$1744,4)</f>
        <v>45.8</v>
      </c>
      <c r="AP26" s="20" t="s">
        <v>112</v>
      </c>
      <c r="AQ26" s="21">
        <f>VLOOKUP(AP26,'Ads Fontes Media Bias Data'!$A$2:$D$1744,3)</f>
        <v>-3.77</v>
      </c>
      <c r="AR26" s="22">
        <f>VLOOKUP(AP26,'Ads Fontes Media Bias Data'!$A$2:$D$1744,4)</f>
        <v>45.87</v>
      </c>
      <c r="AS26" s="24">
        <f t="shared" si="1"/>
        <v>-2.3175</v>
      </c>
      <c r="AT26" s="25">
        <f t="shared" si="2"/>
        <v>6.475333793</v>
      </c>
      <c r="AU26" s="26">
        <f t="shared" si="3"/>
        <v>44.46916667</v>
      </c>
      <c r="AV26" s="25">
        <f t="shared" si="4"/>
        <v>4.20702758</v>
      </c>
      <c r="AW26" s="26" t="s">
        <v>81</v>
      </c>
      <c r="AX26" s="26" t="s">
        <v>135</v>
      </c>
      <c r="AY26" s="25"/>
    </row>
    <row r="27">
      <c r="A27" s="13">
        <v>44738.0</v>
      </c>
      <c r="B27" s="14" t="s">
        <v>68</v>
      </c>
      <c r="C27" s="15">
        <v>13.1786813186813</v>
      </c>
      <c r="D27" s="16" t="str">
        <f>IFERROR(__xludf.DUMMYFUNCTION("CONCATENATE(""W241.HG.alex.doe."", TO_TEXT(C27), ""@gmail.com"")"),"W241.HG.alex.doe.013@gmail.com")</f>
        <v>W241.HG.alex.doe.013@gmail.com</v>
      </c>
      <c r="E27" s="17" t="s">
        <v>69</v>
      </c>
      <c r="F27" s="18">
        <f>F26</f>
        <v>35423</v>
      </c>
      <c r="G27" s="17" t="s">
        <v>70</v>
      </c>
      <c r="H27" s="19" t="s">
        <v>83</v>
      </c>
      <c r="I27" s="20" t="s">
        <v>77</v>
      </c>
      <c r="J27" s="21">
        <f>VLOOKUP(I27,'Ads Fontes Media Bias Data'!$A$2:$D$1744,3)</f>
        <v>-1.32</v>
      </c>
      <c r="K27" s="22">
        <f>VLOOKUP(I27,'Ads Fontes Media Bias Data'!$A$2:$D$1744,4)</f>
        <v>47.94</v>
      </c>
      <c r="L27" s="20" t="s">
        <v>103</v>
      </c>
      <c r="M27" s="21">
        <f>VLOOKUP(L27,'Ads Fontes Media Bias Data'!$A$2:$D$1744,3)</f>
        <v>-8.55</v>
      </c>
      <c r="N27" s="22">
        <f>VLOOKUP(L27,'Ads Fontes Media Bias Data'!$A$2:$D$1744,4)</f>
        <v>41.05</v>
      </c>
      <c r="O27" s="20" t="s">
        <v>102</v>
      </c>
      <c r="P27" s="21">
        <f>VLOOKUP(O27,'Ads Fontes Media Bias Data'!$A$2:$D$1744,3)</f>
        <v>-4.5</v>
      </c>
      <c r="Q27" s="22">
        <f>VLOOKUP(O27,'Ads Fontes Media Bias Data'!$A$2:$D$1744,4)</f>
        <v>46.8</v>
      </c>
      <c r="R27" s="20" t="s">
        <v>86</v>
      </c>
      <c r="S27" s="21">
        <f>VLOOKUP(R27,'Ads Fontes Media Bias Data'!$A$2:$D$1744,3)</f>
        <v>-1.82</v>
      </c>
      <c r="T27" s="22">
        <f>VLOOKUP(R27,'Ads Fontes Media Bias Data'!$A$2:$D$1744,4)</f>
        <v>48.85</v>
      </c>
      <c r="U27" s="20" t="s">
        <v>75</v>
      </c>
      <c r="V27" s="21">
        <f>VLOOKUP(U27,'Ads Fontes Media Bias Data'!$A$2:$D$1744,3)</f>
        <v>-6.82</v>
      </c>
      <c r="W27" s="22">
        <f>VLOOKUP(U27,'Ads Fontes Media Bias Data'!$A$2:$D$1744,4)</f>
        <v>45.8</v>
      </c>
      <c r="X27" s="20" t="s">
        <v>89</v>
      </c>
      <c r="Y27" s="21">
        <f>VLOOKUP(X27,'Ads Fontes Media Bias Data'!$A$2:$D$1744,3)</f>
        <v>-5.26</v>
      </c>
      <c r="Z27" s="22">
        <f>VLOOKUP(X27,'Ads Fontes Media Bias Data'!$A$2:$D$1744,4)</f>
        <v>43.21</v>
      </c>
      <c r="AA27" s="20" t="s">
        <v>85</v>
      </c>
      <c r="AB27" s="21">
        <f>VLOOKUP(AA27,'Ads Fontes Media Bias Data'!$A$2:$D$1744,3)</f>
        <v>-7.82</v>
      </c>
      <c r="AC27" s="22">
        <f>VLOOKUP(AA27,'Ads Fontes Media Bias Data'!$A$2:$D$1744,4)</f>
        <v>43.93</v>
      </c>
      <c r="AD27" s="20" t="s">
        <v>141</v>
      </c>
      <c r="AE27" s="21">
        <f>VLOOKUP(AD27,'Ads Fontes Media Bias Data'!$A$2:$D$1744,3)</f>
        <v>-0.14</v>
      </c>
      <c r="AF27" s="22">
        <f>VLOOKUP(AD27,'Ads Fontes Media Bias Data'!$A$2:$D$1744,4)</f>
        <v>48.68</v>
      </c>
      <c r="AG27" s="20" t="s">
        <v>87</v>
      </c>
      <c r="AH27" s="21">
        <f>VLOOKUP(AG27,'Ads Fontes Media Bias Data'!$A$2:$D$1744,3)</f>
        <v>-6.92</v>
      </c>
      <c r="AI27" s="22">
        <f>VLOOKUP(AG27,'Ads Fontes Media Bias Data'!$A$2:$D$1744,4)</f>
        <v>43.16</v>
      </c>
      <c r="AJ27" s="20" t="s">
        <v>142</v>
      </c>
      <c r="AK27" s="21">
        <f>VLOOKUP(AJ27,'Ads Fontes Media Bias Data'!$A$2:$D$1744,3)</f>
        <v>-3.94</v>
      </c>
      <c r="AL27" s="22">
        <f>VLOOKUP(AJ27,'Ads Fontes Media Bias Data'!$A$2:$D$1744,4)</f>
        <v>39.98</v>
      </c>
      <c r="AM27" s="20" t="s">
        <v>89</v>
      </c>
      <c r="AN27" s="21">
        <f>VLOOKUP(AM27,'Ads Fontes Media Bias Data'!$A$2:$D$1744,3)</f>
        <v>-5.26</v>
      </c>
      <c r="AO27" s="22">
        <f>VLOOKUP(AM27,'Ads Fontes Media Bias Data'!$A$2:$D$1744,4)</f>
        <v>43.21</v>
      </c>
      <c r="AP27" s="20" t="s">
        <v>85</v>
      </c>
      <c r="AQ27" s="21">
        <f>VLOOKUP(AP27,'Ads Fontes Media Bias Data'!$A$2:$D$1744,3)</f>
        <v>-7.82</v>
      </c>
      <c r="AR27" s="22">
        <f>VLOOKUP(AP27,'Ads Fontes Media Bias Data'!$A$2:$D$1744,4)</f>
        <v>43.93</v>
      </c>
      <c r="AS27" s="24">
        <f t="shared" si="1"/>
        <v>-5.014166667</v>
      </c>
      <c r="AT27" s="25">
        <f t="shared" si="2"/>
        <v>2.768112118</v>
      </c>
      <c r="AU27" s="26">
        <f t="shared" si="3"/>
        <v>44.71166667</v>
      </c>
      <c r="AV27" s="25">
        <f t="shared" si="4"/>
        <v>2.904187677</v>
      </c>
      <c r="AW27" s="26" t="s">
        <v>81</v>
      </c>
      <c r="AX27" s="26" t="s">
        <v>95</v>
      </c>
      <c r="AY27" s="25"/>
    </row>
    <row r="28">
      <c r="A28" s="13">
        <v>44738.0</v>
      </c>
      <c r="B28" s="14" t="s">
        <v>68</v>
      </c>
      <c r="C28" s="15">
        <v>13.6771428571429</v>
      </c>
      <c r="D28" s="16" t="str">
        <f>IFERROR(__xludf.DUMMYFUNCTION("CONCATENATE(""W241.HG.alex.doe."", TO_TEXT(C28), ""@gmail.com"")"),"W241.HG.alex.doe.014@gmail.com")</f>
        <v>W241.HG.alex.doe.014@gmail.com</v>
      </c>
      <c r="E28" s="17" t="s">
        <v>69</v>
      </c>
      <c r="F28" s="18">
        <v>35343.0</v>
      </c>
      <c r="G28" s="17" t="s">
        <v>96</v>
      </c>
      <c r="H28" s="19" t="s">
        <v>71</v>
      </c>
      <c r="I28" s="27" t="s">
        <v>137</v>
      </c>
      <c r="J28" s="28">
        <f>VLOOKUP(I28,'Ads Fontes Media Bias Data'!$A$2:$D$1744,3)</f>
        <v>-0.29</v>
      </c>
      <c r="K28" s="29">
        <f>VLOOKUP(I28,'Ads Fontes Media Bias Data'!$A$2:$D$1744,4)</f>
        <v>46.14</v>
      </c>
      <c r="L28" s="27" t="s">
        <v>79</v>
      </c>
      <c r="M28" s="28">
        <f>VLOOKUP(L28,'Ads Fontes Media Bias Data'!$A$2:$D$1744,3)</f>
        <v>-3.6</v>
      </c>
      <c r="N28" s="29">
        <f>VLOOKUP(L28,'Ads Fontes Media Bias Data'!$A$2:$D$1744,4)</f>
        <v>46.07</v>
      </c>
      <c r="O28" s="27" t="s">
        <v>84</v>
      </c>
      <c r="P28" s="28">
        <f>VLOOKUP(O28,'Ads Fontes Media Bias Data'!$A$2:$D$1744,3)</f>
        <v>-5.11</v>
      </c>
      <c r="Q28" s="29">
        <f>VLOOKUP(O28,'Ads Fontes Media Bias Data'!$A$2:$D$1744,4)</f>
        <v>45.12</v>
      </c>
      <c r="R28" s="27" t="s">
        <v>79</v>
      </c>
      <c r="S28" s="28">
        <f>VLOOKUP(R28,'Ads Fontes Media Bias Data'!$A$2:$D$1744,3)</f>
        <v>-3.6</v>
      </c>
      <c r="T28" s="29">
        <f>VLOOKUP(R28,'Ads Fontes Media Bias Data'!$A$2:$D$1744,4)</f>
        <v>46.07</v>
      </c>
      <c r="U28" s="27" t="s">
        <v>72</v>
      </c>
      <c r="V28" s="28">
        <f>VLOOKUP(U28,'Ads Fontes Media Bias Data'!$A$2:$D$1744,3)</f>
        <v>14.02</v>
      </c>
      <c r="W28" s="29">
        <f>VLOOKUP(U28,'Ads Fontes Media Bias Data'!$A$2:$D$1744,4)</f>
        <v>35.4</v>
      </c>
      <c r="X28" s="27" t="s">
        <v>72</v>
      </c>
      <c r="Y28" s="28">
        <f>VLOOKUP(X28,'Ads Fontes Media Bias Data'!$A$2:$D$1744,3)</f>
        <v>14.02</v>
      </c>
      <c r="Z28" s="29">
        <f>VLOOKUP(X28,'Ads Fontes Media Bias Data'!$A$2:$D$1744,4)</f>
        <v>35.4</v>
      </c>
      <c r="AA28" s="27" t="s">
        <v>77</v>
      </c>
      <c r="AB28" s="28">
        <f>VLOOKUP(AA28,'Ads Fontes Media Bias Data'!$A$2:$D$1744,3)</f>
        <v>-1.32</v>
      </c>
      <c r="AC28" s="29">
        <f>VLOOKUP(AA28,'Ads Fontes Media Bias Data'!$A$2:$D$1744,4)</f>
        <v>47.94</v>
      </c>
      <c r="AD28" s="27" t="s">
        <v>134</v>
      </c>
      <c r="AE28" s="28">
        <f>VLOOKUP(AD28,'Ads Fontes Media Bias Data'!$A$2:$D$1744,3)</f>
        <v>-5.17</v>
      </c>
      <c r="AF28" s="29">
        <f>VLOOKUP(AD28,'Ads Fontes Media Bias Data'!$A$2:$D$1744,4)</f>
        <v>46</v>
      </c>
      <c r="AG28" s="27" t="s">
        <v>101</v>
      </c>
      <c r="AH28" s="28">
        <f>VLOOKUP(AG28,'Ads Fontes Media Bias Data'!$A$2:$D$1744,3)</f>
        <v>-14.13</v>
      </c>
      <c r="AI28" s="29">
        <f>VLOOKUP(AG28,'Ads Fontes Media Bias Data'!$A$2:$D$1744,4)</f>
        <v>35.87</v>
      </c>
      <c r="AJ28" s="27" t="s">
        <v>75</v>
      </c>
      <c r="AK28" s="28">
        <f>VLOOKUP(AJ28,'Ads Fontes Media Bias Data'!$A$2:$D$1744,3)</f>
        <v>-6.82</v>
      </c>
      <c r="AL28" s="29">
        <f>VLOOKUP(AJ28,'Ads Fontes Media Bias Data'!$A$2:$D$1744,4)</f>
        <v>45.8</v>
      </c>
      <c r="AM28" s="27" t="s">
        <v>112</v>
      </c>
      <c r="AN28" s="28">
        <f>VLOOKUP(AM28,'Ads Fontes Media Bias Data'!$A$2:$D$1744,3)</f>
        <v>-3.77</v>
      </c>
      <c r="AO28" s="29">
        <f>VLOOKUP(AM28,'Ads Fontes Media Bias Data'!$A$2:$D$1744,4)</f>
        <v>45.87</v>
      </c>
      <c r="AP28" s="27" t="s">
        <v>101</v>
      </c>
      <c r="AQ28" s="28">
        <f>VLOOKUP(AP28,'Ads Fontes Media Bias Data'!$A$2:$D$1744,3)</f>
        <v>-14.13</v>
      </c>
      <c r="AR28" s="29">
        <f>VLOOKUP(AP28,'Ads Fontes Media Bias Data'!$A$2:$D$1744,4)</f>
        <v>35.87</v>
      </c>
      <c r="AS28" s="24">
        <f t="shared" si="1"/>
        <v>-2.491666667</v>
      </c>
      <c r="AT28" s="25">
        <f t="shared" si="2"/>
        <v>8.83817426</v>
      </c>
      <c r="AU28" s="26">
        <f t="shared" si="3"/>
        <v>42.62916667</v>
      </c>
      <c r="AV28" s="25">
        <f t="shared" si="4"/>
        <v>5.20688261</v>
      </c>
      <c r="AW28" s="26" t="s">
        <v>81</v>
      </c>
      <c r="AX28" s="26" t="s">
        <v>135</v>
      </c>
      <c r="AY28" s="25"/>
    </row>
    <row r="29">
      <c r="A29" s="13">
        <v>44738.0</v>
      </c>
      <c r="B29" s="14" t="s">
        <v>68</v>
      </c>
      <c r="C29" s="15">
        <v>14.1756043956044</v>
      </c>
      <c r="D29" s="16" t="str">
        <f>IFERROR(__xludf.DUMMYFUNCTION("CONCATENATE(""W241.HG.alex.doe."", TO_TEXT(C29), ""@gmail.com"")"),"W241.HG.alex.doe.014@gmail.com")</f>
        <v>W241.HG.alex.doe.014@gmail.com</v>
      </c>
      <c r="E29" s="17" t="s">
        <v>69</v>
      </c>
      <c r="F29" s="18">
        <f>F28</f>
        <v>35343</v>
      </c>
      <c r="G29" s="17" t="s">
        <v>96</v>
      </c>
      <c r="H29" s="19" t="s">
        <v>83</v>
      </c>
      <c r="I29" s="27" t="s">
        <v>103</v>
      </c>
      <c r="J29" s="28">
        <f>VLOOKUP(I29,'Ads Fontes Media Bias Data'!$A$2:$D$1744,3)</f>
        <v>-8.55</v>
      </c>
      <c r="K29" s="29">
        <f>VLOOKUP(I29,'Ads Fontes Media Bias Data'!$A$2:$D$1744,4)</f>
        <v>41.05</v>
      </c>
      <c r="L29" s="27" t="s">
        <v>85</v>
      </c>
      <c r="M29" s="28">
        <f>VLOOKUP(L29,'Ads Fontes Media Bias Data'!$A$2:$D$1744,3)</f>
        <v>-7.82</v>
      </c>
      <c r="N29" s="29">
        <f>VLOOKUP(L29,'Ads Fontes Media Bias Data'!$A$2:$D$1744,4)</f>
        <v>43.93</v>
      </c>
      <c r="O29" s="27" t="s">
        <v>75</v>
      </c>
      <c r="P29" s="28">
        <f>VLOOKUP(O29,'Ads Fontes Media Bias Data'!$A$2:$D$1744,3)</f>
        <v>-6.82</v>
      </c>
      <c r="Q29" s="29">
        <f>VLOOKUP(O29,'Ads Fontes Media Bias Data'!$A$2:$D$1744,4)</f>
        <v>45.8</v>
      </c>
      <c r="R29" s="27" t="s">
        <v>105</v>
      </c>
      <c r="S29" s="28">
        <f>VLOOKUP(R29,'Ads Fontes Media Bias Data'!$A$2:$D$1744,3)</f>
        <v>5.09</v>
      </c>
      <c r="T29" s="29">
        <f>VLOOKUP(R29,'Ads Fontes Media Bias Data'!$A$2:$D$1744,4)</f>
        <v>45.37</v>
      </c>
      <c r="U29" s="27" t="s">
        <v>79</v>
      </c>
      <c r="V29" s="28">
        <f>VLOOKUP(U29,'Ads Fontes Media Bias Data'!$A$2:$D$1744,3)</f>
        <v>-3.6</v>
      </c>
      <c r="W29" s="29">
        <f>VLOOKUP(U29,'Ads Fontes Media Bias Data'!$A$2:$D$1744,4)</f>
        <v>46.07</v>
      </c>
      <c r="X29" s="27" t="s">
        <v>89</v>
      </c>
      <c r="Y29" s="28">
        <f>VLOOKUP(X29,'Ads Fontes Media Bias Data'!$A$2:$D$1744,3)</f>
        <v>-5.26</v>
      </c>
      <c r="Z29" s="29">
        <f>VLOOKUP(X29,'Ads Fontes Media Bias Data'!$A$2:$D$1744,4)</f>
        <v>43.21</v>
      </c>
      <c r="AA29" s="27" t="s">
        <v>85</v>
      </c>
      <c r="AB29" s="28">
        <f>VLOOKUP(AA29,'Ads Fontes Media Bias Data'!$A$2:$D$1744,3)</f>
        <v>-7.82</v>
      </c>
      <c r="AC29" s="29">
        <f>VLOOKUP(AA29,'Ads Fontes Media Bias Data'!$A$2:$D$1744,4)</f>
        <v>43.93</v>
      </c>
      <c r="AD29" s="27" t="s">
        <v>87</v>
      </c>
      <c r="AE29" s="28">
        <f>VLOOKUP(AD29,'Ads Fontes Media Bias Data'!$A$2:$D$1744,3)</f>
        <v>-6.92</v>
      </c>
      <c r="AF29" s="29">
        <f>VLOOKUP(AD29,'Ads Fontes Media Bias Data'!$A$2:$D$1744,4)</f>
        <v>43.16</v>
      </c>
      <c r="AG29" s="27" t="s">
        <v>141</v>
      </c>
      <c r="AH29" s="28">
        <f>VLOOKUP(AG29,'Ads Fontes Media Bias Data'!$A$2:$D$1744,3)</f>
        <v>-0.14</v>
      </c>
      <c r="AI29" s="29">
        <f>VLOOKUP(AG29,'Ads Fontes Media Bias Data'!$A$2:$D$1744,4)</f>
        <v>48.68</v>
      </c>
      <c r="AJ29" s="27" t="s">
        <v>89</v>
      </c>
      <c r="AK29" s="28">
        <f>VLOOKUP(AJ29,'Ads Fontes Media Bias Data'!$A$2:$D$1744,3)</f>
        <v>-5.26</v>
      </c>
      <c r="AL29" s="29">
        <f>VLOOKUP(AJ29,'Ads Fontes Media Bias Data'!$A$2:$D$1744,4)</f>
        <v>43.21</v>
      </c>
      <c r="AM29" s="27" t="s">
        <v>88</v>
      </c>
      <c r="AN29" s="28">
        <f>VLOOKUP(AM29,'Ads Fontes Media Bias Data'!$A$2:$D$1744,3)</f>
        <v>-8.68</v>
      </c>
      <c r="AO29" s="29">
        <f>VLOOKUP(AM29,'Ads Fontes Media Bias Data'!$A$2:$D$1744,4)</f>
        <v>42.4</v>
      </c>
      <c r="AP29" s="27" t="s">
        <v>142</v>
      </c>
      <c r="AQ29" s="28">
        <f>VLOOKUP(AP29,'Ads Fontes Media Bias Data'!$A$2:$D$1744,3)</f>
        <v>-3.94</v>
      </c>
      <c r="AR29" s="29">
        <f>VLOOKUP(AP29,'Ads Fontes Media Bias Data'!$A$2:$D$1744,4)</f>
        <v>39.98</v>
      </c>
      <c r="AS29" s="24">
        <f t="shared" si="1"/>
        <v>-4.976666667</v>
      </c>
      <c r="AT29" s="25">
        <f t="shared" si="2"/>
        <v>4.019141322</v>
      </c>
      <c r="AU29" s="26">
        <f t="shared" si="3"/>
        <v>43.89916667</v>
      </c>
      <c r="AV29" s="25">
        <f t="shared" si="4"/>
        <v>2.346538876</v>
      </c>
      <c r="AW29" s="26" t="s">
        <v>81</v>
      </c>
      <c r="AX29" s="26" t="s">
        <v>95</v>
      </c>
      <c r="AY29" s="25"/>
    </row>
    <row r="30">
      <c r="A30" s="13">
        <v>44738.0</v>
      </c>
      <c r="B30" s="14" t="s">
        <v>68</v>
      </c>
      <c r="C30" s="15">
        <v>14.6740659340659</v>
      </c>
      <c r="D30" s="16" t="str">
        <f>IFERROR(__xludf.DUMMYFUNCTION("CONCATENATE(""W241.HG.alex.doe."", TO_TEXT(C30), ""@gmail.com"")"),"W241.HG.alex.doe.015@gmail.com")</f>
        <v>W241.HG.alex.doe.015@gmail.com</v>
      </c>
      <c r="E30" s="17" t="s">
        <v>69</v>
      </c>
      <c r="F30" s="18">
        <v>36190.0</v>
      </c>
      <c r="G30" s="17" t="s">
        <v>107</v>
      </c>
      <c r="H30" s="19" t="s">
        <v>71</v>
      </c>
      <c r="I30" s="20" t="s">
        <v>143</v>
      </c>
      <c r="J30" s="21">
        <f>VLOOKUP(I30,'Ads Fontes Media Bias Data'!$A$2:$D$1744,3)</f>
        <v>-0.07</v>
      </c>
      <c r="K30" s="22">
        <f>VLOOKUP(I30,'Ads Fontes Media Bias Data'!$A$2:$D$1744,4)</f>
        <v>47.44</v>
      </c>
      <c r="L30" s="20" t="s">
        <v>110</v>
      </c>
      <c r="M30" s="21">
        <f>VLOOKUP(L30,'Ads Fontes Media Bias Data'!$A$2:$D$1744,3)</f>
        <v>-1.06</v>
      </c>
      <c r="N30" s="22">
        <f>VLOOKUP(L30,'Ads Fontes Media Bias Data'!$A$2:$D$1744,4)</f>
        <v>45.7</v>
      </c>
      <c r="O30" s="20" t="s">
        <v>99</v>
      </c>
      <c r="P30" s="21">
        <f>VLOOKUP(O30,'Ads Fontes Media Bias Data'!$A$2:$D$1744,3)</f>
        <v>-0.93</v>
      </c>
      <c r="Q30" s="22">
        <f>VLOOKUP(O30,'Ads Fontes Media Bias Data'!$A$2:$D$1744,4)</f>
        <v>47.73</v>
      </c>
      <c r="R30" s="20" t="s">
        <v>136</v>
      </c>
      <c r="S30" s="21">
        <f>VLOOKUP(R30,'Ads Fontes Media Bias Data'!$A$2:$D$1744,3)</f>
        <v>-5.11</v>
      </c>
      <c r="T30" s="22">
        <f>VLOOKUP(R30,'Ads Fontes Media Bias Data'!$A$2:$D$1744,4)</f>
        <v>49.22</v>
      </c>
      <c r="U30" s="20" t="s">
        <v>80</v>
      </c>
      <c r="V30" s="21">
        <f>VLOOKUP(U30,'Ads Fontes Media Bias Data'!$A$2:$D$1744,3)</f>
        <v>-3.7</v>
      </c>
      <c r="W30" s="22">
        <f>VLOOKUP(U30,'Ads Fontes Media Bias Data'!$A$2:$D$1744,4)</f>
        <v>47.06</v>
      </c>
      <c r="X30" s="20" t="s">
        <v>75</v>
      </c>
      <c r="Y30" s="21">
        <f>VLOOKUP(X30,'Ads Fontes Media Bias Data'!$A$2:$D$1744,3)</f>
        <v>-6.82</v>
      </c>
      <c r="Z30" s="22">
        <f>VLOOKUP(X30,'Ads Fontes Media Bias Data'!$A$2:$D$1744,4)</f>
        <v>45.8</v>
      </c>
      <c r="AA30" s="20" t="s">
        <v>99</v>
      </c>
      <c r="AB30" s="21">
        <f>VLOOKUP(AA30,'Ads Fontes Media Bias Data'!$A$2:$D$1744,3)</f>
        <v>-0.93</v>
      </c>
      <c r="AC30" s="22">
        <f>VLOOKUP(AA30,'Ads Fontes Media Bias Data'!$A$2:$D$1744,4)</f>
        <v>47.73</v>
      </c>
      <c r="AD30" s="20" t="s">
        <v>77</v>
      </c>
      <c r="AE30" s="21">
        <f>VLOOKUP(AD30,'Ads Fontes Media Bias Data'!$A$2:$D$1744,3)</f>
        <v>-1.32</v>
      </c>
      <c r="AF30" s="22">
        <f>VLOOKUP(AD30,'Ads Fontes Media Bias Data'!$A$2:$D$1744,4)</f>
        <v>47.94</v>
      </c>
      <c r="AG30" s="20" t="s">
        <v>99</v>
      </c>
      <c r="AH30" s="21">
        <f>VLOOKUP(AG30,'Ads Fontes Media Bias Data'!$A$2:$D$1744,3)</f>
        <v>-0.93</v>
      </c>
      <c r="AI30" s="22">
        <f>VLOOKUP(AG30,'Ads Fontes Media Bias Data'!$A$2:$D$1744,4)</f>
        <v>47.73</v>
      </c>
      <c r="AJ30" s="20" t="s">
        <v>136</v>
      </c>
      <c r="AK30" s="21">
        <f>VLOOKUP(AJ30,'Ads Fontes Media Bias Data'!$A$2:$D$1744,3)</f>
        <v>-5.11</v>
      </c>
      <c r="AL30" s="22">
        <f>VLOOKUP(AJ30,'Ads Fontes Media Bias Data'!$A$2:$D$1744,4)</f>
        <v>49.22</v>
      </c>
      <c r="AM30" s="20" t="s">
        <v>92</v>
      </c>
      <c r="AN30" s="21">
        <f>VLOOKUP(AM30,'Ads Fontes Media Bias Data'!$A$2:$D$1744,3)</f>
        <v>-4.81</v>
      </c>
      <c r="AO30" s="22">
        <f>VLOOKUP(AM30,'Ads Fontes Media Bias Data'!$A$2:$D$1744,4)</f>
        <v>44.65</v>
      </c>
      <c r="AP30" s="20" t="s">
        <v>108</v>
      </c>
      <c r="AQ30" s="21">
        <f>VLOOKUP(AP30,'Ads Fontes Media Bias Data'!$A$2:$D$1744,3)</f>
        <v>-4.44</v>
      </c>
      <c r="AR30" s="22">
        <f>VLOOKUP(AP30,'Ads Fontes Media Bias Data'!$A$2:$D$1744,4)</f>
        <v>48.78</v>
      </c>
      <c r="AS30" s="24">
        <f t="shared" si="1"/>
        <v>-2.935833333</v>
      </c>
      <c r="AT30" s="25">
        <f t="shared" si="2"/>
        <v>2.282592061</v>
      </c>
      <c r="AU30" s="26">
        <f t="shared" si="3"/>
        <v>47.41666667</v>
      </c>
      <c r="AV30" s="25">
        <f t="shared" si="4"/>
        <v>1.422988745</v>
      </c>
      <c r="AW30" s="26" t="s">
        <v>81</v>
      </c>
      <c r="AX30" s="26" t="s">
        <v>144</v>
      </c>
      <c r="AY30" s="25"/>
    </row>
    <row r="31">
      <c r="A31" s="13">
        <v>44738.0</v>
      </c>
      <c r="B31" s="14" t="s">
        <v>68</v>
      </c>
      <c r="C31" s="15">
        <v>15.1725274725275</v>
      </c>
      <c r="D31" s="16" t="str">
        <f>IFERROR(__xludf.DUMMYFUNCTION("CONCATENATE(""W241.HG.alex.doe."", TO_TEXT(C31), ""@gmail.com"")"),"W241.HG.alex.doe.015@gmail.com")</f>
        <v>W241.HG.alex.doe.015@gmail.com</v>
      </c>
      <c r="E31" s="17" t="s">
        <v>69</v>
      </c>
      <c r="F31" s="18">
        <f>F30</f>
        <v>36190</v>
      </c>
      <c r="G31" s="17" t="s">
        <v>107</v>
      </c>
      <c r="H31" s="19" t="s">
        <v>83</v>
      </c>
      <c r="I31" s="20"/>
      <c r="J31" s="21" t="str">
        <f>VLOOKUP(I31,'Ads Fontes Media Bias Data'!$A$2:$D$1744,3)</f>
        <v>#N/A</v>
      </c>
      <c r="K31" s="22" t="str">
        <f>VLOOKUP(I31,'Ads Fontes Media Bias Data'!$A$2:$D$1744,4)</f>
        <v>#N/A</v>
      </c>
      <c r="L31" s="20"/>
      <c r="M31" s="21" t="str">
        <f>VLOOKUP(L31,'Ads Fontes Media Bias Data'!$A$2:$D$1744,3)</f>
        <v>#N/A</v>
      </c>
      <c r="N31" s="22" t="str">
        <f>VLOOKUP(L31,'Ads Fontes Media Bias Data'!$A$2:$D$1744,4)</f>
        <v>#N/A</v>
      </c>
      <c r="O31" s="20"/>
      <c r="P31" s="21" t="str">
        <f>VLOOKUP(O31,'Ads Fontes Media Bias Data'!$A$2:$D$1744,3)</f>
        <v>#N/A</v>
      </c>
      <c r="Q31" s="22" t="str">
        <f>VLOOKUP(O31,'Ads Fontes Media Bias Data'!$A$2:$D$1744,4)</f>
        <v>#N/A</v>
      </c>
      <c r="R31" s="20"/>
      <c r="S31" s="21" t="str">
        <f>VLOOKUP(R31,'Ads Fontes Media Bias Data'!$A$2:$D$1744,3)</f>
        <v>#N/A</v>
      </c>
      <c r="T31" s="22" t="str">
        <f>VLOOKUP(R31,'Ads Fontes Media Bias Data'!$A$2:$D$1744,4)</f>
        <v>#N/A</v>
      </c>
      <c r="U31" s="20"/>
      <c r="V31" s="21" t="str">
        <f>VLOOKUP(U31,'Ads Fontes Media Bias Data'!$A$2:$D$1744,3)</f>
        <v>#N/A</v>
      </c>
      <c r="W31" s="22" t="str">
        <f>VLOOKUP(U31,'Ads Fontes Media Bias Data'!$A$2:$D$1744,4)</f>
        <v>#N/A</v>
      </c>
      <c r="X31" s="20"/>
      <c r="Y31" s="21" t="str">
        <f>VLOOKUP(X31,'Ads Fontes Media Bias Data'!$A$2:$D$1744,3)</f>
        <v>#N/A</v>
      </c>
      <c r="Z31" s="22" t="str">
        <f>VLOOKUP(X31,'Ads Fontes Media Bias Data'!$A$2:$D$1744,4)</f>
        <v>#N/A</v>
      </c>
      <c r="AA31" s="20"/>
      <c r="AB31" s="21" t="str">
        <f>VLOOKUP(AA31,'Ads Fontes Media Bias Data'!$A$2:$D$1744,3)</f>
        <v>#N/A</v>
      </c>
      <c r="AC31" s="22" t="str">
        <f>VLOOKUP(AA31,'Ads Fontes Media Bias Data'!$A$2:$D$1744,4)</f>
        <v>#N/A</v>
      </c>
      <c r="AD31" s="20"/>
      <c r="AE31" s="21" t="str">
        <f>VLOOKUP(AD31,'Ads Fontes Media Bias Data'!$A$2:$D$1744,3)</f>
        <v>#N/A</v>
      </c>
      <c r="AF31" s="22" t="str">
        <f>VLOOKUP(AD31,'Ads Fontes Media Bias Data'!$A$2:$D$1744,4)</f>
        <v>#N/A</v>
      </c>
      <c r="AG31" s="20"/>
      <c r="AH31" s="21" t="str">
        <f>VLOOKUP(AG31,'Ads Fontes Media Bias Data'!$A$2:$D$1744,3)</f>
        <v>#N/A</v>
      </c>
      <c r="AI31" s="22" t="str">
        <f>VLOOKUP(AG31,'Ads Fontes Media Bias Data'!$A$2:$D$1744,4)</f>
        <v>#N/A</v>
      </c>
      <c r="AJ31" s="20"/>
      <c r="AK31" s="21" t="str">
        <f>VLOOKUP(AJ31,'Ads Fontes Media Bias Data'!$A$2:$D$1744,3)</f>
        <v>#N/A</v>
      </c>
      <c r="AL31" s="22" t="str">
        <f>VLOOKUP(AJ31,'Ads Fontes Media Bias Data'!$A$2:$D$1744,4)</f>
        <v>#N/A</v>
      </c>
      <c r="AM31" s="20"/>
      <c r="AN31" s="21" t="str">
        <f>VLOOKUP(AM31,'Ads Fontes Media Bias Data'!$A$2:$D$1744,3)</f>
        <v>#N/A</v>
      </c>
      <c r="AO31" s="22" t="str">
        <f>VLOOKUP(AM31,'Ads Fontes Media Bias Data'!$A$2:$D$1744,4)</f>
        <v>#N/A</v>
      </c>
      <c r="AP31" s="20"/>
      <c r="AQ31" s="21" t="str">
        <f>VLOOKUP(AP31,'Ads Fontes Media Bias Data'!$A$2:$D$1744,3)</f>
        <v>#N/A</v>
      </c>
      <c r="AR31" s="22" t="str">
        <f>VLOOKUP(AP31,'Ads Fontes Media Bias Data'!$A$2:$D$1744,4)</f>
        <v>#N/A</v>
      </c>
      <c r="AS31" s="24" t="str">
        <f t="shared" si="1"/>
        <v>#N/A</v>
      </c>
      <c r="AT31" s="25" t="str">
        <f t="shared" si="2"/>
        <v>#N/A</v>
      </c>
      <c r="AU31" s="26" t="str">
        <f t="shared" si="3"/>
        <v>#N/A</v>
      </c>
      <c r="AV31" s="25" t="str">
        <f t="shared" si="4"/>
        <v>#N/A</v>
      </c>
      <c r="AW31" s="26" t="s">
        <v>114</v>
      </c>
      <c r="AX31" s="26" t="s">
        <v>95</v>
      </c>
      <c r="AY31" s="25"/>
    </row>
    <row r="32">
      <c r="A32" s="13">
        <v>44738.0</v>
      </c>
      <c r="B32" s="14" t="s">
        <v>68</v>
      </c>
      <c r="C32" s="15">
        <v>15.670989010989</v>
      </c>
      <c r="D32" s="16" t="str">
        <f>IFERROR(__xludf.DUMMYFUNCTION("CONCATENATE(""W241.HG.alex.doe."", TO_TEXT(C32), ""@gmail.com"")"),"W241.HG.alex.doe.016@gmail.com")</f>
        <v>W241.HG.alex.doe.016@gmail.com</v>
      </c>
      <c r="E32" s="17" t="s">
        <v>115</v>
      </c>
      <c r="F32" s="18">
        <v>21694.0</v>
      </c>
      <c r="G32" s="17" t="s">
        <v>70</v>
      </c>
      <c r="H32" s="19" t="s">
        <v>71</v>
      </c>
      <c r="I32" s="27" t="s">
        <v>143</v>
      </c>
      <c r="J32" s="28">
        <f>VLOOKUP(I32,'Ads Fontes Media Bias Data'!$A$2:$D$1744,3)</f>
        <v>-0.07</v>
      </c>
      <c r="K32" s="29">
        <f>VLOOKUP(I32,'Ads Fontes Media Bias Data'!$A$2:$D$1744,4)</f>
        <v>47.44</v>
      </c>
      <c r="L32" s="27" t="s">
        <v>77</v>
      </c>
      <c r="M32" s="28">
        <f>VLOOKUP(L32,'Ads Fontes Media Bias Data'!$A$2:$D$1744,3)</f>
        <v>-1.32</v>
      </c>
      <c r="N32" s="29">
        <f>VLOOKUP(L32,'Ads Fontes Media Bias Data'!$A$2:$D$1744,4)</f>
        <v>47.94</v>
      </c>
      <c r="O32" s="27" t="s">
        <v>99</v>
      </c>
      <c r="P32" s="28">
        <f>VLOOKUP(O32,'Ads Fontes Media Bias Data'!$A$2:$D$1744,3)</f>
        <v>-0.93</v>
      </c>
      <c r="Q32" s="29">
        <f>VLOOKUP(O32,'Ads Fontes Media Bias Data'!$A$2:$D$1744,4)</f>
        <v>47.73</v>
      </c>
      <c r="R32" s="27" t="s">
        <v>136</v>
      </c>
      <c r="S32" s="28">
        <f>VLOOKUP(R32,'Ads Fontes Media Bias Data'!$A$2:$D$1744,3)</f>
        <v>-5.11</v>
      </c>
      <c r="T32" s="29">
        <f>VLOOKUP(R32,'Ads Fontes Media Bias Data'!$A$2:$D$1744,4)</f>
        <v>49.22</v>
      </c>
      <c r="U32" s="27" t="s">
        <v>80</v>
      </c>
      <c r="V32" s="28">
        <f>VLOOKUP(U32,'Ads Fontes Media Bias Data'!$A$2:$D$1744,3)</f>
        <v>-3.7</v>
      </c>
      <c r="W32" s="29">
        <f>VLOOKUP(U32,'Ads Fontes Media Bias Data'!$A$2:$D$1744,4)</f>
        <v>47.06</v>
      </c>
      <c r="X32" s="27" t="s">
        <v>72</v>
      </c>
      <c r="Y32" s="28">
        <f>VLOOKUP(X32,'Ads Fontes Media Bias Data'!$A$2:$D$1744,3)</f>
        <v>14.02</v>
      </c>
      <c r="Z32" s="29">
        <f>VLOOKUP(X32,'Ads Fontes Media Bias Data'!$A$2:$D$1744,4)</f>
        <v>35.4</v>
      </c>
      <c r="AA32" s="27" t="s">
        <v>75</v>
      </c>
      <c r="AB32" s="28">
        <f>VLOOKUP(AA32,'Ads Fontes Media Bias Data'!$A$2:$D$1744,3)</f>
        <v>-6.82</v>
      </c>
      <c r="AC32" s="29">
        <f>VLOOKUP(AA32,'Ads Fontes Media Bias Data'!$A$2:$D$1744,4)</f>
        <v>45.8</v>
      </c>
      <c r="AD32" s="27" t="s">
        <v>99</v>
      </c>
      <c r="AE32" s="28">
        <f>VLOOKUP(AD32,'Ads Fontes Media Bias Data'!$A$2:$D$1744,3)</f>
        <v>-0.93</v>
      </c>
      <c r="AF32" s="29">
        <f>VLOOKUP(AD32,'Ads Fontes Media Bias Data'!$A$2:$D$1744,4)</f>
        <v>47.73</v>
      </c>
      <c r="AG32" s="27" t="s">
        <v>77</v>
      </c>
      <c r="AH32" s="28">
        <f>VLOOKUP(AG32,'Ads Fontes Media Bias Data'!$A$2:$D$1744,3)</f>
        <v>-1.32</v>
      </c>
      <c r="AI32" s="29">
        <f>VLOOKUP(AG32,'Ads Fontes Media Bias Data'!$A$2:$D$1744,4)</f>
        <v>47.94</v>
      </c>
      <c r="AJ32" s="27" t="s">
        <v>99</v>
      </c>
      <c r="AK32" s="28">
        <f>VLOOKUP(AJ32,'Ads Fontes Media Bias Data'!$A$2:$D$1744,3)</f>
        <v>-0.93</v>
      </c>
      <c r="AL32" s="29">
        <f>VLOOKUP(AJ32,'Ads Fontes Media Bias Data'!$A$2:$D$1744,4)</f>
        <v>47.73</v>
      </c>
      <c r="AM32" s="27" t="s">
        <v>75</v>
      </c>
      <c r="AN32" s="28">
        <f>VLOOKUP(AM32,'Ads Fontes Media Bias Data'!$A$2:$D$1744,3)</f>
        <v>-6.82</v>
      </c>
      <c r="AO32" s="29">
        <f>VLOOKUP(AM32,'Ads Fontes Media Bias Data'!$A$2:$D$1744,4)</f>
        <v>45.8</v>
      </c>
      <c r="AP32" s="27" t="s">
        <v>77</v>
      </c>
      <c r="AQ32" s="28">
        <f>VLOOKUP(AP32,'Ads Fontes Media Bias Data'!$A$2:$D$1744,3)</f>
        <v>-1.32</v>
      </c>
      <c r="AR32" s="29">
        <f>VLOOKUP(AP32,'Ads Fontes Media Bias Data'!$A$2:$D$1744,4)</f>
        <v>47.94</v>
      </c>
      <c r="AS32" s="24">
        <f t="shared" si="1"/>
        <v>-1.270833333</v>
      </c>
      <c r="AT32" s="25">
        <f t="shared" si="2"/>
        <v>5.375313028</v>
      </c>
      <c r="AU32" s="26">
        <f t="shared" si="3"/>
        <v>46.4775</v>
      </c>
      <c r="AV32" s="25">
        <f t="shared" si="4"/>
        <v>3.612340276</v>
      </c>
      <c r="AW32" s="26" t="s">
        <v>81</v>
      </c>
      <c r="AX32" s="26" t="s">
        <v>144</v>
      </c>
      <c r="AY32" s="25"/>
    </row>
    <row r="33">
      <c r="A33" s="13">
        <v>44738.0</v>
      </c>
      <c r="B33" s="14" t="s">
        <v>68</v>
      </c>
      <c r="C33" s="15">
        <v>16.1694505494506</v>
      </c>
      <c r="D33" s="16" t="str">
        <f>IFERROR(__xludf.DUMMYFUNCTION("CONCATENATE(""W241.HG.alex.doe."", TO_TEXT(C33), ""@gmail.com"")"),"W241.HG.alex.doe.016@gmail.com")</f>
        <v>W241.HG.alex.doe.016@gmail.com</v>
      </c>
      <c r="E33" s="17" t="s">
        <v>115</v>
      </c>
      <c r="F33" s="18">
        <f>F32</f>
        <v>21694</v>
      </c>
      <c r="G33" s="17" t="s">
        <v>70</v>
      </c>
      <c r="H33" s="19" t="s">
        <v>83</v>
      </c>
      <c r="I33" s="27" t="s">
        <v>103</v>
      </c>
      <c r="J33" s="28">
        <f>VLOOKUP(I33,'Ads Fontes Media Bias Data'!$A$2:$D$1744,3)</f>
        <v>-8.55</v>
      </c>
      <c r="K33" s="29">
        <f>VLOOKUP(I33,'Ads Fontes Media Bias Data'!$A$2:$D$1744,4)</f>
        <v>41.05</v>
      </c>
      <c r="L33" s="27" t="s">
        <v>75</v>
      </c>
      <c r="M33" s="28">
        <f>VLOOKUP(L33,'Ads Fontes Media Bias Data'!$A$2:$D$1744,3)</f>
        <v>-6.82</v>
      </c>
      <c r="N33" s="29">
        <f>VLOOKUP(L33,'Ads Fontes Media Bias Data'!$A$2:$D$1744,4)</f>
        <v>45.8</v>
      </c>
      <c r="O33" s="27" t="s">
        <v>85</v>
      </c>
      <c r="P33" s="28">
        <f>VLOOKUP(O33,'Ads Fontes Media Bias Data'!$A$2:$D$1744,3)</f>
        <v>-7.82</v>
      </c>
      <c r="Q33" s="29">
        <f>VLOOKUP(O33,'Ads Fontes Media Bias Data'!$A$2:$D$1744,4)</f>
        <v>43.93</v>
      </c>
      <c r="R33" s="27" t="s">
        <v>145</v>
      </c>
      <c r="S33" s="28">
        <f>VLOOKUP(R33,'Ads Fontes Media Bias Data'!$A$2:$D$1744,3)</f>
        <v>-3.12</v>
      </c>
      <c r="T33" s="29">
        <f>VLOOKUP(R33,'Ads Fontes Media Bias Data'!$A$2:$D$1744,4)</f>
        <v>45.99</v>
      </c>
      <c r="U33" s="27" t="s">
        <v>79</v>
      </c>
      <c r="V33" s="28">
        <f>VLOOKUP(U33,'Ads Fontes Media Bias Data'!$A$2:$D$1744,3)</f>
        <v>-3.6</v>
      </c>
      <c r="W33" s="29">
        <f>VLOOKUP(U33,'Ads Fontes Media Bias Data'!$A$2:$D$1744,4)</f>
        <v>46.07</v>
      </c>
      <c r="X33" s="27" t="s">
        <v>94</v>
      </c>
      <c r="Y33" s="28">
        <f>VLOOKUP(X33,'Ads Fontes Media Bias Data'!$A$2:$D$1744,3)</f>
        <v>-4.73</v>
      </c>
      <c r="Z33" s="29">
        <f>VLOOKUP(X33,'Ads Fontes Media Bias Data'!$A$2:$D$1744,4)</f>
        <v>44.48</v>
      </c>
      <c r="AA33" s="27" t="s">
        <v>94</v>
      </c>
      <c r="AB33" s="28">
        <f>VLOOKUP(AA33,'Ads Fontes Media Bias Data'!$A$2:$D$1744,3)</f>
        <v>-4.73</v>
      </c>
      <c r="AC33" s="29">
        <f>VLOOKUP(AA33,'Ads Fontes Media Bias Data'!$A$2:$D$1744,4)</f>
        <v>44.48</v>
      </c>
      <c r="AD33" s="27" t="s">
        <v>103</v>
      </c>
      <c r="AE33" s="28">
        <f>VLOOKUP(AD33,'Ads Fontes Media Bias Data'!$A$2:$D$1744,3)</f>
        <v>-8.55</v>
      </c>
      <c r="AF33" s="29">
        <f>VLOOKUP(AD33,'Ads Fontes Media Bias Data'!$A$2:$D$1744,4)</f>
        <v>41.05</v>
      </c>
      <c r="AG33" s="27" t="s">
        <v>77</v>
      </c>
      <c r="AH33" s="28">
        <f>VLOOKUP(AG33,'Ads Fontes Media Bias Data'!$A$2:$D$1744,3)</f>
        <v>-1.32</v>
      </c>
      <c r="AI33" s="29">
        <f>VLOOKUP(AG33,'Ads Fontes Media Bias Data'!$A$2:$D$1744,4)</f>
        <v>47.94</v>
      </c>
      <c r="AJ33" s="27" t="s">
        <v>146</v>
      </c>
      <c r="AK33" s="28">
        <f>VLOOKUP(AJ33,'Ads Fontes Media Bias Data'!$A$2:$D$1744,3)</f>
        <v>-5.78</v>
      </c>
      <c r="AL33" s="29">
        <f>VLOOKUP(AJ33,'Ads Fontes Media Bias Data'!$A$2:$D$1744,4)</f>
        <v>41.44</v>
      </c>
      <c r="AM33" s="27" t="s">
        <v>105</v>
      </c>
      <c r="AN33" s="28">
        <f>VLOOKUP(AM33,'Ads Fontes Media Bias Data'!$A$2:$D$1744,3)</f>
        <v>5.09</v>
      </c>
      <c r="AO33" s="29">
        <f>VLOOKUP(AM33,'Ads Fontes Media Bias Data'!$A$2:$D$1744,4)</f>
        <v>45.37</v>
      </c>
      <c r="AP33" s="27" t="s">
        <v>89</v>
      </c>
      <c r="AQ33" s="28">
        <f>VLOOKUP(AP33,'Ads Fontes Media Bias Data'!$A$2:$D$1744,3)</f>
        <v>-5.26</v>
      </c>
      <c r="AR33" s="29">
        <f>VLOOKUP(AP33,'Ads Fontes Media Bias Data'!$A$2:$D$1744,4)</f>
        <v>43.21</v>
      </c>
      <c r="AS33" s="24">
        <f t="shared" si="1"/>
        <v>-4.599166667</v>
      </c>
      <c r="AT33" s="25">
        <f t="shared" si="2"/>
        <v>3.768391165</v>
      </c>
      <c r="AU33" s="26">
        <f t="shared" si="3"/>
        <v>44.23416667</v>
      </c>
      <c r="AV33" s="25">
        <f t="shared" si="4"/>
        <v>2.200741438</v>
      </c>
      <c r="AW33" s="26" t="s">
        <v>81</v>
      </c>
      <c r="AX33" s="26" t="s">
        <v>95</v>
      </c>
      <c r="AY33" s="25"/>
    </row>
    <row r="34">
      <c r="A34" s="13">
        <v>44738.0</v>
      </c>
      <c r="B34" s="14" t="s">
        <v>68</v>
      </c>
      <c r="C34" s="15">
        <v>16.6679120879121</v>
      </c>
      <c r="D34" s="16" t="str">
        <f>IFERROR(__xludf.DUMMYFUNCTION("CONCATENATE(""W241.HG.alex.doe."", TO_TEXT(C34), ""@gmail.com"")"),"W241.HG.alex.doe.017@gmail.com")</f>
        <v>W241.HG.alex.doe.017@gmail.com</v>
      </c>
      <c r="E34" s="17" t="s">
        <v>115</v>
      </c>
      <c r="F34" s="18">
        <v>19483.0</v>
      </c>
      <c r="G34" s="17" t="s">
        <v>96</v>
      </c>
      <c r="H34" s="19" t="s">
        <v>71</v>
      </c>
      <c r="I34" s="20" t="s">
        <v>147</v>
      </c>
      <c r="J34" s="21">
        <f>VLOOKUP(I34,'Ads Fontes Media Bias Data'!$A$2:$D$1744,3)</f>
        <v>-2.34</v>
      </c>
      <c r="K34" s="22">
        <f>VLOOKUP(I34,'Ads Fontes Media Bias Data'!$A$2:$D$1744,4)</f>
        <v>46.25</v>
      </c>
      <c r="L34" s="20" t="s">
        <v>77</v>
      </c>
      <c r="M34" s="21">
        <f>VLOOKUP(L34,'Ads Fontes Media Bias Data'!$A$2:$D$1744,3)</f>
        <v>-1.32</v>
      </c>
      <c r="N34" s="22">
        <f>VLOOKUP(L34,'Ads Fontes Media Bias Data'!$A$2:$D$1744,4)</f>
        <v>47.94</v>
      </c>
      <c r="O34" s="20" t="s">
        <v>102</v>
      </c>
      <c r="P34" s="21">
        <f>VLOOKUP(O34,'Ads Fontes Media Bias Data'!$A$2:$D$1744,3)</f>
        <v>-4.5</v>
      </c>
      <c r="Q34" s="22">
        <f>VLOOKUP(O34,'Ads Fontes Media Bias Data'!$A$2:$D$1744,4)</f>
        <v>46.8</v>
      </c>
      <c r="R34" s="20" t="s">
        <v>147</v>
      </c>
      <c r="S34" s="21">
        <f>VLOOKUP(R34,'Ads Fontes Media Bias Data'!$A$2:$D$1744,3)</f>
        <v>-2.34</v>
      </c>
      <c r="T34" s="22">
        <f>VLOOKUP(R34,'Ads Fontes Media Bias Data'!$A$2:$D$1744,4)</f>
        <v>46.25</v>
      </c>
      <c r="U34" s="20" t="s">
        <v>99</v>
      </c>
      <c r="V34" s="21">
        <f>VLOOKUP(U34,'Ads Fontes Media Bias Data'!$A$2:$D$1744,3)</f>
        <v>-0.93</v>
      </c>
      <c r="W34" s="22">
        <f>VLOOKUP(U34,'Ads Fontes Media Bias Data'!$A$2:$D$1744,4)</f>
        <v>47.73</v>
      </c>
      <c r="X34" s="20" t="s">
        <v>75</v>
      </c>
      <c r="Y34" s="21">
        <f>VLOOKUP(X34,'Ads Fontes Media Bias Data'!$A$2:$D$1744,3)</f>
        <v>-6.82</v>
      </c>
      <c r="Z34" s="22">
        <f>VLOOKUP(X34,'Ads Fontes Media Bias Data'!$A$2:$D$1744,4)</f>
        <v>45.8</v>
      </c>
      <c r="AA34" s="20" t="s">
        <v>79</v>
      </c>
      <c r="AB34" s="21">
        <f>VLOOKUP(AA34,'Ads Fontes Media Bias Data'!$A$2:$D$1744,3)</f>
        <v>-3.6</v>
      </c>
      <c r="AC34" s="22">
        <f>VLOOKUP(AA34,'Ads Fontes Media Bias Data'!$A$2:$D$1744,4)</f>
        <v>46.07</v>
      </c>
      <c r="AD34" s="20" t="s">
        <v>88</v>
      </c>
      <c r="AE34" s="21">
        <f>VLOOKUP(AD34,'Ads Fontes Media Bias Data'!$A$2:$D$1744,3)</f>
        <v>-8.68</v>
      </c>
      <c r="AF34" s="22">
        <f>VLOOKUP(AD34,'Ads Fontes Media Bias Data'!$A$2:$D$1744,4)</f>
        <v>42.4</v>
      </c>
      <c r="AG34" s="20" t="s">
        <v>126</v>
      </c>
      <c r="AH34" s="21">
        <f>VLOOKUP(AG34,'Ads Fontes Media Bias Data'!$A$2:$D$1744,3)</f>
        <v>-2.62</v>
      </c>
      <c r="AI34" s="22">
        <f>VLOOKUP(AG34,'Ads Fontes Media Bias Data'!$A$2:$D$1744,4)</f>
        <v>45.56</v>
      </c>
      <c r="AJ34" s="20" t="s">
        <v>134</v>
      </c>
      <c r="AK34" s="21">
        <f>VLOOKUP(AJ34,'Ads Fontes Media Bias Data'!$A$2:$D$1744,3)</f>
        <v>-5.17</v>
      </c>
      <c r="AL34" s="22">
        <f>VLOOKUP(AJ34,'Ads Fontes Media Bias Data'!$A$2:$D$1744,4)</f>
        <v>46</v>
      </c>
      <c r="AM34" s="20" t="s">
        <v>75</v>
      </c>
      <c r="AN34" s="21">
        <f>VLOOKUP(AM34,'Ads Fontes Media Bias Data'!$A$2:$D$1744,3)</f>
        <v>-6.82</v>
      </c>
      <c r="AO34" s="22">
        <f>VLOOKUP(AM34,'Ads Fontes Media Bias Data'!$A$2:$D$1744,4)</f>
        <v>45.8</v>
      </c>
      <c r="AP34" s="20" t="s">
        <v>78</v>
      </c>
      <c r="AQ34" s="21">
        <f>VLOOKUP(AP34,'Ads Fontes Media Bias Data'!$A$2:$D$1744,3)</f>
        <v>-0.42</v>
      </c>
      <c r="AR34" s="22">
        <f>VLOOKUP(AP34,'Ads Fontes Media Bias Data'!$A$2:$D$1744,4)</f>
        <v>42.02</v>
      </c>
      <c r="AS34" s="24">
        <f t="shared" si="1"/>
        <v>-3.796666667</v>
      </c>
      <c r="AT34" s="25">
        <f t="shared" si="2"/>
        <v>2.627291496</v>
      </c>
      <c r="AU34" s="26">
        <f t="shared" si="3"/>
        <v>45.71833333</v>
      </c>
      <c r="AV34" s="25">
        <f t="shared" si="4"/>
        <v>1.800211267</v>
      </c>
      <c r="AW34" s="26" t="s">
        <v>81</v>
      </c>
      <c r="AX34" s="26" t="s">
        <v>144</v>
      </c>
      <c r="AY34" s="26" t="s">
        <v>148</v>
      </c>
    </row>
    <row r="35">
      <c r="A35" s="13">
        <v>44738.0</v>
      </c>
      <c r="B35" s="14" t="s">
        <v>68</v>
      </c>
      <c r="C35" s="15">
        <v>17.1663736263736</v>
      </c>
      <c r="D35" s="16" t="str">
        <f>IFERROR(__xludf.DUMMYFUNCTION("CONCATENATE(""W241.HG.alex.doe."", TO_TEXT(C35), ""@gmail.com"")"),"W241.HG.alex.doe.017@gmail.com")</f>
        <v>W241.HG.alex.doe.017@gmail.com</v>
      </c>
      <c r="E35" s="17" t="s">
        <v>115</v>
      </c>
      <c r="F35" s="18">
        <f>F34</f>
        <v>19483</v>
      </c>
      <c r="G35" s="17" t="s">
        <v>96</v>
      </c>
      <c r="H35" s="19" t="s">
        <v>83</v>
      </c>
      <c r="I35" s="20" t="s">
        <v>75</v>
      </c>
      <c r="J35" s="21">
        <f>VLOOKUP(I35,'Ads Fontes Media Bias Data'!$A$2:$D$1744,3)</f>
        <v>-6.82</v>
      </c>
      <c r="K35" s="22">
        <f>VLOOKUP(I35,'Ads Fontes Media Bias Data'!$A$2:$D$1744,4)</f>
        <v>45.8</v>
      </c>
      <c r="L35" s="20" t="s">
        <v>93</v>
      </c>
      <c r="M35" s="21">
        <f>VLOOKUP(L35,'Ads Fontes Media Bias Data'!$A$2:$D$1744,3)</f>
        <v>-3.74</v>
      </c>
      <c r="N35" s="22">
        <f>VLOOKUP(L35,'Ads Fontes Media Bias Data'!$A$2:$D$1744,4)</f>
        <v>44.39</v>
      </c>
      <c r="O35" s="20" t="s">
        <v>149</v>
      </c>
      <c r="P35" s="21">
        <f>VLOOKUP(O35,'Ads Fontes Media Bias Data'!$A$2:$D$1744,3)</f>
        <v>-6.26</v>
      </c>
      <c r="Q35" s="22">
        <f>VLOOKUP(O35,'Ads Fontes Media Bias Data'!$A$2:$D$1744,4)</f>
        <v>43.28</v>
      </c>
      <c r="R35" s="20" t="s">
        <v>88</v>
      </c>
      <c r="S35" s="21">
        <f>VLOOKUP(R35,'Ads Fontes Media Bias Data'!$A$2:$D$1744,3)</f>
        <v>-8.68</v>
      </c>
      <c r="T35" s="22">
        <f>VLOOKUP(R35,'Ads Fontes Media Bias Data'!$A$2:$D$1744,4)</f>
        <v>42.4</v>
      </c>
      <c r="U35" s="20" t="s">
        <v>119</v>
      </c>
      <c r="V35" s="21">
        <f>VLOOKUP(U35,'Ads Fontes Media Bias Data'!$A$2:$D$1744,3)</f>
        <v>-4.91</v>
      </c>
      <c r="W35" s="22">
        <f>VLOOKUP(U35,'Ads Fontes Media Bias Data'!$A$2:$D$1744,4)</f>
        <v>42.9</v>
      </c>
      <c r="X35" s="20" t="s">
        <v>77</v>
      </c>
      <c r="Y35" s="21">
        <f>VLOOKUP(X35,'Ads Fontes Media Bias Data'!$A$2:$D$1744,3)</f>
        <v>-1.32</v>
      </c>
      <c r="Z35" s="22">
        <f>VLOOKUP(X35,'Ads Fontes Media Bias Data'!$A$2:$D$1744,4)</f>
        <v>47.94</v>
      </c>
      <c r="AA35" s="20" t="s">
        <v>150</v>
      </c>
      <c r="AB35" s="21">
        <f>VLOOKUP(AA35,'Ads Fontes Media Bias Data'!$A$2:$D$1744,3)</f>
        <v>-5.78</v>
      </c>
      <c r="AC35" s="22">
        <f>VLOOKUP(AA35,'Ads Fontes Media Bias Data'!$A$2:$D$1744,4)</f>
        <v>40.58</v>
      </c>
      <c r="AD35" s="20" t="s">
        <v>151</v>
      </c>
      <c r="AE35" s="21">
        <f>VLOOKUP(AD35,'Ads Fontes Media Bias Data'!$A$2:$D$1744,3)</f>
        <v>-0.33</v>
      </c>
      <c r="AF35" s="22">
        <f>VLOOKUP(AD35,'Ads Fontes Media Bias Data'!$A$2:$D$1744,4)</f>
        <v>46.88</v>
      </c>
      <c r="AG35" s="20" t="s">
        <v>85</v>
      </c>
      <c r="AH35" s="21">
        <f>VLOOKUP(AG35,'Ads Fontes Media Bias Data'!$A$2:$D$1744,3)</f>
        <v>-7.82</v>
      </c>
      <c r="AI35" s="22">
        <f>VLOOKUP(AG35,'Ads Fontes Media Bias Data'!$A$2:$D$1744,4)</f>
        <v>43.93</v>
      </c>
      <c r="AJ35" s="20" t="s">
        <v>134</v>
      </c>
      <c r="AK35" s="21">
        <f>VLOOKUP(AJ35,'Ads Fontes Media Bias Data'!$A$2:$D$1744,3)</f>
        <v>-5.17</v>
      </c>
      <c r="AL35" s="22">
        <f>VLOOKUP(AJ35,'Ads Fontes Media Bias Data'!$A$2:$D$1744,4)</f>
        <v>46</v>
      </c>
      <c r="AM35" s="20" t="s">
        <v>75</v>
      </c>
      <c r="AN35" s="21">
        <f>VLOOKUP(AM35,'Ads Fontes Media Bias Data'!$A$2:$D$1744,3)</f>
        <v>-6.82</v>
      </c>
      <c r="AO35" s="22">
        <f>VLOOKUP(AM35,'Ads Fontes Media Bias Data'!$A$2:$D$1744,4)</f>
        <v>45.8</v>
      </c>
      <c r="AP35" s="20" t="s">
        <v>84</v>
      </c>
      <c r="AQ35" s="21">
        <f>VLOOKUP(AP35,'Ads Fontes Media Bias Data'!$A$2:$D$1744,3)</f>
        <v>-5.11</v>
      </c>
      <c r="AR35" s="22">
        <f>VLOOKUP(AP35,'Ads Fontes Media Bias Data'!$A$2:$D$1744,4)</f>
        <v>45.12</v>
      </c>
      <c r="AS35" s="24">
        <f t="shared" si="1"/>
        <v>-5.23</v>
      </c>
      <c r="AT35" s="25">
        <f t="shared" si="2"/>
        <v>2.461869209</v>
      </c>
      <c r="AU35" s="26">
        <f t="shared" si="3"/>
        <v>44.585</v>
      </c>
      <c r="AV35" s="25">
        <f t="shared" si="4"/>
        <v>2.079936625</v>
      </c>
      <c r="AW35" s="26" t="s">
        <v>81</v>
      </c>
      <c r="AX35" s="26" t="s">
        <v>95</v>
      </c>
      <c r="AY35" s="26" t="s">
        <v>148</v>
      </c>
    </row>
    <row r="36">
      <c r="A36" s="13">
        <v>44738.0</v>
      </c>
      <c r="B36" s="14" t="s">
        <v>68</v>
      </c>
      <c r="C36" s="15">
        <v>17.6648351648352</v>
      </c>
      <c r="D36" s="16" t="str">
        <f>IFERROR(__xludf.DUMMYFUNCTION("CONCATENATE(""W241.HG.alex.doe."", TO_TEXT(C36), ""@gmail.com"")"),"W241.HG.alex.doe.018@gmail.com")</f>
        <v>W241.HG.alex.doe.018@gmail.com</v>
      </c>
      <c r="E36" s="17" t="s">
        <v>115</v>
      </c>
      <c r="F36" s="18">
        <v>20242.0</v>
      </c>
      <c r="G36" s="17" t="s">
        <v>107</v>
      </c>
      <c r="H36" s="19" t="s">
        <v>71</v>
      </c>
      <c r="I36" s="27" t="s">
        <v>79</v>
      </c>
      <c r="J36" s="28">
        <f>VLOOKUP(I36,'Ads Fontes Media Bias Data'!$A$2:$D$1744,3)</f>
        <v>-3.6</v>
      </c>
      <c r="K36" s="29">
        <f>VLOOKUP(I36,'Ads Fontes Media Bias Data'!$A$2:$D$1744,4)</f>
        <v>46.07</v>
      </c>
      <c r="L36" s="27" t="s">
        <v>77</v>
      </c>
      <c r="M36" s="28">
        <f>VLOOKUP(L36,'Ads Fontes Media Bias Data'!$A$2:$D$1744,3)</f>
        <v>-1.32</v>
      </c>
      <c r="N36" s="29">
        <f>VLOOKUP(L36,'Ads Fontes Media Bias Data'!$A$2:$D$1744,4)</f>
        <v>47.94</v>
      </c>
      <c r="O36" s="27" t="s">
        <v>152</v>
      </c>
      <c r="P36" s="28">
        <f>VLOOKUP(O36,'Ads Fontes Media Bias Data'!$A$2:$D$1744,3)</f>
        <v>-2</v>
      </c>
      <c r="Q36" s="29">
        <f>VLOOKUP(O36,'Ads Fontes Media Bias Data'!$A$2:$D$1744,4)</f>
        <v>44.37</v>
      </c>
      <c r="R36" s="27" t="s">
        <v>153</v>
      </c>
      <c r="S36" s="28">
        <f>VLOOKUP(R36,'Ads Fontes Media Bias Data'!$A$2:$D$1744,3)</f>
        <v>-1.54</v>
      </c>
      <c r="T36" s="29">
        <f>VLOOKUP(R36,'Ads Fontes Media Bias Data'!$A$2:$D$1744,4)</f>
        <v>45.07</v>
      </c>
      <c r="U36" s="27" t="s">
        <v>154</v>
      </c>
      <c r="V36" s="28">
        <f>VLOOKUP(U36,'Ads Fontes Media Bias Data'!$A$2:$D$1744,3)</f>
        <v>0.54</v>
      </c>
      <c r="W36" s="29">
        <f>VLOOKUP(U36,'Ads Fontes Media Bias Data'!$A$2:$D$1744,4)</f>
        <v>49.27</v>
      </c>
      <c r="X36" s="27" t="s">
        <v>88</v>
      </c>
      <c r="Y36" s="28">
        <f>VLOOKUP(X36,'Ads Fontes Media Bias Data'!$A$2:$D$1744,3)</f>
        <v>-8.68</v>
      </c>
      <c r="Z36" s="29">
        <f>VLOOKUP(X36,'Ads Fontes Media Bias Data'!$A$2:$D$1744,4)</f>
        <v>42.4</v>
      </c>
      <c r="AA36" s="27" t="s">
        <v>72</v>
      </c>
      <c r="AB36" s="28">
        <f>VLOOKUP(AA36,'Ads Fontes Media Bias Data'!$A$2:$D$1744,3)</f>
        <v>14.02</v>
      </c>
      <c r="AC36" s="29">
        <f>VLOOKUP(AA36,'Ads Fontes Media Bias Data'!$A$2:$D$1744,4)</f>
        <v>35.4</v>
      </c>
      <c r="AD36" s="27" t="s">
        <v>103</v>
      </c>
      <c r="AE36" s="28">
        <f>VLOOKUP(AD36,'Ads Fontes Media Bias Data'!$A$2:$D$1744,3)</f>
        <v>-8.55</v>
      </c>
      <c r="AF36" s="29">
        <f>VLOOKUP(AD36,'Ads Fontes Media Bias Data'!$A$2:$D$1744,4)</f>
        <v>41.05</v>
      </c>
      <c r="AG36" s="27" t="s">
        <v>112</v>
      </c>
      <c r="AH36" s="28">
        <f>VLOOKUP(AG36,'Ads Fontes Media Bias Data'!$A$2:$D$1744,3)</f>
        <v>-3.77</v>
      </c>
      <c r="AI36" s="29">
        <f>VLOOKUP(AG36,'Ads Fontes Media Bias Data'!$A$2:$D$1744,4)</f>
        <v>45.87</v>
      </c>
      <c r="AJ36" s="27" t="s">
        <v>86</v>
      </c>
      <c r="AK36" s="28">
        <f>VLOOKUP(AJ36,'Ads Fontes Media Bias Data'!$A$2:$D$1744,3)</f>
        <v>-1.82</v>
      </c>
      <c r="AL36" s="29">
        <f>VLOOKUP(AJ36,'Ads Fontes Media Bias Data'!$A$2:$D$1744,4)</f>
        <v>48.85</v>
      </c>
      <c r="AM36" s="27" t="s">
        <v>99</v>
      </c>
      <c r="AN36" s="28">
        <f>VLOOKUP(AM36,'Ads Fontes Media Bias Data'!$A$2:$D$1744,3)</f>
        <v>-0.93</v>
      </c>
      <c r="AO36" s="29">
        <f>VLOOKUP(AM36,'Ads Fontes Media Bias Data'!$A$2:$D$1744,4)</f>
        <v>47.73</v>
      </c>
      <c r="AP36" s="27" t="s">
        <v>88</v>
      </c>
      <c r="AQ36" s="28">
        <f>VLOOKUP(AP36,'Ads Fontes Media Bias Data'!$A$2:$D$1744,3)</f>
        <v>-8.68</v>
      </c>
      <c r="AR36" s="29">
        <f>VLOOKUP(AP36,'Ads Fontes Media Bias Data'!$A$2:$D$1744,4)</f>
        <v>42.4</v>
      </c>
      <c r="AS36" s="24">
        <f t="shared" si="1"/>
        <v>-2.194166667</v>
      </c>
      <c r="AT36" s="25">
        <f t="shared" si="2"/>
        <v>6.04777263</v>
      </c>
      <c r="AU36" s="26">
        <f t="shared" si="3"/>
        <v>44.70166667</v>
      </c>
      <c r="AV36" s="25">
        <f t="shared" si="4"/>
        <v>3.950488654</v>
      </c>
      <c r="AW36" s="26" t="s">
        <v>81</v>
      </c>
      <c r="AX36" s="26" t="s">
        <v>144</v>
      </c>
      <c r="AY36" s="26" t="s">
        <v>155</v>
      </c>
    </row>
    <row r="37">
      <c r="A37" s="13">
        <v>44738.0</v>
      </c>
      <c r="B37" s="14" t="s">
        <v>68</v>
      </c>
      <c r="C37" s="15">
        <v>18.1632967032967</v>
      </c>
      <c r="D37" s="16" t="str">
        <f>IFERROR(__xludf.DUMMYFUNCTION("CONCATENATE(""W241.HG.alex.doe."", TO_TEXT(C37), ""@gmail.com"")"),"W241.HG.alex.doe.018@gmail.com")</f>
        <v>W241.HG.alex.doe.018@gmail.com</v>
      </c>
      <c r="E37" s="17" t="s">
        <v>115</v>
      </c>
      <c r="F37" s="18">
        <f>F36</f>
        <v>20242</v>
      </c>
      <c r="G37" s="17" t="s">
        <v>107</v>
      </c>
      <c r="H37" s="19" t="s">
        <v>83</v>
      </c>
      <c r="I37" s="27" t="s">
        <v>156</v>
      </c>
      <c r="J37" s="28">
        <f>VLOOKUP(I37,'Ads Fontes Media Bias Data'!$A$2:$D$1744,3)</f>
        <v>-6.66</v>
      </c>
      <c r="K37" s="29">
        <f>VLOOKUP(I37,'Ads Fontes Media Bias Data'!$A$2:$D$1744,4)</f>
        <v>42.75</v>
      </c>
      <c r="L37" s="27" t="s">
        <v>88</v>
      </c>
      <c r="M37" s="28">
        <f>VLOOKUP(L37,'Ads Fontes Media Bias Data'!$A$2:$D$1744,3)</f>
        <v>-8.68</v>
      </c>
      <c r="N37" s="29">
        <f>VLOOKUP(L37,'Ads Fontes Media Bias Data'!$A$2:$D$1744,4)</f>
        <v>42.4</v>
      </c>
      <c r="O37" s="27" t="s">
        <v>85</v>
      </c>
      <c r="P37" s="28">
        <f>VLOOKUP(O37,'Ads Fontes Media Bias Data'!$A$2:$D$1744,3)</f>
        <v>-7.82</v>
      </c>
      <c r="Q37" s="29">
        <f>VLOOKUP(O37,'Ads Fontes Media Bias Data'!$A$2:$D$1744,4)</f>
        <v>43.93</v>
      </c>
      <c r="R37" s="27" t="s">
        <v>77</v>
      </c>
      <c r="S37" s="28">
        <f>VLOOKUP(R37,'Ads Fontes Media Bias Data'!$A$2:$D$1744,3)</f>
        <v>-1.32</v>
      </c>
      <c r="T37" s="29">
        <f>VLOOKUP(R37,'Ads Fontes Media Bias Data'!$A$2:$D$1744,4)</f>
        <v>47.94</v>
      </c>
      <c r="U37" s="27" t="s">
        <v>87</v>
      </c>
      <c r="V37" s="28">
        <f>VLOOKUP(U37,'Ads Fontes Media Bias Data'!$A$2:$D$1744,3)</f>
        <v>-6.92</v>
      </c>
      <c r="W37" s="29">
        <f>VLOOKUP(U37,'Ads Fontes Media Bias Data'!$A$2:$D$1744,4)</f>
        <v>43.16</v>
      </c>
      <c r="X37" s="27" t="s">
        <v>89</v>
      </c>
      <c r="Y37" s="28">
        <f>VLOOKUP(X37,'Ads Fontes Media Bias Data'!$A$2:$D$1744,3)</f>
        <v>-5.26</v>
      </c>
      <c r="Z37" s="29">
        <f>VLOOKUP(X37,'Ads Fontes Media Bias Data'!$A$2:$D$1744,4)</f>
        <v>43.21</v>
      </c>
      <c r="AA37" s="27" t="s">
        <v>157</v>
      </c>
      <c r="AB37" s="28">
        <f>VLOOKUP(AA37,'Ads Fontes Media Bias Data'!$A$2:$D$1744,3)</f>
        <v>-5.18</v>
      </c>
      <c r="AC37" s="29">
        <f>VLOOKUP(AA37,'Ads Fontes Media Bias Data'!$A$2:$D$1744,4)</f>
        <v>45.53</v>
      </c>
      <c r="AD37" s="27" t="s">
        <v>88</v>
      </c>
      <c r="AE37" s="28">
        <f>VLOOKUP(AD37,'Ads Fontes Media Bias Data'!$A$2:$D$1744,3)</f>
        <v>-8.68</v>
      </c>
      <c r="AF37" s="29">
        <f>VLOOKUP(AD37,'Ads Fontes Media Bias Data'!$A$2:$D$1744,4)</f>
        <v>42.4</v>
      </c>
      <c r="AG37" s="27" t="s">
        <v>86</v>
      </c>
      <c r="AH37" s="28">
        <f>VLOOKUP(AG37,'Ads Fontes Media Bias Data'!$A$2:$D$1744,3)</f>
        <v>-1.82</v>
      </c>
      <c r="AI37" s="29">
        <f>VLOOKUP(AG37,'Ads Fontes Media Bias Data'!$A$2:$D$1744,4)</f>
        <v>48.85</v>
      </c>
      <c r="AJ37" s="27" t="s">
        <v>158</v>
      </c>
      <c r="AK37" s="28">
        <f>VLOOKUP(AJ37,'Ads Fontes Media Bias Data'!$A$2:$D$1744,3)</f>
        <v>-0.25</v>
      </c>
      <c r="AL37" s="29">
        <f>VLOOKUP(AJ37,'Ads Fontes Media Bias Data'!$A$2:$D$1744,4)</f>
        <v>48.04</v>
      </c>
      <c r="AM37" s="27" t="s">
        <v>72</v>
      </c>
      <c r="AN37" s="28">
        <f>VLOOKUP(AM37,'Ads Fontes Media Bias Data'!$A$2:$D$1744,3)</f>
        <v>14.02</v>
      </c>
      <c r="AO37" s="29">
        <f>VLOOKUP(AM37,'Ads Fontes Media Bias Data'!$A$2:$D$1744,4)</f>
        <v>35.4</v>
      </c>
      <c r="AP37" s="27" t="s">
        <v>91</v>
      </c>
      <c r="AQ37" s="28">
        <f>VLOOKUP(AP37,'Ads Fontes Media Bias Data'!$A$2:$D$1744,3)</f>
        <v>-7.83</v>
      </c>
      <c r="AR37" s="29">
        <f>VLOOKUP(AP37,'Ads Fontes Media Bias Data'!$A$2:$D$1744,4)</f>
        <v>43.2</v>
      </c>
      <c r="AS37" s="24">
        <f t="shared" si="1"/>
        <v>-3.866666667</v>
      </c>
      <c r="AT37" s="25">
        <f t="shared" si="2"/>
        <v>6.340006214</v>
      </c>
      <c r="AU37" s="26">
        <f t="shared" si="3"/>
        <v>43.90083333</v>
      </c>
      <c r="AV37" s="25">
        <f t="shared" si="4"/>
        <v>3.570175596</v>
      </c>
      <c r="AW37" s="26" t="s">
        <v>81</v>
      </c>
      <c r="AX37" s="26" t="s">
        <v>95</v>
      </c>
      <c r="AY37" s="26" t="s">
        <v>155</v>
      </c>
    </row>
    <row r="38">
      <c r="A38" s="13">
        <v>44745.0</v>
      </c>
      <c r="B38" s="14" t="s">
        <v>68</v>
      </c>
      <c r="C38" s="15">
        <v>18.6617582417583</v>
      </c>
      <c r="D38" s="16" t="str">
        <f>IFERROR(__xludf.DUMMYFUNCTION("CONCATENATE(""W241.HG.alex.doe."", TO_TEXT(C38), ""@gmail.com"")"),"W241.HG.alex.doe.019@gmail.com")</f>
        <v>W241.HG.alex.doe.019@gmail.com</v>
      </c>
      <c r="E38" s="17" t="s">
        <v>69</v>
      </c>
      <c r="F38" s="18">
        <v>34733.0</v>
      </c>
      <c r="G38" s="17" t="s">
        <v>70</v>
      </c>
      <c r="H38" s="19" t="s">
        <v>71</v>
      </c>
      <c r="I38" s="20" t="s">
        <v>72</v>
      </c>
      <c r="J38" s="21">
        <f>VLOOKUP(I38,'Ads Fontes Media Bias Data'!$A$2:$D$1744,3)</f>
        <v>14.02</v>
      </c>
      <c r="K38" s="22">
        <f>VLOOKUP(I38,'Ads Fontes Media Bias Data'!$A$2:$D$1744,4)</f>
        <v>35.4</v>
      </c>
      <c r="L38" s="20" t="s">
        <v>159</v>
      </c>
      <c r="M38" s="21">
        <f>VLOOKUP(L38,'Ads Fontes Media Bias Data'!$A$2:$D$1744,3)</f>
        <v>-1.84</v>
      </c>
      <c r="N38" s="22">
        <f>VLOOKUP(L38,'Ads Fontes Media Bias Data'!$A$2:$D$1744,4)</f>
        <v>47.24</v>
      </c>
      <c r="O38" s="20" t="s">
        <v>147</v>
      </c>
      <c r="P38" s="21">
        <f>VLOOKUP(O38,'Ads Fontes Media Bias Data'!$A$2:$D$1744,3)</f>
        <v>-2.34</v>
      </c>
      <c r="Q38" s="22">
        <f>VLOOKUP(O38,'Ads Fontes Media Bias Data'!$A$2:$D$1744,4)</f>
        <v>46.25</v>
      </c>
      <c r="R38" s="20" t="s">
        <v>101</v>
      </c>
      <c r="S38" s="21">
        <f>VLOOKUP(R38,'Ads Fontes Media Bias Data'!$A$2:$D$1744,3)</f>
        <v>-14.13</v>
      </c>
      <c r="T38" s="22">
        <f>VLOOKUP(R38,'Ads Fontes Media Bias Data'!$A$2:$D$1744,4)</f>
        <v>35.87</v>
      </c>
      <c r="U38" s="20" t="s">
        <v>137</v>
      </c>
      <c r="V38" s="21">
        <f>VLOOKUP(U38,'Ads Fontes Media Bias Data'!$A$2:$D$1744,3)</f>
        <v>-0.29</v>
      </c>
      <c r="W38" s="22">
        <f>VLOOKUP(U38,'Ads Fontes Media Bias Data'!$A$2:$D$1744,4)</f>
        <v>46.14</v>
      </c>
      <c r="X38" s="20" t="s">
        <v>88</v>
      </c>
      <c r="Y38" s="21">
        <f>VLOOKUP(X38,'Ads Fontes Media Bias Data'!$A$2:$D$1744,3)</f>
        <v>-8.68</v>
      </c>
      <c r="Z38" s="22">
        <f>VLOOKUP(X38,'Ads Fontes Media Bias Data'!$A$2:$D$1744,4)</f>
        <v>42.4</v>
      </c>
      <c r="AA38" s="20" t="s">
        <v>80</v>
      </c>
      <c r="AB38" s="21">
        <f>VLOOKUP(AA38,'Ads Fontes Media Bias Data'!$A$2:$D$1744,3)</f>
        <v>-3.7</v>
      </c>
      <c r="AC38" s="22">
        <f>VLOOKUP(AA38,'Ads Fontes Media Bias Data'!$A$2:$D$1744,4)</f>
        <v>47.06</v>
      </c>
      <c r="AD38" s="20" t="s">
        <v>125</v>
      </c>
      <c r="AE38" s="21">
        <f>VLOOKUP(AD38,'Ads Fontes Media Bias Data'!$A$2:$D$1744,3)</f>
        <v>-1.23</v>
      </c>
      <c r="AF38" s="22">
        <f>VLOOKUP(AD38,'Ads Fontes Media Bias Data'!$A$2:$D$1744,4)</f>
        <v>45.73</v>
      </c>
      <c r="AG38" s="20" t="s">
        <v>75</v>
      </c>
      <c r="AH38" s="21">
        <f>VLOOKUP(AG38,'Ads Fontes Media Bias Data'!$A$2:$D$1744,3)</f>
        <v>-6.82</v>
      </c>
      <c r="AI38" s="22">
        <f>VLOOKUP(AG38,'Ads Fontes Media Bias Data'!$A$2:$D$1744,4)</f>
        <v>45.8</v>
      </c>
      <c r="AJ38" s="20" t="s">
        <v>160</v>
      </c>
      <c r="AK38" s="21">
        <f>VLOOKUP(AJ38,'Ads Fontes Media Bias Data'!$A$2:$D$1744,3)</f>
        <v>0.02</v>
      </c>
      <c r="AL38" s="22">
        <f>VLOOKUP(AJ38,'Ads Fontes Media Bias Data'!$A$2:$D$1744,4)</f>
        <v>44.51</v>
      </c>
      <c r="AM38" s="20" t="s">
        <v>102</v>
      </c>
      <c r="AN38" s="21">
        <f>VLOOKUP(AM38,'Ads Fontes Media Bias Data'!$A$2:$D$1744,3)</f>
        <v>-4.5</v>
      </c>
      <c r="AO38" s="22">
        <f>VLOOKUP(AM38,'Ads Fontes Media Bias Data'!$A$2:$D$1744,4)</f>
        <v>46.8</v>
      </c>
      <c r="AP38" s="20" t="s">
        <v>79</v>
      </c>
      <c r="AQ38" s="21">
        <f>VLOOKUP(AP38,'Ads Fontes Media Bias Data'!$A$2:$D$1744,3)</f>
        <v>-3.6</v>
      </c>
      <c r="AR38" s="22">
        <f>VLOOKUP(AP38,'Ads Fontes Media Bias Data'!$A$2:$D$1744,4)</f>
        <v>46.07</v>
      </c>
      <c r="AS38" s="24">
        <f t="shared" si="1"/>
        <v>-2.7575</v>
      </c>
      <c r="AT38" s="25">
        <f t="shared" si="2"/>
        <v>6.634517349</v>
      </c>
      <c r="AU38" s="26">
        <f t="shared" si="3"/>
        <v>44.10583333</v>
      </c>
      <c r="AV38" s="25">
        <f t="shared" si="4"/>
        <v>4.162644392</v>
      </c>
      <c r="AW38" s="26" t="s">
        <v>81</v>
      </c>
      <c r="AX38" s="26" t="s">
        <v>144</v>
      </c>
      <c r="AY38" s="26" t="s">
        <v>161</v>
      </c>
    </row>
    <row r="39">
      <c r="A39" s="13">
        <v>44745.0</v>
      </c>
      <c r="B39" s="14" t="s">
        <v>68</v>
      </c>
      <c r="C39" s="15">
        <v>19.1602197802198</v>
      </c>
      <c r="D39" s="16" t="str">
        <f>IFERROR(__xludf.DUMMYFUNCTION("CONCATENATE(""W241.HG.alex.doe."", TO_TEXT(C39), ""@gmail.com"")"),"W241.HG.alex.doe.019@gmail.com")</f>
        <v>W241.HG.alex.doe.019@gmail.com</v>
      </c>
      <c r="E39" s="17" t="s">
        <v>69</v>
      </c>
      <c r="F39" s="18">
        <f>F38</f>
        <v>34733</v>
      </c>
      <c r="G39" s="17" t="s">
        <v>70</v>
      </c>
      <c r="H39" s="19" t="s">
        <v>83</v>
      </c>
      <c r="I39" s="20" t="s">
        <v>94</v>
      </c>
      <c r="J39" s="21">
        <f>VLOOKUP(I39,'Ads Fontes Media Bias Data'!$A$2:$D$1744,3)</f>
        <v>-4.73</v>
      </c>
      <c r="K39" s="22">
        <f>VLOOKUP(I39,'Ads Fontes Media Bias Data'!$A$2:$D$1744,4)</f>
        <v>44.48</v>
      </c>
      <c r="L39" s="20" t="s">
        <v>103</v>
      </c>
      <c r="M39" s="21">
        <f>VLOOKUP(L39,'Ads Fontes Media Bias Data'!$A$2:$D$1744,3)</f>
        <v>-8.55</v>
      </c>
      <c r="N39" s="22">
        <f>VLOOKUP(L39,'Ads Fontes Media Bias Data'!$A$2:$D$1744,4)</f>
        <v>41.05</v>
      </c>
      <c r="O39" s="20" t="s">
        <v>88</v>
      </c>
      <c r="P39" s="21">
        <f>VLOOKUP(O39,'Ads Fontes Media Bias Data'!$A$2:$D$1744,3)</f>
        <v>-8.68</v>
      </c>
      <c r="Q39" s="22">
        <f>VLOOKUP(O39,'Ads Fontes Media Bias Data'!$A$2:$D$1744,4)</f>
        <v>42.4</v>
      </c>
      <c r="R39" s="20" t="s">
        <v>75</v>
      </c>
      <c r="S39" s="21">
        <f>VLOOKUP(R39,'Ads Fontes Media Bias Data'!$A$2:$D$1744,3)</f>
        <v>-6.82</v>
      </c>
      <c r="T39" s="22">
        <f>VLOOKUP(R39,'Ads Fontes Media Bias Data'!$A$2:$D$1744,4)</f>
        <v>45.8</v>
      </c>
      <c r="U39" s="20" t="s">
        <v>88</v>
      </c>
      <c r="V39" s="21">
        <f>VLOOKUP(U39,'Ads Fontes Media Bias Data'!$A$2:$D$1744,3)</f>
        <v>-8.68</v>
      </c>
      <c r="W39" s="22">
        <f>VLOOKUP(U39,'Ads Fontes Media Bias Data'!$A$2:$D$1744,4)</f>
        <v>42.4</v>
      </c>
      <c r="X39" s="20" t="s">
        <v>103</v>
      </c>
      <c r="Y39" s="21">
        <f>VLOOKUP(X39,'Ads Fontes Media Bias Data'!$A$2:$D$1744,3)</f>
        <v>-8.55</v>
      </c>
      <c r="Z39" s="22">
        <f>VLOOKUP(X39,'Ads Fontes Media Bias Data'!$A$2:$D$1744,4)</f>
        <v>41.05</v>
      </c>
      <c r="AA39" s="20" t="s">
        <v>103</v>
      </c>
      <c r="AB39" s="21">
        <f>VLOOKUP(AA39,'Ads Fontes Media Bias Data'!$A$2:$D$1744,3)</f>
        <v>-8.55</v>
      </c>
      <c r="AC39" s="22">
        <f>VLOOKUP(AA39,'Ads Fontes Media Bias Data'!$A$2:$D$1744,4)</f>
        <v>41.05</v>
      </c>
      <c r="AD39" s="20" t="s">
        <v>129</v>
      </c>
      <c r="AE39" s="21">
        <f>VLOOKUP(AD39,'Ads Fontes Media Bias Data'!$A$2:$D$1744,3)</f>
        <v>-1.41</v>
      </c>
      <c r="AF39" s="22">
        <f>VLOOKUP(AD39,'Ads Fontes Media Bias Data'!$A$2:$D$1744,4)</f>
        <v>43.58</v>
      </c>
      <c r="AG39" s="20" t="s">
        <v>79</v>
      </c>
      <c r="AH39" s="21">
        <f>VLOOKUP(AG39,'Ads Fontes Media Bias Data'!$A$2:$D$1744,3)</f>
        <v>-3.6</v>
      </c>
      <c r="AI39" s="22">
        <f>VLOOKUP(AG39,'Ads Fontes Media Bias Data'!$A$2:$D$1744,4)</f>
        <v>46.07</v>
      </c>
      <c r="AJ39" s="20" t="s">
        <v>119</v>
      </c>
      <c r="AK39" s="21">
        <f>VLOOKUP(AJ39,'Ads Fontes Media Bias Data'!$A$2:$D$1744,3)</f>
        <v>-4.91</v>
      </c>
      <c r="AL39" s="22">
        <f>VLOOKUP(AJ39,'Ads Fontes Media Bias Data'!$A$2:$D$1744,4)</f>
        <v>42.9</v>
      </c>
      <c r="AM39" s="20" t="s">
        <v>92</v>
      </c>
      <c r="AN39" s="21">
        <f>VLOOKUP(AM39,'Ads Fontes Media Bias Data'!$A$2:$D$1744,3)</f>
        <v>-4.81</v>
      </c>
      <c r="AO39" s="22">
        <f>VLOOKUP(AM39,'Ads Fontes Media Bias Data'!$A$2:$D$1744,4)</f>
        <v>44.65</v>
      </c>
      <c r="AP39" s="20" t="s">
        <v>94</v>
      </c>
      <c r="AQ39" s="21">
        <f>VLOOKUP(AP39,'Ads Fontes Media Bias Data'!$A$2:$D$1744,3)</f>
        <v>-4.73</v>
      </c>
      <c r="AR39" s="22">
        <f>VLOOKUP(AP39,'Ads Fontes Media Bias Data'!$A$2:$D$1744,4)</f>
        <v>44.48</v>
      </c>
      <c r="AS39" s="24">
        <f t="shared" si="1"/>
        <v>-6.168333333</v>
      </c>
      <c r="AT39" s="25">
        <f t="shared" si="2"/>
        <v>2.465447897</v>
      </c>
      <c r="AU39" s="26">
        <f t="shared" si="3"/>
        <v>43.32583333</v>
      </c>
      <c r="AV39" s="25">
        <f t="shared" si="4"/>
        <v>1.798183216</v>
      </c>
      <c r="AW39" s="26" t="s">
        <v>81</v>
      </c>
      <c r="AX39" s="26" t="s">
        <v>95</v>
      </c>
      <c r="AY39" s="26" t="s">
        <v>161</v>
      </c>
    </row>
    <row r="40">
      <c r="A40" s="13">
        <v>44745.0</v>
      </c>
      <c r="B40" s="14" t="s">
        <v>68</v>
      </c>
      <c r="C40" s="15">
        <v>19.6586813186813</v>
      </c>
      <c r="D40" s="16" t="str">
        <f>IFERROR(__xludf.DUMMYFUNCTION("CONCATENATE(""W241.HG.alex.doe."", TO_TEXT(C40), ""@gmail.com"")"),"W241.HG.alex.doe.020@gmail.com")</f>
        <v>W241.HG.alex.doe.020@gmail.com</v>
      </c>
      <c r="E40" s="17" t="s">
        <v>69</v>
      </c>
      <c r="F40" s="18">
        <v>33850.0</v>
      </c>
      <c r="G40" s="17" t="s">
        <v>96</v>
      </c>
      <c r="H40" s="19" t="s">
        <v>71</v>
      </c>
      <c r="I40" s="27" t="s">
        <v>134</v>
      </c>
      <c r="J40" s="28">
        <f>VLOOKUP(I40,'Ads Fontes Media Bias Data'!$A$2:$D$1744,3)</f>
        <v>-5.17</v>
      </c>
      <c r="K40" s="29">
        <f>VLOOKUP(I40,'Ads Fontes Media Bias Data'!$A$2:$D$1744,4)</f>
        <v>46</v>
      </c>
      <c r="L40" s="27" t="s">
        <v>79</v>
      </c>
      <c r="M40" s="28">
        <f>VLOOKUP(L40,'Ads Fontes Media Bias Data'!$A$2:$D$1744,3)</f>
        <v>-3.6</v>
      </c>
      <c r="N40" s="29">
        <f>VLOOKUP(L40,'Ads Fontes Media Bias Data'!$A$2:$D$1744,4)</f>
        <v>46.07</v>
      </c>
      <c r="O40" s="27" t="s">
        <v>147</v>
      </c>
      <c r="P40" s="28">
        <f>VLOOKUP(O40,'Ads Fontes Media Bias Data'!$A$2:$D$1744,3)</f>
        <v>-2.34</v>
      </c>
      <c r="Q40" s="29">
        <f>VLOOKUP(O40,'Ads Fontes Media Bias Data'!$A$2:$D$1744,4)</f>
        <v>46.25</v>
      </c>
      <c r="R40" s="27" t="s">
        <v>160</v>
      </c>
      <c r="S40" s="28">
        <f>VLOOKUP(R40,'Ads Fontes Media Bias Data'!$A$2:$D$1744,3)</f>
        <v>0.02</v>
      </c>
      <c r="T40" s="29">
        <f>VLOOKUP(R40,'Ads Fontes Media Bias Data'!$A$2:$D$1744,4)</f>
        <v>44.51</v>
      </c>
      <c r="U40" s="27" t="s">
        <v>126</v>
      </c>
      <c r="V40" s="28">
        <f>VLOOKUP(U40,'Ads Fontes Media Bias Data'!$A$2:$D$1744,3)</f>
        <v>-2.62</v>
      </c>
      <c r="W40" s="29">
        <f>VLOOKUP(U40,'Ads Fontes Media Bias Data'!$A$2:$D$1744,4)</f>
        <v>45.56</v>
      </c>
      <c r="X40" s="27" t="s">
        <v>162</v>
      </c>
      <c r="Y40" s="28">
        <f>VLOOKUP(X40,'Ads Fontes Media Bias Data'!$A$2:$D$1744,3)</f>
        <v>-4.32</v>
      </c>
      <c r="Z40" s="29">
        <f>VLOOKUP(X40,'Ads Fontes Media Bias Data'!$A$2:$D$1744,4)</f>
        <v>44.07</v>
      </c>
      <c r="AA40" s="27" t="s">
        <v>101</v>
      </c>
      <c r="AB40" s="28">
        <f>VLOOKUP(AA40,'Ads Fontes Media Bias Data'!$A$2:$D$1744,3)</f>
        <v>-14.13</v>
      </c>
      <c r="AC40" s="29">
        <f>VLOOKUP(AA40,'Ads Fontes Media Bias Data'!$A$2:$D$1744,4)</f>
        <v>35.87</v>
      </c>
      <c r="AD40" s="27" t="s">
        <v>88</v>
      </c>
      <c r="AE40" s="28">
        <f>VLOOKUP(AD40,'Ads Fontes Media Bias Data'!$A$2:$D$1744,3)</f>
        <v>-8.68</v>
      </c>
      <c r="AF40" s="29">
        <f>VLOOKUP(AD40,'Ads Fontes Media Bias Data'!$A$2:$D$1744,4)</f>
        <v>42.4</v>
      </c>
      <c r="AG40" s="27" t="s">
        <v>88</v>
      </c>
      <c r="AH40" s="28">
        <f>VLOOKUP(AG40,'Ads Fontes Media Bias Data'!$A$2:$D$1744,3)</f>
        <v>-8.68</v>
      </c>
      <c r="AI40" s="29">
        <f>VLOOKUP(AG40,'Ads Fontes Media Bias Data'!$A$2:$D$1744,4)</f>
        <v>42.4</v>
      </c>
      <c r="AJ40" s="27" t="s">
        <v>125</v>
      </c>
      <c r="AK40" s="28">
        <f>VLOOKUP(AJ40,'Ads Fontes Media Bias Data'!$A$2:$D$1744,3)</f>
        <v>-1.23</v>
      </c>
      <c r="AL40" s="29">
        <f>VLOOKUP(AJ40,'Ads Fontes Media Bias Data'!$A$2:$D$1744,4)</f>
        <v>45.73</v>
      </c>
      <c r="AM40" s="27" t="s">
        <v>79</v>
      </c>
      <c r="AN40" s="28">
        <f>VLOOKUP(AM40,'Ads Fontes Media Bias Data'!$A$2:$D$1744,3)</f>
        <v>-3.6</v>
      </c>
      <c r="AO40" s="29">
        <f>VLOOKUP(AM40,'Ads Fontes Media Bias Data'!$A$2:$D$1744,4)</f>
        <v>46.07</v>
      </c>
      <c r="AP40" s="27" t="s">
        <v>104</v>
      </c>
      <c r="AQ40" s="28">
        <f>VLOOKUP(AP40,'Ads Fontes Media Bias Data'!$A$2:$D$1744,3)</f>
        <v>-10.46</v>
      </c>
      <c r="AR40" s="29">
        <f>VLOOKUP(AP40,'Ads Fontes Media Bias Data'!$A$2:$D$1744,4)</f>
        <v>43.63</v>
      </c>
      <c r="AS40" s="24">
        <f t="shared" si="1"/>
        <v>-5.400833333</v>
      </c>
      <c r="AT40" s="25">
        <f t="shared" si="2"/>
        <v>4.209187912</v>
      </c>
      <c r="AU40" s="26">
        <f t="shared" si="3"/>
        <v>44.04666667</v>
      </c>
      <c r="AV40" s="25">
        <f t="shared" si="4"/>
        <v>2.933373278</v>
      </c>
      <c r="AW40" s="26" t="s">
        <v>81</v>
      </c>
      <c r="AX40" s="26" t="s">
        <v>163</v>
      </c>
      <c r="AY40" s="26" t="s">
        <v>148</v>
      </c>
    </row>
    <row r="41">
      <c r="A41" s="13">
        <v>44745.0</v>
      </c>
      <c r="B41" s="14" t="s">
        <v>68</v>
      </c>
      <c r="C41" s="15">
        <v>20.1571428571429</v>
      </c>
      <c r="D41" s="16" t="str">
        <f>IFERROR(__xludf.DUMMYFUNCTION("CONCATENATE(""W241.HG.alex.doe."", TO_TEXT(C41), ""@gmail.com"")"),"W241.HG.alex.doe.020@gmail.com")</f>
        <v>W241.HG.alex.doe.020@gmail.com</v>
      </c>
      <c r="E41" s="17" t="s">
        <v>69</v>
      </c>
      <c r="F41" s="18">
        <f>F40</f>
        <v>33850</v>
      </c>
      <c r="G41" s="17" t="s">
        <v>96</v>
      </c>
      <c r="H41" s="19" t="s">
        <v>83</v>
      </c>
      <c r="I41" s="27" t="s">
        <v>85</v>
      </c>
      <c r="J41" s="28">
        <f>VLOOKUP(I41,'Ads Fontes Media Bias Data'!$A$2:$D$1744,3)</f>
        <v>-7.82</v>
      </c>
      <c r="K41" s="29">
        <f>VLOOKUP(I41,'Ads Fontes Media Bias Data'!$A$2:$D$1744,4)</f>
        <v>43.93</v>
      </c>
      <c r="L41" s="27" t="s">
        <v>86</v>
      </c>
      <c r="M41" s="28">
        <f>VLOOKUP(L41,'Ads Fontes Media Bias Data'!$A$2:$D$1744,3)</f>
        <v>-1.82</v>
      </c>
      <c r="N41" s="29">
        <f>VLOOKUP(L41,'Ads Fontes Media Bias Data'!$A$2:$D$1744,4)</f>
        <v>48.85</v>
      </c>
      <c r="O41" s="27" t="s">
        <v>156</v>
      </c>
      <c r="P41" s="28">
        <f>VLOOKUP(O41,'Ads Fontes Media Bias Data'!$A$2:$D$1744,3)</f>
        <v>-6.66</v>
      </c>
      <c r="Q41" s="29">
        <f>VLOOKUP(O41,'Ads Fontes Media Bias Data'!$A$2:$D$1744,4)</f>
        <v>42.75</v>
      </c>
      <c r="R41" s="27" t="s">
        <v>104</v>
      </c>
      <c r="S41" s="28">
        <f>VLOOKUP(R41,'Ads Fontes Media Bias Data'!$A$2:$D$1744,3)</f>
        <v>-10.46</v>
      </c>
      <c r="T41" s="29">
        <f>VLOOKUP(R41,'Ads Fontes Media Bias Data'!$A$2:$D$1744,4)</f>
        <v>43.63</v>
      </c>
      <c r="U41" s="27" t="s">
        <v>93</v>
      </c>
      <c r="V41" s="28">
        <f>VLOOKUP(U41,'Ads Fontes Media Bias Data'!$A$2:$D$1744,3)</f>
        <v>-3.74</v>
      </c>
      <c r="W41" s="29">
        <f>VLOOKUP(U41,'Ads Fontes Media Bias Data'!$A$2:$D$1744,4)</f>
        <v>44.39</v>
      </c>
      <c r="X41" s="27" t="s">
        <v>78</v>
      </c>
      <c r="Y41" s="28">
        <f>VLOOKUP(X41,'Ads Fontes Media Bias Data'!$A$2:$D$1744,3)</f>
        <v>-0.42</v>
      </c>
      <c r="Z41" s="29">
        <f>VLOOKUP(X41,'Ads Fontes Media Bias Data'!$A$2:$D$1744,4)</f>
        <v>42.02</v>
      </c>
      <c r="AA41" s="27" t="s">
        <v>89</v>
      </c>
      <c r="AB41" s="28">
        <f>VLOOKUP(AA41,'Ads Fontes Media Bias Data'!$A$2:$D$1744,3)</f>
        <v>-5.26</v>
      </c>
      <c r="AC41" s="29">
        <f>VLOOKUP(AA41,'Ads Fontes Media Bias Data'!$A$2:$D$1744,4)</f>
        <v>43.21</v>
      </c>
      <c r="AD41" s="27" t="s">
        <v>116</v>
      </c>
      <c r="AE41" s="28">
        <f>VLOOKUP(AD41,'Ads Fontes Media Bias Data'!$A$2:$D$1744,3)</f>
        <v>-3.46</v>
      </c>
      <c r="AF41" s="29">
        <f>VLOOKUP(AD41,'Ads Fontes Media Bias Data'!$A$2:$D$1744,4)</f>
        <v>43.36</v>
      </c>
      <c r="AG41" s="27" t="s">
        <v>92</v>
      </c>
      <c r="AH41" s="28">
        <f>VLOOKUP(AG41,'Ads Fontes Media Bias Data'!$A$2:$D$1744,3)</f>
        <v>-4.81</v>
      </c>
      <c r="AI41" s="29">
        <f>VLOOKUP(AG41,'Ads Fontes Media Bias Data'!$A$2:$D$1744,4)</f>
        <v>44.65</v>
      </c>
      <c r="AJ41" s="27" t="s">
        <v>164</v>
      </c>
      <c r="AK41" s="28">
        <f>VLOOKUP(AJ41,'Ads Fontes Media Bias Data'!$A$2:$D$1744,3)</f>
        <v>-9.74</v>
      </c>
      <c r="AL41" s="29">
        <f>VLOOKUP(AJ41,'Ads Fontes Media Bias Data'!$A$2:$D$1744,4)</f>
        <v>39.04</v>
      </c>
      <c r="AM41" s="27" t="s">
        <v>103</v>
      </c>
      <c r="AN41" s="28">
        <f>VLOOKUP(AM41,'Ads Fontes Media Bias Data'!$A$2:$D$1744,3)</f>
        <v>-8.55</v>
      </c>
      <c r="AO41" s="29">
        <f>VLOOKUP(AM41,'Ads Fontes Media Bias Data'!$A$2:$D$1744,4)</f>
        <v>41.05</v>
      </c>
      <c r="AP41" s="27" t="s">
        <v>79</v>
      </c>
      <c r="AQ41" s="28">
        <f>VLOOKUP(AP41,'Ads Fontes Media Bias Data'!$A$2:$D$1744,3)</f>
        <v>-3.6</v>
      </c>
      <c r="AR41" s="29">
        <f>VLOOKUP(AP41,'Ads Fontes Media Bias Data'!$A$2:$D$1744,4)</f>
        <v>46.07</v>
      </c>
      <c r="AS41" s="24">
        <f t="shared" si="1"/>
        <v>-5.528333333</v>
      </c>
      <c r="AT41" s="25">
        <f t="shared" si="2"/>
        <v>3.152946193</v>
      </c>
      <c r="AU41" s="26">
        <f t="shared" si="3"/>
        <v>43.57916667</v>
      </c>
      <c r="AV41" s="25">
        <f t="shared" si="4"/>
        <v>2.453555707</v>
      </c>
      <c r="AW41" s="26" t="s">
        <v>81</v>
      </c>
      <c r="AX41" s="26" t="s">
        <v>95</v>
      </c>
      <c r="AY41" s="26" t="s">
        <v>155</v>
      </c>
    </row>
    <row r="42">
      <c r="A42" s="13">
        <v>44745.0</v>
      </c>
      <c r="B42" s="14" t="s">
        <v>68</v>
      </c>
      <c r="C42" s="15">
        <v>20.6556043956044</v>
      </c>
      <c r="D42" s="16" t="str">
        <f>IFERROR(__xludf.DUMMYFUNCTION("CONCATENATE(""W241.HG.alex.doe."", TO_TEXT(C42), ""@gmail.com"")"),"W241.HG.alex.doe.021@gmail.com")</f>
        <v>W241.HG.alex.doe.021@gmail.com</v>
      </c>
      <c r="E42" s="17" t="s">
        <v>69</v>
      </c>
      <c r="F42" s="18">
        <v>37116.0</v>
      </c>
      <c r="G42" s="17" t="s">
        <v>107</v>
      </c>
      <c r="H42" s="19" t="s">
        <v>71</v>
      </c>
      <c r="I42" s="20" t="s">
        <v>79</v>
      </c>
      <c r="J42" s="21">
        <f>VLOOKUP(I42,'Ads Fontes Media Bias Data'!$A$2:$D$1744,3)</f>
        <v>-3.6</v>
      </c>
      <c r="K42" s="22">
        <f>VLOOKUP(I42,'Ads Fontes Media Bias Data'!$A$2:$D$1744,4)</f>
        <v>46.07</v>
      </c>
      <c r="L42" s="20" t="s">
        <v>102</v>
      </c>
      <c r="M42" s="21">
        <f>VLOOKUP(L42,'Ads Fontes Media Bias Data'!$A$2:$D$1744,3)</f>
        <v>-4.5</v>
      </c>
      <c r="N42" s="22">
        <f>VLOOKUP(L42,'Ads Fontes Media Bias Data'!$A$2:$D$1744,4)</f>
        <v>46.8</v>
      </c>
      <c r="O42" s="20" t="s">
        <v>77</v>
      </c>
      <c r="P42" s="21">
        <f>VLOOKUP(O42,'Ads Fontes Media Bias Data'!$A$2:$D$1744,3)</f>
        <v>-1.32</v>
      </c>
      <c r="Q42" s="22">
        <f>VLOOKUP(O42,'Ads Fontes Media Bias Data'!$A$2:$D$1744,4)</f>
        <v>47.94</v>
      </c>
      <c r="R42" s="20" t="s">
        <v>127</v>
      </c>
      <c r="S42" s="21">
        <f>VLOOKUP(R42,'Ads Fontes Media Bias Data'!$A$2:$D$1744,3)</f>
        <v>-0.22</v>
      </c>
      <c r="T42" s="22">
        <f>VLOOKUP(R42,'Ads Fontes Media Bias Data'!$A$2:$D$1744,4)</f>
        <v>41.44</v>
      </c>
      <c r="U42" s="20" t="s">
        <v>98</v>
      </c>
      <c r="V42" s="21">
        <f>VLOOKUP(U42,'Ads Fontes Media Bias Data'!$A$2:$D$1744,3)</f>
        <v>0.06</v>
      </c>
      <c r="W42" s="22">
        <f>VLOOKUP(U42,'Ads Fontes Media Bias Data'!$A$2:$D$1744,4)</f>
        <v>47.54</v>
      </c>
      <c r="X42" s="20" t="s">
        <v>88</v>
      </c>
      <c r="Y42" s="21">
        <f>VLOOKUP(X42,'Ads Fontes Media Bias Data'!$A$2:$D$1744,3)</f>
        <v>-8.68</v>
      </c>
      <c r="Z42" s="22">
        <f>VLOOKUP(X42,'Ads Fontes Media Bias Data'!$A$2:$D$1744,4)</f>
        <v>42.4</v>
      </c>
      <c r="AA42" s="20" t="s">
        <v>99</v>
      </c>
      <c r="AB42" s="21">
        <f>VLOOKUP(AA42,'Ads Fontes Media Bias Data'!$A$2:$D$1744,3)</f>
        <v>-0.93</v>
      </c>
      <c r="AC42" s="22">
        <f>VLOOKUP(AA42,'Ads Fontes Media Bias Data'!$A$2:$D$1744,4)</f>
        <v>47.73</v>
      </c>
      <c r="AD42" s="20" t="s">
        <v>159</v>
      </c>
      <c r="AE42" s="21">
        <f>VLOOKUP(AD42,'Ads Fontes Media Bias Data'!$A$2:$D$1744,3)</f>
        <v>-1.84</v>
      </c>
      <c r="AF42" s="22">
        <f>VLOOKUP(AD42,'Ads Fontes Media Bias Data'!$A$2:$D$1744,4)</f>
        <v>47.24</v>
      </c>
      <c r="AG42" s="20" t="s">
        <v>75</v>
      </c>
      <c r="AH42" s="21">
        <f>VLOOKUP(AG42,'Ads Fontes Media Bias Data'!$A$2:$D$1744,3)</f>
        <v>-6.82</v>
      </c>
      <c r="AI42" s="22">
        <f>VLOOKUP(AG42,'Ads Fontes Media Bias Data'!$A$2:$D$1744,4)</f>
        <v>45.8</v>
      </c>
      <c r="AJ42" s="20" t="s">
        <v>88</v>
      </c>
      <c r="AK42" s="21">
        <f>VLOOKUP(AJ42,'Ads Fontes Media Bias Data'!$A$2:$D$1744,3)</f>
        <v>-8.68</v>
      </c>
      <c r="AL42" s="22">
        <f>VLOOKUP(AJ42,'Ads Fontes Media Bias Data'!$A$2:$D$1744,4)</f>
        <v>42.4</v>
      </c>
      <c r="AM42" s="20" t="s">
        <v>99</v>
      </c>
      <c r="AN42" s="21">
        <f>VLOOKUP(AM42,'Ads Fontes Media Bias Data'!$A$2:$D$1744,3)</f>
        <v>-0.93</v>
      </c>
      <c r="AO42" s="22">
        <f>VLOOKUP(AM42,'Ads Fontes Media Bias Data'!$A$2:$D$1744,4)</f>
        <v>47.73</v>
      </c>
      <c r="AP42" s="20" t="s">
        <v>130</v>
      </c>
      <c r="AQ42" s="21">
        <f>VLOOKUP(AP42,'Ads Fontes Media Bias Data'!$A$2:$D$1744,3)</f>
        <v>-16.48</v>
      </c>
      <c r="AR42" s="22">
        <f>VLOOKUP(AP42,'Ads Fontes Media Bias Data'!$A$2:$D$1744,4)</f>
        <v>31.38</v>
      </c>
      <c r="AS42" s="24">
        <f t="shared" si="1"/>
        <v>-4.495</v>
      </c>
      <c r="AT42" s="25">
        <f t="shared" si="2"/>
        <v>4.921632213</v>
      </c>
      <c r="AU42" s="26">
        <f t="shared" si="3"/>
        <v>44.53916667</v>
      </c>
      <c r="AV42" s="25">
        <f t="shared" si="4"/>
        <v>4.759613159</v>
      </c>
      <c r="AW42" s="26" t="s">
        <v>81</v>
      </c>
      <c r="AX42" s="26" t="s">
        <v>95</v>
      </c>
      <c r="AY42" s="26" t="s">
        <v>161</v>
      </c>
    </row>
    <row r="43">
      <c r="A43" s="13">
        <v>44745.0</v>
      </c>
      <c r="B43" s="14" t="s">
        <v>68</v>
      </c>
      <c r="C43" s="15">
        <v>21.154065934066</v>
      </c>
      <c r="D43" s="16" t="str">
        <f>IFERROR(__xludf.DUMMYFUNCTION("CONCATENATE(""W241.HG.alex.doe."", TO_TEXT(C43), ""@gmail.com"")"),"W241.HG.alex.doe.021@gmail.com")</f>
        <v>W241.HG.alex.doe.021@gmail.com</v>
      </c>
      <c r="E43" s="17" t="s">
        <v>69</v>
      </c>
      <c r="F43" s="18">
        <f>F42</f>
        <v>37116</v>
      </c>
      <c r="G43" s="17" t="s">
        <v>107</v>
      </c>
      <c r="H43" s="19" t="s">
        <v>83</v>
      </c>
      <c r="I43" s="20" t="s">
        <v>93</v>
      </c>
      <c r="J43" s="21">
        <f>VLOOKUP(I43,'Ads Fontes Media Bias Data'!$A$2:$D$1744,3)</f>
        <v>-3.74</v>
      </c>
      <c r="K43" s="22">
        <f>VLOOKUP(I43,'Ads Fontes Media Bias Data'!$A$2:$D$1744,4)</f>
        <v>44.39</v>
      </c>
      <c r="L43" s="20" t="s">
        <v>164</v>
      </c>
      <c r="M43" s="21">
        <f>VLOOKUP(L43,'Ads Fontes Media Bias Data'!$A$2:$D$1744,3)</f>
        <v>-9.74</v>
      </c>
      <c r="N43" s="22">
        <f>VLOOKUP(L43,'Ads Fontes Media Bias Data'!$A$2:$D$1744,4)</f>
        <v>39.04</v>
      </c>
      <c r="O43" s="20" t="s">
        <v>72</v>
      </c>
      <c r="P43" s="21">
        <f>VLOOKUP(O43,'Ads Fontes Media Bias Data'!$A$2:$D$1744,3)</f>
        <v>14.02</v>
      </c>
      <c r="Q43" s="22">
        <f>VLOOKUP(O43,'Ads Fontes Media Bias Data'!$A$2:$D$1744,4)</f>
        <v>35.4</v>
      </c>
      <c r="R43" s="20" t="s">
        <v>88</v>
      </c>
      <c r="S43" s="21">
        <f>VLOOKUP(R43,'Ads Fontes Media Bias Data'!$A$2:$D$1744,3)</f>
        <v>-8.68</v>
      </c>
      <c r="T43" s="22">
        <f>VLOOKUP(R43,'Ads Fontes Media Bias Data'!$A$2:$D$1744,4)</f>
        <v>42.4</v>
      </c>
      <c r="U43" s="20" t="s">
        <v>79</v>
      </c>
      <c r="V43" s="21">
        <f>VLOOKUP(U43,'Ads Fontes Media Bias Data'!$A$2:$D$1744,3)</f>
        <v>-3.6</v>
      </c>
      <c r="W43" s="22">
        <f>VLOOKUP(U43,'Ads Fontes Media Bias Data'!$A$2:$D$1744,4)</f>
        <v>46.07</v>
      </c>
      <c r="X43" s="20" t="s">
        <v>79</v>
      </c>
      <c r="Y43" s="21">
        <f>VLOOKUP(X43,'Ads Fontes Media Bias Data'!$A$2:$D$1744,3)</f>
        <v>-3.6</v>
      </c>
      <c r="Z43" s="22">
        <f>VLOOKUP(X43,'Ads Fontes Media Bias Data'!$A$2:$D$1744,4)</f>
        <v>46.07</v>
      </c>
      <c r="AA43" s="20" t="s">
        <v>165</v>
      </c>
      <c r="AB43" s="21">
        <f>VLOOKUP(AA43,'Ads Fontes Media Bias Data'!$A$2:$D$1744,3)</f>
        <v>-3.06</v>
      </c>
      <c r="AC43" s="22">
        <f>VLOOKUP(AA43,'Ads Fontes Media Bias Data'!$A$2:$D$1744,4)</f>
        <v>45.75</v>
      </c>
      <c r="AD43" s="20" t="s">
        <v>166</v>
      </c>
      <c r="AE43" s="21">
        <f>VLOOKUP(AD43,'Ads Fontes Media Bias Data'!$A$2:$D$1744,3)</f>
        <v>-4.26</v>
      </c>
      <c r="AF43" s="22">
        <f>VLOOKUP(AD43,'Ads Fontes Media Bias Data'!$A$2:$D$1744,4)</f>
        <v>46.65</v>
      </c>
      <c r="AG43" s="20" t="s">
        <v>84</v>
      </c>
      <c r="AH43" s="21">
        <f>VLOOKUP(AG43,'Ads Fontes Media Bias Data'!$A$2:$D$1744,3)</f>
        <v>-5.11</v>
      </c>
      <c r="AI43" s="22">
        <f>VLOOKUP(AG43,'Ads Fontes Media Bias Data'!$A$2:$D$1744,4)</f>
        <v>45.12</v>
      </c>
      <c r="AJ43" s="20" t="s">
        <v>105</v>
      </c>
      <c r="AK43" s="21">
        <f>VLOOKUP(AJ43,'Ads Fontes Media Bias Data'!$A$2:$D$1744,3)</f>
        <v>5.09</v>
      </c>
      <c r="AL43" s="22">
        <f>VLOOKUP(AJ43,'Ads Fontes Media Bias Data'!$A$2:$D$1744,4)</f>
        <v>45.37</v>
      </c>
      <c r="AM43" s="20" t="s">
        <v>167</v>
      </c>
      <c r="AN43" s="21">
        <f>VLOOKUP(AM43,'Ads Fontes Media Bias Data'!$A$2:$D$1744,3)</f>
        <v>-9.64</v>
      </c>
      <c r="AO43" s="22">
        <f>VLOOKUP(AM43,'Ads Fontes Media Bias Data'!$A$2:$D$1744,4)</f>
        <v>36.78</v>
      </c>
      <c r="AP43" s="20" t="s">
        <v>94</v>
      </c>
      <c r="AQ43" s="21">
        <f>VLOOKUP(AP43,'Ads Fontes Media Bias Data'!$A$2:$D$1744,3)</f>
        <v>-4.73</v>
      </c>
      <c r="AR43" s="22">
        <f>VLOOKUP(AP43,'Ads Fontes Media Bias Data'!$A$2:$D$1744,4)</f>
        <v>44.48</v>
      </c>
      <c r="AS43" s="24">
        <f t="shared" si="1"/>
        <v>-3.0875</v>
      </c>
      <c r="AT43" s="25">
        <f t="shared" si="2"/>
        <v>6.654595302</v>
      </c>
      <c r="AU43" s="26">
        <f t="shared" si="3"/>
        <v>43.12666667</v>
      </c>
      <c r="AV43" s="25">
        <f t="shared" si="4"/>
        <v>3.887813906</v>
      </c>
      <c r="AW43" s="26" t="s">
        <v>81</v>
      </c>
      <c r="AX43" s="26" t="s">
        <v>95</v>
      </c>
      <c r="AY43" s="26" t="s">
        <v>161</v>
      </c>
    </row>
    <row r="44">
      <c r="A44" s="13">
        <v>44745.0</v>
      </c>
      <c r="B44" s="14" t="s">
        <v>68</v>
      </c>
      <c r="C44" s="15">
        <v>21.6525274725275</v>
      </c>
      <c r="D44" s="16" t="str">
        <f>IFERROR(__xludf.DUMMYFUNCTION("CONCATENATE(""W241.HG.alex.doe."", TO_TEXT(C44), ""@gmail.com"")"),"W241.HG.alex.doe.022@gmail.com")</f>
        <v>W241.HG.alex.doe.022@gmail.com</v>
      </c>
      <c r="E44" s="17" t="s">
        <v>115</v>
      </c>
      <c r="F44" s="18">
        <v>19753.0</v>
      </c>
      <c r="G44" s="17" t="s">
        <v>70</v>
      </c>
      <c r="H44" s="19" t="s">
        <v>71</v>
      </c>
      <c r="I44" s="27" t="s">
        <v>78</v>
      </c>
      <c r="J44" s="28">
        <f>VLOOKUP(I44,'Ads Fontes Media Bias Data'!$A$2:$D$1744,3)</f>
        <v>-0.42</v>
      </c>
      <c r="K44" s="29">
        <f>VLOOKUP(I44,'Ads Fontes Media Bias Data'!$A$2:$D$1744,4)</f>
        <v>42.02</v>
      </c>
      <c r="L44" s="27" t="s">
        <v>127</v>
      </c>
      <c r="M44" s="28">
        <f>VLOOKUP(L44,'Ads Fontes Media Bias Data'!$A$2:$D$1744,3)</f>
        <v>-0.22</v>
      </c>
      <c r="N44" s="29">
        <f>VLOOKUP(L44,'Ads Fontes Media Bias Data'!$A$2:$D$1744,4)</f>
        <v>41.44</v>
      </c>
      <c r="O44" s="27" t="s">
        <v>136</v>
      </c>
      <c r="P44" s="28">
        <f>VLOOKUP(O44,'Ads Fontes Media Bias Data'!$A$2:$D$1744,3)</f>
        <v>-5.11</v>
      </c>
      <c r="Q44" s="29">
        <f>VLOOKUP(O44,'Ads Fontes Media Bias Data'!$A$2:$D$1744,4)</f>
        <v>49.22</v>
      </c>
      <c r="R44" s="27" t="s">
        <v>88</v>
      </c>
      <c r="S44" s="28">
        <f>VLOOKUP(R44,'Ads Fontes Media Bias Data'!$A$2:$D$1744,3)</f>
        <v>-8.68</v>
      </c>
      <c r="T44" s="29">
        <f>VLOOKUP(R44,'Ads Fontes Media Bias Data'!$A$2:$D$1744,4)</f>
        <v>42.4</v>
      </c>
      <c r="U44" s="27" t="s">
        <v>99</v>
      </c>
      <c r="V44" s="28">
        <f>VLOOKUP(U44,'Ads Fontes Media Bias Data'!$A$2:$D$1744,3)</f>
        <v>-0.93</v>
      </c>
      <c r="W44" s="29">
        <f>VLOOKUP(U44,'Ads Fontes Media Bias Data'!$A$2:$D$1744,4)</f>
        <v>47.73</v>
      </c>
      <c r="X44" s="27" t="s">
        <v>99</v>
      </c>
      <c r="Y44" s="28">
        <f>VLOOKUP(X44,'Ads Fontes Media Bias Data'!$A$2:$D$1744,3)</f>
        <v>-0.93</v>
      </c>
      <c r="Z44" s="29">
        <f>VLOOKUP(X44,'Ads Fontes Media Bias Data'!$A$2:$D$1744,4)</f>
        <v>47.73</v>
      </c>
      <c r="AA44" s="27" t="s">
        <v>136</v>
      </c>
      <c r="AB44" s="28">
        <f>VLOOKUP(AA44,'Ads Fontes Media Bias Data'!$A$2:$D$1744,3)</f>
        <v>-5.11</v>
      </c>
      <c r="AC44" s="29">
        <f>VLOOKUP(AA44,'Ads Fontes Media Bias Data'!$A$2:$D$1744,4)</f>
        <v>49.22</v>
      </c>
      <c r="AD44" s="27" t="s">
        <v>130</v>
      </c>
      <c r="AE44" s="28">
        <f>VLOOKUP(AD44,'Ads Fontes Media Bias Data'!$A$2:$D$1744,3)</f>
        <v>-16.48</v>
      </c>
      <c r="AF44" s="29">
        <f>VLOOKUP(AD44,'Ads Fontes Media Bias Data'!$A$2:$D$1744,4)</f>
        <v>31.38</v>
      </c>
      <c r="AG44" s="27" t="s">
        <v>77</v>
      </c>
      <c r="AH44" s="28">
        <f>VLOOKUP(AG44,'Ads Fontes Media Bias Data'!$A$2:$D$1744,3)</f>
        <v>-1.32</v>
      </c>
      <c r="AI44" s="29">
        <f>VLOOKUP(AG44,'Ads Fontes Media Bias Data'!$A$2:$D$1744,4)</f>
        <v>47.94</v>
      </c>
      <c r="AJ44" s="27" t="s">
        <v>110</v>
      </c>
      <c r="AK44" s="28">
        <f>VLOOKUP(AJ44,'Ads Fontes Media Bias Data'!$A$2:$D$1744,3)</f>
        <v>-1.06</v>
      </c>
      <c r="AL44" s="29">
        <f>VLOOKUP(AJ44,'Ads Fontes Media Bias Data'!$A$2:$D$1744,4)</f>
        <v>45.7</v>
      </c>
      <c r="AM44" s="27" t="s">
        <v>72</v>
      </c>
      <c r="AN44" s="28">
        <f>VLOOKUP(AM44,'Ads Fontes Media Bias Data'!$A$2:$D$1744,3)</f>
        <v>14.02</v>
      </c>
      <c r="AO44" s="29">
        <f>VLOOKUP(AM44,'Ads Fontes Media Bias Data'!$A$2:$D$1744,4)</f>
        <v>35.4</v>
      </c>
      <c r="AP44" s="27" t="s">
        <v>136</v>
      </c>
      <c r="AQ44" s="28">
        <f>VLOOKUP(AP44,'Ads Fontes Media Bias Data'!$A$2:$D$1744,3)</f>
        <v>-5.11</v>
      </c>
      <c r="AR44" s="29">
        <f>VLOOKUP(AP44,'Ads Fontes Media Bias Data'!$A$2:$D$1744,4)</f>
        <v>49.22</v>
      </c>
      <c r="AS44" s="24">
        <f t="shared" si="1"/>
        <v>-2.6125</v>
      </c>
      <c r="AT44" s="25">
        <f t="shared" si="2"/>
        <v>7.037227146</v>
      </c>
      <c r="AU44" s="26">
        <f t="shared" si="3"/>
        <v>44.11666667</v>
      </c>
      <c r="AV44" s="25">
        <f t="shared" si="4"/>
        <v>5.831572895</v>
      </c>
      <c r="AW44" s="26" t="s">
        <v>81</v>
      </c>
      <c r="AX44" s="26" t="s">
        <v>168</v>
      </c>
      <c r="AY44" s="26" t="s">
        <v>155</v>
      </c>
    </row>
    <row r="45">
      <c r="A45" s="13">
        <v>44745.0</v>
      </c>
      <c r="B45" s="14" t="s">
        <v>68</v>
      </c>
      <c r="C45" s="15">
        <v>22.150989010989</v>
      </c>
      <c r="D45" s="16" t="str">
        <f>IFERROR(__xludf.DUMMYFUNCTION("CONCATENATE(""W241.HG.alex.doe."", TO_TEXT(C45), ""@gmail.com"")"),"W241.HG.alex.doe.022@gmail.com")</f>
        <v>W241.HG.alex.doe.022@gmail.com</v>
      </c>
      <c r="E45" s="17" t="s">
        <v>115</v>
      </c>
      <c r="F45" s="18">
        <f>F44</f>
        <v>19753</v>
      </c>
      <c r="G45" s="17" t="s">
        <v>70</v>
      </c>
      <c r="H45" s="19" t="s">
        <v>83</v>
      </c>
      <c r="I45" s="27" t="s">
        <v>93</v>
      </c>
      <c r="J45" s="28">
        <f>VLOOKUP(I45,'Ads Fontes Media Bias Data'!$A$2:$D$1744,3)</f>
        <v>-3.74</v>
      </c>
      <c r="K45" s="29">
        <f>VLOOKUP(I45,'Ads Fontes Media Bias Data'!$A$2:$D$1744,4)</f>
        <v>44.39</v>
      </c>
      <c r="L45" s="27" t="s">
        <v>164</v>
      </c>
      <c r="M45" s="28">
        <f>VLOOKUP(L45,'Ads Fontes Media Bias Data'!$A$2:$D$1744,3)</f>
        <v>-9.74</v>
      </c>
      <c r="N45" s="29">
        <f>VLOOKUP(L45,'Ads Fontes Media Bias Data'!$A$2:$D$1744,4)</f>
        <v>39.04</v>
      </c>
      <c r="O45" s="27" t="s">
        <v>85</v>
      </c>
      <c r="P45" s="28">
        <f>VLOOKUP(O45,'Ads Fontes Media Bias Data'!$A$2:$D$1744,3)</f>
        <v>-7.82</v>
      </c>
      <c r="Q45" s="29">
        <f>VLOOKUP(O45,'Ads Fontes Media Bias Data'!$A$2:$D$1744,4)</f>
        <v>43.93</v>
      </c>
      <c r="R45" s="27" t="s">
        <v>72</v>
      </c>
      <c r="S45" s="28">
        <f>VLOOKUP(R45,'Ads Fontes Media Bias Data'!$A$2:$D$1744,3)</f>
        <v>14.02</v>
      </c>
      <c r="T45" s="29">
        <f>VLOOKUP(R45,'Ads Fontes Media Bias Data'!$A$2:$D$1744,4)</f>
        <v>35.4</v>
      </c>
      <c r="U45" s="27" t="s">
        <v>79</v>
      </c>
      <c r="V45" s="28">
        <f>VLOOKUP(U45,'Ads Fontes Media Bias Data'!$A$2:$D$1744,3)</f>
        <v>-3.6</v>
      </c>
      <c r="W45" s="29">
        <f>VLOOKUP(U45,'Ads Fontes Media Bias Data'!$A$2:$D$1744,4)</f>
        <v>46.07</v>
      </c>
      <c r="X45" s="27" t="s">
        <v>79</v>
      </c>
      <c r="Y45" s="28">
        <f>VLOOKUP(X45,'Ads Fontes Media Bias Data'!$A$2:$D$1744,3)</f>
        <v>-3.6</v>
      </c>
      <c r="Z45" s="29">
        <f>VLOOKUP(X45,'Ads Fontes Media Bias Data'!$A$2:$D$1744,4)</f>
        <v>46.07</v>
      </c>
      <c r="AA45" s="27" t="s">
        <v>165</v>
      </c>
      <c r="AB45" s="28">
        <f>VLOOKUP(AA45,'Ads Fontes Media Bias Data'!$A$2:$D$1744,3)</f>
        <v>-3.06</v>
      </c>
      <c r="AC45" s="29">
        <f>VLOOKUP(AA45,'Ads Fontes Media Bias Data'!$A$2:$D$1744,4)</f>
        <v>45.75</v>
      </c>
      <c r="AD45" s="27" t="s">
        <v>166</v>
      </c>
      <c r="AE45" s="28">
        <f>VLOOKUP(AD45,'Ads Fontes Media Bias Data'!$A$2:$D$1744,3)</f>
        <v>-4.26</v>
      </c>
      <c r="AF45" s="29">
        <f>VLOOKUP(AD45,'Ads Fontes Media Bias Data'!$A$2:$D$1744,4)</f>
        <v>46.65</v>
      </c>
      <c r="AG45" s="27" t="s">
        <v>84</v>
      </c>
      <c r="AH45" s="28">
        <f>VLOOKUP(AG45,'Ads Fontes Media Bias Data'!$A$2:$D$1744,3)</f>
        <v>-5.11</v>
      </c>
      <c r="AI45" s="29">
        <f>VLOOKUP(AG45,'Ads Fontes Media Bias Data'!$A$2:$D$1744,4)</f>
        <v>45.12</v>
      </c>
      <c r="AJ45" s="27" t="s">
        <v>94</v>
      </c>
      <c r="AK45" s="28">
        <f>VLOOKUP(AJ45,'Ads Fontes Media Bias Data'!$A$2:$D$1744,3)</f>
        <v>-4.73</v>
      </c>
      <c r="AL45" s="29">
        <f>VLOOKUP(AJ45,'Ads Fontes Media Bias Data'!$A$2:$D$1744,4)</f>
        <v>44.48</v>
      </c>
      <c r="AM45" s="27" t="s">
        <v>79</v>
      </c>
      <c r="AN45" s="28">
        <f>VLOOKUP(AM45,'Ads Fontes Media Bias Data'!$A$2:$D$1744,3)</f>
        <v>-3.6</v>
      </c>
      <c r="AO45" s="29">
        <f>VLOOKUP(AM45,'Ads Fontes Media Bias Data'!$A$2:$D$1744,4)</f>
        <v>46.07</v>
      </c>
      <c r="AP45" s="27" t="s">
        <v>103</v>
      </c>
      <c r="AQ45" s="28">
        <f>VLOOKUP(AP45,'Ads Fontes Media Bias Data'!$A$2:$D$1744,3)</f>
        <v>-8.55</v>
      </c>
      <c r="AR45" s="29">
        <f>VLOOKUP(AP45,'Ads Fontes Media Bias Data'!$A$2:$D$1744,4)</f>
        <v>41.05</v>
      </c>
      <c r="AS45" s="24">
        <f t="shared" si="1"/>
        <v>-3.649166667</v>
      </c>
      <c r="AT45" s="25">
        <f t="shared" si="2"/>
        <v>5.990520479</v>
      </c>
      <c r="AU45" s="26">
        <f t="shared" si="3"/>
        <v>43.66833333</v>
      </c>
      <c r="AV45" s="25">
        <f t="shared" si="4"/>
        <v>3.444700365</v>
      </c>
      <c r="AW45" s="26" t="s">
        <v>81</v>
      </c>
      <c r="AX45" s="26" t="s">
        <v>95</v>
      </c>
      <c r="AY45" s="26" t="s">
        <v>155</v>
      </c>
    </row>
    <row r="46">
      <c r="A46" s="13">
        <v>44745.0</v>
      </c>
      <c r="B46" s="14" t="s">
        <v>68</v>
      </c>
      <c r="C46" s="15">
        <v>22.6494505494506</v>
      </c>
      <c r="D46" s="16" t="str">
        <f>IFERROR(__xludf.DUMMYFUNCTION("CONCATENATE(""W241.HG.alex.doe."", TO_TEXT(C46), ""@gmail.com"")"),"W241.HG.alex.doe.023@gmail.com")</f>
        <v>W241.HG.alex.doe.023@gmail.com</v>
      </c>
      <c r="E46" s="17" t="s">
        <v>115</v>
      </c>
      <c r="F46" s="18">
        <v>20301.0</v>
      </c>
      <c r="G46" s="17" t="s">
        <v>96</v>
      </c>
      <c r="H46" s="19" t="s">
        <v>71</v>
      </c>
      <c r="I46" s="20" t="s">
        <v>97</v>
      </c>
      <c r="J46" s="21">
        <f>VLOOKUP(I46,'Ads Fontes Media Bias Data'!$A$2:$D$1744,3)</f>
        <v>11.85</v>
      </c>
      <c r="K46" s="22">
        <f>VLOOKUP(I46,'Ads Fontes Media Bias Data'!$A$2:$D$1744,4)</f>
        <v>40.56</v>
      </c>
      <c r="L46" s="20" t="s">
        <v>136</v>
      </c>
      <c r="M46" s="21">
        <f>VLOOKUP(L46,'Ads Fontes Media Bias Data'!$A$2:$D$1744,3)</f>
        <v>-5.11</v>
      </c>
      <c r="N46" s="22">
        <f>VLOOKUP(L46,'Ads Fontes Media Bias Data'!$A$2:$D$1744,4)</f>
        <v>49.22</v>
      </c>
      <c r="O46" s="20" t="s">
        <v>127</v>
      </c>
      <c r="P46" s="21">
        <f>VLOOKUP(O46,'Ads Fontes Media Bias Data'!$A$2:$D$1744,3)</f>
        <v>-0.22</v>
      </c>
      <c r="Q46" s="22">
        <f>VLOOKUP(O46,'Ads Fontes Media Bias Data'!$A$2:$D$1744,4)</f>
        <v>41.44</v>
      </c>
      <c r="R46" s="20" t="s">
        <v>136</v>
      </c>
      <c r="S46" s="21">
        <f>VLOOKUP(R46,'Ads Fontes Media Bias Data'!$A$2:$D$1744,3)</f>
        <v>-5.11</v>
      </c>
      <c r="T46" s="22">
        <f>VLOOKUP(R46,'Ads Fontes Media Bias Data'!$A$2:$D$1744,4)</f>
        <v>49.22</v>
      </c>
      <c r="U46" s="20" t="s">
        <v>88</v>
      </c>
      <c r="V46" s="21">
        <f>VLOOKUP(U46,'Ads Fontes Media Bias Data'!$A$2:$D$1744,3)</f>
        <v>-8.68</v>
      </c>
      <c r="W46" s="22">
        <f>VLOOKUP(U46,'Ads Fontes Media Bias Data'!$A$2:$D$1744,4)</f>
        <v>42.4</v>
      </c>
      <c r="X46" s="20" t="s">
        <v>99</v>
      </c>
      <c r="Y46" s="21">
        <f>VLOOKUP(X46,'Ads Fontes Media Bias Data'!$A$2:$D$1744,3)</f>
        <v>-0.93</v>
      </c>
      <c r="Z46" s="22">
        <f>VLOOKUP(X46,'Ads Fontes Media Bias Data'!$A$2:$D$1744,4)</f>
        <v>47.73</v>
      </c>
      <c r="AA46" s="20" t="s">
        <v>130</v>
      </c>
      <c r="AB46" s="21">
        <f>VLOOKUP(AA46,'Ads Fontes Media Bias Data'!$A$2:$D$1744,3)</f>
        <v>-16.48</v>
      </c>
      <c r="AC46" s="22">
        <f>VLOOKUP(AA46,'Ads Fontes Media Bias Data'!$A$2:$D$1744,4)</f>
        <v>31.38</v>
      </c>
      <c r="AD46" s="20" t="s">
        <v>77</v>
      </c>
      <c r="AE46" s="21">
        <f>VLOOKUP(AD46,'Ads Fontes Media Bias Data'!$A$2:$D$1744,3)</f>
        <v>-1.32</v>
      </c>
      <c r="AF46" s="22">
        <f>VLOOKUP(AD46,'Ads Fontes Media Bias Data'!$A$2:$D$1744,4)</f>
        <v>47.94</v>
      </c>
      <c r="AG46" s="20" t="s">
        <v>110</v>
      </c>
      <c r="AH46" s="21">
        <f>VLOOKUP(AG46,'Ads Fontes Media Bias Data'!$A$2:$D$1744,3)</f>
        <v>-1.06</v>
      </c>
      <c r="AI46" s="22">
        <f>VLOOKUP(AG46,'Ads Fontes Media Bias Data'!$A$2:$D$1744,4)</f>
        <v>45.7</v>
      </c>
      <c r="AJ46" s="20" t="s">
        <v>72</v>
      </c>
      <c r="AK46" s="21">
        <f>VLOOKUP(AJ46,'Ads Fontes Media Bias Data'!$A$2:$D$1744,3)</f>
        <v>14.02</v>
      </c>
      <c r="AL46" s="22">
        <f>VLOOKUP(AJ46,'Ads Fontes Media Bias Data'!$A$2:$D$1744,4)</f>
        <v>35.4</v>
      </c>
      <c r="AM46" s="20" t="s">
        <v>136</v>
      </c>
      <c r="AN46" s="21">
        <f>VLOOKUP(AM46,'Ads Fontes Media Bias Data'!$A$2:$D$1744,3)</f>
        <v>-5.11</v>
      </c>
      <c r="AO46" s="22">
        <f>VLOOKUP(AM46,'Ads Fontes Media Bias Data'!$A$2:$D$1744,4)</f>
        <v>49.22</v>
      </c>
      <c r="AP46" s="20" t="s">
        <v>77</v>
      </c>
      <c r="AQ46" s="21">
        <f>VLOOKUP(AP46,'Ads Fontes Media Bias Data'!$A$2:$D$1744,3)</f>
        <v>-1.32</v>
      </c>
      <c r="AR46" s="22">
        <f>VLOOKUP(AP46,'Ads Fontes Media Bias Data'!$A$2:$D$1744,4)</f>
        <v>47.94</v>
      </c>
      <c r="AS46" s="24">
        <f t="shared" si="1"/>
        <v>-1.6225</v>
      </c>
      <c r="AT46" s="25">
        <f t="shared" si="2"/>
        <v>8.180818058</v>
      </c>
      <c r="AU46" s="26">
        <f t="shared" si="3"/>
        <v>44.0125</v>
      </c>
      <c r="AV46" s="25">
        <f t="shared" si="4"/>
        <v>5.906583576</v>
      </c>
      <c r="AW46" s="26" t="s">
        <v>81</v>
      </c>
      <c r="AX46" s="26" t="s">
        <v>168</v>
      </c>
      <c r="AY46" s="26" t="s">
        <v>161</v>
      </c>
    </row>
    <row r="47">
      <c r="A47" s="13">
        <v>44745.0</v>
      </c>
      <c r="B47" s="14" t="s">
        <v>68</v>
      </c>
      <c r="C47" s="15">
        <v>23.1479120879121</v>
      </c>
      <c r="D47" s="16" t="str">
        <f>IFERROR(__xludf.DUMMYFUNCTION("CONCATENATE(""W241.HG.alex.doe."", TO_TEXT(C47), ""@gmail.com"")"),"W241.HG.alex.doe.023@gmail.com")</f>
        <v>W241.HG.alex.doe.023@gmail.com</v>
      </c>
      <c r="E47" s="17" t="s">
        <v>115</v>
      </c>
      <c r="F47" s="18">
        <f>F46</f>
        <v>20301</v>
      </c>
      <c r="G47" s="17" t="s">
        <v>96</v>
      </c>
      <c r="H47" s="19" t="s">
        <v>83</v>
      </c>
      <c r="I47" s="20" t="s">
        <v>93</v>
      </c>
      <c r="J47" s="21">
        <f>VLOOKUP(I47,'Ads Fontes Media Bias Data'!$A$2:$D$1744,3)</f>
        <v>-3.74</v>
      </c>
      <c r="K47" s="22">
        <f>VLOOKUP(I47,'Ads Fontes Media Bias Data'!$A$2:$D$1744,4)</f>
        <v>44.39</v>
      </c>
      <c r="L47" s="20" t="s">
        <v>164</v>
      </c>
      <c r="M47" s="21">
        <f>VLOOKUP(L47,'Ads Fontes Media Bias Data'!$A$2:$D$1744,3)</f>
        <v>-9.74</v>
      </c>
      <c r="N47" s="22">
        <f>VLOOKUP(L47,'Ads Fontes Media Bias Data'!$A$2:$D$1744,4)</f>
        <v>39.04</v>
      </c>
      <c r="O47" s="20" t="s">
        <v>72</v>
      </c>
      <c r="P47" s="21">
        <f>VLOOKUP(O47,'Ads Fontes Media Bias Data'!$A$2:$D$1744,3)</f>
        <v>14.02</v>
      </c>
      <c r="Q47" s="22">
        <f>VLOOKUP(O47,'Ads Fontes Media Bias Data'!$A$2:$D$1744,4)</f>
        <v>35.4</v>
      </c>
      <c r="R47" s="20" t="s">
        <v>85</v>
      </c>
      <c r="S47" s="21">
        <f>VLOOKUP(R47,'Ads Fontes Media Bias Data'!$A$2:$D$1744,3)</f>
        <v>-7.82</v>
      </c>
      <c r="T47" s="22">
        <f>VLOOKUP(R47,'Ads Fontes Media Bias Data'!$A$2:$D$1744,4)</f>
        <v>43.93</v>
      </c>
      <c r="U47" s="20" t="s">
        <v>79</v>
      </c>
      <c r="V47" s="21">
        <f>VLOOKUP(U47,'Ads Fontes Media Bias Data'!$A$2:$D$1744,3)</f>
        <v>-3.6</v>
      </c>
      <c r="W47" s="22">
        <f>VLOOKUP(U47,'Ads Fontes Media Bias Data'!$A$2:$D$1744,4)</f>
        <v>46.07</v>
      </c>
      <c r="X47" s="20" t="s">
        <v>79</v>
      </c>
      <c r="Y47" s="21">
        <f>VLOOKUP(X47,'Ads Fontes Media Bias Data'!$A$2:$D$1744,3)</f>
        <v>-3.6</v>
      </c>
      <c r="Z47" s="22">
        <f>VLOOKUP(X47,'Ads Fontes Media Bias Data'!$A$2:$D$1744,4)</f>
        <v>46.07</v>
      </c>
      <c r="AA47" s="20" t="s">
        <v>165</v>
      </c>
      <c r="AB47" s="21">
        <f>VLOOKUP(AA47,'Ads Fontes Media Bias Data'!$A$2:$D$1744,3)</f>
        <v>-3.06</v>
      </c>
      <c r="AC47" s="22">
        <f>VLOOKUP(AA47,'Ads Fontes Media Bias Data'!$A$2:$D$1744,4)</f>
        <v>45.75</v>
      </c>
      <c r="AD47" s="20" t="s">
        <v>166</v>
      </c>
      <c r="AE47" s="21">
        <f>VLOOKUP(AD47,'Ads Fontes Media Bias Data'!$A$2:$D$1744,3)</f>
        <v>-4.26</v>
      </c>
      <c r="AF47" s="22">
        <f>VLOOKUP(AD47,'Ads Fontes Media Bias Data'!$A$2:$D$1744,4)</f>
        <v>46.65</v>
      </c>
      <c r="AG47" s="20" t="s">
        <v>84</v>
      </c>
      <c r="AH47" s="21">
        <f>VLOOKUP(AG47,'Ads Fontes Media Bias Data'!$A$2:$D$1744,3)</f>
        <v>-5.11</v>
      </c>
      <c r="AI47" s="22">
        <f>VLOOKUP(AG47,'Ads Fontes Media Bias Data'!$A$2:$D$1744,4)</f>
        <v>45.12</v>
      </c>
      <c r="AJ47" s="20" t="s">
        <v>79</v>
      </c>
      <c r="AK47" s="21">
        <f>VLOOKUP(AJ47,'Ads Fontes Media Bias Data'!$A$2:$D$1744,3)</f>
        <v>-3.6</v>
      </c>
      <c r="AL47" s="22">
        <f>VLOOKUP(AJ47,'Ads Fontes Media Bias Data'!$A$2:$D$1744,4)</f>
        <v>46.07</v>
      </c>
      <c r="AM47" s="20" t="s">
        <v>103</v>
      </c>
      <c r="AN47" s="21">
        <f>VLOOKUP(AM47,'Ads Fontes Media Bias Data'!$A$2:$D$1744,3)</f>
        <v>-8.55</v>
      </c>
      <c r="AO47" s="22">
        <f>VLOOKUP(AM47,'Ads Fontes Media Bias Data'!$A$2:$D$1744,4)</f>
        <v>41.05</v>
      </c>
      <c r="AP47" s="20" t="s">
        <v>86</v>
      </c>
      <c r="AQ47" s="21">
        <f>VLOOKUP(AP47,'Ads Fontes Media Bias Data'!$A$2:$D$1744,3)</f>
        <v>-1.82</v>
      </c>
      <c r="AR47" s="22">
        <f>VLOOKUP(AP47,'Ads Fontes Media Bias Data'!$A$2:$D$1744,4)</f>
        <v>48.85</v>
      </c>
      <c r="AS47" s="24">
        <f t="shared" si="1"/>
        <v>-3.406666667</v>
      </c>
      <c r="AT47" s="25">
        <f t="shared" si="2"/>
        <v>6.001679058</v>
      </c>
      <c r="AU47" s="26">
        <f t="shared" si="3"/>
        <v>44.0325</v>
      </c>
      <c r="AV47" s="25">
        <f t="shared" si="4"/>
        <v>3.755299589</v>
      </c>
      <c r="AW47" s="26" t="s">
        <v>81</v>
      </c>
      <c r="AX47" s="26" t="s">
        <v>95</v>
      </c>
      <c r="AY47" s="26" t="s">
        <v>161</v>
      </c>
    </row>
    <row r="48">
      <c r="A48" s="13">
        <v>44745.0</v>
      </c>
      <c r="B48" s="14" t="s">
        <v>68</v>
      </c>
      <c r="C48" s="15">
        <v>23.6463736263737</v>
      </c>
      <c r="D48" s="16" t="str">
        <f>IFERROR(__xludf.DUMMYFUNCTION("CONCATENATE(""W241.HG.alex.doe."", TO_TEXT(C48), ""@gmail.com"")"),"W241.HG.alex.doe.024@gmail.com")</f>
        <v>W241.HG.alex.doe.024@gmail.com</v>
      </c>
      <c r="E48" s="17" t="s">
        <v>115</v>
      </c>
      <c r="F48" s="18">
        <v>20654.0</v>
      </c>
      <c r="G48" s="17" t="s">
        <v>107</v>
      </c>
      <c r="H48" s="19" t="s">
        <v>71</v>
      </c>
      <c r="I48" s="27" t="s">
        <v>99</v>
      </c>
      <c r="J48" s="28">
        <f>VLOOKUP(I48,'Ads Fontes Media Bias Data'!$A$2:$D$1744,3)</f>
        <v>-0.93</v>
      </c>
      <c r="K48" s="29">
        <f>VLOOKUP(I48,'Ads Fontes Media Bias Data'!$A$2:$D$1744,4)</f>
        <v>47.73</v>
      </c>
      <c r="L48" s="27" t="s">
        <v>147</v>
      </c>
      <c r="M48" s="28">
        <f>VLOOKUP(L48,'Ads Fontes Media Bias Data'!$A$2:$D$1744,3)</f>
        <v>-2.34</v>
      </c>
      <c r="N48" s="29">
        <f>VLOOKUP(L48,'Ads Fontes Media Bias Data'!$A$2:$D$1744,4)</f>
        <v>46.25</v>
      </c>
      <c r="O48" s="27" t="s">
        <v>102</v>
      </c>
      <c r="P48" s="28">
        <f>VLOOKUP(O48,'Ads Fontes Media Bias Data'!$A$2:$D$1744,3)</f>
        <v>-4.5</v>
      </c>
      <c r="Q48" s="29">
        <f>VLOOKUP(O48,'Ads Fontes Media Bias Data'!$A$2:$D$1744,4)</f>
        <v>46.8</v>
      </c>
      <c r="R48" s="27" t="s">
        <v>99</v>
      </c>
      <c r="S48" s="28">
        <f>VLOOKUP(R48,'Ads Fontes Media Bias Data'!$A$2:$D$1744,3)</f>
        <v>-0.93</v>
      </c>
      <c r="T48" s="29">
        <f>VLOOKUP(R48,'Ads Fontes Media Bias Data'!$A$2:$D$1744,4)</f>
        <v>47.73</v>
      </c>
      <c r="U48" s="27" t="s">
        <v>102</v>
      </c>
      <c r="V48" s="28">
        <f>VLOOKUP(U48,'Ads Fontes Media Bias Data'!$A$2:$D$1744,3)</f>
        <v>-4.5</v>
      </c>
      <c r="W48" s="29">
        <f>VLOOKUP(U48,'Ads Fontes Media Bias Data'!$A$2:$D$1744,4)</f>
        <v>46.8</v>
      </c>
      <c r="X48" s="27" t="s">
        <v>79</v>
      </c>
      <c r="Y48" s="28">
        <f>VLOOKUP(X48,'Ads Fontes Media Bias Data'!$A$2:$D$1744,3)</f>
        <v>-3.6</v>
      </c>
      <c r="Z48" s="29">
        <f>VLOOKUP(X48,'Ads Fontes Media Bias Data'!$A$2:$D$1744,4)</f>
        <v>46.07</v>
      </c>
      <c r="AA48" s="27" t="s">
        <v>99</v>
      </c>
      <c r="AB48" s="28">
        <f>VLOOKUP(AA48,'Ads Fontes Media Bias Data'!$A$2:$D$1744,3)</f>
        <v>-0.93</v>
      </c>
      <c r="AC48" s="29">
        <f>VLOOKUP(AA48,'Ads Fontes Media Bias Data'!$A$2:$D$1744,4)</f>
        <v>47.73</v>
      </c>
      <c r="AD48" s="27" t="s">
        <v>130</v>
      </c>
      <c r="AE48" s="28">
        <f>VLOOKUP(AD48,'Ads Fontes Media Bias Data'!$A$2:$D$1744,3)</f>
        <v>-16.48</v>
      </c>
      <c r="AF48" s="29">
        <f>VLOOKUP(AD48,'Ads Fontes Media Bias Data'!$A$2:$D$1744,4)</f>
        <v>31.38</v>
      </c>
      <c r="AG48" s="27" t="s">
        <v>122</v>
      </c>
      <c r="AH48" s="28">
        <f>VLOOKUP(AG48,'Ads Fontes Media Bias Data'!$A$2:$D$1744,3)</f>
        <v>-0.25</v>
      </c>
      <c r="AI48" s="29">
        <f>VLOOKUP(AG48,'Ads Fontes Media Bias Data'!$A$2:$D$1744,4)</f>
        <v>46.94</v>
      </c>
      <c r="AJ48" s="27" t="s">
        <v>101</v>
      </c>
      <c r="AK48" s="28">
        <f>VLOOKUP(AJ48,'Ads Fontes Media Bias Data'!$A$2:$D$1744,3)</f>
        <v>-14.13</v>
      </c>
      <c r="AL48" s="29">
        <f>VLOOKUP(AJ48,'Ads Fontes Media Bias Data'!$A$2:$D$1744,4)</f>
        <v>35.87</v>
      </c>
      <c r="AM48" s="27" t="s">
        <v>110</v>
      </c>
      <c r="AN48" s="28">
        <f>VLOOKUP(AM48,'Ads Fontes Media Bias Data'!$A$2:$D$1744,3)</f>
        <v>-1.06</v>
      </c>
      <c r="AO48" s="29">
        <f>VLOOKUP(AM48,'Ads Fontes Media Bias Data'!$A$2:$D$1744,4)</f>
        <v>45.7</v>
      </c>
      <c r="AP48" s="27" t="s">
        <v>79</v>
      </c>
      <c r="AQ48" s="28">
        <f>VLOOKUP(AP48,'Ads Fontes Media Bias Data'!$A$2:$D$1744,3)</f>
        <v>-3.6</v>
      </c>
      <c r="AR48" s="29">
        <f>VLOOKUP(AP48,'Ads Fontes Media Bias Data'!$A$2:$D$1744,4)</f>
        <v>46.07</v>
      </c>
      <c r="AS48" s="24">
        <f t="shared" si="1"/>
        <v>-4.4375</v>
      </c>
      <c r="AT48" s="25">
        <f t="shared" si="2"/>
        <v>5.314019408</v>
      </c>
      <c r="AU48" s="26">
        <f t="shared" si="3"/>
        <v>44.58916667</v>
      </c>
      <c r="AV48" s="25">
        <f t="shared" si="4"/>
        <v>5.255131619</v>
      </c>
      <c r="AW48" s="26" t="s">
        <v>81</v>
      </c>
      <c r="AX48" s="26" t="s">
        <v>163</v>
      </c>
      <c r="AY48" s="26" t="s">
        <v>148</v>
      </c>
    </row>
    <row r="49">
      <c r="A49" s="13">
        <v>44745.0</v>
      </c>
      <c r="B49" s="14" t="s">
        <v>68</v>
      </c>
      <c r="C49" s="15">
        <v>24.1448351648352</v>
      </c>
      <c r="D49" s="16" t="str">
        <f>IFERROR(__xludf.DUMMYFUNCTION("CONCATENATE(""W241.HG.alex.doe."", TO_TEXT(C49), ""@gmail.com"")"),"W241.HG.alex.doe.024@gmail.com")</f>
        <v>W241.HG.alex.doe.024@gmail.com</v>
      </c>
      <c r="E49" s="17" t="s">
        <v>115</v>
      </c>
      <c r="F49" s="18">
        <f>F48</f>
        <v>20654</v>
      </c>
      <c r="G49" s="17" t="s">
        <v>107</v>
      </c>
      <c r="H49" s="19" t="s">
        <v>83</v>
      </c>
      <c r="I49" s="27"/>
      <c r="J49" s="28" t="str">
        <f>VLOOKUP(I49,'Ads Fontes Media Bias Data'!$A$2:$D$1744,3)</f>
        <v>#N/A</v>
      </c>
      <c r="K49" s="29" t="str">
        <f>VLOOKUP(I49,'Ads Fontes Media Bias Data'!$A$2:$D$1744,4)</f>
        <v>#N/A</v>
      </c>
      <c r="L49" s="27"/>
      <c r="M49" s="28" t="str">
        <f>VLOOKUP(L49,'Ads Fontes Media Bias Data'!$A$2:$D$1744,3)</f>
        <v>#N/A</v>
      </c>
      <c r="N49" s="29" t="str">
        <f>VLOOKUP(L49,'Ads Fontes Media Bias Data'!$A$2:$D$1744,4)</f>
        <v>#N/A</v>
      </c>
      <c r="O49" s="27"/>
      <c r="P49" s="28" t="str">
        <f>VLOOKUP(O49,'Ads Fontes Media Bias Data'!$A$2:$D$1744,3)</f>
        <v>#N/A</v>
      </c>
      <c r="Q49" s="29" t="str">
        <f>VLOOKUP(O49,'Ads Fontes Media Bias Data'!$A$2:$D$1744,4)</f>
        <v>#N/A</v>
      </c>
      <c r="R49" s="27"/>
      <c r="S49" s="28" t="str">
        <f>VLOOKUP(R49,'Ads Fontes Media Bias Data'!$A$2:$D$1744,3)</f>
        <v>#N/A</v>
      </c>
      <c r="T49" s="29" t="str">
        <f>VLOOKUP(R49,'Ads Fontes Media Bias Data'!$A$2:$D$1744,4)</f>
        <v>#N/A</v>
      </c>
      <c r="U49" s="27"/>
      <c r="V49" s="28" t="str">
        <f>VLOOKUP(U49,'Ads Fontes Media Bias Data'!$A$2:$D$1744,3)</f>
        <v>#N/A</v>
      </c>
      <c r="W49" s="29" t="str">
        <f>VLOOKUP(U49,'Ads Fontes Media Bias Data'!$A$2:$D$1744,4)</f>
        <v>#N/A</v>
      </c>
      <c r="X49" s="27"/>
      <c r="Y49" s="28" t="str">
        <f>VLOOKUP(X49,'Ads Fontes Media Bias Data'!$A$2:$D$1744,3)</f>
        <v>#N/A</v>
      </c>
      <c r="Z49" s="29" t="str">
        <f>VLOOKUP(X49,'Ads Fontes Media Bias Data'!$A$2:$D$1744,4)</f>
        <v>#N/A</v>
      </c>
      <c r="AA49" s="27"/>
      <c r="AB49" s="28" t="str">
        <f>VLOOKUP(AA49,'Ads Fontes Media Bias Data'!$A$2:$D$1744,3)</f>
        <v>#N/A</v>
      </c>
      <c r="AC49" s="29" t="str">
        <f>VLOOKUP(AA49,'Ads Fontes Media Bias Data'!$A$2:$D$1744,4)</f>
        <v>#N/A</v>
      </c>
      <c r="AD49" s="27"/>
      <c r="AE49" s="28" t="str">
        <f>VLOOKUP(AD49,'Ads Fontes Media Bias Data'!$A$2:$D$1744,3)</f>
        <v>#N/A</v>
      </c>
      <c r="AF49" s="29" t="str">
        <f>VLOOKUP(AD49,'Ads Fontes Media Bias Data'!$A$2:$D$1744,4)</f>
        <v>#N/A</v>
      </c>
      <c r="AG49" s="27"/>
      <c r="AH49" s="28" t="str">
        <f>VLOOKUP(AG49,'Ads Fontes Media Bias Data'!$A$2:$D$1744,3)</f>
        <v>#N/A</v>
      </c>
      <c r="AI49" s="29" t="str">
        <f>VLOOKUP(AG49,'Ads Fontes Media Bias Data'!$A$2:$D$1744,4)</f>
        <v>#N/A</v>
      </c>
      <c r="AJ49" s="27"/>
      <c r="AK49" s="28" t="str">
        <f>VLOOKUP(AJ49,'Ads Fontes Media Bias Data'!$A$2:$D$1744,3)</f>
        <v>#N/A</v>
      </c>
      <c r="AL49" s="29" t="str">
        <f>VLOOKUP(AJ49,'Ads Fontes Media Bias Data'!$A$2:$D$1744,4)</f>
        <v>#N/A</v>
      </c>
      <c r="AM49" s="27"/>
      <c r="AN49" s="28" t="str">
        <f>VLOOKUP(AM49,'Ads Fontes Media Bias Data'!$A$2:$D$1744,3)</f>
        <v>#N/A</v>
      </c>
      <c r="AO49" s="29" t="str">
        <f>VLOOKUP(AM49,'Ads Fontes Media Bias Data'!$A$2:$D$1744,4)</f>
        <v>#N/A</v>
      </c>
      <c r="AP49" s="27"/>
      <c r="AQ49" s="28" t="str">
        <f>VLOOKUP(AP49,'Ads Fontes Media Bias Data'!$A$2:$D$1744,3)</f>
        <v>#N/A</v>
      </c>
      <c r="AR49" s="29" t="str">
        <f>VLOOKUP(AP49,'Ads Fontes Media Bias Data'!$A$2:$D$1744,4)</f>
        <v>#N/A</v>
      </c>
      <c r="AS49" s="24" t="str">
        <f t="shared" si="1"/>
        <v>#N/A</v>
      </c>
      <c r="AT49" s="25" t="str">
        <f t="shared" si="2"/>
        <v>#N/A</v>
      </c>
      <c r="AU49" s="26" t="str">
        <f t="shared" si="3"/>
        <v>#N/A</v>
      </c>
      <c r="AV49" s="25" t="str">
        <f t="shared" si="4"/>
        <v>#N/A</v>
      </c>
      <c r="AW49" s="26" t="s">
        <v>114</v>
      </c>
      <c r="AX49" s="26" t="s">
        <v>95</v>
      </c>
      <c r="AY49" s="26" t="s">
        <v>148</v>
      </c>
    </row>
    <row r="50">
      <c r="A50" s="13">
        <v>44752.0</v>
      </c>
      <c r="B50" s="14" t="s">
        <v>68</v>
      </c>
      <c r="C50" s="15">
        <v>24.6432967032967</v>
      </c>
      <c r="D50" s="16" t="str">
        <f>IFERROR(__xludf.DUMMYFUNCTION("CONCATENATE(""W241.HG.alex.doe."", TO_TEXT(C50), ""@gmail.com"")"),"W241.HG.alex.doe.025@gmail.com")</f>
        <v>W241.HG.alex.doe.025@gmail.com</v>
      </c>
      <c r="E50" s="17" t="s">
        <v>69</v>
      </c>
      <c r="F50" s="18">
        <v>35932.0</v>
      </c>
      <c r="G50" s="17" t="s">
        <v>70</v>
      </c>
      <c r="H50" s="19" t="s">
        <v>71</v>
      </c>
      <c r="I50" s="20" t="s">
        <v>147</v>
      </c>
      <c r="J50" s="21">
        <f>VLOOKUP(I50,'Ads Fontes Media Bias Data'!$A$2:$D$1744,3)</f>
        <v>-2.34</v>
      </c>
      <c r="K50" s="22">
        <f>VLOOKUP(I50,'Ads Fontes Media Bias Data'!$A$2:$D$1744,4)</f>
        <v>46.25</v>
      </c>
      <c r="L50" s="20" t="s">
        <v>76</v>
      </c>
      <c r="M50" s="21">
        <f>VLOOKUP(L50,'Ads Fontes Media Bias Data'!$A$2:$D$1744,3)</f>
        <v>3.19</v>
      </c>
      <c r="N50" s="22">
        <f>VLOOKUP(L50,'Ads Fontes Media Bias Data'!$A$2:$D$1744,4)</f>
        <v>46.64</v>
      </c>
      <c r="O50" s="20" t="s">
        <v>99</v>
      </c>
      <c r="P50" s="21">
        <f>VLOOKUP(O50,'Ads Fontes Media Bias Data'!$A$2:$D$1744,3)</f>
        <v>-0.93</v>
      </c>
      <c r="Q50" s="22">
        <f>VLOOKUP(O50,'Ads Fontes Media Bias Data'!$A$2:$D$1744,4)</f>
        <v>47.73</v>
      </c>
      <c r="R50" s="20" t="s">
        <v>99</v>
      </c>
      <c r="S50" s="21">
        <f>VLOOKUP(R50,'Ads Fontes Media Bias Data'!$A$2:$D$1744,3)</f>
        <v>-0.93</v>
      </c>
      <c r="T50" s="22">
        <f>VLOOKUP(R50,'Ads Fontes Media Bias Data'!$A$2:$D$1744,4)</f>
        <v>47.73</v>
      </c>
      <c r="U50" s="20" t="s">
        <v>101</v>
      </c>
      <c r="V50" s="21">
        <f>VLOOKUP(U50,'Ads Fontes Media Bias Data'!$A$2:$D$1744,3)</f>
        <v>-14.13</v>
      </c>
      <c r="W50" s="22">
        <f>VLOOKUP(U50,'Ads Fontes Media Bias Data'!$A$2:$D$1744,4)</f>
        <v>35.87</v>
      </c>
      <c r="X50" s="20" t="s">
        <v>99</v>
      </c>
      <c r="Y50" s="21">
        <f>VLOOKUP(X50,'Ads Fontes Media Bias Data'!$A$2:$D$1744,3)</f>
        <v>-0.93</v>
      </c>
      <c r="Z50" s="22">
        <f>VLOOKUP(X50,'Ads Fontes Media Bias Data'!$A$2:$D$1744,4)</f>
        <v>47.73</v>
      </c>
      <c r="AA50" s="20" t="s">
        <v>105</v>
      </c>
      <c r="AB50" s="21">
        <f>VLOOKUP(AA50,'Ads Fontes Media Bias Data'!$A$2:$D$1744,3)</f>
        <v>5.09</v>
      </c>
      <c r="AC50" s="22">
        <f>VLOOKUP(AA50,'Ads Fontes Media Bias Data'!$A$2:$D$1744,4)</f>
        <v>45.37</v>
      </c>
      <c r="AD50" s="20" t="s">
        <v>99</v>
      </c>
      <c r="AE50" s="21">
        <f>VLOOKUP(AD50,'Ads Fontes Media Bias Data'!$A$2:$D$1744,3)</f>
        <v>-0.93</v>
      </c>
      <c r="AF50" s="22">
        <f>VLOOKUP(AD50,'Ads Fontes Media Bias Data'!$A$2:$D$1744,4)</f>
        <v>47.73</v>
      </c>
      <c r="AG50" s="20" t="s">
        <v>112</v>
      </c>
      <c r="AH50" s="21">
        <f>VLOOKUP(AG50,'Ads Fontes Media Bias Data'!$A$2:$D$1744,3)</f>
        <v>-3.77</v>
      </c>
      <c r="AI50" s="22">
        <f>VLOOKUP(AG50,'Ads Fontes Media Bias Data'!$A$2:$D$1744,4)</f>
        <v>45.87</v>
      </c>
      <c r="AJ50" s="20" t="s">
        <v>72</v>
      </c>
      <c r="AK50" s="21">
        <f>VLOOKUP(AJ50,'Ads Fontes Media Bias Data'!$A$2:$D$1744,3)</f>
        <v>14.02</v>
      </c>
      <c r="AL50" s="22">
        <f>VLOOKUP(AJ50,'Ads Fontes Media Bias Data'!$A$2:$D$1744,4)</f>
        <v>35.4</v>
      </c>
      <c r="AM50" s="20" t="s">
        <v>119</v>
      </c>
      <c r="AN50" s="21">
        <f>VLOOKUP(AM50,'Ads Fontes Media Bias Data'!$A$2:$D$1744,3)</f>
        <v>-4.91</v>
      </c>
      <c r="AO50" s="22">
        <f>VLOOKUP(AM50,'Ads Fontes Media Bias Data'!$A$2:$D$1744,4)</f>
        <v>42.9</v>
      </c>
      <c r="AP50" s="20" t="s">
        <v>140</v>
      </c>
      <c r="AQ50" s="21">
        <f>VLOOKUP(AP50,'Ads Fontes Media Bias Data'!$A$2:$D$1744,3)</f>
        <v>-0.4</v>
      </c>
      <c r="AR50" s="22">
        <f>VLOOKUP(AP50,'Ads Fontes Media Bias Data'!$A$2:$D$1744,4)</f>
        <v>45.55</v>
      </c>
      <c r="AS50" s="24">
        <f t="shared" si="1"/>
        <v>-0.5808333333</v>
      </c>
      <c r="AT50" s="25">
        <f t="shared" si="2"/>
        <v>6.575915364</v>
      </c>
      <c r="AU50" s="26">
        <f t="shared" si="3"/>
        <v>44.56416667</v>
      </c>
      <c r="AV50" s="25">
        <f t="shared" si="4"/>
        <v>4.399457525</v>
      </c>
      <c r="AW50" s="26" t="s">
        <v>81</v>
      </c>
      <c r="AX50" s="26" t="s">
        <v>168</v>
      </c>
      <c r="AY50" s="26" t="s">
        <v>155</v>
      </c>
    </row>
    <row r="51">
      <c r="A51" s="13">
        <v>44752.0</v>
      </c>
      <c r="B51" s="14" t="s">
        <v>68</v>
      </c>
      <c r="C51" s="15">
        <v>25.1417582417583</v>
      </c>
      <c r="D51" s="16" t="str">
        <f>IFERROR(__xludf.DUMMYFUNCTION("CONCATENATE(""W241.HG.alex.doe."", TO_TEXT(C51), ""@gmail.com"")"),"W241.HG.alex.doe.025@gmail.com")</f>
        <v>W241.HG.alex.doe.025@gmail.com</v>
      </c>
      <c r="E51" s="17" t="s">
        <v>69</v>
      </c>
      <c r="F51" s="18">
        <f>F50</f>
        <v>35932</v>
      </c>
      <c r="G51" s="17" t="s">
        <v>70</v>
      </c>
      <c r="H51" s="19" t="s">
        <v>83</v>
      </c>
      <c r="I51" s="20" t="s">
        <v>106</v>
      </c>
      <c r="J51" s="21">
        <f>VLOOKUP(I51,'Ads Fontes Media Bias Data'!$A$2:$D$1744,3)</f>
        <v>-6.39</v>
      </c>
      <c r="K51" s="22">
        <f>VLOOKUP(I51,'Ads Fontes Media Bias Data'!$A$2:$D$1744,4)</f>
        <v>42.01</v>
      </c>
      <c r="L51" s="20" t="s">
        <v>88</v>
      </c>
      <c r="M51" s="21">
        <f>VLOOKUP(L51,'Ads Fontes Media Bias Data'!$A$2:$D$1744,3)</f>
        <v>-8.68</v>
      </c>
      <c r="N51" s="22">
        <f>VLOOKUP(L51,'Ads Fontes Media Bias Data'!$A$2:$D$1744,4)</f>
        <v>42.4</v>
      </c>
      <c r="O51" s="20" t="s">
        <v>103</v>
      </c>
      <c r="P51" s="21">
        <f>VLOOKUP(O51,'Ads Fontes Media Bias Data'!$A$2:$D$1744,3)</f>
        <v>-8.55</v>
      </c>
      <c r="Q51" s="22">
        <f>VLOOKUP(O51,'Ads Fontes Media Bias Data'!$A$2:$D$1744,4)</f>
        <v>41.05</v>
      </c>
      <c r="R51" s="20" t="s">
        <v>102</v>
      </c>
      <c r="S51" s="21">
        <f>VLOOKUP(R51,'Ads Fontes Media Bias Data'!$A$2:$D$1744,3)</f>
        <v>-4.5</v>
      </c>
      <c r="T51" s="22">
        <f>VLOOKUP(R51,'Ads Fontes Media Bias Data'!$A$2:$D$1744,4)</f>
        <v>46.8</v>
      </c>
      <c r="U51" s="20" t="s">
        <v>89</v>
      </c>
      <c r="V51" s="21">
        <f>VLOOKUP(U51,'Ads Fontes Media Bias Data'!$A$2:$D$1744,3)</f>
        <v>-5.26</v>
      </c>
      <c r="W51" s="22">
        <f>VLOOKUP(U51,'Ads Fontes Media Bias Data'!$A$2:$D$1744,4)</f>
        <v>43.21</v>
      </c>
      <c r="X51" s="20" t="s">
        <v>169</v>
      </c>
      <c r="Y51" s="21">
        <f>VLOOKUP(X51,'Ads Fontes Media Bias Data'!$A$2:$D$1744,3)</f>
        <v>12.44</v>
      </c>
      <c r="Z51" s="22">
        <f>VLOOKUP(X51,'Ads Fontes Media Bias Data'!$A$2:$D$1744,4)</f>
        <v>32.71</v>
      </c>
      <c r="AA51" s="20" t="s">
        <v>79</v>
      </c>
      <c r="AB51" s="21">
        <f>VLOOKUP(AA51,'Ads Fontes Media Bias Data'!$A$2:$D$1744,3)</f>
        <v>-3.6</v>
      </c>
      <c r="AC51" s="22">
        <f>VLOOKUP(AA51,'Ads Fontes Media Bias Data'!$A$2:$D$1744,4)</f>
        <v>46.07</v>
      </c>
      <c r="AD51" s="20" t="s">
        <v>170</v>
      </c>
      <c r="AE51" s="21">
        <f>VLOOKUP(AD51,'Ads Fontes Media Bias Data'!$A$2:$D$1744,3)</f>
        <v>-6.63</v>
      </c>
      <c r="AF51" s="22">
        <f>VLOOKUP(AD51,'Ads Fontes Media Bias Data'!$A$2:$D$1744,4)</f>
        <v>43.22</v>
      </c>
      <c r="AG51" s="20" t="s">
        <v>171</v>
      </c>
      <c r="AH51" s="21">
        <f>VLOOKUP(AG51,'Ads Fontes Media Bias Data'!$A$2:$D$1744,3)</f>
        <v>-11.98</v>
      </c>
      <c r="AI51" s="22">
        <f>VLOOKUP(AG51,'Ads Fontes Media Bias Data'!$A$2:$D$1744,4)</f>
        <v>40.16</v>
      </c>
      <c r="AJ51" s="20" t="s">
        <v>172</v>
      </c>
      <c r="AK51" s="21">
        <f>VLOOKUP(AJ51,'Ads Fontes Media Bias Data'!$A$2:$D$1744,3)</f>
        <v>-2.23</v>
      </c>
      <c r="AL51" s="22">
        <f>VLOOKUP(AJ51,'Ads Fontes Media Bias Data'!$A$2:$D$1744,4)</f>
        <v>40.73</v>
      </c>
      <c r="AM51" s="20" t="s">
        <v>88</v>
      </c>
      <c r="AN51" s="21">
        <f>VLOOKUP(AM51,'Ads Fontes Media Bias Data'!$A$2:$D$1744,3)</f>
        <v>-8.68</v>
      </c>
      <c r="AO51" s="22">
        <f>VLOOKUP(AM51,'Ads Fontes Media Bias Data'!$A$2:$D$1744,4)</f>
        <v>42.4</v>
      </c>
      <c r="AP51" s="20" t="s">
        <v>85</v>
      </c>
      <c r="AQ51" s="21">
        <f>VLOOKUP(AP51,'Ads Fontes Media Bias Data'!$A$2:$D$1744,3)</f>
        <v>-7.82</v>
      </c>
      <c r="AR51" s="22">
        <f>VLOOKUP(AP51,'Ads Fontes Media Bias Data'!$A$2:$D$1744,4)</f>
        <v>43.93</v>
      </c>
      <c r="AS51" s="24">
        <f t="shared" si="1"/>
        <v>-5.156666667</v>
      </c>
      <c r="AT51" s="25">
        <f t="shared" si="2"/>
        <v>6.140466866</v>
      </c>
      <c r="AU51" s="26">
        <f t="shared" si="3"/>
        <v>42.0575</v>
      </c>
      <c r="AV51" s="25">
        <f t="shared" si="4"/>
        <v>3.551796281</v>
      </c>
      <c r="AW51" s="26" t="s">
        <v>81</v>
      </c>
      <c r="AX51" s="26" t="s">
        <v>95</v>
      </c>
      <c r="AY51" s="26" t="s">
        <v>155</v>
      </c>
    </row>
    <row r="52">
      <c r="A52" s="13">
        <v>44752.0</v>
      </c>
      <c r="B52" s="14" t="s">
        <v>68</v>
      </c>
      <c r="C52" s="15">
        <v>25.6402197802198</v>
      </c>
      <c r="D52" s="16" t="str">
        <f>IFERROR(__xludf.DUMMYFUNCTION("CONCATENATE(""W241.HG.alex.doe."", TO_TEXT(C52), ""@gmail.com"")"),"W241.HG.alex.doe.026@gmail.com")</f>
        <v>W241.HG.alex.doe.026@gmail.com</v>
      </c>
      <c r="E52" s="17" t="s">
        <v>69</v>
      </c>
      <c r="F52" s="18">
        <v>36326.0</v>
      </c>
      <c r="G52" s="17" t="s">
        <v>96</v>
      </c>
      <c r="H52" s="19" t="s">
        <v>71</v>
      </c>
      <c r="I52" s="30"/>
      <c r="J52" s="28" t="str">
        <f>VLOOKUP(I52,'Ads Fontes Media Bias Data'!$A$2:$D$1744,3)</f>
        <v>#N/A</v>
      </c>
      <c r="K52" s="29" t="str">
        <f>VLOOKUP(I52,'Ads Fontes Media Bias Data'!$A$2:$D$1744,4)</f>
        <v>#N/A</v>
      </c>
      <c r="L52" s="27"/>
      <c r="M52" s="28" t="str">
        <f>VLOOKUP(L52,'Ads Fontes Media Bias Data'!$A$2:$D$1744,3)</f>
        <v>#N/A</v>
      </c>
      <c r="N52" s="29" t="str">
        <f>VLOOKUP(L52,'Ads Fontes Media Bias Data'!$A$2:$D$1744,4)</f>
        <v>#N/A</v>
      </c>
      <c r="O52" s="27"/>
      <c r="P52" s="28" t="str">
        <f>VLOOKUP(O52,'Ads Fontes Media Bias Data'!$A$2:$D$1744,3)</f>
        <v>#N/A</v>
      </c>
      <c r="Q52" s="29" t="str">
        <f>VLOOKUP(O52,'Ads Fontes Media Bias Data'!$A$2:$D$1744,4)</f>
        <v>#N/A</v>
      </c>
      <c r="R52" s="27"/>
      <c r="S52" s="28" t="str">
        <f>VLOOKUP(R52,'Ads Fontes Media Bias Data'!$A$2:$D$1744,3)</f>
        <v>#N/A</v>
      </c>
      <c r="T52" s="29" t="str">
        <f>VLOOKUP(R52,'Ads Fontes Media Bias Data'!$A$2:$D$1744,4)</f>
        <v>#N/A</v>
      </c>
      <c r="U52" s="27"/>
      <c r="V52" s="28" t="str">
        <f>VLOOKUP(U52,'Ads Fontes Media Bias Data'!$A$2:$D$1744,3)</f>
        <v>#N/A</v>
      </c>
      <c r="W52" s="29" t="str">
        <f>VLOOKUP(U52,'Ads Fontes Media Bias Data'!$A$2:$D$1744,4)</f>
        <v>#N/A</v>
      </c>
      <c r="X52" s="27"/>
      <c r="Y52" s="28" t="str">
        <f>VLOOKUP(X52,'Ads Fontes Media Bias Data'!$A$2:$D$1744,3)</f>
        <v>#N/A</v>
      </c>
      <c r="Z52" s="29" t="str">
        <f>VLOOKUP(X52,'Ads Fontes Media Bias Data'!$A$2:$D$1744,4)</f>
        <v>#N/A</v>
      </c>
      <c r="AA52" s="30"/>
      <c r="AB52" s="28" t="str">
        <f>VLOOKUP(AA52,'Ads Fontes Media Bias Data'!$A$2:$D$1744,3)</f>
        <v>#N/A</v>
      </c>
      <c r="AC52" s="29" t="str">
        <f>VLOOKUP(AA52,'Ads Fontes Media Bias Data'!$A$2:$D$1744,4)</f>
        <v>#N/A</v>
      </c>
      <c r="AD52" s="30"/>
      <c r="AE52" s="28" t="str">
        <f>VLOOKUP(AD52,'Ads Fontes Media Bias Data'!$A$2:$D$1744,3)</f>
        <v>#N/A</v>
      </c>
      <c r="AF52" s="29" t="str">
        <f>VLOOKUP(AD52,'Ads Fontes Media Bias Data'!$A$2:$D$1744,4)</f>
        <v>#N/A</v>
      </c>
      <c r="AG52" s="30"/>
      <c r="AH52" s="28" t="str">
        <f>VLOOKUP(AG52,'Ads Fontes Media Bias Data'!$A$2:$D$1744,3)</f>
        <v>#N/A</v>
      </c>
      <c r="AI52" s="29" t="str">
        <f>VLOOKUP(AG52,'Ads Fontes Media Bias Data'!$A$2:$D$1744,4)</f>
        <v>#N/A</v>
      </c>
      <c r="AJ52" s="30"/>
      <c r="AK52" s="28" t="str">
        <f>VLOOKUP(AJ52,'Ads Fontes Media Bias Data'!$A$2:$D$1744,3)</f>
        <v>#N/A</v>
      </c>
      <c r="AL52" s="29" t="str">
        <f>VLOOKUP(AJ52,'Ads Fontes Media Bias Data'!$A$2:$D$1744,4)</f>
        <v>#N/A</v>
      </c>
      <c r="AM52" s="30"/>
      <c r="AN52" s="28" t="str">
        <f>VLOOKUP(AM52,'Ads Fontes Media Bias Data'!$A$2:$D$1744,3)</f>
        <v>#N/A</v>
      </c>
      <c r="AO52" s="29" t="str">
        <f>VLOOKUP(AM52,'Ads Fontes Media Bias Data'!$A$2:$D$1744,4)</f>
        <v>#N/A</v>
      </c>
      <c r="AP52" s="30"/>
      <c r="AQ52" s="28" t="str">
        <f>VLOOKUP(AP52,'Ads Fontes Media Bias Data'!$A$2:$D$1744,3)</f>
        <v>#N/A</v>
      </c>
      <c r="AR52" s="29" t="str">
        <f>VLOOKUP(AP52,'Ads Fontes Media Bias Data'!$A$2:$D$1744,4)</f>
        <v>#N/A</v>
      </c>
      <c r="AS52" s="24" t="str">
        <f t="shared" si="1"/>
        <v>#N/A</v>
      </c>
      <c r="AT52" s="25" t="str">
        <f t="shared" si="2"/>
        <v>#N/A</v>
      </c>
      <c r="AU52" s="26" t="str">
        <f t="shared" si="3"/>
        <v>#N/A</v>
      </c>
      <c r="AV52" s="25" t="str">
        <f t="shared" si="4"/>
        <v>#N/A</v>
      </c>
      <c r="AW52" s="25"/>
      <c r="AX52" s="25"/>
      <c r="AY52" s="25"/>
    </row>
    <row r="53">
      <c r="A53" s="13">
        <v>44752.0</v>
      </c>
      <c r="B53" s="14" t="s">
        <v>68</v>
      </c>
      <c r="C53" s="15">
        <v>26.1386813186813</v>
      </c>
      <c r="D53" s="16" t="str">
        <f>IFERROR(__xludf.DUMMYFUNCTION("CONCATENATE(""W241.HG.alex.doe."", TO_TEXT(C53), ""@gmail.com"")"),"W241.HG.alex.doe.026@gmail.com")</f>
        <v>W241.HG.alex.doe.026@gmail.com</v>
      </c>
      <c r="E53" s="17" t="s">
        <v>69</v>
      </c>
      <c r="F53" s="18">
        <f>F52</f>
        <v>36326</v>
      </c>
      <c r="G53" s="17" t="s">
        <v>96</v>
      </c>
      <c r="H53" s="19" t="s">
        <v>83</v>
      </c>
      <c r="I53" s="27"/>
      <c r="J53" s="28" t="str">
        <f>VLOOKUP(I53,'Ads Fontes Media Bias Data'!$A$2:$D$1744,3)</f>
        <v>#N/A</v>
      </c>
      <c r="K53" s="29" t="str">
        <f>VLOOKUP(I53,'Ads Fontes Media Bias Data'!$A$2:$D$1744,4)</f>
        <v>#N/A</v>
      </c>
      <c r="L53" s="27"/>
      <c r="M53" s="28" t="str">
        <f>VLOOKUP(L53,'Ads Fontes Media Bias Data'!$A$2:$D$1744,3)</f>
        <v>#N/A</v>
      </c>
      <c r="N53" s="29" t="str">
        <f>VLOOKUP(L53,'Ads Fontes Media Bias Data'!$A$2:$D$1744,4)</f>
        <v>#N/A</v>
      </c>
      <c r="O53" s="27"/>
      <c r="P53" s="28" t="str">
        <f>VLOOKUP(O53,'Ads Fontes Media Bias Data'!$A$2:$D$1744,3)</f>
        <v>#N/A</v>
      </c>
      <c r="Q53" s="29" t="str">
        <f>VLOOKUP(O53,'Ads Fontes Media Bias Data'!$A$2:$D$1744,4)</f>
        <v>#N/A</v>
      </c>
      <c r="R53" s="27"/>
      <c r="S53" s="28" t="str">
        <f>VLOOKUP(R53,'Ads Fontes Media Bias Data'!$A$2:$D$1744,3)</f>
        <v>#N/A</v>
      </c>
      <c r="T53" s="29" t="str">
        <f>VLOOKUP(R53,'Ads Fontes Media Bias Data'!$A$2:$D$1744,4)</f>
        <v>#N/A</v>
      </c>
      <c r="U53" s="27"/>
      <c r="V53" s="28" t="str">
        <f>VLOOKUP(U53,'Ads Fontes Media Bias Data'!$A$2:$D$1744,3)</f>
        <v>#N/A</v>
      </c>
      <c r="W53" s="29" t="str">
        <f>VLOOKUP(U53,'Ads Fontes Media Bias Data'!$A$2:$D$1744,4)</f>
        <v>#N/A</v>
      </c>
      <c r="X53" s="27"/>
      <c r="Y53" s="28" t="str">
        <f>VLOOKUP(X53,'Ads Fontes Media Bias Data'!$A$2:$D$1744,3)</f>
        <v>#N/A</v>
      </c>
      <c r="Z53" s="29" t="str">
        <f>VLOOKUP(X53,'Ads Fontes Media Bias Data'!$A$2:$D$1744,4)</f>
        <v>#N/A</v>
      </c>
      <c r="AA53" s="27"/>
      <c r="AB53" s="28" t="str">
        <f>VLOOKUP(AA53,'Ads Fontes Media Bias Data'!$A$2:$D$1744,3)</f>
        <v>#N/A</v>
      </c>
      <c r="AC53" s="29" t="str">
        <f>VLOOKUP(AA53,'Ads Fontes Media Bias Data'!$A$2:$D$1744,4)</f>
        <v>#N/A</v>
      </c>
      <c r="AD53" s="27"/>
      <c r="AE53" s="28" t="str">
        <f>VLOOKUP(AD53,'Ads Fontes Media Bias Data'!$A$2:$D$1744,3)</f>
        <v>#N/A</v>
      </c>
      <c r="AF53" s="29" t="str">
        <f>VLOOKUP(AD53,'Ads Fontes Media Bias Data'!$A$2:$D$1744,4)</f>
        <v>#N/A</v>
      </c>
      <c r="AG53" s="27"/>
      <c r="AH53" s="28" t="str">
        <f>VLOOKUP(AG53,'Ads Fontes Media Bias Data'!$A$2:$D$1744,3)</f>
        <v>#N/A</v>
      </c>
      <c r="AI53" s="29" t="str">
        <f>VLOOKUP(AG53,'Ads Fontes Media Bias Data'!$A$2:$D$1744,4)</f>
        <v>#N/A</v>
      </c>
      <c r="AJ53" s="27"/>
      <c r="AK53" s="28" t="str">
        <f>VLOOKUP(AJ53,'Ads Fontes Media Bias Data'!$A$2:$D$1744,3)</f>
        <v>#N/A</v>
      </c>
      <c r="AL53" s="29" t="str">
        <f>VLOOKUP(AJ53,'Ads Fontes Media Bias Data'!$A$2:$D$1744,4)</f>
        <v>#N/A</v>
      </c>
      <c r="AM53" s="27"/>
      <c r="AN53" s="28" t="str">
        <f>VLOOKUP(AM53,'Ads Fontes Media Bias Data'!$A$2:$D$1744,3)</f>
        <v>#N/A</v>
      </c>
      <c r="AO53" s="29" t="str">
        <f>VLOOKUP(AM53,'Ads Fontes Media Bias Data'!$A$2:$D$1744,4)</f>
        <v>#N/A</v>
      </c>
      <c r="AP53" s="27"/>
      <c r="AQ53" s="28" t="str">
        <f>VLOOKUP(AP53,'Ads Fontes Media Bias Data'!$A$2:$D$1744,3)</f>
        <v>#N/A</v>
      </c>
      <c r="AR53" s="29" t="str">
        <f>VLOOKUP(AP53,'Ads Fontes Media Bias Data'!$A$2:$D$1744,4)</f>
        <v>#N/A</v>
      </c>
      <c r="AS53" s="24" t="str">
        <f t="shared" si="1"/>
        <v>#N/A</v>
      </c>
      <c r="AT53" s="25" t="str">
        <f t="shared" si="2"/>
        <v>#N/A</v>
      </c>
      <c r="AU53" s="26" t="str">
        <f t="shared" si="3"/>
        <v>#N/A</v>
      </c>
      <c r="AV53" s="25" t="str">
        <f t="shared" si="4"/>
        <v>#N/A</v>
      </c>
      <c r="AW53" s="25"/>
      <c r="AX53" s="25"/>
      <c r="AY53" s="25"/>
    </row>
    <row r="54">
      <c r="A54" s="13">
        <v>44752.0</v>
      </c>
      <c r="B54" s="14" t="s">
        <v>68</v>
      </c>
      <c r="C54" s="15">
        <v>26.6371428571429</v>
      </c>
      <c r="D54" s="16" t="str">
        <f>IFERROR(__xludf.DUMMYFUNCTION("CONCATENATE(""W241.HG.alex.doe."", TO_TEXT(C54), ""@gmail.com"")"),"W241.HG.alex.doe.027@gmail.com")</f>
        <v>W241.HG.alex.doe.027@gmail.com</v>
      </c>
      <c r="E54" s="17" t="s">
        <v>69</v>
      </c>
      <c r="F54" s="18">
        <v>34482.0</v>
      </c>
      <c r="G54" s="17" t="s">
        <v>107</v>
      </c>
      <c r="H54" s="19" t="s">
        <v>71</v>
      </c>
      <c r="I54" s="20"/>
      <c r="J54" s="21" t="str">
        <f>VLOOKUP(I54,'Ads Fontes Media Bias Data'!$A$2:$D$1744,3)</f>
        <v>#N/A</v>
      </c>
      <c r="K54" s="22" t="str">
        <f>VLOOKUP(I54,'Ads Fontes Media Bias Data'!$A$2:$D$1744,4)</f>
        <v>#N/A</v>
      </c>
      <c r="L54" s="20"/>
      <c r="M54" s="21" t="str">
        <f>VLOOKUP(L54,'Ads Fontes Media Bias Data'!$A$2:$D$1744,3)</f>
        <v>#N/A</v>
      </c>
      <c r="N54" s="22" t="str">
        <f>VLOOKUP(L54,'Ads Fontes Media Bias Data'!$A$2:$D$1744,4)</f>
        <v>#N/A</v>
      </c>
      <c r="O54" s="20"/>
      <c r="P54" s="21" t="str">
        <f>VLOOKUP(O54,'Ads Fontes Media Bias Data'!$A$2:$D$1744,3)</f>
        <v>#N/A</v>
      </c>
      <c r="Q54" s="22" t="str">
        <f>VLOOKUP(O54,'Ads Fontes Media Bias Data'!$A$2:$D$1744,4)</f>
        <v>#N/A</v>
      </c>
      <c r="R54" s="31"/>
      <c r="S54" s="21" t="str">
        <f>VLOOKUP(R54,'Ads Fontes Media Bias Data'!$A$2:$D$1744,3)</f>
        <v>#N/A</v>
      </c>
      <c r="T54" s="22" t="str">
        <f>VLOOKUP(R54,'Ads Fontes Media Bias Data'!$A$2:$D$1744,4)</f>
        <v>#N/A</v>
      </c>
      <c r="U54" s="20"/>
      <c r="V54" s="21" t="str">
        <f>VLOOKUP(U54,'Ads Fontes Media Bias Data'!$A$2:$D$1744,3)</f>
        <v>#N/A</v>
      </c>
      <c r="W54" s="22" t="str">
        <f>VLOOKUP(U54,'Ads Fontes Media Bias Data'!$A$2:$D$1744,4)</f>
        <v>#N/A</v>
      </c>
      <c r="X54" s="20"/>
      <c r="Y54" s="21" t="str">
        <f>VLOOKUP(X54,'Ads Fontes Media Bias Data'!$A$2:$D$1744,3)</f>
        <v>#N/A</v>
      </c>
      <c r="Z54" s="22" t="str">
        <f>VLOOKUP(X54,'Ads Fontes Media Bias Data'!$A$2:$D$1744,4)</f>
        <v>#N/A</v>
      </c>
      <c r="AA54" s="20"/>
      <c r="AB54" s="21" t="str">
        <f>VLOOKUP(AA54,'Ads Fontes Media Bias Data'!$A$2:$D$1744,3)</f>
        <v>#N/A</v>
      </c>
      <c r="AC54" s="22" t="str">
        <f>VLOOKUP(AA54,'Ads Fontes Media Bias Data'!$A$2:$D$1744,4)</f>
        <v>#N/A</v>
      </c>
      <c r="AD54" s="20"/>
      <c r="AE54" s="21" t="str">
        <f>VLOOKUP(AD54,'Ads Fontes Media Bias Data'!$A$2:$D$1744,3)</f>
        <v>#N/A</v>
      </c>
      <c r="AF54" s="22" t="str">
        <f>VLOOKUP(AD54,'Ads Fontes Media Bias Data'!$A$2:$D$1744,4)</f>
        <v>#N/A</v>
      </c>
      <c r="AG54" s="20"/>
      <c r="AH54" s="21" t="str">
        <f>VLOOKUP(AG54,'Ads Fontes Media Bias Data'!$A$2:$D$1744,3)</f>
        <v>#N/A</v>
      </c>
      <c r="AI54" s="22" t="str">
        <f>VLOOKUP(AG54,'Ads Fontes Media Bias Data'!$A$2:$D$1744,4)</f>
        <v>#N/A</v>
      </c>
      <c r="AJ54" s="20"/>
      <c r="AK54" s="21" t="str">
        <f>VLOOKUP(AJ54,'Ads Fontes Media Bias Data'!$A$2:$D$1744,3)</f>
        <v>#N/A</v>
      </c>
      <c r="AL54" s="22" t="str">
        <f>VLOOKUP(AJ54,'Ads Fontes Media Bias Data'!$A$2:$D$1744,4)</f>
        <v>#N/A</v>
      </c>
      <c r="AM54" s="20"/>
      <c r="AN54" s="21" t="str">
        <f>VLOOKUP(AM54,'Ads Fontes Media Bias Data'!$A$2:$D$1744,3)</f>
        <v>#N/A</v>
      </c>
      <c r="AO54" s="22" t="str">
        <f>VLOOKUP(AM54,'Ads Fontes Media Bias Data'!$A$2:$D$1744,4)</f>
        <v>#N/A</v>
      </c>
      <c r="AP54" s="20"/>
      <c r="AQ54" s="21" t="str">
        <f>VLOOKUP(AP54,'Ads Fontes Media Bias Data'!$A$2:$D$1744,3)</f>
        <v>#N/A</v>
      </c>
      <c r="AR54" s="22" t="str">
        <f>VLOOKUP(AP54,'Ads Fontes Media Bias Data'!$A$2:$D$1744,4)</f>
        <v>#N/A</v>
      </c>
      <c r="AS54" s="24" t="str">
        <f t="shared" si="1"/>
        <v>#N/A</v>
      </c>
      <c r="AT54" s="25" t="str">
        <f t="shared" si="2"/>
        <v>#N/A</v>
      </c>
      <c r="AU54" s="26" t="str">
        <f t="shared" si="3"/>
        <v>#N/A</v>
      </c>
      <c r="AV54" s="25" t="str">
        <f t="shared" si="4"/>
        <v>#N/A</v>
      </c>
      <c r="AW54" s="25"/>
      <c r="AX54" s="25"/>
      <c r="AY54" s="25"/>
    </row>
    <row r="55">
      <c r="A55" s="13">
        <v>44752.0</v>
      </c>
      <c r="B55" s="14" t="s">
        <v>68</v>
      </c>
      <c r="C55" s="15">
        <v>27.1356043956044</v>
      </c>
      <c r="D55" s="16" t="str">
        <f>IFERROR(__xludf.DUMMYFUNCTION("CONCATENATE(""W241.HG.alex.doe."", TO_TEXT(C55), ""@gmail.com"")"),"W241.HG.alex.doe.027@gmail.com")</f>
        <v>W241.HG.alex.doe.027@gmail.com</v>
      </c>
      <c r="E55" s="17" t="s">
        <v>69</v>
      </c>
      <c r="F55" s="18">
        <f>F54</f>
        <v>34482</v>
      </c>
      <c r="G55" s="17" t="s">
        <v>107</v>
      </c>
      <c r="H55" s="19" t="s">
        <v>83</v>
      </c>
      <c r="I55" s="20"/>
      <c r="J55" s="21" t="str">
        <f>VLOOKUP(I55,'Ads Fontes Media Bias Data'!$A$2:$D$1744,3)</f>
        <v>#N/A</v>
      </c>
      <c r="K55" s="22" t="str">
        <f>VLOOKUP(I55,'Ads Fontes Media Bias Data'!$A$2:$D$1744,4)</f>
        <v>#N/A</v>
      </c>
      <c r="L55" s="20"/>
      <c r="M55" s="21" t="str">
        <f>VLOOKUP(L55,'Ads Fontes Media Bias Data'!$A$2:$D$1744,3)</f>
        <v>#N/A</v>
      </c>
      <c r="N55" s="22" t="str">
        <f>VLOOKUP(L55,'Ads Fontes Media Bias Data'!$A$2:$D$1744,4)</f>
        <v>#N/A</v>
      </c>
      <c r="O55" s="20"/>
      <c r="P55" s="21" t="str">
        <f>VLOOKUP(O55,'Ads Fontes Media Bias Data'!$A$2:$D$1744,3)</f>
        <v>#N/A</v>
      </c>
      <c r="Q55" s="22" t="str">
        <f>VLOOKUP(O55,'Ads Fontes Media Bias Data'!$A$2:$D$1744,4)</f>
        <v>#N/A</v>
      </c>
      <c r="R55" s="20"/>
      <c r="S55" s="21" t="str">
        <f>VLOOKUP(R55,'Ads Fontes Media Bias Data'!$A$2:$D$1744,3)</f>
        <v>#N/A</v>
      </c>
      <c r="T55" s="22" t="str">
        <f>VLOOKUP(R55,'Ads Fontes Media Bias Data'!$A$2:$D$1744,4)</f>
        <v>#N/A</v>
      </c>
      <c r="U55" s="20"/>
      <c r="V55" s="21" t="str">
        <f>VLOOKUP(U55,'Ads Fontes Media Bias Data'!$A$2:$D$1744,3)</f>
        <v>#N/A</v>
      </c>
      <c r="W55" s="22" t="str">
        <f>VLOOKUP(U55,'Ads Fontes Media Bias Data'!$A$2:$D$1744,4)</f>
        <v>#N/A</v>
      </c>
      <c r="X55" s="20"/>
      <c r="Y55" s="21" t="str">
        <f>VLOOKUP(X55,'Ads Fontes Media Bias Data'!$A$2:$D$1744,3)</f>
        <v>#N/A</v>
      </c>
      <c r="Z55" s="22" t="str">
        <f>VLOOKUP(X55,'Ads Fontes Media Bias Data'!$A$2:$D$1744,4)</f>
        <v>#N/A</v>
      </c>
      <c r="AA55" s="20"/>
      <c r="AB55" s="21" t="str">
        <f>VLOOKUP(AA55,'Ads Fontes Media Bias Data'!$A$2:$D$1744,3)</f>
        <v>#N/A</v>
      </c>
      <c r="AC55" s="22" t="str">
        <f>VLOOKUP(AA55,'Ads Fontes Media Bias Data'!$A$2:$D$1744,4)</f>
        <v>#N/A</v>
      </c>
      <c r="AD55" s="20"/>
      <c r="AE55" s="21" t="str">
        <f>VLOOKUP(AD55,'Ads Fontes Media Bias Data'!$A$2:$D$1744,3)</f>
        <v>#N/A</v>
      </c>
      <c r="AF55" s="22" t="str">
        <f>VLOOKUP(AD55,'Ads Fontes Media Bias Data'!$A$2:$D$1744,4)</f>
        <v>#N/A</v>
      </c>
      <c r="AG55" s="20"/>
      <c r="AH55" s="21" t="str">
        <f>VLOOKUP(AG55,'Ads Fontes Media Bias Data'!$A$2:$D$1744,3)</f>
        <v>#N/A</v>
      </c>
      <c r="AI55" s="22" t="str">
        <f>VLOOKUP(AG55,'Ads Fontes Media Bias Data'!$A$2:$D$1744,4)</f>
        <v>#N/A</v>
      </c>
      <c r="AJ55" s="20"/>
      <c r="AK55" s="21" t="str">
        <f>VLOOKUP(AJ55,'Ads Fontes Media Bias Data'!$A$2:$D$1744,3)</f>
        <v>#N/A</v>
      </c>
      <c r="AL55" s="22" t="str">
        <f>VLOOKUP(AJ55,'Ads Fontes Media Bias Data'!$A$2:$D$1744,4)</f>
        <v>#N/A</v>
      </c>
      <c r="AM55" s="20"/>
      <c r="AN55" s="21" t="str">
        <f>VLOOKUP(AM55,'Ads Fontes Media Bias Data'!$A$2:$D$1744,3)</f>
        <v>#N/A</v>
      </c>
      <c r="AO55" s="22" t="str">
        <f>VLOOKUP(AM55,'Ads Fontes Media Bias Data'!$A$2:$D$1744,4)</f>
        <v>#N/A</v>
      </c>
      <c r="AP55" s="20"/>
      <c r="AQ55" s="21" t="str">
        <f>VLOOKUP(AP55,'Ads Fontes Media Bias Data'!$A$2:$D$1744,3)</f>
        <v>#N/A</v>
      </c>
      <c r="AR55" s="22" t="str">
        <f>VLOOKUP(AP55,'Ads Fontes Media Bias Data'!$A$2:$D$1744,4)</f>
        <v>#N/A</v>
      </c>
      <c r="AS55" s="24" t="str">
        <f t="shared" si="1"/>
        <v>#N/A</v>
      </c>
      <c r="AT55" s="25" t="str">
        <f t="shared" si="2"/>
        <v>#N/A</v>
      </c>
      <c r="AU55" s="26" t="str">
        <f t="shared" si="3"/>
        <v>#N/A</v>
      </c>
      <c r="AV55" s="25" t="str">
        <f t="shared" si="4"/>
        <v>#N/A</v>
      </c>
      <c r="AW55" s="25"/>
      <c r="AX55" s="25"/>
      <c r="AY55" s="25"/>
    </row>
    <row r="56">
      <c r="A56" s="13">
        <v>44752.0</v>
      </c>
      <c r="B56" s="14" t="s">
        <v>68</v>
      </c>
      <c r="C56" s="15">
        <v>27.634065934066</v>
      </c>
      <c r="D56" s="16" t="str">
        <f>IFERROR(__xludf.DUMMYFUNCTION("CONCATENATE(""W241.HG.alex.doe."", TO_TEXT(C56), ""@gmail.com"")"),"W241.HG.alex.doe.028@gmail.com")</f>
        <v>W241.HG.alex.doe.028@gmail.com</v>
      </c>
      <c r="E56" s="17" t="s">
        <v>115</v>
      </c>
      <c r="F56" s="18">
        <v>22092.0</v>
      </c>
      <c r="G56" s="17" t="s">
        <v>70</v>
      </c>
      <c r="H56" s="19" t="s">
        <v>71</v>
      </c>
      <c r="I56" s="30"/>
      <c r="J56" s="28" t="str">
        <f>VLOOKUP(I56,'Ads Fontes Media Bias Data'!$A$2:$D$1744,3)</f>
        <v>#N/A</v>
      </c>
      <c r="K56" s="29" t="str">
        <f>VLOOKUP(I56,'Ads Fontes Media Bias Data'!$A$2:$D$1744,4)</f>
        <v>#N/A</v>
      </c>
      <c r="L56" s="27"/>
      <c r="M56" s="28" t="str">
        <f>VLOOKUP(L56,'Ads Fontes Media Bias Data'!$A$2:$D$1744,3)</f>
        <v>#N/A</v>
      </c>
      <c r="N56" s="29" t="str">
        <f>VLOOKUP(L56,'Ads Fontes Media Bias Data'!$A$2:$D$1744,4)</f>
        <v>#N/A</v>
      </c>
      <c r="O56" s="27"/>
      <c r="P56" s="28" t="str">
        <f>VLOOKUP(O56,'Ads Fontes Media Bias Data'!$A$2:$D$1744,3)</f>
        <v>#N/A</v>
      </c>
      <c r="Q56" s="29" t="str">
        <f>VLOOKUP(O56,'Ads Fontes Media Bias Data'!$A$2:$D$1744,4)</f>
        <v>#N/A</v>
      </c>
      <c r="R56" s="27"/>
      <c r="S56" s="28" t="str">
        <f>VLOOKUP(R56,'Ads Fontes Media Bias Data'!$A$2:$D$1744,3)</f>
        <v>#N/A</v>
      </c>
      <c r="T56" s="29" t="str">
        <f>VLOOKUP(R56,'Ads Fontes Media Bias Data'!$A$2:$D$1744,4)</f>
        <v>#N/A</v>
      </c>
      <c r="U56" s="27"/>
      <c r="V56" s="28" t="str">
        <f>VLOOKUP(U56,'Ads Fontes Media Bias Data'!$A$2:$D$1744,3)</f>
        <v>#N/A</v>
      </c>
      <c r="W56" s="29" t="str">
        <f>VLOOKUP(U56,'Ads Fontes Media Bias Data'!$A$2:$D$1744,4)</f>
        <v>#N/A</v>
      </c>
      <c r="X56" s="27"/>
      <c r="Y56" s="28" t="str">
        <f>VLOOKUP(X56,'Ads Fontes Media Bias Data'!$A$2:$D$1744,3)</f>
        <v>#N/A</v>
      </c>
      <c r="Z56" s="29" t="str">
        <f>VLOOKUP(X56,'Ads Fontes Media Bias Data'!$A$2:$D$1744,4)</f>
        <v>#N/A</v>
      </c>
      <c r="AA56" s="30"/>
      <c r="AB56" s="28" t="str">
        <f>VLOOKUP(AA56,'Ads Fontes Media Bias Data'!$A$2:$D$1744,3)</f>
        <v>#N/A</v>
      </c>
      <c r="AC56" s="29" t="str">
        <f>VLOOKUP(AA56,'Ads Fontes Media Bias Data'!$A$2:$D$1744,4)</f>
        <v>#N/A</v>
      </c>
      <c r="AD56" s="30"/>
      <c r="AE56" s="28" t="str">
        <f>VLOOKUP(AD56,'Ads Fontes Media Bias Data'!$A$2:$D$1744,3)</f>
        <v>#N/A</v>
      </c>
      <c r="AF56" s="29" t="str">
        <f>VLOOKUP(AD56,'Ads Fontes Media Bias Data'!$A$2:$D$1744,4)</f>
        <v>#N/A</v>
      </c>
      <c r="AG56" s="30"/>
      <c r="AH56" s="28" t="str">
        <f>VLOOKUP(AG56,'Ads Fontes Media Bias Data'!$A$2:$D$1744,3)</f>
        <v>#N/A</v>
      </c>
      <c r="AI56" s="29" t="str">
        <f>VLOOKUP(AG56,'Ads Fontes Media Bias Data'!$A$2:$D$1744,4)</f>
        <v>#N/A</v>
      </c>
      <c r="AJ56" s="30"/>
      <c r="AK56" s="28" t="str">
        <f>VLOOKUP(AJ56,'Ads Fontes Media Bias Data'!$A$2:$D$1744,3)</f>
        <v>#N/A</v>
      </c>
      <c r="AL56" s="29" t="str">
        <f>VLOOKUP(AJ56,'Ads Fontes Media Bias Data'!$A$2:$D$1744,4)</f>
        <v>#N/A</v>
      </c>
      <c r="AM56" s="30"/>
      <c r="AN56" s="28" t="str">
        <f>VLOOKUP(AM56,'Ads Fontes Media Bias Data'!$A$2:$D$1744,3)</f>
        <v>#N/A</v>
      </c>
      <c r="AO56" s="29" t="str">
        <f>VLOOKUP(AM56,'Ads Fontes Media Bias Data'!$A$2:$D$1744,4)</f>
        <v>#N/A</v>
      </c>
      <c r="AP56" s="30"/>
      <c r="AQ56" s="28" t="str">
        <f>VLOOKUP(AP56,'Ads Fontes Media Bias Data'!$A$2:$D$1744,3)</f>
        <v>#N/A</v>
      </c>
      <c r="AR56" s="29" t="str">
        <f>VLOOKUP(AP56,'Ads Fontes Media Bias Data'!$A$2:$D$1744,4)</f>
        <v>#N/A</v>
      </c>
      <c r="AS56" s="24" t="str">
        <f t="shared" si="1"/>
        <v>#N/A</v>
      </c>
      <c r="AT56" s="25" t="str">
        <f t="shared" si="2"/>
        <v>#N/A</v>
      </c>
      <c r="AU56" s="26" t="str">
        <f t="shared" si="3"/>
        <v>#N/A</v>
      </c>
      <c r="AV56" s="25" t="str">
        <f t="shared" si="4"/>
        <v>#N/A</v>
      </c>
      <c r="AW56" s="25"/>
      <c r="AX56" s="25"/>
      <c r="AY56" s="25"/>
    </row>
    <row r="57">
      <c r="A57" s="13">
        <v>44752.0</v>
      </c>
      <c r="B57" s="14" t="s">
        <v>68</v>
      </c>
      <c r="C57" s="15">
        <v>28.1325274725275</v>
      </c>
      <c r="D57" s="16" t="str">
        <f>IFERROR(__xludf.DUMMYFUNCTION("CONCATENATE(""W241.HG.alex.doe."", TO_TEXT(C57), ""@gmail.com"")"),"W241.HG.alex.doe.028@gmail.com")</f>
        <v>W241.HG.alex.doe.028@gmail.com</v>
      </c>
      <c r="E57" s="17" t="s">
        <v>115</v>
      </c>
      <c r="F57" s="18">
        <f>F56</f>
        <v>22092</v>
      </c>
      <c r="G57" s="17" t="s">
        <v>70</v>
      </c>
      <c r="H57" s="19" t="s">
        <v>83</v>
      </c>
      <c r="I57" s="27"/>
      <c r="J57" s="28" t="str">
        <f>VLOOKUP(I57,'Ads Fontes Media Bias Data'!$A$2:$D$1744,3)</f>
        <v>#N/A</v>
      </c>
      <c r="K57" s="29" t="str">
        <f>VLOOKUP(I57,'Ads Fontes Media Bias Data'!$A$2:$D$1744,4)</f>
        <v>#N/A</v>
      </c>
      <c r="L57" s="27"/>
      <c r="M57" s="28" t="str">
        <f>VLOOKUP(L57,'Ads Fontes Media Bias Data'!$A$2:$D$1744,3)</f>
        <v>#N/A</v>
      </c>
      <c r="N57" s="29" t="str">
        <f>VLOOKUP(L57,'Ads Fontes Media Bias Data'!$A$2:$D$1744,4)</f>
        <v>#N/A</v>
      </c>
      <c r="O57" s="27"/>
      <c r="P57" s="28" t="str">
        <f>VLOOKUP(O57,'Ads Fontes Media Bias Data'!$A$2:$D$1744,3)</f>
        <v>#N/A</v>
      </c>
      <c r="Q57" s="29" t="str">
        <f>VLOOKUP(O57,'Ads Fontes Media Bias Data'!$A$2:$D$1744,4)</f>
        <v>#N/A</v>
      </c>
      <c r="R57" s="27"/>
      <c r="S57" s="28" t="str">
        <f>VLOOKUP(R57,'Ads Fontes Media Bias Data'!$A$2:$D$1744,3)</f>
        <v>#N/A</v>
      </c>
      <c r="T57" s="29" t="str">
        <f>VLOOKUP(R57,'Ads Fontes Media Bias Data'!$A$2:$D$1744,4)</f>
        <v>#N/A</v>
      </c>
      <c r="U57" s="27"/>
      <c r="V57" s="28" t="str">
        <f>VLOOKUP(U57,'Ads Fontes Media Bias Data'!$A$2:$D$1744,3)</f>
        <v>#N/A</v>
      </c>
      <c r="W57" s="29" t="str">
        <f>VLOOKUP(U57,'Ads Fontes Media Bias Data'!$A$2:$D$1744,4)</f>
        <v>#N/A</v>
      </c>
      <c r="X57" s="27"/>
      <c r="Y57" s="28" t="str">
        <f>VLOOKUP(X57,'Ads Fontes Media Bias Data'!$A$2:$D$1744,3)</f>
        <v>#N/A</v>
      </c>
      <c r="Z57" s="29" t="str">
        <f>VLOOKUP(X57,'Ads Fontes Media Bias Data'!$A$2:$D$1744,4)</f>
        <v>#N/A</v>
      </c>
      <c r="AA57" s="27"/>
      <c r="AB57" s="28" t="str">
        <f>VLOOKUP(AA57,'Ads Fontes Media Bias Data'!$A$2:$D$1744,3)</f>
        <v>#N/A</v>
      </c>
      <c r="AC57" s="29" t="str">
        <f>VLOOKUP(AA57,'Ads Fontes Media Bias Data'!$A$2:$D$1744,4)</f>
        <v>#N/A</v>
      </c>
      <c r="AD57" s="27"/>
      <c r="AE57" s="28" t="str">
        <f>VLOOKUP(AD57,'Ads Fontes Media Bias Data'!$A$2:$D$1744,3)</f>
        <v>#N/A</v>
      </c>
      <c r="AF57" s="29" t="str">
        <f>VLOOKUP(AD57,'Ads Fontes Media Bias Data'!$A$2:$D$1744,4)</f>
        <v>#N/A</v>
      </c>
      <c r="AG57" s="27"/>
      <c r="AH57" s="28" t="str">
        <f>VLOOKUP(AG57,'Ads Fontes Media Bias Data'!$A$2:$D$1744,3)</f>
        <v>#N/A</v>
      </c>
      <c r="AI57" s="29" t="str">
        <f>VLOOKUP(AG57,'Ads Fontes Media Bias Data'!$A$2:$D$1744,4)</f>
        <v>#N/A</v>
      </c>
      <c r="AJ57" s="27"/>
      <c r="AK57" s="28" t="str">
        <f>VLOOKUP(AJ57,'Ads Fontes Media Bias Data'!$A$2:$D$1744,3)</f>
        <v>#N/A</v>
      </c>
      <c r="AL57" s="29" t="str">
        <f>VLOOKUP(AJ57,'Ads Fontes Media Bias Data'!$A$2:$D$1744,4)</f>
        <v>#N/A</v>
      </c>
      <c r="AM57" s="27"/>
      <c r="AN57" s="28" t="str">
        <f>VLOOKUP(AM57,'Ads Fontes Media Bias Data'!$A$2:$D$1744,3)</f>
        <v>#N/A</v>
      </c>
      <c r="AO57" s="29" t="str">
        <f>VLOOKUP(AM57,'Ads Fontes Media Bias Data'!$A$2:$D$1744,4)</f>
        <v>#N/A</v>
      </c>
      <c r="AP57" s="27"/>
      <c r="AQ57" s="28" t="str">
        <f>VLOOKUP(AP57,'Ads Fontes Media Bias Data'!$A$2:$D$1744,3)</f>
        <v>#N/A</v>
      </c>
      <c r="AR57" s="29" t="str">
        <f>VLOOKUP(AP57,'Ads Fontes Media Bias Data'!$A$2:$D$1744,4)</f>
        <v>#N/A</v>
      </c>
      <c r="AS57" s="24" t="str">
        <f t="shared" si="1"/>
        <v>#N/A</v>
      </c>
      <c r="AT57" s="25" t="str">
        <f t="shared" si="2"/>
        <v>#N/A</v>
      </c>
      <c r="AU57" s="26" t="str">
        <f t="shared" si="3"/>
        <v>#N/A</v>
      </c>
      <c r="AV57" s="25" t="str">
        <f t="shared" si="4"/>
        <v>#N/A</v>
      </c>
      <c r="AW57" s="25"/>
      <c r="AX57" s="25"/>
      <c r="AY57" s="25"/>
    </row>
    <row r="58">
      <c r="A58" s="13">
        <v>44752.0</v>
      </c>
      <c r="B58" s="14" t="s">
        <v>68</v>
      </c>
      <c r="C58" s="15">
        <v>28.630989010989</v>
      </c>
      <c r="D58" s="16" t="str">
        <f>IFERROR(__xludf.DUMMYFUNCTION("CONCATENATE(""W241.HG.alex.doe."", TO_TEXT(C58), ""@gmail.com"")"),"W241.HG.alex.doe.029@gmail.com")</f>
        <v>W241.HG.alex.doe.029@gmail.com</v>
      </c>
      <c r="E58" s="17" t="s">
        <v>115</v>
      </c>
      <c r="F58" s="18">
        <v>19023.0</v>
      </c>
      <c r="G58" s="17" t="s">
        <v>96</v>
      </c>
      <c r="H58" s="19" t="s">
        <v>71</v>
      </c>
      <c r="I58" s="20"/>
      <c r="J58" s="21" t="str">
        <f>VLOOKUP(I58,'Ads Fontes Media Bias Data'!$A$2:$D$1744,3)</f>
        <v>#N/A</v>
      </c>
      <c r="K58" s="22" t="str">
        <f>VLOOKUP(I58,'Ads Fontes Media Bias Data'!$A$2:$D$1744,4)</f>
        <v>#N/A</v>
      </c>
      <c r="L58" s="20"/>
      <c r="M58" s="21" t="str">
        <f>VLOOKUP(L58,'Ads Fontes Media Bias Data'!$A$2:$D$1744,3)</f>
        <v>#N/A</v>
      </c>
      <c r="N58" s="22" t="str">
        <f>VLOOKUP(L58,'Ads Fontes Media Bias Data'!$A$2:$D$1744,4)</f>
        <v>#N/A</v>
      </c>
      <c r="O58" s="20"/>
      <c r="P58" s="21" t="str">
        <f>VLOOKUP(O58,'Ads Fontes Media Bias Data'!$A$2:$D$1744,3)</f>
        <v>#N/A</v>
      </c>
      <c r="Q58" s="22" t="str">
        <f>VLOOKUP(O58,'Ads Fontes Media Bias Data'!$A$2:$D$1744,4)</f>
        <v>#N/A</v>
      </c>
      <c r="R58" s="31"/>
      <c r="S58" s="21" t="str">
        <f>VLOOKUP(R58,'Ads Fontes Media Bias Data'!$A$2:$D$1744,3)</f>
        <v>#N/A</v>
      </c>
      <c r="T58" s="22" t="str">
        <f>VLOOKUP(R58,'Ads Fontes Media Bias Data'!$A$2:$D$1744,4)</f>
        <v>#N/A</v>
      </c>
      <c r="U58" s="20"/>
      <c r="V58" s="21" t="str">
        <f>VLOOKUP(U58,'Ads Fontes Media Bias Data'!$A$2:$D$1744,3)</f>
        <v>#N/A</v>
      </c>
      <c r="W58" s="22" t="str">
        <f>VLOOKUP(U58,'Ads Fontes Media Bias Data'!$A$2:$D$1744,4)</f>
        <v>#N/A</v>
      </c>
      <c r="X58" s="20"/>
      <c r="Y58" s="21" t="str">
        <f>VLOOKUP(X58,'Ads Fontes Media Bias Data'!$A$2:$D$1744,3)</f>
        <v>#N/A</v>
      </c>
      <c r="Z58" s="22" t="str">
        <f>VLOOKUP(X58,'Ads Fontes Media Bias Data'!$A$2:$D$1744,4)</f>
        <v>#N/A</v>
      </c>
      <c r="AA58" s="20"/>
      <c r="AB58" s="21" t="str">
        <f>VLOOKUP(AA58,'Ads Fontes Media Bias Data'!$A$2:$D$1744,3)</f>
        <v>#N/A</v>
      </c>
      <c r="AC58" s="22" t="str">
        <f>VLOOKUP(AA58,'Ads Fontes Media Bias Data'!$A$2:$D$1744,4)</f>
        <v>#N/A</v>
      </c>
      <c r="AD58" s="20"/>
      <c r="AE58" s="21" t="str">
        <f>VLOOKUP(AD58,'Ads Fontes Media Bias Data'!$A$2:$D$1744,3)</f>
        <v>#N/A</v>
      </c>
      <c r="AF58" s="22" t="str">
        <f>VLOOKUP(AD58,'Ads Fontes Media Bias Data'!$A$2:$D$1744,4)</f>
        <v>#N/A</v>
      </c>
      <c r="AG58" s="20"/>
      <c r="AH58" s="21" t="str">
        <f>VLOOKUP(AG58,'Ads Fontes Media Bias Data'!$A$2:$D$1744,3)</f>
        <v>#N/A</v>
      </c>
      <c r="AI58" s="22" t="str">
        <f>VLOOKUP(AG58,'Ads Fontes Media Bias Data'!$A$2:$D$1744,4)</f>
        <v>#N/A</v>
      </c>
      <c r="AJ58" s="20"/>
      <c r="AK58" s="21" t="str">
        <f>VLOOKUP(AJ58,'Ads Fontes Media Bias Data'!$A$2:$D$1744,3)</f>
        <v>#N/A</v>
      </c>
      <c r="AL58" s="22" t="str">
        <f>VLOOKUP(AJ58,'Ads Fontes Media Bias Data'!$A$2:$D$1744,4)</f>
        <v>#N/A</v>
      </c>
      <c r="AM58" s="20"/>
      <c r="AN58" s="21" t="str">
        <f>VLOOKUP(AM58,'Ads Fontes Media Bias Data'!$A$2:$D$1744,3)</f>
        <v>#N/A</v>
      </c>
      <c r="AO58" s="22" t="str">
        <f>VLOOKUP(AM58,'Ads Fontes Media Bias Data'!$A$2:$D$1744,4)</f>
        <v>#N/A</v>
      </c>
      <c r="AP58" s="20"/>
      <c r="AQ58" s="21" t="str">
        <f>VLOOKUP(AP58,'Ads Fontes Media Bias Data'!$A$2:$D$1744,3)</f>
        <v>#N/A</v>
      </c>
      <c r="AR58" s="22" t="str">
        <f>VLOOKUP(AP58,'Ads Fontes Media Bias Data'!$A$2:$D$1744,4)</f>
        <v>#N/A</v>
      </c>
      <c r="AS58" s="24" t="str">
        <f t="shared" si="1"/>
        <v>#N/A</v>
      </c>
      <c r="AT58" s="25" t="str">
        <f t="shared" si="2"/>
        <v>#N/A</v>
      </c>
      <c r="AU58" s="26" t="str">
        <f t="shared" si="3"/>
        <v>#N/A</v>
      </c>
      <c r="AV58" s="25" t="str">
        <f t="shared" si="4"/>
        <v>#N/A</v>
      </c>
      <c r="AW58" s="25"/>
      <c r="AX58" s="25"/>
      <c r="AY58" s="25"/>
    </row>
    <row r="59">
      <c r="A59" s="13">
        <v>44752.0</v>
      </c>
      <c r="B59" s="14" t="s">
        <v>68</v>
      </c>
      <c r="C59" s="15">
        <v>29.1294505494506</v>
      </c>
      <c r="D59" s="16" t="str">
        <f>IFERROR(__xludf.DUMMYFUNCTION("CONCATENATE(""W241.HG.alex.doe."", TO_TEXT(C59), ""@gmail.com"")"),"W241.HG.alex.doe.029@gmail.com")</f>
        <v>W241.HG.alex.doe.029@gmail.com</v>
      </c>
      <c r="E59" s="17" t="s">
        <v>115</v>
      </c>
      <c r="F59" s="18">
        <f>F58</f>
        <v>19023</v>
      </c>
      <c r="G59" s="17" t="s">
        <v>96</v>
      </c>
      <c r="H59" s="19" t="s">
        <v>83</v>
      </c>
      <c r="I59" s="20"/>
      <c r="J59" s="21" t="str">
        <f>VLOOKUP(I59,'Ads Fontes Media Bias Data'!$A$2:$D$1744,3)</f>
        <v>#N/A</v>
      </c>
      <c r="K59" s="22" t="str">
        <f>VLOOKUP(I59,'Ads Fontes Media Bias Data'!$A$2:$D$1744,4)</f>
        <v>#N/A</v>
      </c>
      <c r="L59" s="20"/>
      <c r="M59" s="21" t="str">
        <f>VLOOKUP(L59,'Ads Fontes Media Bias Data'!$A$2:$D$1744,3)</f>
        <v>#N/A</v>
      </c>
      <c r="N59" s="22" t="str">
        <f>VLOOKUP(L59,'Ads Fontes Media Bias Data'!$A$2:$D$1744,4)</f>
        <v>#N/A</v>
      </c>
      <c r="O59" s="20"/>
      <c r="P59" s="21" t="str">
        <f>VLOOKUP(O59,'Ads Fontes Media Bias Data'!$A$2:$D$1744,3)</f>
        <v>#N/A</v>
      </c>
      <c r="Q59" s="22" t="str">
        <f>VLOOKUP(O59,'Ads Fontes Media Bias Data'!$A$2:$D$1744,4)</f>
        <v>#N/A</v>
      </c>
      <c r="R59" s="20"/>
      <c r="S59" s="21" t="str">
        <f>VLOOKUP(R59,'Ads Fontes Media Bias Data'!$A$2:$D$1744,3)</f>
        <v>#N/A</v>
      </c>
      <c r="T59" s="22" t="str">
        <f>VLOOKUP(R59,'Ads Fontes Media Bias Data'!$A$2:$D$1744,4)</f>
        <v>#N/A</v>
      </c>
      <c r="U59" s="20"/>
      <c r="V59" s="21" t="str">
        <f>VLOOKUP(U59,'Ads Fontes Media Bias Data'!$A$2:$D$1744,3)</f>
        <v>#N/A</v>
      </c>
      <c r="W59" s="22" t="str">
        <f>VLOOKUP(U59,'Ads Fontes Media Bias Data'!$A$2:$D$1744,4)</f>
        <v>#N/A</v>
      </c>
      <c r="X59" s="20"/>
      <c r="Y59" s="21" t="str">
        <f>VLOOKUP(X59,'Ads Fontes Media Bias Data'!$A$2:$D$1744,3)</f>
        <v>#N/A</v>
      </c>
      <c r="Z59" s="22" t="str">
        <f>VLOOKUP(X59,'Ads Fontes Media Bias Data'!$A$2:$D$1744,4)</f>
        <v>#N/A</v>
      </c>
      <c r="AA59" s="20"/>
      <c r="AB59" s="21" t="str">
        <f>VLOOKUP(AA59,'Ads Fontes Media Bias Data'!$A$2:$D$1744,3)</f>
        <v>#N/A</v>
      </c>
      <c r="AC59" s="22" t="str">
        <f>VLOOKUP(AA59,'Ads Fontes Media Bias Data'!$A$2:$D$1744,4)</f>
        <v>#N/A</v>
      </c>
      <c r="AD59" s="20"/>
      <c r="AE59" s="21" t="str">
        <f>VLOOKUP(AD59,'Ads Fontes Media Bias Data'!$A$2:$D$1744,3)</f>
        <v>#N/A</v>
      </c>
      <c r="AF59" s="22" t="str">
        <f>VLOOKUP(AD59,'Ads Fontes Media Bias Data'!$A$2:$D$1744,4)</f>
        <v>#N/A</v>
      </c>
      <c r="AG59" s="20"/>
      <c r="AH59" s="21" t="str">
        <f>VLOOKUP(AG59,'Ads Fontes Media Bias Data'!$A$2:$D$1744,3)</f>
        <v>#N/A</v>
      </c>
      <c r="AI59" s="22" t="str">
        <f>VLOOKUP(AG59,'Ads Fontes Media Bias Data'!$A$2:$D$1744,4)</f>
        <v>#N/A</v>
      </c>
      <c r="AJ59" s="20"/>
      <c r="AK59" s="21" t="str">
        <f>VLOOKUP(AJ59,'Ads Fontes Media Bias Data'!$A$2:$D$1744,3)</f>
        <v>#N/A</v>
      </c>
      <c r="AL59" s="22" t="str">
        <f>VLOOKUP(AJ59,'Ads Fontes Media Bias Data'!$A$2:$D$1744,4)</f>
        <v>#N/A</v>
      </c>
      <c r="AM59" s="20"/>
      <c r="AN59" s="21" t="str">
        <f>VLOOKUP(AM59,'Ads Fontes Media Bias Data'!$A$2:$D$1744,3)</f>
        <v>#N/A</v>
      </c>
      <c r="AO59" s="22" t="str">
        <f>VLOOKUP(AM59,'Ads Fontes Media Bias Data'!$A$2:$D$1744,4)</f>
        <v>#N/A</v>
      </c>
      <c r="AP59" s="20"/>
      <c r="AQ59" s="21" t="str">
        <f>VLOOKUP(AP59,'Ads Fontes Media Bias Data'!$A$2:$D$1744,3)</f>
        <v>#N/A</v>
      </c>
      <c r="AR59" s="22" t="str">
        <f>VLOOKUP(AP59,'Ads Fontes Media Bias Data'!$A$2:$D$1744,4)</f>
        <v>#N/A</v>
      </c>
      <c r="AS59" s="24" t="str">
        <f t="shared" si="1"/>
        <v>#N/A</v>
      </c>
      <c r="AT59" s="25" t="str">
        <f t="shared" si="2"/>
        <v>#N/A</v>
      </c>
      <c r="AU59" s="26" t="str">
        <f t="shared" si="3"/>
        <v>#N/A</v>
      </c>
      <c r="AV59" s="25" t="str">
        <f t="shared" si="4"/>
        <v>#N/A</v>
      </c>
      <c r="AW59" s="25"/>
      <c r="AX59" s="25"/>
      <c r="AY59" s="25"/>
    </row>
    <row r="60">
      <c r="A60" s="13">
        <v>44752.0</v>
      </c>
      <c r="B60" s="14" t="s">
        <v>68</v>
      </c>
      <c r="C60" s="15">
        <v>29.6279120879121</v>
      </c>
      <c r="D60" s="16" t="str">
        <f>IFERROR(__xludf.DUMMYFUNCTION("CONCATENATE(""W241.HG.alex.doe."", TO_TEXT(C60), ""@gmail.com"")"),"W241.HG.alex.doe.030@gmail.com")</f>
        <v>W241.HG.alex.doe.030@gmail.com</v>
      </c>
      <c r="E60" s="17" t="s">
        <v>115</v>
      </c>
      <c r="F60" s="18">
        <v>22277.0</v>
      </c>
      <c r="G60" s="17" t="s">
        <v>107</v>
      </c>
      <c r="H60" s="19" t="s">
        <v>71</v>
      </c>
      <c r="I60" s="30"/>
      <c r="J60" s="28" t="str">
        <f>VLOOKUP(I60,'Ads Fontes Media Bias Data'!$A$2:$D$1744,3)</f>
        <v>#N/A</v>
      </c>
      <c r="K60" s="29" t="str">
        <f>VLOOKUP(I60,'Ads Fontes Media Bias Data'!$A$2:$D$1744,4)</f>
        <v>#N/A</v>
      </c>
      <c r="L60" s="27"/>
      <c r="M60" s="28" t="str">
        <f>VLOOKUP(L60,'Ads Fontes Media Bias Data'!$A$2:$D$1744,3)</f>
        <v>#N/A</v>
      </c>
      <c r="N60" s="29" t="str">
        <f>VLOOKUP(L60,'Ads Fontes Media Bias Data'!$A$2:$D$1744,4)</f>
        <v>#N/A</v>
      </c>
      <c r="O60" s="27"/>
      <c r="P60" s="28" t="str">
        <f>VLOOKUP(O60,'Ads Fontes Media Bias Data'!$A$2:$D$1744,3)</f>
        <v>#N/A</v>
      </c>
      <c r="Q60" s="29" t="str">
        <f>VLOOKUP(O60,'Ads Fontes Media Bias Data'!$A$2:$D$1744,4)</f>
        <v>#N/A</v>
      </c>
      <c r="R60" s="27"/>
      <c r="S60" s="28" t="str">
        <f>VLOOKUP(R60,'Ads Fontes Media Bias Data'!$A$2:$D$1744,3)</f>
        <v>#N/A</v>
      </c>
      <c r="T60" s="29" t="str">
        <f>VLOOKUP(R60,'Ads Fontes Media Bias Data'!$A$2:$D$1744,4)</f>
        <v>#N/A</v>
      </c>
      <c r="U60" s="27"/>
      <c r="V60" s="28" t="str">
        <f>VLOOKUP(U60,'Ads Fontes Media Bias Data'!$A$2:$D$1744,3)</f>
        <v>#N/A</v>
      </c>
      <c r="W60" s="29" t="str">
        <f>VLOOKUP(U60,'Ads Fontes Media Bias Data'!$A$2:$D$1744,4)</f>
        <v>#N/A</v>
      </c>
      <c r="X60" s="27"/>
      <c r="Y60" s="28" t="str">
        <f>VLOOKUP(X60,'Ads Fontes Media Bias Data'!$A$2:$D$1744,3)</f>
        <v>#N/A</v>
      </c>
      <c r="Z60" s="29" t="str">
        <f>VLOOKUP(X60,'Ads Fontes Media Bias Data'!$A$2:$D$1744,4)</f>
        <v>#N/A</v>
      </c>
      <c r="AA60" s="30"/>
      <c r="AB60" s="28" t="str">
        <f>VLOOKUP(AA60,'Ads Fontes Media Bias Data'!$A$2:$D$1744,3)</f>
        <v>#N/A</v>
      </c>
      <c r="AC60" s="29" t="str">
        <f>VLOOKUP(AA60,'Ads Fontes Media Bias Data'!$A$2:$D$1744,4)</f>
        <v>#N/A</v>
      </c>
      <c r="AD60" s="30"/>
      <c r="AE60" s="28" t="str">
        <f>VLOOKUP(AD60,'Ads Fontes Media Bias Data'!$A$2:$D$1744,3)</f>
        <v>#N/A</v>
      </c>
      <c r="AF60" s="29" t="str">
        <f>VLOOKUP(AD60,'Ads Fontes Media Bias Data'!$A$2:$D$1744,4)</f>
        <v>#N/A</v>
      </c>
      <c r="AG60" s="30"/>
      <c r="AH60" s="28" t="str">
        <f>VLOOKUP(AG60,'Ads Fontes Media Bias Data'!$A$2:$D$1744,3)</f>
        <v>#N/A</v>
      </c>
      <c r="AI60" s="29" t="str">
        <f>VLOOKUP(AG60,'Ads Fontes Media Bias Data'!$A$2:$D$1744,4)</f>
        <v>#N/A</v>
      </c>
      <c r="AJ60" s="30"/>
      <c r="AK60" s="28" t="str">
        <f>VLOOKUP(AJ60,'Ads Fontes Media Bias Data'!$A$2:$D$1744,3)</f>
        <v>#N/A</v>
      </c>
      <c r="AL60" s="29" t="str">
        <f>VLOOKUP(AJ60,'Ads Fontes Media Bias Data'!$A$2:$D$1744,4)</f>
        <v>#N/A</v>
      </c>
      <c r="AM60" s="30"/>
      <c r="AN60" s="28" t="str">
        <f>VLOOKUP(AM60,'Ads Fontes Media Bias Data'!$A$2:$D$1744,3)</f>
        <v>#N/A</v>
      </c>
      <c r="AO60" s="29" t="str">
        <f>VLOOKUP(AM60,'Ads Fontes Media Bias Data'!$A$2:$D$1744,4)</f>
        <v>#N/A</v>
      </c>
      <c r="AP60" s="30"/>
      <c r="AQ60" s="28" t="str">
        <f>VLOOKUP(AP60,'Ads Fontes Media Bias Data'!$A$2:$D$1744,3)</f>
        <v>#N/A</v>
      </c>
      <c r="AR60" s="29" t="str">
        <f>VLOOKUP(AP60,'Ads Fontes Media Bias Data'!$A$2:$D$1744,4)</f>
        <v>#N/A</v>
      </c>
      <c r="AS60" s="24" t="str">
        <f t="shared" si="1"/>
        <v>#N/A</v>
      </c>
      <c r="AT60" s="25" t="str">
        <f t="shared" si="2"/>
        <v>#N/A</v>
      </c>
      <c r="AU60" s="26" t="str">
        <f t="shared" si="3"/>
        <v>#N/A</v>
      </c>
      <c r="AV60" s="25" t="str">
        <f t="shared" si="4"/>
        <v>#N/A</v>
      </c>
      <c r="AW60" s="25"/>
      <c r="AX60" s="25"/>
      <c r="AY60" s="25"/>
    </row>
    <row r="61">
      <c r="A61" s="13">
        <v>44752.0</v>
      </c>
      <c r="B61" s="14" t="s">
        <v>68</v>
      </c>
      <c r="C61" s="15">
        <v>30.1263736263737</v>
      </c>
      <c r="D61" s="16" t="str">
        <f>IFERROR(__xludf.DUMMYFUNCTION("CONCATENATE(""W241.HG.alex.doe."", TO_TEXT(C61), ""@gmail.com"")"),"W241.HG.alex.doe.030@gmail.com")</f>
        <v>W241.HG.alex.doe.030@gmail.com</v>
      </c>
      <c r="E61" s="17" t="s">
        <v>115</v>
      </c>
      <c r="F61" s="18">
        <f>F60</f>
        <v>22277</v>
      </c>
      <c r="G61" s="17" t="s">
        <v>107</v>
      </c>
      <c r="H61" s="19" t="s">
        <v>83</v>
      </c>
      <c r="I61" s="27"/>
      <c r="J61" s="28" t="str">
        <f>VLOOKUP(I61,'Ads Fontes Media Bias Data'!$A$2:$D$1744,3)</f>
        <v>#N/A</v>
      </c>
      <c r="K61" s="29" t="str">
        <f>VLOOKUP(I61,'Ads Fontes Media Bias Data'!$A$2:$D$1744,4)</f>
        <v>#N/A</v>
      </c>
      <c r="L61" s="27"/>
      <c r="M61" s="28" t="str">
        <f>VLOOKUP(L61,'Ads Fontes Media Bias Data'!$A$2:$D$1744,3)</f>
        <v>#N/A</v>
      </c>
      <c r="N61" s="29" t="str">
        <f>VLOOKUP(L61,'Ads Fontes Media Bias Data'!$A$2:$D$1744,4)</f>
        <v>#N/A</v>
      </c>
      <c r="O61" s="27"/>
      <c r="P61" s="28" t="str">
        <f>VLOOKUP(O61,'Ads Fontes Media Bias Data'!$A$2:$D$1744,3)</f>
        <v>#N/A</v>
      </c>
      <c r="Q61" s="29" t="str">
        <f>VLOOKUP(O61,'Ads Fontes Media Bias Data'!$A$2:$D$1744,4)</f>
        <v>#N/A</v>
      </c>
      <c r="R61" s="27"/>
      <c r="S61" s="28" t="str">
        <f>VLOOKUP(R61,'Ads Fontes Media Bias Data'!$A$2:$D$1744,3)</f>
        <v>#N/A</v>
      </c>
      <c r="T61" s="29" t="str">
        <f>VLOOKUP(R61,'Ads Fontes Media Bias Data'!$A$2:$D$1744,4)</f>
        <v>#N/A</v>
      </c>
      <c r="U61" s="27"/>
      <c r="V61" s="28" t="str">
        <f>VLOOKUP(U61,'Ads Fontes Media Bias Data'!$A$2:$D$1744,3)</f>
        <v>#N/A</v>
      </c>
      <c r="W61" s="29" t="str">
        <f>VLOOKUP(U61,'Ads Fontes Media Bias Data'!$A$2:$D$1744,4)</f>
        <v>#N/A</v>
      </c>
      <c r="X61" s="27"/>
      <c r="Y61" s="28" t="str">
        <f>VLOOKUP(X61,'Ads Fontes Media Bias Data'!$A$2:$D$1744,3)</f>
        <v>#N/A</v>
      </c>
      <c r="Z61" s="29" t="str">
        <f>VLOOKUP(X61,'Ads Fontes Media Bias Data'!$A$2:$D$1744,4)</f>
        <v>#N/A</v>
      </c>
      <c r="AA61" s="27"/>
      <c r="AB61" s="28" t="str">
        <f>VLOOKUP(AA61,'Ads Fontes Media Bias Data'!$A$2:$D$1744,3)</f>
        <v>#N/A</v>
      </c>
      <c r="AC61" s="29" t="str">
        <f>VLOOKUP(AA61,'Ads Fontes Media Bias Data'!$A$2:$D$1744,4)</f>
        <v>#N/A</v>
      </c>
      <c r="AD61" s="27"/>
      <c r="AE61" s="28" t="str">
        <f>VLOOKUP(AD61,'Ads Fontes Media Bias Data'!$A$2:$D$1744,3)</f>
        <v>#N/A</v>
      </c>
      <c r="AF61" s="29" t="str">
        <f>VLOOKUP(AD61,'Ads Fontes Media Bias Data'!$A$2:$D$1744,4)</f>
        <v>#N/A</v>
      </c>
      <c r="AG61" s="27"/>
      <c r="AH61" s="28" t="str">
        <f>VLOOKUP(AG61,'Ads Fontes Media Bias Data'!$A$2:$D$1744,3)</f>
        <v>#N/A</v>
      </c>
      <c r="AI61" s="29" t="str">
        <f>VLOOKUP(AG61,'Ads Fontes Media Bias Data'!$A$2:$D$1744,4)</f>
        <v>#N/A</v>
      </c>
      <c r="AJ61" s="27"/>
      <c r="AK61" s="28" t="str">
        <f>VLOOKUP(AJ61,'Ads Fontes Media Bias Data'!$A$2:$D$1744,3)</f>
        <v>#N/A</v>
      </c>
      <c r="AL61" s="29" t="str">
        <f>VLOOKUP(AJ61,'Ads Fontes Media Bias Data'!$A$2:$D$1744,4)</f>
        <v>#N/A</v>
      </c>
      <c r="AM61" s="27"/>
      <c r="AN61" s="28" t="str">
        <f>VLOOKUP(AM61,'Ads Fontes Media Bias Data'!$A$2:$D$1744,3)</f>
        <v>#N/A</v>
      </c>
      <c r="AO61" s="29" t="str">
        <f>VLOOKUP(AM61,'Ads Fontes Media Bias Data'!$A$2:$D$1744,4)</f>
        <v>#N/A</v>
      </c>
      <c r="AP61" s="27"/>
      <c r="AQ61" s="28" t="str">
        <f>VLOOKUP(AP61,'Ads Fontes Media Bias Data'!$A$2:$D$1744,3)</f>
        <v>#N/A</v>
      </c>
      <c r="AR61" s="29" t="str">
        <f>VLOOKUP(AP61,'Ads Fontes Media Bias Data'!$A$2:$D$1744,4)</f>
        <v>#N/A</v>
      </c>
      <c r="AS61" s="24" t="str">
        <f t="shared" si="1"/>
        <v>#N/A</v>
      </c>
      <c r="AT61" s="25" t="str">
        <f t="shared" si="2"/>
        <v>#N/A</v>
      </c>
      <c r="AU61" s="26" t="str">
        <f t="shared" si="3"/>
        <v>#N/A</v>
      </c>
      <c r="AV61" s="25" t="str">
        <f t="shared" si="4"/>
        <v>#N/A</v>
      </c>
      <c r="AW61" s="25"/>
      <c r="AX61" s="25"/>
      <c r="AY61" s="25"/>
    </row>
    <row r="62">
      <c r="A62" s="13">
        <v>44759.0</v>
      </c>
      <c r="B62" s="14" t="s">
        <v>68</v>
      </c>
      <c r="C62" s="15">
        <v>30.6248351648352</v>
      </c>
      <c r="D62" s="16" t="str">
        <f>IFERROR(__xludf.DUMMYFUNCTION("CONCATENATE(""W241.HG.alex.doe."", TO_TEXT(C62), ""@gmail.com"")"),"W241.HG.alex.doe.031@gmail.com")</f>
        <v>W241.HG.alex.doe.031@gmail.com</v>
      </c>
      <c r="E62" s="17" t="s">
        <v>69</v>
      </c>
      <c r="F62" s="18">
        <v>36624.0</v>
      </c>
      <c r="G62" s="17" t="s">
        <v>70</v>
      </c>
      <c r="H62" s="19" t="s">
        <v>71</v>
      </c>
      <c r="I62" s="20"/>
      <c r="J62" s="21" t="str">
        <f>VLOOKUP(I62,'Ads Fontes Media Bias Data'!$A$2:$D$1744,3)</f>
        <v>#N/A</v>
      </c>
      <c r="K62" s="22" t="str">
        <f>VLOOKUP(I62,'Ads Fontes Media Bias Data'!$A$2:$D$1744,4)</f>
        <v>#N/A</v>
      </c>
      <c r="L62" s="20"/>
      <c r="M62" s="21" t="str">
        <f>VLOOKUP(L62,'Ads Fontes Media Bias Data'!$A$2:$D$1744,3)</f>
        <v>#N/A</v>
      </c>
      <c r="N62" s="22" t="str">
        <f>VLOOKUP(L62,'Ads Fontes Media Bias Data'!$A$2:$D$1744,4)</f>
        <v>#N/A</v>
      </c>
      <c r="O62" s="20"/>
      <c r="P62" s="21" t="str">
        <f>VLOOKUP(O62,'Ads Fontes Media Bias Data'!$A$2:$D$1744,3)</f>
        <v>#N/A</v>
      </c>
      <c r="Q62" s="22" t="str">
        <f>VLOOKUP(O62,'Ads Fontes Media Bias Data'!$A$2:$D$1744,4)</f>
        <v>#N/A</v>
      </c>
      <c r="R62" s="31"/>
      <c r="S62" s="21" t="str">
        <f>VLOOKUP(R62,'Ads Fontes Media Bias Data'!$A$2:$D$1744,3)</f>
        <v>#N/A</v>
      </c>
      <c r="T62" s="22" t="str">
        <f>VLOOKUP(R62,'Ads Fontes Media Bias Data'!$A$2:$D$1744,4)</f>
        <v>#N/A</v>
      </c>
      <c r="U62" s="20"/>
      <c r="V62" s="21" t="str">
        <f>VLOOKUP(U62,'Ads Fontes Media Bias Data'!$A$2:$D$1744,3)</f>
        <v>#N/A</v>
      </c>
      <c r="W62" s="22" t="str">
        <f>VLOOKUP(U62,'Ads Fontes Media Bias Data'!$A$2:$D$1744,4)</f>
        <v>#N/A</v>
      </c>
      <c r="X62" s="20"/>
      <c r="Y62" s="21" t="str">
        <f>VLOOKUP(X62,'Ads Fontes Media Bias Data'!$A$2:$D$1744,3)</f>
        <v>#N/A</v>
      </c>
      <c r="Z62" s="22" t="str">
        <f>VLOOKUP(X62,'Ads Fontes Media Bias Data'!$A$2:$D$1744,4)</f>
        <v>#N/A</v>
      </c>
      <c r="AA62" s="20"/>
      <c r="AB62" s="21" t="str">
        <f>VLOOKUP(AA62,'Ads Fontes Media Bias Data'!$A$2:$D$1744,3)</f>
        <v>#N/A</v>
      </c>
      <c r="AC62" s="22" t="str">
        <f>VLOOKUP(AA62,'Ads Fontes Media Bias Data'!$A$2:$D$1744,4)</f>
        <v>#N/A</v>
      </c>
      <c r="AD62" s="20"/>
      <c r="AE62" s="21" t="str">
        <f>VLOOKUP(AD62,'Ads Fontes Media Bias Data'!$A$2:$D$1744,3)</f>
        <v>#N/A</v>
      </c>
      <c r="AF62" s="22" t="str">
        <f>VLOOKUP(AD62,'Ads Fontes Media Bias Data'!$A$2:$D$1744,4)</f>
        <v>#N/A</v>
      </c>
      <c r="AG62" s="20"/>
      <c r="AH62" s="21" t="str">
        <f>VLOOKUP(AG62,'Ads Fontes Media Bias Data'!$A$2:$D$1744,3)</f>
        <v>#N/A</v>
      </c>
      <c r="AI62" s="22" t="str">
        <f>VLOOKUP(AG62,'Ads Fontes Media Bias Data'!$A$2:$D$1744,4)</f>
        <v>#N/A</v>
      </c>
      <c r="AJ62" s="20"/>
      <c r="AK62" s="21" t="str">
        <f>VLOOKUP(AJ62,'Ads Fontes Media Bias Data'!$A$2:$D$1744,3)</f>
        <v>#N/A</v>
      </c>
      <c r="AL62" s="22" t="str">
        <f>VLOOKUP(AJ62,'Ads Fontes Media Bias Data'!$A$2:$D$1744,4)</f>
        <v>#N/A</v>
      </c>
      <c r="AM62" s="20"/>
      <c r="AN62" s="21" t="str">
        <f>VLOOKUP(AM62,'Ads Fontes Media Bias Data'!$A$2:$D$1744,3)</f>
        <v>#N/A</v>
      </c>
      <c r="AO62" s="22" t="str">
        <f>VLOOKUP(AM62,'Ads Fontes Media Bias Data'!$A$2:$D$1744,4)</f>
        <v>#N/A</v>
      </c>
      <c r="AP62" s="20"/>
      <c r="AQ62" s="21" t="str">
        <f>VLOOKUP(AP62,'Ads Fontes Media Bias Data'!$A$2:$D$1744,3)</f>
        <v>#N/A</v>
      </c>
      <c r="AR62" s="22" t="str">
        <f>VLOOKUP(AP62,'Ads Fontes Media Bias Data'!$A$2:$D$1744,4)</f>
        <v>#N/A</v>
      </c>
      <c r="AS62" s="24" t="str">
        <f t="shared" si="1"/>
        <v>#N/A</v>
      </c>
      <c r="AT62" s="25" t="str">
        <f t="shared" si="2"/>
        <v>#N/A</v>
      </c>
      <c r="AU62" s="26" t="str">
        <f t="shared" si="3"/>
        <v>#N/A</v>
      </c>
      <c r="AV62" s="25" t="str">
        <f t="shared" si="4"/>
        <v>#N/A</v>
      </c>
      <c r="AW62" s="25"/>
      <c r="AX62" s="25"/>
      <c r="AY62" s="25"/>
    </row>
    <row r="63">
      <c r="A63" s="13">
        <v>44759.0</v>
      </c>
      <c r="B63" s="14" t="s">
        <v>68</v>
      </c>
      <c r="C63" s="15">
        <v>31.1232967032967</v>
      </c>
      <c r="D63" s="16" t="str">
        <f>IFERROR(__xludf.DUMMYFUNCTION("CONCATENATE(""W241.HG.alex.doe."", TO_TEXT(C63), ""@gmail.com"")"),"W241.HG.alex.doe.031@gmail.com")</f>
        <v>W241.HG.alex.doe.031@gmail.com</v>
      </c>
      <c r="E63" s="17" t="s">
        <v>69</v>
      </c>
      <c r="F63" s="18">
        <f>F62</f>
        <v>36624</v>
      </c>
      <c r="G63" s="17" t="s">
        <v>70</v>
      </c>
      <c r="H63" s="19" t="s">
        <v>83</v>
      </c>
      <c r="I63" s="20"/>
      <c r="J63" s="21" t="str">
        <f>VLOOKUP(I63,'Ads Fontes Media Bias Data'!$A$2:$D$1744,3)</f>
        <v>#N/A</v>
      </c>
      <c r="K63" s="22" t="str">
        <f>VLOOKUP(I63,'Ads Fontes Media Bias Data'!$A$2:$D$1744,4)</f>
        <v>#N/A</v>
      </c>
      <c r="L63" s="20"/>
      <c r="M63" s="21" t="str">
        <f>VLOOKUP(L63,'Ads Fontes Media Bias Data'!$A$2:$D$1744,3)</f>
        <v>#N/A</v>
      </c>
      <c r="N63" s="22" t="str">
        <f>VLOOKUP(L63,'Ads Fontes Media Bias Data'!$A$2:$D$1744,4)</f>
        <v>#N/A</v>
      </c>
      <c r="O63" s="20"/>
      <c r="P63" s="21" t="str">
        <f>VLOOKUP(O63,'Ads Fontes Media Bias Data'!$A$2:$D$1744,3)</f>
        <v>#N/A</v>
      </c>
      <c r="Q63" s="22" t="str">
        <f>VLOOKUP(O63,'Ads Fontes Media Bias Data'!$A$2:$D$1744,4)</f>
        <v>#N/A</v>
      </c>
      <c r="R63" s="20"/>
      <c r="S63" s="21" t="str">
        <f>VLOOKUP(R63,'Ads Fontes Media Bias Data'!$A$2:$D$1744,3)</f>
        <v>#N/A</v>
      </c>
      <c r="T63" s="22" t="str">
        <f>VLOOKUP(R63,'Ads Fontes Media Bias Data'!$A$2:$D$1744,4)</f>
        <v>#N/A</v>
      </c>
      <c r="U63" s="20"/>
      <c r="V63" s="21" t="str">
        <f>VLOOKUP(U63,'Ads Fontes Media Bias Data'!$A$2:$D$1744,3)</f>
        <v>#N/A</v>
      </c>
      <c r="W63" s="22" t="str">
        <f>VLOOKUP(U63,'Ads Fontes Media Bias Data'!$A$2:$D$1744,4)</f>
        <v>#N/A</v>
      </c>
      <c r="X63" s="20"/>
      <c r="Y63" s="21" t="str">
        <f>VLOOKUP(X63,'Ads Fontes Media Bias Data'!$A$2:$D$1744,3)</f>
        <v>#N/A</v>
      </c>
      <c r="Z63" s="22" t="str">
        <f>VLOOKUP(X63,'Ads Fontes Media Bias Data'!$A$2:$D$1744,4)</f>
        <v>#N/A</v>
      </c>
      <c r="AA63" s="20"/>
      <c r="AB63" s="21" t="str">
        <f>VLOOKUP(AA63,'Ads Fontes Media Bias Data'!$A$2:$D$1744,3)</f>
        <v>#N/A</v>
      </c>
      <c r="AC63" s="22" t="str">
        <f>VLOOKUP(AA63,'Ads Fontes Media Bias Data'!$A$2:$D$1744,4)</f>
        <v>#N/A</v>
      </c>
      <c r="AD63" s="20"/>
      <c r="AE63" s="21" t="str">
        <f>VLOOKUP(AD63,'Ads Fontes Media Bias Data'!$A$2:$D$1744,3)</f>
        <v>#N/A</v>
      </c>
      <c r="AF63" s="22" t="str">
        <f>VLOOKUP(AD63,'Ads Fontes Media Bias Data'!$A$2:$D$1744,4)</f>
        <v>#N/A</v>
      </c>
      <c r="AG63" s="20"/>
      <c r="AH63" s="21" t="str">
        <f>VLOOKUP(AG63,'Ads Fontes Media Bias Data'!$A$2:$D$1744,3)</f>
        <v>#N/A</v>
      </c>
      <c r="AI63" s="22" t="str">
        <f>VLOOKUP(AG63,'Ads Fontes Media Bias Data'!$A$2:$D$1744,4)</f>
        <v>#N/A</v>
      </c>
      <c r="AJ63" s="20"/>
      <c r="AK63" s="21" t="str">
        <f>VLOOKUP(AJ63,'Ads Fontes Media Bias Data'!$A$2:$D$1744,3)</f>
        <v>#N/A</v>
      </c>
      <c r="AL63" s="22" t="str">
        <f>VLOOKUP(AJ63,'Ads Fontes Media Bias Data'!$A$2:$D$1744,4)</f>
        <v>#N/A</v>
      </c>
      <c r="AM63" s="20"/>
      <c r="AN63" s="21" t="str">
        <f>VLOOKUP(AM63,'Ads Fontes Media Bias Data'!$A$2:$D$1744,3)</f>
        <v>#N/A</v>
      </c>
      <c r="AO63" s="22" t="str">
        <f>VLOOKUP(AM63,'Ads Fontes Media Bias Data'!$A$2:$D$1744,4)</f>
        <v>#N/A</v>
      </c>
      <c r="AP63" s="20"/>
      <c r="AQ63" s="21" t="str">
        <f>VLOOKUP(AP63,'Ads Fontes Media Bias Data'!$A$2:$D$1744,3)</f>
        <v>#N/A</v>
      </c>
      <c r="AR63" s="22" t="str">
        <f>VLOOKUP(AP63,'Ads Fontes Media Bias Data'!$A$2:$D$1744,4)</f>
        <v>#N/A</v>
      </c>
      <c r="AS63" s="24" t="str">
        <f t="shared" si="1"/>
        <v>#N/A</v>
      </c>
      <c r="AT63" s="25" t="str">
        <f t="shared" si="2"/>
        <v>#N/A</v>
      </c>
      <c r="AU63" s="26" t="str">
        <f t="shared" si="3"/>
        <v>#N/A</v>
      </c>
      <c r="AV63" s="25" t="str">
        <f t="shared" si="4"/>
        <v>#N/A</v>
      </c>
      <c r="AW63" s="25"/>
      <c r="AX63" s="25"/>
      <c r="AY63" s="25"/>
    </row>
    <row r="64">
      <c r="A64" s="13">
        <v>44759.0</v>
      </c>
      <c r="B64" s="14" t="s">
        <v>68</v>
      </c>
      <c r="C64" s="15">
        <v>31.6217582417583</v>
      </c>
      <c r="D64" s="16" t="str">
        <f>IFERROR(__xludf.DUMMYFUNCTION("CONCATENATE(""W241.HG.alex.doe."", TO_TEXT(C64), ""@gmail.com"")"),"W241.HG.alex.doe.032@gmail.com")</f>
        <v>W241.HG.alex.doe.032@gmail.com</v>
      </c>
      <c r="E64" s="17" t="s">
        <v>69</v>
      </c>
      <c r="F64" s="18">
        <v>36528.0</v>
      </c>
      <c r="G64" s="17" t="s">
        <v>96</v>
      </c>
      <c r="H64" s="19" t="s">
        <v>71</v>
      </c>
      <c r="I64" s="30"/>
      <c r="J64" s="28" t="str">
        <f>VLOOKUP(I64,'Ads Fontes Media Bias Data'!$A$2:$D$1744,3)</f>
        <v>#N/A</v>
      </c>
      <c r="K64" s="29" t="str">
        <f>VLOOKUP(I64,'Ads Fontes Media Bias Data'!$A$2:$D$1744,4)</f>
        <v>#N/A</v>
      </c>
      <c r="L64" s="27"/>
      <c r="M64" s="28" t="str">
        <f>VLOOKUP(L64,'Ads Fontes Media Bias Data'!$A$2:$D$1744,3)</f>
        <v>#N/A</v>
      </c>
      <c r="N64" s="29" t="str">
        <f>VLOOKUP(L64,'Ads Fontes Media Bias Data'!$A$2:$D$1744,4)</f>
        <v>#N/A</v>
      </c>
      <c r="O64" s="27"/>
      <c r="P64" s="28" t="str">
        <f>VLOOKUP(O64,'Ads Fontes Media Bias Data'!$A$2:$D$1744,3)</f>
        <v>#N/A</v>
      </c>
      <c r="Q64" s="29" t="str">
        <f>VLOOKUP(O64,'Ads Fontes Media Bias Data'!$A$2:$D$1744,4)</f>
        <v>#N/A</v>
      </c>
      <c r="R64" s="27"/>
      <c r="S64" s="28" t="str">
        <f>VLOOKUP(R64,'Ads Fontes Media Bias Data'!$A$2:$D$1744,3)</f>
        <v>#N/A</v>
      </c>
      <c r="T64" s="29" t="str">
        <f>VLOOKUP(R64,'Ads Fontes Media Bias Data'!$A$2:$D$1744,4)</f>
        <v>#N/A</v>
      </c>
      <c r="U64" s="27"/>
      <c r="V64" s="28" t="str">
        <f>VLOOKUP(U64,'Ads Fontes Media Bias Data'!$A$2:$D$1744,3)</f>
        <v>#N/A</v>
      </c>
      <c r="W64" s="29" t="str">
        <f>VLOOKUP(U64,'Ads Fontes Media Bias Data'!$A$2:$D$1744,4)</f>
        <v>#N/A</v>
      </c>
      <c r="X64" s="27"/>
      <c r="Y64" s="28" t="str">
        <f>VLOOKUP(X64,'Ads Fontes Media Bias Data'!$A$2:$D$1744,3)</f>
        <v>#N/A</v>
      </c>
      <c r="Z64" s="29" t="str">
        <f>VLOOKUP(X64,'Ads Fontes Media Bias Data'!$A$2:$D$1744,4)</f>
        <v>#N/A</v>
      </c>
      <c r="AA64" s="30"/>
      <c r="AB64" s="28" t="str">
        <f>VLOOKUP(AA64,'Ads Fontes Media Bias Data'!$A$2:$D$1744,3)</f>
        <v>#N/A</v>
      </c>
      <c r="AC64" s="29" t="str">
        <f>VLOOKUP(AA64,'Ads Fontes Media Bias Data'!$A$2:$D$1744,4)</f>
        <v>#N/A</v>
      </c>
      <c r="AD64" s="30"/>
      <c r="AE64" s="28" t="str">
        <f>VLOOKUP(AD64,'Ads Fontes Media Bias Data'!$A$2:$D$1744,3)</f>
        <v>#N/A</v>
      </c>
      <c r="AF64" s="29" t="str">
        <f>VLOOKUP(AD64,'Ads Fontes Media Bias Data'!$A$2:$D$1744,4)</f>
        <v>#N/A</v>
      </c>
      <c r="AG64" s="30"/>
      <c r="AH64" s="28" t="str">
        <f>VLOOKUP(AG64,'Ads Fontes Media Bias Data'!$A$2:$D$1744,3)</f>
        <v>#N/A</v>
      </c>
      <c r="AI64" s="29" t="str">
        <f>VLOOKUP(AG64,'Ads Fontes Media Bias Data'!$A$2:$D$1744,4)</f>
        <v>#N/A</v>
      </c>
      <c r="AJ64" s="30"/>
      <c r="AK64" s="28" t="str">
        <f>VLOOKUP(AJ64,'Ads Fontes Media Bias Data'!$A$2:$D$1744,3)</f>
        <v>#N/A</v>
      </c>
      <c r="AL64" s="29" t="str">
        <f>VLOOKUP(AJ64,'Ads Fontes Media Bias Data'!$A$2:$D$1744,4)</f>
        <v>#N/A</v>
      </c>
      <c r="AM64" s="30"/>
      <c r="AN64" s="28" t="str">
        <f>VLOOKUP(AM64,'Ads Fontes Media Bias Data'!$A$2:$D$1744,3)</f>
        <v>#N/A</v>
      </c>
      <c r="AO64" s="29" t="str">
        <f>VLOOKUP(AM64,'Ads Fontes Media Bias Data'!$A$2:$D$1744,4)</f>
        <v>#N/A</v>
      </c>
      <c r="AP64" s="30"/>
      <c r="AQ64" s="28" t="str">
        <f>VLOOKUP(AP64,'Ads Fontes Media Bias Data'!$A$2:$D$1744,3)</f>
        <v>#N/A</v>
      </c>
      <c r="AR64" s="29" t="str">
        <f>VLOOKUP(AP64,'Ads Fontes Media Bias Data'!$A$2:$D$1744,4)</f>
        <v>#N/A</v>
      </c>
      <c r="AS64" s="24" t="str">
        <f t="shared" si="1"/>
        <v>#N/A</v>
      </c>
      <c r="AT64" s="25" t="str">
        <f t="shared" si="2"/>
        <v>#N/A</v>
      </c>
      <c r="AU64" s="26" t="str">
        <f t="shared" si="3"/>
        <v>#N/A</v>
      </c>
      <c r="AV64" s="25" t="str">
        <f t="shared" si="4"/>
        <v>#N/A</v>
      </c>
      <c r="AW64" s="25"/>
      <c r="AX64" s="25"/>
      <c r="AY64" s="25"/>
    </row>
    <row r="65">
      <c r="A65" s="13">
        <v>44759.0</v>
      </c>
      <c r="B65" s="14" t="s">
        <v>68</v>
      </c>
      <c r="C65" s="15">
        <v>32.1202197802198</v>
      </c>
      <c r="D65" s="16" t="str">
        <f>IFERROR(__xludf.DUMMYFUNCTION("CONCATENATE(""W241.HG.alex.doe."", TO_TEXT(C65), ""@gmail.com"")"),"W241.HG.alex.doe.032@gmail.com")</f>
        <v>W241.HG.alex.doe.032@gmail.com</v>
      </c>
      <c r="E65" s="17" t="s">
        <v>69</v>
      </c>
      <c r="F65" s="18">
        <f>F64</f>
        <v>36528</v>
      </c>
      <c r="G65" s="17" t="s">
        <v>96</v>
      </c>
      <c r="H65" s="19" t="s">
        <v>83</v>
      </c>
      <c r="I65" s="27"/>
      <c r="J65" s="28" t="str">
        <f>VLOOKUP(I65,'Ads Fontes Media Bias Data'!$A$2:$D$1744,3)</f>
        <v>#N/A</v>
      </c>
      <c r="K65" s="29" t="str">
        <f>VLOOKUP(I65,'Ads Fontes Media Bias Data'!$A$2:$D$1744,4)</f>
        <v>#N/A</v>
      </c>
      <c r="L65" s="27"/>
      <c r="M65" s="28" t="str">
        <f>VLOOKUP(L65,'Ads Fontes Media Bias Data'!$A$2:$D$1744,3)</f>
        <v>#N/A</v>
      </c>
      <c r="N65" s="29" t="str">
        <f>VLOOKUP(L65,'Ads Fontes Media Bias Data'!$A$2:$D$1744,4)</f>
        <v>#N/A</v>
      </c>
      <c r="O65" s="27"/>
      <c r="P65" s="28" t="str">
        <f>VLOOKUP(O65,'Ads Fontes Media Bias Data'!$A$2:$D$1744,3)</f>
        <v>#N/A</v>
      </c>
      <c r="Q65" s="29" t="str">
        <f>VLOOKUP(O65,'Ads Fontes Media Bias Data'!$A$2:$D$1744,4)</f>
        <v>#N/A</v>
      </c>
      <c r="R65" s="27"/>
      <c r="S65" s="28" t="str">
        <f>VLOOKUP(R65,'Ads Fontes Media Bias Data'!$A$2:$D$1744,3)</f>
        <v>#N/A</v>
      </c>
      <c r="T65" s="29" t="str">
        <f>VLOOKUP(R65,'Ads Fontes Media Bias Data'!$A$2:$D$1744,4)</f>
        <v>#N/A</v>
      </c>
      <c r="U65" s="27"/>
      <c r="V65" s="28" t="str">
        <f>VLOOKUP(U65,'Ads Fontes Media Bias Data'!$A$2:$D$1744,3)</f>
        <v>#N/A</v>
      </c>
      <c r="W65" s="29" t="str">
        <f>VLOOKUP(U65,'Ads Fontes Media Bias Data'!$A$2:$D$1744,4)</f>
        <v>#N/A</v>
      </c>
      <c r="X65" s="27"/>
      <c r="Y65" s="28" t="str">
        <f>VLOOKUP(X65,'Ads Fontes Media Bias Data'!$A$2:$D$1744,3)</f>
        <v>#N/A</v>
      </c>
      <c r="Z65" s="29" t="str">
        <f>VLOOKUP(X65,'Ads Fontes Media Bias Data'!$A$2:$D$1744,4)</f>
        <v>#N/A</v>
      </c>
      <c r="AA65" s="27"/>
      <c r="AB65" s="28" t="str">
        <f>VLOOKUP(AA65,'Ads Fontes Media Bias Data'!$A$2:$D$1744,3)</f>
        <v>#N/A</v>
      </c>
      <c r="AC65" s="29" t="str">
        <f>VLOOKUP(AA65,'Ads Fontes Media Bias Data'!$A$2:$D$1744,4)</f>
        <v>#N/A</v>
      </c>
      <c r="AD65" s="27"/>
      <c r="AE65" s="28" t="str">
        <f>VLOOKUP(AD65,'Ads Fontes Media Bias Data'!$A$2:$D$1744,3)</f>
        <v>#N/A</v>
      </c>
      <c r="AF65" s="29" t="str">
        <f>VLOOKUP(AD65,'Ads Fontes Media Bias Data'!$A$2:$D$1744,4)</f>
        <v>#N/A</v>
      </c>
      <c r="AG65" s="27"/>
      <c r="AH65" s="28" t="str">
        <f>VLOOKUP(AG65,'Ads Fontes Media Bias Data'!$A$2:$D$1744,3)</f>
        <v>#N/A</v>
      </c>
      <c r="AI65" s="29" t="str">
        <f>VLOOKUP(AG65,'Ads Fontes Media Bias Data'!$A$2:$D$1744,4)</f>
        <v>#N/A</v>
      </c>
      <c r="AJ65" s="27"/>
      <c r="AK65" s="28" t="str">
        <f>VLOOKUP(AJ65,'Ads Fontes Media Bias Data'!$A$2:$D$1744,3)</f>
        <v>#N/A</v>
      </c>
      <c r="AL65" s="29" t="str">
        <f>VLOOKUP(AJ65,'Ads Fontes Media Bias Data'!$A$2:$D$1744,4)</f>
        <v>#N/A</v>
      </c>
      <c r="AM65" s="27"/>
      <c r="AN65" s="28" t="str">
        <f>VLOOKUP(AM65,'Ads Fontes Media Bias Data'!$A$2:$D$1744,3)</f>
        <v>#N/A</v>
      </c>
      <c r="AO65" s="29" t="str">
        <f>VLOOKUP(AM65,'Ads Fontes Media Bias Data'!$A$2:$D$1744,4)</f>
        <v>#N/A</v>
      </c>
      <c r="AP65" s="27"/>
      <c r="AQ65" s="28" t="str">
        <f>VLOOKUP(AP65,'Ads Fontes Media Bias Data'!$A$2:$D$1744,3)</f>
        <v>#N/A</v>
      </c>
      <c r="AR65" s="29" t="str">
        <f>VLOOKUP(AP65,'Ads Fontes Media Bias Data'!$A$2:$D$1744,4)</f>
        <v>#N/A</v>
      </c>
      <c r="AS65" s="24" t="str">
        <f t="shared" si="1"/>
        <v>#N/A</v>
      </c>
      <c r="AT65" s="25" t="str">
        <f t="shared" si="2"/>
        <v>#N/A</v>
      </c>
      <c r="AU65" s="26" t="str">
        <f t="shared" si="3"/>
        <v>#N/A</v>
      </c>
      <c r="AV65" s="25" t="str">
        <f t="shared" si="4"/>
        <v>#N/A</v>
      </c>
      <c r="AW65" s="25"/>
      <c r="AX65" s="25"/>
      <c r="AY65" s="25"/>
    </row>
    <row r="66">
      <c r="A66" s="13">
        <v>44759.0</v>
      </c>
      <c r="B66" s="14" t="s">
        <v>68</v>
      </c>
      <c r="C66" s="15">
        <v>32.6186813186814</v>
      </c>
      <c r="D66" s="16" t="str">
        <f>IFERROR(__xludf.DUMMYFUNCTION("CONCATENATE(""W241.HG.alex.doe."", TO_TEXT(C66), ""@gmail.com"")"),"W241.HG.alex.doe.033@gmail.com")</f>
        <v>W241.HG.alex.doe.033@gmail.com</v>
      </c>
      <c r="E66" s="17" t="s">
        <v>69</v>
      </c>
      <c r="F66" s="18">
        <v>35490.0</v>
      </c>
      <c r="G66" s="17" t="s">
        <v>107</v>
      </c>
      <c r="H66" s="19" t="s">
        <v>71</v>
      </c>
      <c r="I66" s="20"/>
      <c r="J66" s="21" t="str">
        <f>VLOOKUP(I66,'Ads Fontes Media Bias Data'!$A$2:$D$1744,3)</f>
        <v>#N/A</v>
      </c>
      <c r="K66" s="22" t="str">
        <f>VLOOKUP(I66,'Ads Fontes Media Bias Data'!$A$2:$D$1744,4)</f>
        <v>#N/A</v>
      </c>
      <c r="L66" s="20"/>
      <c r="M66" s="21" t="str">
        <f>VLOOKUP(L66,'Ads Fontes Media Bias Data'!$A$2:$D$1744,3)</f>
        <v>#N/A</v>
      </c>
      <c r="N66" s="22" t="str">
        <f>VLOOKUP(L66,'Ads Fontes Media Bias Data'!$A$2:$D$1744,4)</f>
        <v>#N/A</v>
      </c>
      <c r="O66" s="20"/>
      <c r="P66" s="21" t="str">
        <f>VLOOKUP(O66,'Ads Fontes Media Bias Data'!$A$2:$D$1744,3)</f>
        <v>#N/A</v>
      </c>
      <c r="Q66" s="22" t="str">
        <f>VLOOKUP(O66,'Ads Fontes Media Bias Data'!$A$2:$D$1744,4)</f>
        <v>#N/A</v>
      </c>
      <c r="R66" s="31"/>
      <c r="S66" s="21" t="str">
        <f>VLOOKUP(R66,'Ads Fontes Media Bias Data'!$A$2:$D$1744,3)</f>
        <v>#N/A</v>
      </c>
      <c r="T66" s="22" t="str">
        <f>VLOOKUP(R66,'Ads Fontes Media Bias Data'!$A$2:$D$1744,4)</f>
        <v>#N/A</v>
      </c>
      <c r="U66" s="20"/>
      <c r="V66" s="21" t="str">
        <f>VLOOKUP(U66,'Ads Fontes Media Bias Data'!$A$2:$D$1744,3)</f>
        <v>#N/A</v>
      </c>
      <c r="W66" s="22" t="str">
        <f>VLOOKUP(U66,'Ads Fontes Media Bias Data'!$A$2:$D$1744,4)</f>
        <v>#N/A</v>
      </c>
      <c r="X66" s="20"/>
      <c r="Y66" s="21" t="str">
        <f>VLOOKUP(X66,'Ads Fontes Media Bias Data'!$A$2:$D$1744,3)</f>
        <v>#N/A</v>
      </c>
      <c r="Z66" s="22" t="str">
        <f>VLOOKUP(X66,'Ads Fontes Media Bias Data'!$A$2:$D$1744,4)</f>
        <v>#N/A</v>
      </c>
      <c r="AA66" s="20"/>
      <c r="AB66" s="21" t="str">
        <f>VLOOKUP(AA66,'Ads Fontes Media Bias Data'!$A$2:$D$1744,3)</f>
        <v>#N/A</v>
      </c>
      <c r="AC66" s="22" t="str">
        <f>VLOOKUP(AA66,'Ads Fontes Media Bias Data'!$A$2:$D$1744,4)</f>
        <v>#N/A</v>
      </c>
      <c r="AD66" s="20"/>
      <c r="AE66" s="21" t="str">
        <f>VLOOKUP(AD66,'Ads Fontes Media Bias Data'!$A$2:$D$1744,3)</f>
        <v>#N/A</v>
      </c>
      <c r="AF66" s="22" t="str">
        <f>VLOOKUP(AD66,'Ads Fontes Media Bias Data'!$A$2:$D$1744,4)</f>
        <v>#N/A</v>
      </c>
      <c r="AG66" s="20"/>
      <c r="AH66" s="21" t="str">
        <f>VLOOKUP(AG66,'Ads Fontes Media Bias Data'!$A$2:$D$1744,3)</f>
        <v>#N/A</v>
      </c>
      <c r="AI66" s="22" t="str">
        <f>VLOOKUP(AG66,'Ads Fontes Media Bias Data'!$A$2:$D$1744,4)</f>
        <v>#N/A</v>
      </c>
      <c r="AJ66" s="20"/>
      <c r="AK66" s="21" t="str">
        <f>VLOOKUP(AJ66,'Ads Fontes Media Bias Data'!$A$2:$D$1744,3)</f>
        <v>#N/A</v>
      </c>
      <c r="AL66" s="22" t="str">
        <f>VLOOKUP(AJ66,'Ads Fontes Media Bias Data'!$A$2:$D$1744,4)</f>
        <v>#N/A</v>
      </c>
      <c r="AM66" s="20"/>
      <c r="AN66" s="21" t="str">
        <f>VLOOKUP(AM66,'Ads Fontes Media Bias Data'!$A$2:$D$1744,3)</f>
        <v>#N/A</v>
      </c>
      <c r="AO66" s="22" t="str">
        <f>VLOOKUP(AM66,'Ads Fontes Media Bias Data'!$A$2:$D$1744,4)</f>
        <v>#N/A</v>
      </c>
      <c r="AP66" s="20"/>
      <c r="AQ66" s="21" t="str">
        <f>VLOOKUP(AP66,'Ads Fontes Media Bias Data'!$A$2:$D$1744,3)</f>
        <v>#N/A</v>
      </c>
      <c r="AR66" s="22" t="str">
        <f>VLOOKUP(AP66,'Ads Fontes Media Bias Data'!$A$2:$D$1744,4)</f>
        <v>#N/A</v>
      </c>
      <c r="AS66" s="24" t="str">
        <f t="shared" si="1"/>
        <v>#N/A</v>
      </c>
      <c r="AT66" s="25" t="str">
        <f t="shared" si="2"/>
        <v>#N/A</v>
      </c>
      <c r="AU66" s="26" t="str">
        <f t="shared" si="3"/>
        <v>#N/A</v>
      </c>
      <c r="AV66" s="25" t="str">
        <f t="shared" si="4"/>
        <v>#N/A</v>
      </c>
      <c r="AW66" s="25"/>
      <c r="AX66" s="25"/>
      <c r="AY66" s="25"/>
    </row>
    <row r="67">
      <c r="A67" s="13">
        <v>44759.0</v>
      </c>
      <c r="B67" s="14" t="s">
        <v>68</v>
      </c>
      <c r="C67" s="15">
        <v>33.1171428571429</v>
      </c>
      <c r="D67" s="16" t="str">
        <f>IFERROR(__xludf.DUMMYFUNCTION("CONCATENATE(""W241.HG.alex.doe."", TO_TEXT(C67), ""@gmail.com"")"),"W241.HG.alex.doe.033@gmail.com")</f>
        <v>W241.HG.alex.doe.033@gmail.com</v>
      </c>
      <c r="E67" s="17" t="s">
        <v>69</v>
      </c>
      <c r="F67" s="18">
        <f>F66</f>
        <v>35490</v>
      </c>
      <c r="G67" s="17" t="s">
        <v>107</v>
      </c>
      <c r="H67" s="19" t="s">
        <v>83</v>
      </c>
      <c r="I67" s="20"/>
      <c r="J67" s="21" t="str">
        <f>VLOOKUP(I67,'Ads Fontes Media Bias Data'!$A$2:$D$1744,3)</f>
        <v>#N/A</v>
      </c>
      <c r="K67" s="22" t="str">
        <f>VLOOKUP(I67,'Ads Fontes Media Bias Data'!$A$2:$D$1744,4)</f>
        <v>#N/A</v>
      </c>
      <c r="L67" s="20"/>
      <c r="M67" s="21" t="str">
        <f>VLOOKUP(L67,'Ads Fontes Media Bias Data'!$A$2:$D$1744,3)</f>
        <v>#N/A</v>
      </c>
      <c r="N67" s="22" t="str">
        <f>VLOOKUP(L67,'Ads Fontes Media Bias Data'!$A$2:$D$1744,4)</f>
        <v>#N/A</v>
      </c>
      <c r="O67" s="20"/>
      <c r="P67" s="21" t="str">
        <f>VLOOKUP(O67,'Ads Fontes Media Bias Data'!$A$2:$D$1744,3)</f>
        <v>#N/A</v>
      </c>
      <c r="Q67" s="22" t="str">
        <f>VLOOKUP(O67,'Ads Fontes Media Bias Data'!$A$2:$D$1744,4)</f>
        <v>#N/A</v>
      </c>
      <c r="R67" s="20"/>
      <c r="S67" s="21" t="str">
        <f>VLOOKUP(R67,'Ads Fontes Media Bias Data'!$A$2:$D$1744,3)</f>
        <v>#N/A</v>
      </c>
      <c r="T67" s="22" t="str">
        <f>VLOOKUP(R67,'Ads Fontes Media Bias Data'!$A$2:$D$1744,4)</f>
        <v>#N/A</v>
      </c>
      <c r="U67" s="20"/>
      <c r="V67" s="21" t="str">
        <f>VLOOKUP(U67,'Ads Fontes Media Bias Data'!$A$2:$D$1744,3)</f>
        <v>#N/A</v>
      </c>
      <c r="W67" s="22" t="str">
        <f>VLOOKUP(U67,'Ads Fontes Media Bias Data'!$A$2:$D$1744,4)</f>
        <v>#N/A</v>
      </c>
      <c r="X67" s="20"/>
      <c r="Y67" s="21" t="str">
        <f>VLOOKUP(X67,'Ads Fontes Media Bias Data'!$A$2:$D$1744,3)</f>
        <v>#N/A</v>
      </c>
      <c r="Z67" s="22" t="str">
        <f>VLOOKUP(X67,'Ads Fontes Media Bias Data'!$A$2:$D$1744,4)</f>
        <v>#N/A</v>
      </c>
      <c r="AA67" s="20"/>
      <c r="AB67" s="21" t="str">
        <f>VLOOKUP(AA67,'Ads Fontes Media Bias Data'!$A$2:$D$1744,3)</f>
        <v>#N/A</v>
      </c>
      <c r="AC67" s="22" t="str">
        <f>VLOOKUP(AA67,'Ads Fontes Media Bias Data'!$A$2:$D$1744,4)</f>
        <v>#N/A</v>
      </c>
      <c r="AD67" s="20"/>
      <c r="AE67" s="21" t="str">
        <f>VLOOKUP(AD67,'Ads Fontes Media Bias Data'!$A$2:$D$1744,3)</f>
        <v>#N/A</v>
      </c>
      <c r="AF67" s="22" t="str">
        <f>VLOOKUP(AD67,'Ads Fontes Media Bias Data'!$A$2:$D$1744,4)</f>
        <v>#N/A</v>
      </c>
      <c r="AG67" s="20"/>
      <c r="AH67" s="21" t="str">
        <f>VLOOKUP(AG67,'Ads Fontes Media Bias Data'!$A$2:$D$1744,3)</f>
        <v>#N/A</v>
      </c>
      <c r="AI67" s="22" t="str">
        <f>VLOOKUP(AG67,'Ads Fontes Media Bias Data'!$A$2:$D$1744,4)</f>
        <v>#N/A</v>
      </c>
      <c r="AJ67" s="20"/>
      <c r="AK67" s="21" t="str">
        <f>VLOOKUP(AJ67,'Ads Fontes Media Bias Data'!$A$2:$D$1744,3)</f>
        <v>#N/A</v>
      </c>
      <c r="AL67" s="22" t="str">
        <f>VLOOKUP(AJ67,'Ads Fontes Media Bias Data'!$A$2:$D$1744,4)</f>
        <v>#N/A</v>
      </c>
      <c r="AM67" s="20"/>
      <c r="AN67" s="21" t="str">
        <f>VLOOKUP(AM67,'Ads Fontes Media Bias Data'!$A$2:$D$1744,3)</f>
        <v>#N/A</v>
      </c>
      <c r="AO67" s="22" t="str">
        <f>VLOOKUP(AM67,'Ads Fontes Media Bias Data'!$A$2:$D$1744,4)</f>
        <v>#N/A</v>
      </c>
      <c r="AP67" s="20"/>
      <c r="AQ67" s="21" t="str">
        <f>VLOOKUP(AP67,'Ads Fontes Media Bias Data'!$A$2:$D$1744,3)</f>
        <v>#N/A</v>
      </c>
      <c r="AR67" s="22" t="str">
        <f>VLOOKUP(AP67,'Ads Fontes Media Bias Data'!$A$2:$D$1744,4)</f>
        <v>#N/A</v>
      </c>
      <c r="AS67" s="24" t="str">
        <f t="shared" si="1"/>
        <v>#N/A</v>
      </c>
      <c r="AT67" s="25" t="str">
        <f t="shared" si="2"/>
        <v>#N/A</v>
      </c>
      <c r="AU67" s="26" t="str">
        <f t="shared" si="3"/>
        <v>#N/A</v>
      </c>
      <c r="AV67" s="25" t="str">
        <f t="shared" si="4"/>
        <v>#N/A</v>
      </c>
      <c r="AW67" s="25"/>
      <c r="AX67" s="25"/>
      <c r="AY67" s="25"/>
    </row>
    <row r="68">
      <c r="A68" s="13">
        <v>44759.0</v>
      </c>
      <c r="B68" s="14" t="s">
        <v>68</v>
      </c>
      <c r="C68" s="15">
        <v>33.6156043956044</v>
      </c>
      <c r="D68" s="16" t="str">
        <f>IFERROR(__xludf.DUMMYFUNCTION("CONCATENATE(""W241.HG.alex.doe."", TO_TEXT(C68), ""@gmail.com"")"),"W241.HG.alex.doe.034@gmail.com")</f>
        <v>W241.HG.alex.doe.034@gmail.com</v>
      </c>
      <c r="E68" s="17" t="s">
        <v>115</v>
      </c>
      <c r="F68" s="18">
        <v>19269.0</v>
      </c>
      <c r="G68" s="17" t="s">
        <v>70</v>
      </c>
      <c r="H68" s="19" t="s">
        <v>71</v>
      </c>
      <c r="I68" s="30"/>
      <c r="J68" s="28" t="str">
        <f>VLOOKUP(I68,'Ads Fontes Media Bias Data'!$A$2:$D$1744,3)</f>
        <v>#N/A</v>
      </c>
      <c r="K68" s="29" t="str">
        <f>VLOOKUP(I68,'Ads Fontes Media Bias Data'!$A$2:$D$1744,4)</f>
        <v>#N/A</v>
      </c>
      <c r="L68" s="27"/>
      <c r="M68" s="28" t="str">
        <f>VLOOKUP(L68,'Ads Fontes Media Bias Data'!$A$2:$D$1744,3)</f>
        <v>#N/A</v>
      </c>
      <c r="N68" s="29" t="str">
        <f>VLOOKUP(L68,'Ads Fontes Media Bias Data'!$A$2:$D$1744,4)</f>
        <v>#N/A</v>
      </c>
      <c r="O68" s="27"/>
      <c r="P68" s="28" t="str">
        <f>VLOOKUP(O68,'Ads Fontes Media Bias Data'!$A$2:$D$1744,3)</f>
        <v>#N/A</v>
      </c>
      <c r="Q68" s="29" t="str">
        <f>VLOOKUP(O68,'Ads Fontes Media Bias Data'!$A$2:$D$1744,4)</f>
        <v>#N/A</v>
      </c>
      <c r="R68" s="27"/>
      <c r="S68" s="28" t="str">
        <f>VLOOKUP(R68,'Ads Fontes Media Bias Data'!$A$2:$D$1744,3)</f>
        <v>#N/A</v>
      </c>
      <c r="T68" s="29" t="str">
        <f>VLOOKUP(R68,'Ads Fontes Media Bias Data'!$A$2:$D$1744,4)</f>
        <v>#N/A</v>
      </c>
      <c r="U68" s="27"/>
      <c r="V68" s="28" t="str">
        <f>VLOOKUP(U68,'Ads Fontes Media Bias Data'!$A$2:$D$1744,3)</f>
        <v>#N/A</v>
      </c>
      <c r="W68" s="29" t="str">
        <f>VLOOKUP(U68,'Ads Fontes Media Bias Data'!$A$2:$D$1744,4)</f>
        <v>#N/A</v>
      </c>
      <c r="X68" s="27"/>
      <c r="Y68" s="28" t="str">
        <f>VLOOKUP(X68,'Ads Fontes Media Bias Data'!$A$2:$D$1744,3)</f>
        <v>#N/A</v>
      </c>
      <c r="Z68" s="29" t="str">
        <f>VLOOKUP(X68,'Ads Fontes Media Bias Data'!$A$2:$D$1744,4)</f>
        <v>#N/A</v>
      </c>
      <c r="AA68" s="30"/>
      <c r="AB68" s="28" t="str">
        <f>VLOOKUP(AA68,'Ads Fontes Media Bias Data'!$A$2:$D$1744,3)</f>
        <v>#N/A</v>
      </c>
      <c r="AC68" s="29" t="str">
        <f>VLOOKUP(AA68,'Ads Fontes Media Bias Data'!$A$2:$D$1744,4)</f>
        <v>#N/A</v>
      </c>
      <c r="AD68" s="30"/>
      <c r="AE68" s="28" t="str">
        <f>VLOOKUP(AD68,'Ads Fontes Media Bias Data'!$A$2:$D$1744,3)</f>
        <v>#N/A</v>
      </c>
      <c r="AF68" s="29" t="str">
        <f>VLOOKUP(AD68,'Ads Fontes Media Bias Data'!$A$2:$D$1744,4)</f>
        <v>#N/A</v>
      </c>
      <c r="AG68" s="30"/>
      <c r="AH68" s="28" t="str">
        <f>VLOOKUP(AG68,'Ads Fontes Media Bias Data'!$A$2:$D$1744,3)</f>
        <v>#N/A</v>
      </c>
      <c r="AI68" s="29" t="str">
        <f>VLOOKUP(AG68,'Ads Fontes Media Bias Data'!$A$2:$D$1744,4)</f>
        <v>#N/A</v>
      </c>
      <c r="AJ68" s="30"/>
      <c r="AK68" s="28" t="str">
        <f>VLOOKUP(AJ68,'Ads Fontes Media Bias Data'!$A$2:$D$1744,3)</f>
        <v>#N/A</v>
      </c>
      <c r="AL68" s="29" t="str">
        <f>VLOOKUP(AJ68,'Ads Fontes Media Bias Data'!$A$2:$D$1744,4)</f>
        <v>#N/A</v>
      </c>
      <c r="AM68" s="30"/>
      <c r="AN68" s="28" t="str">
        <f>VLOOKUP(AM68,'Ads Fontes Media Bias Data'!$A$2:$D$1744,3)</f>
        <v>#N/A</v>
      </c>
      <c r="AO68" s="29" t="str">
        <f>VLOOKUP(AM68,'Ads Fontes Media Bias Data'!$A$2:$D$1744,4)</f>
        <v>#N/A</v>
      </c>
      <c r="AP68" s="30"/>
      <c r="AQ68" s="28" t="str">
        <f>VLOOKUP(AP68,'Ads Fontes Media Bias Data'!$A$2:$D$1744,3)</f>
        <v>#N/A</v>
      </c>
      <c r="AR68" s="29" t="str">
        <f>VLOOKUP(AP68,'Ads Fontes Media Bias Data'!$A$2:$D$1744,4)</f>
        <v>#N/A</v>
      </c>
      <c r="AS68" s="24" t="str">
        <f t="shared" si="1"/>
        <v>#N/A</v>
      </c>
      <c r="AT68" s="25" t="str">
        <f t="shared" si="2"/>
        <v>#N/A</v>
      </c>
      <c r="AU68" s="26" t="str">
        <f t="shared" si="3"/>
        <v>#N/A</v>
      </c>
      <c r="AV68" s="25" t="str">
        <f t="shared" si="4"/>
        <v>#N/A</v>
      </c>
      <c r="AW68" s="25"/>
      <c r="AX68" s="25"/>
      <c r="AY68" s="25"/>
    </row>
    <row r="69">
      <c r="A69" s="13">
        <v>44759.0</v>
      </c>
      <c r="B69" s="14" t="s">
        <v>68</v>
      </c>
      <c r="C69" s="15">
        <v>34.114065934066</v>
      </c>
      <c r="D69" s="16" t="str">
        <f>IFERROR(__xludf.DUMMYFUNCTION("CONCATENATE(""W241.HG.alex.doe."", TO_TEXT(C69), ""@gmail.com"")"),"W241.HG.alex.doe.034@gmail.com")</f>
        <v>W241.HG.alex.doe.034@gmail.com</v>
      </c>
      <c r="E69" s="17" t="s">
        <v>115</v>
      </c>
      <c r="F69" s="18">
        <f>F68</f>
        <v>19269</v>
      </c>
      <c r="G69" s="17" t="s">
        <v>70</v>
      </c>
      <c r="H69" s="19" t="s">
        <v>83</v>
      </c>
      <c r="I69" s="27"/>
      <c r="J69" s="28" t="str">
        <f>VLOOKUP(I69,'Ads Fontes Media Bias Data'!$A$2:$D$1744,3)</f>
        <v>#N/A</v>
      </c>
      <c r="K69" s="29" t="str">
        <f>VLOOKUP(I69,'Ads Fontes Media Bias Data'!$A$2:$D$1744,4)</f>
        <v>#N/A</v>
      </c>
      <c r="L69" s="27"/>
      <c r="M69" s="28" t="str">
        <f>VLOOKUP(L69,'Ads Fontes Media Bias Data'!$A$2:$D$1744,3)</f>
        <v>#N/A</v>
      </c>
      <c r="N69" s="29" t="str">
        <f>VLOOKUP(L69,'Ads Fontes Media Bias Data'!$A$2:$D$1744,4)</f>
        <v>#N/A</v>
      </c>
      <c r="O69" s="27"/>
      <c r="P69" s="28" t="str">
        <f>VLOOKUP(O69,'Ads Fontes Media Bias Data'!$A$2:$D$1744,3)</f>
        <v>#N/A</v>
      </c>
      <c r="Q69" s="29" t="str">
        <f>VLOOKUP(O69,'Ads Fontes Media Bias Data'!$A$2:$D$1744,4)</f>
        <v>#N/A</v>
      </c>
      <c r="R69" s="27"/>
      <c r="S69" s="28" t="str">
        <f>VLOOKUP(R69,'Ads Fontes Media Bias Data'!$A$2:$D$1744,3)</f>
        <v>#N/A</v>
      </c>
      <c r="T69" s="29" t="str">
        <f>VLOOKUP(R69,'Ads Fontes Media Bias Data'!$A$2:$D$1744,4)</f>
        <v>#N/A</v>
      </c>
      <c r="U69" s="27"/>
      <c r="V69" s="28" t="str">
        <f>VLOOKUP(U69,'Ads Fontes Media Bias Data'!$A$2:$D$1744,3)</f>
        <v>#N/A</v>
      </c>
      <c r="W69" s="29" t="str">
        <f>VLOOKUP(U69,'Ads Fontes Media Bias Data'!$A$2:$D$1744,4)</f>
        <v>#N/A</v>
      </c>
      <c r="X69" s="27"/>
      <c r="Y69" s="28" t="str">
        <f>VLOOKUP(X69,'Ads Fontes Media Bias Data'!$A$2:$D$1744,3)</f>
        <v>#N/A</v>
      </c>
      <c r="Z69" s="29" t="str">
        <f>VLOOKUP(X69,'Ads Fontes Media Bias Data'!$A$2:$D$1744,4)</f>
        <v>#N/A</v>
      </c>
      <c r="AA69" s="27"/>
      <c r="AB69" s="28" t="str">
        <f>VLOOKUP(AA69,'Ads Fontes Media Bias Data'!$A$2:$D$1744,3)</f>
        <v>#N/A</v>
      </c>
      <c r="AC69" s="29" t="str">
        <f>VLOOKUP(AA69,'Ads Fontes Media Bias Data'!$A$2:$D$1744,4)</f>
        <v>#N/A</v>
      </c>
      <c r="AD69" s="27"/>
      <c r="AE69" s="28" t="str">
        <f>VLOOKUP(AD69,'Ads Fontes Media Bias Data'!$A$2:$D$1744,3)</f>
        <v>#N/A</v>
      </c>
      <c r="AF69" s="29" t="str">
        <f>VLOOKUP(AD69,'Ads Fontes Media Bias Data'!$A$2:$D$1744,4)</f>
        <v>#N/A</v>
      </c>
      <c r="AG69" s="27"/>
      <c r="AH69" s="28" t="str">
        <f>VLOOKUP(AG69,'Ads Fontes Media Bias Data'!$A$2:$D$1744,3)</f>
        <v>#N/A</v>
      </c>
      <c r="AI69" s="29" t="str">
        <f>VLOOKUP(AG69,'Ads Fontes Media Bias Data'!$A$2:$D$1744,4)</f>
        <v>#N/A</v>
      </c>
      <c r="AJ69" s="27"/>
      <c r="AK69" s="28" t="str">
        <f>VLOOKUP(AJ69,'Ads Fontes Media Bias Data'!$A$2:$D$1744,3)</f>
        <v>#N/A</v>
      </c>
      <c r="AL69" s="29" t="str">
        <f>VLOOKUP(AJ69,'Ads Fontes Media Bias Data'!$A$2:$D$1744,4)</f>
        <v>#N/A</v>
      </c>
      <c r="AM69" s="27"/>
      <c r="AN69" s="28" t="str">
        <f>VLOOKUP(AM69,'Ads Fontes Media Bias Data'!$A$2:$D$1744,3)</f>
        <v>#N/A</v>
      </c>
      <c r="AO69" s="29" t="str">
        <f>VLOOKUP(AM69,'Ads Fontes Media Bias Data'!$A$2:$D$1744,4)</f>
        <v>#N/A</v>
      </c>
      <c r="AP69" s="27"/>
      <c r="AQ69" s="28" t="str">
        <f>VLOOKUP(AP69,'Ads Fontes Media Bias Data'!$A$2:$D$1744,3)</f>
        <v>#N/A</v>
      </c>
      <c r="AR69" s="29" t="str">
        <f>VLOOKUP(AP69,'Ads Fontes Media Bias Data'!$A$2:$D$1744,4)</f>
        <v>#N/A</v>
      </c>
      <c r="AS69" s="24" t="str">
        <f t="shared" si="1"/>
        <v>#N/A</v>
      </c>
      <c r="AT69" s="25" t="str">
        <f t="shared" si="2"/>
        <v>#N/A</v>
      </c>
      <c r="AU69" s="26" t="str">
        <f t="shared" si="3"/>
        <v>#N/A</v>
      </c>
      <c r="AV69" s="25" t="str">
        <f t="shared" si="4"/>
        <v>#N/A</v>
      </c>
      <c r="AW69" s="25"/>
      <c r="AX69" s="25"/>
      <c r="AY69" s="25"/>
    </row>
    <row r="70">
      <c r="A70" s="13">
        <v>44759.0</v>
      </c>
      <c r="B70" s="14" t="s">
        <v>68</v>
      </c>
      <c r="C70" s="15">
        <v>34.6125274725275</v>
      </c>
      <c r="D70" s="16" t="str">
        <f>IFERROR(__xludf.DUMMYFUNCTION("CONCATENATE(""W241.HG.alex.doe."", TO_TEXT(C70), ""@gmail.com"")"),"W241.HG.alex.doe.035@gmail.com")</f>
        <v>W241.HG.alex.doe.035@gmail.com</v>
      </c>
      <c r="E70" s="17" t="s">
        <v>115</v>
      </c>
      <c r="F70" s="18">
        <v>22311.0</v>
      </c>
      <c r="G70" s="17" t="s">
        <v>96</v>
      </c>
      <c r="H70" s="19" t="s">
        <v>71</v>
      </c>
      <c r="I70" s="20"/>
      <c r="J70" s="21" t="str">
        <f>VLOOKUP(I70,'Ads Fontes Media Bias Data'!$A$2:$D$1744,3)</f>
        <v>#N/A</v>
      </c>
      <c r="K70" s="22" t="str">
        <f>VLOOKUP(I70,'Ads Fontes Media Bias Data'!$A$2:$D$1744,4)</f>
        <v>#N/A</v>
      </c>
      <c r="L70" s="20"/>
      <c r="M70" s="21" t="str">
        <f>VLOOKUP(L70,'Ads Fontes Media Bias Data'!$A$2:$D$1744,3)</f>
        <v>#N/A</v>
      </c>
      <c r="N70" s="22" t="str">
        <f>VLOOKUP(L70,'Ads Fontes Media Bias Data'!$A$2:$D$1744,4)</f>
        <v>#N/A</v>
      </c>
      <c r="O70" s="20"/>
      <c r="P70" s="21" t="str">
        <f>VLOOKUP(O70,'Ads Fontes Media Bias Data'!$A$2:$D$1744,3)</f>
        <v>#N/A</v>
      </c>
      <c r="Q70" s="22" t="str">
        <f>VLOOKUP(O70,'Ads Fontes Media Bias Data'!$A$2:$D$1744,4)</f>
        <v>#N/A</v>
      </c>
      <c r="R70" s="31"/>
      <c r="S70" s="21" t="str">
        <f>VLOOKUP(R70,'Ads Fontes Media Bias Data'!$A$2:$D$1744,3)</f>
        <v>#N/A</v>
      </c>
      <c r="T70" s="22" t="str">
        <f>VLOOKUP(R70,'Ads Fontes Media Bias Data'!$A$2:$D$1744,4)</f>
        <v>#N/A</v>
      </c>
      <c r="U70" s="20"/>
      <c r="V70" s="21" t="str">
        <f>VLOOKUP(U70,'Ads Fontes Media Bias Data'!$A$2:$D$1744,3)</f>
        <v>#N/A</v>
      </c>
      <c r="W70" s="22" t="str">
        <f>VLOOKUP(U70,'Ads Fontes Media Bias Data'!$A$2:$D$1744,4)</f>
        <v>#N/A</v>
      </c>
      <c r="X70" s="20"/>
      <c r="Y70" s="21" t="str">
        <f>VLOOKUP(X70,'Ads Fontes Media Bias Data'!$A$2:$D$1744,3)</f>
        <v>#N/A</v>
      </c>
      <c r="Z70" s="22" t="str">
        <f>VLOOKUP(X70,'Ads Fontes Media Bias Data'!$A$2:$D$1744,4)</f>
        <v>#N/A</v>
      </c>
      <c r="AA70" s="20"/>
      <c r="AB70" s="21" t="str">
        <f>VLOOKUP(AA70,'Ads Fontes Media Bias Data'!$A$2:$D$1744,3)</f>
        <v>#N/A</v>
      </c>
      <c r="AC70" s="22" t="str">
        <f>VLOOKUP(AA70,'Ads Fontes Media Bias Data'!$A$2:$D$1744,4)</f>
        <v>#N/A</v>
      </c>
      <c r="AD70" s="20"/>
      <c r="AE70" s="21" t="str">
        <f>VLOOKUP(AD70,'Ads Fontes Media Bias Data'!$A$2:$D$1744,3)</f>
        <v>#N/A</v>
      </c>
      <c r="AF70" s="22" t="str">
        <f>VLOOKUP(AD70,'Ads Fontes Media Bias Data'!$A$2:$D$1744,4)</f>
        <v>#N/A</v>
      </c>
      <c r="AG70" s="20"/>
      <c r="AH70" s="21" t="str">
        <f>VLOOKUP(AG70,'Ads Fontes Media Bias Data'!$A$2:$D$1744,3)</f>
        <v>#N/A</v>
      </c>
      <c r="AI70" s="22" t="str">
        <f>VLOOKUP(AG70,'Ads Fontes Media Bias Data'!$A$2:$D$1744,4)</f>
        <v>#N/A</v>
      </c>
      <c r="AJ70" s="20"/>
      <c r="AK70" s="21" t="str">
        <f>VLOOKUP(AJ70,'Ads Fontes Media Bias Data'!$A$2:$D$1744,3)</f>
        <v>#N/A</v>
      </c>
      <c r="AL70" s="22" t="str">
        <f>VLOOKUP(AJ70,'Ads Fontes Media Bias Data'!$A$2:$D$1744,4)</f>
        <v>#N/A</v>
      </c>
      <c r="AM70" s="20"/>
      <c r="AN70" s="21" t="str">
        <f>VLOOKUP(AM70,'Ads Fontes Media Bias Data'!$A$2:$D$1744,3)</f>
        <v>#N/A</v>
      </c>
      <c r="AO70" s="22" t="str">
        <f>VLOOKUP(AM70,'Ads Fontes Media Bias Data'!$A$2:$D$1744,4)</f>
        <v>#N/A</v>
      </c>
      <c r="AP70" s="20"/>
      <c r="AQ70" s="21" t="str">
        <f>VLOOKUP(AP70,'Ads Fontes Media Bias Data'!$A$2:$D$1744,3)</f>
        <v>#N/A</v>
      </c>
      <c r="AR70" s="22" t="str">
        <f>VLOOKUP(AP70,'Ads Fontes Media Bias Data'!$A$2:$D$1744,4)</f>
        <v>#N/A</v>
      </c>
      <c r="AS70" s="24" t="str">
        <f t="shared" si="1"/>
        <v>#N/A</v>
      </c>
      <c r="AT70" s="25" t="str">
        <f t="shared" si="2"/>
        <v>#N/A</v>
      </c>
      <c r="AU70" s="26" t="str">
        <f t="shared" si="3"/>
        <v>#N/A</v>
      </c>
      <c r="AV70" s="25" t="str">
        <f t="shared" si="4"/>
        <v>#N/A</v>
      </c>
      <c r="AW70" s="25"/>
      <c r="AX70" s="25"/>
      <c r="AY70" s="25"/>
    </row>
    <row r="71">
      <c r="A71" s="13">
        <v>44759.0</v>
      </c>
      <c r="B71" s="14" t="s">
        <v>68</v>
      </c>
      <c r="C71" s="15">
        <v>35.110989010989</v>
      </c>
      <c r="D71" s="16" t="str">
        <f>IFERROR(__xludf.DUMMYFUNCTION("CONCATENATE(""W241.HG.alex.doe."", TO_TEXT(C71), ""@gmail.com"")"),"W241.HG.alex.doe.035@gmail.com")</f>
        <v>W241.HG.alex.doe.035@gmail.com</v>
      </c>
      <c r="E71" s="17" t="s">
        <v>115</v>
      </c>
      <c r="F71" s="18">
        <f>F70</f>
        <v>22311</v>
      </c>
      <c r="G71" s="17" t="s">
        <v>96</v>
      </c>
      <c r="H71" s="19" t="s">
        <v>83</v>
      </c>
      <c r="I71" s="20"/>
      <c r="J71" s="21" t="str">
        <f>VLOOKUP(I71,'Ads Fontes Media Bias Data'!$A$2:$D$1744,3)</f>
        <v>#N/A</v>
      </c>
      <c r="K71" s="22" t="str">
        <f>VLOOKUP(I71,'Ads Fontes Media Bias Data'!$A$2:$D$1744,4)</f>
        <v>#N/A</v>
      </c>
      <c r="L71" s="20"/>
      <c r="M71" s="21" t="str">
        <f>VLOOKUP(L71,'Ads Fontes Media Bias Data'!$A$2:$D$1744,3)</f>
        <v>#N/A</v>
      </c>
      <c r="N71" s="22" t="str">
        <f>VLOOKUP(L71,'Ads Fontes Media Bias Data'!$A$2:$D$1744,4)</f>
        <v>#N/A</v>
      </c>
      <c r="O71" s="20"/>
      <c r="P71" s="21" t="str">
        <f>VLOOKUP(O71,'Ads Fontes Media Bias Data'!$A$2:$D$1744,3)</f>
        <v>#N/A</v>
      </c>
      <c r="Q71" s="22" t="str">
        <f>VLOOKUP(O71,'Ads Fontes Media Bias Data'!$A$2:$D$1744,4)</f>
        <v>#N/A</v>
      </c>
      <c r="R71" s="20"/>
      <c r="S71" s="21" t="str">
        <f>VLOOKUP(R71,'Ads Fontes Media Bias Data'!$A$2:$D$1744,3)</f>
        <v>#N/A</v>
      </c>
      <c r="T71" s="22" t="str">
        <f>VLOOKUP(R71,'Ads Fontes Media Bias Data'!$A$2:$D$1744,4)</f>
        <v>#N/A</v>
      </c>
      <c r="U71" s="20"/>
      <c r="V71" s="21" t="str">
        <f>VLOOKUP(U71,'Ads Fontes Media Bias Data'!$A$2:$D$1744,3)</f>
        <v>#N/A</v>
      </c>
      <c r="W71" s="22" t="str">
        <f>VLOOKUP(U71,'Ads Fontes Media Bias Data'!$A$2:$D$1744,4)</f>
        <v>#N/A</v>
      </c>
      <c r="X71" s="20"/>
      <c r="Y71" s="21" t="str">
        <f>VLOOKUP(X71,'Ads Fontes Media Bias Data'!$A$2:$D$1744,3)</f>
        <v>#N/A</v>
      </c>
      <c r="Z71" s="22" t="str">
        <f>VLOOKUP(X71,'Ads Fontes Media Bias Data'!$A$2:$D$1744,4)</f>
        <v>#N/A</v>
      </c>
      <c r="AA71" s="20"/>
      <c r="AB71" s="21" t="str">
        <f>VLOOKUP(AA71,'Ads Fontes Media Bias Data'!$A$2:$D$1744,3)</f>
        <v>#N/A</v>
      </c>
      <c r="AC71" s="22" t="str">
        <f>VLOOKUP(AA71,'Ads Fontes Media Bias Data'!$A$2:$D$1744,4)</f>
        <v>#N/A</v>
      </c>
      <c r="AD71" s="20"/>
      <c r="AE71" s="21" t="str">
        <f>VLOOKUP(AD71,'Ads Fontes Media Bias Data'!$A$2:$D$1744,3)</f>
        <v>#N/A</v>
      </c>
      <c r="AF71" s="22" t="str">
        <f>VLOOKUP(AD71,'Ads Fontes Media Bias Data'!$A$2:$D$1744,4)</f>
        <v>#N/A</v>
      </c>
      <c r="AG71" s="20"/>
      <c r="AH71" s="21" t="str">
        <f>VLOOKUP(AG71,'Ads Fontes Media Bias Data'!$A$2:$D$1744,3)</f>
        <v>#N/A</v>
      </c>
      <c r="AI71" s="22" t="str">
        <f>VLOOKUP(AG71,'Ads Fontes Media Bias Data'!$A$2:$D$1744,4)</f>
        <v>#N/A</v>
      </c>
      <c r="AJ71" s="20"/>
      <c r="AK71" s="21" t="str">
        <f>VLOOKUP(AJ71,'Ads Fontes Media Bias Data'!$A$2:$D$1744,3)</f>
        <v>#N/A</v>
      </c>
      <c r="AL71" s="22" t="str">
        <f>VLOOKUP(AJ71,'Ads Fontes Media Bias Data'!$A$2:$D$1744,4)</f>
        <v>#N/A</v>
      </c>
      <c r="AM71" s="20"/>
      <c r="AN71" s="21" t="str">
        <f>VLOOKUP(AM71,'Ads Fontes Media Bias Data'!$A$2:$D$1744,3)</f>
        <v>#N/A</v>
      </c>
      <c r="AO71" s="22" t="str">
        <f>VLOOKUP(AM71,'Ads Fontes Media Bias Data'!$A$2:$D$1744,4)</f>
        <v>#N/A</v>
      </c>
      <c r="AP71" s="20"/>
      <c r="AQ71" s="21" t="str">
        <f>VLOOKUP(AP71,'Ads Fontes Media Bias Data'!$A$2:$D$1744,3)</f>
        <v>#N/A</v>
      </c>
      <c r="AR71" s="22" t="str">
        <f>VLOOKUP(AP71,'Ads Fontes Media Bias Data'!$A$2:$D$1744,4)</f>
        <v>#N/A</v>
      </c>
      <c r="AS71" s="24" t="str">
        <f t="shared" si="1"/>
        <v>#N/A</v>
      </c>
      <c r="AT71" s="25" t="str">
        <f t="shared" si="2"/>
        <v>#N/A</v>
      </c>
      <c r="AU71" s="26" t="str">
        <f t="shared" si="3"/>
        <v>#N/A</v>
      </c>
      <c r="AV71" s="25" t="str">
        <f t="shared" si="4"/>
        <v>#N/A</v>
      </c>
      <c r="AW71" s="25"/>
      <c r="AX71" s="25"/>
      <c r="AY71" s="25"/>
    </row>
    <row r="72">
      <c r="A72" s="13">
        <v>44759.0</v>
      </c>
      <c r="B72" s="14" t="s">
        <v>68</v>
      </c>
      <c r="C72" s="15">
        <v>35.6094505494506</v>
      </c>
      <c r="D72" s="16" t="str">
        <f>IFERROR(__xludf.DUMMYFUNCTION("CONCATENATE(""W241.HG.alex.doe."", TO_TEXT(C72), ""@gmail.com"")"),"W241.HG.alex.doe.036@gmail.com")</f>
        <v>W241.HG.alex.doe.036@gmail.com</v>
      </c>
      <c r="E72" s="17" t="s">
        <v>115</v>
      </c>
      <c r="F72" s="18">
        <v>19007.0</v>
      </c>
      <c r="G72" s="17" t="s">
        <v>107</v>
      </c>
      <c r="H72" s="19" t="s">
        <v>71</v>
      </c>
      <c r="I72" s="30"/>
      <c r="J72" s="28" t="str">
        <f>VLOOKUP(I72,'Ads Fontes Media Bias Data'!$A$2:$D$1744,3)</f>
        <v>#N/A</v>
      </c>
      <c r="K72" s="29" t="str">
        <f>VLOOKUP(I72,'Ads Fontes Media Bias Data'!$A$2:$D$1744,4)</f>
        <v>#N/A</v>
      </c>
      <c r="L72" s="27"/>
      <c r="M72" s="28" t="str">
        <f>VLOOKUP(L72,'Ads Fontes Media Bias Data'!$A$2:$D$1744,3)</f>
        <v>#N/A</v>
      </c>
      <c r="N72" s="29" t="str">
        <f>VLOOKUP(L72,'Ads Fontes Media Bias Data'!$A$2:$D$1744,4)</f>
        <v>#N/A</v>
      </c>
      <c r="O72" s="27"/>
      <c r="P72" s="28" t="str">
        <f>VLOOKUP(O72,'Ads Fontes Media Bias Data'!$A$2:$D$1744,3)</f>
        <v>#N/A</v>
      </c>
      <c r="Q72" s="29" t="str">
        <f>VLOOKUP(O72,'Ads Fontes Media Bias Data'!$A$2:$D$1744,4)</f>
        <v>#N/A</v>
      </c>
      <c r="R72" s="27"/>
      <c r="S72" s="28" t="str">
        <f>VLOOKUP(R72,'Ads Fontes Media Bias Data'!$A$2:$D$1744,3)</f>
        <v>#N/A</v>
      </c>
      <c r="T72" s="29" t="str">
        <f>VLOOKUP(R72,'Ads Fontes Media Bias Data'!$A$2:$D$1744,4)</f>
        <v>#N/A</v>
      </c>
      <c r="U72" s="27"/>
      <c r="V72" s="28" t="str">
        <f>VLOOKUP(U72,'Ads Fontes Media Bias Data'!$A$2:$D$1744,3)</f>
        <v>#N/A</v>
      </c>
      <c r="W72" s="29" t="str">
        <f>VLOOKUP(U72,'Ads Fontes Media Bias Data'!$A$2:$D$1744,4)</f>
        <v>#N/A</v>
      </c>
      <c r="X72" s="27"/>
      <c r="Y72" s="28" t="str">
        <f>VLOOKUP(X72,'Ads Fontes Media Bias Data'!$A$2:$D$1744,3)</f>
        <v>#N/A</v>
      </c>
      <c r="Z72" s="29" t="str">
        <f>VLOOKUP(X72,'Ads Fontes Media Bias Data'!$A$2:$D$1744,4)</f>
        <v>#N/A</v>
      </c>
      <c r="AA72" s="30"/>
      <c r="AB72" s="28" t="str">
        <f>VLOOKUP(AA72,'Ads Fontes Media Bias Data'!$A$2:$D$1744,3)</f>
        <v>#N/A</v>
      </c>
      <c r="AC72" s="29" t="str">
        <f>VLOOKUP(AA72,'Ads Fontes Media Bias Data'!$A$2:$D$1744,4)</f>
        <v>#N/A</v>
      </c>
      <c r="AD72" s="30"/>
      <c r="AE72" s="28" t="str">
        <f>VLOOKUP(AD72,'Ads Fontes Media Bias Data'!$A$2:$D$1744,3)</f>
        <v>#N/A</v>
      </c>
      <c r="AF72" s="29" t="str">
        <f>VLOOKUP(AD72,'Ads Fontes Media Bias Data'!$A$2:$D$1744,4)</f>
        <v>#N/A</v>
      </c>
      <c r="AG72" s="30"/>
      <c r="AH72" s="28" t="str">
        <f>VLOOKUP(AG72,'Ads Fontes Media Bias Data'!$A$2:$D$1744,3)</f>
        <v>#N/A</v>
      </c>
      <c r="AI72" s="29" t="str">
        <f>VLOOKUP(AG72,'Ads Fontes Media Bias Data'!$A$2:$D$1744,4)</f>
        <v>#N/A</v>
      </c>
      <c r="AJ72" s="30"/>
      <c r="AK72" s="28" t="str">
        <f>VLOOKUP(AJ72,'Ads Fontes Media Bias Data'!$A$2:$D$1744,3)</f>
        <v>#N/A</v>
      </c>
      <c r="AL72" s="29" t="str">
        <f>VLOOKUP(AJ72,'Ads Fontes Media Bias Data'!$A$2:$D$1744,4)</f>
        <v>#N/A</v>
      </c>
      <c r="AM72" s="30"/>
      <c r="AN72" s="28" t="str">
        <f>VLOOKUP(AM72,'Ads Fontes Media Bias Data'!$A$2:$D$1744,3)</f>
        <v>#N/A</v>
      </c>
      <c r="AO72" s="29" t="str">
        <f>VLOOKUP(AM72,'Ads Fontes Media Bias Data'!$A$2:$D$1744,4)</f>
        <v>#N/A</v>
      </c>
      <c r="AP72" s="30"/>
      <c r="AQ72" s="28" t="str">
        <f>VLOOKUP(AP72,'Ads Fontes Media Bias Data'!$A$2:$D$1744,3)</f>
        <v>#N/A</v>
      </c>
      <c r="AR72" s="29" t="str">
        <f>VLOOKUP(AP72,'Ads Fontes Media Bias Data'!$A$2:$D$1744,4)</f>
        <v>#N/A</v>
      </c>
      <c r="AS72" s="24" t="str">
        <f t="shared" si="1"/>
        <v>#N/A</v>
      </c>
      <c r="AT72" s="25" t="str">
        <f t="shared" si="2"/>
        <v>#N/A</v>
      </c>
      <c r="AU72" s="26" t="str">
        <f t="shared" si="3"/>
        <v>#N/A</v>
      </c>
      <c r="AV72" s="25" t="str">
        <f t="shared" si="4"/>
        <v>#N/A</v>
      </c>
      <c r="AW72" s="25"/>
      <c r="AX72" s="25"/>
      <c r="AY72" s="25"/>
    </row>
    <row r="73">
      <c r="A73" s="13">
        <v>44759.0</v>
      </c>
      <c r="B73" s="14" t="s">
        <v>68</v>
      </c>
      <c r="C73" s="15">
        <v>36.1079120879121</v>
      </c>
      <c r="D73" s="16" t="str">
        <f>IFERROR(__xludf.DUMMYFUNCTION("CONCATENATE(""W241.HG.alex.doe."", TO_TEXT(C73), ""@gmail.com"")"),"W241.HG.alex.doe.036@gmail.com")</f>
        <v>W241.HG.alex.doe.036@gmail.com</v>
      </c>
      <c r="E73" s="17" t="s">
        <v>115</v>
      </c>
      <c r="F73" s="18">
        <f>F72</f>
        <v>19007</v>
      </c>
      <c r="G73" s="17" t="s">
        <v>107</v>
      </c>
      <c r="H73" s="19" t="s">
        <v>83</v>
      </c>
      <c r="I73" s="27"/>
      <c r="J73" s="28" t="str">
        <f>VLOOKUP(I73,'Ads Fontes Media Bias Data'!$A$2:$D$1744,3)</f>
        <v>#N/A</v>
      </c>
      <c r="K73" s="29" t="str">
        <f>VLOOKUP(I73,'Ads Fontes Media Bias Data'!$A$2:$D$1744,4)</f>
        <v>#N/A</v>
      </c>
      <c r="L73" s="27"/>
      <c r="M73" s="28" t="str">
        <f>VLOOKUP(L73,'Ads Fontes Media Bias Data'!$A$2:$D$1744,3)</f>
        <v>#N/A</v>
      </c>
      <c r="N73" s="29" t="str">
        <f>VLOOKUP(L73,'Ads Fontes Media Bias Data'!$A$2:$D$1744,4)</f>
        <v>#N/A</v>
      </c>
      <c r="O73" s="27"/>
      <c r="P73" s="28" t="str">
        <f>VLOOKUP(O73,'Ads Fontes Media Bias Data'!$A$2:$D$1744,3)</f>
        <v>#N/A</v>
      </c>
      <c r="Q73" s="29" t="str">
        <f>VLOOKUP(O73,'Ads Fontes Media Bias Data'!$A$2:$D$1744,4)</f>
        <v>#N/A</v>
      </c>
      <c r="R73" s="27"/>
      <c r="S73" s="28" t="str">
        <f>VLOOKUP(R73,'Ads Fontes Media Bias Data'!$A$2:$D$1744,3)</f>
        <v>#N/A</v>
      </c>
      <c r="T73" s="29" t="str">
        <f>VLOOKUP(R73,'Ads Fontes Media Bias Data'!$A$2:$D$1744,4)</f>
        <v>#N/A</v>
      </c>
      <c r="U73" s="27"/>
      <c r="V73" s="28" t="str">
        <f>VLOOKUP(U73,'Ads Fontes Media Bias Data'!$A$2:$D$1744,3)</f>
        <v>#N/A</v>
      </c>
      <c r="W73" s="29" t="str">
        <f>VLOOKUP(U73,'Ads Fontes Media Bias Data'!$A$2:$D$1744,4)</f>
        <v>#N/A</v>
      </c>
      <c r="X73" s="27"/>
      <c r="Y73" s="28" t="str">
        <f>VLOOKUP(X73,'Ads Fontes Media Bias Data'!$A$2:$D$1744,3)</f>
        <v>#N/A</v>
      </c>
      <c r="Z73" s="29" t="str">
        <f>VLOOKUP(X73,'Ads Fontes Media Bias Data'!$A$2:$D$1744,4)</f>
        <v>#N/A</v>
      </c>
      <c r="AA73" s="27"/>
      <c r="AB73" s="28" t="str">
        <f>VLOOKUP(AA73,'Ads Fontes Media Bias Data'!$A$2:$D$1744,3)</f>
        <v>#N/A</v>
      </c>
      <c r="AC73" s="29" t="str">
        <f>VLOOKUP(AA73,'Ads Fontes Media Bias Data'!$A$2:$D$1744,4)</f>
        <v>#N/A</v>
      </c>
      <c r="AD73" s="27"/>
      <c r="AE73" s="28" t="str">
        <f>VLOOKUP(AD73,'Ads Fontes Media Bias Data'!$A$2:$D$1744,3)</f>
        <v>#N/A</v>
      </c>
      <c r="AF73" s="29" t="str">
        <f>VLOOKUP(AD73,'Ads Fontes Media Bias Data'!$A$2:$D$1744,4)</f>
        <v>#N/A</v>
      </c>
      <c r="AG73" s="27"/>
      <c r="AH73" s="28" t="str">
        <f>VLOOKUP(AG73,'Ads Fontes Media Bias Data'!$A$2:$D$1744,3)</f>
        <v>#N/A</v>
      </c>
      <c r="AI73" s="29" t="str">
        <f>VLOOKUP(AG73,'Ads Fontes Media Bias Data'!$A$2:$D$1744,4)</f>
        <v>#N/A</v>
      </c>
      <c r="AJ73" s="27"/>
      <c r="AK73" s="28" t="str">
        <f>VLOOKUP(AJ73,'Ads Fontes Media Bias Data'!$A$2:$D$1744,3)</f>
        <v>#N/A</v>
      </c>
      <c r="AL73" s="29" t="str">
        <f>VLOOKUP(AJ73,'Ads Fontes Media Bias Data'!$A$2:$D$1744,4)</f>
        <v>#N/A</v>
      </c>
      <c r="AM73" s="27"/>
      <c r="AN73" s="28" t="str">
        <f>VLOOKUP(AM73,'Ads Fontes Media Bias Data'!$A$2:$D$1744,3)</f>
        <v>#N/A</v>
      </c>
      <c r="AO73" s="29" t="str">
        <f>VLOOKUP(AM73,'Ads Fontes Media Bias Data'!$A$2:$D$1744,4)</f>
        <v>#N/A</v>
      </c>
      <c r="AP73" s="27"/>
      <c r="AQ73" s="28" t="str">
        <f>VLOOKUP(AP73,'Ads Fontes Media Bias Data'!$A$2:$D$1744,3)</f>
        <v>#N/A</v>
      </c>
      <c r="AR73" s="29" t="str">
        <f>VLOOKUP(AP73,'Ads Fontes Media Bias Data'!$A$2:$D$1744,4)</f>
        <v>#N/A</v>
      </c>
      <c r="AS73" s="24" t="str">
        <f t="shared" si="1"/>
        <v>#N/A</v>
      </c>
      <c r="AT73" s="25" t="str">
        <f t="shared" si="2"/>
        <v>#N/A</v>
      </c>
      <c r="AU73" s="26" t="str">
        <f t="shared" si="3"/>
        <v>#N/A</v>
      </c>
      <c r="AV73" s="25" t="str">
        <f t="shared" si="4"/>
        <v>#N/A</v>
      </c>
      <c r="AW73" s="25"/>
      <c r="AX73" s="25"/>
      <c r="AY73" s="25"/>
    </row>
    <row r="74">
      <c r="A74" s="32">
        <v>44766.0</v>
      </c>
      <c r="B74" s="14" t="s">
        <v>68</v>
      </c>
      <c r="C74" s="15">
        <v>36.6063736263737</v>
      </c>
      <c r="D74" s="16" t="str">
        <f>IFERROR(__xludf.DUMMYFUNCTION("CONCATENATE(""W241.HG.alex.doe."", TO_TEXT(C74), ""@gmail.com"")"),"W241.HG.alex.doe.037@gmail.com")</f>
        <v>W241.HG.alex.doe.037@gmail.com</v>
      </c>
      <c r="E74" s="17" t="s">
        <v>69</v>
      </c>
      <c r="F74" s="18">
        <v>36662.0</v>
      </c>
      <c r="G74" s="17" t="s">
        <v>70</v>
      </c>
      <c r="H74" s="19" t="s">
        <v>71</v>
      </c>
      <c r="I74" s="20"/>
      <c r="J74" s="21" t="str">
        <f>VLOOKUP(I74,'Ads Fontes Media Bias Data'!$A$2:$D$1744,3)</f>
        <v>#N/A</v>
      </c>
      <c r="K74" s="22" t="str">
        <f>VLOOKUP(I74,'Ads Fontes Media Bias Data'!$A$2:$D$1744,4)</f>
        <v>#N/A</v>
      </c>
      <c r="L74" s="20"/>
      <c r="M74" s="21" t="str">
        <f>VLOOKUP(L74,'Ads Fontes Media Bias Data'!$A$2:$D$1744,3)</f>
        <v>#N/A</v>
      </c>
      <c r="N74" s="22" t="str">
        <f>VLOOKUP(L74,'Ads Fontes Media Bias Data'!$A$2:$D$1744,4)</f>
        <v>#N/A</v>
      </c>
      <c r="O74" s="20"/>
      <c r="P74" s="21" t="str">
        <f>VLOOKUP(O74,'Ads Fontes Media Bias Data'!$A$2:$D$1744,3)</f>
        <v>#N/A</v>
      </c>
      <c r="Q74" s="22" t="str">
        <f>VLOOKUP(O74,'Ads Fontes Media Bias Data'!$A$2:$D$1744,4)</f>
        <v>#N/A</v>
      </c>
      <c r="R74" s="31"/>
      <c r="S74" s="21" t="str">
        <f>VLOOKUP(R74,'Ads Fontes Media Bias Data'!$A$2:$D$1744,3)</f>
        <v>#N/A</v>
      </c>
      <c r="T74" s="22" t="str">
        <f>VLOOKUP(R74,'Ads Fontes Media Bias Data'!$A$2:$D$1744,4)</f>
        <v>#N/A</v>
      </c>
      <c r="U74" s="20"/>
      <c r="V74" s="21" t="str">
        <f>VLOOKUP(U74,'Ads Fontes Media Bias Data'!$A$2:$D$1744,3)</f>
        <v>#N/A</v>
      </c>
      <c r="W74" s="22" t="str">
        <f>VLOOKUP(U74,'Ads Fontes Media Bias Data'!$A$2:$D$1744,4)</f>
        <v>#N/A</v>
      </c>
      <c r="X74" s="20"/>
      <c r="Y74" s="21" t="str">
        <f>VLOOKUP(X74,'Ads Fontes Media Bias Data'!$A$2:$D$1744,3)</f>
        <v>#N/A</v>
      </c>
      <c r="Z74" s="22" t="str">
        <f>VLOOKUP(X74,'Ads Fontes Media Bias Data'!$A$2:$D$1744,4)</f>
        <v>#N/A</v>
      </c>
      <c r="AA74" s="20"/>
      <c r="AB74" s="21" t="str">
        <f>VLOOKUP(AA74,'Ads Fontes Media Bias Data'!$A$2:$D$1744,3)</f>
        <v>#N/A</v>
      </c>
      <c r="AC74" s="22" t="str">
        <f>VLOOKUP(AA74,'Ads Fontes Media Bias Data'!$A$2:$D$1744,4)</f>
        <v>#N/A</v>
      </c>
      <c r="AD74" s="20"/>
      <c r="AE74" s="21" t="str">
        <f>VLOOKUP(AD74,'Ads Fontes Media Bias Data'!$A$2:$D$1744,3)</f>
        <v>#N/A</v>
      </c>
      <c r="AF74" s="22" t="str">
        <f>VLOOKUP(AD74,'Ads Fontes Media Bias Data'!$A$2:$D$1744,4)</f>
        <v>#N/A</v>
      </c>
      <c r="AG74" s="20"/>
      <c r="AH74" s="21" t="str">
        <f>VLOOKUP(AG74,'Ads Fontes Media Bias Data'!$A$2:$D$1744,3)</f>
        <v>#N/A</v>
      </c>
      <c r="AI74" s="22" t="str">
        <f>VLOOKUP(AG74,'Ads Fontes Media Bias Data'!$A$2:$D$1744,4)</f>
        <v>#N/A</v>
      </c>
      <c r="AJ74" s="20"/>
      <c r="AK74" s="21" t="str">
        <f>VLOOKUP(AJ74,'Ads Fontes Media Bias Data'!$A$2:$D$1744,3)</f>
        <v>#N/A</v>
      </c>
      <c r="AL74" s="22" t="str">
        <f>VLOOKUP(AJ74,'Ads Fontes Media Bias Data'!$A$2:$D$1744,4)</f>
        <v>#N/A</v>
      </c>
      <c r="AM74" s="20"/>
      <c r="AN74" s="21" t="str">
        <f>VLOOKUP(AM74,'Ads Fontes Media Bias Data'!$A$2:$D$1744,3)</f>
        <v>#N/A</v>
      </c>
      <c r="AO74" s="22" t="str">
        <f>VLOOKUP(AM74,'Ads Fontes Media Bias Data'!$A$2:$D$1744,4)</f>
        <v>#N/A</v>
      </c>
      <c r="AP74" s="20"/>
      <c r="AQ74" s="21" t="str">
        <f>VLOOKUP(AP74,'Ads Fontes Media Bias Data'!$A$2:$D$1744,3)</f>
        <v>#N/A</v>
      </c>
      <c r="AR74" s="22" t="str">
        <f>VLOOKUP(AP74,'Ads Fontes Media Bias Data'!$A$2:$D$1744,4)</f>
        <v>#N/A</v>
      </c>
      <c r="AS74" s="24" t="str">
        <f t="shared" si="1"/>
        <v>#N/A</v>
      </c>
      <c r="AT74" s="25" t="str">
        <f t="shared" si="2"/>
        <v>#N/A</v>
      </c>
      <c r="AU74" s="26" t="str">
        <f t="shared" si="3"/>
        <v>#N/A</v>
      </c>
      <c r="AV74" s="25" t="str">
        <f t="shared" si="4"/>
        <v>#N/A</v>
      </c>
      <c r="AW74" s="25"/>
      <c r="AX74" s="25"/>
      <c r="AY74" s="25"/>
    </row>
    <row r="75">
      <c r="A75" s="32">
        <v>44766.0</v>
      </c>
      <c r="B75" s="14" t="s">
        <v>68</v>
      </c>
      <c r="C75" s="15">
        <v>37.1048351648352</v>
      </c>
      <c r="D75" s="16" t="str">
        <f>IFERROR(__xludf.DUMMYFUNCTION("CONCATENATE(""W241.HG.alex.doe."", TO_TEXT(C75), ""@gmail.com"")"),"W241.HG.alex.doe.037@gmail.com")</f>
        <v>W241.HG.alex.doe.037@gmail.com</v>
      </c>
      <c r="E75" s="17" t="s">
        <v>69</v>
      </c>
      <c r="F75" s="18">
        <f>F74</f>
        <v>36662</v>
      </c>
      <c r="G75" s="17" t="s">
        <v>70</v>
      </c>
      <c r="H75" s="19" t="s">
        <v>83</v>
      </c>
      <c r="I75" s="20"/>
      <c r="J75" s="21" t="str">
        <f>VLOOKUP(I75,'Ads Fontes Media Bias Data'!$A$2:$D$1744,3)</f>
        <v>#N/A</v>
      </c>
      <c r="K75" s="22" t="str">
        <f>VLOOKUP(I75,'Ads Fontes Media Bias Data'!$A$2:$D$1744,4)</f>
        <v>#N/A</v>
      </c>
      <c r="L75" s="20"/>
      <c r="M75" s="21" t="str">
        <f>VLOOKUP(L75,'Ads Fontes Media Bias Data'!$A$2:$D$1744,3)</f>
        <v>#N/A</v>
      </c>
      <c r="N75" s="22" t="str">
        <f>VLOOKUP(L75,'Ads Fontes Media Bias Data'!$A$2:$D$1744,4)</f>
        <v>#N/A</v>
      </c>
      <c r="O75" s="20"/>
      <c r="P75" s="21" t="str">
        <f>VLOOKUP(O75,'Ads Fontes Media Bias Data'!$A$2:$D$1744,3)</f>
        <v>#N/A</v>
      </c>
      <c r="Q75" s="22" t="str">
        <f>VLOOKUP(O75,'Ads Fontes Media Bias Data'!$A$2:$D$1744,4)</f>
        <v>#N/A</v>
      </c>
      <c r="R75" s="20"/>
      <c r="S75" s="21" t="str">
        <f>VLOOKUP(R75,'Ads Fontes Media Bias Data'!$A$2:$D$1744,3)</f>
        <v>#N/A</v>
      </c>
      <c r="T75" s="22" t="str">
        <f>VLOOKUP(R75,'Ads Fontes Media Bias Data'!$A$2:$D$1744,4)</f>
        <v>#N/A</v>
      </c>
      <c r="U75" s="20"/>
      <c r="V75" s="21" t="str">
        <f>VLOOKUP(U75,'Ads Fontes Media Bias Data'!$A$2:$D$1744,3)</f>
        <v>#N/A</v>
      </c>
      <c r="W75" s="22" t="str">
        <f>VLOOKUP(U75,'Ads Fontes Media Bias Data'!$A$2:$D$1744,4)</f>
        <v>#N/A</v>
      </c>
      <c r="X75" s="20"/>
      <c r="Y75" s="21" t="str">
        <f>VLOOKUP(X75,'Ads Fontes Media Bias Data'!$A$2:$D$1744,3)</f>
        <v>#N/A</v>
      </c>
      <c r="Z75" s="22" t="str">
        <f>VLOOKUP(X75,'Ads Fontes Media Bias Data'!$A$2:$D$1744,4)</f>
        <v>#N/A</v>
      </c>
      <c r="AA75" s="20"/>
      <c r="AB75" s="21" t="str">
        <f>VLOOKUP(AA75,'Ads Fontes Media Bias Data'!$A$2:$D$1744,3)</f>
        <v>#N/A</v>
      </c>
      <c r="AC75" s="22" t="str">
        <f>VLOOKUP(AA75,'Ads Fontes Media Bias Data'!$A$2:$D$1744,4)</f>
        <v>#N/A</v>
      </c>
      <c r="AD75" s="20"/>
      <c r="AE75" s="21" t="str">
        <f>VLOOKUP(AD75,'Ads Fontes Media Bias Data'!$A$2:$D$1744,3)</f>
        <v>#N/A</v>
      </c>
      <c r="AF75" s="22" t="str">
        <f>VLOOKUP(AD75,'Ads Fontes Media Bias Data'!$A$2:$D$1744,4)</f>
        <v>#N/A</v>
      </c>
      <c r="AG75" s="20"/>
      <c r="AH75" s="21" t="str">
        <f>VLOOKUP(AG75,'Ads Fontes Media Bias Data'!$A$2:$D$1744,3)</f>
        <v>#N/A</v>
      </c>
      <c r="AI75" s="22" t="str">
        <f>VLOOKUP(AG75,'Ads Fontes Media Bias Data'!$A$2:$D$1744,4)</f>
        <v>#N/A</v>
      </c>
      <c r="AJ75" s="20"/>
      <c r="AK75" s="21" t="str">
        <f>VLOOKUP(AJ75,'Ads Fontes Media Bias Data'!$A$2:$D$1744,3)</f>
        <v>#N/A</v>
      </c>
      <c r="AL75" s="22" t="str">
        <f>VLOOKUP(AJ75,'Ads Fontes Media Bias Data'!$A$2:$D$1744,4)</f>
        <v>#N/A</v>
      </c>
      <c r="AM75" s="20"/>
      <c r="AN75" s="21" t="str">
        <f>VLOOKUP(AM75,'Ads Fontes Media Bias Data'!$A$2:$D$1744,3)</f>
        <v>#N/A</v>
      </c>
      <c r="AO75" s="22" t="str">
        <f>VLOOKUP(AM75,'Ads Fontes Media Bias Data'!$A$2:$D$1744,4)</f>
        <v>#N/A</v>
      </c>
      <c r="AP75" s="20"/>
      <c r="AQ75" s="21" t="str">
        <f>VLOOKUP(AP75,'Ads Fontes Media Bias Data'!$A$2:$D$1744,3)</f>
        <v>#N/A</v>
      </c>
      <c r="AR75" s="22" t="str">
        <f>VLOOKUP(AP75,'Ads Fontes Media Bias Data'!$A$2:$D$1744,4)</f>
        <v>#N/A</v>
      </c>
      <c r="AS75" s="24" t="str">
        <f t="shared" si="1"/>
        <v>#N/A</v>
      </c>
      <c r="AT75" s="25" t="str">
        <f t="shared" si="2"/>
        <v>#N/A</v>
      </c>
      <c r="AU75" s="26" t="str">
        <f t="shared" si="3"/>
        <v>#N/A</v>
      </c>
      <c r="AV75" s="25" t="str">
        <f t="shared" si="4"/>
        <v>#N/A</v>
      </c>
      <c r="AW75" s="25"/>
      <c r="AX75" s="25"/>
      <c r="AY75" s="25"/>
    </row>
    <row r="76">
      <c r="A76" s="32">
        <v>44766.0</v>
      </c>
      <c r="B76" s="14" t="s">
        <v>68</v>
      </c>
      <c r="C76" s="15">
        <v>37.6032967032967</v>
      </c>
      <c r="D76" s="16" t="str">
        <f>IFERROR(__xludf.DUMMYFUNCTION("CONCATENATE(""W241.HG.alex.doe."", TO_TEXT(C76), ""@gmail.com"")"),"W241.HG.alex.doe.038@gmail.com")</f>
        <v>W241.HG.alex.doe.038@gmail.com</v>
      </c>
      <c r="E76" s="17" t="s">
        <v>69</v>
      </c>
      <c r="F76" s="18">
        <v>35637.0</v>
      </c>
      <c r="G76" s="17" t="s">
        <v>96</v>
      </c>
      <c r="H76" s="19" t="s">
        <v>71</v>
      </c>
      <c r="I76" s="30"/>
      <c r="J76" s="28" t="str">
        <f>VLOOKUP(I76,'Ads Fontes Media Bias Data'!$A$2:$D$1744,3)</f>
        <v>#N/A</v>
      </c>
      <c r="K76" s="29" t="str">
        <f>VLOOKUP(I76,'Ads Fontes Media Bias Data'!$A$2:$D$1744,4)</f>
        <v>#N/A</v>
      </c>
      <c r="L76" s="27"/>
      <c r="M76" s="28" t="str">
        <f>VLOOKUP(L76,'Ads Fontes Media Bias Data'!$A$2:$D$1744,3)</f>
        <v>#N/A</v>
      </c>
      <c r="N76" s="29" t="str">
        <f>VLOOKUP(L76,'Ads Fontes Media Bias Data'!$A$2:$D$1744,4)</f>
        <v>#N/A</v>
      </c>
      <c r="O76" s="27"/>
      <c r="P76" s="28" t="str">
        <f>VLOOKUP(O76,'Ads Fontes Media Bias Data'!$A$2:$D$1744,3)</f>
        <v>#N/A</v>
      </c>
      <c r="Q76" s="29" t="str">
        <f>VLOOKUP(O76,'Ads Fontes Media Bias Data'!$A$2:$D$1744,4)</f>
        <v>#N/A</v>
      </c>
      <c r="R76" s="27"/>
      <c r="S76" s="28" t="str">
        <f>VLOOKUP(R76,'Ads Fontes Media Bias Data'!$A$2:$D$1744,3)</f>
        <v>#N/A</v>
      </c>
      <c r="T76" s="29" t="str">
        <f>VLOOKUP(R76,'Ads Fontes Media Bias Data'!$A$2:$D$1744,4)</f>
        <v>#N/A</v>
      </c>
      <c r="U76" s="27"/>
      <c r="V76" s="28" t="str">
        <f>VLOOKUP(U76,'Ads Fontes Media Bias Data'!$A$2:$D$1744,3)</f>
        <v>#N/A</v>
      </c>
      <c r="W76" s="29" t="str">
        <f>VLOOKUP(U76,'Ads Fontes Media Bias Data'!$A$2:$D$1744,4)</f>
        <v>#N/A</v>
      </c>
      <c r="X76" s="27"/>
      <c r="Y76" s="28" t="str">
        <f>VLOOKUP(X76,'Ads Fontes Media Bias Data'!$A$2:$D$1744,3)</f>
        <v>#N/A</v>
      </c>
      <c r="Z76" s="29" t="str">
        <f>VLOOKUP(X76,'Ads Fontes Media Bias Data'!$A$2:$D$1744,4)</f>
        <v>#N/A</v>
      </c>
      <c r="AA76" s="30"/>
      <c r="AB76" s="28" t="str">
        <f>VLOOKUP(AA76,'Ads Fontes Media Bias Data'!$A$2:$D$1744,3)</f>
        <v>#N/A</v>
      </c>
      <c r="AC76" s="29" t="str">
        <f>VLOOKUP(AA76,'Ads Fontes Media Bias Data'!$A$2:$D$1744,4)</f>
        <v>#N/A</v>
      </c>
      <c r="AD76" s="30"/>
      <c r="AE76" s="28" t="str">
        <f>VLOOKUP(AD76,'Ads Fontes Media Bias Data'!$A$2:$D$1744,3)</f>
        <v>#N/A</v>
      </c>
      <c r="AF76" s="29" t="str">
        <f>VLOOKUP(AD76,'Ads Fontes Media Bias Data'!$A$2:$D$1744,4)</f>
        <v>#N/A</v>
      </c>
      <c r="AG76" s="30"/>
      <c r="AH76" s="28" t="str">
        <f>VLOOKUP(AG76,'Ads Fontes Media Bias Data'!$A$2:$D$1744,3)</f>
        <v>#N/A</v>
      </c>
      <c r="AI76" s="29" t="str">
        <f>VLOOKUP(AG76,'Ads Fontes Media Bias Data'!$A$2:$D$1744,4)</f>
        <v>#N/A</v>
      </c>
      <c r="AJ76" s="30"/>
      <c r="AK76" s="28" t="str">
        <f>VLOOKUP(AJ76,'Ads Fontes Media Bias Data'!$A$2:$D$1744,3)</f>
        <v>#N/A</v>
      </c>
      <c r="AL76" s="29" t="str">
        <f>VLOOKUP(AJ76,'Ads Fontes Media Bias Data'!$A$2:$D$1744,4)</f>
        <v>#N/A</v>
      </c>
      <c r="AM76" s="30"/>
      <c r="AN76" s="28" t="str">
        <f>VLOOKUP(AM76,'Ads Fontes Media Bias Data'!$A$2:$D$1744,3)</f>
        <v>#N/A</v>
      </c>
      <c r="AO76" s="29" t="str">
        <f>VLOOKUP(AM76,'Ads Fontes Media Bias Data'!$A$2:$D$1744,4)</f>
        <v>#N/A</v>
      </c>
      <c r="AP76" s="30"/>
      <c r="AQ76" s="28" t="str">
        <f>VLOOKUP(AP76,'Ads Fontes Media Bias Data'!$A$2:$D$1744,3)</f>
        <v>#N/A</v>
      </c>
      <c r="AR76" s="29" t="str">
        <f>VLOOKUP(AP76,'Ads Fontes Media Bias Data'!$A$2:$D$1744,4)</f>
        <v>#N/A</v>
      </c>
      <c r="AS76" s="24" t="str">
        <f t="shared" si="1"/>
        <v>#N/A</v>
      </c>
      <c r="AT76" s="25" t="str">
        <f t="shared" si="2"/>
        <v>#N/A</v>
      </c>
      <c r="AU76" s="26" t="str">
        <f t="shared" si="3"/>
        <v>#N/A</v>
      </c>
      <c r="AV76" s="25" t="str">
        <f t="shared" si="4"/>
        <v>#N/A</v>
      </c>
      <c r="AW76" s="25"/>
      <c r="AX76" s="25"/>
      <c r="AY76" s="25"/>
    </row>
    <row r="77">
      <c r="A77" s="32">
        <v>44766.0</v>
      </c>
      <c r="B77" s="14" t="s">
        <v>68</v>
      </c>
      <c r="C77" s="15">
        <v>38.1017582417583</v>
      </c>
      <c r="D77" s="16" t="str">
        <f>IFERROR(__xludf.DUMMYFUNCTION("CONCATENATE(""W241.HG.alex.doe."", TO_TEXT(C77), ""@gmail.com"")"),"W241.HG.alex.doe.038@gmail.com")</f>
        <v>W241.HG.alex.doe.038@gmail.com</v>
      </c>
      <c r="E77" s="17" t="s">
        <v>69</v>
      </c>
      <c r="F77" s="18">
        <f>F76</f>
        <v>35637</v>
      </c>
      <c r="G77" s="17" t="s">
        <v>96</v>
      </c>
      <c r="H77" s="19" t="s">
        <v>83</v>
      </c>
      <c r="I77" s="27"/>
      <c r="J77" s="28" t="str">
        <f>VLOOKUP(I77,'Ads Fontes Media Bias Data'!$A$2:$D$1744,3)</f>
        <v>#N/A</v>
      </c>
      <c r="K77" s="29" t="str">
        <f>VLOOKUP(I77,'Ads Fontes Media Bias Data'!$A$2:$D$1744,4)</f>
        <v>#N/A</v>
      </c>
      <c r="L77" s="27"/>
      <c r="M77" s="28" t="str">
        <f>VLOOKUP(L77,'Ads Fontes Media Bias Data'!$A$2:$D$1744,3)</f>
        <v>#N/A</v>
      </c>
      <c r="N77" s="29" t="str">
        <f>VLOOKUP(L77,'Ads Fontes Media Bias Data'!$A$2:$D$1744,4)</f>
        <v>#N/A</v>
      </c>
      <c r="O77" s="27"/>
      <c r="P77" s="28" t="str">
        <f>VLOOKUP(O77,'Ads Fontes Media Bias Data'!$A$2:$D$1744,3)</f>
        <v>#N/A</v>
      </c>
      <c r="Q77" s="29" t="str">
        <f>VLOOKUP(O77,'Ads Fontes Media Bias Data'!$A$2:$D$1744,4)</f>
        <v>#N/A</v>
      </c>
      <c r="R77" s="27"/>
      <c r="S77" s="28" t="str">
        <f>VLOOKUP(R77,'Ads Fontes Media Bias Data'!$A$2:$D$1744,3)</f>
        <v>#N/A</v>
      </c>
      <c r="T77" s="29" t="str">
        <f>VLOOKUP(R77,'Ads Fontes Media Bias Data'!$A$2:$D$1744,4)</f>
        <v>#N/A</v>
      </c>
      <c r="U77" s="27"/>
      <c r="V77" s="28" t="str">
        <f>VLOOKUP(U77,'Ads Fontes Media Bias Data'!$A$2:$D$1744,3)</f>
        <v>#N/A</v>
      </c>
      <c r="W77" s="29" t="str">
        <f>VLOOKUP(U77,'Ads Fontes Media Bias Data'!$A$2:$D$1744,4)</f>
        <v>#N/A</v>
      </c>
      <c r="X77" s="27"/>
      <c r="Y77" s="28" t="str">
        <f>VLOOKUP(X77,'Ads Fontes Media Bias Data'!$A$2:$D$1744,3)</f>
        <v>#N/A</v>
      </c>
      <c r="Z77" s="29" t="str">
        <f>VLOOKUP(X77,'Ads Fontes Media Bias Data'!$A$2:$D$1744,4)</f>
        <v>#N/A</v>
      </c>
      <c r="AA77" s="27"/>
      <c r="AB77" s="28" t="str">
        <f>VLOOKUP(AA77,'Ads Fontes Media Bias Data'!$A$2:$D$1744,3)</f>
        <v>#N/A</v>
      </c>
      <c r="AC77" s="29" t="str">
        <f>VLOOKUP(AA77,'Ads Fontes Media Bias Data'!$A$2:$D$1744,4)</f>
        <v>#N/A</v>
      </c>
      <c r="AD77" s="27"/>
      <c r="AE77" s="28" t="str">
        <f>VLOOKUP(AD77,'Ads Fontes Media Bias Data'!$A$2:$D$1744,3)</f>
        <v>#N/A</v>
      </c>
      <c r="AF77" s="29" t="str">
        <f>VLOOKUP(AD77,'Ads Fontes Media Bias Data'!$A$2:$D$1744,4)</f>
        <v>#N/A</v>
      </c>
      <c r="AG77" s="27"/>
      <c r="AH77" s="28" t="str">
        <f>VLOOKUP(AG77,'Ads Fontes Media Bias Data'!$A$2:$D$1744,3)</f>
        <v>#N/A</v>
      </c>
      <c r="AI77" s="29" t="str">
        <f>VLOOKUP(AG77,'Ads Fontes Media Bias Data'!$A$2:$D$1744,4)</f>
        <v>#N/A</v>
      </c>
      <c r="AJ77" s="27"/>
      <c r="AK77" s="28" t="str">
        <f>VLOOKUP(AJ77,'Ads Fontes Media Bias Data'!$A$2:$D$1744,3)</f>
        <v>#N/A</v>
      </c>
      <c r="AL77" s="29" t="str">
        <f>VLOOKUP(AJ77,'Ads Fontes Media Bias Data'!$A$2:$D$1744,4)</f>
        <v>#N/A</v>
      </c>
      <c r="AM77" s="27"/>
      <c r="AN77" s="28" t="str">
        <f>VLOOKUP(AM77,'Ads Fontes Media Bias Data'!$A$2:$D$1744,3)</f>
        <v>#N/A</v>
      </c>
      <c r="AO77" s="29" t="str">
        <f>VLOOKUP(AM77,'Ads Fontes Media Bias Data'!$A$2:$D$1744,4)</f>
        <v>#N/A</v>
      </c>
      <c r="AP77" s="27"/>
      <c r="AQ77" s="28" t="str">
        <f>VLOOKUP(AP77,'Ads Fontes Media Bias Data'!$A$2:$D$1744,3)</f>
        <v>#N/A</v>
      </c>
      <c r="AR77" s="29" t="str">
        <f>VLOOKUP(AP77,'Ads Fontes Media Bias Data'!$A$2:$D$1744,4)</f>
        <v>#N/A</v>
      </c>
      <c r="AS77" s="24" t="str">
        <f t="shared" si="1"/>
        <v>#N/A</v>
      </c>
      <c r="AT77" s="25" t="str">
        <f t="shared" si="2"/>
        <v>#N/A</v>
      </c>
      <c r="AU77" s="26" t="str">
        <f t="shared" si="3"/>
        <v>#N/A</v>
      </c>
      <c r="AV77" s="25" t="str">
        <f t="shared" si="4"/>
        <v>#N/A</v>
      </c>
      <c r="AW77" s="25"/>
      <c r="AX77" s="25"/>
      <c r="AY77" s="25"/>
    </row>
    <row r="78">
      <c r="A78" s="32">
        <v>44766.0</v>
      </c>
      <c r="B78" s="14" t="s">
        <v>68</v>
      </c>
      <c r="C78" s="15">
        <v>38.6002197802198</v>
      </c>
      <c r="D78" s="16" t="str">
        <f>IFERROR(__xludf.DUMMYFUNCTION("CONCATENATE(""W241.HG.alex.doe."", TO_TEXT(C78), ""@gmail.com"")"),"W241.HG.alex.doe.039@gmail.com")</f>
        <v>W241.HG.alex.doe.039@gmail.com</v>
      </c>
      <c r="E78" s="17" t="s">
        <v>69</v>
      </c>
      <c r="F78" s="18">
        <v>34462.0</v>
      </c>
      <c r="G78" s="17" t="s">
        <v>107</v>
      </c>
      <c r="H78" s="19" t="s">
        <v>71</v>
      </c>
      <c r="I78" s="20"/>
      <c r="J78" s="21" t="str">
        <f>VLOOKUP(I78,'Ads Fontes Media Bias Data'!$A$2:$D$1744,3)</f>
        <v>#N/A</v>
      </c>
      <c r="K78" s="22" t="str">
        <f>VLOOKUP(I78,'Ads Fontes Media Bias Data'!$A$2:$D$1744,4)</f>
        <v>#N/A</v>
      </c>
      <c r="L78" s="20"/>
      <c r="M78" s="21" t="str">
        <f>VLOOKUP(L78,'Ads Fontes Media Bias Data'!$A$2:$D$1744,3)</f>
        <v>#N/A</v>
      </c>
      <c r="N78" s="22" t="str">
        <f>VLOOKUP(L78,'Ads Fontes Media Bias Data'!$A$2:$D$1744,4)</f>
        <v>#N/A</v>
      </c>
      <c r="O78" s="20"/>
      <c r="P78" s="21" t="str">
        <f>VLOOKUP(O78,'Ads Fontes Media Bias Data'!$A$2:$D$1744,3)</f>
        <v>#N/A</v>
      </c>
      <c r="Q78" s="22" t="str">
        <f>VLOOKUP(O78,'Ads Fontes Media Bias Data'!$A$2:$D$1744,4)</f>
        <v>#N/A</v>
      </c>
      <c r="R78" s="31"/>
      <c r="S78" s="21" t="str">
        <f>VLOOKUP(R78,'Ads Fontes Media Bias Data'!$A$2:$D$1744,3)</f>
        <v>#N/A</v>
      </c>
      <c r="T78" s="22" t="str">
        <f>VLOOKUP(R78,'Ads Fontes Media Bias Data'!$A$2:$D$1744,4)</f>
        <v>#N/A</v>
      </c>
      <c r="U78" s="20"/>
      <c r="V78" s="21" t="str">
        <f>VLOOKUP(U78,'Ads Fontes Media Bias Data'!$A$2:$D$1744,3)</f>
        <v>#N/A</v>
      </c>
      <c r="W78" s="22" t="str">
        <f>VLOOKUP(U78,'Ads Fontes Media Bias Data'!$A$2:$D$1744,4)</f>
        <v>#N/A</v>
      </c>
      <c r="X78" s="20"/>
      <c r="Y78" s="21" t="str">
        <f>VLOOKUP(X78,'Ads Fontes Media Bias Data'!$A$2:$D$1744,3)</f>
        <v>#N/A</v>
      </c>
      <c r="Z78" s="22" t="str">
        <f>VLOOKUP(X78,'Ads Fontes Media Bias Data'!$A$2:$D$1744,4)</f>
        <v>#N/A</v>
      </c>
      <c r="AA78" s="20"/>
      <c r="AB78" s="21" t="str">
        <f>VLOOKUP(AA78,'Ads Fontes Media Bias Data'!$A$2:$D$1744,3)</f>
        <v>#N/A</v>
      </c>
      <c r="AC78" s="22" t="str">
        <f>VLOOKUP(AA78,'Ads Fontes Media Bias Data'!$A$2:$D$1744,4)</f>
        <v>#N/A</v>
      </c>
      <c r="AD78" s="20"/>
      <c r="AE78" s="21" t="str">
        <f>VLOOKUP(AD78,'Ads Fontes Media Bias Data'!$A$2:$D$1744,3)</f>
        <v>#N/A</v>
      </c>
      <c r="AF78" s="22" t="str">
        <f>VLOOKUP(AD78,'Ads Fontes Media Bias Data'!$A$2:$D$1744,4)</f>
        <v>#N/A</v>
      </c>
      <c r="AG78" s="20"/>
      <c r="AH78" s="21" t="str">
        <f>VLOOKUP(AG78,'Ads Fontes Media Bias Data'!$A$2:$D$1744,3)</f>
        <v>#N/A</v>
      </c>
      <c r="AI78" s="22" t="str">
        <f>VLOOKUP(AG78,'Ads Fontes Media Bias Data'!$A$2:$D$1744,4)</f>
        <v>#N/A</v>
      </c>
      <c r="AJ78" s="20"/>
      <c r="AK78" s="21" t="str">
        <f>VLOOKUP(AJ78,'Ads Fontes Media Bias Data'!$A$2:$D$1744,3)</f>
        <v>#N/A</v>
      </c>
      <c r="AL78" s="22" t="str">
        <f>VLOOKUP(AJ78,'Ads Fontes Media Bias Data'!$A$2:$D$1744,4)</f>
        <v>#N/A</v>
      </c>
      <c r="AM78" s="20"/>
      <c r="AN78" s="21" t="str">
        <f>VLOOKUP(AM78,'Ads Fontes Media Bias Data'!$A$2:$D$1744,3)</f>
        <v>#N/A</v>
      </c>
      <c r="AO78" s="22" t="str">
        <f>VLOOKUP(AM78,'Ads Fontes Media Bias Data'!$A$2:$D$1744,4)</f>
        <v>#N/A</v>
      </c>
      <c r="AP78" s="20"/>
      <c r="AQ78" s="21" t="str">
        <f>VLOOKUP(AP78,'Ads Fontes Media Bias Data'!$A$2:$D$1744,3)</f>
        <v>#N/A</v>
      </c>
      <c r="AR78" s="22" t="str">
        <f>VLOOKUP(AP78,'Ads Fontes Media Bias Data'!$A$2:$D$1744,4)</f>
        <v>#N/A</v>
      </c>
      <c r="AS78" s="24" t="str">
        <f t="shared" si="1"/>
        <v>#N/A</v>
      </c>
      <c r="AT78" s="25" t="str">
        <f t="shared" si="2"/>
        <v>#N/A</v>
      </c>
      <c r="AU78" s="26" t="str">
        <f t="shared" si="3"/>
        <v>#N/A</v>
      </c>
      <c r="AV78" s="25" t="str">
        <f t="shared" si="4"/>
        <v>#N/A</v>
      </c>
      <c r="AW78" s="25"/>
      <c r="AX78" s="25"/>
      <c r="AY78" s="25"/>
    </row>
    <row r="79">
      <c r="A79" s="32">
        <v>44766.0</v>
      </c>
      <c r="B79" s="14" t="s">
        <v>68</v>
      </c>
      <c r="C79" s="15">
        <v>39.0986813186814</v>
      </c>
      <c r="D79" s="16" t="str">
        <f>IFERROR(__xludf.DUMMYFUNCTION("CONCATENATE(""W241.HG.alex.doe."", TO_TEXT(C79), ""@gmail.com"")"),"W241.HG.alex.doe.039@gmail.com")</f>
        <v>W241.HG.alex.doe.039@gmail.com</v>
      </c>
      <c r="E79" s="17" t="s">
        <v>69</v>
      </c>
      <c r="F79" s="18">
        <f>F78</f>
        <v>34462</v>
      </c>
      <c r="G79" s="17" t="s">
        <v>107</v>
      </c>
      <c r="H79" s="19" t="s">
        <v>83</v>
      </c>
      <c r="I79" s="20"/>
      <c r="J79" s="21" t="str">
        <f>VLOOKUP(I79,'Ads Fontes Media Bias Data'!$A$2:$D$1744,3)</f>
        <v>#N/A</v>
      </c>
      <c r="K79" s="22" t="str">
        <f>VLOOKUP(I79,'Ads Fontes Media Bias Data'!$A$2:$D$1744,4)</f>
        <v>#N/A</v>
      </c>
      <c r="L79" s="20"/>
      <c r="M79" s="21" t="str">
        <f>VLOOKUP(L79,'Ads Fontes Media Bias Data'!$A$2:$D$1744,3)</f>
        <v>#N/A</v>
      </c>
      <c r="N79" s="22" t="str">
        <f>VLOOKUP(L79,'Ads Fontes Media Bias Data'!$A$2:$D$1744,4)</f>
        <v>#N/A</v>
      </c>
      <c r="O79" s="20"/>
      <c r="P79" s="21" t="str">
        <f>VLOOKUP(O79,'Ads Fontes Media Bias Data'!$A$2:$D$1744,3)</f>
        <v>#N/A</v>
      </c>
      <c r="Q79" s="22" t="str">
        <f>VLOOKUP(O79,'Ads Fontes Media Bias Data'!$A$2:$D$1744,4)</f>
        <v>#N/A</v>
      </c>
      <c r="R79" s="20"/>
      <c r="S79" s="21" t="str">
        <f>VLOOKUP(R79,'Ads Fontes Media Bias Data'!$A$2:$D$1744,3)</f>
        <v>#N/A</v>
      </c>
      <c r="T79" s="22" t="str">
        <f>VLOOKUP(R79,'Ads Fontes Media Bias Data'!$A$2:$D$1744,4)</f>
        <v>#N/A</v>
      </c>
      <c r="U79" s="20"/>
      <c r="V79" s="21" t="str">
        <f>VLOOKUP(U79,'Ads Fontes Media Bias Data'!$A$2:$D$1744,3)</f>
        <v>#N/A</v>
      </c>
      <c r="W79" s="22" t="str">
        <f>VLOOKUP(U79,'Ads Fontes Media Bias Data'!$A$2:$D$1744,4)</f>
        <v>#N/A</v>
      </c>
      <c r="X79" s="20"/>
      <c r="Y79" s="21" t="str">
        <f>VLOOKUP(X79,'Ads Fontes Media Bias Data'!$A$2:$D$1744,3)</f>
        <v>#N/A</v>
      </c>
      <c r="Z79" s="22" t="str">
        <f>VLOOKUP(X79,'Ads Fontes Media Bias Data'!$A$2:$D$1744,4)</f>
        <v>#N/A</v>
      </c>
      <c r="AA79" s="20"/>
      <c r="AB79" s="21" t="str">
        <f>VLOOKUP(AA79,'Ads Fontes Media Bias Data'!$A$2:$D$1744,3)</f>
        <v>#N/A</v>
      </c>
      <c r="AC79" s="22" t="str">
        <f>VLOOKUP(AA79,'Ads Fontes Media Bias Data'!$A$2:$D$1744,4)</f>
        <v>#N/A</v>
      </c>
      <c r="AD79" s="20"/>
      <c r="AE79" s="21" t="str">
        <f>VLOOKUP(AD79,'Ads Fontes Media Bias Data'!$A$2:$D$1744,3)</f>
        <v>#N/A</v>
      </c>
      <c r="AF79" s="22" t="str">
        <f>VLOOKUP(AD79,'Ads Fontes Media Bias Data'!$A$2:$D$1744,4)</f>
        <v>#N/A</v>
      </c>
      <c r="AG79" s="20"/>
      <c r="AH79" s="21" t="str">
        <f>VLOOKUP(AG79,'Ads Fontes Media Bias Data'!$A$2:$D$1744,3)</f>
        <v>#N/A</v>
      </c>
      <c r="AI79" s="22" t="str">
        <f>VLOOKUP(AG79,'Ads Fontes Media Bias Data'!$A$2:$D$1744,4)</f>
        <v>#N/A</v>
      </c>
      <c r="AJ79" s="20"/>
      <c r="AK79" s="21" t="str">
        <f>VLOOKUP(AJ79,'Ads Fontes Media Bias Data'!$A$2:$D$1744,3)</f>
        <v>#N/A</v>
      </c>
      <c r="AL79" s="22" t="str">
        <f>VLOOKUP(AJ79,'Ads Fontes Media Bias Data'!$A$2:$D$1744,4)</f>
        <v>#N/A</v>
      </c>
      <c r="AM79" s="20"/>
      <c r="AN79" s="21" t="str">
        <f>VLOOKUP(AM79,'Ads Fontes Media Bias Data'!$A$2:$D$1744,3)</f>
        <v>#N/A</v>
      </c>
      <c r="AO79" s="22" t="str">
        <f>VLOOKUP(AM79,'Ads Fontes Media Bias Data'!$A$2:$D$1744,4)</f>
        <v>#N/A</v>
      </c>
      <c r="AP79" s="20"/>
      <c r="AQ79" s="21" t="str">
        <f>VLOOKUP(AP79,'Ads Fontes Media Bias Data'!$A$2:$D$1744,3)</f>
        <v>#N/A</v>
      </c>
      <c r="AR79" s="22" t="str">
        <f>VLOOKUP(AP79,'Ads Fontes Media Bias Data'!$A$2:$D$1744,4)</f>
        <v>#N/A</v>
      </c>
      <c r="AS79" s="24" t="str">
        <f t="shared" si="1"/>
        <v>#N/A</v>
      </c>
      <c r="AT79" s="25" t="str">
        <f t="shared" si="2"/>
        <v>#N/A</v>
      </c>
      <c r="AU79" s="26" t="str">
        <f t="shared" si="3"/>
        <v>#N/A</v>
      </c>
      <c r="AV79" s="25" t="str">
        <f t="shared" si="4"/>
        <v>#N/A</v>
      </c>
      <c r="AW79" s="25"/>
      <c r="AX79" s="25"/>
      <c r="AY79" s="25"/>
    </row>
    <row r="80">
      <c r="A80" s="32">
        <v>44766.0</v>
      </c>
      <c r="B80" s="14" t="s">
        <v>68</v>
      </c>
      <c r="C80" s="15">
        <v>39.5971428571429</v>
      </c>
      <c r="D80" s="16" t="str">
        <f>IFERROR(__xludf.DUMMYFUNCTION("CONCATENATE(""W241.HG.alex.doe."", TO_TEXT(C80), ""@gmail.com"")"),"W241.HG.alex.doe.040@gmail.com")</f>
        <v>W241.HG.alex.doe.040@gmail.com</v>
      </c>
      <c r="E80" s="17" t="s">
        <v>115</v>
      </c>
      <c r="F80" s="18">
        <v>20041.0</v>
      </c>
      <c r="G80" s="17" t="s">
        <v>70</v>
      </c>
      <c r="H80" s="19" t="s">
        <v>71</v>
      </c>
      <c r="I80" s="30"/>
      <c r="J80" s="28" t="str">
        <f>VLOOKUP(I80,'Ads Fontes Media Bias Data'!$A$2:$D$1744,3)</f>
        <v>#N/A</v>
      </c>
      <c r="K80" s="29" t="str">
        <f>VLOOKUP(I80,'Ads Fontes Media Bias Data'!$A$2:$D$1744,4)</f>
        <v>#N/A</v>
      </c>
      <c r="L80" s="27"/>
      <c r="M80" s="28" t="str">
        <f>VLOOKUP(L80,'Ads Fontes Media Bias Data'!$A$2:$D$1744,3)</f>
        <v>#N/A</v>
      </c>
      <c r="N80" s="29" t="str">
        <f>VLOOKUP(L80,'Ads Fontes Media Bias Data'!$A$2:$D$1744,4)</f>
        <v>#N/A</v>
      </c>
      <c r="O80" s="27"/>
      <c r="P80" s="28" t="str">
        <f>VLOOKUP(O80,'Ads Fontes Media Bias Data'!$A$2:$D$1744,3)</f>
        <v>#N/A</v>
      </c>
      <c r="Q80" s="29" t="str">
        <f>VLOOKUP(O80,'Ads Fontes Media Bias Data'!$A$2:$D$1744,4)</f>
        <v>#N/A</v>
      </c>
      <c r="R80" s="27"/>
      <c r="S80" s="28" t="str">
        <f>VLOOKUP(R80,'Ads Fontes Media Bias Data'!$A$2:$D$1744,3)</f>
        <v>#N/A</v>
      </c>
      <c r="T80" s="29" t="str">
        <f>VLOOKUP(R80,'Ads Fontes Media Bias Data'!$A$2:$D$1744,4)</f>
        <v>#N/A</v>
      </c>
      <c r="U80" s="27"/>
      <c r="V80" s="28" t="str">
        <f>VLOOKUP(U80,'Ads Fontes Media Bias Data'!$A$2:$D$1744,3)</f>
        <v>#N/A</v>
      </c>
      <c r="W80" s="29" t="str">
        <f>VLOOKUP(U80,'Ads Fontes Media Bias Data'!$A$2:$D$1744,4)</f>
        <v>#N/A</v>
      </c>
      <c r="X80" s="27"/>
      <c r="Y80" s="28" t="str">
        <f>VLOOKUP(X80,'Ads Fontes Media Bias Data'!$A$2:$D$1744,3)</f>
        <v>#N/A</v>
      </c>
      <c r="Z80" s="29" t="str">
        <f>VLOOKUP(X80,'Ads Fontes Media Bias Data'!$A$2:$D$1744,4)</f>
        <v>#N/A</v>
      </c>
      <c r="AA80" s="30"/>
      <c r="AB80" s="28" t="str">
        <f>VLOOKUP(AA80,'Ads Fontes Media Bias Data'!$A$2:$D$1744,3)</f>
        <v>#N/A</v>
      </c>
      <c r="AC80" s="29" t="str">
        <f>VLOOKUP(AA80,'Ads Fontes Media Bias Data'!$A$2:$D$1744,4)</f>
        <v>#N/A</v>
      </c>
      <c r="AD80" s="30"/>
      <c r="AE80" s="28" t="str">
        <f>VLOOKUP(AD80,'Ads Fontes Media Bias Data'!$A$2:$D$1744,3)</f>
        <v>#N/A</v>
      </c>
      <c r="AF80" s="29" t="str">
        <f>VLOOKUP(AD80,'Ads Fontes Media Bias Data'!$A$2:$D$1744,4)</f>
        <v>#N/A</v>
      </c>
      <c r="AG80" s="30"/>
      <c r="AH80" s="28" t="str">
        <f>VLOOKUP(AG80,'Ads Fontes Media Bias Data'!$A$2:$D$1744,3)</f>
        <v>#N/A</v>
      </c>
      <c r="AI80" s="29" t="str">
        <f>VLOOKUP(AG80,'Ads Fontes Media Bias Data'!$A$2:$D$1744,4)</f>
        <v>#N/A</v>
      </c>
      <c r="AJ80" s="30"/>
      <c r="AK80" s="28" t="str">
        <f>VLOOKUP(AJ80,'Ads Fontes Media Bias Data'!$A$2:$D$1744,3)</f>
        <v>#N/A</v>
      </c>
      <c r="AL80" s="29" t="str">
        <f>VLOOKUP(AJ80,'Ads Fontes Media Bias Data'!$A$2:$D$1744,4)</f>
        <v>#N/A</v>
      </c>
      <c r="AM80" s="30"/>
      <c r="AN80" s="28" t="str">
        <f>VLOOKUP(AM80,'Ads Fontes Media Bias Data'!$A$2:$D$1744,3)</f>
        <v>#N/A</v>
      </c>
      <c r="AO80" s="29" t="str">
        <f>VLOOKUP(AM80,'Ads Fontes Media Bias Data'!$A$2:$D$1744,4)</f>
        <v>#N/A</v>
      </c>
      <c r="AP80" s="30"/>
      <c r="AQ80" s="28" t="str">
        <f>VLOOKUP(AP80,'Ads Fontes Media Bias Data'!$A$2:$D$1744,3)</f>
        <v>#N/A</v>
      </c>
      <c r="AR80" s="29" t="str">
        <f>VLOOKUP(AP80,'Ads Fontes Media Bias Data'!$A$2:$D$1744,4)</f>
        <v>#N/A</v>
      </c>
      <c r="AS80" s="24" t="str">
        <f t="shared" si="1"/>
        <v>#N/A</v>
      </c>
      <c r="AT80" s="25" t="str">
        <f t="shared" si="2"/>
        <v>#N/A</v>
      </c>
      <c r="AU80" s="26" t="str">
        <f t="shared" si="3"/>
        <v>#N/A</v>
      </c>
      <c r="AV80" s="25" t="str">
        <f t="shared" si="4"/>
        <v>#N/A</v>
      </c>
      <c r="AW80" s="25"/>
      <c r="AX80" s="25"/>
      <c r="AY80" s="25"/>
    </row>
    <row r="81">
      <c r="A81" s="32">
        <v>44766.0</v>
      </c>
      <c r="B81" s="14" t="s">
        <v>68</v>
      </c>
      <c r="C81" s="15">
        <v>40.0956043956044</v>
      </c>
      <c r="D81" s="16" t="str">
        <f>IFERROR(__xludf.DUMMYFUNCTION("CONCATENATE(""W241.HG.alex.doe."", TO_TEXT(C81), ""@gmail.com"")"),"W241.HG.alex.doe.040@gmail.com")</f>
        <v>W241.HG.alex.doe.040@gmail.com</v>
      </c>
      <c r="E81" s="17" t="s">
        <v>115</v>
      </c>
      <c r="F81" s="18">
        <f>F80</f>
        <v>20041</v>
      </c>
      <c r="G81" s="17" t="s">
        <v>70</v>
      </c>
      <c r="H81" s="19" t="s">
        <v>83</v>
      </c>
      <c r="I81" s="27"/>
      <c r="J81" s="28" t="str">
        <f>VLOOKUP(I81,'Ads Fontes Media Bias Data'!$A$2:$D$1744,3)</f>
        <v>#N/A</v>
      </c>
      <c r="K81" s="29" t="str">
        <f>VLOOKUP(I81,'Ads Fontes Media Bias Data'!$A$2:$D$1744,4)</f>
        <v>#N/A</v>
      </c>
      <c r="L81" s="27"/>
      <c r="M81" s="28" t="str">
        <f>VLOOKUP(L81,'Ads Fontes Media Bias Data'!$A$2:$D$1744,3)</f>
        <v>#N/A</v>
      </c>
      <c r="N81" s="29" t="str">
        <f>VLOOKUP(L81,'Ads Fontes Media Bias Data'!$A$2:$D$1744,4)</f>
        <v>#N/A</v>
      </c>
      <c r="O81" s="27"/>
      <c r="P81" s="28" t="str">
        <f>VLOOKUP(O81,'Ads Fontes Media Bias Data'!$A$2:$D$1744,3)</f>
        <v>#N/A</v>
      </c>
      <c r="Q81" s="29" t="str">
        <f>VLOOKUP(O81,'Ads Fontes Media Bias Data'!$A$2:$D$1744,4)</f>
        <v>#N/A</v>
      </c>
      <c r="R81" s="27"/>
      <c r="S81" s="28" t="str">
        <f>VLOOKUP(R81,'Ads Fontes Media Bias Data'!$A$2:$D$1744,3)</f>
        <v>#N/A</v>
      </c>
      <c r="T81" s="29" t="str">
        <f>VLOOKUP(R81,'Ads Fontes Media Bias Data'!$A$2:$D$1744,4)</f>
        <v>#N/A</v>
      </c>
      <c r="U81" s="27"/>
      <c r="V81" s="28" t="str">
        <f>VLOOKUP(U81,'Ads Fontes Media Bias Data'!$A$2:$D$1744,3)</f>
        <v>#N/A</v>
      </c>
      <c r="W81" s="29" t="str">
        <f>VLOOKUP(U81,'Ads Fontes Media Bias Data'!$A$2:$D$1744,4)</f>
        <v>#N/A</v>
      </c>
      <c r="X81" s="27"/>
      <c r="Y81" s="28" t="str">
        <f>VLOOKUP(X81,'Ads Fontes Media Bias Data'!$A$2:$D$1744,3)</f>
        <v>#N/A</v>
      </c>
      <c r="Z81" s="29" t="str">
        <f>VLOOKUP(X81,'Ads Fontes Media Bias Data'!$A$2:$D$1744,4)</f>
        <v>#N/A</v>
      </c>
      <c r="AA81" s="27"/>
      <c r="AB81" s="28" t="str">
        <f>VLOOKUP(AA81,'Ads Fontes Media Bias Data'!$A$2:$D$1744,3)</f>
        <v>#N/A</v>
      </c>
      <c r="AC81" s="29" t="str">
        <f>VLOOKUP(AA81,'Ads Fontes Media Bias Data'!$A$2:$D$1744,4)</f>
        <v>#N/A</v>
      </c>
      <c r="AD81" s="27"/>
      <c r="AE81" s="28" t="str">
        <f>VLOOKUP(AD81,'Ads Fontes Media Bias Data'!$A$2:$D$1744,3)</f>
        <v>#N/A</v>
      </c>
      <c r="AF81" s="29" t="str">
        <f>VLOOKUP(AD81,'Ads Fontes Media Bias Data'!$A$2:$D$1744,4)</f>
        <v>#N/A</v>
      </c>
      <c r="AG81" s="27"/>
      <c r="AH81" s="28" t="str">
        <f>VLOOKUP(AG81,'Ads Fontes Media Bias Data'!$A$2:$D$1744,3)</f>
        <v>#N/A</v>
      </c>
      <c r="AI81" s="29" t="str">
        <f>VLOOKUP(AG81,'Ads Fontes Media Bias Data'!$A$2:$D$1744,4)</f>
        <v>#N/A</v>
      </c>
      <c r="AJ81" s="27"/>
      <c r="AK81" s="28" t="str">
        <f>VLOOKUP(AJ81,'Ads Fontes Media Bias Data'!$A$2:$D$1744,3)</f>
        <v>#N/A</v>
      </c>
      <c r="AL81" s="29" t="str">
        <f>VLOOKUP(AJ81,'Ads Fontes Media Bias Data'!$A$2:$D$1744,4)</f>
        <v>#N/A</v>
      </c>
      <c r="AM81" s="27"/>
      <c r="AN81" s="28" t="str">
        <f>VLOOKUP(AM81,'Ads Fontes Media Bias Data'!$A$2:$D$1744,3)</f>
        <v>#N/A</v>
      </c>
      <c r="AO81" s="29" t="str">
        <f>VLOOKUP(AM81,'Ads Fontes Media Bias Data'!$A$2:$D$1744,4)</f>
        <v>#N/A</v>
      </c>
      <c r="AP81" s="27"/>
      <c r="AQ81" s="28" t="str">
        <f>VLOOKUP(AP81,'Ads Fontes Media Bias Data'!$A$2:$D$1744,3)</f>
        <v>#N/A</v>
      </c>
      <c r="AR81" s="29" t="str">
        <f>VLOOKUP(AP81,'Ads Fontes Media Bias Data'!$A$2:$D$1744,4)</f>
        <v>#N/A</v>
      </c>
      <c r="AS81" s="24" t="str">
        <f t="shared" si="1"/>
        <v>#N/A</v>
      </c>
      <c r="AT81" s="25" t="str">
        <f t="shared" si="2"/>
        <v>#N/A</v>
      </c>
      <c r="AU81" s="26" t="str">
        <f t="shared" si="3"/>
        <v>#N/A</v>
      </c>
      <c r="AV81" s="25" t="str">
        <f t="shared" si="4"/>
        <v>#N/A</v>
      </c>
      <c r="AW81" s="25"/>
      <c r="AX81" s="25"/>
      <c r="AY81" s="25"/>
    </row>
    <row r="82">
      <c r="A82" s="32">
        <v>44766.0</v>
      </c>
      <c r="B82" s="14" t="s">
        <v>68</v>
      </c>
      <c r="C82" s="15">
        <v>40.594065934066</v>
      </c>
      <c r="D82" s="16" t="str">
        <f>IFERROR(__xludf.DUMMYFUNCTION("CONCATENATE(""W241.HG.alex.doe."", TO_TEXT(C82), ""@gmail.com"")"),"W241.HG.alex.doe.041@gmail.com")</f>
        <v>W241.HG.alex.doe.041@gmail.com</v>
      </c>
      <c r="E82" s="17" t="s">
        <v>115</v>
      </c>
      <c r="F82" s="18">
        <v>21230.0</v>
      </c>
      <c r="G82" s="17" t="s">
        <v>96</v>
      </c>
      <c r="H82" s="19" t="s">
        <v>71</v>
      </c>
      <c r="I82" s="20"/>
      <c r="J82" s="21" t="str">
        <f>VLOOKUP(I82,'Ads Fontes Media Bias Data'!$A$2:$D$1744,3)</f>
        <v>#N/A</v>
      </c>
      <c r="K82" s="22" t="str">
        <f>VLOOKUP(I82,'Ads Fontes Media Bias Data'!$A$2:$D$1744,4)</f>
        <v>#N/A</v>
      </c>
      <c r="L82" s="20"/>
      <c r="M82" s="21" t="str">
        <f>VLOOKUP(L82,'Ads Fontes Media Bias Data'!$A$2:$D$1744,3)</f>
        <v>#N/A</v>
      </c>
      <c r="N82" s="22" t="str">
        <f>VLOOKUP(L82,'Ads Fontes Media Bias Data'!$A$2:$D$1744,4)</f>
        <v>#N/A</v>
      </c>
      <c r="O82" s="20"/>
      <c r="P82" s="21" t="str">
        <f>VLOOKUP(O82,'Ads Fontes Media Bias Data'!$A$2:$D$1744,3)</f>
        <v>#N/A</v>
      </c>
      <c r="Q82" s="22" t="str">
        <f>VLOOKUP(O82,'Ads Fontes Media Bias Data'!$A$2:$D$1744,4)</f>
        <v>#N/A</v>
      </c>
      <c r="R82" s="31"/>
      <c r="S82" s="21" t="str">
        <f>VLOOKUP(R82,'Ads Fontes Media Bias Data'!$A$2:$D$1744,3)</f>
        <v>#N/A</v>
      </c>
      <c r="T82" s="22" t="str">
        <f>VLOOKUP(R82,'Ads Fontes Media Bias Data'!$A$2:$D$1744,4)</f>
        <v>#N/A</v>
      </c>
      <c r="U82" s="20"/>
      <c r="V82" s="21" t="str">
        <f>VLOOKUP(U82,'Ads Fontes Media Bias Data'!$A$2:$D$1744,3)</f>
        <v>#N/A</v>
      </c>
      <c r="W82" s="22" t="str">
        <f>VLOOKUP(U82,'Ads Fontes Media Bias Data'!$A$2:$D$1744,4)</f>
        <v>#N/A</v>
      </c>
      <c r="X82" s="20"/>
      <c r="Y82" s="21" t="str">
        <f>VLOOKUP(X82,'Ads Fontes Media Bias Data'!$A$2:$D$1744,3)</f>
        <v>#N/A</v>
      </c>
      <c r="Z82" s="22" t="str">
        <f>VLOOKUP(X82,'Ads Fontes Media Bias Data'!$A$2:$D$1744,4)</f>
        <v>#N/A</v>
      </c>
      <c r="AA82" s="20"/>
      <c r="AB82" s="21" t="str">
        <f>VLOOKUP(AA82,'Ads Fontes Media Bias Data'!$A$2:$D$1744,3)</f>
        <v>#N/A</v>
      </c>
      <c r="AC82" s="22" t="str">
        <f>VLOOKUP(AA82,'Ads Fontes Media Bias Data'!$A$2:$D$1744,4)</f>
        <v>#N/A</v>
      </c>
      <c r="AD82" s="20"/>
      <c r="AE82" s="21" t="str">
        <f>VLOOKUP(AD82,'Ads Fontes Media Bias Data'!$A$2:$D$1744,3)</f>
        <v>#N/A</v>
      </c>
      <c r="AF82" s="22" t="str">
        <f>VLOOKUP(AD82,'Ads Fontes Media Bias Data'!$A$2:$D$1744,4)</f>
        <v>#N/A</v>
      </c>
      <c r="AG82" s="20"/>
      <c r="AH82" s="21" t="str">
        <f>VLOOKUP(AG82,'Ads Fontes Media Bias Data'!$A$2:$D$1744,3)</f>
        <v>#N/A</v>
      </c>
      <c r="AI82" s="22" t="str">
        <f>VLOOKUP(AG82,'Ads Fontes Media Bias Data'!$A$2:$D$1744,4)</f>
        <v>#N/A</v>
      </c>
      <c r="AJ82" s="20"/>
      <c r="AK82" s="21" t="str">
        <f>VLOOKUP(AJ82,'Ads Fontes Media Bias Data'!$A$2:$D$1744,3)</f>
        <v>#N/A</v>
      </c>
      <c r="AL82" s="22" t="str">
        <f>VLOOKUP(AJ82,'Ads Fontes Media Bias Data'!$A$2:$D$1744,4)</f>
        <v>#N/A</v>
      </c>
      <c r="AM82" s="20"/>
      <c r="AN82" s="21" t="str">
        <f>VLOOKUP(AM82,'Ads Fontes Media Bias Data'!$A$2:$D$1744,3)</f>
        <v>#N/A</v>
      </c>
      <c r="AO82" s="22" t="str">
        <f>VLOOKUP(AM82,'Ads Fontes Media Bias Data'!$A$2:$D$1744,4)</f>
        <v>#N/A</v>
      </c>
      <c r="AP82" s="20"/>
      <c r="AQ82" s="21" t="str">
        <f>VLOOKUP(AP82,'Ads Fontes Media Bias Data'!$A$2:$D$1744,3)</f>
        <v>#N/A</v>
      </c>
      <c r="AR82" s="22" t="str">
        <f>VLOOKUP(AP82,'Ads Fontes Media Bias Data'!$A$2:$D$1744,4)</f>
        <v>#N/A</v>
      </c>
      <c r="AS82" s="24" t="str">
        <f t="shared" si="1"/>
        <v>#N/A</v>
      </c>
      <c r="AT82" s="25" t="str">
        <f t="shared" si="2"/>
        <v>#N/A</v>
      </c>
      <c r="AU82" s="26" t="str">
        <f t="shared" si="3"/>
        <v>#N/A</v>
      </c>
      <c r="AV82" s="25" t="str">
        <f t="shared" si="4"/>
        <v>#N/A</v>
      </c>
      <c r="AW82" s="25"/>
      <c r="AX82" s="25"/>
      <c r="AY82" s="25"/>
    </row>
    <row r="83">
      <c r="A83" s="32">
        <v>44766.0</v>
      </c>
      <c r="B83" s="14" t="s">
        <v>68</v>
      </c>
      <c r="C83" s="15">
        <v>41.0925274725275</v>
      </c>
      <c r="D83" s="16" t="str">
        <f>IFERROR(__xludf.DUMMYFUNCTION("CONCATENATE(""W241.HG.alex.doe."", TO_TEXT(C83), ""@gmail.com"")"),"W241.HG.alex.doe.041@gmail.com")</f>
        <v>W241.HG.alex.doe.041@gmail.com</v>
      </c>
      <c r="E83" s="17" t="s">
        <v>115</v>
      </c>
      <c r="F83" s="18">
        <f>F82</f>
        <v>21230</v>
      </c>
      <c r="G83" s="17" t="s">
        <v>96</v>
      </c>
      <c r="H83" s="19" t="s">
        <v>83</v>
      </c>
      <c r="I83" s="20"/>
      <c r="J83" s="21" t="str">
        <f>VLOOKUP(I83,'Ads Fontes Media Bias Data'!$A$2:$D$1744,3)</f>
        <v>#N/A</v>
      </c>
      <c r="K83" s="22" t="str">
        <f>VLOOKUP(I83,'Ads Fontes Media Bias Data'!$A$2:$D$1744,4)</f>
        <v>#N/A</v>
      </c>
      <c r="L83" s="20"/>
      <c r="M83" s="21" t="str">
        <f>VLOOKUP(L83,'Ads Fontes Media Bias Data'!$A$2:$D$1744,3)</f>
        <v>#N/A</v>
      </c>
      <c r="N83" s="22" t="str">
        <f>VLOOKUP(L83,'Ads Fontes Media Bias Data'!$A$2:$D$1744,4)</f>
        <v>#N/A</v>
      </c>
      <c r="O83" s="20"/>
      <c r="P83" s="21" t="str">
        <f>VLOOKUP(O83,'Ads Fontes Media Bias Data'!$A$2:$D$1744,3)</f>
        <v>#N/A</v>
      </c>
      <c r="Q83" s="22" t="str">
        <f>VLOOKUP(O83,'Ads Fontes Media Bias Data'!$A$2:$D$1744,4)</f>
        <v>#N/A</v>
      </c>
      <c r="R83" s="20"/>
      <c r="S83" s="21" t="str">
        <f>VLOOKUP(R83,'Ads Fontes Media Bias Data'!$A$2:$D$1744,3)</f>
        <v>#N/A</v>
      </c>
      <c r="T83" s="22" t="str">
        <f>VLOOKUP(R83,'Ads Fontes Media Bias Data'!$A$2:$D$1744,4)</f>
        <v>#N/A</v>
      </c>
      <c r="U83" s="20"/>
      <c r="V83" s="21" t="str">
        <f>VLOOKUP(U83,'Ads Fontes Media Bias Data'!$A$2:$D$1744,3)</f>
        <v>#N/A</v>
      </c>
      <c r="W83" s="22" t="str">
        <f>VLOOKUP(U83,'Ads Fontes Media Bias Data'!$A$2:$D$1744,4)</f>
        <v>#N/A</v>
      </c>
      <c r="X83" s="20"/>
      <c r="Y83" s="21" t="str">
        <f>VLOOKUP(X83,'Ads Fontes Media Bias Data'!$A$2:$D$1744,3)</f>
        <v>#N/A</v>
      </c>
      <c r="Z83" s="22" t="str">
        <f>VLOOKUP(X83,'Ads Fontes Media Bias Data'!$A$2:$D$1744,4)</f>
        <v>#N/A</v>
      </c>
      <c r="AA83" s="20"/>
      <c r="AB83" s="21" t="str">
        <f>VLOOKUP(AA83,'Ads Fontes Media Bias Data'!$A$2:$D$1744,3)</f>
        <v>#N/A</v>
      </c>
      <c r="AC83" s="22" t="str">
        <f>VLOOKUP(AA83,'Ads Fontes Media Bias Data'!$A$2:$D$1744,4)</f>
        <v>#N/A</v>
      </c>
      <c r="AD83" s="20"/>
      <c r="AE83" s="21" t="str">
        <f>VLOOKUP(AD83,'Ads Fontes Media Bias Data'!$A$2:$D$1744,3)</f>
        <v>#N/A</v>
      </c>
      <c r="AF83" s="22" t="str">
        <f>VLOOKUP(AD83,'Ads Fontes Media Bias Data'!$A$2:$D$1744,4)</f>
        <v>#N/A</v>
      </c>
      <c r="AG83" s="20"/>
      <c r="AH83" s="21" t="str">
        <f>VLOOKUP(AG83,'Ads Fontes Media Bias Data'!$A$2:$D$1744,3)</f>
        <v>#N/A</v>
      </c>
      <c r="AI83" s="22" t="str">
        <f>VLOOKUP(AG83,'Ads Fontes Media Bias Data'!$A$2:$D$1744,4)</f>
        <v>#N/A</v>
      </c>
      <c r="AJ83" s="20"/>
      <c r="AK83" s="21" t="str">
        <f>VLOOKUP(AJ83,'Ads Fontes Media Bias Data'!$A$2:$D$1744,3)</f>
        <v>#N/A</v>
      </c>
      <c r="AL83" s="22" t="str">
        <f>VLOOKUP(AJ83,'Ads Fontes Media Bias Data'!$A$2:$D$1744,4)</f>
        <v>#N/A</v>
      </c>
      <c r="AM83" s="20"/>
      <c r="AN83" s="21" t="str">
        <f>VLOOKUP(AM83,'Ads Fontes Media Bias Data'!$A$2:$D$1744,3)</f>
        <v>#N/A</v>
      </c>
      <c r="AO83" s="22" t="str">
        <f>VLOOKUP(AM83,'Ads Fontes Media Bias Data'!$A$2:$D$1744,4)</f>
        <v>#N/A</v>
      </c>
      <c r="AP83" s="20"/>
      <c r="AQ83" s="21" t="str">
        <f>VLOOKUP(AP83,'Ads Fontes Media Bias Data'!$A$2:$D$1744,3)</f>
        <v>#N/A</v>
      </c>
      <c r="AR83" s="22" t="str">
        <f>VLOOKUP(AP83,'Ads Fontes Media Bias Data'!$A$2:$D$1744,4)</f>
        <v>#N/A</v>
      </c>
      <c r="AS83" s="24" t="str">
        <f t="shared" si="1"/>
        <v>#N/A</v>
      </c>
      <c r="AT83" s="25" t="str">
        <f t="shared" si="2"/>
        <v>#N/A</v>
      </c>
      <c r="AU83" s="26" t="str">
        <f t="shared" si="3"/>
        <v>#N/A</v>
      </c>
      <c r="AV83" s="25" t="str">
        <f t="shared" si="4"/>
        <v>#N/A</v>
      </c>
      <c r="AW83" s="25"/>
      <c r="AX83" s="25"/>
      <c r="AY83" s="25"/>
    </row>
    <row r="84">
      <c r="A84" s="32">
        <v>44766.0</v>
      </c>
      <c r="B84" s="14" t="s">
        <v>68</v>
      </c>
      <c r="C84" s="15">
        <v>41.5909890109891</v>
      </c>
      <c r="D84" s="16" t="str">
        <f>IFERROR(__xludf.DUMMYFUNCTION("CONCATENATE(""W241.HG.alex.doe."", TO_TEXT(C84), ""@gmail.com"")"),"W241.HG.alex.doe.042@gmail.com")</f>
        <v>W241.HG.alex.doe.042@gmail.com</v>
      </c>
      <c r="E84" s="17" t="s">
        <v>115</v>
      </c>
      <c r="F84" s="18">
        <v>22588.0</v>
      </c>
      <c r="G84" s="17" t="s">
        <v>107</v>
      </c>
      <c r="H84" s="19" t="s">
        <v>71</v>
      </c>
      <c r="I84" s="30"/>
      <c r="J84" s="28" t="str">
        <f>VLOOKUP(I84,'Ads Fontes Media Bias Data'!$A$2:$D$1744,3)</f>
        <v>#N/A</v>
      </c>
      <c r="K84" s="29" t="str">
        <f>VLOOKUP(I84,'Ads Fontes Media Bias Data'!$A$2:$D$1744,4)</f>
        <v>#N/A</v>
      </c>
      <c r="L84" s="27"/>
      <c r="M84" s="28" t="str">
        <f>VLOOKUP(L84,'Ads Fontes Media Bias Data'!$A$2:$D$1744,3)</f>
        <v>#N/A</v>
      </c>
      <c r="N84" s="29" t="str">
        <f>VLOOKUP(L84,'Ads Fontes Media Bias Data'!$A$2:$D$1744,4)</f>
        <v>#N/A</v>
      </c>
      <c r="O84" s="27"/>
      <c r="P84" s="28" t="str">
        <f>VLOOKUP(O84,'Ads Fontes Media Bias Data'!$A$2:$D$1744,3)</f>
        <v>#N/A</v>
      </c>
      <c r="Q84" s="29" t="str">
        <f>VLOOKUP(O84,'Ads Fontes Media Bias Data'!$A$2:$D$1744,4)</f>
        <v>#N/A</v>
      </c>
      <c r="R84" s="27"/>
      <c r="S84" s="28" t="str">
        <f>VLOOKUP(R84,'Ads Fontes Media Bias Data'!$A$2:$D$1744,3)</f>
        <v>#N/A</v>
      </c>
      <c r="T84" s="29" t="str">
        <f>VLOOKUP(R84,'Ads Fontes Media Bias Data'!$A$2:$D$1744,4)</f>
        <v>#N/A</v>
      </c>
      <c r="U84" s="27"/>
      <c r="V84" s="28" t="str">
        <f>VLOOKUP(U84,'Ads Fontes Media Bias Data'!$A$2:$D$1744,3)</f>
        <v>#N/A</v>
      </c>
      <c r="W84" s="29" t="str">
        <f>VLOOKUP(U84,'Ads Fontes Media Bias Data'!$A$2:$D$1744,4)</f>
        <v>#N/A</v>
      </c>
      <c r="X84" s="27"/>
      <c r="Y84" s="28" t="str">
        <f>VLOOKUP(X84,'Ads Fontes Media Bias Data'!$A$2:$D$1744,3)</f>
        <v>#N/A</v>
      </c>
      <c r="Z84" s="29" t="str">
        <f>VLOOKUP(X84,'Ads Fontes Media Bias Data'!$A$2:$D$1744,4)</f>
        <v>#N/A</v>
      </c>
      <c r="AA84" s="30"/>
      <c r="AB84" s="28" t="str">
        <f>VLOOKUP(AA84,'Ads Fontes Media Bias Data'!$A$2:$D$1744,3)</f>
        <v>#N/A</v>
      </c>
      <c r="AC84" s="29" t="str">
        <f>VLOOKUP(AA84,'Ads Fontes Media Bias Data'!$A$2:$D$1744,4)</f>
        <v>#N/A</v>
      </c>
      <c r="AD84" s="30"/>
      <c r="AE84" s="28" t="str">
        <f>VLOOKUP(AD84,'Ads Fontes Media Bias Data'!$A$2:$D$1744,3)</f>
        <v>#N/A</v>
      </c>
      <c r="AF84" s="29" t="str">
        <f>VLOOKUP(AD84,'Ads Fontes Media Bias Data'!$A$2:$D$1744,4)</f>
        <v>#N/A</v>
      </c>
      <c r="AG84" s="30"/>
      <c r="AH84" s="28" t="str">
        <f>VLOOKUP(AG84,'Ads Fontes Media Bias Data'!$A$2:$D$1744,3)</f>
        <v>#N/A</v>
      </c>
      <c r="AI84" s="29" t="str">
        <f>VLOOKUP(AG84,'Ads Fontes Media Bias Data'!$A$2:$D$1744,4)</f>
        <v>#N/A</v>
      </c>
      <c r="AJ84" s="30"/>
      <c r="AK84" s="28" t="str">
        <f>VLOOKUP(AJ84,'Ads Fontes Media Bias Data'!$A$2:$D$1744,3)</f>
        <v>#N/A</v>
      </c>
      <c r="AL84" s="29" t="str">
        <f>VLOOKUP(AJ84,'Ads Fontes Media Bias Data'!$A$2:$D$1744,4)</f>
        <v>#N/A</v>
      </c>
      <c r="AM84" s="30"/>
      <c r="AN84" s="28" t="str">
        <f>VLOOKUP(AM84,'Ads Fontes Media Bias Data'!$A$2:$D$1744,3)</f>
        <v>#N/A</v>
      </c>
      <c r="AO84" s="29" t="str">
        <f>VLOOKUP(AM84,'Ads Fontes Media Bias Data'!$A$2:$D$1744,4)</f>
        <v>#N/A</v>
      </c>
      <c r="AP84" s="30"/>
      <c r="AQ84" s="28" t="str">
        <f>VLOOKUP(AP84,'Ads Fontes Media Bias Data'!$A$2:$D$1744,3)</f>
        <v>#N/A</v>
      </c>
      <c r="AR84" s="29" t="str">
        <f>VLOOKUP(AP84,'Ads Fontes Media Bias Data'!$A$2:$D$1744,4)</f>
        <v>#N/A</v>
      </c>
      <c r="AS84" s="24" t="str">
        <f t="shared" si="1"/>
        <v>#N/A</v>
      </c>
      <c r="AT84" s="25" t="str">
        <f t="shared" si="2"/>
        <v>#N/A</v>
      </c>
      <c r="AU84" s="26" t="str">
        <f t="shared" si="3"/>
        <v>#N/A</v>
      </c>
      <c r="AV84" s="25" t="str">
        <f t="shared" si="4"/>
        <v>#N/A</v>
      </c>
      <c r="AW84" s="25"/>
      <c r="AX84" s="25"/>
      <c r="AY84" s="25"/>
    </row>
    <row r="85">
      <c r="A85" s="32">
        <v>44766.0</v>
      </c>
      <c r="B85" s="14" t="s">
        <v>68</v>
      </c>
      <c r="C85" s="15">
        <v>42.0894505494506</v>
      </c>
      <c r="D85" s="16" t="str">
        <f>IFERROR(__xludf.DUMMYFUNCTION("CONCATENATE(""W241.HG.alex.doe."", TO_TEXT(C85), ""@gmail.com"")"),"W241.HG.alex.doe.042@gmail.com")</f>
        <v>W241.HG.alex.doe.042@gmail.com</v>
      </c>
      <c r="E85" s="17" t="s">
        <v>115</v>
      </c>
      <c r="F85" s="18">
        <f>F84</f>
        <v>22588</v>
      </c>
      <c r="G85" s="17" t="s">
        <v>107</v>
      </c>
      <c r="H85" s="19" t="s">
        <v>83</v>
      </c>
      <c r="I85" s="27"/>
      <c r="J85" s="28" t="str">
        <f>VLOOKUP(I85,'Ads Fontes Media Bias Data'!$A$2:$D$1744,3)</f>
        <v>#N/A</v>
      </c>
      <c r="K85" s="29" t="str">
        <f>VLOOKUP(I85,'Ads Fontes Media Bias Data'!$A$2:$D$1744,4)</f>
        <v>#N/A</v>
      </c>
      <c r="L85" s="27"/>
      <c r="M85" s="28" t="str">
        <f>VLOOKUP(L85,'Ads Fontes Media Bias Data'!$A$2:$D$1744,3)</f>
        <v>#N/A</v>
      </c>
      <c r="N85" s="29" t="str">
        <f>VLOOKUP(L85,'Ads Fontes Media Bias Data'!$A$2:$D$1744,4)</f>
        <v>#N/A</v>
      </c>
      <c r="O85" s="27"/>
      <c r="P85" s="28" t="str">
        <f>VLOOKUP(O85,'Ads Fontes Media Bias Data'!$A$2:$D$1744,3)</f>
        <v>#N/A</v>
      </c>
      <c r="Q85" s="29" t="str">
        <f>VLOOKUP(O85,'Ads Fontes Media Bias Data'!$A$2:$D$1744,4)</f>
        <v>#N/A</v>
      </c>
      <c r="R85" s="27"/>
      <c r="S85" s="28" t="str">
        <f>VLOOKUP(R85,'Ads Fontes Media Bias Data'!$A$2:$D$1744,3)</f>
        <v>#N/A</v>
      </c>
      <c r="T85" s="29" t="str">
        <f>VLOOKUP(R85,'Ads Fontes Media Bias Data'!$A$2:$D$1744,4)</f>
        <v>#N/A</v>
      </c>
      <c r="U85" s="27"/>
      <c r="V85" s="28" t="str">
        <f>VLOOKUP(U85,'Ads Fontes Media Bias Data'!$A$2:$D$1744,3)</f>
        <v>#N/A</v>
      </c>
      <c r="W85" s="29" t="str">
        <f>VLOOKUP(U85,'Ads Fontes Media Bias Data'!$A$2:$D$1744,4)</f>
        <v>#N/A</v>
      </c>
      <c r="X85" s="27"/>
      <c r="Y85" s="28" t="str">
        <f>VLOOKUP(X85,'Ads Fontes Media Bias Data'!$A$2:$D$1744,3)</f>
        <v>#N/A</v>
      </c>
      <c r="Z85" s="29" t="str">
        <f>VLOOKUP(X85,'Ads Fontes Media Bias Data'!$A$2:$D$1744,4)</f>
        <v>#N/A</v>
      </c>
      <c r="AA85" s="27"/>
      <c r="AB85" s="28" t="str">
        <f>VLOOKUP(AA85,'Ads Fontes Media Bias Data'!$A$2:$D$1744,3)</f>
        <v>#N/A</v>
      </c>
      <c r="AC85" s="29" t="str">
        <f>VLOOKUP(AA85,'Ads Fontes Media Bias Data'!$A$2:$D$1744,4)</f>
        <v>#N/A</v>
      </c>
      <c r="AD85" s="27"/>
      <c r="AE85" s="28" t="str">
        <f>VLOOKUP(AD85,'Ads Fontes Media Bias Data'!$A$2:$D$1744,3)</f>
        <v>#N/A</v>
      </c>
      <c r="AF85" s="29" t="str">
        <f>VLOOKUP(AD85,'Ads Fontes Media Bias Data'!$A$2:$D$1744,4)</f>
        <v>#N/A</v>
      </c>
      <c r="AG85" s="27"/>
      <c r="AH85" s="28" t="str">
        <f>VLOOKUP(AG85,'Ads Fontes Media Bias Data'!$A$2:$D$1744,3)</f>
        <v>#N/A</v>
      </c>
      <c r="AI85" s="29" t="str">
        <f>VLOOKUP(AG85,'Ads Fontes Media Bias Data'!$A$2:$D$1744,4)</f>
        <v>#N/A</v>
      </c>
      <c r="AJ85" s="27"/>
      <c r="AK85" s="28" t="str">
        <f>VLOOKUP(AJ85,'Ads Fontes Media Bias Data'!$A$2:$D$1744,3)</f>
        <v>#N/A</v>
      </c>
      <c r="AL85" s="29" t="str">
        <f>VLOOKUP(AJ85,'Ads Fontes Media Bias Data'!$A$2:$D$1744,4)</f>
        <v>#N/A</v>
      </c>
      <c r="AM85" s="27"/>
      <c r="AN85" s="28" t="str">
        <f>VLOOKUP(AM85,'Ads Fontes Media Bias Data'!$A$2:$D$1744,3)</f>
        <v>#N/A</v>
      </c>
      <c r="AO85" s="29" t="str">
        <f>VLOOKUP(AM85,'Ads Fontes Media Bias Data'!$A$2:$D$1744,4)</f>
        <v>#N/A</v>
      </c>
      <c r="AP85" s="27"/>
      <c r="AQ85" s="28" t="str">
        <f>VLOOKUP(AP85,'Ads Fontes Media Bias Data'!$A$2:$D$1744,3)</f>
        <v>#N/A</v>
      </c>
      <c r="AR85" s="29" t="str">
        <f>VLOOKUP(AP85,'Ads Fontes Media Bias Data'!$A$2:$D$1744,4)</f>
        <v>#N/A</v>
      </c>
      <c r="AS85" s="24" t="str">
        <f t="shared" si="1"/>
        <v>#N/A</v>
      </c>
      <c r="AT85" s="25" t="str">
        <f t="shared" si="2"/>
        <v>#N/A</v>
      </c>
      <c r="AU85" s="26" t="str">
        <f t="shared" si="3"/>
        <v>#N/A</v>
      </c>
      <c r="AV85" s="25" t="str">
        <f t="shared" si="4"/>
        <v>#N/A</v>
      </c>
      <c r="AW85" s="25"/>
      <c r="AX85" s="25"/>
      <c r="AY85" s="25"/>
    </row>
  </sheetData>
  <conditionalFormatting sqref="A1:A85">
    <cfRule type="expression" dxfId="0" priority="1">
      <formula>AND(ISNUMBER(A1),TRUNC(A1)&lt;TODAY())</formula>
    </cfRule>
  </conditionalFormatting>
  <dataValidations>
    <dataValidation type="list" allowBlank="1" sqref="I2:I85 L2:L85 O2:O85 R2:R85 U2:U85 X2:X85 AA2:AA85 AD2:AD85 AG2:AG85 AJ2:AJ85 AM2:AM85 AP2:AP85">
      <formula1>'Ads Fontes Media Bias Data'!$A$2:$A$1744</formula1>
    </dataValidation>
  </dataValidations>
  <hyperlinks>
    <hyperlink r:id="rId1" ref="B2"/>
    <hyperlink r:id="rId2" ref="O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</hyperlinks>
  <drawing r:id="rId8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9.5"/>
    <col customWidth="1" min="2" max="2" width="14.25"/>
    <col customWidth="1" min="3" max="3" width="8.75"/>
    <col customWidth="1" min="4" max="4" width="29.5"/>
    <col customWidth="1" min="5" max="5" width="9.0"/>
    <col customWidth="1" min="6" max="6" width="9.5"/>
    <col customWidth="1" min="7" max="7" width="16.88"/>
    <col customWidth="1" min="8" max="8" width="8.38"/>
    <col customWidth="1" min="9" max="9" width="12.63"/>
    <col customWidth="1" min="10" max="10" width="10.63"/>
    <col customWidth="1" min="11" max="11" width="14.5"/>
    <col customWidth="1" min="12" max="12" width="12.63"/>
    <col customWidth="1" min="13" max="13" width="10.63"/>
    <col customWidth="1" min="14" max="14" width="14.5"/>
    <col customWidth="1" min="15" max="15" width="12.63"/>
    <col customWidth="1" min="16" max="16" width="10.63"/>
    <col customWidth="1" min="17" max="17" width="14.5"/>
    <col customWidth="1" min="18" max="18" width="12.63"/>
    <col customWidth="1" min="19" max="19" width="10.63"/>
    <col customWidth="1" min="20" max="20" width="14.5"/>
    <col customWidth="1" min="21" max="21" width="12.63"/>
    <col customWidth="1" min="22" max="22" width="10.63"/>
    <col customWidth="1" min="23" max="23" width="14.5"/>
    <col customWidth="1" min="24" max="24" width="12.63"/>
    <col customWidth="1" min="25" max="25" width="10.63"/>
    <col customWidth="1" min="26" max="26" width="14.5"/>
    <col customWidth="1" min="27" max="27" width="12.63"/>
    <col customWidth="1" min="28" max="28" width="10.63"/>
    <col customWidth="1" min="29" max="29" width="14.5"/>
    <col customWidth="1" min="30" max="30" width="12.63"/>
    <col customWidth="1" min="31" max="31" width="10.63"/>
    <col customWidth="1" min="32" max="32" width="14.5"/>
    <col customWidth="1" min="33" max="33" width="12.63"/>
    <col customWidth="1" min="34" max="34" width="10.63"/>
    <col customWidth="1" min="35" max="35" width="14.5"/>
    <col customWidth="1" min="36" max="36" width="13.63"/>
    <col customWidth="1" min="37" max="37" width="11.5"/>
    <col customWidth="1" min="38" max="38" width="15.5"/>
    <col customWidth="1" min="39" max="39" width="13.5"/>
    <col customWidth="1" min="40" max="40" width="11.38"/>
    <col customWidth="1" min="41" max="41" width="15.38"/>
    <col customWidth="1" min="42" max="42" width="13.63"/>
    <col customWidth="1" min="43" max="43" width="11.5"/>
    <col customWidth="1" min="44" max="44" width="15.5"/>
    <col customWidth="1" min="45" max="45" width="10.88"/>
    <col customWidth="1" min="46" max="46" width="18.88"/>
    <col customWidth="1" min="47" max="47" width="14.75"/>
    <col customWidth="1" min="48" max="48" width="22.75"/>
    <col customWidth="1" min="49" max="49" width="16.5"/>
    <col customWidth="1" min="50" max="50" width="14.38"/>
    <col customWidth="1" min="51" max="51" width="24.0"/>
  </cols>
  <sheetData>
    <row r="1">
      <c r="A1" s="4" t="s">
        <v>17</v>
      </c>
      <c r="B1" s="5" t="s">
        <v>18</v>
      </c>
      <c r="C1" s="6" t="s">
        <v>19</v>
      </c>
      <c r="D1" s="7" t="s">
        <v>20</v>
      </c>
      <c r="E1" s="5" t="s">
        <v>21</v>
      </c>
      <c r="F1" s="8" t="s">
        <v>22</v>
      </c>
      <c r="G1" s="5" t="s">
        <v>23</v>
      </c>
      <c r="H1" s="9" t="s">
        <v>24</v>
      </c>
      <c r="I1" s="5" t="s">
        <v>25</v>
      </c>
      <c r="J1" s="10" t="s">
        <v>26</v>
      </c>
      <c r="K1" s="10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8" t="s">
        <v>43</v>
      </c>
      <c r="AB1" s="11" t="s">
        <v>44</v>
      </c>
      <c r="AC1" s="11" t="s">
        <v>45</v>
      </c>
      <c r="AD1" s="8" t="s">
        <v>46</v>
      </c>
      <c r="AE1" s="11" t="s">
        <v>47</v>
      </c>
      <c r="AF1" s="11" t="s">
        <v>48</v>
      </c>
      <c r="AG1" s="8" t="s">
        <v>49</v>
      </c>
      <c r="AH1" s="11" t="s">
        <v>50</v>
      </c>
      <c r="AI1" s="11" t="s">
        <v>51</v>
      </c>
      <c r="AJ1" s="8" t="s">
        <v>52</v>
      </c>
      <c r="AK1" s="11" t="s">
        <v>53</v>
      </c>
      <c r="AL1" s="11" t="s">
        <v>54</v>
      </c>
      <c r="AM1" s="8" t="s">
        <v>55</v>
      </c>
      <c r="AN1" s="11" t="s">
        <v>56</v>
      </c>
      <c r="AO1" s="11" t="s">
        <v>57</v>
      </c>
      <c r="AP1" s="8" t="s">
        <v>58</v>
      </c>
      <c r="AQ1" s="11" t="s">
        <v>59</v>
      </c>
      <c r="AR1" s="11" t="s">
        <v>60</v>
      </c>
      <c r="AS1" s="12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</row>
    <row r="2">
      <c r="A2" s="13">
        <v>44724.0</v>
      </c>
      <c r="B2" s="14" t="s">
        <v>173</v>
      </c>
      <c r="C2" s="15">
        <v>43.0</v>
      </c>
      <c r="D2" s="16" t="str">
        <f>IFERROR(__xludf.DUMMYFUNCTION("CONCATENATE(""W241.AF.alex.doe."", TO_TEXT(C2), ""@gmail.com"")"),"W241.AF.alex.doe.043@gmail.com")</f>
        <v>W241.AF.alex.doe.043@gmail.com</v>
      </c>
      <c r="E2" s="17" t="s">
        <v>69</v>
      </c>
      <c r="F2" s="18">
        <v>35362.0</v>
      </c>
      <c r="G2" s="17" t="s">
        <v>70</v>
      </c>
      <c r="H2" s="19" t="s">
        <v>71</v>
      </c>
      <c r="I2" s="20" t="s">
        <v>72</v>
      </c>
      <c r="J2" s="21">
        <f>VLOOKUP(I2,'Ads Fontes Media Bias Data'!$A$2:$D$1744,3)</f>
        <v>14.02</v>
      </c>
      <c r="K2" s="22">
        <f>VLOOKUP(I2,'Ads Fontes Media Bias Data'!$A$2:$D$1744,4)</f>
        <v>35.4</v>
      </c>
      <c r="L2" s="20" t="s">
        <v>98</v>
      </c>
      <c r="M2" s="21">
        <f>VLOOKUP(L2,'Ads Fontes Media Bias Data'!$A$2:$D$1744,3)</f>
        <v>0.06</v>
      </c>
      <c r="N2" s="22">
        <f>VLOOKUP(L2,'Ads Fontes Media Bias Data'!$A$2:$D$1744,4)</f>
        <v>47.54</v>
      </c>
      <c r="O2" s="20" t="s">
        <v>84</v>
      </c>
      <c r="P2" s="21">
        <f>VLOOKUP(O2,'Ads Fontes Media Bias Data'!$A$2:$D$1744,3)</f>
        <v>-5.11</v>
      </c>
      <c r="Q2" s="22">
        <f>VLOOKUP(O2,'Ads Fontes Media Bias Data'!$A$2:$D$1744,4)</f>
        <v>45.12</v>
      </c>
      <c r="R2" s="20" t="s">
        <v>100</v>
      </c>
      <c r="S2" s="21">
        <f>VLOOKUP(R2,'Ads Fontes Media Bias Data'!$A$2:$D$1744,3)</f>
        <v>-4.33</v>
      </c>
      <c r="T2" s="22">
        <f>VLOOKUP(R2,'Ads Fontes Media Bias Data'!$A$2:$D$1744,4)</f>
        <v>42.11</v>
      </c>
      <c r="U2" s="20" t="s">
        <v>88</v>
      </c>
      <c r="V2" s="21">
        <f>VLOOKUP(U2,'Ads Fontes Media Bias Data'!$A$2:$D$1744,3)</f>
        <v>-8.68</v>
      </c>
      <c r="W2" s="22">
        <f>VLOOKUP(U2,'Ads Fontes Media Bias Data'!$A$2:$D$1744,4)</f>
        <v>42.4</v>
      </c>
      <c r="X2" s="20" t="s">
        <v>86</v>
      </c>
      <c r="Y2" s="21">
        <f>VLOOKUP(X2,'Ads Fontes Media Bias Data'!$A$2:$D$1744,3)</f>
        <v>-1.82</v>
      </c>
      <c r="Z2" s="22">
        <f>VLOOKUP(X2,'Ads Fontes Media Bias Data'!$A$2:$D$1744,4)</f>
        <v>48.85</v>
      </c>
      <c r="AA2" s="20" t="s">
        <v>126</v>
      </c>
      <c r="AB2" s="21">
        <f>VLOOKUP(AA2,'Ads Fontes Media Bias Data'!$A$2:$D$1744,3)</f>
        <v>-2.62</v>
      </c>
      <c r="AC2" s="22">
        <f>VLOOKUP(AA2,'Ads Fontes Media Bias Data'!$A$2:$D$1744,4)</f>
        <v>45.56</v>
      </c>
      <c r="AD2" s="20" t="s">
        <v>101</v>
      </c>
      <c r="AE2" s="21">
        <f>VLOOKUP(AD2,'Ads Fontes Media Bias Data'!$A$2:$D$1744,3)</f>
        <v>-14.13</v>
      </c>
      <c r="AF2" s="22">
        <f>VLOOKUP(AD2,'Ads Fontes Media Bias Data'!$A$2:$D$1744,4)</f>
        <v>35.87</v>
      </c>
      <c r="AG2" s="20" t="s">
        <v>112</v>
      </c>
      <c r="AH2" s="21">
        <f>VLOOKUP(AG2,'Ads Fontes Media Bias Data'!$A$2:$D$1744,3)</f>
        <v>-3.77</v>
      </c>
      <c r="AI2" s="22">
        <f>VLOOKUP(AG2,'Ads Fontes Media Bias Data'!$A$2:$D$1744,4)</f>
        <v>45.87</v>
      </c>
      <c r="AJ2" s="20" t="s">
        <v>84</v>
      </c>
      <c r="AK2" s="21">
        <f>VLOOKUP(AJ2,'Ads Fontes Media Bias Data'!$A$2:$D$1744,3)</f>
        <v>-5.11</v>
      </c>
      <c r="AL2" s="22">
        <f>VLOOKUP(AJ2,'Ads Fontes Media Bias Data'!$A$2:$D$1744,4)</f>
        <v>45.12</v>
      </c>
      <c r="AM2" s="20" t="s">
        <v>174</v>
      </c>
      <c r="AN2" s="21">
        <f>VLOOKUP(AM2,'Ads Fontes Media Bias Data'!$A$2:$D$1744,3)</f>
        <v>-0.25</v>
      </c>
      <c r="AO2" s="22">
        <f>VLOOKUP(AM2,'Ads Fontes Media Bias Data'!$A$2:$D$1744,4)</f>
        <v>46.23</v>
      </c>
      <c r="AP2" s="20" t="s">
        <v>78</v>
      </c>
      <c r="AQ2" s="21">
        <f>VLOOKUP(AP2,'Ads Fontes Media Bias Data'!$A$2:$D$1744,3)</f>
        <v>-0.42</v>
      </c>
      <c r="AR2" s="22">
        <f>VLOOKUP(AP2,'Ads Fontes Media Bias Data'!$A$2:$D$1744,4)</f>
        <v>42.02</v>
      </c>
      <c r="AS2" s="24">
        <f t="shared" ref="AS2:AS85" si="1">AVERAGE(J2,M2,P2,S2,V2,Y2,AB2,AE2,AH2,AK2,AN2,AQ2)</f>
        <v>-2.68</v>
      </c>
      <c r="AT2" s="25">
        <f t="shared" ref="AT2:AT85" si="2">STDEV(J2,M2,P2,S2,V2,Y2,AB2,AE2,AH2,AK2,AN2,AQ2)</f>
        <v>6.612496434</v>
      </c>
      <c r="AU2" s="26">
        <f t="shared" ref="AU2:AU85" si="3">AVERAGE(K2,N2,Q2,T2,W2,Z2,AC2,AF2,AI2,AL2,AO2,AR2)</f>
        <v>43.5075</v>
      </c>
      <c r="AV2" s="25">
        <f t="shared" ref="AV2:AV85" si="4">STDEV(K2,N2,Q2,T2,W2,Z2,AC2,AF2,AI2,AL2,AO2,AR2)</f>
        <v>4.228313924</v>
      </c>
      <c r="AW2" s="26"/>
      <c r="AX2" s="26" t="s">
        <v>175</v>
      </c>
      <c r="AY2" s="26"/>
    </row>
    <row r="3">
      <c r="A3" s="13">
        <v>44724.0</v>
      </c>
      <c r="B3" s="14" t="s">
        <v>173</v>
      </c>
      <c r="C3" s="15">
        <v>43.0</v>
      </c>
      <c r="D3" s="16" t="str">
        <f>IFERROR(__xludf.DUMMYFUNCTION("CONCATENATE(""W241.AF.alex.doe."", TO_TEXT(C3), ""@gmail.com"")"),"W241.AF.alex.doe.043@gmail.com")</f>
        <v>W241.AF.alex.doe.043@gmail.com</v>
      </c>
      <c r="E3" s="17" t="s">
        <v>69</v>
      </c>
      <c r="F3" s="18">
        <v>35362.0</v>
      </c>
      <c r="G3" s="17" t="s">
        <v>70</v>
      </c>
      <c r="H3" s="19" t="s">
        <v>83</v>
      </c>
      <c r="I3" s="20"/>
      <c r="J3" s="21" t="str">
        <f>VLOOKUP(I3,'Ads Fontes Media Bias Data'!$A$2:$D$1744,3)</f>
        <v>#N/A</v>
      </c>
      <c r="K3" s="22" t="str">
        <f>VLOOKUP(I3,'Ads Fontes Media Bias Data'!$A$2:$D$1744,4)</f>
        <v>#N/A</v>
      </c>
      <c r="L3" s="20"/>
      <c r="M3" s="21" t="str">
        <f>VLOOKUP(L3,'Ads Fontes Media Bias Data'!$A$2:$D$1744,3)</f>
        <v>#N/A</v>
      </c>
      <c r="N3" s="22" t="str">
        <f>VLOOKUP(L3,'Ads Fontes Media Bias Data'!$A$2:$D$1744,4)</f>
        <v>#N/A</v>
      </c>
      <c r="O3" s="20"/>
      <c r="P3" s="21" t="str">
        <f>VLOOKUP(O3,'Ads Fontes Media Bias Data'!$A$2:$D$1744,3)</f>
        <v>#N/A</v>
      </c>
      <c r="Q3" s="22" t="str">
        <f>VLOOKUP(O3,'Ads Fontes Media Bias Data'!$A$2:$D$1744,4)</f>
        <v>#N/A</v>
      </c>
      <c r="R3" s="20"/>
      <c r="S3" s="21" t="str">
        <f>VLOOKUP(R3,'Ads Fontes Media Bias Data'!$A$2:$D$1744,3)</f>
        <v>#N/A</v>
      </c>
      <c r="T3" s="22" t="str">
        <f>VLOOKUP(R3,'Ads Fontes Media Bias Data'!$A$2:$D$1744,4)</f>
        <v>#N/A</v>
      </c>
      <c r="U3" s="20"/>
      <c r="V3" s="21" t="str">
        <f>VLOOKUP(U3,'Ads Fontes Media Bias Data'!$A$2:$D$1744,3)</f>
        <v>#N/A</v>
      </c>
      <c r="W3" s="22" t="str">
        <f>VLOOKUP(U3,'Ads Fontes Media Bias Data'!$A$2:$D$1744,4)</f>
        <v>#N/A</v>
      </c>
      <c r="X3" s="20"/>
      <c r="Y3" s="21" t="str">
        <f>VLOOKUP(X3,'Ads Fontes Media Bias Data'!$A$2:$D$1744,3)</f>
        <v>#N/A</v>
      </c>
      <c r="Z3" s="22" t="str">
        <f>VLOOKUP(X3,'Ads Fontes Media Bias Data'!$A$2:$D$1744,4)</f>
        <v>#N/A</v>
      </c>
      <c r="AA3" s="20"/>
      <c r="AB3" s="21" t="str">
        <f>VLOOKUP(AA3,'Ads Fontes Media Bias Data'!$A$2:$D$1744,3)</f>
        <v>#N/A</v>
      </c>
      <c r="AC3" s="22" t="str">
        <f>VLOOKUP(AA3,'Ads Fontes Media Bias Data'!$A$2:$D$1744,4)</f>
        <v>#N/A</v>
      </c>
      <c r="AD3" s="20"/>
      <c r="AE3" s="21" t="str">
        <f>VLOOKUP(AD3,'Ads Fontes Media Bias Data'!$A$2:$D$1744,3)</f>
        <v>#N/A</v>
      </c>
      <c r="AF3" s="22" t="str">
        <f>VLOOKUP(AD3,'Ads Fontes Media Bias Data'!$A$2:$D$1744,4)</f>
        <v>#N/A</v>
      </c>
      <c r="AG3" s="20"/>
      <c r="AH3" s="21" t="str">
        <f>VLOOKUP(AG3,'Ads Fontes Media Bias Data'!$A$2:$D$1744,3)</f>
        <v>#N/A</v>
      </c>
      <c r="AI3" s="22" t="str">
        <f>VLOOKUP(AG3,'Ads Fontes Media Bias Data'!$A$2:$D$1744,4)</f>
        <v>#N/A</v>
      </c>
      <c r="AJ3" s="20"/>
      <c r="AK3" s="21" t="str">
        <f>VLOOKUP(AJ3,'Ads Fontes Media Bias Data'!$A$2:$D$1744,3)</f>
        <v>#N/A</v>
      </c>
      <c r="AL3" s="22" t="str">
        <f>VLOOKUP(AJ3,'Ads Fontes Media Bias Data'!$A$2:$D$1744,4)</f>
        <v>#N/A</v>
      </c>
      <c r="AM3" s="20"/>
      <c r="AN3" s="21" t="str">
        <f>VLOOKUP(AM3,'Ads Fontes Media Bias Data'!$A$2:$D$1744,3)</f>
        <v>#N/A</v>
      </c>
      <c r="AO3" s="22" t="str">
        <f>VLOOKUP(AM3,'Ads Fontes Media Bias Data'!$A$2:$D$1744,4)</f>
        <v>#N/A</v>
      </c>
      <c r="AP3" s="20"/>
      <c r="AQ3" s="21" t="str">
        <f>VLOOKUP(AP3,'Ads Fontes Media Bias Data'!$A$2:$D$1744,3)</f>
        <v>#N/A</v>
      </c>
      <c r="AR3" s="22" t="str">
        <f>VLOOKUP(AP3,'Ads Fontes Media Bias Data'!$A$2:$D$1744,4)</f>
        <v>#N/A</v>
      </c>
      <c r="AS3" s="24" t="str">
        <f t="shared" si="1"/>
        <v>#N/A</v>
      </c>
      <c r="AT3" s="25" t="str">
        <f t="shared" si="2"/>
        <v>#N/A</v>
      </c>
      <c r="AU3" s="26" t="str">
        <f t="shared" si="3"/>
        <v>#N/A</v>
      </c>
      <c r="AV3" s="25" t="str">
        <f t="shared" si="4"/>
        <v>#N/A</v>
      </c>
      <c r="AW3" s="26" t="s">
        <v>114</v>
      </c>
      <c r="AX3" s="26" t="s">
        <v>176</v>
      </c>
      <c r="AY3" s="26"/>
    </row>
    <row r="4">
      <c r="A4" s="13">
        <v>44724.0</v>
      </c>
      <c r="B4" s="14" t="s">
        <v>173</v>
      </c>
      <c r="C4" s="15">
        <v>44.0</v>
      </c>
      <c r="D4" s="16" t="str">
        <f>IFERROR(__xludf.DUMMYFUNCTION("CONCATENATE(""W241.AF.alex.doe."", TO_TEXT(C4), ""@gmail.com"")"),"W241.AF.alex.doe.044@gmail.com")</f>
        <v>W241.AF.alex.doe.044@gmail.com</v>
      </c>
      <c r="E4" s="17" t="s">
        <v>69</v>
      </c>
      <c r="F4" s="18">
        <v>37106.0</v>
      </c>
      <c r="G4" s="17" t="s">
        <v>96</v>
      </c>
      <c r="H4" s="19" t="s">
        <v>71</v>
      </c>
      <c r="I4" s="27" t="s">
        <v>76</v>
      </c>
      <c r="J4" s="28">
        <f>VLOOKUP(I4,'Ads Fontes Media Bias Data'!$A$2:$D$1744,3)</f>
        <v>3.19</v>
      </c>
      <c r="K4" s="29">
        <f>VLOOKUP(I4,'Ads Fontes Media Bias Data'!$A$2:$D$1744,4)</f>
        <v>46.64</v>
      </c>
      <c r="L4" s="27" t="s">
        <v>177</v>
      </c>
      <c r="M4" s="28">
        <f>VLOOKUP(L4,'Ads Fontes Media Bias Data'!$A$2:$D$1744,3)</f>
        <v>-0.16</v>
      </c>
      <c r="N4" s="29">
        <f>VLOOKUP(L4,'Ads Fontes Media Bias Data'!$A$2:$D$1744,4)</f>
        <v>43.33</v>
      </c>
      <c r="O4" s="27" t="s">
        <v>126</v>
      </c>
      <c r="P4" s="28">
        <f>VLOOKUP(O4,'Ads Fontes Media Bias Data'!$A$2:$D$1744,3)</f>
        <v>-2.62</v>
      </c>
      <c r="Q4" s="29">
        <f>VLOOKUP(O4,'Ads Fontes Media Bias Data'!$A$2:$D$1744,4)</f>
        <v>45.56</v>
      </c>
      <c r="R4" s="27" t="s">
        <v>147</v>
      </c>
      <c r="S4" s="28">
        <f>VLOOKUP(R4,'Ads Fontes Media Bias Data'!$A$2:$D$1744,3)</f>
        <v>-2.34</v>
      </c>
      <c r="T4" s="29">
        <f>VLOOKUP(R4,'Ads Fontes Media Bias Data'!$A$2:$D$1744,4)</f>
        <v>46.25</v>
      </c>
      <c r="U4" s="27" t="s">
        <v>102</v>
      </c>
      <c r="V4" s="28">
        <f>VLOOKUP(U4,'Ads Fontes Media Bias Data'!$A$2:$D$1744,3)</f>
        <v>-4.5</v>
      </c>
      <c r="W4" s="29">
        <f>VLOOKUP(U4,'Ads Fontes Media Bias Data'!$A$2:$D$1744,4)</f>
        <v>46.8</v>
      </c>
      <c r="X4" s="27" t="s">
        <v>99</v>
      </c>
      <c r="Y4" s="28">
        <f>VLOOKUP(X4,'Ads Fontes Media Bias Data'!$A$2:$D$1744,3)</f>
        <v>-0.93</v>
      </c>
      <c r="Z4" s="29">
        <f>VLOOKUP(X4,'Ads Fontes Media Bias Data'!$A$2:$D$1744,4)</f>
        <v>47.73</v>
      </c>
      <c r="AA4" s="27" t="s">
        <v>126</v>
      </c>
      <c r="AB4" s="28">
        <f>VLOOKUP(AA4,'Ads Fontes Media Bias Data'!$A$2:$D$1744,3)</f>
        <v>-2.62</v>
      </c>
      <c r="AC4" s="29">
        <f>VLOOKUP(AA4,'Ads Fontes Media Bias Data'!$A$2:$D$1744,4)</f>
        <v>45.56</v>
      </c>
      <c r="AD4" s="27" t="s">
        <v>111</v>
      </c>
      <c r="AE4" s="28">
        <f>VLOOKUP(AD4,'Ads Fontes Media Bias Data'!$A$2:$D$1744,3)</f>
        <v>-0.37</v>
      </c>
      <c r="AF4" s="29">
        <f>VLOOKUP(AD4,'Ads Fontes Media Bias Data'!$A$2:$D$1744,4)</f>
        <v>46.58</v>
      </c>
      <c r="AG4" s="27" t="s">
        <v>110</v>
      </c>
      <c r="AH4" s="28">
        <f>VLOOKUP(AG4,'Ads Fontes Media Bias Data'!$A$2:$D$1744,3)</f>
        <v>-1.06</v>
      </c>
      <c r="AI4" s="29">
        <f>VLOOKUP(AG4,'Ads Fontes Media Bias Data'!$A$2:$D$1744,4)</f>
        <v>45.7</v>
      </c>
      <c r="AJ4" s="27" t="s">
        <v>110</v>
      </c>
      <c r="AK4" s="28">
        <f>VLOOKUP(AJ4,'Ads Fontes Media Bias Data'!$A$2:$D$1744,3)</f>
        <v>-1.06</v>
      </c>
      <c r="AL4" s="29">
        <f>VLOOKUP(AJ4,'Ads Fontes Media Bias Data'!$A$2:$D$1744,4)</f>
        <v>45.7</v>
      </c>
      <c r="AM4" s="27" t="s">
        <v>121</v>
      </c>
      <c r="AN4" s="28">
        <f>VLOOKUP(AM4,'Ads Fontes Media Bias Data'!$A$2:$D$1744,3)</f>
        <v>-3.15</v>
      </c>
      <c r="AO4" s="29">
        <f>VLOOKUP(AM4,'Ads Fontes Media Bias Data'!$A$2:$D$1744,4)</f>
        <v>47.51</v>
      </c>
      <c r="AP4" s="27" t="s">
        <v>75</v>
      </c>
      <c r="AQ4" s="28">
        <f>VLOOKUP(AP4,'Ads Fontes Media Bias Data'!$A$2:$D$1744,3)</f>
        <v>-6.82</v>
      </c>
      <c r="AR4" s="29">
        <f>VLOOKUP(AP4,'Ads Fontes Media Bias Data'!$A$2:$D$1744,4)</f>
        <v>45.8</v>
      </c>
      <c r="AS4" s="24">
        <f t="shared" si="1"/>
        <v>-1.87</v>
      </c>
      <c r="AT4" s="25">
        <f t="shared" si="2"/>
        <v>2.47491414</v>
      </c>
      <c r="AU4" s="26">
        <f t="shared" si="3"/>
        <v>46.09666667</v>
      </c>
      <c r="AV4" s="25">
        <f t="shared" si="4"/>
        <v>1.141986573</v>
      </c>
      <c r="AW4" s="25"/>
      <c r="AX4" s="26" t="s">
        <v>178</v>
      </c>
      <c r="AY4" s="25"/>
    </row>
    <row r="5">
      <c r="A5" s="13">
        <v>44724.0</v>
      </c>
      <c r="B5" s="14" t="s">
        <v>173</v>
      </c>
      <c r="C5" s="15">
        <v>44.0</v>
      </c>
      <c r="D5" s="16" t="str">
        <f>IFERROR(__xludf.DUMMYFUNCTION("CONCATENATE(""W241.AF.alex.doe."", TO_TEXT(C5), ""@gmail.com"")"),"W241.AF.alex.doe.044@gmail.com")</f>
        <v>W241.AF.alex.doe.044@gmail.com</v>
      </c>
      <c r="E5" s="17" t="s">
        <v>69</v>
      </c>
      <c r="F5" s="18">
        <v>37106.0</v>
      </c>
      <c r="G5" s="17" t="s">
        <v>96</v>
      </c>
      <c r="H5" s="19" t="s">
        <v>83</v>
      </c>
      <c r="I5" s="27" t="s">
        <v>147</v>
      </c>
      <c r="J5" s="28">
        <f>VLOOKUP(I5,'Ads Fontes Media Bias Data'!$A$2:$D$1744,3)</f>
        <v>-2.34</v>
      </c>
      <c r="K5" s="29">
        <f>VLOOKUP(I5,'Ads Fontes Media Bias Data'!$A$2:$D$1744,4)</f>
        <v>46.25</v>
      </c>
      <c r="L5" s="27" t="s">
        <v>85</v>
      </c>
      <c r="M5" s="28">
        <f>VLOOKUP(L5,'Ads Fontes Media Bias Data'!$A$2:$D$1744,3)</f>
        <v>-7.82</v>
      </c>
      <c r="N5" s="29">
        <f>VLOOKUP(L5,'Ads Fontes Media Bias Data'!$A$2:$D$1744,4)</f>
        <v>43.93</v>
      </c>
      <c r="O5" s="27" t="s">
        <v>103</v>
      </c>
      <c r="P5" s="28">
        <f>VLOOKUP(O5,'Ads Fontes Media Bias Data'!$A$2:$D$1744,3)</f>
        <v>-8.55</v>
      </c>
      <c r="Q5" s="29">
        <f>VLOOKUP(O5,'Ads Fontes Media Bias Data'!$A$2:$D$1744,4)</f>
        <v>41.05</v>
      </c>
      <c r="R5" s="27" t="s">
        <v>102</v>
      </c>
      <c r="S5" s="28">
        <f>VLOOKUP(R5,'Ads Fontes Media Bias Data'!$A$2:$D$1744,3)</f>
        <v>-4.5</v>
      </c>
      <c r="T5" s="29">
        <f>VLOOKUP(R5,'Ads Fontes Media Bias Data'!$A$2:$D$1744,4)</f>
        <v>46.8</v>
      </c>
      <c r="U5" s="27" t="s">
        <v>88</v>
      </c>
      <c r="V5" s="28">
        <f>VLOOKUP(U5,'Ads Fontes Media Bias Data'!$A$2:$D$1744,3)</f>
        <v>-8.68</v>
      </c>
      <c r="W5" s="29">
        <f>VLOOKUP(U5,'Ads Fontes Media Bias Data'!$A$2:$D$1744,4)</f>
        <v>42.4</v>
      </c>
      <c r="X5" s="27" t="s">
        <v>75</v>
      </c>
      <c r="Y5" s="28">
        <f>VLOOKUP(X5,'Ads Fontes Media Bias Data'!$A$2:$D$1744,3)</f>
        <v>-6.82</v>
      </c>
      <c r="Z5" s="29">
        <f>VLOOKUP(X5,'Ads Fontes Media Bias Data'!$A$2:$D$1744,4)</f>
        <v>45.8</v>
      </c>
      <c r="AA5" s="27" t="s">
        <v>79</v>
      </c>
      <c r="AB5" s="28">
        <f>VLOOKUP(AA5,'Ads Fontes Media Bias Data'!$A$2:$D$1744,3)</f>
        <v>-3.6</v>
      </c>
      <c r="AC5" s="29">
        <f>VLOOKUP(AA5,'Ads Fontes Media Bias Data'!$A$2:$D$1744,4)</f>
        <v>46.07</v>
      </c>
      <c r="AD5" s="27" t="s">
        <v>87</v>
      </c>
      <c r="AE5" s="28">
        <f>VLOOKUP(AD5,'Ads Fontes Media Bias Data'!$A$2:$D$1744,3)</f>
        <v>-6.92</v>
      </c>
      <c r="AF5" s="29">
        <f>VLOOKUP(AD5,'Ads Fontes Media Bias Data'!$A$2:$D$1744,4)</f>
        <v>43.16</v>
      </c>
      <c r="AG5" s="27" t="s">
        <v>179</v>
      </c>
      <c r="AH5" s="28">
        <f>VLOOKUP(AG5,'Ads Fontes Media Bias Data'!$A$2:$D$1744,3)</f>
        <v>-3.28</v>
      </c>
      <c r="AI5" s="29">
        <f>VLOOKUP(AG5,'Ads Fontes Media Bias Data'!$A$2:$D$1744,4)</f>
        <v>44.85</v>
      </c>
      <c r="AJ5" s="27" t="s">
        <v>79</v>
      </c>
      <c r="AK5" s="28">
        <f>VLOOKUP(AJ5,'Ads Fontes Media Bias Data'!$A$2:$D$1744,3)</f>
        <v>-3.6</v>
      </c>
      <c r="AL5" s="29">
        <f>VLOOKUP(AJ5,'Ads Fontes Media Bias Data'!$A$2:$D$1744,4)</f>
        <v>46.07</v>
      </c>
      <c r="AM5" s="27" t="s">
        <v>89</v>
      </c>
      <c r="AN5" s="28">
        <f>VLOOKUP(AM5,'Ads Fontes Media Bias Data'!$A$2:$D$1744,3)</f>
        <v>-5.26</v>
      </c>
      <c r="AO5" s="29">
        <f>VLOOKUP(AM5,'Ads Fontes Media Bias Data'!$A$2:$D$1744,4)</f>
        <v>43.21</v>
      </c>
      <c r="AP5" s="27" t="s">
        <v>91</v>
      </c>
      <c r="AQ5" s="28">
        <f>VLOOKUP(AP5,'Ads Fontes Media Bias Data'!$A$2:$D$1744,3)</f>
        <v>-7.83</v>
      </c>
      <c r="AR5" s="29">
        <f>VLOOKUP(AP5,'Ads Fontes Media Bias Data'!$A$2:$D$1744,4)</f>
        <v>43.2</v>
      </c>
      <c r="AS5" s="24">
        <f t="shared" si="1"/>
        <v>-5.766666667</v>
      </c>
      <c r="AT5" s="25">
        <f t="shared" si="2"/>
        <v>2.26280732</v>
      </c>
      <c r="AU5" s="26">
        <f t="shared" si="3"/>
        <v>44.39916667</v>
      </c>
      <c r="AV5" s="25">
        <f t="shared" si="4"/>
        <v>1.828061359</v>
      </c>
      <c r="AW5" s="26" t="s">
        <v>81</v>
      </c>
      <c r="AX5" s="26" t="s">
        <v>176</v>
      </c>
      <c r="AY5" s="25"/>
    </row>
    <row r="6">
      <c r="A6" s="13">
        <v>44724.0</v>
      </c>
      <c r="B6" s="14" t="s">
        <v>173</v>
      </c>
      <c r="C6" s="15">
        <v>45.0</v>
      </c>
      <c r="D6" s="16" t="str">
        <f>IFERROR(__xludf.DUMMYFUNCTION("CONCATENATE(""W241.AF.alex.doe."", TO_TEXT(C6), ""@gmail.com"")"),"W241.AF.alex.doe.045@gmail.com")</f>
        <v>W241.AF.alex.doe.045@gmail.com</v>
      </c>
      <c r="E6" s="17" t="s">
        <v>69</v>
      </c>
      <c r="F6" s="18">
        <v>34436.0</v>
      </c>
      <c r="G6" s="17" t="s">
        <v>107</v>
      </c>
      <c r="H6" s="19" t="s">
        <v>71</v>
      </c>
      <c r="I6" s="20" t="s">
        <v>76</v>
      </c>
      <c r="J6" s="21">
        <f>VLOOKUP(I6,'Ads Fontes Media Bias Data'!$A$2:$D$1744,3)</f>
        <v>3.19</v>
      </c>
      <c r="K6" s="22">
        <f>VLOOKUP(I6,'Ads Fontes Media Bias Data'!$A$2:$D$1744,4)</f>
        <v>46.64</v>
      </c>
      <c r="L6" s="20" t="s">
        <v>101</v>
      </c>
      <c r="M6" s="21">
        <f>VLOOKUP(L6,'Ads Fontes Media Bias Data'!$A$2:$D$1744,3)</f>
        <v>-14.13</v>
      </c>
      <c r="N6" s="22">
        <f>VLOOKUP(L6,'Ads Fontes Media Bias Data'!$A$2:$D$1744,4)</f>
        <v>35.87</v>
      </c>
      <c r="O6" s="20" t="s">
        <v>177</v>
      </c>
      <c r="P6" s="21">
        <f>VLOOKUP(O6,'Ads Fontes Media Bias Data'!$A$2:$D$1744,3)</f>
        <v>-0.16</v>
      </c>
      <c r="Q6" s="22">
        <f>VLOOKUP(O6,'Ads Fontes Media Bias Data'!$A$2:$D$1744,4)</f>
        <v>43.33</v>
      </c>
      <c r="R6" s="20" t="s">
        <v>126</v>
      </c>
      <c r="S6" s="21">
        <f>VLOOKUP(R6,'Ads Fontes Media Bias Data'!$A$2:$D$1744,3)</f>
        <v>-2.62</v>
      </c>
      <c r="T6" s="22">
        <f>VLOOKUP(R6,'Ads Fontes Media Bias Data'!$A$2:$D$1744,4)</f>
        <v>45.56</v>
      </c>
      <c r="U6" s="20" t="s">
        <v>147</v>
      </c>
      <c r="V6" s="21">
        <f>VLOOKUP(U6,'Ads Fontes Media Bias Data'!$A$2:$D$1744,3)</f>
        <v>-2.34</v>
      </c>
      <c r="W6" s="22">
        <f>VLOOKUP(U6,'Ads Fontes Media Bias Data'!$A$2:$D$1744,4)</f>
        <v>46.25</v>
      </c>
      <c r="X6" s="20" t="s">
        <v>180</v>
      </c>
      <c r="Y6" s="21">
        <f>VLOOKUP(X6,'Ads Fontes Media Bias Data'!$A$2:$D$1744,3)</f>
        <v>-1.65</v>
      </c>
      <c r="Z6" s="22">
        <f>VLOOKUP(X6,'Ads Fontes Media Bias Data'!$A$2:$D$1744,4)</f>
        <v>46.04</v>
      </c>
      <c r="AA6" s="20" t="s">
        <v>88</v>
      </c>
      <c r="AB6" s="21">
        <f>VLOOKUP(AA6,'Ads Fontes Media Bias Data'!$A$2:$D$1744,3)</f>
        <v>-8.68</v>
      </c>
      <c r="AC6" s="22">
        <f>VLOOKUP(AA6,'Ads Fontes Media Bias Data'!$A$2:$D$1744,4)</f>
        <v>42.4</v>
      </c>
      <c r="AD6" s="20" t="s">
        <v>99</v>
      </c>
      <c r="AE6" s="21">
        <f>VLOOKUP(AD6,'Ads Fontes Media Bias Data'!$A$2:$D$1744,3)</f>
        <v>-0.93</v>
      </c>
      <c r="AF6" s="22">
        <f>VLOOKUP(AD6,'Ads Fontes Media Bias Data'!$A$2:$D$1744,4)</f>
        <v>47.73</v>
      </c>
      <c r="AG6" s="20" t="s">
        <v>88</v>
      </c>
      <c r="AH6" s="21">
        <f>VLOOKUP(AG6,'Ads Fontes Media Bias Data'!$A$2:$D$1744,3)</f>
        <v>-8.68</v>
      </c>
      <c r="AI6" s="22">
        <f>VLOOKUP(AG6,'Ads Fontes Media Bias Data'!$A$2:$D$1744,4)</f>
        <v>42.4</v>
      </c>
      <c r="AJ6" s="20" t="s">
        <v>181</v>
      </c>
      <c r="AK6" s="21">
        <f>VLOOKUP(AJ6,'Ads Fontes Media Bias Data'!$A$2:$D$1744,3)</f>
        <v>-8.19</v>
      </c>
      <c r="AL6" s="22">
        <f>VLOOKUP(AJ6,'Ads Fontes Media Bias Data'!$A$2:$D$1744,4)</f>
        <v>41.25</v>
      </c>
      <c r="AM6" s="20" t="s">
        <v>72</v>
      </c>
      <c r="AN6" s="21">
        <f>VLOOKUP(AM6,'Ads Fontes Media Bias Data'!$A$2:$D$1744,3)</f>
        <v>14.02</v>
      </c>
      <c r="AO6" s="22">
        <f>VLOOKUP(AM6,'Ads Fontes Media Bias Data'!$A$2:$D$1744,4)</f>
        <v>35.4</v>
      </c>
      <c r="AP6" s="20" t="s">
        <v>110</v>
      </c>
      <c r="AQ6" s="21">
        <f>VLOOKUP(AP6,'Ads Fontes Media Bias Data'!$A$2:$D$1744,3)</f>
        <v>-1.06</v>
      </c>
      <c r="AR6" s="22">
        <f>VLOOKUP(AP6,'Ads Fontes Media Bias Data'!$A$2:$D$1744,4)</f>
        <v>45.7</v>
      </c>
      <c r="AS6" s="24">
        <f t="shared" si="1"/>
        <v>-2.6025</v>
      </c>
      <c r="AT6" s="25">
        <f t="shared" si="2"/>
        <v>7.134772883</v>
      </c>
      <c r="AU6" s="26">
        <f t="shared" si="3"/>
        <v>43.21416667</v>
      </c>
      <c r="AV6" s="25">
        <f t="shared" si="4"/>
        <v>4.058751394</v>
      </c>
      <c r="AW6" s="25"/>
      <c r="AX6" s="26" t="s">
        <v>178</v>
      </c>
      <c r="AY6" s="25"/>
    </row>
    <row r="7">
      <c r="A7" s="13">
        <v>44724.0</v>
      </c>
      <c r="B7" s="14" t="s">
        <v>173</v>
      </c>
      <c r="C7" s="15">
        <v>45.0</v>
      </c>
      <c r="D7" s="16" t="str">
        <f>IFERROR(__xludf.DUMMYFUNCTION("CONCATENATE(""W241.AF.alex.doe."", TO_TEXT(C7), ""@gmail.com"")"),"W241.AF.alex.doe.045@gmail.com")</f>
        <v>W241.AF.alex.doe.045@gmail.com</v>
      </c>
      <c r="E7" s="17" t="s">
        <v>69</v>
      </c>
      <c r="F7" s="18">
        <v>34436.0</v>
      </c>
      <c r="G7" s="17" t="s">
        <v>107</v>
      </c>
      <c r="H7" s="19" t="s">
        <v>83</v>
      </c>
      <c r="I7" s="20" t="s">
        <v>147</v>
      </c>
      <c r="J7" s="21">
        <f>VLOOKUP(I7,'Ads Fontes Media Bias Data'!$A$2:$D$1744,3)</f>
        <v>-2.34</v>
      </c>
      <c r="K7" s="22">
        <f>VLOOKUP(I7,'Ads Fontes Media Bias Data'!$A$2:$D$1744,4)</f>
        <v>46.25</v>
      </c>
      <c r="L7" s="20" t="s">
        <v>103</v>
      </c>
      <c r="M7" s="21">
        <f>VLOOKUP(L7,'Ads Fontes Media Bias Data'!$A$2:$D$1744,3)</f>
        <v>-8.55</v>
      </c>
      <c r="N7" s="22">
        <f>VLOOKUP(L7,'Ads Fontes Media Bias Data'!$A$2:$D$1744,4)</f>
        <v>41.05</v>
      </c>
      <c r="O7" s="20" t="s">
        <v>102</v>
      </c>
      <c r="P7" s="21">
        <f>VLOOKUP(O7,'Ads Fontes Media Bias Data'!$A$2:$D$1744,3)</f>
        <v>-4.5</v>
      </c>
      <c r="Q7" s="22">
        <f>VLOOKUP(O7,'Ads Fontes Media Bias Data'!$A$2:$D$1744,4)</f>
        <v>46.8</v>
      </c>
      <c r="R7" s="20" t="s">
        <v>86</v>
      </c>
      <c r="S7" s="21">
        <f>VLOOKUP(R7,'Ads Fontes Media Bias Data'!$A$2:$D$1744,3)</f>
        <v>-1.82</v>
      </c>
      <c r="T7" s="22">
        <f>VLOOKUP(R7,'Ads Fontes Media Bias Data'!$A$2:$D$1744,4)</f>
        <v>48.85</v>
      </c>
      <c r="U7" s="20" t="s">
        <v>89</v>
      </c>
      <c r="V7" s="21">
        <f>VLOOKUP(U7,'Ads Fontes Media Bias Data'!$A$2:$D$1744,3)</f>
        <v>-5.26</v>
      </c>
      <c r="W7" s="22">
        <f>VLOOKUP(U7,'Ads Fontes Media Bias Data'!$A$2:$D$1744,4)</f>
        <v>43.21</v>
      </c>
      <c r="X7" s="20" t="s">
        <v>79</v>
      </c>
      <c r="Y7" s="21">
        <f>VLOOKUP(X7,'Ads Fontes Media Bias Data'!$A$2:$D$1744,3)</f>
        <v>-3.6</v>
      </c>
      <c r="Z7" s="22">
        <f>VLOOKUP(X7,'Ads Fontes Media Bias Data'!$A$2:$D$1744,4)</f>
        <v>46.07</v>
      </c>
      <c r="AA7" s="23" t="s">
        <v>74</v>
      </c>
      <c r="AB7" s="21">
        <f>VLOOKUP(AA7,'Ads Fontes Media Bias Data'!$A$2:$D$1744,3)</f>
        <v>-6.74</v>
      </c>
      <c r="AC7" s="22">
        <f>VLOOKUP(AA7,'Ads Fontes Media Bias Data'!$A$2:$D$1744,4)</f>
        <v>42.45</v>
      </c>
      <c r="AD7" s="20" t="s">
        <v>177</v>
      </c>
      <c r="AE7" s="21">
        <f>VLOOKUP(AD7,'Ads Fontes Media Bias Data'!$A$2:$D$1744,3)</f>
        <v>-0.16</v>
      </c>
      <c r="AF7" s="22">
        <f>VLOOKUP(AD7,'Ads Fontes Media Bias Data'!$A$2:$D$1744,4)</f>
        <v>43.33</v>
      </c>
      <c r="AG7" s="20" t="s">
        <v>182</v>
      </c>
      <c r="AH7" s="21">
        <f>VLOOKUP(AG7,'Ads Fontes Media Bias Data'!$A$2:$D$1744,3)</f>
        <v>-1.98</v>
      </c>
      <c r="AI7" s="22">
        <f>VLOOKUP(AG7,'Ads Fontes Media Bias Data'!$A$2:$D$1744,4)</f>
        <v>43.84</v>
      </c>
      <c r="AJ7" s="20" t="s">
        <v>79</v>
      </c>
      <c r="AK7" s="21">
        <f>VLOOKUP(AJ7,'Ads Fontes Media Bias Data'!$A$2:$D$1744,3)</f>
        <v>-3.6</v>
      </c>
      <c r="AL7" s="22">
        <f>VLOOKUP(AJ7,'Ads Fontes Media Bias Data'!$A$2:$D$1744,4)</f>
        <v>46.07</v>
      </c>
      <c r="AM7" s="20" t="s">
        <v>75</v>
      </c>
      <c r="AN7" s="21">
        <f>VLOOKUP(AM7,'Ads Fontes Media Bias Data'!$A$2:$D$1744,3)</f>
        <v>-6.82</v>
      </c>
      <c r="AO7" s="22">
        <f>VLOOKUP(AM7,'Ads Fontes Media Bias Data'!$A$2:$D$1744,4)</f>
        <v>45.8</v>
      </c>
      <c r="AP7" s="20" t="s">
        <v>183</v>
      </c>
      <c r="AQ7" s="21">
        <f>VLOOKUP(AP7,'Ads Fontes Media Bias Data'!$A$2:$D$1744,3)</f>
        <v>-0.33</v>
      </c>
      <c r="AR7" s="22">
        <f>VLOOKUP(AP7,'Ads Fontes Media Bias Data'!$A$2:$D$1744,4)</f>
        <v>43.73</v>
      </c>
      <c r="AS7" s="24">
        <f t="shared" si="1"/>
        <v>-3.808333333</v>
      </c>
      <c r="AT7" s="25">
        <f t="shared" si="2"/>
        <v>2.65744523</v>
      </c>
      <c r="AU7" s="26">
        <f t="shared" si="3"/>
        <v>44.7875</v>
      </c>
      <c r="AV7" s="25">
        <f t="shared" si="4"/>
        <v>2.196472896</v>
      </c>
      <c r="AW7" s="26" t="s">
        <v>81</v>
      </c>
      <c r="AX7" s="26" t="s">
        <v>176</v>
      </c>
      <c r="AY7" s="25"/>
    </row>
    <row r="8">
      <c r="A8" s="13">
        <v>44724.0</v>
      </c>
      <c r="B8" s="14" t="s">
        <v>173</v>
      </c>
      <c r="C8" s="15">
        <v>46.0</v>
      </c>
      <c r="D8" s="16" t="str">
        <f>IFERROR(__xludf.DUMMYFUNCTION("CONCATENATE(""W241.AF.alex.doe."", TO_TEXT(C8), ""@gmail.com"")"),"W241.AF.alex.doe.046@gmail.com")</f>
        <v>W241.AF.alex.doe.046@gmail.com</v>
      </c>
      <c r="E8" s="17" t="s">
        <v>115</v>
      </c>
      <c r="F8" s="18">
        <v>19419.0</v>
      </c>
      <c r="G8" s="17" t="s">
        <v>70</v>
      </c>
      <c r="H8" s="19" t="s">
        <v>71</v>
      </c>
      <c r="I8" s="27" t="s">
        <v>134</v>
      </c>
      <c r="J8" s="28">
        <f>VLOOKUP(I8,'Ads Fontes Media Bias Data'!$A$2:$D$1744,3)</f>
        <v>-5.17</v>
      </c>
      <c r="K8" s="29">
        <f>VLOOKUP(I8,'Ads Fontes Media Bias Data'!$A$2:$D$1744,4)</f>
        <v>46</v>
      </c>
      <c r="L8" s="27" t="s">
        <v>99</v>
      </c>
      <c r="M8" s="28">
        <f>VLOOKUP(L8,'Ads Fontes Media Bias Data'!$A$2:$D$1744,3)</f>
        <v>-0.93</v>
      </c>
      <c r="N8" s="29">
        <f>VLOOKUP(L8,'Ads Fontes Media Bias Data'!$A$2:$D$1744,4)</f>
        <v>47.73</v>
      </c>
      <c r="O8" s="27" t="s">
        <v>76</v>
      </c>
      <c r="P8" s="28">
        <f>VLOOKUP(O8,'Ads Fontes Media Bias Data'!$A$2:$D$1744,3)</f>
        <v>3.19</v>
      </c>
      <c r="Q8" s="29">
        <f>VLOOKUP(O8,'Ads Fontes Media Bias Data'!$A$2:$D$1744,4)</f>
        <v>46.64</v>
      </c>
      <c r="R8" s="27" t="s">
        <v>177</v>
      </c>
      <c r="S8" s="28">
        <f>VLOOKUP(R8,'Ads Fontes Media Bias Data'!$A$2:$D$1744,3)</f>
        <v>-0.16</v>
      </c>
      <c r="T8" s="29">
        <f>VLOOKUP(R8,'Ads Fontes Media Bias Data'!$A$2:$D$1744,4)</f>
        <v>43.33</v>
      </c>
      <c r="U8" s="27" t="s">
        <v>147</v>
      </c>
      <c r="V8" s="28">
        <f>VLOOKUP(U8,'Ads Fontes Media Bias Data'!$A$2:$D$1744,3)</f>
        <v>-2.34</v>
      </c>
      <c r="W8" s="29">
        <f>VLOOKUP(U8,'Ads Fontes Media Bias Data'!$A$2:$D$1744,4)</f>
        <v>46.25</v>
      </c>
      <c r="X8" s="27" t="s">
        <v>72</v>
      </c>
      <c r="Y8" s="28">
        <f>VLOOKUP(X8,'Ads Fontes Media Bias Data'!$A$2:$D$1744,3)</f>
        <v>14.02</v>
      </c>
      <c r="Z8" s="29">
        <f>VLOOKUP(X8,'Ads Fontes Media Bias Data'!$A$2:$D$1744,4)</f>
        <v>35.4</v>
      </c>
      <c r="AA8" s="27" t="s">
        <v>180</v>
      </c>
      <c r="AB8" s="28">
        <f>VLOOKUP(AA8,'Ads Fontes Media Bias Data'!$A$2:$D$1744,3)</f>
        <v>-1.65</v>
      </c>
      <c r="AC8" s="29">
        <f>VLOOKUP(AA8,'Ads Fontes Media Bias Data'!$A$2:$D$1744,4)</f>
        <v>46.04</v>
      </c>
      <c r="AD8" s="27" t="s">
        <v>88</v>
      </c>
      <c r="AE8" s="28">
        <f>VLOOKUP(AD8,'Ads Fontes Media Bias Data'!$A$2:$D$1744,3)</f>
        <v>-8.68</v>
      </c>
      <c r="AF8" s="29">
        <f>VLOOKUP(AD8,'Ads Fontes Media Bias Data'!$A$2:$D$1744,4)</f>
        <v>42.4</v>
      </c>
      <c r="AG8" s="27" t="s">
        <v>99</v>
      </c>
      <c r="AH8" s="28">
        <f>VLOOKUP(AG8,'Ads Fontes Media Bias Data'!$A$2:$D$1744,3)</f>
        <v>-0.93</v>
      </c>
      <c r="AI8" s="29">
        <f>VLOOKUP(AG8,'Ads Fontes Media Bias Data'!$A$2:$D$1744,4)</f>
        <v>47.73</v>
      </c>
      <c r="AJ8" s="27" t="s">
        <v>88</v>
      </c>
      <c r="AK8" s="28">
        <f>VLOOKUP(AJ8,'Ads Fontes Media Bias Data'!$A$2:$D$1744,3)</f>
        <v>-8.68</v>
      </c>
      <c r="AL8" s="29">
        <f>VLOOKUP(AJ8,'Ads Fontes Media Bias Data'!$A$2:$D$1744,4)</f>
        <v>42.4</v>
      </c>
      <c r="AM8" s="27" t="s">
        <v>181</v>
      </c>
      <c r="AN8" s="28">
        <f>VLOOKUP(AM8,'Ads Fontes Media Bias Data'!$A$2:$D$1744,3)</f>
        <v>-8.19</v>
      </c>
      <c r="AO8" s="29">
        <f>VLOOKUP(AM8,'Ads Fontes Media Bias Data'!$A$2:$D$1744,4)</f>
        <v>41.25</v>
      </c>
      <c r="AP8" s="27" t="s">
        <v>110</v>
      </c>
      <c r="AQ8" s="28">
        <f>VLOOKUP(AP8,'Ads Fontes Media Bias Data'!$A$2:$D$1744,3)</f>
        <v>-1.06</v>
      </c>
      <c r="AR8" s="29">
        <f>VLOOKUP(AP8,'Ads Fontes Media Bias Data'!$A$2:$D$1744,4)</f>
        <v>45.7</v>
      </c>
      <c r="AS8" s="24">
        <f t="shared" si="1"/>
        <v>-1.715</v>
      </c>
      <c r="AT8" s="25">
        <f t="shared" si="2"/>
        <v>6.230487359</v>
      </c>
      <c r="AU8" s="26">
        <f t="shared" si="3"/>
        <v>44.23916667</v>
      </c>
      <c r="AV8" s="25">
        <f t="shared" si="4"/>
        <v>3.533148115</v>
      </c>
      <c r="AW8" s="25"/>
      <c r="AX8" s="26" t="s">
        <v>175</v>
      </c>
      <c r="AY8" s="25"/>
    </row>
    <row r="9">
      <c r="A9" s="13">
        <v>44724.0</v>
      </c>
      <c r="B9" s="14" t="s">
        <v>173</v>
      </c>
      <c r="C9" s="15">
        <v>46.0</v>
      </c>
      <c r="D9" s="16" t="str">
        <f>IFERROR(__xludf.DUMMYFUNCTION("CONCATENATE(""W241.AF.alex.doe."", TO_TEXT(C9), ""@gmail.com"")"),"W241.AF.alex.doe.046@gmail.com")</f>
        <v>W241.AF.alex.doe.046@gmail.com</v>
      </c>
      <c r="E9" s="17" t="s">
        <v>115</v>
      </c>
      <c r="F9" s="18">
        <v>19419.0</v>
      </c>
      <c r="G9" s="17" t="s">
        <v>70</v>
      </c>
      <c r="H9" s="19" t="s">
        <v>83</v>
      </c>
      <c r="I9" s="27" t="s">
        <v>147</v>
      </c>
      <c r="J9" s="28">
        <f>VLOOKUP(I9,'Ads Fontes Media Bias Data'!$A$2:$D$1744,3)</f>
        <v>-2.34</v>
      </c>
      <c r="K9" s="29">
        <f>VLOOKUP(I9,'Ads Fontes Media Bias Data'!$A$2:$D$1744,4)</f>
        <v>46.25</v>
      </c>
      <c r="L9" s="27" t="s">
        <v>103</v>
      </c>
      <c r="M9" s="28">
        <f>VLOOKUP(L9,'Ads Fontes Media Bias Data'!$A$2:$D$1744,3)</f>
        <v>-8.55</v>
      </c>
      <c r="N9" s="29">
        <f>VLOOKUP(L9,'Ads Fontes Media Bias Data'!$A$2:$D$1744,4)</f>
        <v>41.05</v>
      </c>
      <c r="O9" s="27" t="s">
        <v>84</v>
      </c>
      <c r="P9" s="28">
        <f>VLOOKUP(O9,'Ads Fontes Media Bias Data'!$A$2:$D$1744,3)</f>
        <v>-5.11</v>
      </c>
      <c r="Q9" s="29">
        <f>VLOOKUP(O9,'Ads Fontes Media Bias Data'!$A$2:$D$1744,4)</f>
        <v>45.12</v>
      </c>
      <c r="R9" s="27" t="s">
        <v>102</v>
      </c>
      <c r="S9" s="28">
        <f>VLOOKUP(R9,'Ads Fontes Media Bias Data'!$A$2:$D$1744,3)</f>
        <v>-4.5</v>
      </c>
      <c r="T9" s="29">
        <f>VLOOKUP(R9,'Ads Fontes Media Bias Data'!$A$2:$D$1744,4)</f>
        <v>46.8</v>
      </c>
      <c r="U9" s="27" t="s">
        <v>88</v>
      </c>
      <c r="V9" s="28">
        <f>VLOOKUP(U9,'Ads Fontes Media Bias Data'!$A$2:$D$1744,3)</f>
        <v>-8.68</v>
      </c>
      <c r="W9" s="29">
        <f>VLOOKUP(U9,'Ads Fontes Media Bias Data'!$A$2:$D$1744,4)</f>
        <v>42.4</v>
      </c>
      <c r="X9" s="27" t="s">
        <v>75</v>
      </c>
      <c r="Y9" s="28">
        <f>VLOOKUP(X9,'Ads Fontes Media Bias Data'!$A$2:$D$1744,3)</f>
        <v>-6.82</v>
      </c>
      <c r="Z9" s="29">
        <f>VLOOKUP(X9,'Ads Fontes Media Bias Data'!$A$2:$D$1744,4)</f>
        <v>45.8</v>
      </c>
      <c r="AA9" s="27" t="s">
        <v>79</v>
      </c>
      <c r="AB9" s="28">
        <f>VLOOKUP(AA9,'Ads Fontes Media Bias Data'!$A$2:$D$1744,3)</f>
        <v>-3.6</v>
      </c>
      <c r="AC9" s="29">
        <f>VLOOKUP(AA9,'Ads Fontes Media Bias Data'!$A$2:$D$1744,4)</f>
        <v>46.07</v>
      </c>
      <c r="AD9" s="27" t="s">
        <v>87</v>
      </c>
      <c r="AE9" s="28">
        <f>VLOOKUP(AD9,'Ads Fontes Media Bias Data'!$A$2:$D$1744,3)</f>
        <v>-6.92</v>
      </c>
      <c r="AF9" s="29">
        <f>VLOOKUP(AD9,'Ads Fontes Media Bias Data'!$A$2:$D$1744,4)</f>
        <v>43.16</v>
      </c>
      <c r="AG9" s="27" t="s">
        <v>77</v>
      </c>
      <c r="AH9" s="28">
        <f>VLOOKUP(AG9,'Ads Fontes Media Bias Data'!$A$2:$D$1744,3)</f>
        <v>-1.32</v>
      </c>
      <c r="AI9" s="29">
        <f>VLOOKUP(AG9,'Ads Fontes Media Bias Data'!$A$2:$D$1744,4)</f>
        <v>47.94</v>
      </c>
      <c r="AJ9" s="27" t="s">
        <v>120</v>
      </c>
      <c r="AK9" s="28">
        <f>VLOOKUP(AJ9,'Ads Fontes Media Bias Data'!$A$2:$D$1744,3)</f>
        <v>-2.22</v>
      </c>
      <c r="AL9" s="29">
        <f>VLOOKUP(AJ9,'Ads Fontes Media Bias Data'!$A$2:$D$1744,4)</f>
        <v>41.16</v>
      </c>
      <c r="AM9" s="27" t="s">
        <v>89</v>
      </c>
      <c r="AN9" s="28">
        <f>VLOOKUP(AM9,'Ads Fontes Media Bias Data'!$A$2:$D$1744,3)</f>
        <v>-5.26</v>
      </c>
      <c r="AO9" s="29">
        <f>VLOOKUP(AM9,'Ads Fontes Media Bias Data'!$A$2:$D$1744,4)</f>
        <v>43.21</v>
      </c>
      <c r="AP9" s="27" t="s">
        <v>79</v>
      </c>
      <c r="AQ9" s="28">
        <f>VLOOKUP(AP9,'Ads Fontes Media Bias Data'!$A$2:$D$1744,3)</f>
        <v>-3.6</v>
      </c>
      <c r="AR9" s="29">
        <f>VLOOKUP(AP9,'Ads Fontes Media Bias Data'!$A$2:$D$1744,4)</f>
        <v>46.07</v>
      </c>
      <c r="AS9" s="24">
        <f t="shared" si="1"/>
        <v>-4.91</v>
      </c>
      <c r="AT9" s="25">
        <f t="shared" si="2"/>
        <v>2.442848561</v>
      </c>
      <c r="AU9" s="26">
        <f t="shared" si="3"/>
        <v>44.58583333</v>
      </c>
      <c r="AV9" s="25">
        <f t="shared" si="4"/>
        <v>2.296829666</v>
      </c>
      <c r="AW9" s="26" t="s">
        <v>81</v>
      </c>
      <c r="AX9" s="26" t="s">
        <v>176</v>
      </c>
      <c r="AY9" s="25"/>
    </row>
    <row r="10">
      <c r="A10" s="13">
        <v>44724.0</v>
      </c>
      <c r="B10" s="14" t="s">
        <v>173</v>
      </c>
      <c r="C10" s="15">
        <v>47.0</v>
      </c>
      <c r="D10" s="16" t="str">
        <f>IFERROR(__xludf.DUMMYFUNCTION("CONCATENATE(""W241.AF.alex.doe."", TO_TEXT(C10), ""@gmail.com"")"),"W241.AF.alex.doe.047@gmail.com")</f>
        <v>W241.AF.alex.doe.047@gmail.com</v>
      </c>
      <c r="E10" s="17" t="s">
        <v>115</v>
      </c>
      <c r="F10" s="18">
        <v>21443.0</v>
      </c>
      <c r="G10" s="17" t="s">
        <v>96</v>
      </c>
      <c r="H10" s="19" t="s">
        <v>71</v>
      </c>
      <c r="I10" s="20" t="s">
        <v>79</v>
      </c>
      <c r="J10" s="21">
        <f>VLOOKUP(I10,'Ads Fontes Media Bias Data'!$A$2:$D$1744,3)</f>
        <v>-3.6</v>
      </c>
      <c r="K10" s="22">
        <f>VLOOKUP(I10,'Ads Fontes Media Bias Data'!$A$2:$D$1744,4)</f>
        <v>46.07</v>
      </c>
      <c r="L10" s="20" t="s">
        <v>121</v>
      </c>
      <c r="M10" s="21">
        <f>VLOOKUP(L10,'Ads Fontes Media Bias Data'!$A$2:$D$1744,3)</f>
        <v>-3.15</v>
      </c>
      <c r="N10" s="22">
        <f>VLOOKUP(L10,'Ads Fontes Media Bias Data'!$A$2:$D$1744,4)</f>
        <v>47.51</v>
      </c>
      <c r="O10" s="20" t="s">
        <v>88</v>
      </c>
      <c r="P10" s="21">
        <f>VLOOKUP(O10,'Ads Fontes Media Bias Data'!$A$2:$D$1744,3)</f>
        <v>-8.68</v>
      </c>
      <c r="Q10" s="22">
        <f>VLOOKUP(O10,'Ads Fontes Media Bias Data'!$A$2:$D$1744,4)</f>
        <v>42.4</v>
      </c>
      <c r="R10" s="20" t="s">
        <v>110</v>
      </c>
      <c r="S10" s="21">
        <f>VLOOKUP(R10,'Ads Fontes Media Bias Data'!$A$2:$D$1744,3)</f>
        <v>-1.06</v>
      </c>
      <c r="T10" s="22">
        <f>VLOOKUP(R10,'Ads Fontes Media Bias Data'!$A$2:$D$1744,4)</f>
        <v>45.7</v>
      </c>
      <c r="U10" s="20" t="s">
        <v>99</v>
      </c>
      <c r="V10" s="21">
        <f>VLOOKUP(U10,'Ads Fontes Media Bias Data'!$A$2:$D$1744,3)</f>
        <v>-0.93</v>
      </c>
      <c r="W10" s="22">
        <f>VLOOKUP(U10,'Ads Fontes Media Bias Data'!$A$2:$D$1744,4)</f>
        <v>47.73</v>
      </c>
      <c r="X10" s="20" t="s">
        <v>79</v>
      </c>
      <c r="Y10" s="21">
        <f>VLOOKUP(X10,'Ads Fontes Media Bias Data'!$A$2:$D$1744,3)</f>
        <v>-3.6</v>
      </c>
      <c r="Z10" s="22">
        <f>VLOOKUP(X10,'Ads Fontes Media Bias Data'!$A$2:$D$1744,4)</f>
        <v>46.07</v>
      </c>
      <c r="AA10" s="20" t="s">
        <v>147</v>
      </c>
      <c r="AB10" s="21">
        <f>VLOOKUP(AA10,'Ads Fontes Media Bias Data'!$A$2:$D$1744,3)</f>
        <v>-2.34</v>
      </c>
      <c r="AC10" s="22">
        <f>VLOOKUP(AA10,'Ads Fontes Media Bias Data'!$A$2:$D$1744,4)</f>
        <v>46.25</v>
      </c>
      <c r="AD10" s="20" t="s">
        <v>99</v>
      </c>
      <c r="AE10" s="21">
        <f>VLOOKUP(AD10,'Ads Fontes Media Bias Data'!$A$2:$D$1744,3)</f>
        <v>-0.93</v>
      </c>
      <c r="AF10" s="22">
        <f>VLOOKUP(AD10,'Ads Fontes Media Bias Data'!$A$2:$D$1744,4)</f>
        <v>47.73</v>
      </c>
      <c r="AG10" s="20" t="s">
        <v>140</v>
      </c>
      <c r="AH10" s="21">
        <f>VLOOKUP(AG10,'Ads Fontes Media Bias Data'!$A$2:$D$1744,3)</f>
        <v>-0.4</v>
      </c>
      <c r="AI10" s="22">
        <f>VLOOKUP(AG10,'Ads Fontes Media Bias Data'!$A$2:$D$1744,4)</f>
        <v>45.55</v>
      </c>
      <c r="AJ10" s="20" t="s">
        <v>101</v>
      </c>
      <c r="AK10" s="21">
        <f>VLOOKUP(AJ10,'Ads Fontes Media Bias Data'!$A$2:$D$1744,3)</f>
        <v>-14.13</v>
      </c>
      <c r="AL10" s="22">
        <f>VLOOKUP(AJ10,'Ads Fontes Media Bias Data'!$A$2:$D$1744,4)</f>
        <v>35.87</v>
      </c>
      <c r="AM10" s="20" t="s">
        <v>102</v>
      </c>
      <c r="AN10" s="21">
        <f>VLOOKUP(AM10,'Ads Fontes Media Bias Data'!$A$2:$D$1744,3)</f>
        <v>-4.5</v>
      </c>
      <c r="AO10" s="22">
        <f>VLOOKUP(AM10,'Ads Fontes Media Bias Data'!$A$2:$D$1744,4)</f>
        <v>46.8</v>
      </c>
      <c r="AP10" s="20" t="s">
        <v>125</v>
      </c>
      <c r="AQ10" s="21">
        <f>VLOOKUP(AP10,'Ads Fontes Media Bias Data'!$A$2:$D$1744,3)</f>
        <v>-1.23</v>
      </c>
      <c r="AR10" s="22">
        <f>VLOOKUP(AP10,'Ads Fontes Media Bias Data'!$A$2:$D$1744,4)</f>
        <v>45.73</v>
      </c>
      <c r="AS10" s="24">
        <f t="shared" si="1"/>
        <v>-3.7125</v>
      </c>
      <c r="AT10" s="25">
        <f t="shared" si="2"/>
        <v>3.996610211</v>
      </c>
      <c r="AU10" s="26">
        <f t="shared" si="3"/>
        <v>45.28416667</v>
      </c>
      <c r="AV10" s="25">
        <f t="shared" si="4"/>
        <v>3.285941012</v>
      </c>
      <c r="AW10" s="25"/>
      <c r="AX10" s="26" t="s">
        <v>184</v>
      </c>
      <c r="AY10" s="25"/>
    </row>
    <row r="11">
      <c r="A11" s="13">
        <v>44724.0</v>
      </c>
      <c r="B11" s="14" t="s">
        <v>173</v>
      </c>
      <c r="C11" s="15">
        <v>47.0</v>
      </c>
      <c r="D11" s="16" t="str">
        <f>IFERROR(__xludf.DUMMYFUNCTION("CONCATENATE(""W241.AF.alex.doe."", TO_TEXT(C11), ""@gmail.com"")"),"W241.AF.alex.doe.047@gmail.com")</f>
        <v>W241.AF.alex.doe.047@gmail.com</v>
      </c>
      <c r="E11" s="17" t="s">
        <v>115</v>
      </c>
      <c r="F11" s="18">
        <v>21443.0</v>
      </c>
      <c r="G11" s="17" t="s">
        <v>96</v>
      </c>
      <c r="H11" s="19" t="s">
        <v>83</v>
      </c>
      <c r="I11" s="20" t="s">
        <v>147</v>
      </c>
      <c r="J11" s="21">
        <f>VLOOKUP(I11,'Ads Fontes Media Bias Data'!$A$2:$D$1744,3)</f>
        <v>-2.34</v>
      </c>
      <c r="K11" s="22">
        <f>VLOOKUP(I11,'Ads Fontes Media Bias Data'!$A$2:$D$1744,4)</f>
        <v>46.25</v>
      </c>
      <c r="L11" s="20" t="s">
        <v>105</v>
      </c>
      <c r="M11" s="21">
        <f>VLOOKUP(L11,'Ads Fontes Media Bias Data'!$A$2:$D$1744,3)</f>
        <v>5.09</v>
      </c>
      <c r="N11" s="22">
        <f>VLOOKUP(L11,'Ads Fontes Media Bias Data'!$A$2:$D$1744,4)</f>
        <v>45.37</v>
      </c>
      <c r="O11" s="20" t="s">
        <v>102</v>
      </c>
      <c r="P11" s="21">
        <f>VLOOKUP(O11,'Ads Fontes Media Bias Data'!$A$2:$D$1744,3)</f>
        <v>-4.5</v>
      </c>
      <c r="Q11" s="22">
        <f>VLOOKUP(O11,'Ads Fontes Media Bias Data'!$A$2:$D$1744,4)</f>
        <v>46.8</v>
      </c>
      <c r="R11" s="20" t="s">
        <v>85</v>
      </c>
      <c r="S11" s="21">
        <f>VLOOKUP(R11,'Ads Fontes Media Bias Data'!$A$2:$D$1744,3)</f>
        <v>-7.82</v>
      </c>
      <c r="T11" s="22">
        <f>VLOOKUP(R11,'Ads Fontes Media Bias Data'!$A$2:$D$1744,4)</f>
        <v>43.93</v>
      </c>
      <c r="U11" s="20" t="s">
        <v>79</v>
      </c>
      <c r="V11" s="21">
        <f>VLOOKUP(U11,'Ads Fontes Media Bias Data'!$A$2:$D$1744,3)</f>
        <v>-3.6</v>
      </c>
      <c r="W11" s="22">
        <f>VLOOKUP(U11,'Ads Fontes Media Bias Data'!$A$2:$D$1744,4)</f>
        <v>46.07</v>
      </c>
      <c r="X11" s="20" t="s">
        <v>103</v>
      </c>
      <c r="Y11" s="21">
        <f>VLOOKUP(X11,'Ads Fontes Media Bias Data'!$A$2:$D$1744,3)</f>
        <v>-8.55</v>
      </c>
      <c r="Z11" s="22">
        <f>VLOOKUP(X11,'Ads Fontes Media Bias Data'!$A$2:$D$1744,4)</f>
        <v>41.05</v>
      </c>
      <c r="AA11" s="20" t="s">
        <v>120</v>
      </c>
      <c r="AB11" s="21">
        <f>VLOOKUP(AA11,'Ads Fontes Media Bias Data'!$A$2:$D$1744,3)</f>
        <v>-2.22</v>
      </c>
      <c r="AC11" s="22">
        <f>VLOOKUP(AA11,'Ads Fontes Media Bias Data'!$A$2:$D$1744,4)</f>
        <v>41.16</v>
      </c>
      <c r="AD11" s="20" t="s">
        <v>185</v>
      </c>
      <c r="AE11" s="21">
        <f>VLOOKUP(AD11,'Ads Fontes Media Bias Data'!$A$2:$D$1744,3)</f>
        <v>-1.22</v>
      </c>
      <c r="AF11" s="22">
        <f>VLOOKUP(AD11,'Ads Fontes Media Bias Data'!$A$2:$D$1744,4)</f>
        <v>42</v>
      </c>
      <c r="AG11" s="20" t="s">
        <v>89</v>
      </c>
      <c r="AH11" s="21">
        <f>VLOOKUP(AG11,'Ads Fontes Media Bias Data'!$A$2:$D$1744,3)</f>
        <v>-5.26</v>
      </c>
      <c r="AI11" s="22">
        <f>VLOOKUP(AG11,'Ads Fontes Media Bias Data'!$A$2:$D$1744,4)</f>
        <v>43.21</v>
      </c>
      <c r="AJ11" s="20" t="s">
        <v>87</v>
      </c>
      <c r="AK11" s="21">
        <f>VLOOKUP(AJ11,'Ads Fontes Media Bias Data'!$A$2:$D$1744,3)</f>
        <v>-6.92</v>
      </c>
      <c r="AL11" s="22">
        <f>VLOOKUP(AJ11,'Ads Fontes Media Bias Data'!$A$2:$D$1744,4)</f>
        <v>43.16</v>
      </c>
      <c r="AM11" s="20" t="s">
        <v>183</v>
      </c>
      <c r="AN11" s="21">
        <f>VLOOKUP(AM11,'Ads Fontes Media Bias Data'!$A$2:$D$1744,3)</f>
        <v>-0.33</v>
      </c>
      <c r="AO11" s="22">
        <f>VLOOKUP(AM11,'Ads Fontes Media Bias Data'!$A$2:$D$1744,4)</f>
        <v>43.73</v>
      </c>
      <c r="AP11" s="20" t="s">
        <v>75</v>
      </c>
      <c r="AQ11" s="21">
        <f>VLOOKUP(AP11,'Ads Fontes Media Bias Data'!$A$2:$D$1744,3)</f>
        <v>-6.82</v>
      </c>
      <c r="AR11" s="22">
        <f>VLOOKUP(AP11,'Ads Fontes Media Bias Data'!$A$2:$D$1744,4)</f>
        <v>45.8</v>
      </c>
      <c r="AS11" s="24">
        <f t="shared" si="1"/>
        <v>-3.7075</v>
      </c>
      <c r="AT11" s="25">
        <f t="shared" si="2"/>
        <v>3.843459911</v>
      </c>
      <c r="AU11" s="26">
        <f t="shared" si="3"/>
        <v>44.04416667</v>
      </c>
      <c r="AV11" s="25">
        <f t="shared" si="4"/>
        <v>2.01034804</v>
      </c>
      <c r="AW11" s="26" t="s">
        <v>81</v>
      </c>
      <c r="AX11" s="26" t="s">
        <v>176</v>
      </c>
      <c r="AY11" s="25"/>
    </row>
    <row r="12">
      <c r="A12" s="13">
        <v>44724.0</v>
      </c>
      <c r="B12" s="14" t="s">
        <v>173</v>
      </c>
      <c r="C12" s="15">
        <v>48.0</v>
      </c>
      <c r="D12" s="16" t="str">
        <f>IFERROR(__xludf.DUMMYFUNCTION("CONCATENATE(""W241.AF.alex.doe."", TO_TEXT(C12), ""@gmail.com"")"),"W241.AF.alex.doe.048@gmail.com")</f>
        <v>W241.AF.alex.doe.048@gmail.com</v>
      </c>
      <c r="E12" s="17" t="s">
        <v>115</v>
      </c>
      <c r="F12" s="18">
        <v>19828.0</v>
      </c>
      <c r="G12" s="17" t="s">
        <v>107</v>
      </c>
      <c r="H12" s="19" t="s">
        <v>71</v>
      </c>
      <c r="I12" s="27" t="s">
        <v>72</v>
      </c>
      <c r="J12" s="28">
        <f>VLOOKUP(I12,'Ads Fontes Media Bias Data'!$A$2:$D$1744,3)</f>
        <v>14.02</v>
      </c>
      <c r="K12" s="29">
        <f>VLOOKUP(I12,'Ads Fontes Media Bias Data'!$A$2:$D$1744,4)</f>
        <v>35.4</v>
      </c>
      <c r="L12" s="27" t="s">
        <v>102</v>
      </c>
      <c r="M12" s="28">
        <f>VLOOKUP(L12,'Ads Fontes Media Bias Data'!$A$2:$D$1744,3)</f>
        <v>-4.5</v>
      </c>
      <c r="N12" s="29">
        <f>VLOOKUP(L12,'Ads Fontes Media Bias Data'!$A$2:$D$1744,4)</f>
        <v>46.8</v>
      </c>
      <c r="O12" s="27" t="s">
        <v>84</v>
      </c>
      <c r="P12" s="28">
        <f>VLOOKUP(O12,'Ads Fontes Media Bias Data'!$A$2:$D$1744,3)</f>
        <v>-5.11</v>
      </c>
      <c r="Q12" s="29">
        <f>VLOOKUP(O12,'Ads Fontes Media Bias Data'!$A$2:$D$1744,4)</f>
        <v>45.12</v>
      </c>
      <c r="R12" s="27" t="s">
        <v>127</v>
      </c>
      <c r="S12" s="28">
        <f>VLOOKUP(R12,'Ads Fontes Media Bias Data'!$A$2:$D$1744,3)</f>
        <v>-0.22</v>
      </c>
      <c r="T12" s="29">
        <f>VLOOKUP(R12,'Ads Fontes Media Bias Data'!$A$2:$D$1744,4)</f>
        <v>41.44</v>
      </c>
      <c r="U12" s="27" t="s">
        <v>147</v>
      </c>
      <c r="V12" s="28">
        <f>VLOOKUP(U12,'Ads Fontes Media Bias Data'!$A$2:$D$1744,3)</f>
        <v>-2.34</v>
      </c>
      <c r="W12" s="29">
        <f>VLOOKUP(U12,'Ads Fontes Media Bias Data'!$A$2:$D$1744,4)</f>
        <v>46.25</v>
      </c>
      <c r="X12" s="27" t="s">
        <v>102</v>
      </c>
      <c r="Y12" s="28">
        <f>VLOOKUP(X12,'Ads Fontes Media Bias Data'!$A$2:$D$1744,3)</f>
        <v>-4.5</v>
      </c>
      <c r="Z12" s="29">
        <f>VLOOKUP(X12,'Ads Fontes Media Bias Data'!$A$2:$D$1744,4)</f>
        <v>46.8</v>
      </c>
      <c r="AA12" s="27" t="s">
        <v>121</v>
      </c>
      <c r="AB12" s="28">
        <f>VLOOKUP(AA12,'Ads Fontes Media Bias Data'!$A$2:$D$1744,3)</f>
        <v>-3.15</v>
      </c>
      <c r="AC12" s="29">
        <f>VLOOKUP(AA12,'Ads Fontes Media Bias Data'!$A$2:$D$1744,4)</f>
        <v>47.51</v>
      </c>
      <c r="AD12" s="27" t="s">
        <v>86</v>
      </c>
      <c r="AE12" s="28">
        <f>VLOOKUP(AD12,'Ads Fontes Media Bias Data'!$A$2:$D$1744,3)</f>
        <v>-1.82</v>
      </c>
      <c r="AF12" s="29">
        <f>VLOOKUP(AD12,'Ads Fontes Media Bias Data'!$A$2:$D$1744,4)</f>
        <v>48.85</v>
      </c>
      <c r="AG12" s="27" t="s">
        <v>88</v>
      </c>
      <c r="AH12" s="28">
        <f>VLOOKUP(AG12,'Ads Fontes Media Bias Data'!$A$2:$D$1744,3)</f>
        <v>-8.68</v>
      </c>
      <c r="AI12" s="29">
        <f>VLOOKUP(AG12,'Ads Fontes Media Bias Data'!$A$2:$D$1744,4)</f>
        <v>42.4</v>
      </c>
      <c r="AJ12" s="27" t="s">
        <v>86</v>
      </c>
      <c r="AK12" s="28">
        <f>VLOOKUP(AJ12,'Ads Fontes Media Bias Data'!$A$2:$D$1744,3)</f>
        <v>-1.82</v>
      </c>
      <c r="AL12" s="29">
        <f>VLOOKUP(AJ12,'Ads Fontes Media Bias Data'!$A$2:$D$1744,4)</f>
        <v>48.85</v>
      </c>
      <c r="AM12" s="27" t="s">
        <v>79</v>
      </c>
      <c r="AN12" s="28">
        <f>VLOOKUP(AM12,'Ads Fontes Media Bias Data'!$A$2:$D$1744,3)</f>
        <v>-3.6</v>
      </c>
      <c r="AO12" s="29">
        <f>VLOOKUP(AM12,'Ads Fontes Media Bias Data'!$A$2:$D$1744,4)</f>
        <v>46.07</v>
      </c>
      <c r="AP12" s="27" t="s">
        <v>140</v>
      </c>
      <c r="AQ12" s="28">
        <f>VLOOKUP(AP12,'Ads Fontes Media Bias Data'!$A$2:$D$1744,3)</f>
        <v>-0.4</v>
      </c>
      <c r="AR12" s="29">
        <f>VLOOKUP(AP12,'Ads Fontes Media Bias Data'!$A$2:$D$1744,4)</f>
        <v>45.55</v>
      </c>
      <c r="AS12" s="24">
        <f t="shared" si="1"/>
        <v>-1.843333333</v>
      </c>
      <c r="AT12" s="25">
        <f t="shared" si="2"/>
        <v>5.501501173</v>
      </c>
      <c r="AU12" s="26">
        <f t="shared" si="3"/>
        <v>45.08666667</v>
      </c>
      <c r="AV12" s="25">
        <f t="shared" si="4"/>
        <v>3.777359187</v>
      </c>
      <c r="AW12" s="25"/>
      <c r="AX12" s="26" t="s">
        <v>186</v>
      </c>
      <c r="AY12" s="25"/>
    </row>
    <row r="13">
      <c r="A13" s="13">
        <v>44724.0</v>
      </c>
      <c r="B13" s="14" t="s">
        <v>173</v>
      </c>
      <c r="C13" s="15">
        <v>48.0</v>
      </c>
      <c r="D13" s="16" t="str">
        <f>IFERROR(__xludf.DUMMYFUNCTION("CONCATENATE(""W241.AF.alex.doe."", TO_TEXT(C13), ""@gmail.com"")"),"W241.AF.alex.doe.048@gmail.com")</f>
        <v>W241.AF.alex.doe.048@gmail.com</v>
      </c>
      <c r="E13" s="17" t="s">
        <v>115</v>
      </c>
      <c r="F13" s="18">
        <v>19828.0</v>
      </c>
      <c r="G13" s="17" t="s">
        <v>107</v>
      </c>
      <c r="H13" s="19" t="s">
        <v>83</v>
      </c>
      <c r="I13" s="27"/>
      <c r="J13" s="28" t="str">
        <f>VLOOKUP(I13,'Ads Fontes Media Bias Data'!$A$2:$D$1744,3)</f>
        <v>#N/A</v>
      </c>
      <c r="K13" s="29" t="str">
        <f>VLOOKUP(I13,'Ads Fontes Media Bias Data'!$A$2:$D$1744,4)</f>
        <v>#N/A</v>
      </c>
      <c r="L13" s="27"/>
      <c r="M13" s="28" t="str">
        <f>VLOOKUP(L13,'Ads Fontes Media Bias Data'!$A$2:$D$1744,3)</f>
        <v>#N/A</v>
      </c>
      <c r="N13" s="29" t="str">
        <f>VLOOKUP(L13,'Ads Fontes Media Bias Data'!$A$2:$D$1744,4)</f>
        <v>#N/A</v>
      </c>
      <c r="O13" s="27"/>
      <c r="P13" s="28" t="str">
        <f>VLOOKUP(O13,'Ads Fontes Media Bias Data'!$A$2:$D$1744,3)</f>
        <v>#N/A</v>
      </c>
      <c r="Q13" s="29" t="str">
        <f>VLOOKUP(O13,'Ads Fontes Media Bias Data'!$A$2:$D$1744,4)</f>
        <v>#N/A</v>
      </c>
      <c r="R13" s="27"/>
      <c r="S13" s="28" t="str">
        <f>VLOOKUP(R13,'Ads Fontes Media Bias Data'!$A$2:$D$1744,3)</f>
        <v>#N/A</v>
      </c>
      <c r="T13" s="29" t="str">
        <f>VLOOKUP(R13,'Ads Fontes Media Bias Data'!$A$2:$D$1744,4)</f>
        <v>#N/A</v>
      </c>
      <c r="U13" s="27"/>
      <c r="V13" s="28" t="str">
        <f>VLOOKUP(U13,'Ads Fontes Media Bias Data'!$A$2:$D$1744,3)</f>
        <v>#N/A</v>
      </c>
      <c r="W13" s="29" t="str">
        <f>VLOOKUP(U13,'Ads Fontes Media Bias Data'!$A$2:$D$1744,4)</f>
        <v>#N/A</v>
      </c>
      <c r="X13" s="27"/>
      <c r="Y13" s="28" t="str">
        <f>VLOOKUP(X13,'Ads Fontes Media Bias Data'!$A$2:$D$1744,3)</f>
        <v>#N/A</v>
      </c>
      <c r="Z13" s="29" t="str">
        <f>VLOOKUP(X13,'Ads Fontes Media Bias Data'!$A$2:$D$1744,4)</f>
        <v>#N/A</v>
      </c>
      <c r="AA13" s="27"/>
      <c r="AB13" s="28" t="str">
        <f>VLOOKUP(AA13,'Ads Fontes Media Bias Data'!$A$2:$D$1744,3)</f>
        <v>#N/A</v>
      </c>
      <c r="AC13" s="29" t="str">
        <f>VLOOKUP(AA13,'Ads Fontes Media Bias Data'!$A$2:$D$1744,4)</f>
        <v>#N/A</v>
      </c>
      <c r="AD13" s="27"/>
      <c r="AE13" s="28" t="str">
        <f>VLOOKUP(AD13,'Ads Fontes Media Bias Data'!$A$2:$D$1744,3)</f>
        <v>#N/A</v>
      </c>
      <c r="AF13" s="29" t="str">
        <f>VLOOKUP(AD13,'Ads Fontes Media Bias Data'!$A$2:$D$1744,4)</f>
        <v>#N/A</v>
      </c>
      <c r="AG13" s="27"/>
      <c r="AH13" s="28" t="str">
        <f>VLOOKUP(AG13,'Ads Fontes Media Bias Data'!$A$2:$D$1744,3)</f>
        <v>#N/A</v>
      </c>
      <c r="AI13" s="29" t="str">
        <f>VLOOKUP(AG13,'Ads Fontes Media Bias Data'!$A$2:$D$1744,4)</f>
        <v>#N/A</v>
      </c>
      <c r="AJ13" s="27"/>
      <c r="AK13" s="28" t="str">
        <f>VLOOKUP(AJ13,'Ads Fontes Media Bias Data'!$A$2:$D$1744,3)</f>
        <v>#N/A</v>
      </c>
      <c r="AL13" s="29" t="str">
        <f>VLOOKUP(AJ13,'Ads Fontes Media Bias Data'!$A$2:$D$1744,4)</f>
        <v>#N/A</v>
      </c>
      <c r="AM13" s="27"/>
      <c r="AN13" s="28" t="str">
        <f>VLOOKUP(AM13,'Ads Fontes Media Bias Data'!$A$2:$D$1744,3)</f>
        <v>#N/A</v>
      </c>
      <c r="AO13" s="29" t="str">
        <f>VLOOKUP(AM13,'Ads Fontes Media Bias Data'!$A$2:$D$1744,4)</f>
        <v>#N/A</v>
      </c>
      <c r="AP13" s="27"/>
      <c r="AQ13" s="28" t="str">
        <f>VLOOKUP(AP13,'Ads Fontes Media Bias Data'!$A$2:$D$1744,3)</f>
        <v>#N/A</v>
      </c>
      <c r="AR13" s="29" t="str">
        <f>VLOOKUP(AP13,'Ads Fontes Media Bias Data'!$A$2:$D$1744,4)</f>
        <v>#N/A</v>
      </c>
      <c r="AS13" s="24" t="str">
        <f t="shared" si="1"/>
        <v>#N/A</v>
      </c>
      <c r="AT13" s="25" t="str">
        <f t="shared" si="2"/>
        <v>#N/A</v>
      </c>
      <c r="AU13" s="26" t="str">
        <f t="shared" si="3"/>
        <v>#N/A</v>
      </c>
      <c r="AV13" s="25" t="str">
        <f t="shared" si="4"/>
        <v>#N/A</v>
      </c>
      <c r="AW13" s="26" t="s">
        <v>114</v>
      </c>
      <c r="AX13" s="26" t="s">
        <v>176</v>
      </c>
      <c r="AY13" s="26"/>
    </row>
    <row r="14">
      <c r="A14" s="13">
        <v>44731.0</v>
      </c>
      <c r="B14" s="14" t="s">
        <v>173</v>
      </c>
      <c r="C14" s="15">
        <v>49.0</v>
      </c>
      <c r="D14" s="16" t="str">
        <f>IFERROR(__xludf.DUMMYFUNCTION("CONCATENATE(""W241.AF.alex.doe."", TO_TEXT(C14), ""@gmail.com"")"),"W241.AF.alex.doe.049@gmail.com")</f>
        <v>W241.AF.alex.doe.049@gmail.com</v>
      </c>
      <c r="E14" s="17" t="s">
        <v>69</v>
      </c>
      <c r="F14" s="18">
        <v>36233.0</v>
      </c>
      <c r="G14" s="17" t="s">
        <v>70</v>
      </c>
      <c r="H14" s="19" t="s">
        <v>71</v>
      </c>
      <c r="I14" s="20" t="s">
        <v>111</v>
      </c>
      <c r="J14" s="21">
        <f>VLOOKUP(I14,'Ads Fontes Media Bias Data'!$A$2:$D$1744,3)</f>
        <v>-0.37</v>
      </c>
      <c r="K14" s="22">
        <f>VLOOKUP(I14,'Ads Fontes Media Bias Data'!$A$2:$D$1744,4)</f>
        <v>46.58</v>
      </c>
      <c r="L14" s="20" t="s">
        <v>99</v>
      </c>
      <c r="M14" s="21">
        <f>VLOOKUP(L14,'Ads Fontes Media Bias Data'!$A$2:$D$1744,3)</f>
        <v>-0.93</v>
      </c>
      <c r="N14" s="22">
        <f>VLOOKUP(L14,'Ads Fontes Media Bias Data'!$A$2:$D$1744,4)</f>
        <v>47.73</v>
      </c>
      <c r="O14" s="20" t="s">
        <v>79</v>
      </c>
      <c r="P14" s="21">
        <f>VLOOKUP(O14,'Ads Fontes Media Bias Data'!$A$2:$D$1744,3)</f>
        <v>-3.6</v>
      </c>
      <c r="Q14" s="22">
        <f>VLOOKUP(O14,'Ads Fontes Media Bias Data'!$A$2:$D$1744,4)</f>
        <v>46.07</v>
      </c>
      <c r="R14" s="20" t="s">
        <v>92</v>
      </c>
      <c r="S14" s="21">
        <f>VLOOKUP(R14,'Ads Fontes Media Bias Data'!$A$2:$D$1744,3)</f>
        <v>-4.81</v>
      </c>
      <c r="T14" s="22">
        <f>VLOOKUP(R14,'Ads Fontes Media Bias Data'!$A$2:$D$1744,4)</f>
        <v>44.65</v>
      </c>
      <c r="U14" s="20" t="s">
        <v>187</v>
      </c>
      <c r="V14" s="21">
        <f>VLOOKUP(U14,'Ads Fontes Media Bias Data'!$A$2:$D$1744,3)</f>
        <v>-3.19</v>
      </c>
      <c r="W14" s="22">
        <f>VLOOKUP(U14,'Ads Fontes Media Bias Data'!$A$2:$D$1744,4)</f>
        <v>47.54</v>
      </c>
      <c r="X14" s="20" t="s">
        <v>88</v>
      </c>
      <c r="Y14" s="21">
        <f>VLOOKUP(X14,'Ads Fontes Media Bias Data'!$A$2:$D$1744,3)</f>
        <v>-8.68</v>
      </c>
      <c r="Z14" s="22">
        <f>VLOOKUP(X14,'Ads Fontes Media Bias Data'!$A$2:$D$1744,4)</f>
        <v>42.4</v>
      </c>
      <c r="AA14" s="20" t="s">
        <v>102</v>
      </c>
      <c r="AB14" s="21">
        <f>VLOOKUP(AA14,'Ads Fontes Media Bias Data'!$A$2:$D$1744,3)</f>
        <v>-4.5</v>
      </c>
      <c r="AC14" s="22">
        <f>VLOOKUP(AA14,'Ads Fontes Media Bias Data'!$A$2:$D$1744,4)</f>
        <v>46.8</v>
      </c>
      <c r="AD14" s="20" t="s">
        <v>86</v>
      </c>
      <c r="AE14" s="21">
        <f>VLOOKUP(AD14,'Ads Fontes Media Bias Data'!$A$2:$D$1744,3)</f>
        <v>-1.82</v>
      </c>
      <c r="AF14" s="22">
        <f>VLOOKUP(AD14,'Ads Fontes Media Bias Data'!$A$2:$D$1744,4)</f>
        <v>48.85</v>
      </c>
      <c r="AG14" s="20" t="s">
        <v>126</v>
      </c>
      <c r="AH14" s="21">
        <f>VLOOKUP(AG14,'Ads Fontes Media Bias Data'!$A$2:$D$1744,3)</f>
        <v>-2.62</v>
      </c>
      <c r="AI14" s="22">
        <f>VLOOKUP(AG14,'Ads Fontes Media Bias Data'!$A$2:$D$1744,4)</f>
        <v>45.56</v>
      </c>
      <c r="AJ14" s="20" t="s">
        <v>100</v>
      </c>
      <c r="AK14" s="21">
        <f>VLOOKUP(AJ14,'Ads Fontes Media Bias Data'!$A$2:$D$1744,3)</f>
        <v>-4.33</v>
      </c>
      <c r="AL14" s="22">
        <f>VLOOKUP(AJ14,'Ads Fontes Media Bias Data'!$A$2:$D$1744,4)</f>
        <v>42.11</v>
      </c>
      <c r="AM14" s="20" t="s">
        <v>72</v>
      </c>
      <c r="AN14" s="21">
        <f>VLOOKUP(AM14,'Ads Fontes Media Bias Data'!$A$2:$D$1744,3)</f>
        <v>14.02</v>
      </c>
      <c r="AO14" s="22">
        <f>VLOOKUP(AM14,'Ads Fontes Media Bias Data'!$A$2:$D$1744,4)</f>
        <v>35.4</v>
      </c>
      <c r="AP14" s="20" t="s">
        <v>77</v>
      </c>
      <c r="AQ14" s="21">
        <f>VLOOKUP(AP14,'Ads Fontes Media Bias Data'!$A$2:$D$1744,3)</f>
        <v>-1.32</v>
      </c>
      <c r="AR14" s="22">
        <f>VLOOKUP(AP14,'Ads Fontes Media Bias Data'!$A$2:$D$1744,4)</f>
        <v>47.94</v>
      </c>
      <c r="AS14" s="24">
        <f t="shared" si="1"/>
        <v>-1.845833333</v>
      </c>
      <c r="AT14" s="25">
        <f t="shared" si="2"/>
        <v>5.470663012</v>
      </c>
      <c r="AU14" s="26">
        <f t="shared" si="3"/>
        <v>45.13583333</v>
      </c>
      <c r="AV14" s="25">
        <f t="shared" si="4"/>
        <v>3.714084883</v>
      </c>
      <c r="AW14" s="25"/>
      <c r="AX14" s="26" t="s">
        <v>178</v>
      </c>
      <c r="AY14" s="25"/>
    </row>
    <row r="15">
      <c r="A15" s="13">
        <v>44731.0</v>
      </c>
      <c r="B15" s="14" t="s">
        <v>173</v>
      </c>
      <c r="C15" s="15">
        <v>49.0</v>
      </c>
      <c r="D15" s="16" t="str">
        <f>IFERROR(__xludf.DUMMYFUNCTION("CONCATENATE(""W241.AF.alex.doe."", TO_TEXT(C15), ""@gmail.com"")"),"W241.AF.alex.doe.049@gmail.com")</f>
        <v>W241.AF.alex.doe.049@gmail.com</v>
      </c>
      <c r="E15" s="17" t="s">
        <v>69</v>
      </c>
      <c r="F15" s="18">
        <v>36233.0</v>
      </c>
      <c r="G15" s="17" t="s">
        <v>70</v>
      </c>
      <c r="H15" s="19" t="s">
        <v>83</v>
      </c>
      <c r="I15" s="20"/>
      <c r="J15" s="21" t="str">
        <f>VLOOKUP(I15,'Ads Fontes Media Bias Data'!$A$2:$D$1744,3)</f>
        <v>#N/A</v>
      </c>
      <c r="K15" s="22" t="str">
        <f>VLOOKUP(I15,'Ads Fontes Media Bias Data'!$A$2:$D$1744,4)</f>
        <v>#N/A</v>
      </c>
      <c r="L15" s="20"/>
      <c r="M15" s="21" t="str">
        <f>VLOOKUP(L15,'Ads Fontes Media Bias Data'!$A$2:$D$1744,3)</f>
        <v>#N/A</v>
      </c>
      <c r="N15" s="22" t="str">
        <f>VLOOKUP(L15,'Ads Fontes Media Bias Data'!$A$2:$D$1744,4)</f>
        <v>#N/A</v>
      </c>
      <c r="O15" s="20"/>
      <c r="P15" s="21" t="str">
        <f>VLOOKUP(O15,'Ads Fontes Media Bias Data'!$A$2:$D$1744,3)</f>
        <v>#N/A</v>
      </c>
      <c r="Q15" s="22" t="str">
        <f>VLOOKUP(O15,'Ads Fontes Media Bias Data'!$A$2:$D$1744,4)</f>
        <v>#N/A</v>
      </c>
      <c r="R15" s="20"/>
      <c r="S15" s="21" t="str">
        <f>VLOOKUP(R15,'Ads Fontes Media Bias Data'!$A$2:$D$1744,3)</f>
        <v>#N/A</v>
      </c>
      <c r="T15" s="22" t="str">
        <f>VLOOKUP(R15,'Ads Fontes Media Bias Data'!$A$2:$D$1744,4)</f>
        <v>#N/A</v>
      </c>
      <c r="U15" s="20"/>
      <c r="V15" s="21" t="str">
        <f>VLOOKUP(U15,'Ads Fontes Media Bias Data'!$A$2:$D$1744,3)</f>
        <v>#N/A</v>
      </c>
      <c r="W15" s="22" t="str">
        <f>VLOOKUP(U15,'Ads Fontes Media Bias Data'!$A$2:$D$1744,4)</f>
        <v>#N/A</v>
      </c>
      <c r="X15" s="20"/>
      <c r="Y15" s="21" t="str">
        <f>VLOOKUP(X15,'Ads Fontes Media Bias Data'!$A$2:$D$1744,3)</f>
        <v>#N/A</v>
      </c>
      <c r="Z15" s="22" t="str">
        <f>VLOOKUP(X15,'Ads Fontes Media Bias Data'!$A$2:$D$1744,4)</f>
        <v>#N/A</v>
      </c>
      <c r="AA15" s="20"/>
      <c r="AB15" s="21" t="str">
        <f>VLOOKUP(AA15,'Ads Fontes Media Bias Data'!$A$2:$D$1744,3)</f>
        <v>#N/A</v>
      </c>
      <c r="AC15" s="22" t="str">
        <f>VLOOKUP(AA15,'Ads Fontes Media Bias Data'!$A$2:$D$1744,4)</f>
        <v>#N/A</v>
      </c>
      <c r="AD15" s="20"/>
      <c r="AE15" s="21" t="str">
        <f>VLOOKUP(AD15,'Ads Fontes Media Bias Data'!$A$2:$D$1744,3)</f>
        <v>#N/A</v>
      </c>
      <c r="AF15" s="22" t="str">
        <f>VLOOKUP(AD15,'Ads Fontes Media Bias Data'!$A$2:$D$1744,4)</f>
        <v>#N/A</v>
      </c>
      <c r="AG15" s="20"/>
      <c r="AH15" s="21" t="str">
        <f>VLOOKUP(AG15,'Ads Fontes Media Bias Data'!$A$2:$D$1744,3)</f>
        <v>#N/A</v>
      </c>
      <c r="AI15" s="22" t="str">
        <f>VLOOKUP(AG15,'Ads Fontes Media Bias Data'!$A$2:$D$1744,4)</f>
        <v>#N/A</v>
      </c>
      <c r="AJ15" s="20"/>
      <c r="AK15" s="21" t="str">
        <f>VLOOKUP(AJ15,'Ads Fontes Media Bias Data'!$A$2:$D$1744,3)</f>
        <v>#N/A</v>
      </c>
      <c r="AL15" s="22" t="str">
        <f>VLOOKUP(AJ15,'Ads Fontes Media Bias Data'!$A$2:$D$1744,4)</f>
        <v>#N/A</v>
      </c>
      <c r="AM15" s="20"/>
      <c r="AN15" s="21" t="str">
        <f>VLOOKUP(AM15,'Ads Fontes Media Bias Data'!$A$2:$D$1744,3)</f>
        <v>#N/A</v>
      </c>
      <c r="AO15" s="22" t="str">
        <f>VLOOKUP(AM15,'Ads Fontes Media Bias Data'!$A$2:$D$1744,4)</f>
        <v>#N/A</v>
      </c>
      <c r="AP15" s="20"/>
      <c r="AQ15" s="21" t="str">
        <f>VLOOKUP(AP15,'Ads Fontes Media Bias Data'!$A$2:$D$1744,3)</f>
        <v>#N/A</v>
      </c>
      <c r="AR15" s="22" t="str">
        <f>VLOOKUP(AP15,'Ads Fontes Media Bias Data'!$A$2:$D$1744,4)</f>
        <v>#N/A</v>
      </c>
      <c r="AS15" s="24" t="str">
        <f t="shared" si="1"/>
        <v>#N/A</v>
      </c>
      <c r="AT15" s="25" t="str">
        <f t="shared" si="2"/>
        <v>#N/A</v>
      </c>
      <c r="AU15" s="26" t="str">
        <f t="shared" si="3"/>
        <v>#N/A</v>
      </c>
      <c r="AV15" s="25" t="str">
        <f t="shared" si="4"/>
        <v>#N/A</v>
      </c>
      <c r="AW15" s="26" t="s">
        <v>114</v>
      </c>
      <c r="AX15" s="26" t="s">
        <v>176</v>
      </c>
      <c r="AY15" s="26"/>
    </row>
    <row r="16">
      <c r="A16" s="13">
        <v>44731.0</v>
      </c>
      <c r="B16" s="14" t="s">
        <v>173</v>
      </c>
      <c r="C16" s="15">
        <v>50.0</v>
      </c>
      <c r="D16" s="16" t="str">
        <f>IFERROR(__xludf.DUMMYFUNCTION("CONCATENATE(""W241.AF.alex.doe."", TO_TEXT(C16), ""@gmail.com"")"),"W241.AF.alex.doe.050@gmail.com")</f>
        <v>W241.AF.alex.doe.050@gmail.com</v>
      </c>
      <c r="E16" s="17" t="s">
        <v>69</v>
      </c>
      <c r="F16" s="18">
        <v>35695.0</v>
      </c>
      <c r="G16" s="17" t="s">
        <v>96</v>
      </c>
      <c r="H16" s="19" t="s">
        <v>71</v>
      </c>
      <c r="I16" s="27" t="s">
        <v>97</v>
      </c>
      <c r="J16" s="28">
        <f>VLOOKUP(I16,'Ads Fontes Media Bias Data'!$A$2:$D$1744,3)</f>
        <v>11.85</v>
      </c>
      <c r="K16" s="29">
        <f>VLOOKUP(I16,'Ads Fontes Media Bias Data'!$A$2:$D$1744,4)</f>
        <v>40.56</v>
      </c>
      <c r="L16" s="27" t="s">
        <v>187</v>
      </c>
      <c r="M16" s="28">
        <f>VLOOKUP(L16,'Ads Fontes Media Bias Data'!$A$2:$D$1744,3)</f>
        <v>-3.19</v>
      </c>
      <c r="N16" s="29">
        <f>VLOOKUP(L16,'Ads Fontes Media Bias Data'!$A$2:$D$1744,4)</f>
        <v>47.54</v>
      </c>
      <c r="O16" s="27" t="s">
        <v>79</v>
      </c>
      <c r="P16" s="28">
        <f>VLOOKUP(O16,'Ads Fontes Media Bias Data'!$A$2:$D$1744,3)</f>
        <v>-3.6</v>
      </c>
      <c r="Q16" s="29">
        <f>VLOOKUP(O16,'Ads Fontes Media Bias Data'!$A$2:$D$1744,4)</f>
        <v>46.07</v>
      </c>
      <c r="R16" s="27" t="s">
        <v>75</v>
      </c>
      <c r="S16" s="28">
        <f>VLOOKUP(R16,'Ads Fontes Media Bias Data'!$A$2:$D$1744,3)</f>
        <v>-6.82</v>
      </c>
      <c r="T16" s="29">
        <f>VLOOKUP(R16,'Ads Fontes Media Bias Data'!$A$2:$D$1744,4)</f>
        <v>45.8</v>
      </c>
      <c r="U16" s="27" t="s">
        <v>88</v>
      </c>
      <c r="V16" s="28">
        <f>VLOOKUP(U16,'Ads Fontes Media Bias Data'!$A$2:$D$1744,3)</f>
        <v>-8.68</v>
      </c>
      <c r="W16" s="29">
        <f>VLOOKUP(U16,'Ads Fontes Media Bias Data'!$A$2:$D$1744,4)</f>
        <v>42.4</v>
      </c>
      <c r="X16" s="27" t="s">
        <v>80</v>
      </c>
      <c r="Y16" s="28">
        <f>VLOOKUP(X16,'Ads Fontes Media Bias Data'!$A$2:$D$1744,3)</f>
        <v>-3.7</v>
      </c>
      <c r="Z16" s="29">
        <f>VLOOKUP(X16,'Ads Fontes Media Bias Data'!$A$2:$D$1744,4)</f>
        <v>47.06</v>
      </c>
      <c r="AA16" s="27" t="s">
        <v>137</v>
      </c>
      <c r="AB16" s="28">
        <f>VLOOKUP(AA16,'Ads Fontes Media Bias Data'!$A$2:$D$1744,3)</f>
        <v>-0.29</v>
      </c>
      <c r="AC16" s="29">
        <f>VLOOKUP(AA16,'Ads Fontes Media Bias Data'!$A$2:$D$1744,4)</f>
        <v>46.14</v>
      </c>
      <c r="AD16" s="27" t="s">
        <v>126</v>
      </c>
      <c r="AE16" s="28">
        <f>VLOOKUP(AD16,'Ads Fontes Media Bias Data'!$A$2:$D$1744,3)</f>
        <v>-2.62</v>
      </c>
      <c r="AF16" s="29">
        <f>VLOOKUP(AD16,'Ads Fontes Media Bias Data'!$A$2:$D$1744,4)</f>
        <v>45.56</v>
      </c>
      <c r="AG16" s="27" t="s">
        <v>187</v>
      </c>
      <c r="AH16" s="28">
        <f>VLOOKUP(AG16,'Ads Fontes Media Bias Data'!$A$2:$D$1744,3)</f>
        <v>-3.19</v>
      </c>
      <c r="AI16" s="29">
        <f>VLOOKUP(AG16,'Ads Fontes Media Bias Data'!$A$2:$D$1744,4)</f>
        <v>47.54</v>
      </c>
      <c r="AJ16" s="27" t="s">
        <v>100</v>
      </c>
      <c r="AK16" s="28">
        <f>VLOOKUP(AJ16,'Ads Fontes Media Bias Data'!$A$2:$D$1744,3)</f>
        <v>-4.33</v>
      </c>
      <c r="AL16" s="29">
        <f>VLOOKUP(AJ16,'Ads Fontes Media Bias Data'!$A$2:$D$1744,4)</f>
        <v>42.11</v>
      </c>
      <c r="AM16" s="27" t="s">
        <v>72</v>
      </c>
      <c r="AN16" s="28">
        <f>VLOOKUP(AM16,'Ads Fontes Media Bias Data'!$A$2:$D$1744,3)</f>
        <v>14.02</v>
      </c>
      <c r="AO16" s="29">
        <f>VLOOKUP(AM16,'Ads Fontes Media Bias Data'!$A$2:$D$1744,4)</f>
        <v>35.4</v>
      </c>
      <c r="AP16" s="27" t="s">
        <v>136</v>
      </c>
      <c r="AQ16" s="28">
        <f>VLOOKUP(AP16,'Ads Fontes Media Bias Data'!$A$2:$D$1744,3)</f>
        <v>-5.11</v>
      </c>
      <c r="AR16" s="29">
        <f>VLOOKUP(AP16,'Ads Fontes Media Bias Data'!$A$2:$D$1744,4)</f>
        <v>49.22</v>
      </c>
      <c r="AS16" s="24">
        <f t="shared" si="1"/>
        <v>-1.305</v>
      </c>
      <c r="AT16" s="25">
        <f t="shared" si="2"/>
        <v>6.98838712</v>
      </c>
      <c r="AU16" s="26">
        <f t="shared" si="3"/>
        <v>44.61666667</v>
      </c>
      <c r="AV16" s="25">
        <f t="shared" si="4"/>
        <v>3.856230692</v>
      </c>
      <c r="AW16" s="25"/>
      <c r="AX16" s="26" t="s">
        <v>178</v>
      </c>
      <c r="AY16" s="25"/>
    </row>
    <row r="17">
      <c r="A17" s="13">
        <v>44731.0</v>
      </c>
      <c r="B17" s="14" t="s">
        <v>173</v>
      </c>
      <c r="C17" s="15">
        <v>50.0</v>
      </c>
      <c r="D17" s="16" t="str">
        <f>IFERROR(__xludf.DUMMYFUNCTION("CONCATENATE(""W241.AF.alex.doe."", TO_TEXT(C17), ""@gmail.com"")"),"W241.AF.alex.doe.050@gmail.com")</f>
        <v>W241.AF.alex.doe.050@gmail.com</v>
      </c>
      <c r="E17" s="17" t="s">
        <v>69</v>
      </c>
      <c r="F17" s="18">
        <v>35695.0</v>
      </c>
      <c r="G17" s="17" t="s">
        <v>96</v>
      </c>
      <c r="H17" s="19" t="s">
        <v>83</v>
      </c>
      <c r="I17" s="27" t="s">
        <v>147</v>
      </c>
      <c r="J17" s="28">
        <f>VLOOKUP(I17,'Ads Fontes Media Bias Data'!$A$2:$D$1744,3)</f>
        <v>-2.34</v>
      </c>
      <c r="K17" s="29">
        <f>VLOOKUP(I17,'Ads Fontes Media Bias Data'!$A$2:$D$1744,4)</f>
        <v>46.25</v>
      </c>
      <c r="L17" s="27" t="s">
        <v>105</v>
      </c>
      <c r="M17" s="28">
        <f>VLOOKUP(L17,'Ads Fontes Media Bias Data'!$A$2:$D$1744,3)</f>
        <v>5.09</v>
      </c>
      <c r="N17" s="29">
        <f>VLOOKUP(L17,'Ads Fontes Media Bias Data'!$A$2:$D$1744,4)</f>
        <v>45.37</v>
      </c>
      <c r="O17" s="27" t="s">
        <v>85</v>
      </c>
      <c r="P17" s="28">
        <f>VLOOKUP(O17,'Ads Fontes Media Bias Data'!$A$2:$D$1744,3)</f>
        <v>-7.82</v>
      </c>
      <c r="Q17" s="29">
        <f>VLOOKUP(O17,'Ads Fontes Media Bias Data'!$A$2:$D$1744,4)</f>
        <v>43.93</v>
      </c>
      <c r="R17" s="27" t="s">
        <v>94</v>
      </c>
      <c r="S17" s="28">
        <f>VLOOKUP(R17,'Ads Fontes Media Bias Data'!$A$2:$D$1744,3)</f>
        <v>-4.73</v>
      </c>
      <c r="T17" s="29">
        <f>VLOOKUP(R17,'Ads Fontes Media Bias Data'!$A$2:$D$1744,4)</f>
        <v>44.48</v>
      </c>
      <c r="U17" s="27" t="s">
        <v>79</v>
      </c>
      <c r="V17" s="28">
        <f>VLOOKUP(U17,'Ads Fontes Media Bias Data'!$A$2:$D$1744,3)</f>
        <v>-3.6</v>
      </c>
      <c r="W17" s="29">
        <f>VLOOKUP(U17,'Ads Fontes Media Bias Data'!$A$2:$D$1744,4)</f>
        <v>46.07</v>
      </c>
      <c r="X17" s="27" t="s">
        <v>164</v>
      </c>
      <c r="Y17" s="28">
        <f>VLOOKUP(X17,'Ads Fontes Media Bias Data'!$A$2:$D$1744,3)</f>
        <v>-9.74</v>
      </c>
      <c r="Z17" s="29">
        <f>VLOOKUP(X17,'Ads Fontes Media Bias Data'!$A$2:$D$1744,4)</f>
        <v>39.04</v>
      </c>
      <c r="AA17" s="27" t="s">
        <v>188</v>
      </c>
      <c r="AB17" s="28">
        <f>VLOOKUP(AA17,'Ads Fontes Media Bias Data'!$A$2:$D$1744,3)</f>
        <v>0.24</v>
      </c>
      <c r="AC17" s="29">
        <f>VLOOKUP(AA17,'Ads Fontes Media Bias Data'!$A$2:$D$1744,4)</f>
        <v>46.71</v>
      </c>
      <c r="AD17" s="27" t="s">
        <v>91</v>
      </c>
      <c r="AE17" s="28">
        <f>VLOOKUP(AD17,'Ads Fontes Media Bias Data'!$A$2:$D$1744,3)</f>
        <v>-7.83</v>
      </c>
      <c r="AF17" s="29">
        <f>VLOOKUP(AD17,'Ads Fontes Media Bias Data'!$A$2:$D$1744,4)</f>
        <v>43.2</v>
      </c>
      <c r="AG17" s="27" t="s">
        <v>92</v>
      </c>
      <c r="AH17" s="28">
        <f>VLOOKUP(AG17,'Ads Fontes Media Bias Data'!$A$2:$D$1744,3)</f>
        <v>-4.81</v>
      </c>
      <c r="AI17" s="29">
        <f>VLOOKUP(AG17,'Ads Fontes Media Bias Data'!$A$2:$D$1744,4)</f>
        <v>44.65</v>
      </c>
      <c r="AJ17" s="27" t="s">
        <v>89</v>
      </c>
      <c r="AK17" s="28">
        <f>VLOOKUP(AJ17,'Ads Fontes Media Bias Data'!$A$2:$D$1744,3)</f>
        <v>-5.26</v>
      </c>
      <c r="AL17" s="29">
        <f>VLOOKUP(AJ17,'Ads Fontes Media Bias Data'!$A$2:$D$1744,4)</f>
        <v>43.21</v>
      </c>
      <c r="AM17" s="27" t="s">
        <v>85</v>
      </c>
      <c r="AN17" s="28">
        <f>VLOOKUP(AM17,'Ads Fontes Media Bias Data'!$A$2:$D$1744,3)</f>
        <v>-7.82</v>
      </c>
      <c r="AO17" s="29">
        <f>VLOOKUP(AM17,'Ads Fontes Media Bias Data'!$A$2:$D$1744,4)</f>
        <v>43.93</v>
      </c>
      <c r="AP17" s="27" t="s">
        <v>189</v>
      </c>
      <c r="AQ17" s="28">
        <f>VLOOKUP(AP17,'Ads Fontes Media Bias Data'!$A$2:$D$1744,3)</f>
        <v>-11.32</v>
      </c>
      <c r="AR17" s="29">
        <f>VLOOKUP(AP17,'Ads Fontes Media Bias Data'!$A$2:$D$1744,4)</f>
        <v>39.53</v>
      </c>
      <c r="AS17" s="24">
        <f t="shared" si="1"/>
        <v>-4.995</v>
      </c>
      <c r="AT17" s="25">
        <f t="shared" si="2"/>
        <v>4.520672717</v>
      </c>
      <c r="AU17" s="26">
        <f t="shared" si="3"/>
        <v>43.86416667</v>
      </c>
      <c r="AV17" s="25">
        <f t="shared" si="4"/>
        <v>2.428173494</v>
      </c>
      <c r="AW17" s="26" t="s">
        <v>81</v>
      </c>
      <c r="AX17" s="26" t="s">
        <v>176</v>
      </c>
      <c r="AY17" s="25"/>
    </row>
    <row r="18">
      <c r="A18" s="13">
        <v>44731.0</v>
      </c>
      <c r="B18" s="14" t="s">
        <v>173</v>
      </c>
      <c r="C18" s="15">
        <v>51.0</v>
      </c>
      <c r="D18" s="16" t="str">
        <f>IFERROR(__xludf.DUMMYFUNCTION("CONCATENATE(""W241.AF.alex.doe."", TO_TEXT(C18), ""@gmail.com"")"),"W241.AF.alex.doe.051@gmail.com")</f>
        <v>W241.AF.alex.doe.051@gmail.com</v>
      </c>
      <c r="E18" s="17" t="s">
        <v>69</v>
      </c>
      <c r="F18" s="18">
        <v>35548.0</v>
      </c>
      <c r="G18" s="17" t="s">
        <v>107</v>
      </c>
      <c r="H18" s="19" t="s">
        <v>71</v>
      </c>
      <c r="I18" s="20" t="s">
        <v>97</v>
      </c>
      <c r="J18" s="21">
        <f>VLOOKUP(I18,'Ads Fontes Media Bias Data'!$A$2:$D$1744,3)</f>
        <v>11.85</v>
      </c>
      <c r="K18" s="22">
        <f>VLOOKUP(I18,'Ads Fontes Media Bias Data'!$A$2:$D$1744,4)</f>
        <v>40.56</v>
      </c>
      <c r="L18" s="20" t="s">
        <v>187</v>
      </c>
      <c r="M18" s="21">
        <f>VLOOKUP(L18,'Ads Fontes Media Bias Data'!$A$2:$D$1744,3)</f>
        <v>-3.19</v>
      </c>
      <c r="N18" s="22">
        <f>VLOOKUP(L18,'Ads Fontes Media Bias Data'!$A$2:$D$1744,4)</f>
        <v>47.54</v>
      </c>
      <c r="O18" s="20" t="s">
        <v>79</v>
      </c>
      <c r="P18" s="21">
        <f>VLOOKUP(O18,'Ads Fontes Media Bias Data'!$A$2:$D$1744,3)</f>
        <v>-3.6</v>
      </c>
      <c r="Q18" s="22">
        <f>VLOOKUP(O18,'Ads Fontes Media Bias Data'!$A$2:$D$1744,4)</f>
        <v>46.07</v>
      </c>
      <c r="R18" s="20" t="s">
        <v>75</v>
      </c>
      <c r="S18" s="21">
        <f>VLOOKUP(R18,'Ads Fontes Media Bias Data'!$A$2:$D$1744,3)</f>
        <v>-6.82</v>
      </c>
      <c r="T18" s="22">
        <f>VLOOKUP(R18,'Ads Fontes Media Bias Data'!$A$2:$D$1744,4)</f>
        <v>45.8</v>
      </c>
      <c r="U18" s="20" t="s">
        <v>88</v>
      </c>
      <c r="V18" s="21">
        <f>VLOOKUP(U18,'Ads Fontes Media Bias Data'!$A$2:$D$1744,3)</f>
        <v>-8.68</v>
      </c>
      <c r="W18" s="22">
        <f>VLOOKUP(U18,'Ads Fontes Media Bias Data'!$A$2:$D$1744,4)</f>
        <v>42.4</v>
      </c>
      <c r="X18" s="20" t="s">
        <v>80</v>
      </c>
      <c r="Y18" s="21">
        <f>VLOOKUP(X18,'Ads Fontes Media Bias Data'!$A$2:$D$1744,3)</f>
        <v>-3.7</v>
      </c>
      <c r="Z18" s="22">
        <f>VLOOKUP(X18,'Ads Fontes Media Bias Data'!$A$2:$D$1744,4)</f>
        <v>47.06</v>
      </c>
      <c r="AA18" s="20" t="s">
        <v>137</v>
      </c>
      <c r="AB18" s="21">
        <f>VLOOKUP(AA18,'Ads Fontes Media Bias Data'!$A$2:$D$1744,3)</f>
        <v>-0.29</v>
      </c>
      <c r="AC18" s="22">
        <f>VLOOKUP(AA18,'Ads Fontes Media Bias Data'!$A$2:$D$1744,4)</f>
        <v>46.14</v>
      </c>
      <c r="AD18" s="20" t="s">
        <v>126</v>
      </c>
      <c r="AE18" s="21">
        <f>VLOOKUP(AD18,'Ads Fontes Media Bias Data'!$A$2:$D$1744,3)</f>
        <v>-2.62</v>
      </c>
      <c r="AF18" s="22">
        <f>VLOOKUP(AD18,'Ads Fontes Media Bias Data'!$A$2:$D$1744,4)</f>
        <v>45.56</v>
      </c>
      <c r="AG18" s="20" t="s">
        <v>187</v>
      </c>
      <c r="AH18" s="21">
        <f>VLOOKUP(AG18,'Ads Fontes Media Bias Data'!$A$2:$D$1744,3)</f>
        <v>-3.19</v>
      </c>
      <c r="AI18" s="22">
        <f>VLOOKUP(AG18,'Ads Fontes Media Bias Data'!$A$2:$D$1744,4)</f>
        <v>47.54</v>
      </c>
      <c r="AJ18" s="20" t="s">
        <v>100</v>
      </c>
      <c r="AK18" s="21">
        <f>VLOOKUP(AJ18,'Ads Fontes Media Bias Data'!$A$2:$D$1744,3)</f>
        <v>-4.33</v>
      </c>
      <c r="AL18" s="22">
        <f>VLOOKUP(AJ18,'Ads Fontes Media Bias Data'!$A$2:$D$1744,4)</f>
        <v>42.11</v>
      </c>
      <c r="AM18" s="20" t="s">
        <v>72</v>
      </c>
      <c r="AN18" s="21">
        <f>VLOOKUP(AM18,'Ads Fontes Media Bias Data'!$A$2:$D$1744,3)</f>
        <v>14.02</v>
      </c>
      <c r="AO18" s="22">
        <f>VLOOKUP(AM18,'Ads Fontes Media Bias Data'!$A$2:$D$1744,4)</f>
        <v>35.4</v>
      </c>
      <c r="AP18" s="20" t="s">
        <v>136</v>
      </c>
      <c r="AQ18" s="21">
        <f>VLOOKUP(AP18,'Ads Fontes Media Bias Data'!$A$2:$D$1744,3)</f>
        <v>-5.11</v>
      </c>
      <c r="AR18" s="22">
        <f>VLOOKUP(AP18,'Ads Fontes Media Bias Data'!$A$2:$D$1744,4)</f>
        <v>49.22</v>
      </c>
      <c r="AS18" s="24">
        <f t="shared" si="1"/>
        <v>-1.305</v>
      </c>
      <c r="AT18" s="25">
        <f t="shared" si="2"/>
        <v>6.98838712</v>
      </c>
      <c r="AU18" s="26">
        <f t="shared" si="3"/>
        <v>44.61666667</v>
      </c>
      <c r="AV18" s="25">
        <f t="shared" si="4"/>
        <v>3.856230692</v>
      </c>
      <c r="AW18" s="25"/>
      <c r="AX18" s="26" t="s">
        <v>190</v>
      </c>
      <c r="AY18" s="25"/>
    </row>
    <row r="19">
      <c r="A19" s="13">
        <v>44731.0</v>
      </c>
      <c r="B19" s="14" t="s">
        <v>173</v>
      </c>
      <c r="C19" s="15">
        <v>51.0</v>
      </c>
      <c r="D19" s="16" t="str">
        <f>IFERROR(__xludf.DUMMYFUNCTION("CONCATENATE(""W241.AF.alex.doe."", TO_TEXT(C19), ""@gmail.com"")"),"W241.AF.alex.doe.051@gmail.com")</f>
        <v>W241.AF.alex.doe.051@gmail.com</v>
      </c>
      <c r="E19" s="17" t="s">
        <v>69</v>
      </c>
      <c r="F19" s="18">
        <v>35548.0</v>
      </c>
      <c r="G19" s="17" t="s">
        <v>107</v>
      </c>
      <c r="H19" s="19" t="s">
        <v>83</v>
      </c>
      <c r="I19" s="20" t="s">
        <v>147</v>
      </c>
      <c r="J19" s="21">
        <f>VLOOKUP(I19,'Ads Fontes Media Bias Data'!$A$2:$D$1744,3)</f>
        <v>-2.34</v>
      </c>
      <c r="K19" s="22">
        <f>VLOOKUP(I19,'Ads Fontes Media Bias Data'!$A$2:$D$1744,4)</f>
        <v>46.25</v>
      </c>
      <c r="L19" s="20" t="s">
        <v>105</v>
      </c>
      <c r="M19" s="21">
        <f>VLOOKUP(L19,'Ads Fontes Media Bias Data'!$A$2:$D$1744,3)</f>
        <v>5.09</v>
      </c>
      <c r="N19" s="22">
        <f>VLOOKUP(L19,'Ads Fontes Media Bias Data'!$A$2:$D$1744,4)</f>
        <v>45.37</v>
      </c>
      <c r="O19" s="20" t="s">
        <v>85</v>
      </c>
      <c r="P19" s="21">
        <f>VLOOKUP(O19,'Ads Fontes Media Bias Data'!$A$2:$D$1744,3)</f>
        <v>-7.82</v>
      </c>
      <c r="Q19" s="22">
        <f>VLOOKUP(O19,'Ads Fontes Media Bias Data'!$A$2:$D$1744,4)</f>
        <v>43.93</v>
      </c>
      <c r="R19" s="20" t="s">
        <v>94</v>
      </c>
      <c r="S19" s="21">
        <f>VLOOKUP(R19,'Ads Fontes Media Bias Data'!$A$2:$D$1744,3)</f>
        <v>-4.73</v>
      </c>
      <c r="T19" s="22">
        <f>VLOOKUP(R19,'Ads Fontes Media Bias Data'!$A$2:$D$1744,4)</f>
        <v>44.48</v>
      </c>
      <c r="U19" s="20" t="s">
        <v>79</v>
      </c>
      <c r="V19" s="21">
        <f>VLOOKUP(U19,'Ads Fontes Media Bias Data'!$A$2:$D$1744,3)</f>
        <v>-3.6</v>
      </c>
      <c r="W19" s="22">
        <f>VLOOKUP(U19,'Ads Fontes Media Bias Data'!$A$2:$D$1744,4)</f>
        <v>46.07</v>
      </c>
      <c r="X19" s="20" t="s">
        <v>188</v>
      </c>
      <c r="Y19" s="21">
        <f>VLOOKUP(X19,'Ads Fontes Media Bias Data'!$A$2:$D$1744,3)</f>
        <v>0.24</v>
      </c>
      <c r="Z19" s="22">
        <f>VLOOKUP(X19,'Ads Fontes Media Bias Data'!$A$2:$D$1744,4)</f>
        <v>46.71</v>
      </c>
      <c r="AA19" s="20" t="s">
        <v>92</v>
      </c>
      <c r="AB19" s="21">
        <f>VLOOKUP(AA19,'Ads Fontes Media Bias Data'!$A$2:$D$1744,3)</f>
        <v>-4.81</v>
      </c>
      <c r="AC19" s="22">
        <f>VLOOKUP(AA19,'Ads Fontes Media Bias Data'!$A$2:$D$1744,4)</f>
        <v>44.65</v>
      </c>
      <c r="AD19" s="20" t="s">
        <v>91</v>
      </c>
      <c r="AE19" s="21">
        <f>VLOOKUP(AD19,'Ads Fontes Media Bias Data'!$A$2:$D$1744,3)</f>
        <v>-7.83</v>
      </c>
      <c r="AF19" s="22">
        <f>VLOOKUP(AD19,'Ads Fontes Media Bias Data'!$A$2:$D$1744,4)</f>
        <v>43.2</v>
      </c>
      <c r="AG19" s="20" t="s">
        <v>89</v>
      </c>
      <c r="AH19" s="21">
        <f>VLOOKUP(AG19,'Ads Fontes Media Bias Data'!$A$2:$D$1744,3)</f>
        <v>-5.26</v>
      </c>
      <c r="AI19" s="22">
        <f>VLOOKUP(AG19,'Ads Fontes Media Bias Data'!$A$2:$D$1744,4)</f>
        <v>43.21</v>
      </c>
      <c r="AJ19" s="20" t="s">
        <v>189</v>
      </c>
      <c r="AK19" s="21">
        <f>VLOOKUP(AJ19,'Ads Fontes Media Bias Data'!$A$2:$D$1744,3)</f>
        <v>-11.32</v>
      </c>
      <c r="AL19" s="22">
        <f>VLOOKUP(AJ19,'Ads Fontes Media Bias Data'!$A$2:$D$1744,4)</f>
        <v>39.53</v>
      </c>
      <c r="AM19" s="20" t="s">
        <v>85</v>
      </c>
      <c r="AN19" s="21">
        <f>VLOOKUP(AM19,'Ads Fontes Media Bias Data'!$A$2:$D$1744,3)</f>
        <v>-7.82</v>
      </c>
      <c r="AO19" s="22">
        <f>VLOOKUP(AM19,'Ads Fontes Media Bias Data'!$A$2:$D$1744,4)</f>
        <v>43.93</v>
      </c>
      <c r="AP19" s="20" t="s">
        <v>92</v>
      </c>
      <c r="AQ19" s="21">
        <f>VLOOKUP(AP19,'Ads Fontes Media Bias Data'!$A$2:$D$1744,3)</f>
        <v>-4.81</v>
      </c>
      <c r="AR19" s="22">
        <f>VLOOKUP(AP19,'Ads Fontes Media Bias Data'!$A$2:$D$1744,4)</f>
        <v>44.65</v>
      </c>
      <c r="AS19" s="24">
        <f t="shared" si="1"/>
        <v>-4.584166667</v>
      </c>
      <c r="AT19" s="25">
        <f t="shared" si="2"/>
        <v>4.267158855</v>
      </c>
      <c r="AU19" s="26">
        <f t="shared" si="3"/>
        <v>44.33166667</v>
      </c>
      <c r="AV19" s="25">
        <f t="shared" si="4"/>
        <v>1.896853056</v>
      </c>
      <c r="AW19" s="26" t="s">
        <v>81</v>
      </c>
      <c r="AX19" s="26" t="s">
        <v>176</v>
      </c>
      <c r="AY19" s="25"/>
    </row>
    <row r="20">
      <c r="A20" s="13">
        <v>44731.0</v>
      </c>
      <c r="B20" s="14" t="s">
        <v>173</v>
      </c>
      <c r="C20" s="15">
        <v>52.0</v>
      </c>
      <c r="D20" s="16" t="str">
        <f>IFERROR(__xludf.DUMMYFUNCTION("CONCATENATE(""W241.AF.alex.doe."", TO_TEXT(C20), ""@gmail.com"")"),"W241.AF.alex.doe.052@gmail.com")</f>
        <v>W241.AF.alex.doe.052@gmail.com</v>
      </c>
      <c r="E20" s="17" t="s">
        <v>115</v>
      </c>
      <c r="F20" s="18">
        <v>19364.0</v>
      </c>
      <c r="G20" s="17" t="s">
        <v>70</v>
      </c>
      <c r="H20" s="19" t="s">
        <v>71</v>
      </c>
      <c r="I20" s="27" t="s">
        <v>97</v>
      </c>
      <c r="J20" s="28">
        <f>VLOOKUP(I20,'Ads Fontes Media Bias Data'!$A$2:$D$1744,3)</f>
        <v>11.85</v>
      </c>
      <c r="K20" s="29">
        <f>VLOOKUP(I20,'Ads Fontes Media Bias Data'!$A$2:$D$1744,4)</f>
        <v>40.56</v>
      </c>
      <c r="L20" s="27" t="s">
        <v>187</v>
      </c>
      <c r="M20" s="28">
        <f>VLOOKUP(L20,'Ads Fontes Media Bias Data'!$A$2:$D$1744,3)</f>
        <v>-3.19</v>
      </c>
      <c r="N20" s="29">
        <f>VLOOKUP(L20,'Ads Fontes Media Bias Data'!$A$2:$D$1744,4)</f>
        <v>47.54</v>
      </c>
      <c r="O20" s="27" t="s">
        <v>79</v>
      </c>
      <c r="P20" s="28">
        <f>VLOOKUP(O20,'Ads Fontes Media Bias Data'!$A$2:$D$1744,3)</f>
        <v>-3.6</v>
      </c>
      <c r="Q20" s="29">
        <f>VLOOKUP(O20,'Ads Fontes Media Bias Data'!$A$2:$D$1744,4)</f>
        <v>46.07</v>
      </c>
      <c r="R20" s="27" t="s">
        <v>88</v>
      </c>
      <c r="S20" s="28">
        <f>VLOOKUP(R20,'Ads Fontes Media Bias Data'!$A$2:$D$1744,3)</f>
        <v>-8.68</v>
      </c>
      <c r="T20" s="29">
        <f>VLOOKUP(R20,'Ads Fontes Media Bias Data'!$A$2:$D$1744,4)</f>
        <v>42.4</v>
      </c>
      <c r="U20" s="27" t="s">
        <v>75</v>
      </c>
      <c r="V20" s="28">
        <f>VLOOKUP(U20,'Ads Fontes Media Bias Data'!$A$2:$D$1744,3)</f>
        <v>-6.82</v>
      </c>
      <c r="W20" s="29">
        <f>VLOOKUP(U20,'Ads Fontes Media Bias Data'!$A$2:$D$1744,4)</f>
        <v>45.8</v>
      </c>
      <c r="X20" s="27" t="s">
        <v>137</v>
      </c>
      <c r="Y20" s="28">
        <f>VLOOKUP(X20,'Ads Fontes Media Bias Data'!$A$2:$D$1744,3)</f>
        <v>-0.29</v>
      </c>
      <c r="Z20" s="29">
        <f>VLOOKUP(X20,'Ads Fontes Media Bias Data'!$A$2:$D$1744,4)</f>
        <v>46.14</v>
      </c>
      <c r="AA20" s="27" t="s">
        <v>100</v>
      </c>
      <c r="AB20" s="28">
        <f>VLOOKUP(AA20,'Ads Fontes Media Bias Data'!$A$2:$D$1744,3)</f>
        <v>-4.33</v>
      </c>
      <c r="AC20" s="29">
        <f>VLOOKUP(AA20,'Ads Fontes Media Bias Data'!$A$2:$D$1744,4)</f>
        <v>42.11</v>
      </c>
      <c r="AD20" s="27" t="s">
        <v>72</v>
      </c>
      <c r="AE20" s="28">
        <f>VLOOKUP(AD20,'Ads Fontes Media Bias Data'!$A$2:$D$1744,3)</f>
        <v>14.02</v>
      </c>
      <c r="AF20" s="29">
        <f>VLOOKUP(AD20,'Ads Fontes Media Bias Data'!$A$2:$D$1744,4)</f>
        <v>35.4</v>
      </c>
      <c r="AG20" s="27" t="s">
        <v>136</v>
      </c>
      <c r="AH20" s="28">
        <f>VLOOKUP(AG20,'Ads Fontes Media Bias Data'!$A$2:$D$1744,3)</f>
        <v>-5.11</v>
      </c>
      <c r="AI20" s="29">
        <f>VLOOKUP(AG20,'Ads Fontes Media Bias Data'!$A$2:$D$1744,4)</f>
        <v>49.22</v>
      </c>
      <c r="AJ20" s="27" t="s">
        <v>78</v>
      </c>
      <c r="AK20" s="28">
        <f>VLOOKUP(AJ20,'Ads Fontes Media Bias Data'!$A$2:$D$1744,3)</f>
        <v>-0.42</v>
      </c>
      <c r="AL20" s="29">
        <f>VLOOKUP(AJ20,'Ads Fontes Media Bias Data'!$A$2:$D$1744,4)</f>
        <v>42.02</v>
      </c>
      <c r="AM20" s="27" t="s">
        <v>126</v>
      </c>
      <c r="AN20" s="28">
        <f>VLOOKUP(AM20,'Ads Fontes Media Bias Data'!$A$2:$D$1744,3)</f>
        <v>-2.62</v>
      </c>
      <c r="AO20" s="29">
        <f>VLOOKUP(AM20,'Ads Fontes Media Bias Data'!$A$2:$D$1744,4)</f>
        <v>45.56</v>
      </c>
      <c r="AP20" s="27" t="s">
        <v>101</v>
      </c>
      <c r="AQ20" s="28">
        <f>VLOOKUP(AP20,'Ads Fontes Media Bias Data'!$A$2:$D$1744,3)</f>
        <v>-14.13</v>
      </c>
      <c r="AR20" s="29">
        <f>VLOOKUP(AP20,'Ads Fontes Media Bias Data'!$A$2:$D$1744,4)</f>
        <v>35.87</v>
      </c>
      <c r="AS20" s="24">
        <f t="shared" si="1"/>
        <v>-1.943333333</v>
      </c>
      <c r="AT20" s="25">
        <f t="shared" si="2"/>
        <v>7.91028138</v>
      </c>
      <c r="AU20" s="26">
        <f t="shared" si="3"/>
        <v>43.22416667</v>
      </c>
      <c r="AV20" s="25">
        <f t="shared" si="4"/>
        <v>4.359296145</v>
      </c>
      <c r="AW20" s="25"/>
      <c r="AX20" s="26" t="s">
        <v>191</v>
      </c>
      <c r="AY20" s="25"/>
    </row>
    <row r="21">
      <c r="A21" s="13">
        <v>44731.0</v>
      </c>
      <c r="B21" s="14" t="s">
        <v>173</v>
      </c>
      <c r="C21" s="15">
        <v>52.0</v>
      </c>
      <c r="D21" s="16" t="str">
        <f>IFERROR(__xludf.DUMMYFUNCTION("CONCATENATE(""W241.AF.alex.doe."", TO_TEXT(C21), ""@gmail.com"")"),"W241.AF.alex.doe.052@gmail.com")</f>
        <v>W241.AF.alex.doe.052@gmail.com</v>
      </c>
      <c r="E21" s="17" t="s">
        <v>115</v>
      </c>
      <c r="F21" s="18">
        <v>19364.0</v>
      </c>
      <c r="G21" s="17" t="s">
        <v>70</v>
      </c>
      <c r="H21" s="19" t="s">
        <v>83</v>
      </c>
      <c r="I21" s="27" t="s">
        <v>147</v>
      </c>
      <c r="J21" s="28">
        <f>VLOOKUP(I21,'Ads Fontes Media Bias Data'!$A$2:$D$1744,3)</f>
        <v>-2.34</v>
      </c>
      <c r="K21" s="29">
        <f>VLOOKUP(I21,'Ads Fontes Media Bias Data'!$A$2:$D$1744,4)</f>
        <v>46.25</v>
      </c>
      <c r="L21" s="27" t="s">
        <v>105</v>
      </c>
      <c r="M21" s="28">
        <f>VLOOKUP(L21,'Ads Fontes Media Bias Data'!$A$2:$D$1744,3)</f>
        <v>5.09</v>
      </c>
      <c r="N21" s="29">
        <f>VLOOKUP(L21,'Ads Fontes Media Bias Data'!$A$2:$D$1744,4)</f>
        <v>45.37</v>
      </c>
      <c r="O21" s="27" t="s">
        <v>94</v>
      </c>
      <c r="P21" s="28">
        <f>VLOOKUP(O21,'Ads Fontes Media Bias Data'!$A$2:$D$1744,3)</f>
        <v>-4.73</v>
      </c>
      <c r="Q21" s="29">
        <f>VLOOKUP(O21,'Ads Fontes Media Bias Data'!$A$2:$D$1744,4)</f>
        <v>44.48</v>
      </c>
      <c r="R21" s="27" t="s">
        <v>85</v>
      </c>
      <c r="S21" s="28">
        <f>VLOOKUP(R21,'Ads Fontes Media Bias Data'!$A$2:$D$1744,3)</f>
        <v>-7.82</v>
      </c>
      <c r="T21" s="29">
        <f>VLOOKUP(R21,'Ads Fontes Media Bias Data'!$A$2:$D$1744,4)</f>
        <v>43.93</v>
      </c>
      <c r="U21" s="27" t="s">
        <v>79</v>
      </c>
      <c r="V21" s="28">
        <f>VLOOKUP(U21,'Ads Fontes Media Bias Data'!$A$2:$D$1744,3)</f>
        <v>-3.6</v>
      </c>
      <c r="W21" s="29">
        <f>VLOOKUP(U21,'Ads Fontes Media Bias Data'!$A$2:$D$1744,4)</f>
        <v>46.07</v>
      </c>
      <c r="X21" s="27" t="s">
        <v>91</v>
      </c>
      <c r="Y21" s="28">
        <f>VLOOKUP(X21,'Ads Fontes Media Bias Data'!$A$2:$D$1744,3)</f>
        <v>-7.83</v>
      </c>
      <c r="Z21" s="29">
        <f>VLOOKUP(X21,'Ads Fontes Media Bias Data'!$A$2:$D$1744,4)</f>
        <v>43.2</v>
      </c>
      <c r="AA21" s="27" t="s">
        <v>185</v>
      </c>
      <c r="AB21" s="28">
        <f>VLOOKUP(AA21,'Ads Fontes Media Bias Data'!$A$2:$D$1744,3)</f>
        <v>-1.22</v>
      </c>
      <c r="AC21" s="29">
        <f>VLOOKUP(AA21,'Ads Fontes Media Bias Data'!$A$2:$D$1744,4)</f>
        <v>42</v>
      </c>
      <c r="AD21" s="27" t="s">
        <v>89</v>
      </c>
      <c r="AE21" s="28">
        <f>VLOOKUP(AD21,'Ads Fontes Media Bias Data'!$A$2:$D$1744,3)</f>
        <v>-5.26</v>
      </c>
      <c r="AF21" s="29">
        <f>VLOOKUP(AD21,'Ads Fontes Media Bias Data'!$A$2:$D$1744,4)</f>
        <v>43.21</v>
      </c>
      <c r="AG21" s="27" t="s">
        <v>85</v>
      </c>
      <c r="AH21" s="28">
        <f>VLOOKUP(AG21,'Ads Fontes Media Bias Data'!$A$2:$D$1744,3)</f>
        <v>-7.82</v>
      </c>
      <c r="AI21" s="29">
        <f>VLOOKUP(AG21,'Ads Fontes Media Bias Data'!$A$2:$D$1744,4)</f>
        <v>43.93</v>
      </c>
      <c r="AJ21" s="27" t="s">
        <v>147</v>
      </c>
      <c r="AK21" s="28">
        <f>VLOOKUP(AJ21,'Ads Fontes Media Bias Data'!$A$2:$D$1744,3)</f>
        <v>-2.34</v>
      </c>
      <c r="AL21" s="29">
        <f>VLOOKUP(AJ21,'Ads Fontes Media Bias Data'!$A$2:$D$1744,4)</f>
        <v>46.25</v>
      </c>
      <c r="AM21" s="27" t="s">
        <v>189</v>
      </c>
      <c r="AN21" s="28">
        <f>VLOOKUP(AM21,'Ads Fontes Media Bias Data'!$A$2:$D$1744,3)</f>
        <v>-11.32</v>
      </c>
      <c r="AO21" s="29">
        <f>VLOOKUP(AM21,'Ads Fontes Media Bias Data'!$A$2:$D$1744,4)</f>
        <v>39.53</v>
      </c>
      <c r="AP21" s="27" t="s">
        <v>192</v>
      </c>
      <c r="AQ21" s="28">
        <f>VLOOKUP(AP21,'Ads Fontes Media Bias Data'!$A$2:$D$1744,3)</f>
        <v>-5.86</v>
      </c>
      <c r="AR21" s="29">
        <f>VLOOKUP(AP21,'Ads Fontes Media Bias Data'!$A$2:$D$1744,4)</f>
        <v>41.24</v>
      </c>
      <c r="AS21" s="24">
        <f t="shared" si="1"/>
        <v>-4.5875</v>
      </c>
      <c r="AT21" s="25">
        <f t="shared" si="2"/>
        <v>4.209318936</v>
      </c>
      <c r="AU21" s="26">
        <f t="shared" si="3"/>
        <v>43.78833333</v>
      </c>
      <c r="AV21" s="25">
        <f t="shared" si="4"/>
        <v>2.107388877</v>
      </c>
      <c r="AW21" s="26" t="s">
        <v>81</v>
      </c>
      <c r="AX21" s="26" t="s">
        <v>176</v>
      </c>
      <c r="AY21" s="25"/>
    </row>
    <row r="22">
      <c r="A22" s="13">
        <v>44731.0</v>
      </c>
      <c r="B22" s="14" t="s">
        <v>173</v>
      </c>
      <c r="C22" s="15">
        <v>53.0</v>
      </c>
      <c r="D22" s="16" t="str">
        <f>IFERROR(__xludf.DUMMYFUNCTION("CONCATENATE(""W241.AF.alex.doe."", TO_TEXT(C22), ""@gmail.com"")"),"W241.AF.alex.doe.053@gmail.com")</f>
        <v>W241.AF.alex.doe.053@gmail.com</v>
      </c>
      <c r="E22" s="17" t="s">
        <v>115</v>
      </c>
      <c r="F22" s="18">
        <v>20528.0</v>
      </c>
      <c r="G22" s="17" t="s">
        <v>96</v>
      </c>
      <c r="H22" s="19" t="s">
        <v>71</v>
      </c>
      <c r="I22" s="20" t="s">
        <v>99</v>
      </c>
      <c r="J22" s="21">
        <f>VLOOKUP(I22,'Ads Fontes Media Bias Data'!$A$2:$D$1744,3)</f>
        <v>-0.93</v>
      </c>
      <c r="K22" s="22">
        <f>VLOOKUP(I22,'Ads Fontes Media Bias Data'!$A$2:$D$1744,4)</f>
        <v>47.73</v>
      </c>
      <c r="L22" s="20" t="s">
        <v>126</v>
      </c>
      <c r="M22" s="21">
        <f>VLOOKUP(L22,'Ads Fontes Media Bias Data'!$A$2:$D$1744,3)</f>
        <v>-2.62</v>
      </c>
      <c r="N22" s="22">
        <f>VLOOKUP(L22,'Ads Fontes Media Bias Data'!$A$2:$D$1744,4)</f>
        <v>45.56</v>
      </c>
      <c r="O22" s="20" t="s">
        <v>101</v>
      </c>
      <c r="P22" s="21">
        <f>VLOOKUP(O22,'Ads Fontes Media Bias Data'!$A$2:$D$1744,3)</f>
        <v>-14.13</v>
      </c>
      <c r="Q22" s="22">
        <f>VLOOKUP(O22,'Ads Fontes Media Bias Data'!$A$2:$D$1744,4)</f>
        <v>35.87</v>
      </c>
      <c r="R22" s="20" t="s">
        <v>109</v>
      </c>
      <c r="S22" s="21">
        <f>VLOOKUP(R22,'Ads Fontes Media Bias Data'!$A$2:$D$1744,3)</f>
        <v>-2.33</v>
      </c>
      <c r="T22" s="22">
        <f>VLOOKUP(R22,'Ads Fontes Media Bias Data'!$A$2:$D$1744,4)</f>
        <v>46.41</v>
      </c>
      <c r="U22" s="20" t="s">
        <v>193</v>
      </c>
      <c r="V22" s="21">
        <f>VLOOKUP(U22,'Ads Fontes Media Bias Data'!$A$2:$D$1744,3)</f>
        <v>-0.76</v>
      </c>
      <c r="W22" s="22">
        <f>VLOOKUP(U22,'Ads Fontes Media Bias Data'!$A$2:$D$1744,4)</f>
        <v>45.92</v>
      </c>
      <c r="X22" s="20" t="s">
        <v>181</v>
      </c>
      <c r="Y22" s="21">
        <f>VLOOKUP(X22,'Ads Fontes Media Bias Data'!$A$2:$D$1744,3)</f>
        <v>-8.19</v>
      </c>
      <c r="Z22" s="22">
        <f>VLOOKUP(X22,'Ads Fontes Media Bias Data'!$A$2:$D$1744,4)</f>
        <v>41.25</v>
      </c>
      <c r="AA22" s="20" t="s">
        <v>88</v>
      </c>
      <c r="AB22" s="21">
        <f>VLOOKUP(AA22,'Ads Fontes Media Bias Data'!$A$2:$D$1744,3)</f>
        <v>-8.68</v>
      </c>
      <c r="AC22" s="22">
        <f>VLOOKUP(AA22,'Ads Fontes Media Bias Data'!$A$2:$D$1744,4)</f>
        <v>42.4</v>
      </c>
      <c r="AD22" s="20" t="s">
        <v>86</v>
      </c>
      <c r="AE22" s="21">
        <f>VLOOKUP(AD22,'Ads Fontes Media Bias Data'!$A$2:$D$1744,3)</f>
        <v>-1.82</v>
      </c>
      <c r="AF22" s="22">
        <f>VLOOKUP(AD22,'Ads Fontes Media Bias Data'!$A$2:$D$1744,4)</f>
        <v>48.85</v>
      </c>
      <c r="AG22" s="20" t="s">
        <v>88</v>
      </c>
      <c r="AH22" s="21">
        <f>VLOOKUP(AG22,'Ads Fontes Media Bias Data'!$A$2:$D$1744,3)</f>
        <v>-8.68</v>
      </c>
      <c r="AI22" s="22">
        <f>VLOOKUP(AG22,'Ads Fontes Media Bias Data'!$A$2:$D$1744,4)</f>
        <v>42.4</v>
      </c>
      <c r="AJ22" s="20" t="s">
        <v>77</v>
      </c>
      <c r="AK22" s="21">
        <f>VLOOKUP(AJ22,'Ads Fontes Media Bias Data'!$A$2:$D$1744,3)</f>
        <v>-1.32</v>
      </c>
      <c r="AL22" s="22">
        <f>VLOOKUP(AJ22,'Ads Fontes Media Bias Data'!$A$2:$D$1744,4)</f>
        <v>47.94</v>
      </c>
      <c r="AM22" s="20" t="s">
        <v>104</v>
      </c>
      <c r="AN22" s="21">
        <f>VLOOKUP(AM22,'Ads Fontes Media Bias Data'!$A$2:$D$1744,3)</f>
        <v>-10.46</v>
      </c>
      <c r="AO22" s="22">
        <f>VLOOKUP(AM22,'Ads Fontes Media Bias Data'!$A$2:$D$1744,4)</f>
        <v>43.63</v>
      </c>
      <c r="AP22" s="20" t="s">
        <v>101</v>
      </c>
      <c r="AQ22" s="21">
        <f>VLOOKUP(AP22,'Ads Fontes Media Bias Data'!$A$2:$D$1744,3)</f>
        <v>-14.13</v>
      </c>
      <c r="AR22" s="22">
        <f>VLOOKUP(AP22,'Ads Fontes Media Bias Data'!$A$2:$D$1744,4)</f>
        <v>35.87</v>
      </c>
      <c r="AS22" s="24">
        <f t="shared" si="1"/>
        <v>-6.170833333</v>
      </c>
      <c r="AT22" s="25">
        <f t="shared" si="2"/>
        <v>5.119718491</v>
      </c>
      <c r="AU22" s="26">
        <f t="shared" si="3"/>
        <v>43.6525</v>
      </c>
      <c r="AV22" s="25">
        <f t="shared" si="4"/>
        <v>4.353172563</v>
      </c>
      <c r="AW22" s="25"/>
      <c r="AX22" s="26" t="s">
        <v>194</v>
      </c>
      <c r="AY22" s="25"/>
    </row>
    <row r="23">
      <c r="A23" s="13">
        <v>44731.0</v>
      </c>
      <c r="B23" s="14" t="s">
        <v>173</v>
      </c>
      <c r="C23" s="15">
        <v>53.0</v>
      </c>
      <c r="D23" s="16" t="str">
        <f>IFERROR(__xludf.DUMMYFUNCTION("CONCATENATE(""W241.AF.alex.doe."", TO_TEXT(C23), ""@gmail.com"")"),"W241.AF.alex.doe.053@gmail.com")</f>
        <v>W241.AF.alex.doe.053@gmail.com</v>
      </c>
      <c r="E23" s="17" t="s">
        <v>115</v>
      </c>
      <c r="F23" s="18">
        <v>20528.0</v>
      </c>
      <c r="G23" s="17" t="s">
        <v>96</v>
      </c>
      <c r="H23" s="19" t="s">
        <v>83</v>
      </c>
      <c r="I23" s="20" t="s">
        <v>195</v>
      </c>
      <c r="J23" s="21">
        <f>VLOOKUP(I23,'Ads Fontes Media Bias Data'!$A$2:$D$1744,3)</f>
        <v>-5.53</v>
      </c>
      <c r="K23" s="22">
        <f>VLOOKUP(I23,'Ads Fontes Media Bias Data'!$A$2:$D$1744,4)</f>
        <v>45.68</v>
      </c>
      <c r="L23" s="20" t="s">
        <v>85</v>
      </c>
      <c r="M23" s="21">
        <f>VLOOKUP(L23,'Ads Fontes Media Bias Data'!$A$2:$D$1744,3)</f>
        <v>-7.82</v>
      </c>
      <c r="N23" s="22">
        <f>VLOOKUP(L23,'Ads Fontes Media Bias Data'!$A$2:$D$1744,4)</f>
        <v>43.93</v>
      </c>
      <c r="O23" s="20" t="s">
        <v>85</v>
      </c>
      <c r="P23" s="21">
        <f>VLOOKUP(O23,'Ads Fontes Media Bias Data'!$A$2:$D$1744,3)</f>
        <v>-7.82</v>
      </c>
      <c r="Q23" s="22">
        <f>VLOOKUP(O23,'Ads Fontes Media Bias Data'!$A$2:$D$1744,4)</f>
        <v>43.93</v>
      </c>
      <c r="R23" s="20" t="s">
        <v>75</v>
      </c>
      <c r="S23" s="21">
        <f>VLOOKUP(R23,'Ads Fontes Media Bias Data'!$A$2:$D$1744,3)</f>
        <v>-6.82</v>
      </c>
      <c r="T23" s="22">
        <f>VLOOKUP(R23,'Ads Fontes Media Bias Data'!$A$2:$D$1744,4)</f>
        <v>45.8</v>
      </c>
      <c r="U23" s="20" t="s">
        <v>79</v>
      </c>
      <c r="V23" s="21">
        <f>VLOOKUP(U23,'Ads Fontes Media Bias Data'!$A$2:$D$1744,3)</f>
        <v>-3.6</v>
      </c>
      <c r="W23" s="22">
        <f>VLOOKUP(U23,'Ads Fontes Media Bias Data'!$A$2:$D$1744,4)</f>
        <v>46.07</v>
      </c>
      <c r="X23" s="20" t="s">
        <v>196</v>
      </c>
      <c r="Y23" s="21">
        <f>VLOOKUP(X23,'Ads Fontes Media Bias Data'!$A$2:$D$1744,3)</f>
        <v>-9.73</v>
      </c>
      <c r="Z23" s="22">
        <f>VLOOKUP(X23,'Ads Fontes Media Bias Data'!$A$2:$D$1744,4)</f>
        <v>41.79</v>
      </c>
      <c r="AA23" s="20" t="s">
        <v>89</v>
      </c>
      <c r="AB23" s="21">
        <f>VLOOKUP(AA23,'Ads Fontes Media Bias Data'!$A$2:$D$1744,3)</f>
        <v>-5.26</v>
      </c>
      <c r="AC23" s="22">
        <f>VLOOKUP(AA23,'Ads Fontes Media Bias Data'!$A$2:$D$1744,4)</f>
        <v>43.21</v>
      </c>
      <c r="AD23" s="20" t="s">
        <v>167</v>
      </c>
      <c r="AE23" s="21">
        <f>VLOOKUP(AD23,'Ads Fontes Media Bias Data'!$A$2:$D$1744,3)</f>
        <v>-9.64</v>
      </c>
      <c r="AF23" s="22">
        <f>VLOOKUP(AD23,'Ads Fontes Media Bias Data'!$A$2:$D$1744,4)</f>
        <v>36.78</v>
      </c>
      <c r="AG23" s="20" t="s">
        <v>92</v>
      </c>
      <c r="AH23" s="21">
        <f>VLOOKUP(AG23,'Ads Fontes Media Bias Data'!$A$2:$D$1744,3)</f>
        <v>-4.81</v>
      </c>
      <c r="AI23" s="22">
        <f>VLOOKUP(AG23,'Ads Fontes Media Bias Data'!$A$2:$D$1744,4)</f>
        <v>44.65</v>
      </c>
      <c r="AJ23" s="20" t="s">
        <v>87</v>
      </c>
      <c r="AK23" s="21">
        <f>VLOOKUP(AJ23,'Ads Fontes Media Bias Data'!$A$2:$D$1744,3)</f>
        <v>-6.92</v>
      </c>
      <c r="AL23" s="22">
        <f>VLOOKUP(AJ23,'Ads Fontes Media Bias Data'!$A$2:$D$1744,4)</f>
        <v>43.16</v>
      </c>
      <c r="AM23" s="20" t="s">
        <v>85</v>
      </c>
      <c r="AN23" s="21">
        <f>VLOOKUP(AM23,'Ads Fontes Media Bias Data'!$A$2:$D$1744,3)</f>
        <v>-7.82</v>
      </c>
      <c r="AO23" s="22">
        <f>VLOOKUP(AM23,'Ads Fontes Media Bias Data'!$A$2:$D$1744,4)</f>
        <v>43.93</v>
      </c>
      <c r="AP23" s="20" t="s">
        <v>196</v>
      </c>
      <c r="AQ23" s="21">
        <f>VLOOKUP(AP23,'Ads Fontes Media Bias Data'!$A$2:$D$1744,3)</f>
        <v>-9.73</v>
      </c>
      <c r="AR23" s="22">
        <f>VLOOKUP(AP23,'Ads Fontes Media Bias Data'!$A$2:$D$1744,4)</f>
        <v>41.79</v>
      </c>
      <c r="AS23" s="24">
        <f t="shared" si="1"/>
        <v>-7.125</v>
      </c>
      <c r="AT23" s="25">
        <f t="shared" si="2"/>
        <v>2.029072784</v>
      </c>
      <c r="AU23" s="26">
        <f t="shared" si="3"/>
        <v>43.39333333</v>
      </c>
      <c r="AV23" s="25">
        <f t="shared" si="4"/>
        <v>2.515303464</v>
      </c>
      <c r="AW23" s="26" t="s">
        <v>81</v>
      </c>
      <c r="AX23" s="26" t="s">
        <v>176</v>
      </c>
      <c r="AY23" s="25"/>
    </row>
    <row r="24">
      <c r="A24" s="13">
        <v>44731.0</v>
      </c>
      <c r="B24" s="14" t="s">
        <v>173</v>
      </c>
      <c r="C24" s="15">
        <v>54.0</v>
      </c>
      <c r="D24" s="16" t="str">
        <f>IFERROR(__xludf.DUMMYFUNCTION("CONCATENATE(""W241.AF.alex.doe."", TO_TEXT(C24), ""@gmail.com"")"),"W241.AF.alex.doe.054@gmail.com")</f>
        <v>W241.AF.alex.doe.054@gmail.com</v>
      </c>
      <c r="E24" s="17" t="s">
        <v>115</v>
      </c>
      <c r="F24" s="18">
        <v>22315.0</v>
      </c>
      <c r="G24" s="17" t="s">
        <v>107</v>
      </c>
      <c r="H24" s="19" t="s">
        <v>71</v>
      </c>
      <c r="I24" s="27" t="s">
        <v>99</v>
      </c>
      <c r="J24" s="28">
        <f>VLOOKUP(I24,'Ads Fontes Media Bias Data'!$A$2:$D$1744,3)</f>
        <v>-0.93</v>
      </c>
      <c r="K24" s="29">
        <f>VLOOKUP(I24,'Ads Fontes Media Bias Data'!$A$2:$D$1744,4)</f>
        <v>47.73</v>
      </c>
      <c r="L24" s="27" t="s">
        <v>126</v>
      </c>
      <c r="M24" s="28">
        <f>VLOOKUP(L24,'Ads Fontes Media Bias Data'!$A$2:$D$1744,3)</f>
        <v>-2.62</v>
      </c>
      <c r="N24" s="29">
        <f>VLOOKUP(L24,'Ads Fontes Media Bias Data'!$A$2:$D$1744,4)</f>
        <v>45.56</v>
      </c>
      <c r="O24" s="27" t="s">
        <v>101</v>
      </c>
      <c r="P24" s="28">
        <f>VLOOKUP(O24,'Ads Fontes Media Bias Data'!$A$2:$D$1744,3)</f>
        <v>-14.13</v>
      </c>
      <c r="Q24" s="29">
        <f>VLOOKUP(O24,'Ads Fontes Media Bias Data'!$A$2:$D$1744,4)</f>
        <v>35.87</v>
      </c>
      <c r="R24" s="27" t="s">
        <v>109</v>
      </c>
      <c r="S24" s="28">
        <f>VLOOKUP(R24,'Ads Fontes Media Bias Data'!$A$2:$D$1744,3)</f>
        <v>-2.33</v>
      </c>
      <c r="T24" s="29">
        <f>VLOOKUP(R24,'Ads Fontes Media Bias Data'!$A$2:$D$1744,4)</f>
        <v>46.41</v>
      </c>
      <c r="U24" s="27" t="s">
        <v>193</v>
      </c>
      <c r="V24" s="28">
        <f>VLOOKUP(U24,'Ads Fontes Media Bias Data'!$A$2:$D$1744,3)</f>
        <v>-0.76</v>
      </c>
      <c r="W24" s="29">
        <f>VLOOKUP(U24,'Ads Fontes Media Bias Data'!$A$2:$D$1744,4)</f>
        <v>45.92</v>
      </c>
      <c r="X24" s="27" t="s">
        <v>181</v>
      </c>
      <c r="Y24" s="28">
        <f>VLOOKUP(X24,'Ads Fontes Media Bias Data'!$A$2:$D$1744,3)</f>
        <v>-8.19</v>
      </c>
      <c r="Z24" s="29">
        <f>VLOOKUP(X24,'Ads Fontes Media Bias Data'!$A$2:$D$1744,4)</f>
        <v>41.25</v>
      </c>
      <c r="AA24" s="27" t="s">
        <v>88</v>
      </c>
      <c r="AB24" s="28">
        <f>VLOOKUP(AA24,'Ads Fontes Media Bias Data'!$A$2:$D$1744,3)</f>
        <v>-8.68</v>
      </c>
      <c r="AC24" s="29">
        <f>VLOOKUP(AA24,'Ads Fontes Media Bias Data'!$A$2:$D$1744,4)</f>
        <v>42.4</v>
      </c>
      <c r="AD24" s="27" t="s">
        <v>86</v>
      </c>
      <c r="AE24" s="28">
        <f>VLOOKUP(AD24,'Ads Fontes Media Bias Data'!$A$2:$D$1744,3)</f>
        <v>-1.82</v>
      </c>
      <c r="AF24" s="29">
        <f>VLOOKUP(AD24,'Ads Fontes Media Bias Data'!$A$2:$D$1744,4)</f>
        <v>48.85</v>
      </c>
      <c r="AG24" s="27" t="s">
        <v>88</v>
      </c>
      <c r="AH24" s="28">
        <f>VLOOKUP(AG24,'Ads Fontes Media Bias Data'!$A$2:$D$1744,3)</f>
        <v>-8.68</v>
      </c>
      <c r="AI24" s="29">
        <f>VLOOKUP(AG24,'Ads Fontes Media Bias Data'!$A$2:$D$1744,4)</f>
        <v>42.4</v>
      </c>
      <c r="AJ24" s="27" t="s">
        <v>77</v>
      </c>
      <c r="AK24" s="28">
        <f>VLOOKUP(AJ24,'Ads Fontes Media Bias Data'!$A$2:$D$1744,3)</f>
        <v>-1.32</v>
      </c>
      <c r="AL24" s="29">
        <f>VLOOKUP(AJ24,'Ads Fontes Media Bias Data'!$A$2:$D$1744,4)</f>
        <v>47.94</v>
      </c>
      <c r="AM24" s="27" t="s">
        <v>104</v>
      </c>
      <c r="AN24" s="28">
        <f>VLOOKUP(AM24,'Ads Fontes Media Bias Data'!$A$2:$D$1744,3)</f>
        <v>-10.46</v>
      </c>
      <c r="AO24" s="29">
        <f>VLOOKUP(AM24,'Ads Fontes Media Bias Data'!$A$2:$D$1744,4)</f>
        <v>43.63</v>
      </c>
      <c r="AP24" s="27" t="s">
        <v>101</v>
      </c>
      <c r="AQ24" s="28">
        <f>VLOOKUP(AP24,'Ads Fontes Media Bias Data'!$A$2:$D$1744,3)</f>
        <v>-14.13</v>
      </c>
      <c r="AR24" s="29">
        <f>VLOOKUP(AP24,'Ads Fontes Media Bias Data'!$A$2:$D$1744,4)</f>
        <v>35.87</v>
      </c>
      <c r="AS24" s="24">
        <f t="shared" si="1"/>
        <v>-6.170833333</v>
      </c>
      <c r="AT24" s="25">
        <f t="shared" si="2"/>
        <v>5.119718491</v>
      </c>
      <c r="AU24" s="26">
        <f t="shared" si="3"/>
        <v>43.6525</v>
      </c>
      <c r="AV24" s="25">
        <f t="shared" si="4"/>
        <v>4.353172563</v>
      </c>
      <c r="AW24" s="25"/>
      <c r="AX24" s="26" t="s">
        <v>194</v>
      </c>
      <c r="AY24" s="25"/>
    </row>
    <row r="25">
      <c r="A25" s="13">
        <v>44731.0</v>
      </c>
      <c r="B25" s="14" t="s">
        <v>173</v>
      </c>
      <c r="C25" s="15">
        <v>54.0</v>
      </c>
      <c r="D25" s="16" t="str">
        <f>IFERROR(__xludf.DUMMYFUNCTION("CONCATENATE(""W241.AF.alex.doe."", TO_TEXT(C25), ""@gmail.com"")"),"W241.AF.alex.doe.054@gmail.com")</f>
        <v>W241.AF.alex.doe.054@gmail.com</v>
      </c>
      <c r="E25" s="17" t="s">
        <v>115</v>
      </c>
      <c r="F25" s="18">
        <v>22315.0</v>
      </c>
      <c r="G25" s="17" t="s">
        <v>107</v>
      </c>
      <c r="H25" s="19" t="s">
        <v>83</v>
      </c>
      <c r="I25" s="27" t="s">
        <v>195</v>
      </c>
      <c r="J25" s="28">
        <f>VLOOKUP(I25,'Ads Fontes Media Bias Data'!$A$2:$D$1744,3)</f>
        <v>-5.53</v>
      </c>
      <c r="K25" s="29">
        <f>VLOOKUP(I25,'Ads Fontes Media Bias Data'!$A$2:$D$1744,4)</f>
        <v>45.68</v>
      </c>
      <c r="L25" s="27" t="s">
        <v>85</v>
      </c>
      <c r="M25" s="28">
        <f>VLOOKUP(L25,'Ads Fontes Media Bias Data'!$A$2:$D$1744,3)</f>
        <v>-7.82</v>
      </c>
      <c r="N25" s="29">
        <f>VLOOKUP(L25,'Ads Fontes Media Bias Data'!$A$2:$D$1744,4)</f>
        <v>43.93</v>
      </c>
      <c r="O25" s="27" t="s">
        <v>75</v>
      </c>
      <c r="P25" s="28">
        <f>VLOOKUP(O25,'Ads Fontes Media Bias Data'!$A$2:$D$1744,3)</f>
        <v>-6.82</v>
      </c>
      <c r="Q25" s="29">
        <f>VLOOKUP(O25,'Ads Fontes Media Bias Data'!$A$2:$D$1744,4)</f>
        <v>45.8</v>
      </c>
      <c r="R25" s="27" t="s">
        <v>85</v>
      </c>
      <c r="S25" s="28">
        <f>VLOOKUP(R25,'Ads Fontes Media Bias Data'!$A$2:$D$1744,3)</f>
        <v>-7.82</v>
      </c>
      <c r="T25" s="29">
        <f>VLOOKUP(R25,'Ads Fontes Media Bias Data'!$A$2:$D$1744,4)</f>
        <v>43.93</v>
      </c>
      <c r="U25" s="27" t="s">
        <v>79</v>
      </c>
      <c r="V25" s="28">
        <f>VLOOKUP(U25,'Ads Fontes Media Bias Data'!$A$2:$D$1744,3)</f>
        <v>-3.6</v>
      </c>
      <c r="W25" s="29">
        <f>VLOOKUP(U25,'Ads Fontes Media Bias Data'!$A$2:$D$1744,4)</f>
        <v>46.07</v>
      </c>
      <c r="X25" s="27" t="s">
        <v>117</v>
      </c>
      <c r="Y25" s="28">
        <f>VLOOKUP(X25,'Ads Fontes Media Bias Data'!$A$2:$D$1744,3)</f>
        <v>-11.36</v>
      </c>
      <c r="Z25" s="29">
        <f>VLOOKUP(X25,'Ads Fontes Media Bias Data'!$A$2:$D$1744,4)</f>
        <v>39.69</v>
      </c>
      <c r="AA25" s="27" t="s">
        <v>116</v>
      </c>
      <c r="AB25" s="28">
        <f>VLOOKUP(AA25,'Ads Fontes Media Bias Data'!$A$2:$D$1744,3)</f>
        <v>-3.46</v>
      </c>
      <c r="AC25" s="29">
        <f>VLOOKUP(AA25,'Ads Fontes Media Bias Data'!$A$2:$D$1744,4)</f>
        <v>43.36</v>
      </c>
      <c r="AD25" s="27" t="s">
        <v>92</v>
      </c>
      <c r="AE25" s="28">
        <f>VLOOKUP(AD25,'Ads Fontes Media Bias Data'!$A$2:$D$1744,3)</f>
        <v>-4.81</v>
      </c>
      <c r="AF25" s="29">
        <f>VLOOKUP(AD25,'Ads Fontes Media Bias Data'!$A$2:$D$1744,4)</f>
        <v>44.65</v>
      </c>
      <c r="AG25" s="27" t="s">
        <v>126</v>
      </c>
      <c r="AH25" s="28">
        <f>VLOOKUP(AG25,'Ads Fontes Media Bias Data'!$A$2:$D$1744,3)</f>
        <v>-2.62</v>
      </c>
      <c r="AI25" s="29">
        <f>VLOOKUP(AG25,'Ads Fontes Media Bias Data'!$A$2:$D$1744,4)</f>
        <v>45.56</v>
      </c>
      <c r="AJ25" s="27" t="s">
        <v>87</v>
      </c>
      <c r="AK25" s="28">
        <f>VLOOKUP(AJ25,'Ads Fontes Media Bias Data'!$A$2:$D$1744,3)</f>
        <v>-6.92</v>
      </c>
      <c r="AL25" s="29">
        <f>VLOOKUP(AJ25,'Ads Fontes Media Bias Data'!$A$2:$D$1744,4)</f>
        <v>43.16</v>
      </c>
      <c r="AM25" s="27" t="s">
        <v>197</v>
      </c>
      <c r="AN25" s="28">
        <f>VLOOKUP(AM25,'Ads Fontes Media Bias Data'!$A$2:$D$1744,3)</f>
        <v>-2.59</v>
      </c>
      <c r="AO25" s="29">
        <f>VLOOKUP(AM25,'Ads Fontes Media Bias Data'!$A$2:$D$1744,4)</f>
        <v>46.46</v>
      </c>
      <c r="AP25" s="27" t="s">
        <v>198</v>
      </c>
      <c r="AQ25" s="28">
        <f>VLOOKUP(AP25,'Ads Fontes Media Bias Data'!$A$2:$D$1744,3)</f>
        <v>-9.6</v>
      </c>
      <c r="AR25" s="29">
        <f>VLOOKUP(AP25,'Ads Fontes Media Bias Data'!$A$2:$D$1744,4)</f>
        <v>44.67</v>
      </c>
      <c r="AS25" s="24">
        <f t="shared" si="1"/>
        <v>-6.079166667</v>
      </c>
      <c r="AT25" s="25">
        <f t="shared" si="2"/>
        <v>2.806795191</v>
      </c>
      <c r="AU25" s="26">
        <f t="shared" si="3"/>
        <v>44.41333333</v>
      </c>
      <c r="AV25" s="25">
        <f t="shared" si="4"/>
        <v>1.842795965</v>
      </c>
      <c r="AW25" s="26" t="s">
        <v>81</v>
      </c>
      <c r="AX25" s="26" t="s">
        <v>176</v>
      </c>
      <c r="AY25" s="25"/>
    </row>
    <row r="26">
      <c r="A26" s="13">
        <v>44738.0</v>
      </c>
      <c r="B26" s="14" t="s">
        <v>173</v>
      </c>
      <c r="C26" s="15">
        <v>55.0</v>
      </c>
      <c r="D26" s="16" t="str">
        <f>IFERROR(__xludf.DUMMYFUNCTION("CONCATENATE(""W241.AF.alex.doe."", TO_TEXT(C26), ""@gmail.com"")"),"W241.AF.alex.doe.055@gmail.com")</f>
        <v>W241.AF.alex.doe.055@gmail.com</v>
      </c>
      <c r="E26" s="17" t="s">
        <v>69</v>
      </c>
      <c r="F26" s="18">
        <v>36164.0</v>
      </c>
      <c r="G26" s="17" t="s">
        <v>70</v>
      </c>
      <c r="H26" s="19" t="s">
        <v>71</v>
      </c>
      <c r="I26" s="20" t="s">
        <v>112</v>
      </c>
      <c r="J26" s="21">
        <f>VLOOKUP(I26,'Ads Fontes Media Bias Data'!$A$2:$D$1744,3)</f>
        <v>-3.77</v>
      </c>
      <c r="K26" s="22">
        <f>VLOOKUP(I26,'Ads Fontes Media Bias Data'!$A$2:$D$1744,4)</f>
        <v>45.87</v>
      </c>
      <c r="L26" s="20" t="s">
        <v>72</v>
      </c>
      <c r="M26" s="21">
        <f>VLOOKUP(L26,'Ads Fontes Media Bias Data'!$A$2:$D$1744,3)</f>
        <v>14.02</v>
      </c>
      <c r="N26" s="22">
        <f>VLOOKUP(L26,'Ads Fontes Media Bias Data'!$A$2:$D$1744,4)</f>
        <v>35.4</v>
      </c>
      <c r="O26" s="20" t="s">
        <v>78</v>
      </c>
      <c r="P26" s="21">
        <f>VLOOKUP(O26,'Ads Fontes Media Bias Data'!$A$2:$D$1744,3)</f>
        <v>-0.42</v>
      </c>
      <c r="Q26" s="22">
        <f>VLOOKUP(O26,'Ads Fontes Media Bias Data'!$A$2:$D$1744,4)</f>
        <v>42.02</v>
      </c>
      <c r="R26" s="20" t="s">
        <v>103</v>
      </c>
      <c r="S26" s="21">
        <f>VLOOKUP(R26,'Ads Fontes Media Bias Data'!$A$2:$D$1744,3)</f>
        <v>-8.55</v>
      </c>
      <c r="T26" s="22">
        <f>VLOOKUP(R26,'Ads Fontes Media Bias Data'!$A$2:$D$1744,4)</f>
        <v>41.05</v>
      </c>
      <c r="U26" s="20" t="s">
        <v>75</v>
      </c>
      <c r="V26" s="21">
        <f>VLOOKUP(U26,'Ads Fontes Media Bias Data'!$A$2:$D$1744,3)</f>
        <v>-6.82</v>
      </c>
      <c r="W26" s="22">
        <f>VLOOKUP(U26,'Ads Fontes Media Bias Data'!$A$2:$D$1744,4)</f>
        <v>45.8</v>
      </c>
      <c r="X26" s="20" t="s">
        <v>199</v>
      </c>
      <c r="Y26" s="21">
        <f>VLOOKUP(X26,'Ads Fontes Media Bias Data'!$A$2:$D$1744,3)</f>
        <v>-0.15</v>
      </c>
      <c r="Z26" s="22">
        <f>VLOOKUP(X26,'Ads Fontes Media Bias Data'!$A$2:$D$1744,4)</f>
        <v>46.19</v>
      </c>
      <c r="AA26" s="20" t="s">
        <v>77</v>
      </c>
      <c r="AB26" s="21">
        <f>VLOOKUP(AA26,'Ads Fontes Media Bias Data'!$A$2:$D$1744,3)</f>
        <v>-1.32</v>
      </c>
      <c r="AC26" s="22">
        <f>VLOOKUP(AA26,'Ads Fontes Media Bias Data'!$A$2:$D$1744,4)</f>
        <v>47.94</v>
      </c>
      <c r="AD26" s="20" t="s">
        <v>104</v>
      </c>
      <c r="AE26" s="21">
        <f>VLOOKUP(AD26,'Ads Fontes Media Bias Data'!$A$2:$D$1744,3)</f>
        <v>-10.46</v>
      </c>
      <c r="AF26" s="22">
        <f>VLOOKUP(AD26,'Ads Fontes Media Bias Data'!$A$2:$D$1744,4)</f>
        <v>43.63</v>
      </c>
      <c r="AG26" s="20" t="s">
        <v>200</v>
      </c>
      <c r="AH26" s="21">
        <f>VLOOKUP(AG26,'Ads Fontes Media Bias Data'!$A$2:$D$1744,3)</f>
        <v>5.63</v>
      </c>
      <c r="AI26" s="22">
        <f>VLOOKUP(AG26,'Ads Fontes Media Bias Data'!$A$2:$D$1744,4)</f>
        <v>43.35</v>
      </c>
      <c r="AJ26" s="20" t="s">
        <v>101</v>
      </c>
      <c r="AK26" s="21">
        <f>VLOOKUP(AJ26,'Ads Fontes Media Bias Data'!$A$2:$D$1744,3)</f>
        <v>-14.13</v>
      </c>
      <c r="AL26" s="22">
        <f>VLOOKUP(AJ26,'Ads Fontes Media Bias Data'!$A$2:$D$1744,4)</f>
        <v>35.87</v>
      </c>
      <c r="AM26" s="20" t="s">
        <v>174</v>
      </c>
      <c r="AN26" s="21">
        <f>VLOOKUP(AM26,'Ads Fontes Media Bias Data'!$A$2:$D$1744,3)</f>
        <v>-0.25</v>
      </c>
      <c r="AO26" s="22">
        <f>VLOOKUP(AM26,'Ads Fontes Media Bias Data'!$A$2:$D$1744,4)</f>
        <v>46.23</v>
      </c>
      <c r="AP26" s="20" t="s">
        <v>86</v>
      </c>
      <c r="AQ26" s="21">
        <f>VLOOKUP(AP26,'Ads Fontes Media Bias Data'!$A$2:$D$1744,3)</f>
        <v>-1.82</v>
      </c>
      <c r="AR26" s="22">
        <f>VLOOKUP(AP26,'Ads Fontes Media Bias Data'!$A$2:$D$1744,4)</f>
        <v>48.85</v>
      </c>
      <c r="AS26" s="24">
        <f t="shared" si="1"/>
        <v>-2.336666667</v>
      </c>
      <c r="AT26" s="25">
        <f t="shared" si="2"/>
        <v>7.452575312</v>
      </c>
      <c r="AU26" s="26">
        <f t="shared" si="3"/>
        <v>43.51666667</v>
      </c>
      <c r="AV26" s="25">
        <f t="shared" si="4"/>
        <v>4.327374458</v>
      </c>
      <c r="AW26" s="25"/>
      <c r="AX26" s="26" t="s">
        <v>178</v>
      </c>
      <c r="AY26" s="25"/>
    </row>
    <row r="27">
      <c r="A27" s="13">
        <v>44738.0</v>
      </c>
      <c r="B27" s="14" t="s">
        <v>173</v>
      </c>
      <c r="C27" s="15">
        <v>55.0</v>
      </c>
      <c r="D27" s="16" t="str">
        <f>IFERROR(__xludf.DUMMYFUNCTION("CONCATENATE(""W241.AF.alex.doe."", TO_TEXT(C27), ""@gmail.com"")"),"W241.AF.alex.doe.055@gmail.com")</f>
        <v>W241.AF.alex.doe.055@gmail.com</v>
      </c>
      <c r="E27" s="17" t="s">
        <v>69</v>
      </c>
      <c r="F27" s="18">
        <v>36164.0</v>
      </c>
      <c r="G27" s="17" t="s">
        <v>70</v>
      </c>
      <c r="H27" s="19" t="s">
        <v>83</v>
      </c>
      <c r="I27" s="20"/>
      <c r="J27" s="21" t="str">
        <f>VLOOKUP(I27,'Ads Fontes Media Bias Data'!$A$2:$D$1744,3)</f>
        <v>#N/A</v>
      </c>
      <c r="K27" s="22" t="str">
        <f>VLOOKUP(I27,'Ads Fontes Media Bias Data'!$A$2:$D$1744,4)</f>
        <v>#N/A</v>
      </c>
      <c r="L27" s="20"/>
      <c r="M27" s="21" t="str">
        <f>VLOOKUP(L27,'Ads Fontes Media Bias Data'!$A$2:$D$1744,3)</f>
        <v>#N/A</v>
      </c>
      <c r="N27" s="22" t="str">
        <f>VLOOKUP(L27,'Ads Fontes Media Bias Data'!$A$2:$D$1744,4)</f>
        <v>#N/A</v>
      </c>
      <c r="O27" s="20"/>
      <c r="P27" s="21" t="str">
        <f>VLOOKUP(O27,'Ads Fontes Media Bias Data'!$A$2:$D$1744,3)</f>
        <v>#N/A</v>
      </c>
      <c r="Q27" s="22" t="str">
        <f>VLOOKUP(O27,'Ads Fontes Media Bias Data'!$A$2:$D$1744,4)</f>
        <v>#N/A</v>
      </c>
      <c r="R27" s="20"/>
      <c r="S27" s="21" t="str">
        <f>VLOOKUP(R27,'Ads Fontes Media Bias Data'!$A$2:$D$1744,3)</f>
        <v>#N/A</v>
      </c>
      <c r="T27" s="22" t="str">
        <f>VLOOKUP(R27,'Ads Fontes Media Bias Data'!$A$2:$D$1744,4)</f>
        <v>#N/A</v>
      </c>
      <c r="U27" s="20"/>
      <c r="V27" s="21" t="str">
        <f>VLOOKUP(U27,'Ads Fontes Media Bias Data'!$A$2:$D$1744,3)</f>
        <v>#N/A</v>
      </c>
      <c r="W27" s="22" t="str">
        <f>VLOOKUP(U27,'Ads Fontes Media Bias Data'!$A$2:$D$1744,4)</f>
        <v>#N/A</v>
      </c>
      <c r="X27" s="20"/>
      <c r="Y27" s="21" t="str">
        <f>VLOOKUP(X27,'Ads Fontes Media Bias Data'!$A$2:$D$1744,3)</f>
        <v>#N/A</v>
      </c>
      <c r="Z27" s="22" t="str">
        <f>VLOOKUP(X27,'Ads Fontes Media Bias Data'!$A$2:$D$1744,4)</f>
        <v>#N/A</v>
      </c>
      <c r="AA27" s="20"/>
      <c r="AB27" s="21" t="str">
        <f>VLOOKUP(AA27,'Ads Fontes Media Bias Data'!$A$2:$D$1744,3)</f>
        <v>#N/A</v>
      </c>
      <c r="AC27" s="22" t="str">
        <f>VLOOKUP(AA27,'Ads Fontes Media Bias Data'!$A$2:$D$1744,4)</f>
        <v>#N/A</v>
      </c>
      <c r="AD27" s="20"/>
      <c r="AE27" s="21" t="str">
        <f>VLOOKUP(AD27,'Ads Fontes Media Bias Data'!$A$2:$D$1744,3)</f>
        <v>#N/A</v>
      </c>
      <c r="AF27" s="22" t="str">
        <f>VLOOKUP(AD27,'Ads Fontes Media Bias Data'!$A$2:$D$1744,4)</f>
        <v>#N/A</v>
      </c>
      <c r="AG27" s="20"/>
      <c r="AH27" s="21" t="str">
        <f>VLOOKUP(AG27,'Ads Fontes Media Bias Data'!$A$2:$D$1744,3)</f>
        <v>#N/A</v>
      </c>
      <c r="AI27" s="22" t="str">
        <f>VLOOKUP(AG27,'Ads Fontes Media Bias Data'!$A$2:$D$1744,4)</f>
        <v>#N/A</v>
      </c>
      <c r="AJ27" s="20"/>
      <c r="AK27" s="21" t="str">
        <f>VLOOKUP(AJ27,'Ads Fontes Media Bias Data'!$A$2:$D$1744,3)</f>
        <v>#N/A</v>
      </c>
      <c r="AL27" s="22" t="str">
        <f>VLOOKUP(AJ27,'Ads Fontes Media Bias Data'!$A$2:$D$1744,4)</f>
        <v>#N/A</v>
      </c>
      <c r="AM27" s="20"/>
      <c r="AN27" s="21" t="str">
        <f>VLOOKUP(AM27,'Ads Fontes Media Bias Data'!$A$2:$D$1744,3)</f>
        <v>#N/A</v>
      </c>
      <c r="AO27" s="22" t="str">
        <f>VLOOKUP(AM27,'Ads Fontes Media Bias Data'!$A$2:$D$1744,4)</f>
        <v>#N/A</v>
      </c>
      <c r="AP27" s="20"/>
      <c r="AQ27" s="21" t="str">
        <f>VLOOKUP(AP27,'Ads Fontes Media Bias Data'!$A$2:$D$1744,3)</f>
        <v>#N/A</v>
      </c>
      <c r="AR27" s="22" t="str">
        <f>VLOOKUP(AP27,'Ads Fontes Media Bias Data'!$A$2:$D$1744,4)</f>
        <v>#N/A</v>
      </c>
      <c r="AS27" s="24" t="str">
        <f t="shared" si="1"/>
        <v>#N/A</v>
      </c>
      <c r="AT27" s="25" t="str">
        <f t="shared" si="2"/>
        <v>#N/A</v>
      </c>
      <c r="AU27" s="26" t="str">
        <f t="shared" si="3"/>
        <v>#N/A</v>
      </c>
      <c r="AV27" s="25" t="str">
        <f t="shared" si="4"/>
        <v>#N/A</v>
      </c>
      <c r="AW27" s="26" t="s">
        <v>114</v>
      </c>
      <c r="AX27" s="26" t="s">
        <v>176</v>
      </c>
      <c r="AY27" s="26"/>
    </row>
    <row r="28">
      <c r="A28" s="13">
        <v>44738.0</v>
      </c>
      <c r="B28" s="14" t="s">
        <v>173</v>
      </c>
      <c r="C28" s="15">
        <v>56.0</v>
      </c>
      <c r="D28" s="16" t="str">
        <f>IFERROR(__xludf.DUMMYFUNCTION("CONCATENATE(""W241.AF.alex.doe."", TO_TEXT(C28), ""@gmail.com"")"),"W241.AF.alex.doe.056@gmail.com")</f>
        <v>W241.AF.alex.doe.056@gmail.com</v>
      </c>
      <c r="E28" s="17" t="s">
        <v>69</v>
      </c>
      <c r="F28" s="18">
        <v>36255.0</v>
      </c>
      <c r="G28" s="17" t="s">
        <v>96</v>
      </c>
      <c r="H28" s="19" t="s">
        <v>71</v>
      </c>
      <c r="I28" s="27" t="s">
        <v>79</v>
      </c>
      <c r="J28" s="28">
        <f>VLOOKUP(I28,'Ads Fontes Media Bias Data'!$A$2:$D$1744,3)</f>
        <v>-3.6</v>
      </c>
      <c r="K28" s="29">
        <f>VLOOKUP(I28,'Ads Fontes Media Bias Data'!$A$2:$D$1744,4)</f>
        <v>46.07</v>
      </c>
      <c r="L28" s="27" t="s">
        <v>72</v>
      </c>
      <c r="M28" s="28">
        <f>VLOOKUP(L28,'Ads Fontes Media Bias Data'!$A$2:$D$1744,3)</f>
        <v>14.02</v>
      </c>
      <c r="N28" s="29">
        <f>VLOOKUP(L28,'Ads Fontes Media Bias Data'!$A$2:$D$1744,4)</f>
        <v>35.4</v>
      </c>
      <c r="O28" s="27" t="s">
        <v>75</v>
      </c>
      <c r="P28" s="28">
        <f>VLOOKUP(O28,'Ads Fontes Media Bias Data'!$A$2:$D$1744,3)</f>
        <v>-6.82</v>
      </c>
      <c r="Q28" s="29">
        <f>VLOOKUP(O28,'Ads Fontes Media Bias Data'!$A$2:$D$1744,4)</f>
        <v>45.8</v>
      </c>
      <c r="R28" s="27" t="s">
        <v>84</v>
      </c>
      <c r="S28" s="28">
        <f>VLOOKUP(R28,'Ads Fontes Media Bias Data'!$A$2:$D$1744,3)</f>
        <v>-5.11</v>
      </c>
      <c r="T28" s="29">
        <f>VLOOKUP(R28,'Ads Fontes Media Bias Data'!$A$2:$D$1744,4)</f>
        <v>45.12</v>
      </c>
      <c r="U28" s="27" t="s">
        <v>136</v>
      </c>
      <c r="V28" s="28">
        <f>VLOOKUP(U28,'Ads Fontes Media Bias Data'!$A$2:$D$1744,3)</f>
        <v>-5.11</v>
      </c>
      <c r="W28" s="29">
        <f>VLOOKUP(U28,'Ads Fontes Media Bias Data'!$A$2:$D$1744,4)</f>
        <v>49.22</v>
      </c>
      <c r="X28" s="27" t="s">
        <v>101</v>
      </c>
      <c r="Y28" s="28">
        <f>VLOOKUP(X28,'Ads Fontes Media Bias Data'!$A$2:$D$1744,3)</f>
        <v>-14.13</v>
      </c>
      <c r="Z28" s="29">
        <f>VLOOKUP(X28,'Ads Fontes Media Bias Data'!$A$2:$D$1744,4)</f>
        <v>35.87</v>
      </c>
      <c r="AA28" s="27" t="s">
        <v>86</v>
      </c>
      <c r="AB28" s="28">
        <f>VLOOKUP(AA28,'Ads Fontes Media Bias Data'!$A$2:$D$1744,3)</f>
        <v>-1.82</v>
      </c>
      <c r="AC28" s="29">
        <f>VLOOKUP(AA28,'Ads Fontes Media Bias Data'!$A$2:$D$1744,4)</f>
        <v>48.85</v>
      </c>
      <c r="AD28" s="27" t="s">
        <v>78</v>
      </c>
      <c r="AE28" s="28">
        <f>VLOOKUP(AD28,'Ads Fontes Media Bias Data'!$A$2:$D$1744,3)</f>
        <v>-0.42</v>
      </c>
      <c r="AF28" s="29">
        <f>VLOOKUP(AD28,'Ads Fontes Media Bias Data'!$A$2:$D$1744,4)</f>
        <v>42.02</v>
      </c>
      <c r="AG28" s="27" t="s">
        <v>136</v>
      </c>
      <c r="AH28" s="28">
        <f>VLOOKUP(AG28,'Ads Fontes Media Bias Data'!$A$2:$D$1744,3)</f>
        <v>-5.11</v>
      </c>
      <c r="AI28" s="29">
        <f>VLOOKUP(AG28,'Ads Fontes Media Bias Data'!$A$2:$D$1744,4)</f>
        <v>49.22</v>
      </c>
      <c r="AJ28" s="27" t="s">
        <v>118</v>
      </c>
      <c r="AK28" s="28">
        <f>VLOOKUP(AJ28,'Ads Fontes Media Bias Data'!$A$2:$D$1744,3)</f>
        <v>-0.17</v>
      </c>
      <c r="AL28" s="29">
        <f>VLOOKUP(AJ28,'Ads Fontes Media Bias Data'!$A$2:$D$1744,4)</f>
        <v>47.59</v>
      </c>
      <c r="AM28" s="27" t="s">
        <v>99</v>
      </c>
      <c r="AN28" s="28">
        <f>VLOOKUP(AM28,'Ads Fontes Media Bias Data'!$A$2:$D$1744,3)</f>
        <v>-0.93</v>
      </c>
      <c r="AO28" s="29">
        <f>VLOOKUP(AM28,'Ads Fontes Media Bias Data'!$A$2:$D$1744,4)</f>
        <v>47.73</v>
      </c>
      <c r="AP28" s="27" t="s">
        <v>134</v>
      </c>
      <c r="AQ28" s="28">
        <f>VLOOKUP(AP28,'Ads Fontes Media Bias Data'!$A$2:$D$1744,3)</f>
        <v>-5.17</v>
      </c>
      <c r="AR28" s="29">
        <f>VLOOKUP(AP28,'Ads Fontes Media Bias Data'!$A$2:$D$1744,4)</f>
        <v>46</v>
      </c>
      <c r="AS28" s="24">
        <f t="shared" si="1"/>
        <v>-2.864166667</v>
      </c>
      <c r="AT28" s="25">
        <f t="shared" si="2"/>
        <v>6.513594816</v>
      </c>
      <c r="AU28" s="26">
        <f t="shared" si="3"/>
        <v>44.9075</v>
      </c>
      <c r="AV28" s="25">
        <f t="shared" si="4"/>
        <v>4.783439472</v>
      </c>
      <c r="AW28" s="25"/>
      <c r="AX28" s="26" t="s">
        <v>178</v>
      </c>
      <c r="AY28" s="25"/>
    </row>
    <row r="29">
      <c r="A29" s="13">
        <v>44738.0</v>
      </c>
      <c r="B29" s="14" t="s">
        <v>173</v>
      </c>
      <c r="C29" s="15">
        <v>56.0</v>
      </c>
      <c r="D29" s="16" t="str">
        <f>IFERROR(__xludf.DUMMYFUNCTION("CONCATENATE(""W241.AF.alex.doe."", TO_TEXT(C29), ""@gmail.com"")"),"W241.AF.alex.doe.056@gmail.com")</f>
        <v>W241.AF.alex.doe.056@gmail.com</v>
      </c>
      <c r="E29" s="17" t="s">
        <v>69</v>
      </c>
      <c r="F29" s="18">
        <v>36255.0</v>
      </c>
      <c r="G29" s="17" t="s">
        <v>96</v>
      </c>
      <c r="H29" s="19" t="s">
        <v>83</v>
      </c>
      <c r="I29" s="27"/>
      <c r="J29" s="28" t="str">
        <f>VLOOKUP(I29,'Ads Fontes Media Bias Data'!$A$2:$D$1744,3)</f>
        <v>#N/A</v>
      </c>
      <c r="K29" s="29" t="str">
        <f>VLOOKUP(I29,'Ads Fontes Media Bias Data'!$A$2:$D$1744,4)</f>
        <v>#N/A</v>
      </c>
      <c r="L29" s="27"/>
      <c r="M29" s="28" t="str">
        <f>VLOOKUP(L29,'Ads Fontes Media Bias Data'!$A$2:$D$1744,3)</f>
        <v>#N/A</v>
      </c>
      <c r="N29" s="29" t="str">
        <f>VLOOKUP(L29,'Ads Fontes Media Bias Data'!$A$2:$D$1744,4)</f>
        <v>#N/A</v>
      </c>
      <c r="O29" s="27"/>
      <c r="P29" s="28" t="str">
        <f>VLOOKUP(O29,'Ads Fontes Media Bias Data'!$A$2:$D$1744,3)</f>
        <v>#N/A</v>
      </c>
      <c r="Q29" s="29" t="str">
        <f>VLOOKUP(O29,'Ads Fontes Media Bias Data'!$A$2:$D$1744,4)</f>
        <v>#N/A</v>
      </c>
      <c r="R29" s="27"/>
      <c r="S29" s="28" t="str">
        <f>VLOOKUP(R29,'Ads Fontes Media Bias Data'!$A$2:$D$1744,3)</f>
        <v>#N/A</v>
      </c>
      <c r="T29" s="29" t="str">
        <f>VLOOKUP(R29,'Ads Fontes Media Bias Data'!$A$2:$D$1744,4)</f>
        <v>#N/A</v>
      </c>
      <c r="U29" s="27"/>
      <c r="V29" s="28" t="str">
        <f>VLOOKUP(U29,'Ads Fontes Media Bias Data'!$A$2:$D$1744,3)</f>
        <v>#N/A</v>
      </c>
      <c r="W29" s="29" t="str">
        <f>VLOOKUP(U29,'Ads Fontes Media Bias Data'!$A$2:$D$1744,4)</f>
        <v>#N/A</v>
      </c>
      <c r="X29" s="27"/>
      <c r="Y29" s="28" t="str">
        <f>VLOOKUP(X29,'Ads Fontes Media Bias Data'!$A$2:$D$1744,3)</f>
        <v>#N/A</v>
      </c>
      <c r="Z29" s="29" t="str">
        <f>VLOOKUP(X29,'Ads Fontes Media Bias Data'!$A$2:$D$1744,4)</f>
        <v>#N/A</v>
      </c>
      <c r="AA29" s="27"/>
      <c r="AB29" s="28" t="str">
        <f>VLOOKUP(AA29,'Ads Fontes Media Bias Data'!$A$2:$D$1744,3)</f>
        <v>#N/A</v>
      </c>
      <c r="AC29" s="29" t="str">
        <f>VLOOKUP(AA29,'Ads Fontes Media Bias Data'!$A$2:$D$1744,4)</f>
        <v>#N/A</v>
      </c>
      <c r="AD29" s="27"/>
      <c r="AE29" s="28" t="str">
        <f>VLOOKUP(AD29,'Ads Fontes Media Bias Data'!$A$2:$D$1744,3)</f>
        <v>#N/A</v>
      </c>
      <c r="AF29" s="29" t="str">
        <f>VLOOKUP(AD29,'Ads Fontes Media Bias Data'!$A$2:$D$1744,4)</f>
        <v>#N/A</v>
      </c>
      <c r="AG29" s="27"/>
      <c r="AH29" s="28" t="str">
        <f>VLOOKUP(AG29,'Ads Fontes Media Bias Data'!$A$2:$D$1744,3)</f>
        <v>#N/A</v>
      </c>
      <c r="AI29" s="29" t="str">
        <f>VLOOKUP(AG29,'Ads Fontes Media Bias Data'!$A$2:$D$1744,4)</f>
        <v>#N/A</v>
      </c>
      <c r="AJ29" s="27"/>
      <c r="AK29" s="28" t="str">
        <f>VLOOKUP(AJ29,'Ads Fontes Media Bias Data'!$A$2:$D$1744,3)</f>
        <v>#N/A</v>
      </c>
      <c r="AL29" s="29" t="str">
        <f>VLOOKUP(AJ29,'Ads Fontes Media Bias Data'!$A$2:$D$1744,4)</f>
        <v>#N/A</v>
      </c>
      <c r="AM29" s="27"/>
      <c r="AN29" s="28" t="str">
        <f>VLOOKUP(AM29,'Ads Fontes Media Bias Data'!$A$2:$D$1744,3)</f>
        <v>#N/A</v>
      </c>
      <c r="AO29" s="29" t="str">
        <f>VLOOKUP(AM29,'Ads Fontes Media Bias Data'!$A$2:$D$1744,4)</f>
        <v>#N/A</v>
      </c>
      <c r="AP29" s="27"/>
      <c r="AQ29" s="28" t="str">
        <f>VLOOKUP(AP29,'Ads Fontes Media Bias Data'!$A$2:$D$1744,3)</f>
        <v>#N/A</v>
      </c>
      <c r="AR29" s="29" t="str">
        <f>VLOOKUP(AP29,'Ads Fontes Media Bias Data'!$A$2:$D$1744,4)</f>
        <v>#N/A</v>
      </c>
      <c r="AS29" s="24" t="str">
        <f t="shared" si="1"/>
        <v>#N/A</v>
      </c>
      <c r="AT29" s="25" t="str">
        <f t="shared" si="2"/>
        <v>#N/A</v>
      </c>
      <c r="AU29" s="26" t="str">
        <f t="shared" si="3"/>
        <v>#N/A</v>
      </c>
      <c r="AV29" s="25" t="str">
        <f t="shared" si="4"/>
        <v>#N/A</v>
      </c>
      <c r="AW29" s="26" t="s">
        <v>114</v>
      </c>
      <c r="AX29" s="26" t="s">
        <v>176</v>
      </c>
      <c r="AY29" s="26"/>
    </row>
    <row r="30">
      <c r="A30" s="13">
        <v>44738.0</v>
      </c>
      <c r="B30" s="14" t="s">
        <v>173</v>
      </c>
      <c r="C30" s="15">
        <v>57.0</v>
      </c>
      <c r="D30" s="16" t="str">
        <f>IFERROR(__xludf.DUMMYFUNCTION("CONCATENATE(""W241.AF.alex.doe."", TO_TEXT(C30), ""@gmail.com"")"),"W241.AF.alex.doe.057@gmail.com")</f>
        <v>W241.AF.alex.doe.057@gmail.com</v>
      </c>
      <c r="E30" s="17" t="s">
        <v>69</v>
      </c>
      <c r="F30" s="18">
        <v>37168.0</v>
      </c>
      <c r="G30" s="17" t="s">
        <v>107</v>
      </c>
      <c r="H30" s="19" t="s">
        <v>71</v>
      </c>
      <c r="I30" s="20" t="s">
        <v>75</v>
      </c>
      <c r="J30" s="21">
        <f>VLOOKUP(I30,'Ads Fontes Media Bias Data'!$A$2:$D$1744,3)</f>
        <v>-6.82</v>
      </c>
      <c r="K30" s="22">
        <f>VLOOKUP(I30,'Ads Fontes Media Bias Data'!$A$2:$D$1744,4)</f>
        <v>45.8</v>
      </c>
      <c r="L30" s="20" t="s">
        <v>109</v>
      </c>
      <c r="M30" s="21">
        <f>VLOOKUP(L30,'Ads Fontes Media Bias Data'!$A$2:$D$1744,3)</f>
        <v>-2.33</v>
      </c>
      <c r="N30" s="22">
        <f>VLOOKUP(L30,'Ads Fontes Media Bias Data'!$A$2:$D$1744,4)</f>
        <v>46.41</v>
      </c>
      <c r="O30" s="20" t="s">
        <v>79</v>
      </c>
      <c r="P30" s="21">
        <f>VLOOKUP(O30,'Ads Fontes Media Bias Data'!$A$2:$D$1744,3)</f>
        <v>-3.6</v>
      </c>
      <c r="Q30" s="22">
        <f>VLOOKUP(O30,'Ads Fontes Media Bias Data'!$A$2:$D$1744,4)</f>
        <v>46.07</v>
      </c>
      <c r="R30" s="20" t="s">
        <v>134</v>
      </c>
      <c r="S30" s="21">
        <f>VLOOKUP(R30,'Ads Fontes Media Bias Data'!$A$2:$D$1744,3)</f>
        <v>-5.17</v>
      </c>
      <c r="T30" s="22">
        <f>VLOOKUP(R30,'Ads Fontes Media Bias Data'!$A$2:$D$1744,4)</f>
        <v>46</v>
      </c>
      <c r="U30" s="20" t="s">
        <v>134</v>
      </c>
      <c r="V30" s="21">
        <f>VLOOKUP(U30,'Ads Fontes Media Bias Data'!$A$2:$D$1744,3)</f>
        <v>-5.17</v>
      </c>
      <c r="W30" s="22">
        <f>VLOOKUP(U30,'Ads Fontes Media Bias Data'!$A$2:$D$1744,4)</f>
        <v>46</v>
      </c>
      <c r="X30" s="20" t="s">
        <v>136</v>
      </c>
      <c r="Y30" s="21">
        <f>VLOOKUP(X30,'Ads Fontes Media Bias Data'!$A$2:$D$1744,3)</f>
        <v>-5.11</v>
      </c>
      <c r="Z30" s="22">
        <f>VLOOKUP(X30,'Ads Fontes Media Bias Data'!$A$2:$D$1744,4)</f>
        <v>49.22</v>
      </c>
      <c r="AA30" s="20" t="s">
        <v>72</v>
      </c>
      <c r="AB30" s="21">
        <f>VLOOKUP(AA30,'Ads Fontes Media Bias Data'!$A$2:$D$1744,3)</f>
        <v>14.02</v>
      </c>
      <c r="AC30" s="22">
        <f>VLOOKUP(AA30,'Ads Fontes Media Bias Data'!$A$2:$D$1744,4)</f>
        <v>35.4</v>
      </c>
      <c r="AD30" s="20" t="s">
        <v>99</v>
      </c>
      <c r="AE30" s="21">
        <f>VLOOKUP(AD30,'Ads Fontes Media Bias Data'!$A$2:$D$1744,3)</f>
        <v>-0.93</v>
      </c>
      <c r="AF30" s="22">
        <f>VLOOKUP(AD30,'Ads Fontes Media Bias Data'!$A$2:$D$1744,4)</f>
        <v>47.73</v>
      </c>
      <c r="AG30" s="20" t="s">
        <v>79</v>
      </c>
      <c r="AH30" s="21">
        <f>VLOOKUP(AG30,'Ads Fontes Media Bias Data'!$A$2:$D$1744,3)</f>
        <v>-3.6</v>
      </c>
      <c r="AI30" s="22">
        <f>VLOOKUP(AG30,'Ads Fontes Media Bias Data'!$A$2:$D$1744,4)</f>
        <v>46.07</v>
      </c>
      <c r="AJ30" s="20" t="s">
        <v>88</v>
      </c>
      <c r="AK30" s="21">
        <f>VLOOKUP(AJ30,'Ads Fontes Media Bias Data'!$A$2:$D$1744,3)</f>
        <v>-8.68</v>
      </c>
      <c r="AL30" s="22">
        <f>VLOOKUP(AJ30,'Ads Fontes Media Bias Data'!$A$2:$D$1744,4)</f>
        <v>42.4</v>
      </c>
      <c r="AM30" s="20" t="s">
        <v>99</v>
      </c>
      <c r="AN30" s="21">
        <f>VLOOKUP(AM30,'Ads Fontes Media Bias Data'!$A$2:$D$1744,3)</f>
        <v>-0.93</v>
      </c>
      <c r="AO30" s="22">
        <f>VLOOKUP(AM30,'Ads Fontes Media Bias Data'!$A$2:$D$1744,4)</f>
        <v>47.73</v>
      </c>
      <c r="AP30" s="20" t="s">
        <v>201</v>
      </c>
      <c r="AQ30" s="21">
        <f>VLOOKUP(AP30,'Ads Fontes Media Bias Data'!$A$2:$D$1744,3)</f>
        <v>-1.5</v>
      </c>
      <c r="AR30" s="22">
        <f>VLOOKUP(AP30,'Ads Fontes Media Bias Data'!$A$2:$D$1744,4)</f>
        <v>46.67</v>
      </c>
      <c r="AS30" s="24">
        <f t="shared" si="1"/>
        <v>-2.485</v>
      </c>
      <c r="AT30" s="25">
        <f t="shared" si="2"/>
        <v>5.714503876</v>
      </c>
      <c r="AU30" s="26">
        <f t="shared" si="3"/>
        <v>45.45833333</v>
      </c>
      <c r="AV30" s="25">
        <f t="shared" si="4"/>
        <v>3.552466066</v>
      </c>
      <c r="AW30" s="25"/>
      <c r="AX30" s="26" t="s">
        <v>194</v>
      </c>
      <c r="AY30" s="25"/>
    </row>
    <row r="31">
      <c r="A31" s="13">
        <v>44738.0</v>
      </c>
      <c r="B31" s="14" t="s">
        <v>173</v>
      </c>
      <c r="C31" s="15">
        <v>57.0</v>
      </c>
      <c r="D31" s="16" t="str">
        <f>IFERROR(__xludf.DUMMYFUNCTION("CONCATENATE(""W241.AF.alex.doe."", TO_TEXT(C31), ""@gmail.com"")"),"W241.AF.alex.doe.057@gmail.com")</f>
        <v>W241.AF.alex.doe.057@gmail.com</v>
      </c>
      <c r="E31" s="17" t="s">
        <v>69</v>
      </c>
      <c r="F31" s="18">
        <v>37168.0</v>
      </c>
      <c r="G31" s="17" t="s">
        <v>107</v>
      </c>
      <c r="H31" s="19" t="s">
        <v>83</v>
      </c>
      <c r="I31" s="20"/>
      <c r="J31" s="21" t="str">
        <f>VLOOKUP(I31,'Ads Fontes Media Bias Data'!$A$2:$D$1744,3)</f>
        <v>#N/A</v>
      </c>
      <c r="K31" s="22" t="str">
        <f>VLOOKUP(I31,'Ads Fontes Media Bias Data'!$A$2:$D$1744,4)</f>
        <v>#N/A</v>
      </c>
      <c r="L31" s="20"/>
      <c r="M31" s="21" t="str">
        <f>VLOOKUP(L31,'Ads Fontes Media Bias Data'!$A$2:$D$1744,3)</f>
        <v>#N/A</v>
      </c>
      <c r="N31" s="22" t="str">
        <f>VLOOKUP(L31,'Ads Fontes Media Bias Data'!$A$2:$D$1744,4)</f>
        <v>#N/A</v>
      </c>
      <c r="O31" s="20"/>
      <c r="P31" s="21" t="str">
        <f>VLOOKUP(O31,'Ads Fontes Media Bias Data'!$A$2:$D$1744,3)</f>
        <v>#N/A</v>
      </c>
      <c r="Q31" s="22" t="str">
        <f>VLOOKUP(O31,'Ads Fontes Media Bias Data'!$A$2:$D$1744,4)</f>
        <v>#N/A</v>
      </c>
      <c r="R31" s="20"/>
      <c r="S31" s="21" t="str">
        <f>VLOOKUP(R31,'Ads Fontes Media Bias Data'!$A$2:$D$1744,3)</f>
        <v>#N/A</v>
      </c>
      <c r="T31" s="22" t="str">
        <f>VLOOKUP(R31,'Ads Fontes Media Bias Data'!$A$2:$D$1744,4)</f>
        <v>#N/A</v>
      </c>
      <c r="U31" s="20"/>
      <c r="V31" s="21" t="str">
        <f>VLOOKUP(U31,'Ads Fontes Media Bias Data'!$A$2:$D$1744,3)</f>
        <v>#N/A</v>
      </c>
      <c r="W31" s="22" t="str">
        <f>VLOOKUP(U31,'Ads Fontes Media Bias Data'!$A$2:$D$1744,4)</f>
        <v>#N/A</v>
      </c>
      <c r="X31" s="20"/>
      <c r="Y31" s="21" t="str">
        <f>VLOOKUP(X31,'Ads Fontes Media Bias Data'!$A$2:$D$1744,3)</f>
        <v>#N/A</v>
      </c>
      <c r="Z31" s="22" t="str">
        <f>VLOOKUP(X31,'Ads Fontes Media Bias Data'!$A$2:$D$1744,4)</f>
        <v>#N/A</v>
      </c>
      <c r="AA31" s="20"/>
      <c r="AB31" s="21" t="str">
        <f>VLOOKUP(AA31,'Ads Fontes Media Bias Data'!$A$2:$D$1744,3)</f>
        <v>#N/A</v>
      </c>
      <c r="AC31" s="22" t="str">
        <f>VLOOKUP(AA31,'Ads Fontes Media Bias Data'!$A$2:$D$1744,4)</f>
        <v>#N/A</v>
      </c>
      <c r="AD31" s="20"/>
      <c r="AE31" s="21" t="str">
        <f>VLOOKUP(AD31,'Ads Fontes Media Bias Data'!$A$2:$D$1744,3)</f>
        <v>#N/A</v>
      </c>
      <c r="AF31" s="22" t="str">
        <f>VLOOKUP(AD31,'Ads Fontes Media Bias Data'!$A$2:$D$1744,4)</f>
        <v>#N/A</v>
      </c>
      <c r="AG31" s="20"/>
      <c r="AH31" s="21" t="str">
        <f>VLOOKUP(AG31,'Ads Fontes Media Bias Data'!$A$2:$D$1744,3)</f>
        <v>#N/A</v>
      </c>
      <c r="AI31" s="22" t="str">
        <f>VLOOKUP(AG31,'Ads Fontes Media Bias Data'!$A$2:$D$1744,4)</f>
        <v>#N/A</v>
      </c>
      <c r="AJ31" s="20"/>
      <c r="AK31" s="21" t="str">
        <f>VLOOKUP(AJ31,'Ads Fontes Media Bias Data'!$A$2:$D$1744,3)</f>
        <v>#N/A</v>
      </c>
      <c r="AL31" s="22" t="str">
        <f>VLOOKUP(AJ31,'Ads Fontes Media Bias Data'!$A$2:$D$1744,4)</f>
        <v>#N/A</v>
      </c>
      <c r="AM31" s="20"/>
      <c r="AN31" s="21" t="str">
        <f>VLOOKUP(AM31,'Ads Fontes Media Bias Data'!$A$2:$D$1744,3)</f>
        <v>#N/A</v>
      </c>
      <c r="AO31" s="22" t="str">
        <f>VLOOKUP(AM31,'Ads Fontes Media Bias Data'!$A$2:$D$1744,4)</f>
        <v>#N/A</v>
      </c>
      <c r="AP31" s="20"/>
      <c r="AQ31" s="21" t="str">
        <f>VLOOKUP(AP31,'Ads Fontes Media Bias Data'!$A$2:$D$1744,3)</f>
        <v>#N/A</v>
      </c>
      <c r="AR31" s="22" t="str">
        <f>VLOOKUP(AP31,'Ads Fontes Media Bias Data'!$A$2:$D$1744,4)</f>
        <v>#N/A</v>
      </c>
      <c r="AS31" s="24" t="str">
        <f t="shared" si="1"/>
        <v>#N/A</v>
      </c>
      <c r="AT31" s="25" t="str">
        <f t="shared" si="2"/>
        <v>#N/A</v>
      </c>
      <c r="AU31" s="26" t="str">
        <f t="shared" si="3"/>
        <v>#N/A</v>
      </c>
      <c r="AV31" s="25" t="str">
        <f t="shared" si="4"/>
        <v>#N/A</v>
      </c>
      <c r="AW31" s="26" t="s">
        <v>114</v>
      </c>
      <c r="AX31" s="26" t="s">
        <v>176</v>
      </c>
      <c r="AY31" s="26"/>
    </row>
    <row r="32">
      <c r="A32" s="13">
        <v>44738.0</v>
      </c>
      <c r="B32" s="14" t="s">
        <v>173</v>
      </c>
      <c r="C32" s="15">
        <v>58.0</v>
      </c>
      <c r="D32" s="16" t="str">
        <f>IFERROR(__xludf.DUMMYFUNCTION("CONCATENATE(""W241.AF.alex.doe."", TO_TEXT(C32), ""@gmail.com"")"),"W241.AF.alex.doe.058@gmail.com")</f>
        <v>W241.AF.alex.doe.058@gmail.com</v>
      </c>
      <c r="E32" s="17" t="s">
        <v>115</v>
      </c>
      <c r="F32" s="18">
        <v>22463.0</v>
      </c>
      <c r="G32" s="17" t="s">
        <v>70</v>
      </c>
      <c r="H32" s="19" t="s">
        <v>71</v>
      </c>
      <c r="I32" s="27" t="s">
        <v>102</v>
      </c>
      <c r="J32" s="28">
        <f>VLOOKUP(I32,'Ads Fontes Media Bias Data'!$A$2:$D$1744,3)</f>
        <v>-4.5</v>
      </c>
      <c r="K32" s="29">
        <f>VLOOKUP(I32,'Ads Fontes Media Bias Data'!$A$2:$D$1744,4)</f>
        <v>46.8</v>
      </c>
      <c r="L32" s="27" t="s">
        <v>101</v>
      </c>
      <c r="M32" s="28">
        <f>VLOOKUP(L32,'Ads Fontes Media Bias Data'!$A$2:$D$1744,3)</f>
        <v>-14.13</v>
      </c>
      <c r="N32" s="29">
        <f>VLOOKUP(L32,'Ads Fontes Media Bias Data'!$A$2:$D$1744,4)</f>
        <v>35.87</v>
      </c>
      <c r="O32" s="27" t="s">
        <v>127</v>
      </c>
      <c r="P32" s="28">
        <f>VLOOKUP(O32,'Ads Fontes Media Bias Data'!$A$2:$D$1744,3)</f>
        <v>-0.22</v>
      </c>
      <c r="Q32" s="29">
        <f>VLOOKUP(O32,'Ads Fontes Media Bias Data'!$A$2:$D$1744,4)</f>
        <v>41.44</v>
      </c>
      <c r="R32" s="27" t="s">
        <v>127</v>
      </c>
      <c r="S32" s="28">
        <f>VLOOKUP(R32,'Ads Fontes Media Bias Data'!$A$2:$D$1744,3)</f>
        <v>-0.22</v>
      </c>
      <c r="T32" s="29">
        <f>VLOOKUP(R32,'Ads Fontes Media Bias Data'!$A$2:$D$1744,4)</f>
        <v>41.44</v>
      </c>
      <c r="U32" s="27" t="s">
        <v>121</v>
      </c>
      <c r="V32" s="28">
        <f>VLOOKUP(U32,'Ads Fontes Media Bias Data'!$A$2:$D$1744,3)</f>
        <v>-3.15</v>
      </c>
      <c r="W32" s="29">
        <f>VLOOKUP(U32,'Ads Fontes Media Bias Data'!$A$2:$D$1744,4)</f>
        <v>47.51</v>
      </c>
      <c r="X32" s="27" t="s">
        <v>86</v>
      </c>
      <c r="Y32" s="28">
        <f>VLOOKUP(X32,'Ads Fontes Media Bias Data'!$A$2:$D$1744,3)</f>
        <v>-1.82</v>
      </c>
      <c r="Z32" s="29">
        <f>VLOOKUP(X32,'Ads Fontes Media Bias Data'!$A$2:$D$1744,4)</f>
        <v>48.85</v>
      </c>
      <c r="AA32" s="27" t="s">
        <v>88</v>
      </c>
      <c r="AB32" s="28">
        <f>VLOOKUP(AA32,'Ads Fontes Media Bias Data'!$A$2:$D$1744,3)</f>
        <v>-8.68</v>
      </c>
      <c r="AC32" s="29">
        <f>VLOOKUP(AA32,'Ads Fontes Media Bias Data'!$A$2:$D$1744,4)</f>
        <v>42.4</v>
      </c>
      <c r="AD32" s="27" t="s">
        <v>88</v>
      </c>
      <c r="AE32" s="28">
        <f>VLOOKUP(AD32,'Ads Fontes Media Bias Data'!$A$2:$D$1744,3)</f>
        <v>-8.68</v>
      </c>
      <c r="AF32" s="29">
        <f>VLOOKUP(AD32,'Ads Fontes Media Bias Data'!$A$2:$D$1744,4)</f>
        <v>42.4</v>
      </c>
      <c r="AG32" s="27" t="s">
        <v>72</v>
      </c>
      <c r="AH32" s="28">
        <f>VLOOKUP(AG32,'Ads Fontes Media Bias Data'!$A$2:$D$1744,3)</f>
        <v>14.02</v>
      </c>
      <c r="AI32" s="29">
        <f>VLOOKUP(AG32,'Ads Fontes Media Bias Data'!$A$2:$D$1744,4)</f>
        <v>35.4</v>
      </c>
      <c r="AJ32" s="27" t="s">
        <v>72</v>
      </c>
      <c r="AK32" s="28">
        <f>VLOOKUP(AJ32,'Ads Fontes Media Bias Data'!$A$2:$D$1744,3)</f>
        <v>14.02</v>
      </c>
      <c r="AL32" s="29">
        <f>VLOOKUP(AJ32,'Ads Fontes Media Bias Data'!$A$2:$D$1744,4)</f>
        <v>35.4</v>
      </c>
      <c r="AM32" s="27" t="s">
        <v>101</v>
      </c>
      <c r="AN32" s="28">
        <f>VLOOKUP(AM32,'Ads Fontes Media Bias Data'!$A$2:$D$1744,3)</f>
        <v>-14.13</v>
      </c>
      <c r="AO32" s="29">
        <f>VLOOKUP(AM32,'Ads Fontes Media Bias Data'!$A$2:$D$1744,4)</f>
        <v>35.87</v>
      </c>
      <c r="AP32" s="27" t="s">
        <v>86</v>
      </c>
      <c r="AQ32" s="28">
        <f>VLOOKUP(AP32,'Ads Fontes Media Bias Data'!$A$2:$D$1744,3)</f>
        <v>-1.82</v>
      </c>
      <c r="AR32" s="29">
        <f>VLOOKUP(AP32,'Ads Fontes Media Bias Data'!$A$2:$D$1744,4)</f>
        <v>48.85</v>
      </c>
      <c r="AS32" s="24">
        <f t="shared" si="1"/>
        <v>-2.4425</v>
      </c>
      <c r="AT32" s="25">
        <f t="shared" si="2"/>
        <v>9.087573058</v>
      </c>
      <c r="AU32" s="26">
        <f t="shared" si="3"/>
        <v>41.8525</v>
      </c>
      <c r="AV32" s="25">
        <f t="shared" si="4"/>
        <v>5.310410231</v>
      </c>
      <c r="AW32" s="25"/>
      <c r="AX32" s="26" t="s">
        <v>178</v>
      </c>
      <c r="AY32" s="26" t="s">
        <v>148</v>
      </c>
    </row>
    <row r="33">
      <c r="A33" s="13">
        <v>44738.0</v>
      </c>
      <c r="B33" s="14" t="s">
        <v>173</v>
      </c>
      <c r="C33" s="15">
        <v>58.0</v>
      </c>
      <c r="D33" s="16" t="str">
        <f>IFERROR(__xludf.DUMMYFUNCTION("CONCATENATE(""W241.AF.alex.doe."", TO_TEXT(C33), ""@gmail.com"")"),"W241.AF.alex.doe.058@gmail.com")</f>
        <v>W241.AF.alex.doe.058@gmail.com</v>
      </c>
      <c r="E33" s="17" t="s">
        <v>115</v>
      </c>
      <c r="F33" s="18">
        <v>22463.0</v>
      </c>
      <c r="G33" s="17" t="s">
        <v>70</v>
      </c>
      <c r="H33" s="19" t="s">
        <v>83</v>
      </c>
      <c r="I33" s="27"/>
      <c r="J33" s="28" t="str">
        <f>VLOOKUP(I33,'Ads Fontes Media Bias Data'!$A$2:$D$1744,3)</f>
        <v>#N/A</v>
      </c>
      <c r="K33" s="29" t="str">
        <f>VLOOKUP(I33,'Ads Fontes Media Bias Data'!$A$2:$D$1744,4)</f>
        <v>#N/A</v>
      </c>
      <c r="L33" s="27"/>
      <c r="M33" s="28" t="str">
        <f>VLOOKUP(L33,'Ads Fontes Media Bias Data'!$A$2:$D$1744,3)</f>
        <v>#N/A</v>
      </c>
      <c r="N33" s="29" t="str">
        <f>VLOOKUP(L33,'Ads Fontes Media Bias Data'!$A$2:$D$1744,4)</f>
        <v>#N/A</v>
      </c>
      <c r="O33" s="27"/>
      <c r="P33" s="28" t="str">
        <f>VLOOKUP(O33,'Ads Fontes Media Bias Data'!$A$2:$D$1744,3)</f>
        <v>#N/A</v>
      </c>
      <c r="Q33" s="29" t="str">
        <f>VLOOKUP(O33,'Ads Fontes Media Bias Data'!$A$2:$D$1744,4)</f>
        <v>#N/A</v>
      </c>
      <c r="R33" s="27"/>
      <c r="S33" s="28" t="str">
        <f>VLOOKUP(R33,'Ads Fontes Media Bias Data'!$A$2:$D$1744,3)</f>
        <v>#N/A</v>
      </c>
      <c r="T33" s="29" t="str">
        <f>VLOOKUP(R33,'Ads Fontes Media Bias Data'!$A$2:$D$1744,4)</f>
        <v>#N/A</v>
      </c>
      <c r="U33" s="27"/>
      <c r="V33" s="28" t="str">
        <f>VLOOKUP(U33,'Ads Fontes Media Bias Data'!$A$2:$D$1744,3)</f>
        <v>#N/A</v>
      </c>
      <c r="W33" s="29" t="str">
        <f>VLOOKUP(U33,'Ads Fontes Media Bias Data'!$A$2:$D$1744,4)</f>
        <v>#N/A</v>
      </c>
      <c r="X33" s="27"/>
      <c r="Y33" s="28" t="str">
        <f>VLOOKUP(X33,'Ads Fontes Media Bias Data'!$A$2:$D$1744,3)</f>
        <v>#N/A</v>
      </c>
      <c r="Z33" s="29" t="str">
        <f>VLOOKUP(X33,'Ads Fontes Media Bias Data'!$A$2:$D$1744,4)</f>
        <v>#N/A</v>
      </c>
      <c r="AA33" s="27"/>
      <c r="AB33" s="28" t="str">
        <f>VLOOKUP(AA33,'Ads Fontes Media Bias Data'!$A$2:$D$1744,3)</f>
        <v>#N/A</v>
      </c>
      <c r="AC33" s="29" t="str">
        <f>VLOOKUP(AA33,'Ads Fontes Media Bias Data'!$A$2:$D$1744,4)</f>
        <v>#N/A</v>
      </c>
      <c r="AD33" s="27"/>
      <c r="AE33" s="28" t="str">
        <f>VLOOKUP(AD33,'Ads Fontes Media Bias Data'!$A$2:$D$1744,3)</f>
        <v>#N/A</v>
      </c>
      <c r="AF33" s="29" t="str">
        <f>VLOOKUP(AD33,'Ads Fontes Media Bias Data'!$A$2:$D$1744,4)</f>
        <v>#N/A</v>
      </c>
      <c r="AG33" s="27"/>
      <c r="AH33" s="28" t="str">
        <f>VLOOKUP(AG33,'Ads Fontes Media Bias Data'!$A$2:$D$1744,3)</f>
        <v>#N/A</v>
      </c>
      <c r="AI33" s="29" t="str">
        <f>VLOOKUP(AG33,'Ads Fontes Media Bias Data'!$A$2:$D$1744,4)</f>
        <v>#N/A</v>
      </c>
      <c r="AJ33" s="27"/>
      <c r="AK33" s="28" t="str">
        <f>VLOOKUP(AJ33,'Ads Fontes Media Bias Data'!$A$2:$D$1744,3)</f>
        <v>#N/A</v>
      </c>
      <c r="AL33" s="29" t="str">
        <f>VLOOKUP(AJ33,'Ads Fontes Media Bias Data'!$A$2:$D$1744,4)</f>
        <v>#N/A</v>
      </c>
      <c r="AM33" s="27"/>
      <c r="AN33" s="28" t="str">
        <f>VLOOKUP(AM33,'Ads Fontes Media Bias Data'!$A$2:$D$1744,3)</f>
        <v>#N/A</v>
      </c>
      <c r="AO33" s="29" t="str">
        <f>VLOOKUP(AM33,'Ads Fontes Media Bias Data'!$A$2:$D$1744,4)</f>
        <v>#N/A</v>
      </c>
      <c r="AP33" s="27"/>
      <c r="AQ33" s="28" t="str">
        <f>VLOOKUP(AP33,'Ads Fontes Media Bias Data'!$A$2:$D$1744,3)</f>
        <v>#N/A</v>
      </c>
      <c r="AR33" s="29" t="str">
        <f>VLOOKUP(AP33,'Ads Fontes Media Bias Data'!$A$2:$D$1744,4)</f>
        <v>#N/A</v>
      </c>
      <c r="AS33" s="24" t="str">
        <f t="shared" si="1"/>
        <v>#N/A</v>
      </c>
      <c r="AT33" s="25" t="str">
        <f t="shared" si="2"/>
        <v>#N/A</v>
      </c>
      <c r="AU33" s="26" t="str">
        <f t="shared" si="3"/>
        <v>#N/A</v>
      </c>
      <c r="AV33" s="25" t="str">
        <f t="shared" si="4"/>
        <v>#N/A</v>
      </c>
      <c r="AW33" s="26" t="s">
        <v>114</v>
      </c>
      <c r="AX33" s="26" t="s">
        <v>176</v>
      </c>
      <c r="AY33" s="26" t="s">
        <v>148</v>
      </c>
    </row>
    <row r="34">
      <c r="A34" s="13">
        <v>44738.0</v>
      </c>
      <c r="B34" s="14" t="s">
        <v>173</v>
      </c>
      <c r="C34" s="15">
        <v>59.0</v>
      </c>
      <c r="D34" s="16" t="str">
        <f>IFERROR(__xludf.DUMMYFUNCTION("CONCATENATE(""W241.AF.alex.doe."", TO_TEXT(C34), ""@gmail.com"")"),"W241.AF.alex.doe.059@gmail.com")</f>
        <v>W241.AF.alex.doe.059@gmail.com</v>
      </c>
      <c r="E34" s="17" t="s">
        <v>115</v>
      </c>
      <c r="F34" s="18">
        <v>22564.0</v>
      </c>
      <c r="G34" s="17" t="s">
        <v>96</v>
      </c>
      <c r="H34" s="19" t="s">
        <v>71</v>
      </c>
      <c r="I34" s="20" t="s">
        <v>101</v>
      </c>
      <c r="J34" s="21">
        <f>VLOOKUP(I34,'Ads Fontes Media Bias Data'!$A$2:$D$1744,3)</f>
        <v>-14.13</v>
      </c>
      <c r="K34" s="22">
        <f>VLOOKUP(I34,'Ads Fontes Media Bias Data'!$A$2:$D$1744,4)</f>
        <v>35.87</v>
      </c>
      <c r="L34" s="20" t="s">
        <v>102</v>
      </c>
      <c r="M34" s="21">
        <f>VLOOKUP(L34,'Ads Fontes Media Bias Data'!$A$2:$D$1744,3)</f>
        <v>-4.5</v>
      </c>
      <c r="N34" s="22">
        <f>VLOOKUP(L34,'Ads Fontes Media Bias Data'!$A$2:$D$1744,4)</f>
        <v>46.8</v>
      </c>
      <c r="O34" s="20" t="s">
        <v>127</v>
      </c>
      <c r="P34" s="21">
        <f>VLOOKUP(O34,'Ads Fontes Media Bias Data'!$A$2:$D$1744,3)</f>
        <v>-0.22</v>
      </c>
      <c r="Q34" s="22">
        <f>VLOOKUP(O34,'Ads Fontes Media Bias Data'!$A$2:$D$1744,4)</f>
        <v>41.44</v>
      </c>
      <c r="R34" s="20" t="s">
        <v>104</v>
      </c>
      <c r="S34" s="21">
        <f>VLOOKUP(R34,'Ads Fontes Media Bias Data'!$A$2:$D$1744,3)</f>
        <v>-10.46</v>
      </c>
      <c r="T34" s="22">
        <f>VLOOKUP(R34,'Ads Fontes Media Bias Data'!$A$2:$D$1744,4)</f>
        <v>43.63</v>
      </c>
      <c r="U34" s="20" t="s">
        <v>127</v>
      </c>
      <c r="V34" s="21">
        <f>VLOOKUP(U34,'Ads Fontes Media Bias Data'!$A$2:$D$1744,3)</f>
        <v>-0.22</v>
      </c>
      <c r="W34" s="22">
        <f>VLOOKUP(U34,'Ads Fontes Media Bias Data'!$A$2:$D$1744,4)</f>
        <v>41.44</v>
      </c>
      <c r="X34" s="20" t="s">
        <v>75</v>
      </c>
      <c r="Y34" s="21">
        <f>VLOOKUP(X34,'Ads Fontes Media Bias Data'!$A$2:$D$1744,3)</f>
        <v>-6.82</v>
      </c>
      <c r="Z34" s="22">
        <f>VLOOKUP(X34,'Ads Fontes Media Bias Data'!$A$2:$D$1744,4)</f>
        <v>45.8</v>
      </c>
      <c r="AA34" s="20" t="s">
        <v>88</v>
      </c>
      <c r="AB34" s="21">
        <f>VLOOKUP(AA34,'Ads Fontes Media Bias Data'!$A$2:$D$1744,3)</f>
        <v>-8.68</v>
      </c>
      <c r="AC34" s="22">
        <f>VLOOKUP(AA34,'Ads Fontes Media Bias Data'!$A$2:$D$1744,4)</f>
        <v>42.4</v>
      </c>
      <c r="AD34" s="20" t="s">
        <v>102</v>
      </c>
      <c r="AE34" s="21">
        <f>VLOOKUP(AD34,'Ads Fontes Media Bias Data'!$A$2:$D$1744,3)</f>
        <v>-4.5</v>
      </c>
      <c r="AF34" s="22">
        <f>VLOOKUP(AD34,'Ads Fontes Media Bias Data'!$A$2:$D$1744,4)</f>
        <v>46.8</v>
      </c>
      <c r="AG34" s="20" t="s">
        <v>104</v>
      </c>
      <c r="AH34" s="21">
        <f>VLOOKUP(AG34,'Ads Fontes Media Bias Data'!$A$2:$D$1744,3)</f>
        <v>-10.46</v>
      </c>
      <c r="AI34" s="22">
        <f>VLOOKUP(AG34,'Ads Fontes Media Bias Data'!$A$2:$D$1744,4)</f>
        <v>43.63</v>
      </c>
      <c r="AJ34" s="20" t="s">
        <v>86</v>
      </c>
      <c r="AK34" s="21">
        <f>VLOOKUP(AJ34,'Ads Fontes Media Bias Data'!$A$2:$D$1744,3)</f>
        <v>-1.82</v>
      </c>
      <c r="AL34" s="22">
        <f>VLOOKUP(AJ34,'Ads Fontes Media Bias Data'!$A$2:$D$1744,4)</f>
        <v>48.85</v>
      </c>
      <c r="AM34" s="20" t="s">
        <v>79</v>
      </c>
      <c r="AN34" s="21">
        <f>VLOOKUP(AM34,'Ads Fontes Media Bias Data'!$A$2:$D$1744,3)</f>
        <v>-3.6</v>
      </c>
      <c r="AO34" s="22">
        <f>VLOOKUP(AM34,'Ads Fontes Media Bias Data'!$A$2:$D$1744,4)</f>
        <v>46.07</v>
      </c>
      <c r="AP34" s="20" t="s">
        <v>181</v>
      </c>
      <c r="AQ34" s="21">
        <f>VLOOKUP(AP34,'Ads Fontes Media Bias Data'!$A$2:$D$1744,3)</f>
        <v>-8.19</v>
      </c>
      <c r="AR34" s="22">
        <f>VLOOKUP(AP34,'Ads Fontes Media Bias Data'!$A$2:$D$1744,4)</f>
        <v>41.25</v>
      </c>
      <c r="AS34" s="24">
        <f t="shared" si="1"/>
        <v>-6.133333333</v>
      </c>
      <c r="AT34" s="25">
        <f t="shared" si="2"/>
        <v>4.399037774</v>
      </c>
      <c r="AU34" s="26">
        <f t="shared" si="3"/>
        <v>43.665</v>
      </c>
      <c r="AV34" s="25">
        <f t="shared" si="4"/>
        <v>3.503000013</v>
      </c>
      <c r="AW34" s="25"/>
      <c r="AX34" s="26" t="s">
        <v>194</v>
      </c>
      <c r="AY34" s="26" t="s">
        <v>148</v>
      </c>
    </row>
    <row r="35">
      <c r="A35" s="13">
        <v>44738.0</v>
      </c>
      <c r="B35" s="14" t="s">
        <v>173</v>
      </c>
      <c r="C35" s="15">
        <v>59.0</v>
      </c>
      <c r="D35" s="16" t="str">
        <f>IFERROR(__xludf.DUMMYFUNCTION("CONCATENATE(""W241.AF.alex.doe."", TO_TEXT(C35), ""@gmail.com"")"),"W241.AF.alex.doe.059@gmail.com")</f>
        <v>W241.AF.alex.doe.059@gmail.com</v>
      </c>
      <c r="E35" s="17" t="s">
        <v>115</v>
      </c>
      <c r="F35" s="18">
        <v>22564.0</v>
      </c>
      <c r="G35" s="17" t="s">
        <v>96</v>
      </c>
      <c r="H35" s="19" t="s">
        <v>83</v>
      </c>
      <c r="I35" s="20" t="s">
        <v>75</v>
      </c>
      <c r="J35" s="21">
        <f>VLOOKUP(I35,'Ads Fontes Media Bias Data'!$A$2:$D$1744,3)</f>
        <v>-6.82</v>
      </c>
      <c r="K35" s="22">
        <f>VLOOKUP(I35,'Ads Fontes Media Bias Data'!$A$2:$D$1744,4)</f>
        <v>45.8</v>
      </c>
      <c r="L35" s="20" t="s">
        <v>88</v>
      </c>
      <c r="M35" s="21">
        <f>VLOOKUP(L35,'Ads Fontes Media Bias Data'!$A$2:$D$1744,3)</f>
        <v>-8.68</v>
      </c>
      <c r="N35" s="22">
        <f>VLOOKUP(L35,'Ads Fontes Media Bias Data'!$A$2:$D$1744,4)</f>
        <v>42.4</v>
      </c>
      <c r="O35" s="20" t="s">
        <v>77</v>
      </c>
      <c r="P35" s="21">
        <f>VLOOKUP(O35,'Ads Fontes Media Bias Data'!$A$2:$D$1744,3)</f>
        <v>-1.32</v>
      </c>
      <c r="Q35" s="22">
        <f>VLOOKUP(O35,'Ads Fontes Media Bias Data'!$A$2:$D$1744,4)</f>
        <v>47.94</v>
      </c>
      <c r="R35" s="20" t="s">
        <v>85</v>
      </c>
      <c r="S35" s="21">
        <f>VLOOKUP(R35,'Ads Fontes Media Bias Data'!$A$2:$D$1744,3)</f>
        <v>-7.82</v>
      </c>
      <c r="T35" s="22">
        <f>VLOOKUP(R35,'Ads Fontes Media Bias Data'!$A$2:$D$1744,4)</f>
        <v>43.93</v>
      </c>
      <c r="U35" s="20" t="s">
        <v>87</v>
      </c>
      <c r="V35" s="21">
        <f>VLOOKUP(U35,'Ads Fontes Media Bias Data'!$A$2:$D$1744,3)</f>
        <v>-6.92</v>
      </c>
      <c r="W35" s="22">
        <f>VLOOKUP(U35,'Ads Fontes Media Bias Data'!$A$2:$D$1744,4)</f>
        <v>43.16</v>
      </c>
      <c r="X35" s="20" t="s">
        <v>88</v>
      </c>
      <c r="Y35" s="21">
        <f>VLOOKUP(X35,'Ads Fontes Media Bias Data'!$A$2:$D$1744,3)</f>
        <v>-8.68</v>
      </c>
      <c r="Z35" s="22">
        <f>VLOOKUP(X35,'Ads Fontes Media Bias Data'!$A$2:$D$1744,4)</f>
        <v>42.4</v>
      </c>
      <c r="AA35" s="20" t="s">
        <v>92</v>
      </c>
      <c r="AB35" s="21">
        <f>VLOOKUP(AA35,'Ads Fontes Media Bias Data'!$A$2:$D$1744,3)</f>
        <v>-4.81</v>
      </c>
      <c r="AC35" s="22">
        <f>VLOOKUP(AA35,'Ads Fontes Media Bias Data'!$A$2:$D$1744,4)</f>
        <v>44.65</v>
      </c>
      <c r="AD35" s="20" t="s">
        <v>202</v>
      </c>
      <c r="AE35" s="21">
        <f>VLOOKUP(AD35,'Ads Fontes Media Bias Data'!$A$2:$D$1744,3)</f>
        <v>-5.66</v>
      </c>
      <c r="AF35" s="22">
        <f>VLOOKUP(AD35,'Ads Fontes Media Bias Data'!$A$2:$D$1744,4)</f>
        <v>39.15</v>
      </c>
      <c r="AG35" s="20" t="s">
        <v>203</v>
      </c>
      <c r="AH35" s="21">
        <f>VLOOKUP(AG35,'Ads Fontes Media Bias Data'!$A$2:$D$1744,3)</f>
        <v>-10.78</v>
      </c>
      <c r="AI35" s="22">
        <f>VLOOKUP(AG35,'Ads Fontes Media Bias Data'!$A$2:$D$1744,4)</f>
        <v>34.05</v>
      </c>
      <c r="AJ35" s="20" t="s">
        <v>92</v>
      </c>
      <c r="AK35" s="21">
        <f>VLOOKUP(AJ35,'Ads Fontes Media Bias Data'!$A$2:$D$1744,3)</f>
        <v>-4.81</v>
      </c>
      <c r="AL35" s="22">
        <f>VLOOKUP(AJ35,'Ads Fontes Media Bias Data'!$A$2:$D$1744,4)</f>
        <v>44.65</v>
      </c>
      <c r="AM35" s="20" t="s">
        <v>103</v>
      </c>
      <c r="AN35" s="21">
        <f>VLOOKUP(AM35,'Ads Fontes Media Bias Data'!$A$2:$D$1744,3)</f>
        <v>-8.55</v>
      </c>
      <c r="AO35" s="22">
        <f>VLOOKUP(AM35,'Ads Fontes Media Bias Data'!$A$2:$D$1744,4)</f>
        <v>41.05</v>
      </c>
      <c r="AP35" s="20" t="s">
        <v>88</v>
      </c>
      <c r="AQ35" s="21">
        <f>VLOOKUP(AP35,'Ads Fontes Media Bias Data'!$A$2:$D$1744,3)</f>
        <v>-8.68</v>
      </c>
      <c r="AR35" s="22">
        <f>VLOOKUP(AP35,'Ads Fontes Media Bias Data'!$A$2:$D$1744,4)</f>
        <v>42.4</v>
      </c>
      <c r="AS35" s="24">
        <f t="shared" si="1"/>
        <v>-6.960833333</v>
      </c>
      <c r="AT35" s="25">
        <f t="shared" si="2"/>
        <v>2.513619116</v>
      </c>
      <c r="AU35" s="26">
        <f t="shared" si="3"/>
        <v>42.63166667</v>
      </c>
      <c r="AV35" s="25">
        <f t="shared" si="4"/>
        <v>3.525988793</v>
      </c>
      <c r="AW35" s="26" t="s">
        <v>81</v>
      </c>
      <c r="AX35" s="26" t="s">
        <v>176</v>
      </c>
      <c r="AY35" s="26" t="s">
        <v>148</v>
      </c>
    </row>
    <row r="36">
      <c r="A36" s="13">
        <v>44738.0</v>
      </c>
      <c r="B36" s="14" t="s">
        <v>173</v>
      </c>
      <c r="C36" s="15">
        <v>60.0</v>
      </c>
      <c r="D36" s="16" t="str">
        <f>IFERROR(__xludf.DUMMYFUNCTION("CONCATENATE(""W241.AF.alex.doe."", TO_TEXT(C36), ""@gmail.com"")"),"W241.AF.alex.doe.060@gmail.com")</f>
        <v>W241.AF.alex.doe.060@gmail.com</v>
      </c>
      <c r="E36" s="17" t="s">
        <v>115</v>
      </c>
      <c r="F36" s="18">
        <v>21817.0</v>
      </c>
      <c r="G36" s="17" t="s">
        <v>107</v>
      </c>
      <c r="H36" s="19" t="s">
        <v>71</v>
      </c>
      <c r="I36" s="27" t="s">
        <v>79</v>
      </c>
      <c r="J36" s="28">
        <f>VLOOKUP(I36,'Ads Fontes Media Bias Data'!$A$2:$D$1744,3)</f>
        <v>-3.6</v>
      </c>
      <c r="K36" s="29">
        <f>VLOOKUP(I36,'Ads Fontes Media Bias Data'!$A$2:$D$1744,4)</f>
        <v>46.07</v>
      </c>
      <c r="L36" s="27" t="s">
        <v>99</v>
      </c>
      <c r="M36" s="28">
        <f>VLOOKUP(L36,'Ads Fontes Media Bias Data'!$A$2:$D$1744,3)</f>
        <v>-0.93</v>
      </c>
      <c r="N36" s="29">
        <f>VLOOKUP(L36,'Ads Fontes Media Bias Data'!$A$2:$D$1744,4)</f>
        <v>47.73</v>
      </c>
      <c r="O36" s="27" t="s">
        <v>77</v>
      </c>
      <c r="P36" s="28">
        <f>VLOOKUP(O36,'Ads Fontes Media Bias Data'!$A$2:$D$1744,3)</f>
        <v>-1.32</v>
      </c>
      <c r="Q36" s="29">
        <f>VLOOKUP(O36,'Ads Fontes Media Bias Data'!$A$2:$D$1744,4)</f>
        <v>47.94</v>
      </c>
      <c r="R36" s="27" t="s">
        <v>99</v>
      </c>
      <c r="S36" s="28">
        <f>VLOOKUP(R36,'Ads Fontes Media Bias Data'!$A$2:$D$1744,3)</f>
        <v>-0.93</v>
      </c>
      <c r="T36" s="29">
        <f>VLOOKUP(R36,'Ads Fontes Media Bias Data'!$A$2:$D$1744,4)</f>
        <v>47.73</v>
      </c>
      <c r="U36" s="27" t="s">
        <v>154</v>
      </c>
      <c r="V36" s="28">
        <f>VLOOKUP(U36,'Ads Fontes Media Bias Data'!$A$2:$D$1744,3)</f>
        <v>0.54</v>
      </c>
      <c r="W36" s="29">
        <f>VLOOKUP(U36,'Ads Fontes Media Bias Data'!$A$2:$D$1744,4)</f>
        <v>49.27</v>
      </c>
      <c r="X36" s="27" t="s">
        <v>99</v>
      </c>
      <c r="Y36" s="28">
        <f>VLOOKUP(X36,'Ads Fontes Media Bias Data'!$A$2:$D$1744,3)</f>
        <v>-0.93</v>
      </c>
      <c r="Z36" s="29">
        <f>VLOOKUP(X36,'Ads Fontes Media Bias Data'!$A$2:$D$1744,4)</f>
        <v>47.73</v>
      </c>
      <c r="AA36" s="27" t="s">
        <v>88</v>
      </c>
      <c r="AB36" s="28">
        <f>VLOOKUP(AA36,'Ads Fontes Media Bias Data'!$A$2:$D$1744,3)</f>
        <v>-8.68</v>
      </c>
      <c r="AC36" s="29">
        <f>VLOOKUP(AA36,'Ads Fontes Media Bias Data'!$A$2:$D$1744,4)</f>
        <v>42.4</v>
      </c>
      <c r="AD36" s="27" t="s">
        <v>104</v>
      </c>
      <c r="AE36" s="28">
        <f>VLOOKUP(AD36,'Ads Fontes Media Bias Data'!$A$2:$D$1744,3)</f>
        <v>-10.46</v>
      </c>
      <c r="AF36" s="29">
        <f>VLOOKUP(AD36,'Ads Fontes Media Bias Data'!$A$2:$D$1744,4)</f>
        <v>43.63</v>
      </c>
      <c r="AG36" s="27" t="s">
        <v>102</v>
      </c>
      <c r="AH36" s="28">
        <f>VLOOKUP(AG36,'Ads Fontes Media Bias Data'!$A$2:$D$1744,3)</f>
        <v>-4.5</v>
      </c>
      <c r="AI36" s="29">
        <f>VLOOKUP(AG36,'Ads Fontes Media Bias Data'!$A$2:$D$1744,4)</f>
        <v>46.8</v>
      </c>
      <c r="AJ36" s="27" t="s">
        <v>103</v>
      </c>
      <c r="AK36" s="28">
        <f>VLOOKUP(AJ36,'Ads Fontes Media Bias Data'!$A$2:$D$1744,3)</f>
        <v>-8.55</v>
      </c>
      <c r="AL36" s="29">
        <f>VLOOKUP(AJ36,'Ads Fontes Media Bias Data'!$A$2:$D$1744,4)</f>
        <v>41.05</v>
      </c>
      <c r="AM36" s="27" t="s">
        <v>79</v>
      </c>
      <c r="AN36" s="28">
        <f>VLOOKUP(AM36,'Ads Fontes Media Bias Data'!$A$2:$D$1744,3)</f>
        <v>-3.6</v>
      </c>
      <c r="AO36" s="29">
        <f>VLOOKUP(AM36,'Ads Fontes Media Bias Data'!$A$2:$D$1744,4)</f>
        <v>46.07</v>
      </c>
      <c r="AP36" s="27" t="s">
        <v>99</v>
      </c>
      <c r="AQ36" s="28">
        <f>VLOOKUP(AP36,'Ads Fontes Media Bias Data'!$A$2:$D$1744,3)</f>
        <v>-0.93</v>
      </c>
      <c r="AR36" s="29">
        <f>VLOOKUP(AP36,'Ads Fontes Media Bias Data'!$A$2:$D$1744,4)</f>
        <v>47.73</v>
      </c>
      <c r="AS36" s="24">
        <f t="shared" si="1"/>
        <v>-3.6575</v>
      </c>
      <c r="AT36" s="25">
        <f t="shared" si="2"/>
        <v>3.680321441</v>
      </c>
      <c r="AU36" s="26">
        <f t="shared" si="3"/>
        <v>46.17916667</v>
      </c>
      <c r="AV36" s="25">
        <f t="shared" si="4"/>
        <v>2.518514924</v>
      </c>
      <c r="AW36" s="25"/>
      <c r="AX36" s="26" t="s">
        <v>178</v>
      </c>
      <c r="AY36" s="26" t="s">
        <v>148</v>
      </c>
    </row>
    <row r="37">
      <c r="A37" s="13">
        <v>44738.0</v>
      </c>
      <c r="B37" s="14" t="s">
        <v>173</v>
      </c>
      <c r="C37" s="15">
        <v>60.0</v>
      </c>
      <c r="D37" s="16" t="str">
        <f>IFERROR(__xludf.DUMMYFUNCTION("CONCATENATE(""W241.AF.alex.doe."", TO_TEXT(C37), ""@gmail.com"")"),"W241.AF.alex.doe.060@gmail.com")</f>
        <v>W241.AF.alex.doe.060@gmail.com</v>
      </c>
      <c r="E37" s="17" t="s">
        <v>115</v>
      </c>
      <c r="F37" s="18">
        <v>21817.0</v>
      </c>
      <c r="G37" s="17" t="s">
        <v>107</v>
      </c>
      <c r="H37" s="19" t="s">
        <v>83</v>
      </c>
      <c r="I37" s="27"/>
      <c r="J37" s="28" t="str">
        <f>VLOOKUP(I37,'Ads Fontes Media Bias Data'!$A$2:$D$1744,3)</f>
        <v>#N/A</v>
      </c>
      <c r="K37" s="29" t="str">
        <f>VLOOKUP(I37,'Ads Fontes Media Bias Data'!$A$2:$D$1744,4)</f>
        <v>#N/A</v>
      </c>
      <c r="L37" s="27"/>
      <c r="M37" s="28" t="str">
        <f>VLOOKUP(L37,'Ads Fontes Media Bias Data'!$A$2:$D$1744,3)</f>
        <v>#N/A</v>
      </c>
      <c r="N37" s="29" t="str">
        <f>VLOOKUP(L37,'Ads Fontes Media Bias Data'!$A$2:$D$1744,4)</f>
        <v>#N/A</v>
      </c>
      <c r="O37" s="27"/>
      <c r="P37" s="28" t="str">
        <f>VLOOKUP(O37,'Ads Fontes Media Bias Data'!$A$2:$D$1744,3)</f>
        <v>#N/A</v>
      </c>
      <c r="Q37" s="29" t="str">
        <f>VLOOKUP(O37,'Ads Fontes Media Bias Data'!$A$2:$D$1744,4)</f>
        <v>#N/A</v>
      </c>
      <c r="R37" s="27"/>
      <c r="S37" s="28" t="str">
        <f>VLOOKUP(R37,'Ads Fontes Media Bias Data'!$A$2:$D$1744,3)</f>
        <v>#N/A</v>
      </c>
      <c r="T37" s="29" t="str">
        <f>VLOOKUP(R37,'Ads Fontes Media Bias Data'!$A$2:$D$1744,4)</f>
        <v>#N/A</v>
      </c>
      <c r="U37" s="27"/>
      <c r="V37" s="28" t="str">
        <f>VLOOKUP(U37,'Ads Fontes Media Bias Data'!$A$2:$D$1744,3)</f>
        <v>#N/A</v>
      </c>
      <c r="W37" s="29" t="str">
        <f>VLOOKUP(U37,'Ads Fontes Media Bias Data'!$A$2:$D$1744,4)</f>
        <v>#N/A</v>
      </c>
      <c r="X37" s="27"/>
      <c r="Y37" s="28" t="str">
        <f>VLOOKUP(X37,'Ads Fontes Media Bias Data'!$A$2:$D$1744,3)</f>
        <v>#N/A</v>
      </c>
      <c r="Z37" s="29" t="str">
        <f>VLOOKUP(X37,'Ads Fontes Media Bias Data'!$A$2:$D$1744,4)</f>
        <v>#N/A</v>
      </c>
      <c r="AA37" s="27"/>
      <c r="AB37" s="28" t="str">
        <f>VLOOKUP(AA37,'Ads Fontes Media Bias Data'!$A$2:$D$1744,3)</f>
        <v>#N/A</v>
      </c>
      <c r="AC37" s="29" t="str">
        <f>VLOOKUP(AA37,'Ads Fontes Media Bias Data'!$A$2:$D$1744,4)</f>
        <v>#N/A</v>
      </c>
      <c r="AD37" s="27"/>
      <c r="AE37" s="28" t="str">
        <f>VLOOKUP(AD37,'Ads Fontes Media Bias Data'!$A$2:$D$1744,3)</f>
        <v>#N/A</v>
      </c>
      <c r="AF37" s="29" t="str">
        <f>VLOOKUP(AD37,'Ads Fontes Media Bias Data'!$A$2:$D$1744,4)</f>
        <v>#N/A</v>
      </c>
      <c r="AG37" s="27"/>
      <c r="AH37" s="28" t="str">
        <f>VLOOKUP(AG37,'Ads Fontes Media Bias Data'!$A$2:$D$1744,3)</f>
        <v>#N/A</v>
      </c>
      <c r="AI37" s="29" t="str">
        <f>VLOOKUP(AG37,'Ads Fontes Media Bias Data'!$A$2:$D$1744,4)</f>
        <v>#N/A</v>
      </c>
      <c r="AJ37" s="27"/>
      <c r="AK37" s="28" t="str">
        <f>VLOOKUP(AJ37,'Ads Fontes Media Bias Data'!$A$2:$D$1744,3)</f>
        <v>#N/A</v>
      </c>
      <c r="AL37" s="29" t="str">
        <f>VLOOKUP(AJ37,'Ads Fontes Media Bias Data'!$A$2:$D$1744,4)</f>
        <v>#N/A</v>
      </c>
      <c r="AM37" s="27"/>
      <c r="AN37" s="28" t="str">
        <f>VLOOKUP(AM37,'Ads Fontes Media Bias Data'!$A$2:$D$1744,3)</f>
        <v>#N/A</v>
      </c>
      <c r="AO37" s="29" t="str">
        <f>VLOOKUP(AM37,'Ads Fontes Media Bias Data'!$A$2:$D$1744,4)</f>
        <v>#N/A</v>
      </c>
      <c r="AP37" s="27"/>
      <c r="AQ37" s="28" t="str">
        <f>VLOOKUP(AP37,'Ads Fontes Media Bias Data'!$A$2:$D$1744,3)</f>
        <v>#N/A</v>
      </c>
      <c r="AR37" s="29" t="str">
        <f>VLOOKUP(AP37,'Ads Fontes Media Bias Data'!$A$2:$D$1744,4)</f>
        <v>#N/A</v>
      </c>
      <c r="AS37" s="24" t="str">
        <f t="shared" si="1"/>
        <v>#N/A</v>
      </c>
      <c r="AT37" s="25" t="str">
        <f t="shared" si="2"/>
        <v>#N/A</v>
      </c>
      <c r="AU37" s="26" t="str">
        <f t="shared" si="3"/>
        <v>#N/A</v>
      </c>
      <c r="AV37" s="25" t="str">
        <f t="shared" si="4"/>
        <v>#N/A</v>
      </c>
      <c r="AW37" s="26" t="s">
        <v>114</v>
      </c>
      <c r="AX37" s="26" t="s">
        <v>176</v>
      </c>
      <c r="AY37" s="26" t="s">
        <v>148</v>
      </c>
    </row>
    <row r="38">
      <c r="A38" s="13">
        <v>44745.0</v>
      </c>
      <c r="B38" s="14" t="s">
        <v>173</v>
      </c>
      <c r="C38" s="15">
        <v>61.0</v>
      </c>
      <c r="D38" s="16" t="str">
        <f>IFERROR(__xludf.DUMMYFUNCTION("CONCATENATE(""W241.AF.alex.doe."", TO_TEXT(C38), ""@gmail.com"")"),"W241.AF.alex.doe.061@gmail.com")</f>
        <v>W241.AF.alex.doe.061@gmail.com</v>
      </c>
      <c r="E38" s="17" t="s">
        <v>69</v>
      </c>
      <c r="F38" s="18">
        <v>35227.0</v>
      </c>
      <c r="G38" s="17" t="s">
        <v>70</v>
      </c>
      <c r="H38" s="19" t="s">
        <v>71</v>
      </c>
      <c r="I38" s="20" t="s">
        <v>134</v>
      </c>
      <c r="J38" s="21">
        <f>VLOOKUP(I38,'Ads Fontes Media Bias Data'!$A$2:$D$1744,3)</f>
        <v>-5.17</v>
      </c>
      <c r="K38" s="22">
        <f>VLOOKUP(I38,'Ads Fontes Media Bias Data'!$A$2:$D$1744,4)</f>
        <v>46</v>
      </c>
      <c r="L38" s="20" t="s">
        <v>136</v>
      </c>
      <c r="M38" s="21">
        <f>VLOOKUP(L38,'Ads Fontes Media Bias Data'!$A$2:$D$1744,3)</f>
        <v>-5.11</v>
      </c>
      <c r="N38" s="22">
        <f>VLOOKUP(L38,'Ads Fontes Media Bias Data'!$A$2:$D$1744,4)</f>
        <v>49.22</v>
      </c>
      <c r="O38" s="20" t="s">
        <v>193</v>
      </c>
      <c r="P38" s="21">
        <f>VLOOKUP(O38,'Ads Fontes Media Bias Data'!$A$2:$D$1744,3)</f>
        <v>-0.76</v>
      </c>
      <c r="Q38" s="22">
        <f>VLOOKUP(O38,'Ads Fontes Media Bias Data'!$A$2:$D$1744,4)</f>
        <v>45.92</v>
      </c>
      <c r="R38" s="20" t="s">
        <v>160</v>
      </c>
      <c r="S38" s="21">
        <f>VLOOKUP(R38,'Ads Fontes Media Bias Data'!$A$2:$D$1744,3)</f>
        <v>0.02</v>
      </c>
      <c r="T38" s="22">
        <f>VLOOKUP(R38,'Ads Fontes Media Bias Data'!$A$2:$D$1744,4)</f>
        <v>44.51</v>
      </c>
      <c r="U38" s="20" t="s">
        <v>126</v>
      </c>
      <c r="V38" s="21">
        <f>VLOOKUP(U38,'Ads Fontes Media Bias Data'!$A$2:$D$1744,3)</f>
        <v>-2.62</v>
      </c>
      <c r="W38" s="22">
        <f>VLOOKUP(U38,'Ads Fontes Media Bias Data'!$A$2:$D$1744,4)</f>
        <v>45.56</v>
      </c>
      <c r="X38" s="20" t="s">
        <v>88</v>
      </c>
      <c r="Y38" s="21">
        <f>VLOOKUP(X38,'Ads Fontes Media Bias Data'!$A$2:$D$1744,3)</f>
        <v>-8.68</v>
      </c>
      <c r="Z38" s="22">
        <f>VLOOKUP(X38,'Ads Fontes Media Bias Data'!$A$2:$D$1744,4)</f>
        <v>42.4</v>
      </c>
      <c r="AA38" s="20" t="s">
        <v>88</v>
      </c>
      <c r="AB38" s="21">
        <f>VLOOKUP(AA38,'Ads Fontes Media Bias Data'!$A$2:$D$1744,3)</f>
        <v>-8.68</v>
      </c>
      <c r="AC38" s="22">
        <f>VLOOKUP(AA38,'Ads Fontes Media Bias Data'!$A$2:$D$1744,4)</f>
        <v>42.4</v>
      </c>
      <c r="AD38" s="20" t="s">
        <v>78</v>
      </c>
      <c r="AE38" s="21">
        <f>VLOOKUP(AD38,'Ads Fontes Media Bias Data'!$A$2:$D$1744,3)</f>
        <v>-0.42</v>
      </c>
      <c r="AF38" s="22">
        <f>VLOOKUP(AD38,'Ads Fontes Media Bias Data'!$A$2:$D$1744,4)</f>
        <v>42.02</v>
      </c>
      <c r="AG38" s="20" t="s">
        <v>78</v>
      </c>
      <c r="AH38" s="21">
        <f>VLOOKUP(AG38,'Ads Fontes Media Bias Data'!$A$2:$D$1744,3)</f>
        <v>-0.42</v>
      </c>
      <c r="AI38" s="22">
        <f>VLOOKUP(AG38,'Ads Fontes Media Bias Data'!$A$2:$D$1744,4)</f>
        <v>42.02</v>
      </c>
      <c r="AJ38" s="20" t="s">
        <v>79</v>
      </c>
      <c r="AK38" s="21">
        <f>VLOOKUP(AJ38,'Ads Fontes Media Bias Data'!$A$2:$D$1744,3)</f>
        <v>-3.6</v>
      </c>
      <c r="AL38" s="22">
        <f>VLOOKUP(AJ38,'Ads Fontes Media Bias Data'!$A$2:$D$1744,4)</f>
        <v>46.07</v>
      </c>
      <c r="AM38" s="20" t="s">
        <v>78</v>
      </c>
      <c r="AN38" s="21">
        <f>VLOOKUP(AM38,'Ads Fontes Media Bias Data'!$A$2:$D$1744,3)</f>
        <v>-0.42</v>
      </c>
      <c r="AO38" s="22">
        <f>VLOOKUP(AM38,'Ads Fontes Media Bias Data'!$A$2:$D$1744,4)</f>
        <v>42.02</v>
      </c>
      <c r="AP38" s="20" t="s">
        <v>134</v>
      </c>
      <c r="AQ38" s="21">
        <f>VLOOKUP(AP38,'Ads Fontes Media Bias Data'!$A$2:$D$1744,3)</f>
        <v>-5.17</v>
      </c>
      <c r="AR38" s="22">
        <f>VLOOKUP(AP38,'Ads Fontes Media Bias Data'!$A$2:$D$1744,4)</f>
        <v>46</v>
      </c>
      <c r="AS38" s="24">
        <f t="shared" si="1"/>
        <v>-3.419166667</v>
      </c>
      <c r="AT38" s="25">
        <f t="shared" si="2"/>
        <v>3.175157715</v>
      </c>
      <c r="AU38" s="26">
        <f t="shared" si="3"/>
        <v>44.51166667</v>
      </c>
      <c r="AV38" s="25">
        <f t="shared" si="4"/>
        <v>2.328732911</v>
      </c>
      <c r="AW38" s="25"/>
      <c r="AX38" s="26" t="s">
        <v>178</v>
      </c>
      <c r="AY38" s="26" t="s">
        <v>204</v>
      </c>
    </row>
    <row r="39">
      <c r="A39" s="13">
        <v>44745.0</v>
      </c>
      <c r="B39" s="14" t="s">
        <v>173</v>
      </c>
      <c r="C39" s="15">
        <v>61.0</v>
      </c>
      <c r="D39" s="16" t="str">
        <f>IFERROR(__xludf.DUMMYFUNCTION("CONCATENATE(""W241.AF.alex.doe."", TO_TEXT(C39), ""@gmail.com"")"),"W241.AF.alex.doe.061@gmail.com")</f>
        <v>W241.AF.alex.doe.061@gmail.com</v>
      </c>
      <c r="E39" s="17" t="s">
        <v>69</v>
      </c>
      <c r="F39" s="18">
        <v>35227.0</v>
      </c>
      <c r="G39" s="17" t="s">
        <v>70</v>
      </c>
      <c r="H39" s="19" t="s">
        <v>83</v>
      </c>
      <c r="I39" s="20"/>
      <c r="J39" s="21" t="str">
        <f>VLOOKUP(I39,'Ads Fontes Media Bias Data'!$A$2:$D$1744,3)</f>
        <v>#N/A</v>
      </c>
      <c r="K39" s="22" t="str">
        <f>VLOOKUP(I39,'Ads Fontes Media Bias Data'!$A$2:$D$1744,4)</f>
        <v>#N/A</v>
      </c>
      <c r="L39" s="20"/>
      <c r="M39" s="21" t="str">
        <f>VLOOKUP(L39,'Ads Fontes Media Bias Data'!$A$2:$D$1744,3)</f>
        <v>#N/A</v>
      </c>
      <c r="N39" s="22" t="str">
        <f>VLOOKUP(L39,'Ads Fontes Media Bias Data'!$A$2:$D$1744,4)</f>
        <v>#N/A</v>
      </c>
      <c r="O39" s="20"/>
      <c r="P39" s="21" t="str">
        <f>VLOOKUP(O39,'Ads Fontes Media Bias Data'!$A$2:$D$1744,3)</f>
        <v>#N/A</v>
      </c>
      <c r="Q39" s="22" t="str">
        <f>VLOOKUP(O39,'Ads Fontes Media Bias Data'!$A$2:$D$1744,4)</f>
        <v>#N/A</v>
      </c>
      <c r="R39" s="20"/>
      <c r="S39" s="21" t="str">
        <f>VLOOKUP(R39,'Ads Fontes Media Bias Data'!$A$2:$D$1744,3)</f>
        <v>#N/A</v>
      </c>
      <c r="T39" s="22" t="str">
        <f>VLOOKUP(R39,'Ads Fontes Media Bias Data'!$A$2:$D$1744,4)</f>
        <v>#N/A</v>
      </c>
      <c r="U39" s="20"/>
      <c r="V39" s="21" t="str">
        <f>VLOOKUP(U39,'Ads Fontes Media Bias Data'!$A$2:$D$1744,3)</f>
        <v>#N/A</v>
      </c>
      <c r="W39" s="22" t="str">
        <f>VLOOKUP(U39,'Ads Fontes Media Bias Data'!$A$2:$D$1744,4)</f>
        <v>#N/A</v>
      </c>
      <c r="X39" s="20"/>
      <c r="Y39" s="21" t="str">
        <f>VLOOKUP(X39,'Ads Fontes Media Bias Data'!$A$2:$D$1744,3)</f>
        <v>#N/A</v>
      </c>
      <c r="Z39" s="22" t="str">
        <f>VLOOKUP(X39,'Ads Fontes Media Bias Data'!$A$2:$D$1744,4)</f>
        <v>#N/A</v>
      </c>
      <c r="AA39" s="20"/>
      <c r="AB39" s="21" t="str">
        <f>VLOOKUP(AA39,'Ads Fontes Media Bias Data'!$A$2:$D$1744,3)</f>
        <v>#N/A</v>
      </c>
      <c r="AC39" s="22" t="str">
        <f>VLOOKUP(AA39,'Ads Fontes Media Bias Data'!$A$2:$D$1744,4)</f>
        <v>#N/A</v>
      </c>
      <c r="AD39" s="20"/>
      <c r="AE39" s="21" t="str">
        <f>VLOOKUP(AD39,'Ads Fontes Media Bias Data'!$A$2:$D$1744,3)</f>
        <v>#N/A</v>
      </c>
      <c r="AF39" s="22" t="str">
        <f>VLOOKUP(AD39,'Ads Fontes Media Bias Data'!$A$2:$D$1744,4)</f>
        <v>#N/A</v>
      </c>
      <c r="AG39" s="20"/>
      <c r="AH39" s="21" t="str">
        <f>VLOOKUP(AG39,'Ads Fontes Media Bias Data'!$A$2:$D$1744,3)</f>
        <v>#N/A</v>
      </c>
      <c r="AI39" s="22" t="str">
        <f>VLOOKUP(AG39,'Ads Fontes Media Bias Data'!$A$2:$D$1744,4)</f>
        <v>#N/A</v>
      </c>
      <c r="AJ39" s="20"/>
      <c r="AK39" s="21" t="str">
        <f>VLOOKUP(AJ39,'Ads Fontes Media Bias Data'!$A$2:$D$1744,3)</f>
        <v>#N/A</v>
      </c>
      <c r="AL39" s="22" t="str">
        <f>VLOOKUP(AJ39,'Ads Fontes Media Bias Data'!$A$2:$D$1744,4)</f>
        <v>#N/A</v>
      </c>
      <c r="AM39" s="20"/>
      <c r="AN39" s="21" t="str">
        <f>VLOOKUP(AM39,'Ads Fontes Media Bias Data'!$A$2:$D$1744,3)</f>
        <v>#N/A</v>
      </c>
      <c r="AO39" s="22" t="str">
        <f>VLOOKUP(AM39,'Ads Fontes Media Bias Data'!$A$2:$D$1744,4)</f>
        <v>#N/A</v>
      </c>
      <c r="AP39" s="20"/>
      <c r="AQ39" s="21" t="str">
        <f>VLOOKUP(AP39,'Ads Fontes Media Bias Data'!$A$2:$D$1744,3)</f>
        <v>#N/A</v>
      </c>
      <c r="AR39" s="22" t="str">
        <f>VLOOKUP(AP39,'Ads Fontes Media Bias Data'!$A$2:$D$1744,4)</f>
        <v>#N/A</v>
      </c>
      <c r="AS39" s="24" t="str">
        <f t="shared" si="1"/>
        <v>#N/A</v>
      </c>
      <c r="AT39" s="25" t="str">
        <f t="shared" si="2"/>
        <v>#N/A</v>
      </c>
      <c r="AU39" s="26" t="str">
        <f t="shared" si="3"/>
        <v>#N/A</v>
      </c>
      <c r="AV39" s="25" t="str">
        <f t="shared" si="4"/>
        <v>#N/A</v>
      </c>
      <c r="AW39" s="26" t="s">
        <v>114</v>
      </c>
      <c r="AX39" s="26" t="s">
        <v>176</v>
      </c>
      <c r="AY39" s="26" t="s">
        <v>204</v>
      </c>
    </row>
    <row r="40">
      <c r="A40" s="13">
        <v>44745.0</v>
      </c>
      <c r="B40" s="14" t="s">
        <v>173</v>
      </c>
      <c r="C40" s="15">
        <v>62.0</v>
      </c>
      <c r="D40" s="16" t="str">
        <f>IFERROR(__xludf.DUMMYFUNCTION("CONCATENATE(""W241.AF.alex.doe."", TO_TEXT(C40), ""@gmail.com"")"),"W241.AF.alex.doe.062@gmail.com")</f>
        <v>W241.AF.alex.doe.062@gmail.com</v>
      </c>
      <c r="E40" s="17" t="s">
        <v>69</v>
      </c>
      <c r="F40" s="18">
        <v>34764.0</v>
      </c>
      <c r="G40" s="17" t="s">
        <v>96</v>
      </c>
      <c r="H40" s="19" t="s">
        <v>71</v>
      </c>
      <c r="I40" s="27" t="s">
        <v>100</v>
      </c>
      <c r="J40" s="28">
        <f>VLOOKUP(I40,'Ads Fontes Media Bias Data'!$A$2:$D$1744,3)</f>
        <v>-4.33</v>
      </c>
      <c r="K40" s="29">
        <f>VLOOKUP(I40,'Ads Fontes Media Bias Data'!$A$2:$D$1744,4)</f>
        <v>42.11</v>
      </c>
      <c r="L40" s="27" t="s">
        <v>101</v>
      </c>
      <c r="M40" s="28">
        <f>VLOOKUP(L40,'Ads Fontes Media Bias Data'!$A$2:$D$1744,3)</f>
        <v>-14.13</v>
      </c>
      <c r="N40" s="29">
        <f>VLOOKUP(L40,'Ads Fontes Media Bias Data'!$A$2:$D$1744,4)</f>
        <v>35.87</v>
      </c>
      <c r="O40" s="27" t="s">
        <v>127</v>
      </c>
      <c r="P40" s="28">
        <f>VLOOKUP(O40,'Ads Fontes Media Bias Data'!$A$2:$D$1744,3)</f>
        <v>-0.22</v>
      </c>
      <c r="Q40" s="29">
        <f>VLOOKUP(O40,'Ads Fontes Media Bias Data'!$A$2:$D$1744,4)</f>
        <v>41.44</v>
      </c>
      <c r="R40" s="27" t="s">
        <v>88</v>
      </c>
      <c r="S40" s="28">
        <f>VLOOKUP(R40,'Ads Fontes Media Bias Data'!$A$2:$D$1744,3)</f>
        <v>-8.68</v>
      </c>
      <c r="T40" s="29">
        <f>VLOOKUP(R40,'Ads Fontes Media Bias Data'!$A$2:$D$1744,4)</f>
        <v>42.4</v>
      </c>
      <c r="U40" s="27" t="s">
        <v>100</v>
      </c>
      <c r="V40" s="28">
        <f>VLOOKUP(U40,'Ads Fontes Media Bias Data'!$A$2:$D$1744,3)</f>
        <v>-4.33</v>
      </c>
      <c r="W40" s="29">
        <f>VLOOKUP(U40,'Ads Fontes Media Bias Data'!$A$2:$D$1744,4)</f>
        <v>42.11</v>
      </c>
      <c r="X40" s="27" t="s">
        <v>125</v>
      </c>
      <c r="Y40" s="28">
        <f>VLOOKUP(X40,'Ads Fontes Media Bias Data'!$A$2:$D$1744,3)</f>
        <v>-1.23</v>
      </c>
      <c r="Z40" s="29">
        <f>VLOOKUP(X40,'Ads Fontes Media Bias Data'!$A$2:$D$1744,4)</f>
        <v>45.73</v>
      </c>
      <c r="AA40" s="27" t="s">
        <v>125</v>
      </c>
      <c r="AB40" s="28">
        <f>VLOOKUP(AA40,'Ads Fontes Media Bias Data'!$A$2:$D$1744,3)</f>
        <v>-1.23</v>
      </c>
      <c r="AC40" s="29">
        <f>VLOOKUP(AA40,'Ads Fontes Media Bias Data'!$A$2:$D$1744,4)</f>
        <v>45.73</v>
      </c>
      <c r="AD40" s="27" t="s">
        <v>99</v>
      </c>
      <c r="AE40" s="28">
        <f>VLOOKUP(AD40,'Ads Fontes Media Bias Data'!$A$2:$D$1744,3)</f>
        <v>-0.93</v>
      </c>
      <c r="AF40" s="29">
        <f>VLOOKUP(AD40,'Ads Fontes Media Bias Data'!$A$2:$D$1744,4)</f>
        <v>47.73</v>
      </c>
      <c r="AG40" s="27" t="s">
        <v>101</v>
      </c>
      <c r="AH40" s="28">
        <f>VLOOKUP(AG40,'Ads Fontes Media Bias Data'!$A$2:$D$1744,3)</f>
        <v>-14.13</v>
      </c>
      <c r="AI40" s="29">
        <f>VLOOKUP(AG40,'Ads Fontes Media Bias Data'!$A$2:$D$1744,4)</f>
        <v>35.87</v>
      </c>
      <c r="AJ40" s="27" t="s">
        <v>99</v>
      </c>
      <c r="AK40" s="28">
        <f>VLOOKUP(AJ40,'Ads Fontes Media Bias Data'!$A$2:$D$1744,3)</f>
        <v>-0.93</v>
      </c>
      <c r="AL40" s="29">
        <f>VLOOKUP(AJ40,'Ads Fontes Media Bias Data'!$A$2:$D$1744,4)</f>
        <v>47.73</v>
      </c>
      <c r="AM40" s="27" t="s">
        <v>86</v>
      </c>
      <c r="AN40" s="28">
        <f>VLOOKUP(AM40,'Ads Fontes Media Bias Data'!$A$2:$D$1744,3)</f>
        <v>-1.82</v>
      </c>
      <c r="AO40" s="29">
        <f>VLOOKUP(AM40,'Ads Fontes Media Bias Data'!$A$2:$D$1744,4)</f>
        <v>48.85</v>
      </c>
      <c r="AP40" s="27" t="s">
        <v>102</v>
      </c>
      <c r="AQ40" s="28">
        <f>VLOOKUP(AP40,'Ads Fontes Media Bias Data'!$A$2:$D$1744,3)</f>
        <v>-4.5</v>
      </c>
      <c r="AR40" s="29">
        <f>VLOOKUP(AP40,'Ads Fontes Media Bias Data'!$A$2:$D$1744,4)</f>
        <v>46.8</v>
      </c>
      <c r="AS40" s="24">
        <f t="shared" si="1"/>
        <v>-4.705</v>
      </c>
      <c r="AT40" s="25">
        <f t="shared" si="2"/>
        <v>4.998873509</v>
      </c>
      <c r="AU40" s="26">
        <f t="shared" si="3"/>
        <v>43.53083333</v>
      </c>
      <c r="AV40" s="25">
        <f t="shared" si="4"/>
        <v>4.379542231</v>
      </c>
      <c r="AW40" s="25"/>
      <c r="AX40" s="26" t="s">
        <v>175</v>
      </c>
      <c r="AY40" s="26" t="s">
        <v>205</v>
      </c>
    </row>
    <row r="41">
      <c r="A41" s="13">
        <v>44745.0</v>
      </c>
      <c r="B41" s="14" t="s">
        <v>173</v>
      </c>
      <c r="C41" s="15">
        <v>62.0</v>
      </c>
      <c r="D41" s="16" t="str">
        <f>IFERROR(__xludf.DUMMYFUNCTION("CONCATENATE(""W241.AF.alex.doe."", TO_TEXT(C41), ""@gmail.com"")"),"W241.AF.alex.doe.062@gmail.com")</f>
        <v>W241.AF.alex.doe.062@gmail.com</v>
      </c>
      <c r="E41" s="17" t="s">
        <v>69</v>
      </c>
      <c r="F41" s="18">
        <v>34764.0</v>
      </c>
      <c r="G41" s="17" t="s">
        <v>96</v>
      </c>
      <c r="H41" s="19" t="s">
        <v>83</v>
      </c>
      <c r="I41" s="27" t="s">
        <v>102</v>
      </c>
      <c r="J41" s="28">
        <f>VLOOKUP(I41,'Ads Fontes Media Bias Data'!$A$2:$D$1744,3)</f>
        <v>-4.5</v>
      </c>
      <c r="K41" s="29">
        <f>VLOOKUP(I41,'Ads Fontes Media Bias Data'!$A$2:$D$1744,4)</f>
        <v>46.8</v>
      </c>
      <c r="L41" s="27" t="s">
        <v>206</v>
      </c>
      <c r="M41" s="28">
        <f>VLOOKUP(L41,'Ads Fontes Media Bias Data'!$A$2:$D$1744,3)</f>
        <v>-2.64</v>
      </c>
      <c r="N41" s="29">
        <f>VLOOKUP(L41,'Ads Fontes Media Bias Data'!$A$2:$D$1744,4)</f>
        <v>46.12</v>
      </c>
      <c r="O41" s="27" t="s">
        <v>72</v>
      </c>
      <c r="P41" s="28">
        <f>VLOOKUP(O41,'Ads Fontes Media Bias Data'!$A$2:$D$1744,3)</f>
        <v>14.02</v>
      </c>
      <c r="Q41" s="29">
        <f>VLOOKUP(O41,'Ads Fontes Media Bias Data'!$A$2:$D$1744,4)</f>
        <v>35.4</v>
      </c>
      <c r="R41" s="27" t="s">
        <v>88</v>
      </c>
      <c r="S41" s="28">
        <f>VLOOKUP(R41,'Ads Fontes Media Bias Data'!$A$2:$D$1744,3)</f>
        <v>-8.68</v>
      </c>
      <c r="T41" s="29">
        <f>VLOOKUP(R41,'Ads Fontes Media Bias Data'!$A$2:$D$1744,4)</f>
        <v>42.4</v>
      </c>
      <c r="U41" s="27" t="s">
        <v>102</v>
      </c>
      <c r="V41" s="28">
        <f>VLOOKUP(U41,'Ads Fontes Media Bias Data'!$A$2:$D$1744,3)</f>
        <v>-4.5</v>
      </c>
      <c r="W41" s="29">
        <f>VLOOKUP(U41,'Ads Fontes Media Bias Data'!$A$2:$D$1744,4)</f>
        <v>46.8</v>
      </c>
      <c r="X41" s="27" t="s">
        <v>102</v>
      </c>
      <c r="Y41" s="28">
        <f>VLOOKUP(X41,'Ads Fontes Media Bias Data'!$A$2:$D$1744,3)</f>
        <v>-4.5</v>
      </c>
      <c r="Z41" s="29">
        <f>VLOOKUP(X41,'Ads Fontes Media Bias Data'!$A$2:$D$1744,4)</f>
        <v>46.8</v>
      </c>
      <c r="AA41" s="27" t="s">
        <v>207</v>
      </c>
      <c r="AB41" s="28">
        <f>VLOOKUP(AA41,'Ads Fontes Media Bias Data'!$A$2:$D$1744,3)</f>
        <v>-4.39</v>
      </c>
      <c r="AC41" s="29">
        <f>VLOOKUP(AA41,'Ads Fontes Media Bias Data'!$A$2:$D$1744,4)</f>
        <v>45.68</v>
      </c>
      <c r="AD41" s="27" t="s">
        <v>119</v>
      </c>
      <c r="AE41" s="28">
        <f>VLOOKUP(AD41,'Ads Fontes Media Bias Data'!$A$2:$D$1744,3)</f>
        <v>-4.91</v>
      </c>
      <c r="AF41" s="29">
        <f>VLOOKUP(AD41,'Ads Fontes Media Bias Data'!$A$2:$D$1744,4)</f>
        <v>42.9</v>
      </c>
      <c r="AG41" s="27" t="s">
        <v>206</v>
      </c>
      <c r="AH41" s="28">
        <f>VLOOKUP(AG41,'Ads Fontes Media Bias Data'!$A$2:$D$1744,3)</f>
        <v>-2.64</v>
      </c>
      <c r="AI41" s="29">
        <f>VLOOKUP(AG41,'Ads Fontes Media Bias Data'!$A$2:$D$1744,4)</f>
        <v>46.12</v>
      </c>
      <c r="AJ41" s="27" t="s">
        <v>75</v>
      </c>
      <c r="AK41" s="28">
        <f>VLOOKUP(AJ41,'Ads Fontes Media Bias Data'!$A$2:$D$1744,3)</f>
        <v>-6.82</v>
      </c>
      <c r="AL41" s="29">
        <f>VLOOKUP(AJ41,'Ads Fontes Media Bias Data'!$A$2:$D$1744,4)</f>
        <v>45.8</v>
      </c>
      <c r="AM41" s="27" t="s">
        <v>208</v>
      </c>
      <c r="AN41" s="28">
        <f>VLOOKUP(AM41,'Ads Fontes Media Bias Data'!$A$2:$D$1744,3)</f>
        <v>-2.22</v>
      </c>
      <c r="AO41" s="29">
        <f>VLOOKUP(AM41,'Ads Fontes Media Bias Data'!$A$2:$D$1744,4)</f>
        <v>45.32</v>
      </c>
      <c r="AP41" s="27" t="s">
        <v>85</v>
      </c>
      <c r="AQ41" s="28">
        <f>VLOOKUP(AP41,'Ads Fontes Media Bias Data'!$A$2:$D$1744,3)</f>
        <v>-7.82</v>
      </c>
      <c r="AR41" s="29">
        <f>VLOOKUP(AP41,'Ads Fontes Media Bias Data'!$A$2:$D$1744,4)</f>
        <v>43.93</v>
      </c>
      <c r="AS41" s="24">
        <f t="shared" si="1"/>
        <v>-3.3</v>
      </c>
      <c r="AT41" s="25">
        <f t="shared" si="2"/>
        <v>5.814444396</v>
      </c>
      <c r="AU41" s="26">
        <f t="shared" si="3"/>
        <v>44.50583333</v>
      </c>
      <c r="AV41" s="25">
        <f t="shared" si="4"/>
        <v>3.233040951</v>
      </c>
      <c r="AW41" s="25"/>
      <c r="AX41" s="26" t="s">
        <v>176</v>
      </c>
      <c r="AY41" s="26" t="s">
        <v>205</v>
      </c>
    </row>
    <row r="42">
      <c r="A42" s="13">
        <v>44745.0</v>
      </c>
      <c r="B42" s="14" t="s">
        <v>173</v>
      </c>
      <c r="C42" s="15">
        <v>63.0</v>
      </c>
      <c r="D42" s="16" t="str">
        <f>IFERROR(__xludf.DUMMYFUNCTION("CONCATENATE(""W241.AF.alex.doe."", TO_TEXT(C42), ""@gmail.com"")"),"W241.AF.alex.doe.063@gmail.com")</f>
        <v>W241.AF.alex.doe.063@gmail.com</v>
      </c>
      <c r="E42" s="17" t="s">
        <v>69</v>
      </c>
      <c r="F42" s="18">
        <v>36429.0</v>
      </c>
      <c r="G42" s="17" t="s">
        <v>107</v>
      </c>
      <c r="H42" s="19" t="s">
        <v>71</v>
      </c>
      <c r="I42" s="20" t="s">
        <v>209</v>
      </c>
      <c r="J42" s="21">
        <f>VLOOKUP(I42,'Ads Fontes Media Bias Data'!$A$2:$D$1744,3)</f>
        <v>-2.89</v>
      </c>
      <c r="K42" s="22">
        <f>VLOOKUP(I42,'Ads Fontes Media Bias Data'!$A$2:$D$1744,4)</f>
        <v>47.11</v>
      </c>
      <c r="L42" s="20" t="s">
        <v>101</v>
      </c>
      <c r="M42" s="21">
        <f>VLOOKUP(L42,'Ads Fontes Media Bias Data'!$A$2:$D$1744,3)</f>
        <v>-14.13</v>
      </c>
      <c r="N42" s="22">
        <f>VLOOKUP(L42,'Ads Fontes Media Bias Data'!$A$2:$D$1744,4)</f>
        <v>35.87</v>
      </c>
      <c r="O42" s="20" t="s">
        <v>125</v>
      </c>
      <c r="P42" s="21">
        <f>VLOOKUP(O42,'Ads Fontes Media Bias Data'!$A$2:$D$1744,3)</f>
        <v>-1.23</v>
      </c>
      <c r="Q42" s="22">
        <f>VLOOKUP(O42,'Ads Fontes Media Bias Data'!$A$2:$D$1744,4)</f>
        <v>45.73</v>
      </c>
      <c r="R42" s="20" t="s">
        <v>88</v>
      </c>
      <c r="S42" s="21">
        <f>VLOOKUP(R42,'Ads Fontes Media Bias Data'!$A$2:$D$1744,3)</f>
        <v>-8.68</v>
      </c>
      <c r="T42" s="22">
        <f>VLOOKUP(R42,'Ads Fontes Media Bias Data'!$A$2:$D$1744,4)</f>
        <v>42.4</v>
      </c>
      <c r="U42" s="20" t="s">
        <v>125</v>
      </c>
      <c r="V42" s="21">
        <f>VLOOKUP(U42,'Ads Fontes Media Bias Data'!$A$2:$D$1744,3)</f>
        <v>-1.23</v>
      </c>
      <c r="W42" s="22">
        <f>VLOOKUP(U42,'Ads Fontes Media Bias Data'!$A$2:$D$1744,4)</f>
        <v>45.73</v>
      </c>
      <c r="X42" s="20" t="s">
        <v>128</v>
      </c>
      <c r="Y42" s="21">
        <f>VLOOKUP(X42,'Ads Fontes Media Bias Data'!$A$2:$D$1744,3)</f>
        <v>-0.39</v>
      </c>
      <c r="Z42" s="22">
        <f>VLOOKUP(X42,'Ads Fontes Media Bias Data'!$A$2:$D$1744,4)</f>
        <v>44.25</v>
      </c>
      <c r="AA42" s="20" t="s">
        <v>126</v>
      </c>
      <c r="AB42" s="21">
        <f>VLOOKUP(AA42,'Ads Fontes Media Bias Data'!$A$2:$D$1744,3)</f>
        <v>-2.62</v>
      </c>
      <c r="AC42" s="22">
        <f>VLOOKUP(AA42,'Ads Fontes Media Bias Data'!$A$2:$D$1744,4)</f>
        <v>45.56</v>
      </c>
      <c r="AD42" s="20" t="s">
        <v>185</v>
      </c>
      <c r="AE42" s="21">
        <f>VLOOKUP(AD42,'Ads Fontes Media Bias Data'!$A$2:$D$1744,3)</f>
        <v>-1.22</v>
      </c>
      <c r="AF42" s="22">
        <f>VLOOKUP(AD42,'Ads Fontes Media Bias Data'!$A$2:$D$1744,4)</f>
        <v>42</v>
      </c>
      <c r="AG42" s="20" t="s">
        <v>101</v>
      </c>
      <c r="AH42" s="21">
        <f>VLOOKUP(AG42,'Ads Fontes Media Bias Data'!$A$2:$D$1744,3)</f>
        <v>-14.13</v>
      </c>
      <c r="AI42" s="22">
        <f>VLOOKUP(AG42,'Ads Fontes Media Bias Data'!$A$2:$D$1744,4)</f>
        <v>35.87</v>
      </c>
      <c r="AJ42" s="20" t="s">
        <v>75</v>
      </c>
      <c r="AK42" s="21">
        <f>VLOOKUP(AJ42,'Ads Fontes Media Bias Data'!$A$2:$D$1744,3)</f>
        <v>-6.82</v>
      </c>
      <c r="AL42" s="22">
        <f>VLOOKUP(AJ42,'Ads Fontes Media Bias Data'!$A$2:$D$1744,4)</f>
        <v>45.8</v>
      </c>
      <c r="AM42" s="20" t="s">
        <v>99</v>
      </c>
      <c r="AN42" s="21">
        <f>VLOOKUP(AM42,'Ads Fontes Media Bias Data'!$A$2:$D$1744,3)</f>
        <v>-0.93</v>
      </c>
      <c r="AO42" s="22">
        <f>VLOOKUP(AM42,'Ads Fontes Media Bias Data'!$A$2:$D$1744,4)</f>
        <v>47.73</v>
      </c>
      <c r="AP42" s="20" t="s">
        <v>99</v>
      </c>
      <c r="AQ42" s="21">
        <f>VLOOKUP(AP42,'Ads Fontes Media Bias Data'!$A$2:$D$1744,3)</f>
        <v>-0.93</v>
      </c>
      <c r="AR42" s="22">
        <f>VLOOKUP(AP42,'Ads Fontes Media Bias Data'!$A$2:$D$1744,4)</f>
        <v>47.73</v>
      </c>
      <c r="AS42" s="24">
        <f t="shared" si="1"/>
        <v>-4.6</v>
      </c>
      <c r="AT42" s="25">
        <f t="shared" si="2"/>
        <v>5.124461834</v>
      </c>
      <c r="AU42" s="26">
        <f t="shared" si="3"/>
        <v>43.815</v>
      </c>
      <c r="AV42" s="25">
        <f t="shared" si="4"/>
        <v>4.129306567</v>
      </c>
      <c r="AW42" s="25"/>
      <c r="AX42" s="26" t="s">
        <v>175</v>
      </c>
      <c r="AY42" s="26" t="s">
        <v>205</v>
      </c>
    </row>
    <row r="43">
      <c r="A43" s="13">
        <v>44745.0</v>
      </c>
      <c r="B43" s="14" t="s">
        <v>173</v>
      </c>
      <c r="C43" s="15">
        <v>63.0</v>
      </c>
      <c r="D43" s="16" t="str">
        <f>IFERROR(__xludf.DUMMYFUNCTION("CONCATENATE(""W241.AF.alex.doe."", TO_TEXT(C43), ""@gmail.com"")"),"W241.AF.alex.doe.063@gmail.com")</f>
        <v>W241.AF.alex.doe.063@gmail.com</v>
      </c>
      <c r="E43" s="17" t="s">
        <v>69</v>
      </c>
      <c r="F43" s="18">
        <v>36429.0</v>
      </c>
      <c r="G43" s="17" t="s">
        <v>107</v>
      </c>
      <c r="H43" s="19" t="s">
        <v>83</v>
      </c>
      <c r="I43" s="20" t="s">
        <v>85</v>
      </c>
      <c r="J43" s="21">
        <f>VLOOKUP(I43,'Ads Fontes Media Bias Data'!$A$2:$D$1744,3)</f>
        <v>-7.82</v>
      </c>
      <c r="K43" s="22">
        <f>VLOOKUP(I43,'Ads Fontes Media Bias Data'!$A$2:$D$1744,4)</f>
        <v>43.93</v>
      </c>
      <c r="L43" s="20" t="s">
        <v>88</v>
      </c>
      <c r="M43" s="21">
        <f>VLOOKUP(L43,'Ads Fontes Media Bias Data'!$A$2:$D$1744,3)</f>
        <v>-8.68</v>
      </c>
      <c r="N43" s="22">
        <f>VLOOKUP(L43,'Ads Fontes Media Bias Data'!$A$2:$D$1744,4)</f>
        <v>42.4</v>
      </c>
      <c r="O43" s="20" t="s">
        <v>102</v>
      </c>
      <c r="P43" s="21">
        <f>VLOOKUP(O43,'Ads Fontes Media Bias Data'!$A$2:$D$1744,3)</f>
        <v>-4.5</v>
      </c>
      <c r="Q43" s="22">
        <f>VLOOKUP(O43,'Ads Fontes Media Bias Data'!$A$2:$D$1744,4)</f>
        <v>46.8</v>
      </c>
      <c r="R43" s="20" t="s">
        <v>102</v>
      </c>
      <c r="S43" s="21">
        <f>VLOOKUP(R43,'Ads Fontes Media Bias Data'!$A$2:$D$1744,3)</f>
        <v>-4.5</v>
      </c>
      <c r="T43" s="22">
        <f>VLOOKUP(R43,'Ads Fontes Media Bias Data'!$A$2:$D$1744,4)</f>
        <v>46.8</v>
      </c>
      <c r="U43" s="20" t="s">
        <v>88</v>
      </c>
      <c r="V43" s="21">
        <f>VLOOKUP(U43,'Ads Fontes Media Bias Data'!$A$2:$D$1744,3)</f>
        <v>-8.68</v>
      </c>
      <c r="W43" s="22">
        <f>VLOOKUP(U43,'Ads Fontes Media Bias Data'!$A$2:$D$1744,4)</f>
        <v>42.4</v>
      </c>
      <c r="X43" s="20" t="s">
        <v>102</v>
      </c>
      <c r="Y43" s="21">
        <f>VLOOKUP(X43,'Ads Fontes Media Bias Data'!$A$2:$D$1744,3)</f>
        <v>-4.5</v>
      </c>
      <c r="Z43" s="22">
        <f>VLOOKUP(X43,'Ads Fontes Media Bias Data'!$A$2:$D$1744,4)</f>
        <v>46.8</v>
      </c>
      <c r="AA43" s="20" t="s">
        <v>208</v>
      </c>
      <c r="AB43" s="21">
        <f>VLOOKUP(AA43,'Ads Fontes Media Bias Data'!$A$2:$D$1744,3)</f>
        <v>-2.22</v>
      </c>
      <c r="AC43" s="22">
        <f>VLOOKUP(AA43,'Ads Fontes Media Bias Data'!$A$2:$D$1744,4)</f>
        <v>45.32</v>
      </c>
      <c r="AD43" s="20" t="s">
        <v>207</v>
      </c>
      <c r="AE43" s="21">
        <f>VLOOKUP(AD43,'Ads Fontes Media Bias Data'!$A$2:$D$1744,3)</f>
        <v>-4.39</v>
      </c>
      <c r="AF43" s="22">
        <f>VLOOKUP(AD43,'Ads Fontes Media Bias Data'!$A$2:$D$1744,4)</f>
        <v>45.68</v>
      </c>
      <c r="AG43" s="20" t="s">
        <v>210</v>
      </c>
      <c r="AH43" s="21">
        <f>VLOOKUP(AG43,'Ads Fontes Media Bias Data'!$A$2:$D$1744,3)</f>
        <v>16.24</v>
      </c>
      <c r="AI43" s="22">
        <f>VLOOKUP(AG43,'Ads Fontes Media Bias Data'!$A$2:$D$1744,4)</f>
        <v>30.18</v>
      </c>
      <c r="AJ43" s="20" t="s">
        <v>75</v>
      </c>
      <c r="AK43" s="21">
        <f>VLOOKUP(AJ43,'Ads Fontes Media Bias Data'!$A$2:$D$1744,3)</f>
        <v>-6.82</v>
      </c>
      <c r="AL43" s="22">
        <f>VLOOKUP(AJ43,'Ads Fontes Media Bias Data'!$A$2:$D$1744,4)</f>
        <v>45.8</v>
      </c>
      <c r="AM43" s="20" t="s">
        <v>102</v>
      </c>
      <c r="AN43" s="21">
        <f>VLOOKUP(AM43,'Ads Fontes Media Bias Data'!$A$2:$D$1744,3)</f>
        <v>-4.5</v>
      </c>
      <c r="AO43" s="22">
        <f>VLOOKUP(AM43,'Ads Fontes Media Bias Data'!$A$2:$D$1744,4)</f>
        <v>46.8</v>
      </c>
      <c r="AP43" s="20" t="s">
        <v>206</v>
      </c>
      <c r="AQ43" s="21">
        <f>VLOOKUP(AP43,'Ads Fontes Media Bias Data'!$A$2:$D$1744,3)</f>
        <v>-2.64</v>
      </c>
      <c r="AR43" s="22">
        <f>VLOOKUP(AP43,'Ads Fontes Media Bias Data'!$A$2:$D$1744,4)</f>
        <v>46.12</v>
      </c>
      <c r="AS43" s="24">
        <f t="shared" si="1"/>
        <v>-3.584166667</v>
      </c>
      <c r="AT43" s="25">
        <f t="shared" si="2"/>
        <v>6.606486425</v>
      </c>
      <c r="AU43" s="26">
        <f t="shared" si="3"/>
        <v>44.08583333</v>
      </c>
      <c r="AV43" s="25">
        <f t="shared" si="4"/>
        <v>4.667957424</v>
      </c>
      <c r="AW43" s="25"/>
      <c r="AX43" s="26" t="s">
        <v>176</v>
      </c>
      <c r="AY43" s="26" t="s">
        <v>205</v>
      </c>
    </row>
    <row r="44">
      <c r="A44" s="13">
        <v>44745.0</v>
      </c>
      <c r="B44" s="14" t="s">
        <v>173</v>
      </c>
      <c r="C44" s="15">
        <v>64.0</v>
      </c>
      <c r="D44" s="16" t="str">
        <f>IFERROR(__xludf.DUMMYFUNCTION("CONCATENATE(""W241.AF.alex.doe."", TO_TEXT(C44), ""@gmail.com"")"),"W241.AF.alex.doe.064@gmail.com")</f>
        <v>W241.AF.alex.doe.064@gmail.com</v>
      </c>
      <c r="E44" s="17" t="s">
        <v>115</v>
      </c>
      <c r="F44" s="18">
        <v>21084.0</v>
      </c>
      <c r="G44" s="17" t="s">
        <v>70</v>
      </c>
      <c r="H44" s="19" t="s">
        <v>71</v>
      </c>
      <c r="I44" s="27" t="s">
        <v>109</v>
      </c>
      <c r="J44" s="28">
        <f>VLOOKUP(I44,'Ads Fontes Media Bias Data'!$A$2:$D$1744,3)</f>
        <v>-2.33</v>
      </c>
      <c r="K44" s="29">
        <f>VLOOKUP(I44,'Ads Fontes Media Bias Data'!$A$2:$D$1744,4)</f>
        <v>46.41</v>
      </c>
      <c r="L44" s="27" t="s">
        <v>100</v>
      </c>
      <c r="M44" s="28">
        <f>VLOOKUP(L44,'Ads Fontes Media Bias Data'!$A$2:$D$1744,3)</f>
        <v>-4.33</v>
      </c>
      <c r="N44" s="29">
        <f>VLOOKUP(L44,'Ads Fontes Media Bias Data'!$A$2:$D$1744,4)</f>
        <v>42.11</v>
      </c>
      <c r="O44" s="27" t="s">
        <v>101</v>
      </c>
      <c r="P44" s="28">
        <f>VLOOKUP(O44,'Ads Fontes Media Bias Data'!$A$2:$D$1744,3)</f>
        <v>-14.13</v>
      </c>
      <c r="Q44" s="29">
        <f>VLOOKUP(O44,'Ads Fontes Media Bias Data'!$A$2:$D$1744,4)</f>
        <v>35.87</v>
      </c>
      <c r="R44" s="27" t="s">
        <v>125</v>
      </c>
      <c r="S44" s="28">
        <f>VLOOKUP(R44,'Ads Fontes Media Bias Data'!$A$2:$D$1744,3)</f>
        <v>-1.23</v>
      </c>
      <c r="T44" s="29">
        <f>VLOOKUP(R44,'Ads Fontes Media Bias Data'!$A$2:$D$1744,4)</f>
        <v>45.73</v>
      </c>
      <c r="U44" s="27" t="s">
        <v>88</v>
      </c>
      <c r="V44" s="28">
        <f>VLOOKUP(U44,'Ads Fontes Media Bias Data'!$A$2:$D$1744,3)</f>
        <v>-8.68</v>
      </c>
      <c r="W44" s="29">
        <f>VLOOKUP(U44,'Ads Fontes Media Bias Data'!$A$2:$D$1744,4)</f>
        <v>42.4</v>
      </c>
      <c r="X44" s="27" t="s">
        <v>126</v>
      </c>
      <c r="Y44" s="28">
        <f>VLOOKUP(X44,'Ads Fontes Media Bias Data'!$A$2:$D$1744,3)</f>
        <v>-2.62</v>
      </c>
      <c r="Z44" s="29">
        <f>VLOOKUP(X44,'Ads Fontes Media Bias Data'!$A$2:$D$1744,4)</f>
        <v>45.56</v>
      </c>
      <c r="AA44" s="27" t="s">
        <v>101</v>
      </c>
      <c r="AB44" s="28">
        <f>VLOOKUP(AA44,'Ads Fontes Media Bias Data'!$A$2:$D$1744,3)</f>
        <v>-14.13</v>
      </c>
      <c r="AC44" s="29">
        <f>VLOOKUP(AA44,'Ads Fontes Media Bias Data'!$A$2:$D$1744,4)</f>
        <v>35.87</v>
      </c>
      <c r="AD44" s="27" t="s">
        <v>99</v>
      </c>
      <c r="AE44" s="28">
        <f>VLOOKUP(AD44,'Ads Fontes Media Bias Data'!$A$2:$D$1744,3)</f>
        <v>-0.93</v>
      </c>
      <c r="AF44" s="29">
        <f>VLOOKUP(AD44,'Ads Fontes Media Bias Data'!$A$2:$D$1744,4)</f>
        <v>47.73</v>
      </c>
      <c r="AG44" s="27" t="s">
        <v>99</v>
      </c>
      <c r="AH44" s="28">
        <f>VLOOKUP(AG44,'Ads Fontes Media Bias Data'!$A$2:$D$1744,3)</f>
        <v>-0.93</v>
      </c>
      <c r="AI44" s="29">
        <f>VLOOKUP(AG44,'Ads Fontes Media Bias Data'!$A$2:$D$1744,4)</f>
        <v>47.73</v>
      </c>
      <c r="AJ44" s="27" t="s">
        <v>174</v>
      </c>
      <c r="AK44" s="28">
        <f>VLOOKUP(AJ44,'Ads Fontes Media Bias Data'!$A$2:$D$1744,3)</f>
        <v>-0.25</v>
      </c>
      <c r="AL44" s="29">
        <f>VLOOKUP(AJ44,'Ads Fontes Media Bias Data'!$A$2:$D$1744,4)</f>
        <v>46.23</v>
      </c>
      <c r="AM44" s="27" t="s">
        <v>86</v>
      </c>
      <c r="AN44" s="28">
        <f>VLOOKUP(AM44,'Ads Fontes Media Bias Data'!$A$2:$D$1744,3)</f>
        <v>-1.82</v>
      </c>
      <c r="AO44" s="29">
        <f>VLOOKUP(AM44,'Ads Fontes Media Bias Data'!$A$2:$D$1744,4)</f>
        <v>48.85</v>
      </c>
      <c r="AP44" s="27" t="s">
        <v>99</v>
      </c>
      <c r="AQ44" s="28">
        <f>VLOOKUP(AP44,'Ads Fontes Media Bias Data'!$A$2:$D$1744,3)</f>
        <v>-0.93</v>
      </c>
      <c r="AR44" s="29">
        <f>VLOOKUP(AP44,'Ads Fontes Media Bias Data'!$A$2:$D$1744,4)</f>
        <v>47.73</v>
      </c>
      <c r="AS44" s="24">
        <f t="shared" si="1"/>
        <v>-4.359166667</v>
      </c>
      <c r="AT44" s="25">
        <f t="shared" si="2"/>
        <v>5.091462477</v>
      </c>
      <c r="AU44" s="26">
        <f t="shared" si="3"/>
        <v>44.35166667</v>
      </c>
      <c r="AV44" s="25">
        <f t="shared" si="4"/>
        <v>4.454931554</v>
      </c>
      <c r="AW44" s="25"/>
      <c r="AX44" s="26" t="s">
        <v>184</v>
      </c>
      <c r="AY44" s="26" t="s">
        <v>205</v>
      </c>
    </row>
    <row r="45">
      <c r="A45" s="13">
        <v>44745.0</v>
      </c>
      <c r="B45" s="14" t="s">
        <v>173</v>
      </c>
      <c r="C45" s="15">
        <v>64.0</v>
      </c>
      <c r="D45" s="16" t="str">
        <f>IFERROR(__xludf.DUMMYFUNCTION("CONCATENATE(""W241.AF.alex.doe."", TO_TEXT(C45), ""@gmail.com"")"),"W241.AF.alex.doe.064@gmail.com")</f>
        <v>W241.AF.alex.doe.064@gmail.com</v>
      </c>
      <c r="E45" s="17" t="s">
        <v>115</v>
      </c>
      <c r="F45" s="18">
        <v>21084.0</v>
      </c>
      <c r="G45" s="17" t="s">
        <v>70</v>
      </c>
      <c r="H45" s="19" t="s">
        <v>83</v>
      </c>
      <c r="I45" s="27" t="s">
        <v>85</v>
      </c>
      <c r="J45" s="28">
        <f>VLOOKUP(I45,'Ads Fontes Media Bias Data'!$A$2:$D$1744,3)</f>
        <v>-7.82</v>
      </c>
      <c r="K45" s="29">
        <f>VLOOKUP(I45,'Ads Fontes Media Bias Data'!$A$2:$D$1744,4)</f>
        <v>43.93</v>
      </c>
      <c r="L45" s="27" t="s">
        <v>102</v>
      </c>
      <c r="M45" s="28">
        <f>VLOOKUP(L45,'Ads Fontes Media Bias Data'!$A$2:$D$1744,3)</f>
        <v>-4.5</v>
      </c>
      <c r="N45" s="29">
        <f>VLOOKUP(L45,'Ads Fontes Media Bias Data'!$A$2:$D$1744,4)</f>
        <v>46.8</v>
      </c>
      <c r="O45" s="27" t="s">
        <v>102</v>
      </c>
      <c r="P45" s="28">
        <f>VLOOKUP(O45,'Ads Fontes Media Bias Data'!$A$2:$D$1744,3)</f>
        <v>-4.5</v>
      </c>
      <c r="Q45" s="29">
        <f>VLOOKUP(O45,'Ads Fontes Media Bias Data'!$A$2:$D$1744,4)</f>
        <v>46.8</v>
      </c>
      <c r="R45" s="27" t="s">
        <v>208</v>
      </c>
      <c r="S45" s="28">
        <f>VLOOKUP(R45,'Ads Fontes Media Bias Data'!$A$2:$D$1744,3)</f>
        <v>-2.22</v>
      </c>
      <c r="T45" s="29">
        <f>VLOOKUP(R45,'Ads Fontes Media Bias Data'!$A$2:$D$1744,4)</f>
        <v>45.32</v>
      </c>
      <c r="U45" s="27" t="s">
        <v>88</v>
      </c>
      <c r="V45" s="28">
        <f>VLOOKUP(U45,'Ads Fontes Media Bias Data'!$A$2:$D$1744,3)</f>
        <v>-8.68</v>
      </c>
      <c r="W45" s="29">
        <f>VLOOKUP(U45,'Ads Fontes Media Bias Data'!$A$2:$D$1744,4)</f>
        <v>42.4</v>
      </c>
      <c r="X45" s="27" t="s">
        <v>88</v>
      </c>
      <c r="Y45" s="28">
        <f>VLOOKUP(X45,'Ads Fontes Media Bias Data'!$A$2:$D$1744,3)</f>
        <v>-8.68</v>
      </c>
      <c r="Z45" s="29">
        <f>VLOOKUP(X45,'Ads Fontes Media Bias Data'!$A$2:$D$1744,4)</f>
        <v>42.4</v>
      </c>
      <c r="AA45" s="27" t="s">
        <v>102</v>
      </c>
      <c r="AB45" s="28">
        <f>VLOOKUP(AA45,'Ads Fontes Media Bias Data'!$A$2:$D$1744,3)</f>
        <v>-4.5</v>
      </c>
      <c r="AC45" s="29">
        <f>VLOOKUP(AA45,'Ads Fontes Media Bias Data'!$A$2:$D$1744,4)</f>
        <v>46.8</v>
      </c>
      <c r="AD45" s="27" t="s">
        <v>102</v>
      </c>
      <c r="AE45" s="28">
        <f>VLOOKUP(AD45,'Ads Fontes Media Bias Data'!$A$2:$D$1744,3)</f>
        <v>-4.5</v>
      </c>
      <c r="AF45" s="29">
        <f>VLOOKUP(AD45,'Ads Fontes Media Bias Data'!$A$2:$D$1744,4)</f>
        <v>46.8</v>
      </c>
      <c r="AG45" s="27" t="s">
        <v>75</v>
      </c>
      <c r="AH45" s="28">
        <f>VLOOKUP(AG45,'Ads Fontes Media Bias Data'!$A$2:$D$1744,3)</f>
        <v>-6.82</v>
      </c>
      <c r="AI45" s="29">
        <f>VLOOKUP(AG45,'Ads Fontes Media Bias Data'!$A$2:$D$1744,4)</f>
        <v>45.8</v>
      </c>
      <c r="AJ45" s="27" t="s">
        <v>207</v>
      </c>
      <c r="AK45" s="28">
        <f>VLOOKUP(AJ45,'Ads Fontes Media Bias Data'!$A$2:$D$1744,3)</f>
        <v>-4.39</v>
      </c>
      <c r="AL45" s="29">
        <f>VLOOKUP(AJ45,'Ads Fontes Media Bias Data'!$A$2:$D$1744,4)</f>
        <v>45.68</v>
      </c>
      <c r="AM45" s="27" t="s">
        <v>75</v>
      </c>
      <c r="AN45" s="28">
        <f>VLOOKUP(AM45,'Ads Fontes Media Bias Data'!$A$2:$D$1744,3)</f>
        <v>-6.82</v>
      </c>
      <c r="AO45" s="29">
        <f>VLOOKUP(AM45,'Ads Fontes Media Bias Data'!$A$2:$D$1744,4)</f>
        <v>45.8</v>
      </c>
      <c r="AP45" s="27" t="s">
        <v>210</v>
      </c>
      <c r="AQ45" s="28">
        <f>VLOOKUP(AP45,'Ads Fontes Media Bias Data'!$A$2:$D$1744,3)</f>
        <v>16.24</v>
      </c>
      <c r="AR45" s="29">
        <f>VLOOKUP(AP45,'Ads Fontes Media Bias Data'!$A$2:$D$1744,4)</f>
        <v>30.18</v>
      </c>
      <c r="AS45" s="24">
        <f t="shared" si="1"/>
        <v>-3.9325</v>
      </c>
      <c r="AT45" s="25">
        <f t="shared" si="2"/>
        <v>6.662141513</v>
      </c>
      <c r="AU45" s="26">
        <f t="shared" si="3"/>
        <v>44.05916667</v>
      </c>
      <c r="AV45" s="25">
        <f t="shared" si="4"/>
        <v>4.656179586</v>
      </c>
      <c r="AW45" s="25"/>
      <c r="AX45" s="26" t="s">
        <v>176</v>
      </c>
      <c r="AY45" s="26" t="s">
        <v>205</v>
      </c>
    </row>
    <row r="46">
      <c r="A46" s="13">
        <v>44745.0</v>
      </c>
      <c r="B46" s="14" t="s">
        <v>173</v>
      </c>
      <c r="C46" s="15">
        <v>65.0</v>
      </c>
      <c r="D46" s="16" t="str">
        <f>IFERROR(__xludf.DUMMYFUNCTION("CONCATENATE(""W241.AF.alex.doe."", TO_TEXT(C46), ""@gmail.com"")"),"W241.AF.alex.doe.065@gmail.com")</f>
        <v>W241.AF.alex.doe.065@gmail.com</v>
      </c>
      <c r="E46" s="17" t="s">
        <v>115</v>
      </c>
      <c r="F46" s="18">
        <v>20187.0</v>
      </c>
      <c r="G46" s="17" t="s">
        <v>96</v>
      </c>
      <c r="H46" s="19" t="s">
        <v>71</v>
      </c>
      <c r="I46" s="20" t="s">
        <v>102</v>
      </c>
      <c r="J46" s="21">
        <f>VLOOKUP(I46,'Ads Fontes Media Bias Data'!$A$2:$D$1744,3)</f>
        <v>-4.5</v>
      </c>
      <c r="K46" s="22">
        <f>VLOOKUP(I46,'Ads Fontes Media Bias Data'!$A$2:$D$1744,4)</f>
        <v>46.8</v>
      </c>
      <c r="L46" s="20" t="s">
        <v>125</v>
      </c>
      <c r="M46" s="21">
        <f>VLOOKUP(L46,'Ads Fontes Media Bias Data'!$A$2:$D$1744,3)</f>
        <v>-1.23</v>
      </c>
      <c r="N46" s="22">
        <f>VLOOKUP(L46,'Ads Fontes Media Bias Data'!$A$2:$D$1744,4)</f>
        <v>45.73</v>
      </c>
      <c r="O46" s="20" t="s">
        <v>119</v>
      </c>
      <c r="P46" s="21">
        <f>VLOOKUP(O46,'Ads Fontes Media Bias Data'!$A$2:$D$1744,3)</f>
        <v>-4.91</v>
      </c>
      <c r="Q46" s="22">
        <f>VLOOKUP(O46,'Ads Fontes Media Bias Data'!$A$2:$D$1744,4)</f>
        <v>42.9</v>
      </c>
      <c r="R46" s="20" t="s">
        <v>101</v>
      </c>
      <c r="S46" s="21">
        <f>VLOOKUP(R46,'Ads Fontes Media Bias Data'!$A$2:$D$1744,3)</f>
        <v>-14.13</v>
      </c>
      <c r="T46" s="22">
        <f>VLOOKUP(R46,'Ads Fontes Media Bias Data'!$A$2:$D$1744,4)</f>
        <v>35.87</v>
      </c>
      <c r="U46" s="20" t="s">
        <v>125</v>
      </c>
      <c r="V46" s="21">
        <f>VLOOKUP(U46,'Ads Fontes Media Bias Data'!$A$2:$D$1744,3)</f>
        <v>-1.23</v>
      </c>
      <c r="W46" s="22">
        <f>VLOOKUP(U46,'Ads Fontes Media Bias Data'!$A$2:$D$1744,4)</f>
        <v>45.73</v>
      </c>
      <c r="X46" s="20" t="s">
        <v>86</v>
      </c>
      <c r="Y46" s="21">
        <f>VLOOKUP(X46,'Ads Fontes Media Bias Data'!$A$2:$D$1744,3)</f>
        <v>-1.82</v>
      </c>
      <c r="Z46" s="22">
        <f>VLOOKUP(X46,'Ads Fontes Media Bias Data'!$A$2:$D$1744,4)</f>
        <v>48.85</v>
      </c>
      <c r="AA46" s="20" t="s">
        <v>128</v>
      </c>
      <c r="AB46" s="21">
        <f>VLOOKUP(AA46,'Ads Fontes Media Bias Data'!$A$2:$D$1744,3)</f>
        <v>-0.39</v>
      </c>
      <c r="AC46" s="22">
        <f>VLOOKUP(AA46,'Ads Fontes Media Bias Data'!$A$2:$D$1744,4)</f>
        <v>44.25</v>
      </c>
      <c r="AD46" s="20" t="s">
        <v>72</v>
      </c>
      <c r="AE46" s="21">
        <f>VLOOKUP(AD46,'Ads Fontes Media Bias Data'!$A$2:$D$1744,3)</f>
        <v>14.02</v>
      </c>
      <c r="AF46" s="22">
        <f>VLOOKUP(AD46,'Ads Fontes Media Bias Data'!$A$2:$D$1744,4)</f>
        <v>35.4</v>
      </c>
      <c r="AG46" s="20" t="s">
        <v>99</v>
      </c>
      <c r="AH46" s="21">
        <f>VLOOKUP(AG46,'Ads Fontes Media Bias Data'!$A$2:$D$1744,3)</f>
        <v>-0.93</v>
      </c>
      <c r="AI46" s="22">
        <f>VLOOKUP(AG46,'Ads Fontes Media Bias Data'!$A$2:$D$1744,4)</f>
        <v>47.73</v>
      </c>
      <c r="AJ46" s="20" t="s">
        <v>101</v>
      </c>
      <c r="AK46" s="21">
        <f>VLOOKUP(AJ46,'Ads Fontes Media Bias Data'!$A$2:$D$1744,3)</f>
        <v>-14.13</v>
      </c>
      <c r="AL46" s="22">
        <f>VLOOKUP(AJ46,'Ads Fontes Media Bias Data'!$A$2:$D$1744,4)</f>
        <v>35.87</v>
      </c>
      <c r="AM46" s="20" t="s">
        <v>99</v>
      </c>
      <c r="AN46" s="21">
        <f>VLOOKUP(AM46,'Ads Fontes Media Bias Data'!$A$2:$D$1744,3)</f>
        <v>-0.93</v>
      </c>
      <c r="AO46" s="22">
        <f>VLOOKUP(AM46,'Ads Fontes Media Bias Data'!$A$2:$D$1744,4)</f>
        <v>47.73</v>
      </c>
      <c r="AP46" s="20" t="s">
        <v>77</v>
      </c>
      <c r="AQ46" s="21">
        <f>VLOOKUP(AP46,'Ads Fontes Media Bias Data'!$A$2:$D$1744,3)</f>
        <v>-1.32</v>
      </c>
      <c r="AR46" s="22">
        <f>VLOOKUP(AP46,'Ads Fontes Media Bias Data'!$A$2:$D$1744,4)</f>
        <v>47.94</v>
      </c>
      <c r="AS46" s="24">
        <f t="shared" si="1"/>
        <v>-2.625</v>
      </c>
      <c r="AT46" s="25">
        <f t="shared" si="2"/>
        <v>7.182727388</v>
      </c>
      <c r="AU46" s="26">
        <f t="shared" si="3"/>
        <v>43.73333333</v>
      </c>
      <c r="AV46" s="25">
        <f t="shared" si="4"/>
        <v>5.110334153</v>
      </c>
      <c r="AW46" s="25"/>
      <c r="AX46" s="26" t="s">
        <v>184</v>
      </c>
      <c r="AY46" s="26" t="s">
        <v>205</v>
      </c>
    </row>
    <row r="47">
      <c r="A47" s="13">
        <v>44745.0</v>
      </c>
      <c r="B47" s="14" t="s">
        <v>173</v>
      </c>
      <c r="C47" s="15">
        <v>65.0</v>
      </c>
      <c r="D47" s="16" t="str">
        <f>IFERROR(__xludf.DUMMYFUNCTION("CONCATENATE(""W241.AF.alex.doe."", TO_TEXT(C47), ""@gmail.com"")"),"W241.AF.alex.doe.065@gmail.com")</f>
        <v>W241.AF.alex.doe.065@gmail.com</v>
      </c>
      <c r="E47" s="17" t="s">
        <v>115</v>
      </c>
      <c r="F47" s="18">
        <v>20187.0</v>
      </c>
      <c r="G47" s="17" t="s">
        <v>96</v>
      </c>
      <c r="H47" s="19" t="s">
        <v>83</v>
      </c>
      <c r="I47" s="20" t="s">
        <v>88</v>
      </c>
      <c r="J47" s="21">
        <f>VLOOKUP(I47,'Ads Fontes Media Bias Data'!$A$2:$D$1744,3)</f>
        <v>-8.68</v>
      </c>
      <c r="K47" s="22">
        <f>VLOOKUP(I47,'Ads Fontes Media Bias Data'!$A$2:$D$1744,4)</f>
        <v>42.4</v>
      </c>
      <c r="L47" s="20" t="s">
        <v>102</v>
      </c>
      <c r="M47" s="21">
        <f>VLOOKUP(L47,'Ads Fontes Media Bias Data'!$A$2:$D$1744,3)</f>
        <v>-4.5</v>
      </c>
      <c r="N47" s="22">
        <f>VLOOKUP(L47,'Ads Fontes Media Bias Data'!$A$2:$D$1744,4)</f>
        <v>46.8</v>
      </c>
      <c r="O47" s="20" t="s">
        <v>102</v>
      </c>
      <c r="P47" s="21">
        <f>VLOOKUP(O47,'Ads Fontes Media Bias Data'!$A$2:$D$1744,3)</f>
        <v>-4.5</v>
      </c>
      <c r="Q47" s="22">
        <f>VLOOKUP(O47,'Ads Fontes Media Bias Data'!$A$2:$D$1744,4)</f>
        <v>46.8</v>
      </c>
      <c r="R47" s="20" t="s">
        <v>88</v>
      </c>
      <c r="S47" s="21">
        <f>VLOOKUP(R47,'Ads Fontes Media Bias Data'!$A$2:$D$1744,3)</f>
        <v>-8.68</v>
      </c>
      <c r="T47" s="22">
        <f>VLOOKUP(R47,'Ads Fontes Media Bias Data'!$A$2:$D$1744,4)</f>
        <v>42.4</v>
      </c>
      <c r="U47" s="20" t="s">
        <v>208</v>
      </c>
      <c r="V47" s="21">
        <f>VLOOKUP(U47,'Ads Fontes Media Bias Data'!$A$2:$D$1744,3)</f>
        <v>-2.22</v>
      </c>
      <c r="W47" s="22">
        <f>VLOOKUP(U47,'Ads Fontes Media Bias Data'!$A$2:$D$1744,4)</f>
        <v>45.32</v>
      </c>
      <c r="X47" s="20" t="s">
        <v>85</v>
      </c>
      <c r="Y47" s="21">
        <f>VLOOKUP(X47,'Ads Fontes Media Bias Data'!$A$2:$D$1744,3)</f>
        <v>-7.82</v>
      </c>
      <c r="Z47" s="22">
        <f>VLOOKUP(X47,'Ads Fontes Media Bias Data'!$A$2:$D$1744,4)</f>
        <v>43.93</v>
      </c>
      <c r="AA47" s="20" t="s">
        <v>88</v>
      </c>
      <c r="AB47" s="21">
        <f>VLOOKUP(AA47,'Ads Fontes Media Bias Data'!$A$2:$D$1744,3)</f>
        <v>-8.68</v>
      </c>
      <c r="AC47" s="22">
        <f>VLOOKUP(AA47,'Ads Fontes Media Bias Data'!$A$2:$D$1744,4)</f>
        <v>42.4</v>
      </c>
      <c r="AD47" s="20" t="s">
        <v>92</v>
      </c>
      <c r="AE47" s="21">
        <f>VLOOKUP(AD47,'Ads Fontes Media Bias Data'!$A$2:$D$1744,3)</f>
        <v>-4.81</v>
      </c>
      <c r="AF47" s="22">
        <f>VLOOKUP(AD47,'Ads Fontes Media Bias Data'!$A$2:$D$1744,4)</f>
        <v>44.65</v>
      </c>
      <c r="AG47" s="20" t="s">
        <v>206</v>
      </c>
      <c r="AH47" s="21">
        <f>VLOOKUP(AG47,'Ads Fontes Media Bias Data'!$A$2:$D$1744,3)</f>
        <v>-2.64</v>
      </c>
      <c r="AI47" s="22">
        <f>VLOOKUP(AG47,'Ads Fontes Media Bias Data'!$A$2:$D$1744,4)</f>
        <v>46.12</v>
      </c>
      <c r="AJ47" s="20" t="s">
        <v>75</v>
      </c>
      <c r="AK47" s="21">
        <f>VLOOKUP(AJ47,'Ads Fontes Media Bias Data'!$A$2:$D$1744,3)</f>
        <v>-6.82</v>
      </c>
      <c r="AL47" s="22">
        <f>VLOOKUP(AJ47,'Ads Fontes Media Bias Data'!$A$2:$D$1744,4)</f>
        <v>45.8</v>
      </c>
      <c r="AM47" s="20" t="s">
        <v>206</v>
      </c>
      <c r="AN47" s="21">
        <f>VLOOKUP(AM47,'Ads Fontes Media Bias Data'!$A$2:$D$1744,3)</f>
        <v>-2.64</v>
      </c>
      <c r="AO47" s="22">
        <f>VLOOKUP(AM47,'Ads Fontes Media Bias Data'!$A$2:$D$1744,4)</f>
        <v>46.12</v>
      </c>
      <c r="AP47" s="20" t="s">
        <v>79</v>
      </c>
      <c r="AQ47" s="21">
        <f>VLOOKUP(AP47,'Ads Fontes Media Bias Data'!$A$2:$D$1744,3)</f>
        <v>-3.6</v>
      </c>
      <c r="AR47" s="22">
        <f>VLOOKUP(AP47,'Ads Fontes Media Bias Data'!$A$2:$D$1744,4)</f>
        <v>46.07</v>
      </c>
      <c r="AS47" s="24">
        <f t="shared" si="1"/>
        <v>-5.465833333</v>
      </c>
      <c r="AT47" s="25">
        <f t="shared" si="2"/>
        <v>2.53434036</v>
      </c>
      <c r="AU47" s="26">
        <f t="shared" si="3"/>
        <v>44.90083333</v>
      </c>
      <c r="AV47" s="25">
        <f t="shared" si="4"/>
        <v>1.713727773</v>
      </c>
      <c r="AW47" s="25"/>
      <c r="AX47" s="26" t="s">
        <v>176</v>
      </c>
      <c r="AY47" s="26" t="s">
        <v>205</v>
      </c>
    </row>
    <row r="48">
      <c r="A48" s="13">
        <v>44745.0</v>
      </c>
      <c r="B48" s="14" t="s">
        <v>173</v>
      </c>
      <c r="C48" s="15">
        <v>66.0</v>
      </c>
      <c r="D48" s="16" t="str">
        <f>IFERROR(__xludf.DUMMYFUNCTION("CONCATENATE(""W241.AF.alex.doe."", TO_TEXT(C48), ""@gmail.com"")"),"W241.AF.alex.doe.066@gmail.com")</f>
        <v>W241.AF.alex.doe.066@gmail.com</v>
      </c>
      <c r="E48" s="17" t="s">
        <v>115</v>
      </c>
      <c r="F48" s="18">
        <v>19902.0</v>
      </c>
      <c r="G48" s="17" t="s">
        <v>107</v>
      </c>
      <c r="H48" s="19" t="s">
        <v>71</v>
      </c>
      <c r="I48" s="27" t="s">
        <v>78</v>
      </c>
      <c r="J48" s="28">
        <f>VLOOKUP(I48,'Ads Fontes Media Bias Data'!$A$2:$D$1744,3)</f>
        <v>-0.42</v>
      </c>
      <c r="K48" s="29">
        <f>VLOOKUP(I48,'Ads Fontes Media Bias Data'!$A$2:$D$1744,4)</f>
        <v>42.02</v>
      </c>
      <c r="L48" s="27" t="s">
        <v>127</v>
      </c>
      <c r="M48" s="28">
        <f>VLOOKUP(L48,'Ads Fontes Media Bias Data'!$A$2:$D$1744,3)</f>
        <v>-0.22</v>
      </c>
      <c r="N48" s="29">
        <f>VLOOKUP(L48,'Ads Fontes Media Bias Data'!$A$2:$D$1744,4)</f>
        <v>41.44</v>
      </c>
      <c r="O48" s="27" t="s">
        <v>136</v>
      </c>
      <c r="P48" s="28">
        <f>VLOOKUP(O48,'Ads Fontes Media Bias Data'!$A$2:$D$1744,3)</f>
        <v>-5.11</v>
      </c>
      <c r="Q48" s="29">
        <f>VLOOKUP(O48,'Ads Fontes Media Bias Data'!$A$2:$D$1744,4)</f>
        <v>49.22</v>
      </c>
      <c r="R48" s="27" t="s">
        <v>88</v>
      </c>
      <c r="S48" s="28">
        <f>VLOOKUP(R48,'Ads Fontes Media Bias Data'!$A$2:$D$1744,3)</f>
        <v>-8.68</v>
      </c>
      <c r="T48" s="29">
        <f>VLOOKUP(R48,'Ads Fontes Media Bias Data'!$A$2:$D$1744,4)</f>
        <v>42.4</v>
      </c>
      <c r="U48" s="27" t="s">
        <v>99</v>
      </c>
      <c r="V48" s="28">
        <f>VLOOKUP(U48,'Ads Fontes Media Bias Data'!$A$2:$D$1744,3)</f>
        <v>-0.93</v>
      </c>
      <c r="W48" s="29">
        <f>VLOOKUP(U48,'Ads Fontes Media Bias Data'!$A$2:$D$1744,4)</f>
        <v>47.73</v>
      </c>
      <c r="X48" s="27" t="s">
        <v>99</v>
      </c>
      <c r="Y48" s="28">
        <f>VLOOKUP(X48,'Ads Fontes Media Bias Data'!$A$2:$D$1744,3)</f>
        <v>-0.93</v>
      </c>
      <c r="Z48" s="29">
        <f>VLOOKUP(X48,'Ads Fontes Media Bias Data'!$A$2:$D$1744,4)</f>
        <v>47.73</v>
      </c>
      <c r="AA48" s="27" t="s">
        <v>136</v>
      </c>
      <c r="AB48" s="28">
        <f>VLOOKUP(AA48,'Ads Fontes Media Bias Data'!$A$2:$D$1744,3)</f>
        <v>-5.11</v>
      </c>
      <c r="AC48" s="29">
        <f>VLOOKUP(AA48,'Ads Fontes Media Bias Data'!$A$2:$D$1744,4)</f>
        <v>49.22</v>
      </c>
      <c r="AD48" s="27" t="s">
        <v>130</v>
      </c>
      <c r="AE48" s="28">
        <f>VLOOKUP(AD48,'Ads Fontes Media Bias Data'!$A$2:$D$1744,3)</f>
        <v>-16.48</v>
      </c>
      <c r="AF48" s="29">
        <f>VLOOKUP(AD48,'Ads Fontes Media Bias Data'!$A$2:$D$1744,4)</f>
        <v>31.38</v>
      </c>
      <c r="AG48" s="27" t="s">
        <v>77</v>
      </c>
      <c r="AH48" s="28">
        <f>VLOOKUP(AG48,'Ads Fontes Media Bias Data'!$A$2:$D$1744,3)</f>
        <v>-1.32</v>
      </c>
      <c r="AI48" s="29">
        <f>VLOOKUP(AG48,'Ads Fontes Media Bias Data'!$A$2:$D$1744,4)</f>
        <v>47.94</v>
      </c>
      <c r="AJ48" s="27" t="s">
        <v>110</v>
      </c>
      <c r="AK48" s="28">
        <f>VLOOKUP(AJ48,'Ads Fontes Media Bias Data'!$A$2:$D$1744,3)</f>
        <v>-1.06</v>
      </c>
      <c r="AL48" s="29">
        <f>VLOOKUP(AJ48,'Ads Fontes Media Bias Data'!$A$2:$D$1744,4)</f>
        <v>45.7</v>
      </c>
      <c r="AM48" s="27" t="s">
        <v>72</v>
      </c>
      <c r="AN48" s="28">
        <f>VLOOKUP(AM48,'Ads Fontes Media Bias Data'!$A$2:$D$1744,3)</f>
        <v>14.02</v>
      </c>
      <c r="AO48" s="29">
        <f>VLOOKUP(AM48,'Ads Fontes Media Bias Data'!$A$2:$D$1744,4)</f>
        <v>35.4</v>
      </c>
      <c r="AP48" s="27" t="s">
        <v>136</v>
      </c>
      <c r="AQ48" s="28">
        <f>VLOOKUP(AP48,'Ads Fontes Media Bias Data'!$A$2:$D$1744,3)</f>
        <v>-5.11</v>
      </c>
      <c r="AR48" s="29">
        <f>VLOOKUP(AP48,'Ads Fontes Media Bias Data'!$A$2:$D$1744,4)</f>
        <v>49.22</v>
      </c>
      <c r="AS48" s="24">
        <f t="shared" si="1"/>
        <v>-2.6125</v>
      </c>
      <c r="AT48" s="25">
        <f t="shared" si="2"/>
        <v>7.037227146</v>
      </c>
      <c r="AU48" s="26">
        <f t="shared" si="3"/>
        <v>44.11666667</v>
      </c>
      <c r="AV48" s="25">
        <f t="shared" si="4"/>
        <v>5.831572895</v>
      </c>
      <c r="AW48" s="25"/>
      <c r="AX48" s="26" t="s">
        <v>178</v>
      </c>
      <c r="AY48" s="26" t="s">
        <v>211</v>
      </c>
    </row>
    <row r="49">
      <c r="A49" s="13">
        <v>44745.0</v>
      </c>
      <c r="B49" s="14" t="s">
        <v>173</v>
      </c>
      <c r="C49" s="15">
        <v>66.0</v>
      </c>
      <c r="D49" s="16" t="str">
        <f>IFERROR(__xludf.DUMMYFUNCTION("CONCATENATE(""W241.AF.alex.doe."", TO_TEXT(C49), ""@gmail.com"")"),"W241.AF.alex.doe.066@gmail.com")</f>
        <v>W241.AF.alex.doe.066@gmail.com</v>
      </c>
      <c r="E49" s="17" t="s">
        <v>115</v>
      </c>
      <c r="F49" s="18">
        <v>19902.0</v>
      </c>
      <c r="G49" s="17" t="s">
        <v>107</v>
      </c>
      <c r="H49" s="19" t="s">
        <v>83</v>
      </c>
      <c r="I49" s="27" t="s">
        <v>93</v>
      </c>
      <c r="J49" s="28">
        <f>VLOOKUP(I49,'Ads Fontes Media Bias Data'!$A$2:$D$1744,3)</f>
        <v>-3.74</v>
      </c>
      <c r="K49" s="29">
        <f>VLOOKUP(I49,'Ads Fontes Media Bias Data'!$A$2:$D$1744,4)</f>
        <v>44.39</v>
      </c>
      <c r="L49" s="27" t="s">
        <v>164</v>
      </c>
      <c r="M49" s="28">
        <f>VLOOKUP(L49,'Ads Fontes Media Bias Data'!$A$2:$D$1744,3)</f>
        <v>-9.74</v>
      </c>
      <c r="N49" s="29">
        <f>VLOOKUP(L49,'Ads Fontes Media Bias Data'!$A$2:$D$1744,4)</f>
        <v>39.04</v>
      </c>
      <c r="O49" s="27" t="s">
        <v>85</v>
      </c>
      <c r="P49" s="28">
        <f>VLOOKUP(O49,'Ads Fontes Media Bias Data'!$A$2:$D$1744,3)</f>
        <v>-7.82</v>
      </c>
      <c r="Q49" s="29">
        <f>VLOOKUP(O49,'Ads Fontes Media Bias Data'!$A$2:$D$1744,4)</f>
        <v>43.93</v>
      </c>
      <c r="R49" s="27" t="s">
        <v>72</v>
      </c>
      <c r="S49" s="28">
        <f>VLOOKUP(R49,'Ads Fontes Media Bias Data'!$A$2:$D$1744,3)</f>
        <v>14.02</v>
      </c>
      <c r="T49" s="29">
        <f>VLOOKUP(R49,'Ads Fontes Media Bias Data'!$A$2:$D$1744,4)</f>
        <v>35.4</v>
      </c>
      <c r="U49" s="27" t="s">
        <v>79</v>
      </c>
      <c r="V49" s="28">
        <f>VLOOKUP(U49,'Ads Fontes Media Bias Data'!$A$2:$D$1744,3)</f>
        <v>-3.6</v>
      </c>
      <c r="W49" s="29">
        <f>VLOOKUP(U49,'Ads Fontes Media Bias Data'!$A$2:$D$1744,4)</f>
        <v>46.07</v>
      </c>
      <c r="X49" s="27" t="s">
        <v>79</v>
      </c>
      <c r="Y49" s="28">
        <f>VLOOKUP(X49,'Ads Fontes Media Bias Data'!$A$2:$D$1744,3)</f>
        <v>-3.6</v>
      </c>
      <c r="Z49" s="29">
        <f>VLOOKUP(X49,'Ads Fontes Media Bias Data'!$A$2:$D$1744,4)</f>
        <v>46.07</v>
      </c>
      <c r="AA49" s="27" t="s">
        <v>165</v>
      </c>
      <c r="AB49" s="28">
        <f>VLOOKUP(AA49,'Ads Fontes Media Bias Data'!$A$2:$D$1744,3)</f>
        <v>-3.06</v>
      </c>
      <c r="AC49" s="29">
        <f>VLOOKUP(AA49,'Ads Fontes Media Bias Data'!$A$2:$D$1744,4)</f>
        <v>45.75</v>
      </c>
      <c r="AD49" s="27" t="s">
        <v>166</v>
      </c>
      <c r="AE49" s="28">
        <f>VLOOKUP(AD49,'Ads Fontes Media Bias Data'!$A$2:$D$1744,3)</f>
        <v>-4.26</v>
      </c>
      <c r="AF49" s="29">
        <f>VLOOKUP(AD49,'Ads Fontes Media Bias Data'!$A$2:$D$1744,4)</f>
        <v>46.65</v>
      </c>
      <c r="AG49" s="27" t="s">
        <v>84</v>
      </c>
      <c r="AH49" s="28">
        <f>VLOOKUP(AG49,'Ads Fontes Media Bias Data'!$A$2:$D$1744,3)</f>
        <v>-5.11</v>
      </c>
      <c r="AI49" s="29">
        <f>VLOOKUP(AG49,'Ads Fontes Media Bias Data'!$A$2:$D$1744,4)</f>
        <v>45.12</v>
      </c>
      <c r="AJ49" s="27" t="s">
        <v>167</v>
      </c>
      <c r="AK49" s="28">
        <f>VLOOKUP(AJ49,'Ads Fontes Media Bias Data'!$A$2:$D$1744,3)</f>
        <v>-9.64</v>
      </c>
      <c r="AL49" s="29">
        <f>VLOOKUP(AJ49,'Ads Fontes Media Bias Data'!$A$2:$D$1744,4)</f>
        <v>36.78</v>
      </c>
      <c r="AM49" s="27" t="s">
        <v>106</v>
      </c>
      <c r="AN49" s="28">
        <f>VLOOKUP(AM49,'Ads Fontes Media Bias Data'!$A$2:$D$1744,3)</f>
        <v>-6.39</v>
      </c>
      <c r="AO49" s="29">
        <f>VLOOKUP(AM49,'Ads Fontes Media Bias Data'!$A$2:$D$1744,4)</f>
        <v>42.01</v>
      </c>
      <c r="AP49" s="27" t="s">
        <v>117</v>
      </c>
      <c r="AQ49" s="28">
        <f>VLOOKUP(AP49,'Ads Fontes Media Bias Data'!$A$2:$D$1744,3)</f>
        <v>-11.36</v>
      </c>
      <c r="AR49" s="29">
        <f>VLOOKUP(AP49,'Ads Fontes Media Bias Data'!$A$2:$D$1744,4)</f>
        <v>39.69</v>
      </c>
      <c r="AS49" s="24">
        <f t="shared" si="1"/>
        <v>-4.525</v>
      </c>
      <c r="AT49" s="25">
        <f t="shared" si="2"/>
        <v>6.489257557</v>
      </c>
      <c r="AU49" s="26">
        <f t="shared" si="3"/>
        <v>42.575</v>
      </c>
      <c r="AV49" s="25">
        <f t="shared" si="4"/>
        <v>3.918776479</v>
      </c>
      <c r="AW49" s="25"/>
      <c r="AX49" s="26" t="s">
        <v>176</v>
      </c>
      <c r="AY49" s="26" t="s">
        <v>211</v>
      </c>
    </row>
    <row r="50">
      <c r="A50" s="13">
        <v>44752.0</v>
      </c>
      <c r="B50" s="14" t="s">
        <v>173</v>
      </c>
      <c r="C50" s="15">
        <v>67.0</v>
      </c>
      <c r="D50" s="16" t="str">
        <f>IFERROR(__xludf.DUMMYFUNCTION("CONCATENATE(""W241.AF.alex.doe."", TO_TEXT(C50), ""@gmail.com"")"),"W241.AF.alex.doe.067@gmail.com")</f>
        <v>W241.AF.alex.doe.067@gmail.com</v>
      </c>
      <c r="E50" s="17" t="s">
        <v>69</v>
      </c>
      <c r="F50" s="18">
        <v>34845.0</v>
      </c>
      <c r="G50" s="17" t="s">
        <v>70</v>
      </c>
      <c r="H50" s="19" t="s">
        <v>71</v>
      </c>
      <c r="I50" s="20" t="s">
        <v>78</v>
      </c>
      <c r="J50" s="21">
        <f>VLOOKUP(I50,'Ads Fontes Media Bias Data'!$A$2:$D$1744,3)</f>
        <v>-0.42</v>
      </c>
      <c r="K50" s="22">
        <f>VLOOKUP(I50,'Ads Fontes Media Bias Data'!$A$2:$D$1744,4)</f>
        <v>42.02</v>
      </c>
      <c r="L50" s="20" t="s">
        <v>127</v>
      </c>
      <c r="M50" s="21">
        <f>VLOOKUP(L50,'Ads Fontes Media Bias Data'!$A$2:$D$1744,3)</f>
        <v>-0.22</v>
      </c>
      <c r="N50" s="22">
        <f>VLOOKUP(L50,'Ads Fontes Media Bias Data'!$A$2:$D$1744,4)</f>
        <v>41.44</v>
      </c>
      <c r="O50" s="20" t="s">
        <v>99</v>
      </c>
      <c r="P50" s="21">
        <f>VLOOKUP(O50,'Ads Fontes Media Bias Data'!$A$2:$D$1744,3)</f>
        <v>-0.93</v>
      </c>
      <c r="Q50" s="22">
        <f>VLOOKUP(O50,'Ads Fontes Media Bias Data'!$A$2:$D$1744,4)</f>
        <v>47.73</v>
      </c>
      <c r="R50" s="20" t="s">
        <v>136</v>
      </c>
      <c r="S50" s="21">
        <f>VLOOKUP(R50,'Ads Fontes Media Bias Data'!$A$2:$D$1744,3)</f>
        <v>-5.11</v>
      </c>
      <c r="T50" s="22">
        <f>VLOOKUP(R50,'Ads Fontes Media Bias Data'!$A$2:$D$1744,4)</f>
        <v>49.22</v>
      </c>
      <c r="U50" s="20" t="s">
        <v>88</v>
      </c>
      <c r="V50" s="21">
        <f>VLOOKUP(U50,'Ads Fontes Media Bias Data'!$A$2:$D$1744,3)</f>
        <v>-8.68</v>
      </c>
      <c r="W50" s="22">
        <f>VLOOKUP(U50,'Ads Fontes Media Bias Data'!$A$2:$D$1744,4)</f>
        <v>42.4</v>
      </c>
      <c r="X50" s="20" t="s">
        <v>99</v>
      </c>
      <c r="Y50" s="21">
        <f>VLOOKUP(X50,'Ads Fontes Media Bias Data'!$A$2:$D$1744,3)</f>
        <v>-0.93</v>
      </c>
      <c r="Z50" s="22">
        <f>VLOOKUP(X50,'Ads Fontes Media Bias Data'!$A$2:$D$1744,4)</f>
        <v>47.73</v>
      </c>
      <c r="AA50" s="20" t="s">
        <v>130</v>
      </c>
      <c r="AB50" s="21">
        <f>VLOOKUP(AA50,'Ads Fontes Media Bias Data'!$A$2:$D$1744,3)</f>
        <v>-16.48</v>
      </c>
      <c r="AC50" s="22">
        <f>VLOOKUP(AA50,'Ads Fontes Media Bias Data'!$A$2:$D$1744,4)</f>
        <v>31.38</v>
      </c>
      <c r="AD50" s="20" t="s">
        <v>77</v>
      </c>
      <c r="AE50" s="21">
        <f>VLOOKUP(AD50,'Ads Fontes Media Bias Data'!$A$2:$D$1744,3)</f>
        <v>-1.32</v>
      </c>
      <c r="AF50" s="22">
        <f>VLOOKUP(AD50,'Ads Fontes Media Bias Data'!$A$2:$D$1744,4)</f>
        <v>47.94</v>
      </c>
      <c r="AG50" s="20" t="s">
        <v>136</v>
      </c>
      <c r="AH50" s="21">
        <f>VLOOKUP(AG50,'Ads Fontes Media Bias Data'!$A$2:$D$1744,3)</f>
        <v>-5.11</v>
      </c>
      <c r="AI50" s="22">
        <f>VLOOKUP(AG50,'Ads Fontes Media Bias Data'!$A$2:$D$1744,4)</f>
        <v>49.22</v>
      </c>
      <c r="AJ50" s="20" t="s">
        <v>110</v>
      </c>
      <c r="AK50" s="21">
        <f>VLOOKUP(AJ50,'Ads Fontes Media Bias Data'!$A$2:$D$1744,3)</f>
        <v>-1.06</v>
      </c>
      <c r="AL50" s="22">
        <f>VLOOKUP(AJ50,'Ads Fontes Media Bias Data'!$A$2:$D$1744,4)</f>
        <v>45.7</v>
      </c>
      <c r="AM50" s="20" t="s">
        <v>72</v>
      </c>
      <c r="AN50" s="21">
        <f>VLOOKUP(AM50,'Ads Fontes Media Bias Data'!$A$2:$D$1744,3)</f>
        <v>14.02</v>
      </c>
      <c r="AO50" s="22">
        <f>VLOOKUP(AM50,'Ads Fontes Media Bias Data'!$A$2:$D$1744,4)</f>
        <v>35.4</v>
      </c>
      <c r="AP50" s="20" t="s">
        <v>136</v>
      </c>
      <c r="AQ50" s="21">
        <f>VLOOKUP(AP50,'Ads Fontes Media Bias Data'!$A$2:$D$1744,3)</f>
        <v>-5.11</v>
      </c>
      <c r="AR50" s="22">
        <f>VLOOKUP(AP50,'Ads Fontes Media Bias Data'!$A$2:$D$1744,4)</f>
        <v>49.22</v>
      </c>
      <c r="AS50" s="24">
        <f t="shared" si="1"/>
        <v>-2.6125</v>
      </c>
      <c r="AT50" s="25">
        <f t="shared" si="2"/>
        <v>7.037227146</v>
      </c>
      <c r="AU50" s="26">
        <f t="shared" si="3"/>
        <v>44.11666667</v>
      </c>
      <c r="AV50" s="25">
        <f t="shared" si="4"/>
        <v>5.831572895</v>
      </c>
      <c r="AW50" s="25"/>
      <c r="AX50" s="26" t="s">
        <v>178</v>
      </c>
      <c r="AY50" s="26" t="s">
        <v>211</v>
      </c>
    </row>
    <row r="51">
      <c r="A51" s="13">
        <v>44752.0</v>
      </c>
      <c r="B51" s="14" t="s">
        <v>173</v>
      </c>
      <c r="C51" s="15">
        <v>67.0</v>
      </c>
      <c r="D51" s="16" t="str">
        <f>IFERROR(__xludf.DUMMYFUNCTION("CONCATENATE(""W241.AF.alex.doe."", TO_TEXT(C51), ""@gmail.com"")"),"W241.AF.alex.doe.067@gmail.com")</f>
        <v>W241.AF.alex.doe.067@gmail.com</v>
      </c>
      <c r="E51" s="17" t="s">
        <v>69</v>
      </c>
      <c r="F51" s="18">
        <v>34845.0</v>
      </c>
      <c r="G51" s="17" t="s">
        <v>70</v>
      </c>
      <c r="H51" s="19" t="s">
        <v>83</v>
      </c>
      <c r="I51" s="20" t="s">
        <v>93</v>
      </c>
      <c r="J51" s="21">
        <f>VLOOKUP(I51,'Ads Fontes Media Bias Data'!$A$2:$D$1744,3)</f>
        <v>-3.74</v>
      </c>
      <c r="K51" s="22">
        <f>VLOOKUP(I51,'Ads Fontes Media Bias Data'!$A$2:$D$1744,4)</f>
        <v>44.39</v>
      </c>
      <c r="L51" s="20" t="s">
        <v>164</v>
      </c>
      <c r="M51" s="21">
        <f>VLOOKUP(L51,'Ads Fontes Media Bias Data'!$A$2:$D$1744,3)</f>
        <v>-9.74</v>
      </c>
      <c r="N51" s="22">
        <f>VLOOKUP(L51,'Ads Fontes Media Bias Data'!$A$2:$D$1744,4)</f>
        <v>39.04</v>
      </c>
      <c r="O51" s="20" t="s">
        <v>85</v>
      </c>
      <c r="P51" s="21">
        <f>VLOOKUP(O51,'Ads Fontes Media Bias Data'!$A$2:$D$1744,3)</f>
        <v>-7.82</v>
      </c>
      <c r="Q51" s="22">
        <f>VLOOKUP(O51,'Ads Fontes Media Bias Data'!$A$2:$D$1744,4)</f>
        <v>43.93</v>
      </c>
      <c r="R51" s="20" t="s">
        <v>72</v>
      </c>
      <c r="S51" s="21">
        <f>VLOOKUP(R51,'Ads Fontes Media Bias Data'!$A$2:$D$1744,3)</f>
        <v>14.02</v>
      </c>
      <c r="T51" s="22">
        <f>VLOOKUP(R51,'Ads Fontes Media Bias Data'!$A$2:$D$1744,4)</f>
        <v>35.4</v>
      </c>
      <c r="U51" s="20" t="s">
        <v>79</v>
      </c>
      <c r="V51" s="21">
        <f>VLOOKUP(U51,'Ads Fontes Media Bias Data'!$A$2:$D$1744,3)</f>
        <v>-3.6</v>
      </c>
      <c r="W51" s="22">
        <f>VLOOKUP(U51,'Ads Fontes Media Bias Data'!$A$2:$D$1744,4)</f>
        <v>46.07</v>
      </c>
      <c r="X51" s="20" t="s">
        <v>79</v>
      </c>
      <c r="Y51" s="21">
        <f>VLOOKUP(X51,'Ads Fontes Media Bias Data'!$A$2:$D$1744,3)</f>
        <v>-3.6</v>
      </c>
      <c r="Z51" s="22">
        <f>VLOOKUP(X51,'Ads Fontes Media Bias Data'!$A$2:$D$1744,4)</f>
        <v>46.07</v>
      </c>
      <c r="AA51" s="20" t="s">
        <v>165</v>
      </c>
      <c r="AB51" s="21">
        <f>VLOOKUP(AA51,'Ads Fontes Media Bias Data'!$A$2:$D$1744,3)</f>
        <v>-3.06</v>
      </c>
      <c r="AC51" s="22">
        <f>VLOOKUP(AA51,'Ads Fontes Media Bias Data'!$A$2:$D$1744,4)</f>
        <v>45.75</v>
      </c>
      <c r="AD51" s="20" t="s">
        <v>166</v>
      </c>
      <c r="AE51" s="21">
        <f>VLOOKUP(AD51,'Ads Fontes Media Bias Data'!$A$2:$D$1744,3)</f>
        <v>-4.26</v>
      </c>
      <c r="AF51" s="22">
        <f>VLOOKUP(AD51,'Ads Fontes Media Bias Data'!$A$2:$D$1744,4)</f>
        <v>46.65</v>
      </c>
      <c r="AG51" s="20" t="s">
        <v>84</v>
      </c>
      <c r="AH51" s="21">
        <f>VLOOKUP(AG51,'Ads Fontes Media Bias Data'!$A$2:$D$1744,3)</f>
        <v>-5.11</v>
      </c>
      <c r="AI51" s="22">
        <f>VLOOKUP(AG51,'Ads Fontes Media Bias Data'!$A$2:$D$1744,4)</f>
        <v>45.12</v>
      </c>
      <c r="AJ51" s="20" t="s">
        <v>94</v>
      </c>
      <c r="AK51" s="21">
        <f>VLOOKUP(AJ51,'Ads Fontes Media Bias Data'!$A$2:$D$1744,3)</f>
        <v>-4.73</v>
      </c>
      <c r="AL51" s="22">
        <f>VLOOKUP(AJ51,'Ads Fontes Media Bias Data'!$A$2:$D$1744,4)</f>
        <v>44.48</v>
      </c>
      <c r="AM51" s="20" t="s">
        <v>79</v>
      </c>
      <c r="AN51" s="21">
        <f>VLOOKUP(AM51,'Ads Fontes Media Bias Data'!$A$2:$D$1744,3)</f>
        <v>-3.6</v>
      </c>
      <c r="AO51" s="22">
        <f>VLOOKUP(AM51,'Ads Fontes Media Bias Data'!$A$2:$D$1744,4)</f>
        <v>46.07</v>
      </c>
      <c r="AP51" s="20" t="s">
        <v>86</v>
      </c>
      <c r="AQ51" s="21">
        <f>VLOOKUP(AP51,'Ads Fontes Media Bias Data'!$A$2:$D$1744,3)</f>
        <v>-1.82</v>
      </c>
      <c r="AR51" s="22">
        <f>VLOOKUP(AP51,'Ads Fontes Media Bias Data'!$A$2:$D$1744,4)</f>
        <v>48.85</v>
      </c>
      <c r="AS51" s="24">
        <f t="shared" si="1"/>
        <v>-3.088333333</v>
      </c>
      <c r="AT51" s="25">
        <f t="shared" si="2"/>
        <v>5.802060501</v>
      </c>
      <c r="AU51" s="26">
        <f t="shared" si="3"/>
        <v>44.31833333</v>
      </c>
      <c r="AV51" s="25">
        <f t="shared" si="4"/>
        <v>3.636301401</v>
      </c>
      <c r="AW51" s="25"/>
      <c r="AX51" s="26" t="s">
        <v>176</v>
      </c>
      <c r="AY51" s="26" t="s">
        <v>211</v>
      </c>
    </row>
    <row r="52">
      <c r="A52" s="13">
        <v>44752.0</v>
      </c>
      <c r="B52" s="14" t="s">
        <v>173</v>
      </c>
      <c r="C52" s="15">
        <v>68.0</v>
      </c>
      <c r="D52" s="16" t="str">
        <f>IFERROR(__xludf.DUMMYFUNCTION("CONCATENATE(""W241.AF.alex.doe."", TO_TEXT(C52), ""@gmail.com"")"),"W241.AF.alex.doe.068@gmail.com")</f>
        <v>W241.AF.alex.doe.068@gmail.com</v>
      </c>
      <c r="E52" s="17" t="s">
        <v>69</v>
      </c>
      <c r="F52" s="18">
        <v>33774.0</v>
      </c>
      <c r="G52" s="17" t="s">
        <v>96</v>
      </c>
      <c r="H52" s="19" t="s">
        <v>71</v>
      </c>
      <c r="I52" s="27" t="s">
        <v>97</v>
      </c>
      <c r="J52" s="28">
        <f>VLOOKUP(I52,'Ads Fontes Media Bias Data'!$A$2:$D$1744,3)</f>
        <v>11.85</v>
      </c>
      <c r="K52" s="29">
        <f>VLOOKUP(I52,'Ads Fontes Media Bias Data'!$A$2:$D$1744,4)</f>
        <v>40.56</v>
      </c>
      <c r="L52" s="27" t="s">
        <v>136</v>
      </c>
      <c r="M52" s="28">
        <f>VLOOKUP(L52,'Ads Fontes Media Bias Data'!$A$2:$D$1744,3)</f>
        <v>-5.11</v>
      </c>
      <c r="N52" s="29">
        <f>VLOOKUP(L52,'Ads Fontes Media Bias Data'!$A$2:$D$1744,4)</f>
        <v>49.22</v>
      </c>
      <c r="O52" s="27" t="s">
        <v>127</v>
      </c>
      <c r="P52" s="28">
        <f>VLOOKUP(O52,'Ads Fontes Media Bias Data'!$A$2:$D$1744,3)</f>
        <v>-0.22</v>
      </c>
      <c r="Q52" s="29">
        <f>VLOOKUP(O52,'Ads Fontes Media Bias Data'!$A$2:$D$1744,4)</f>
        <v>41.44</v>
      </c>
      <c r="R52" s="27" t="s">
        <v>136</v>
      </c>
      <c r="S52" s="28">
        <f>VLOOKUP(R52,'Ads Fontes Media Bias Data'!$A$2:$D$1744,3)</f>
        <v>-5.11</v>
      </c>
      <c r="T52" s="29">
        <f>VLOOKUP(R52,'Ads Fontes Media Bias Data'!$A$2:$D$1744,4)</f>
        <v>49.22</v>
      </c>
      <c r="U52" s="27" t="s">
        <v>88</v>
      </c>
      <c r="V52" s="28">
        <f>VLOOKUP(U52,'Ads Fontes Media Bias Data'!$A$2:$D$1744,3)</f>
        <v>-8.68</v>
      </c>
      <c r="W52" s="29">
        <f>VLOOKUP(U52,'Ads Fontes Media Bias Data'!$A$2:$D$1744,4)</f>
        <v>42.4</v>
      </c>
      <c r="X52" s="27" t="s">
        <v>99</v>
      </c>
      <c r="Y52" s="28">
        <f>VLOOKUP(X52,'Ads Fontes Media Bias Data'!$A$2:$D$1744,3)</f>
        <v>-0.93</v>
      </c>
      <c r="Z52" s="29">
        <f>VLOOKUP(X52,'Ads Fontes Media Bias Data'!$A$2:$D$1744,4)</f>
        <v>47.73</v>
      </c>
      <c r="AA52" s="27" t="s">
        <v>130</v>
      </c>
      <c r="AB52" s="28">
        <f>VLOOKUP(AA52,'Ads Fontes Media Bias Data'!$A$2:$D$1744,3)</f>
        <v>-16.48</v>
      </c>
      <c r="AC52" s="29">
        <f>VLOOKUP(AA52,'Ads Fontes Media Bias Data'!$A$2:$D$1744,4)</f>
        <v>31.38</v>
      </c>
      <c r="AD52" s="27" t="s">
        <v>77</v>
      </c>
      <c r="AE52" s="28">
        <f>VLOOKUP(AD52,'Ads Fontes Media Bias Data'!$A$2:$D$1744,3)</f>
        <v>-1.32</v>
      </c>
      <c r="AF52" s="29">
        <f>VLOOKUP(AD52,'Ads Fontes Media Bias Data'!$A$2:$D$1744,4)</f>
        <v>47.94</v>
      </c>
      <c r="AG52" s="27" t="s">
        <v>110</v>
      </c>
      <c r="AH52" s="28">
        <f>VLOOKUP(AG52,'Ads Fontes Media Bias Data'!$A$2:$D$1744,3)</f>
        <v>-1.06</v>
      </c>
      <c r="AI52" s="29">
        <f>VLOOKUP(AG52,'Ads Fontes Media Bias Data'!$A$2:$D$1744,4)</f>
        <v>45.7</v>
      </c>
      <c r="AJ52" s="27" t="s">
        <v>72</v>
      </c>
      <c r="AK52" s="28">
        <f>VLOOKUP(AJ52,'Ads Fontes Media Bias Data'!$A$2:$D$1744,3)</f>
        <v>14.02</v>
      </c>
      <c r="AL52" s="29">
        <f>VLOOKUP(AJ52,'Ads Fontes Media Bias Data'!$A$2:$D$1744,4)</f>
        <v>35.4</v>
      </c>
      <c r="AM52" s="27" t="s">
        <v>136</v>
      </c>
      <c r="AN52" s="28">
        <f>VLOOKUP(AM52,'Ads Fontes Media Bias Data'!$A$2:$D$1744,3)</f>
        <v>-5.11</v>
      </c>
      <c r="AO52" s="29">
        <f>VLOOKUP(AM52,'Ads Fontes Media Bias Data'!$A$2:$D$1744,4)</f>
        <v>49.22</v>
      </c>
      <c r="AP52" s="27" t="s">
        <v>77</v>
      </c>
      <c r="AQ52" s="28">
        <f>VLOOKUP(AP52,'Ads Fontes Media Bias Data'!$A$2:$D$1744,3)</f>
        <v>-1.32</v>
      </c>
      <c r="AR52" s="29">
        <f>VLOOKUP(AP52,'Ads Fontes Media Bias Data'!$A$2:$D$1744,4)</f>
        <v>47.94</v>
      </c>
      <c r="AS52" s="24">
        <f t="shared" si="1"/>
        <v>-1.6225</v>
      </c>
      <c r="AT52" s="25">
        <f t="shared" si="2"/>
        <v>8.180818058</v>
      </c>
      <c r="AU52" s="26">
        <f t="shared" si="3"/>
        <v>44.0125</v>
      </c>
      <c r="AV52" s="25">
        <f t="shared" si="4"/>
        <v>5.906583576</v>
      </c>
      <c r="AW52" s="25"/>
      <c r="AX52" s="26" t="s">
        <v>178</v>
      </c>
      <c r="AY52" s="26" t="s">
        <v>211</v>
      </c>
    </row>
    <row r="53">
      <c r="A53" s="13">
        <v>44752.0</v>
      </c>
      <c r="B53" s="14" t="s">
        <v>173</v>
      </c>
      <c r="C53" s="15">
        <v>68.0</v>
      </c>
      <c r="D53" s="16" t="str">
        <f>IFERROR(__xludf.DUMMYFUNCTION("CONCATENATE(""W241.AF.alex.doe."", TO_TEXT(C53), ""@gmail.com"")"),"W241.AF.alex.doe.068@gmail.com")</f>
        <v>W241.AF.alex.doe.068@gmail.com</v>
      </c>
      <c r="E53" s="17" t="s">
        <v>69</v>
      </c>
      <c r="F53" s="18">
        <v>33774.0</v>
      </c>
      <c r="G53" s="17" t="s">
        <v>96</v>
      </c>
      <c r="H53" s="19" t="s">
        <v>83</v>
      </c>
      <c r="I53" s="27" t="s">
        <v>93</v>
      </c>
      <c r="J53" s="28">
        <f>VLOOKUP(I53,'Ads Fontes Media Bias Data'!$A$2:$D$1744,3)</f>
        <v>-3.74</v>
      </c>
      <c r="K53" s="29">
        <f>VLOOKUP(I53,'Ads Fontes Media Bias Data'!$A$2:$D$1744,4)</f>
        <v>44.39</v>
      </c>
      <c r="L53" s="27" t="s">
        <v>164</v>
      </c>
      <c r="M53" s="28">
        <f>VLOOKUP(L53,'Ads Fontes Media Bias Data'!$A$2:$D$1744,3)</f>
        <v>-9.74</v>
      </c>
      <c r="N53" s="29">
        <f>VLOOKUP(L53,'Ads Fontes Media Bias Data'!$A$2:$D$1744,4)</f>
        <v>39.04</v>
      </c>
      <c r="O53" s="27" t="s">
        <v>72</v>
      </c>
      <c r="P53" s="28">
        <f>VLOOKUP(O53,'Ads Fontes Media Bias Data'!$A$2:$D$1744,3)</f>
        <v>14.02</v>
      </c>
      <c r="Q53" s="29">
        <f>VLOOKUP(O53,'Ads Fontes Media Bias Data'!$A$2:$D$1744,4)</f>
        <v>35.4</v>
      </c>
      <c r="R53" s="27" t="s">
        <v>85</v>
      </c>
      <c r="S53" s="28">
        <f>VLOOKUP(R53,'Ads Fontes Media Bias Data'!$A$2:$D$1744,3)</f>
        <v>-7.82</v>
      </c>
      <c r="T53" s="29">
        <f>VLOOKUP(R53,'Ads Fontes Media Bias Data'!$A$2:$D$1744,4)</f>
        <v>43.93</v>
      </c>
      <c r="U53" s="27" t="s">
        <v>79</v>
      </c>
      <c r="V53" s="28">
        <f>VLOOKUP(U53,'Ads Fontes Media Bias Data'!$A$2:$D$1744,3)</f>
        <v>-3.6</v>
      </c>
      <c r="W53" s="29">
        <f>VLOOKUP(U53,'Ads Fontes Media Bias Data'!$A$2:$D$1744,4)</f>
        <v>46.07</v>
      </c>
      <c r="X53" s="27" t="s">
        <v>79</v>
      </c>
      <c r="Y53" s="28">
        <f>VLOOKUP(X53,'Ads Fontes Media Bias Data'!$A$2:$D$1744,3)</f>
        <v>-3.6</v>
      </c>
      <c r="Z53" s="29">
        <f>VLOOKUP(X53,'Ads Fontes Media Bias Data'!$A$2:$D$1744,4)</f>
        <v>46.07</v>
      </c>
      <c r="AA53" s="27" t="s">
        <v>165</v>
      </c>
      <c r="AB53" s="28">
        <f>VLOOKUP(AA53,'Ads Fontes Media Bias Data'!$A$2:$D$1744,3)</f>
        <v>-3.06</v>
      </c>
      <c r="AC53" s="29">
        <f>VLOOKUP(AA53,'Ads Fontes Media Bias Data'!$A$2:$D$1744,4)</f>
        <v>45.75</v>
      </c>
      <c r="AD53" s="27" t="s">
        <v>85</v>
      </c>
      <c r="AE53" s="28">
        <f>VLOOKUP(AD53,'Ads Fontes Media Bias Data'!$A$2:$D$1744,3)</f>
        <v>-7.82</v>
      </c>
      <c r="AF53" s="29">
        <f>VLOOKUP(AD53,'Ads Fontes Media Bias Data'!$A$2:$D$1744,4)</f>
        <v>43.93</v>
      </c>
      <c r="AG53" s="27" t="s">
        <v>166</v>
      </c>
      <c r="AH53" s="28">
        <f>VLOOKUP(AG53,'Ads Fontes Media Bias Data'!$A$2:$D$1744,3)</f>
        <v>-4.26</v>
      </c>
      <c r="AI53" s="29">
        <f>VLOOKUP(AG53,'Ads Fontes Media Bias Data'!$A$2:$D$1744,4)</f>
        <v>46.65</v>
      </c>
      <c r="AJ53" s="27" t="s">
        <v>84</v>
      </c>
      <c r="AK53" s="28">
        <f>VLOOKUP(AJ53,'Ads Fontes Media Bias Data'!$A$2:$D$1744,3)</f>
        <v>-5.11</v>
      </c>
      <c r="AL53" s="29">
        <f>VLOOKUP(AJ53,'Ads Fontes Media Bias Data'!$A$2:$D$1744,4)</f>
        <v>45.12</v>
      </c>
      <c r="AM53" s="27" t="s">
        <v>87</v>
      </c>
      <c r="AN53" s="28">
        <f>VLOOKUP(AM53,'Ads Fontes Media Bias Data'!$A$2:$D$1744,3)</f>
        <v>-6.92</v>
      </c>
      <c r="AO53" s="29">
        <f>VLOOKUP(AM53,'Ads Fontes Media Bias Data'!$A$2:$D$1744,4)</f>
        <v>43.16</v>
      </c>
      <c r="AP53" s="27" t="s">
        <v>167</v>
      </c>
      <c r="AQ53" s="28">
        <f>VLOOKUP(AP53,'Ads Fontes Media Bias Data'!$A$2:$D$1744,3)</f>
        <v>-9.64</v>
      </c>
      <c r="AR53" s="29">
        <f>VLOOKUP(AP53,'Ads Fontes Media Bias Data'!$A$2:$D$1744,4)</f>
        <v>36.78</v>
      </c>
      <c r="AS53" s="24">
        <f t="shared" si="1"/>
        <v>-4.274166667</v>
      </c>
      <c r="AT53" s="25">
        <f t="shared" si="2"/>
        <v>6.243962114</v>
      </c>
      <c r="AU53" s="26">
        <f t="shared" si="3"/>
        <v>43.02416667</v>
      </c>
      <c r="AV53" s="25">
        <f t="shared" si="4"/>
        <v>3.814323384</v>
      </c>
      <c r="AW53" s="25"/>
      <c r="AX53" s="26" t="s">
        <v>176</v>
      </c>
      <c r="AY53" s="26" t="s">
        <v>211</v>
      </c>
    </row>
    <row r="54">
      <c r="A54" s="13">
        <v>44752.0</v>
      </c>
      <c r="B54" s="14" t="s">
        <v>173</v>
      </c>
      <c r="C54" s="15">
        <v>69.0</v>
      </c>
      <c r="D54" s="16" t="str">
        <f>IFERROR(__xludf.DUMMYFUNCTION("CONCATENATE(""W241.AF.alex.doe."", TO_TEXT(C54), ""@gmail.com"")"),"W241.AF.alex.doe.069@gmail.com")</f>
        <v>W241.AF.alex.doe.069@gmail.com</v>
      </c>
      <c r="E54" s="17" t="s">
        <v>69</v>
      </c>
      <c r="F54" s="18">
        <v>35112.0</v>
      </c>
      <c r="G54" s="17" t="s">
        <v>107</v>
      </c>
      <c r="H54" s="19" t="s">
        <v>71</v>
      </c>
      <c r="I54" s="20"/>
      <c r="J54" s="21" t="str">
        <f>VLOOKUP(I54,'Ads Fontes Media Bias Data'!$A$2:$D$1744,3)</f>
        <v>#N/A</v>
      </c>
      <c r="K54" s="22" t="str">
        <f>VLOOKUP(I54,'Ads Fontes Media Bias Data'!$A$2:$D$1744,4)</f>
        <v>#N/A</v>
      </c>
      <c r="L54" s="20"/>
      <c r="M54" s="21" t="str">
        <f>VLOOKUP(L54,'Ads Fontes Media Bias Data'!$A$2:$D$1744,3)</f>
        <v>#N/A</v>
      </c>
      <c r="N54" s="22" t="str">
        <f>VLOOKUP(L54,'Ads Fontes Media Bias Data'!$A$2:$D$1744,4)</f>
        <v>#N/A</v>
      </c>
      <c r="O54" s="20"/>
      <c r="P54" s="21" t="str">
        <f>VLOOKUP(O54,'Ads Fontes Media Bias Data'!$A$2:$D$1744,3)</f>
        <v>#N/A</v>
      </c>
      <c r="Q54" s="22" t="str">
        <f>VLOOKUP(O54,'Ads Fontes Media Bias Data'!$A$2:$D$1744,4)</f>
        <v>#N/A</v>
      </c>
      <c r="R54" s="31"/>
      <c r="S54" s="21" t="str">
        <f>VLOOKUP(R54,'Ads Fontes Media Bias Data'!$A$2:$D$1744,3)</f>
        <v>#N/A</v>
      </c>
      <c r="T54" s="22" t="str">
        <f>VLOOKUP(R54,'Ads Fontes Media Bias Data'!$A$2:$D$1744,4)</f>
        <v>#N/A</v>
      </c>
      <c r="U54" s="20"/>
      <c r="V54" s="21" t="str">
        <f>VLOOKUP(U54,'Ads Fontes Media Bias Data'!$A$2:$D$1744,3)</f>
        <v>#N/A</v>
      </c>
      <c r="W54" s="22" t="str">
        <f>VLOOKUP(U54,'Ads Fontes Media Bias Data'!$A$2:$D$1744,4)</f>
        <v>#N/A</v>
      </c>
      <c r="X54" s="20"/>
      <c r="Y54" s="21" t="str">
        <f>VLOOKUP(X54,'Ads Fontes Media Bias Data'!$A$2:$D$1744,3)</f>
        <v>#N/A</v>
      </c>
      <c r="Z54" s="22" t="str">
        <f>VLOOKUP(X54,'Ads Fontes Media Bias Data'!$A$2:$D$1744,4)</f>
        <v>#N/A</v>
      </c>
      <c r="AA54" s="20"/>
      <c r="AB54" s="21" t="str">
        <f>VLOOKUP(AA54,'Ads Fontes Media Bias Data'!$A$2:$D$1744,3)</f>
        <v>#N/A</v>
      </c>
      <c r="AC54" s="22" t="str">
        <f>VLOOKUP(AA54,'Ads Fontes Media Bias Data'!$A$2:$D$1744,4)</f>
        <v>#N/A</v>
      </c>
      <c r="AD54" s="20"/>
      <c r="AE54" s="21" t="str">
        <f>VLOOKUP(AD54,'Ads Fontes Media Bias Data'!$A$2:$D$1744,3)</f>
        <v>#N/A</v>
      </c>
      <c r="AF54" s="22" t="str">
        <f>VLOOKUP(AD54,'Ads Fontes Media Bias Data'!$A$2:$D$1744,4)</f>
        <v>#N/A</v>
      </c>
      <c r="AG54" s="20"/>
      <c r="AH54" s="21" t="str">
        <f>VLOOKUP(AG54,'Ads Fontes Media Bias Data'!$A$2:$D$1744,3)</f>
        <v>#N/A</v>
      </c>
      <c r="AI54" s="22" t="str">
        <f>VLOOKUP(AG54,'Ads Fontes Media Bias Data'!$A$2:$D$1744,4)</f>
        <v>#N/A</v>
      </c>
      <c r="AJ54" s="20"/>
      <c r="AK54" s="21" t="str">
        <f>VLOOKUP(AJ54,'Ads Fontes Media Bias Data'!$A$2:$D$1744,3)</f>
        <v>#N/A</v>
      </c>
      <c r="AL54" s="22" t="str">
        <f>VLOOKUP(AJ54,'Ads Fontes Media Bias Data'!$A$2:$D$1744,4)</f>
        <v>#N/A</v>
      </c>
      <c r="AM54" s="20"/>
      <c r="AN54" s="21" t="str">
        <f>VLOOKUP(AM54,'Ads Fontes Media Bias Data'!$A$2:$D$1744,3)</f>
        <v>#N/A</v>
      </c>
      <c r="AO54" s="22" t="str">
        <f>VLOOKUP(AM54,'Ads Fontes Media Bias Data'!$A$2:$D$1744,4)</f>
        <v>#N/A</v>
      </c>
      <c r="AP54" s="20"/>
      <c r="AQ54" s="21" t="str">
        <f>VLOOKUP(AP54,'Ads Fontes Media Bias Data'!$A$2:$D$1744,3)</f>
        <v>#N/A</v>
      </c>
      <c r="AR54" s="22" t="str">
        <f>VLOOKUP(AP54,'Ads Fontes Media Bias Data'!$A$2:$D$1744,4)</f>
        <v>#N/A</v>
      </c>
      <c r="AS54" s="24" t="str">
        <f t="shared" si="1"/>
        <v>#N/A</v>
      </c>
      <c r="AT54" s="25" t="str">
        <f t="shared" si="2"/>
        <v>#N/A</v>
      </c>
      <c r="AU54" s="26" t="str">
        <f t="shared" si="3"/>
        <v>#N/A</v>
      </c>
      <c r="AV54" s="25" t="str">
        <f t="shared" si="4"/>
        <v>#N/A</v>
      </c>
      <c r="AW54" s="25"/>
      <c r="AX54" s="25"/>
      <c r="AY54" s="25"/>
    </row>
    <row r="55">
      <c r="A55" s="13">
        <v>44752.0</v>
      </c>
      <c r="B55" s="14" t="s">
        <v>173</v>
      </c>
      <c r="C55" s="15">
        <v>69.0</v>
      </c>
      <c r="D55" s="16" t="str">
        <f>IFERROR(__xludf.DUMMYFUNCTION("CONCATENATE(""W241.AF.alex.doe."", TO_TEXT(C55), ""@gmail.com"")"),"W241.AF.alex.doe.069@gmail.com")</f>
        <v>W241.AF.alex.doe.069@gmail.com</v>
      </c>
      <c r="E55" s="17" t="s">
        <v>69</v>
      </c>
      <c r="F55" s="18">
        <v>35112.0</v>
      </c>
      <c r="G55" s="17" t="s">
        <v>107</v>
      </c>
      <c r="H55" s="19" t="s">
        <v>83</v>
      </c>
      <c r="I55" s="20"/>
      <c r="J55" s="21" t="str">
        <f>VLOOKUP(I55,'Ads Fontes Media Bias Data'!$A$2:$D$1744,3)</f>
        <v>#N/A</v>
      </c>
      <c r="K55" s="22" t="str">
        <f>VLOOKUP(I55,'Ads Fontes Media Bias Data'!$A$2:$D$1744,4)</f>
        <v>#N/A</v>
      </c>
      <c r="L55" s="20"/>
      <c r="M55" s="21" t="str">
        <f>VLOOKUP(L55,'Ads Fontes Media Bias Data'!$A$2:$D$1744,3)</f>
        <v>#N/A</v>
      </c>
      <c r="N55" s="22" t="str">
        <f>VLOOKUP(L55,'Ads Fontes Media Bias Data'!$A$2:$D$1744,4)</f>
        <v>#N/A</v>
      </c>
      <c r="O55" s="20"/>
      <c r="P55" s="21" t="str">
        <f>VLOOKUP(O55,'Ads Fontes Media Bias Data'!$A$2:$D$1744,3)</f>
        <v>#N/A</v>
      </c>
      <c r="Q55" s="22" t="str">
        <f>VLOOKUP(O55,'Ads Fontes Media Bias Data'!$A$2:$D$1744,4)</f>
        <v>#N/A</v>
      </c>
      <c r="R55" s="20"/>
      <c r="S55" s="21" t="str">
        <f>VLOOKUP(R55,'Ads Fontes Media Bias Data'!$A$2:$D$1744,3)</f>
        <v>#N/A</v>
      </c>
      <c r="T55" s="22" t="str">
        <f>VLOOKUP(R55,'Ads Fontes Media Bias Data'!$A$2:$D$1744,4)</f>
        <v>#N/A</v>
      </c>
      <c r="U55" s="20"/>
      <c r="V55" s="21" t="str">
        <f>VLOOKUP(U55,'Ads Fontes Media Bias Data'!$A$2:$D$1744,3)</f>
        <v>#N/A</v>
      </c>
      <c r="W55" s="22" t="str">
        <f>VLOOKUP(U55,'Ads Fontes Media Bias Data'!$A$2:$D$1744,4)</f>
        <v>#N/A</v>
      </c>
      <c r="X55" s="20"/>
      <c r="Y55" s="21" t="str">
        <f>VLOOKUP(X55,'Ads Fontes Media Bias Data'!$A$2:$D$1744,3)</f>
        <v>#N/A</v>
      </c>
      <c r="Z55" s="22" t="str">
        <f>VLOOKUP(X55,'Ads Fontes Media Bias Data'!$A$2:$D$1744,4)</f>
        <v>#N/A</v>
      </c>
      <c r="AA55" s="20"/>
      <c r="AB55" s="21" t="str">
        <f>VLOOKUP(AA55,'Ads Fontes Media Bias Data'!$A$2:$D$1744,3)</f>
        <v>#N/A</v>
      </c>
      <c r="AC55" s="22" t="str">
        <f>VLOOKUP(AA55,'Ads Fontes Media Bias Data'!$A$2:$D$1744,4)</f>
        <v>#N/A</v>
      </c>
      <c r="AD55" s="20"/>
      <c r="AE55" s="21" t="str">
        <f>VLOOKUP(AD55,'Ads Fontes Media Bias Data'!$A$2:$D$1744,3)</f>
        <v>#N/A</v>
      </c>
      <c r="AF55" s="22" t="str">
        <f>VLOOKUP(AD55,'Ads Fontes Media Bias Data'!$A$2:$D$1744,4)</f>
        <v>#N/A</v>
      </c>
      <c r="AG55" s="20"/>
      <c r="AH55" s="21" t="str">
        <f>VLOOKUP(AG55,'Ads Fontes Media Bias Data'!$A$2:$D$1744,3)</f>
        <v>#N/A</v>
      </c>
      <c r="AI55" s="22" t="str">
        <f>VLOOKUP(AG55,'Ads Fontes Media Bias Data'!$A$2:$D$1744,4)</f>
        <v>#N/A</v>
      </c>
      <c r="AJ55" s="20"/>
      <c r="AK55" s="21" t="str">
        <f>VLOOKUP(AJ55,'Ads Fontes Media Bias Data'!$A$2:$D$1744,3)</f>
        <v>#N/A</v>
      </c>
      <c r="AL55" s="22" t="str">
        <f>VLOOKUP(AJ55,'Ads Fontes Media Bias Data'!$A$2:$D$1744,4)</f>
        <v>#N/A</v>
      </c>
      <c r="AM55" s="20"/>
      <c r="AN55" s="21" t="str">
        <f>VLOOKUP(AM55,'Ads Fontes Media Bias Data'!$A$2:$D$1744,3)</f>
        <v>#N/A</v>
      </c>
      <c r="AO55" s="22" t="str">
        <f>VLOOKUP(AM55,'Ads Fontes Media Bias Data'!$A$2:$D$1744,4)</f>
        <v>#N/A</v>
      </c>
      <c r="AP55" s="20"/>
      <c r="AQ55" s="21" t="str">
        <f>VLOOKUP(AP55,'Ads Fontes Media Bias Data'!$A$2:$D$1744,3)</f>
        <v>#N/A</v>
      </c>
      <c r="AR55" s="22" t="str">
        <f>VLOOKUP(AP55,'Ads Fontes Media Bias Data'!$A$2:$D$1744,4)</f>
        <v>#N/A</v>
      </c>
      <c r="AS55" s="24" t="str">
        <f t="shared" si="1"/>
        <v>#N/A</v>
      </c>
      <c r="AT55" s="25" t="str">
        <f t="shared" si="2"/>
        <v>#N/A</v>
      </c>
      <c r="AU55" s="26" t="str">
        <f t="shared" si="3"/>
        <v>#N/A</v>
      </c>
      <c r="AV55" s="25" t="str">
        <f t="shared" si="4"/>
        <v>#N/A</v>
      </c>
      <c r="AW55" s="25"/>
      <c r="AX55" s="26" t="s">
        <v>176</v>
      </c>
      <c r="AY55" s="25"/>
    </row>
    <row r="56">
      <c r="A56" s="13">
        <v>44752.0</v>
      </c>
      <c r="B56" s="14" t="s">
        <v>173</v>
      </c>
      <c r="C56" s="15">
        <v>70.0</v>
      </c>
      <c r="D56" s="16" t="str">
        <f>IFERROR(__xludf.DUMMYFUNCTION("CONCATENATE(""W241.AF.alex.doe."", TO_TEXT(C56), ""@gmail.com"")"),"W241.AF.alex.doe.070@gmail.com")</f>
        <v>W241.AF.alex.doe.070@gmail.com</v>
      </c>
      <c r="E56" s="17" t="s">
        <v>115</v>
      </c>
      <c r="F56" s="18">
        <v>21130.0</v>
      </c>
      <c r="G56" s="17" t="s">
        <v>70</v>
      </c>
      <c r="H56" s="19" t="s">
        <v>71</v>
      </c>
      <c r="I56" s="30"/>
      <c r="J56" s="28" t="str">
        <f>VLOOKUP(I56,'Ads Fontes Media Bias Data'!$A$2:$D$1744,3)</f>
        <v>#N/A</v>
      </c>
      <c r="K56" s="29" t="str">
        <f>VLOOKUP(I56,'Ads Fontes Media Bias Data'!$A$2:$D$1744,4)</f>
        <v>#N/A</v>
      </c>
      <c r="L56" s="27"/>
      <c r="M56" s="28" t="str">
        <f>VLOOKUP(L56,'Ads Fontes Media Bias Data'!$A$2:$D$1744,3)</f>
        <v>#N/A</v>
      </c>
      <c r="N56" s="29" t="str">
        <f>VLOOKUP(L56,'Ads Fontes Media Bias Data'!$A$2:$D$1744,4)</f>
        <v>#N/A</v>
      </c>
      <c r="O56" s="27"/>
      <c r="P56" s="28" t="str">
        <f>VLOOKUP(O56,'Ads Fontes Media Bias Data'!$A$2:$D$1744,3)</f>
        <v>#N/A</v>
      </c>
      <c r="Q56" s="29" t="str">
        <f>VLOOKUP(O56,'Ads Fontes Media Bias Data'!$A$2:$D$1744,4)</f>
        <v>#N/A</v>
      </c>
      <c r="R56" s="27"/>
      <c r="S56" s="28" t="str">
        <f>VLOOKUP(R56,'Ads Fontes Media Bias Data'!$A$2:$D$1744,3)</f>
        <v>#N/A</v>
      </c>
      <c r="T56" s="29" t="str">
        <f>VLOOKUP(R56,'Ads Fontes Media Bias Data'!$A$2:$D$1744,4)</f>
        <v>#N/A</v>
      </c>
      <c r="U56" s="27"/>
      <c r="V56" s="28" t="str">
        <f>VLOOKUP(U56,'Ads Fontes Media Bias Data'!$A$2:$D$1744,3)</f>
        <v>#N/A</v>
      </c>
      <c r="W56" s="29" t="str">
        <f>VLOOKUP(U56,'Ads Fontes Media Bias Data'!$A$2:$D$1744,4)</f>
        <v>#N/A</v>
      </c>
      <c r="X56" s="27"/>
      <c r="Y56" s="28" t="str">
        <f>VLOOKUP(X56,'Ads Fontes Media Bias Data'!$A$2:$D$1744,3)</f>
        <v>#N/A</v>
      </c>
      <c r="Z56" s="29" t="str">
        <f>VLOOKUP(X56,'Ads Fontes Media Bias Data'!$A$2:$D$1744,4)</f>
        <v>#N/A</v>
      </c>
      <c r="AA56" s="30"/>
      <c r="AB56" s="28" t="str">
        <f>VLOOKUP(AA56,'Ads Fontes Media Bias Data'!$A$2:$D$1744,3)</f>
        <v>#N/A</v>
      </c>
      <c r="AC56" s="29" t="str">
        <f>VLOOKUP(AA56,'Ads Fontes Media Bias Data'!$A$2:$D$1744,4)</f>
        <v>#N/A</v>
      </c>
      <c r="AD56" s="30"/>
      <c r="AE56" s="28" t="str">
        <f>VLOOKUP(AD56,'Ads Fontes Media Bias Data'!$A$2:$D$1744,3)</f>
        <v>#N/A</v>
      </c>
      <c r="AF56" s="29" t="str">
        <f>VLOOKUP(AD56,'Ads Fontes Media Bias Data'!$A$2:$D$1744,4)</f>
        <v>#N/A</v>
      </c>
      <c r="AG56" s="30"/>
      <c r="AH56" s="28" t="str">
        <f>VLOOKUP(AG56,'Ads Fontes Media Bias Data'!$A$2:$D$1744,3)</f>
        <v>#N/A</v>
      </c>
      <c r="AI56" s="29" t="str">
        <f>VLOOKUP(AG56,'Ads Fontes Media Bias Data'!$A$2:$D$1744,4)</f>
        <v>#N/A</v>
      </c>
      <c r="AJ56" s="30"/>
      <c r="AK56" s="28" t="str">
        <f>VLOOKUP(AJ56,'Ads Fontes Media Bias Data'!$A$2:$D$1744,3)</f>
        <v>#N/A</v>
      </c>
      <c r="AL56" s="29" t="str">
        <f>VLOOKUP(AJ56,'Ads Fontes Media Bias Data'!$A$2:$D$1744,4)</f>
        <v>#N/A</v>
      </c>
      <c r="AM56" s="30"/>
      <c r="AN56" s="28" t="str">
        <f>VLOOKUP(AM56,'Ads Fontes Media Bias Data'!$A$2:$D$1744,3)</f>
        <v>#N/A</v>
      </c>
      <c r="AO56" s="29" t="str">
        <f>VLOOKUP(AM56,'Ads Fontes Media Bias Data'!$A$2:$D$1744,4)</f>
        <v>#N/A</v>
      </c>
      <c r="AP56" s="30"/>
      <c r="AQ56" s="28" t="str">
        <f>VLOOKUP(AP56,'Ads Fontes Media Bias Data'!$A$2:$D$1744,3)</f>
        <v>#N/A</v>
      </c>
      <c r="AR56" s="29" t="str">
        <f>VLOOKUP(AP56,'Ads Fontes Media Bias Data'!$A$2:$D$1744,4)</f>
        <v>#N/A</v>
      </c>
      <c r="AS56" s="24" t="str">
        <f t="shared" si="1"/>
        <v>#N/A</v>
      </c>
      <c r="AT56" s="25" t="str">
        <f t="shared" si="2"/>
        <v>#N/A</v>
      </c>
      <c r="AU56" s="26" t="str">
        <f t="shared" si="3"/>
        <v>#N/A</v>
      </c>
      <c r="AV56" s="25" t="str">
        <f t="shared" si="4"/>
        <v>#N/A</v>
      </c>
      <c r="AW56" s="25"/>
      <c r="AX56" s="25"/>
      <c r="AY56" s="25"/>
    </row>
    <row r="57">
      <c r="A57" s="13">
        <v>44752.0</v>
      </c>
      <c r="B57" s="14" t="s">
        <v>173</v>
      </c>
      <c r="C57" s="15">
        <v>70.0</v>
      </c>
      <c r="D57" s="16" t="str">
        <f>IFERROR(__xludf.DUMMYFUNCTION("CONCATENATE(""W241.AF.alex.doe."", TO_TEXT(C57), ""@gmail.com"")"),"W241.AF.alex.doe.070@gmail.com")</f>
        <v>W241.AF.alex.doe.070@gmail.com</v>
      </c>
      <c r="E57" s="17" t="s">
        <v>115</v>
      </c>
      <c r="F57" s="18">
        <v>21130.0</v>
      </c>
      <c r="G57" s="17" t="s">
        <v>70</v>
      </c>
      <c r="H57" s="19" t="s">
        <v>83</v>
      </c>
      <c r="I57" s="27"/>
      <c r="J57" s="28" t="str">
        <f>VLOOKUP(I57,'Ads Fontes Media Bias Data'!$A$2:$D$1744,3)</f>
        <v>#N/A</v>
      </c>
      <c r="K57" s="29" t="str">
        <f>VLOOKUP(I57,'Ads Fontes Media Bias Data'!$A$2:$D$1744,4)</f>
        <v>#N/A</v>
      </c>
      <c r="L57" s="27"/>
      <c r="M57" s="28" t="str">
        <f>VLOOKUP(L57,'Ads Fontes Media Bias Data'!$A$2:$D$1744,3)</f>
        <v>#N/A</v>
      </c>
      <c r="N57" s="29" t="str">
        <f>VLOOKUP(L57,'Ads Fontes Media Bias Data'!$A$2:$D$1744,4)</f>
        <v>#N/A</v>
      </c>
      <c r="O57" s="27"/>
      <c r="P57" s="28" t="str">
        <f>VLOOKUP(O57,'Ads Fontes Media Bias Data'!$A$2:$D$1744,3)</f>
        <v>#N/A</v>
      </c>
      <c r="Q57" s="29" t="str">
        <f>VLOOKUP(O57,'Ads Fontes Media Bias Data'!$A$2:$D$1744,4)</f>
        <v>#N/A</v>
      </c>
      <c r="R57" s="27"/>
      <c r="S57" s="28" t="str">
        <f>VLOOKUP(R57,'Ads Fontes Media Bias Data'!$A$2:$D$1744,3)</f>
        <v>#N/A</v>
      </c>
      <c r="T57" s="29" t="str">
        <f>VLOOKUP(R57,'Ads Fontes Media Bias Data'!$A$2:$D$1744,4)</f>
        <v>#N/A</v>
      </c>
      <c r="U57" s="27"/>
      <c r="V57" s="28" t="str">
        <f>VLOOKUP(U57,'Ads Fontes Media Bias Data'!$A$2:$D$1744,3)</f>
        <v>#N/A</v>
      </c>
      <c r="W57" s="29" t="str">
        <f>VLOOKUP(U57,'Ads Fontes Media Bias Data'!$A$2:$D$1744,4)</f>
        <v>#N/A</v>
      </c>
      <c r="X57" s="27"/>
      <c r="Y57" s="28" t="str">
        <f>VLOOKUP(X57,'Ads Fontes Media Bias Data'!$A$2:$D$1744,3)</f>
        <v>#N/A</v>
      </c>
      <c r="Z57" s="29" t="str">
        <f>VLOOKUP(X57,'Ads Fontes Media Bias Data'!$A$2:$D$1744,4)</f>
        <v>#N/A</v>
      </c>
      <c r="AA57" s="27"/>
      <c r="AB57" s="28" t="str">
        <f>VLOOKUP(AA57,'Ads Fontes Media Bias Data'!$A$2:$D$1744,3)</f>
        <v>#N/A</v>
      </c>
      <c r="AC57" s="29" t="str">
        <f>VLOOKUP(AA57,'Ads Fontes Media Bias Data'!$A$2:$D$1744,4)</f>
        <v>#N/A</v>
      </c>
      <c r="AD57" s="27"/>
      <c r="AE57" s="28" t="str">
        <f>VLOOKUP(AD57,'Ads Fontes Media Bias Data'!$A$2:$D$1744,3)</f>
        <v>#N/A</v>
      </c>
      <c r="AF57" s="29" t="str">
        <f>VLOOKUP(AD57,'Ads Fontes Media Bias Data'!$A$2:$D$1744,4)</f>
        <v>#N/A</v>
      </c>
      <c r="AG57" s="27"/>
      <c r="AH57" s="28" t="str">
        <f>VLOOKUP(AG57,'Ads Fontes Media Bias Data'!$A$2:$D$1744,3)</f>
        <v>#N/A</v>
      </c>
      <c r="AI57" s="29" t="str">
        <f>VLOOKUP(AG57,'Ads Fontes Media Bias Data'!$A$2:$D$1744,4)</f>
        <v>#N/A</v>
      </c>
      <c r="AJ57" s="27"/>
      <c r="AK57" s="28" t="str">
        <f>VLOOKUP(AJ57,'Ads Fontes Media Bias Data'!$A$2:$D$1744,3)</f>
        <v>#N/A</v>
      </c>
      <c r="AL57" s="29" t="str">
        <f>VLOOKUP(AJ57,'Ads Fontes Media Bias Data'!$A$2:$D$1744,4)</f>
        <v>#N/A</v>
      </c>
      <c r="AM57" s="27"/>
      <c r="AN57" s="28" t="str">
        <f>VLOOKUP(AM57,'Ads Fontes Media Bias Data'!$A$2:$D$1744,3)</f>
        <v>#N/A</v>
      </c>
      <c r="AO57" s="29" t="str">
        <f>VLOOKUP(AM57,'Ads Fontes Media Bias Data'!$A$2:$D$1744,4)</f>
        <v>#N/A</v>
      </c>
      <c r="AP57" s="27"/>
      <c r="AQ57" s="28" t="str">
        <f>VLOOKUP(AP57,'Ads Fontes Media Bias Data'!$A$2:$D$1744,3)</f>
        <v>#N/A</v>
      </c>
      <c r="AR57" s="29" t="str">
        <f>VLOOKUP(AP57,'Ads Fontes Media Bias Data'!$A$2:$D$1744,4)</f>
        <v>#N/A</v>
      </c>
      <c r="AS57" s="24" t="str">
        <f t="shared" si="1"/>
        <v>#N/A</v>
      </c>
      <c r="AT57" s="25" t="str">
        <f t="shared" si="2"/>
        <v>#N/A</v>
      </c>
      <c r="AU57" s="26" t="str">
        <f t="shared" si="3"/>
        <v>#N/A</v>
      </c>
      <c r="AV57" s="25" t="str">
        <f t="shared" si="4"/>
        <v>#N/A</v>
      </c>
      <c r="AW57" s="25"/>
      <c r="AX57" s="26" t="s">
        <v>176</v>
      </c>
      <c r="AY57" s="25"/>
    </row>
    <row r="58">
      <c r="A58" s="13">
        <v>44752.0</v>
      </c>
      <c r="B58" s="14" t="s">
        <v>173</v>
      </c>
      <c r="C58" s="15">
        <v>71.0</v>
      </c>
      <c r="D58" s="16" t="str">
        <f>IFERROR(__xludf.DUMMYFUNCTION("CONCATENATE(""W241.AF.alex.doe."", TO_TEXT(C58), ""@gmail.com"")"),"W241.AF.alex.doe.071@gmail.com")</f>
        <v>W241.AF.alex.doe.071@gmail.com</v>
      </c>
      <c r="E58" s="17" t="s">
        <v>115</v>
      </c>
      <c r="F58" s="18">
        <v>22032.0</v>
      </c>
      <c r="G58" s="17" t="s">
        <v>96</v>
      </c>
      <c r="H58" s="19" t="s">
        <v>71</v>
      </c>
      <c r="I58" s="20"/>
      <c r="J58" s="21" t="str">
        <f>VLOOKUP(I58,'Ads Fontes Media Bias Data'!$A$2:$D$1744,3)</f>
        <v>#N/A</v>
      </c>
      <c r="K58" s="22" t="str">
        <f>VLOOKUP(I58,'Ads Fontes Media Bias Data'!$A$2:$D$1744,4)</f>
        <v>#N/A</v>
      </c>
      <c r="L58" s="20"/>
      <c r="M58" s="21" t="str">
        <f>VLOOKUP(L58,'Ads Fontes Media Bias Data'!$A$2:$D$1744,3)</f>
        <v>#N/A</v>
      </c>
      <c r="N58" s="22" t="str">
        <f>VLOOKUP(L58,'Ads Fontes Media Bias Data'!$A$2:$D$1744,4)</f>
        <v>#N/A</v>
      </c>
      <c r="O58" s="20"/>
      <c r="P58" s="21" t="str">
        <f>VLOOKUP(O58,'Ads Fontes Media Bias Data'!$A$2:$D$1744,3)</f>
        <v>#N/A</v>
      </c>
      <c r="Q58" s="22" t="str">
        <f>VLOOKUP(O58,'Ads Fontes Media Bias Data'!$A$2:$D$1744,4)</f>
        <v>#N/A</v>
      </c>
      <c r="R58" s="31"/>
      <c r="S58" s="21" t="str">
        <f>VLOOKUP(R58,'Ads Fontes Media Bias Data'!$A$2:$D$1744,3)</f>
        <v>#N/A</v>
      </c>
      <c r="T58" s="22" t="str">
        <f>VLOOKUP(R58,'Ads Fontes Media Bias Data'!$A$2:$D$1744,4)</f>
        <v>#N/A</v>
      </c>
      <c r="U58" s="20"/>
      <c r="V58" s="21" t="str">
        <f>VLOOKUP(U58,'Ads Fontes Media Bias Data'!$A$2:$D$1744,3)</f>
        <v>#N/A</v>
      </c>
      <c r="W58" s="22" t="str">
        <f>VLOOKUP(U58,'Ads Fontes Media Bias Data'!$A$2:$D$1744,4)</f>
        <v>#N/A</v>
      </c>
      <c r="X58" s="20"/>
      <c r="Y58" s="21" t="str">
        <f>VLOOKUP(X58,'Ads Fontes Media Bias Data'!$A$2:$D$1744,3)</f>
        <v>#N/A</v>
      </c>
      <c r="Z58" s="22" t="str">
        <f>VLOOKUP(X58,'Ads Fontes Media Bias Data'!$A$2:$D$1744,4)</f>
        <v>#N/A</v>
      </c>
      <c r="AA58" s="20"/>
      <c r="AB58" s="21" t="str">
        <f>VLOOKUP(AA58,'Ads Fontes Media Bias Data'!$A$2:$D$1744,3)</f>
        <v>#N/A</v>
      </c>
      <c r="AC58" s="22" t="str">
        <f>VLOOKUP(AA58,'Ads Fontes Media Bias Data'!$A$2:$D$1744,4)</f>
        <v>#N/A</v>
      </c>
      <c r="AD58" s="20"/>
      <c r="AE58" s="21" t="str">
        <f>VLOOKUP(AD58,'Ads Fontes Media Bias Data'!$A$2:$D$1744,3)</f>
        <v>#N/A</v>
      </c>
      <c r="AF58" s="22" t="str">
        <f>VLOOKUP(AD58,'Ads Fontes Media Bias Data'!$A$2:$D$1744,4)</f>
        <v>#N/A</v>
      </c>
      <c r="AG58" s="20"/>
      <c r="AH58" s="21" t="str">
        <f>VLOOKUP(AG58,'Ads Fontes Media Bias Data'!$A$2:$D$1744,3)</f>
        <v>#N/A</v>
      </c>
      <c r="AI58" s="22" t="str">
        <f>VLOOKUP(AG58,'Ads Fontes Media Bias Data'!$A$2:$D$1744,4)</f>
        <v>#N/A</v>
      </c>
      <c r="AJ58" s="20"/>
      <c r="AK58" s="21" t="str">
        <f>VLOOKUP(AJ58,'Ads Fontes Media Bias Data'!$A$2:$D$1744,3)</f>
        <v>#N/A</v>
      </c>
      <c r="AL58" s="22" t="str">
        <f>VLOOKUP(AJ58,'Ads Fontes Media Bias Data'!$A$2:$D$1744,4)</f>
        <v>#N/A</v>
      </c>
      <c r="AM58" s="20"/>
      <c r="AN58" s="21" t="str">
        <f>VLOOKUP(AM58,'Ads Fontes Media Bias Data'!$A$2:$D$1744,3)</f>
        <v>#N/A</v>
      </c>
      <c r="AO58" s="22" t="str">
        <f>VLOOKUP(AM58,'Ads Fontes Media Bias Data'!$A$2:$D$1744,4)</f>
        <v>#N/A</v>
      </c>
      <c r="AP58" s="20"/>
      <c r="AQ58" s="21" t="str">
        <f>VLOOKUP(AP58,'Ads Fontes Media Bias Data'!$A$2:$D$1744,3)</f>
        <v>#N/A</v>
      </c>
      <c r="AR58" s="22" t="str">
        <f>VLOOKUP(AP58,'Ads Fontes Media Bias Data'!$A$2:$D$1744,4)</f>
        <v>#N/A</v>
      </c>
      <c r="AS58" s="24" t="str">
        <f t="shared" si="1"/>
        <v>#N/A</v>
      </c>
      <c r="AT58" s="25" t="str">
        <f t="shared" si="2"/>
        <v>#N/A</v>
      </c>
      <c r="AU58" s="26" t="str">
        <f t="shared" si="3"/>
        <v>#N/A</v>
      </c>
      <c r="AV58" s="25" t="str">
        <f t="shared" si="4"/>
        <v>#N/A</v>
      </c>
      <c r="AW58" s="25"/>
      <c r="AX58" s="25"/>
      <c r="AY58" s="25"/>
    </row>
    <row r="59">
      <c r="A59" s="13">
        <v>44752.0</v>
      </c>
      <c r="B59" s="14" t="s">
        <v>173</v>
      </c>
      <c r="C59" s="15">
        <v>71.0</v>
      </c>
      <c r="D59" s="16" t="str">
        <f>IFERROR(__xludf.DUMMYFUNCTION("CONCATENATE(""W241.AF.alex.doe."", TO_TEXT(C59), ""@gmail.com"")"),"W241.AF.alex.doe.071@gmail.com")</f>
        <v>W241.AF.alex.doe.071@gmail.com</v>
      </c>
      <c r="E59" s="17" t="s">
        <v>115</v>
      </c>
      <c r="F59" s="18">
        <v>22032.0</v>
      </c>
      <c r="G59" s="17" t="s">
        <v>96</v>
      </c>
      <c r="H59" s="19" t="s">
        <v>83</v>
      </c>
      <c r="I59" s="20"/>
      <c r="J59" s="21" t="str">
        <f>VLOOKUP(I59,'Ads Fontes Media Bias Data'!$A$2:$D$1744,3)</f>
        <v>#N/A</v>
      </c>
      <c r="K59" s="22" t="str">
        <f>VLOOKUP(I59,'Ads Fontes Media Bias Data'!$A$2:$D$1744,4)</f>
        <v>#N/A</v>
      </c>
      <c r="L59" s="20"/>
      <c r="M59" s="21" t="str">
        <f>VLOOKUP(L59,'Ads Fontes Media Bias Data'!$A$2:$D$1744,3)</f>
        <v>#N/A</v>
      </c>
      <c r="N59" s="22" t="str">
        <f>VLOOKUP(L59,'Ads Fontes Media Bias Data'!$A$2:$D$1744,4)</f>
        <v>#N/A</v>
      </c>
      <c r="O59" s="20"/>
      <c r="P59" s="21" t="str">
        <f>VLOOKUP(O59,'Ads Fontes Media Bias Data'!$A$2:$D$1744,3)</f>
        <v>#N/A</v>
      </c>
      <c r="Q59" s="22" t="str">
        <f>VLOOKUP(O59,'Ads Fontes Media Bias Data'!$A$2:$D$1744,4)</f>
        <v>#N/A</v>
      </c>
      <c r="R59" s="20"/>
      <c r="S59" s="21" t="str">
        <f>VLOOKUP(R59,'Ads Fontes Media Bias Data'!$A$2:$D$1744,3)</f>
        <v>#N/A</v>
      </c>
      <c r="T59" s="22" t="str">
        <f>VLOOKUP(R59,'Ads Fontes Media Bias Data'!$A$2:$D$1744,4)</f>
        <v>#N/A</v>
      </c>
      <c r="U59" s="20"/>
      <c r="V59" s="21" t="str">
        <f>VLOOKUP(U59,'Ads Fontes Media Bias Data'!$A$2:$D$1744,3)</f>
        <v>#N/A</v>
      </c>
      <c r="W59" s="22" t="str">
        <f>VLOOKUP(U59,'Ads Fontes Media Bias Data'!$A$2:$D$1744,4)</f>
        <v>#N/A</v>
      </c>
      <c r="X59" s="20"/>
      <c r="Y59" s="21" t="str">
        <f>VLOOKUP(X59,'Ads Fontes Media Bias Data'!$A$2:$D$1744,3)</f>
        <v>#N/A</v>
      </c>
      <c r="Z59" s="22" t="str">
        <f>VLOOKUP(X59,'Ads Fontes Media Bias Data'!$A$2:$D$1744,4)</f>
        <v>#N/A</v>
      </c>
      <c r="AA59" s="20"/>
      <c r="AB59" s="21" t="str">
        <f>VLOOKUP(AA59,'Ads Fontes Media Bias Data'!$A$2:$D$1744,3)</f>
        <v>#N/A</v>
      </c>
      <c r="AC59" s="22" t="str">
        <f>VLOOKUP(AA59,'Ads Fontes Media Bias Data'!$A$2:$D$1744,4)</f>
        <v>#N/A</v>
      </c>
      <c r="AD59" s="20"/>
      <c r="AE59" s="21" t="str">
        <f>VLOOKUP(AD59,'Ads Fontes Media Bias Data'!$A$2:$D$1744,3)</f>
        <v>#N/A</v>
      </c>
      <c r="AF59" s="22" t="str">
        <f>VLOOKUP(AD59,'Ads Fontes Media Bias Data'!$A$2:$D$1744,4)</f>
        <v>#N/A</v>
      </c>
      <c r="AG59" s="20"/>
      <c r="AH59" s="21" t="str">
        <f>VLOOKUP(AG59,'Ads Fontes Media Bias Data'!$A$2:$D$1744,3)</f>
        <v>#N/A</v>
      </c>
      <c r="AI59" s="22" t="str">
        <f>VLOOKUP(AG59,'Ads Fontes Media Bias Data'!$A$2:$D$1744,4)</f>
        <v>#N/A</v>
      </c>
      <c r="AJ59" s="20"/>
      <c r="AK59" s="21" t="str">
        <f>VLOOKUP(AJ59,'Ads Fontes Media Bias Data'!$A$2:$D$1744,3)</f>
        <v>#N/A</v>
      </c>
      <c r="AL59" s="22" t="str">
        <f>VLOOKUP(AJ59,'Ads Fontes Media Bias Data'!$A$2:$D$1744,4)</f>
        <v>#N/A</v>
      </c>
      <c r="AM59" s="20"/>
      <c r="AN59" s="21" t="str">
        <f>VLOOKUP(AM59,'Ads Fontes Media Bias Data'!$A$2:$D$1744,3)</f>
        <v>#N/A</v>
      </c>
      <c r="AO59" s="22" t="str">
        <f>VLOOKUP(AM59,'Ads Fontes Media Bias Data'!$A$2:$D$1744,4)</f>
        <v>#N/A</v>
      </c>
      <c r="AP59" s="20"/>
      <c r="AQ59" s="21" t="str">
        <f>VLOOKUP(AP59,'Ads Fontes Media Bias Data'!$A$2:$D$1744,3)</f>
        <v>#N/A</v>
      </c>
      <c r="AR59" s="22" t="str">
        <f>VLOOKUP(AP59,'Ads Fontes Media Bias Data'!$A$2:$D$1744,4)</f>
        <v>#N/A</v>
      </c>
      <c r="AS59" s="24" t="str">
        <f t="shared" si="1"/>
        <v>#N/A</v>
      </c>
      <c r="AT59" s="25" t="str">
        <f t="shared" si="2"/>
        <v>#N/A</v>
      </c>
      <c r="AU59" s="26" t="str">
        <f t="shared" si="3"/>
        <v>#N/A</v>
      </c>
      <c r="AV59" s="25" t="str">
        <f t="shared" si="4"/>
        <v>#N/A</v>
      </c>
      <c r="AW59" s="25"/>
      <c r="AX59" s="26" t="s">
        <v>176</v>
      </c>
      <c r="AY59" s="25"/>
    </row>
    <row r="60">
      <c r="A60" s="13">
        <v>44752.0</v>
      </c>
      <c r="B60" s="14" t="s">
        <v>173</v>
      </c>
      <c r="C60" s="15">
        <v>72.0</v>
      </c>
      <c r="D60" s="16" t="str">
        <f>IFERROR(__xludf.DUMMYFUNCTION("CONCATENATE(""W241.AF.alex.doe."", TO_TEXT(C60), ""@gmail.com"")"),"W241.AF.alex.doe.072@gmail.com")</f>
        <v>W241.AF.alex.doe.072@gmail.com</v>
      </c>
      <c r="E60" s="17" t="s">
        <v>115</v>
      </c>
      <c r="F60" s="18">
        <v>19134.0</v>
      </c>
      <c r="G60" s="17" t="s">
        <v>107</v>
      </c>
      <c r="H60" s="19" t="s">
        <v>71</v>
      </c>
      <c r="I60" s="30"/>
      <c r="J60" s="28" t="str">
        <f>VLOOKUP(I60,'Ads Fontes Media Bias Data'!$A$2:$D$1744,3)</f>
        <v>#N/A</v>
      </c>
      <c r="K60" s="29" t="str">
        <f>VLOOKUP(I60,'Ads Fontes Media Bias Data'!$A$2:$D$1744,4)</f>
        <v>#N/A</v>
      </c>
      <c r="L60" s="27"/>
      <c r="M60" s="28" t="str">
        <f>VLOOKUP(L60,'Ads Fontes Media Bias Data'!$A$2:$D$1744,3)</f>
        <v>#N/A</v>
      </c>
      <c r="N60" s="29" t="str">
        <f>VLOOKUP(L60,'Ads Fontes Media Bias Data'!$A$2:$D$1744,4)</f>
        <v>#N/A</v>
      </c>
      <c r="O60" s="27"/>
      <c r="P60" s="28" t="str">
        <f>VLOOKUP(O60,'Ads Fontes Media Bias Data'!$A$2:$D$1744,3)</f>
        <v>#N/A</v>
      </c>
      <c r="Q60" s="29" t="str">
        <f>VLOOKUP(O60,'Ads Fontes Media Bias Data'!$A$2:$D$1744,4)</f>
        <v>#N/A</v>
      </c>
      <c r="R60" s="27"/>
      <c r="S60" s="28" t="str">
        <f>VLOOKUP(R60,'Ads Fontes Media Bias Data'!$A$2:$D$1744,3)</f>
        <v>#N/A</v>
      </c>
      <c r="T60" s="29" t="str">
        <f>VLOOKUP(R60,'Ads Fontes Media Bias Data'!$A$2:$D$1744,4)</f>
        <v>#N/A</v>
      </c>
      <c r="U60" s="27"/>
      <c r="V60" s="28" t="str">
        <f>VLOOKUP(U60,'Ads Fontes Media Bias Data'!$A$2:$D$1744,3)</f>
        <v>#N/A</v>
      </c>
      <c r="W60" s="29" t="str">
        <f>VLOOKUP(U60,'Ads Fontes Media Bias Data'!$A$2:$D$1744,4)</f>
        <v>#N/A</v>
      </c>
      <c r="X60" s="27"/>
      <c r="Y60" s="28" t="str">
        <f>VLOOKUP(X60,'Ads Fontes Media Bias Data'!$A$2:$D$1744,3)</f>
        <v>#N/A</v>
      </c>
      <c r="Z60" s="29" t="str">
        <f>VLOOKUP(X60,'Ads Fontes Media Bias Data'!$A$2:$D$1744,4)</f>
        <v>#N/A</v>
      </c>
      <c r="AA60" s="30"/>
      <c r="AB60" s="28" t="str">
        <f>VLOOKUP(AA60,'Ads Fontes Media Bias Data'!$A$2:$D$1744,3)</f>
        <v>#N/A</v>
      </c>
      <c r="AC60" s="29" t="str">
        <f>VLOOKUP(AA60,'Ads Fontes Media Bias Data'!$A$2:$D$1744,4)</f>
        <v>#N/A</v>
      </c>
      <c r="AD60" s="30"/>
      <c r="AE60" s="28" t="str">
        <f>VLOOKUP(AD60,'Ads Fontes Media Bias Data'!$A$2:$D$1744,3)</f>
        <v>#N/A</v>
      </c>
      <c r="AF60" s="29" t="str">
        <f>VLOOKUP(AD60,'Ads Fontes Media Bias Data'!$A$2:$D$1744,4)</f>
        <v>#N/A</v>
      </c>
      <c r="AG60" s="30"/>
      <c r="AH60" s="28" t="str">
        <f>VLOOKUP(AG60,'Ads Fontes Media Bias Data'!$A$2:$D$1744,3)</f>
        <v>#N/A</v>
      </c>
      <c r="AI60" s="29" t="str">
        <f>VLOOKUP(AG60,'Ads Fontes Media Bias Data'!$A$2:$D$1744,4)</f>
        <v>#N/A</v>
      </c>
      <c r="AJ60" s="30"/>
      <c r="AK60" s="28" t="str">
        <f>VLOOKUP(AJ60,'Ads Fontes Media Bias Data'!$A$2:$D$1744,3)</f>
        <v>#N/A</v>
      </c>
      <c r="AL60" s="29" t="str">
        <f>VLOOKUP(AJ60,'Ads Fontes Media Bias Data'!$A$2:$D$1744,4)</f>
        <v>#N/A</v>
      </c>
      <c r="AM60" s="30"/>
      <c r="AN60" s="28" t="str">
        <f>VLOOKUP(AM60,'Ads Fontes Media Bias Data'!$A$2:$D$1744,3)</f>
        <v>#N/A</v>
      </c>
      <c r="AO60" s="29" t="str">
        <f>VLOOKUP(AM60,'Ads Fontes Media Bias Data'!$A$2:$D$1744,4)</f>
        <v>#N/A</v>
      </c>
      <c r="AP60" s="30"/>
      <c r="AQ60" s="28" t="str">
        <f>VLOOKUP(AP60,'Ads Fontes Media Bias Data'!$A$2:$D$1744,3)</f>
        <v>#N/A</v>
      </c>
      <c r="AR60" s="29" t="str">
        <f>VLOOKUP(AP60,'Ads Fontes Media Bias Data'!$A$2:$D$1744,4)</f>
        <v>#N/A</v>
      </c>
      <c r="AS60" s="24" t="str">
        <f t="shared" si="1"/>
        <v>#N/A</v>
      </c>
      <c r="AT60" s="25" t="str">
        <f t="shared" si="2"/>
        <v>#N/A</v>
      </c>
      <c r="AU60" s="26" t="str">
        <f t="shared" si="3"/>
        <v>#N/A</v>
      </c>
      <c r="AV60" s="25" t="str">
        <f t="shared" si="4"/>
        <v>#N/A</v>
      </c>
      <c r="AW60" s="25"/>
      <c r="AX60" s="25"/>
      <c r="AY60" s="25"/>
    </row>
    <row r="61">
      <c r="A61" s="13">
        <v>44752.0</v>
      </c>
      <c r="B61" s="14" t="s">
        <v>173</v>
      </c>
      <c r="C61" s="15">
        <v>72.0</v>
      </c>
      <c r="D61" s="16" t="str">
        <f>IFERROR(__xludf.DUMMYFUNCTION("CONCATENATE(""W241.AF.alex.doe."", TO_TEXT(C61), ""@gmail.com"")"),"W241.AF.alex.doe.072@gmail.com")</f>
        <v>W241.AF.alex.doe.072@gmail.com</v>
      </c>
      <c r="E61" s="17" t="s">
        <v>115</v>
      </c>
      <c r="F61" s="18">
        <v>19134.0</v>
      </c>
      <c r="G61" s="17" t="s">
        <v>107</v>
      </c>
      <c r="H61" s="19" t="s">
        <v>83</v>
      </c>
      <c r="I61" s="27"/>
      <c r="J61" s="28" t="str">
        <f>VLOOKUP(I61,'Ads Fontes Media Bias Data'!$A$2:$D$1744,3)</f>
        <v>#N/A</v>
      </c>
      <c r="K61" s="29" t="str">
        <f>VLOOKUP(I61,'Ads Fontes Media Bias Data'!$A$2:$D$1744,4)</f>
        <v>#N/A</v>
      </c>
      <c r="L61" s="27"/>
      <c r="M61" s="28" t="str">
        <f>VLOOKUP(L61,'Ads Fontes Media Bias Data'!$A$2:$D$1744,3)</f>
        <v>#N/A</v>
      </c>
      <c r="N61" s="29" t="str">
        <f>VLOOKUP(L61,'Ads Fontes Media Bias Data'!$A$2:$D$1744,4)</f>
        <v>#N/A</v>
      </c>
      <c r="O61" s="27"/>
      <c r="P61" s="28" t="str">
        <f>VLOOKUP(O61,'Ads Fontes Media Bias Data'!$A$2:$D$1744,3)</f>
        <v>#N/A</v>
      </c>
      <c r="Q61" s="29" t="str">
        <f>VLOOKUP(O61,'Ads Fontes Media Bias Data'!$A$2:$D$1744,4)</f>
        <v>#N/A</v>
      </c>
      <c r="R61" s="27"/>
      <c r="S61" s="28" t="str">
        <f>VLOOKUP(R61,'Ads Fontes Media Bias Data'!$A$2:$D$1744,3)</f>
        <v>#N/A</v>
      </c>
      <c r="T61" s="29" t="str">
        <f>VLOOKUP(R61,'Ads Fontes Media Bias Data'!$A$2:$D$1744,4)</f>
        <v>#N/A</v>
      </c>
      <c r="U61" s="27"/>
      <c r="V61" s="28" t="str">
        <f>VLOOKUP(U61,'Ads Fontes Media Bias Data'!$A$2:$D$1744,3)</f>
        <v>#N/A</v>
      </c>
      <c r="W61" s="29" t="str">
        <f>VLOOKUP(U61,'Ads Fontes Media Bias Data'!$A$2:$D$1744,4)</f>
        <v>#N/A</v>
      </c>
      <c r="X61" s="27"/>
      <c r="Y61" s="28" t="str">
        <f>VLOOKUP(X61,'Ads Fontes Media Bias Data'!$A$2:$D$1744,3)</f>
        <v>#N/A</v>
      </c>
      <c r="Z61" s="29" t="str">
        <f>VLOOKUP(X61,'Ads Fontes Media Bias Data'!$A$2:$D$1744,4)</f>
        <v>#N/A</v>
      </c>
      <c r="AA61" s="27"/>
      <c r="AB61" s="28" t="str">
        <f>VLOOKUP(AA61,'Ads Fontes Media Bias Data'!$A$2:$D$1744,3)</f>
        <v>#N/A</v>
      </c>
      <c r="AC61" s="29" t="str">
        <f>VLOOKUP(AA61,'Ads Fontes Media Bias Data'!$A$2:$D$1744,4)</f>
        <v>#N/A</v>
      </c>
      <c r="AD61" s="27"/>
      <c r="AE61" s="28" t="str">
        <f>VLOOKUP(AD61,'Ads Fontes Media Bias Data'!$A$2:$D$1744,3)</f>
        <v>#N/A</v>
      </c>
      <c r="AF61" s="29" t="str">
        <f>VLOOKUP(AD61,'Ads Fontes Media Bias Data'!$A$2:$D$1744,4)</f>
        <v>#N/A</v>
      </c>
      <c r="AG61" s="27"/>
      <c r="AH61" s="28" t="str">
        <f>VLOOKUP(AG61,'Ads Fontes Media Bias Data'!$A$2:$D$1744,3)</f>
        <v>#N/A</v>
      </c>
      <c r="AI61" s="29" t="str">
        <f>VLOOKUP(AG61,'Ads Fontes Media Bias Data'!$A$2:$D$1744,4)</f>
        <v>#N/A</v>
      </c>
      <c r="AJ61" s="27"/>
      <c r="AK61" s="28" t="str">
        <f>VLOOKUP(AJ61,'Ads Fontes Media Bias Data'!$A$2:$D$1744,3)</f>
        <v>#N/A</v>
      </c>
      <c r="AL61" s="29" t="str">
        <f>VLOOKUP(AJ61,'Ads Fontes Media Bias Data'!$A$2:$D$1744,4)</f>
        <v>#N/A</v>
      </c>
      <c r="AM61" s="27"/>
      <c r="AN61" s="28" t="str">
        <f>VLOOKUP(AM61,'Ads Fontes Media Bias Data'!$A$2:$D$1744,3)</f>
        <v>#N/A</v>
      </c>
      <c r="AO61" s="29" t="str">
        <f>VLOOKUP(AM61,'Ads Fontes Media Bias Data'!$A$2:$D$1744,4)</f>
        <v>#N/A</v>
      </c>
      <c r="AP61" s="27"/>
      <c r="AQ61" s="28" t="str">
        <f>VLOOKUP(AP61,'Ads Fontes Media Bias Data'!$A$2:$D$1744,3)</f>
        <v>#N/A</v>
      </c>
      <c r="AR61" s="29" t="str">
        <f>VLOOKUP(AP61,'Ads Fontes Media Bias Data'!$A$2:$D$1744,4)</f>
        <v>#N/A</v>
      </c>
      <c r="AS61" s="24" t="str">
        <f t="shared" si="1"/>
        <v>#N/A</v>
      </c>
      <c r="AT61" s="25" t="str">
        <f t="shared" si="2"/>
        <v>#N/A</v>
      </c>
      <c r="AU61" s="26" t="str">
        <f t="shared" si="3"/>
        <v>#N/A</v>
      </c>
      <c r="AV61" s="25" t="str">
        <f t="shared" si="4"/>
        <v>#N/A</v>
      </c>
      <c r="AW61" s="25"/>
      <c r="AX61" s="26" t="s">
        <v>176</v>
      </c>
      <c r="AY61" s="25"/>
    </row>
    <row r="62">
      <c r="A62" s="13">
        <v>44759.0</v>
      </c>
      <c r="B62" s="14" t="s">
        <v>173</v>
      </c>
      <c r="C62" s="15">
        <v>73.0</v>
      </c>
      <c r="D62" s="16" t="str">
        <f>IFERROR(__xludf.DUMMYFUNCTION("CONCATENATE(""W241.AF.alex.doe."", TO_TEXT(C62), ""@gmail.com"")"),"W241.AF.alex.doe.073@gmail.com")</f>
        <v>W241.AF.alex.doe.073@gmail.com</v>
      </c>
      <c r="E62" s="17" t="s">
        <v>69</v>
      </c>
      <c r="F62" s="18">
        <v>35904.0</v>
      </c>
      <c r="G62" s="17" t="s">
        <v>70</v>
      </c>
      <c r="H62" s="19" t="s">
        <v>71</v>
      </c>
      <c r="I62" s="20"/>
      <c r="J62" s="21" t="str">
        <f>VLOOKUP(I62,'Ads Fontes Media Bias Data'!$A$2:$D$1744,3)</f>
        <v>#N/A</v>
      </c>
      <c r="K62" s="22" t="str">
        <f>VLOOKUP(I62,'Ads Fontes Media Bias Data'!$A$2:$D$1744,4)</f>
        <v>#N/A</v>
      </c>
      <c r="L62" s="20"/>
      <c r="M62" s="21" t="str">
        <f>VLOOKUP(L62,'Ads Fontes Media Bias Data'!$A$2:$D$1744,3)</f>
        <v>#N/A</v>
      </c>
      <c r="N62" s="22" t="str">
        <f>VLOOKUP(L62,'Ads Fontes Media Bias Data'!$A$2:$D$1744,4)</f>
        <v>#N/A</v>
      </c>
      <c r="O62" s="20"/>
      <c r="P62" s="21" t="str">
        <f>VLOOKUP(O62,'Ads Fontes Media Bias Data'!$A$2:$D$1744,3)</f>
        <v>#N/A</v>
      </c>
      <c r="Q62" s="22" t="str">
        <f>VLOOKUP(O62,'Ads Fontes Media Bias Data'!$A$2:$D$1744,4)</f>
        <v>#N/A</v>
      </c>
      <c r="R62" s="31"/>
      <c r="S62" s="21" t="str">
        <f>VLOOKUP(R62,'Ads Fontes Media Bias Data'!$A$2:$D$1744,3)</f>
        <v>#N/A</v>
      </c>
      <c r="T62" s="22" t="str">
        <f>VLOOKUP(R62,'Ads Fontes Media Bias Data'!$A$2:$D$1744,4)</f>
        <v>#N/A</v>
      </c>
      <c r="U62" s="20"/>
      <c r="V62" s="21" t="str">
        <f>VLOOKUP(U62,'Ads Fontes Media Bias Data'!$A$2:$D$1744,3)</f>
        <v>#N/A</v>
      </c>
      <c r="W62" s="22" t="str">
        <f>VLOOKUP(U62,'Ads Fontes Media Bias Data'!$A$2:$D$1744,4)</f>
        <v>#N/A</v>
      </c>
      <c r="X62" s="20"/>
      <c r="Y62" s="21" t="str">
        <f>VLOOKUP(X62,'Ads Fontes Media Bias Data'!$A$2:$D$1744,3)</f>
        <v>#N/A</v>
      </c>
      <c r="Z62" s="22" t="str">
        <f>VLOOKUP(X62,'Ads Fontes Media Bias Data'!$A$2:$D$1744,4)</f>
        <v>#N/A</v>
      </c>
      <c r="AA62" s="20"/>
      <c r="AB62" s="21" t="str">
        <f>VLOOKUP(AA62,'Ads Fontes Media Bias Data'!$A$2:$D$1744,3)</f>
        <v>#N/A</v>
      </c>
      <c r="AC62" s="22" t="str">
        <f>VLOOKUP(AA62,'Ads Fontes Media Bias Data'!$A$2:$D$1744,4)</f>
        <v>#N/A</v>
      </c>
      <c r="AD62" s="20"/>
      <c r="AE62" s="21" t="str">
        <f>VLOOKUP(AD62,'Ads Fontes Media Bias Data'!$A$2:$D$1744,3)</f>
        <v>#N/A</v>
      </c>
      <c r="AF62" s="22" t="str">
        <f>VLOOKUP(AD62,'Ads Fontes Media Bias Data'!$A$2:$D$1744,4)</f>
        <v>#N/A</v>
      </c>
      <c r="AG62" s="20"/>
      <c r="AH62" s="21" t="str">
        <f>VLOOKUP(AG62,'Ads Fontes Media Bias Data'!$A$2:$D$1744,3)</f>
        <v>#N/A</v>
      </c>
      <c r="AI62" s="22" t="str">
        <f>VLOOKUP(AG62,'Ads Fontes Media Bias Data'!$A$2:$D$1744,4)</f>
        <v>#N/A</v>
      </c>
      <c r="AJ62" s="20"/>
      <c r="AK62" s="21" t="str">
        <f>VLOOKUP(AJ62,'Ads Fontes Media Bias Data'!$A$2:$D$1744,3)</f>
        <v>#N/A</v>
      </c>
      <c r="AL62" s="22" t="str">
        <f>VLOOKUP(AJ62,'Ads Fontes Media Bias Data'!$A$2:$D$1744,4)</f>
        <v>#N/A</v>
      </c>
      <c r="AM62" s="20"/>
      <c r="AN62" s="21" t="str">
        <f>VLOOKUP(AM62,'Ads Fontes Media Bias Data'!$A$2:$D$1744,3)</f>
        <v>#N/A</v>
      </c>
      <c r="AO62" s="22" t="str">
        <f>VLOOKUP(AM62,'Ads Fontes Media Bias Data'!$A$2:$D$1744,4)</f>
        <v>#N/A</v>
      </c>
      <c r="AP62" s="20"/>
      <c r="AQ62" s="21" t="str">
        <f>VLOOKUP(AP62,'Ads Fontes Media Bias Data'!$A$2:$D$1744,3)</f>
        <v>#N/A</v>
      </c>
      <c r="AR62" s="22" t="str">
        <f>VLOOKUP(AP62,'Ads Fontes Media Bias Data'!$A$2:$D$1744,4)</f>
        <v>#N/A</v>
      </c>
      <c r="AS62" s="24" t="str">
        <f t="shared" si="1"/>
        <v>#N/A</v>
      </c>
      <c r="AT62" s="25" t="str">
        <f t="shared" si="2"/>
        <v>#N/A</v>
      </c>
      <c r="AU62" s="26" t="str">
        <f t="shared" si="3"/>
        <v>#N/A</v>
      </c>
      <c r="AV62" s="25" t="str">
        <f t="shared" si="4"/>
        <v>#N/A</v>
      </c>
      <c r="AW62" s="25"/>
      <c r="AX62" s="25"/>
      <c r="AY62" s="25"/>
    </row>
    <row r="63">
      <c r="A63" s="13">
        <v>44759.0</v>
      </c>
      <c r="B63" s="14" t="s">
        <v>173</v>
      </c>
      <c r="C63" s="15">
        <v>73.0</v>
      </c>
      <c r="D63" s="16" t="str">
        <f>IFERROR(__xludf.DUMMYFUNCTION("CONCATENATE(""W241.AF.alex.doe."", TO_TEXT(C63), ""@gmail.com"")"),"W241.AF.alex.doe.073@gmail.com")</f>
        <v>W241.AF.alex.doe.073@gmail.com</v>
      </c>
      <c r="E63" s="17" t="s">
        <v>69</v>
      </c>
      <c r="F63" s="18">
        <v>35904.0</v>
      </c>
      <c r="G63" s="17" t="s">
        <v>70</v>
      </c>
      <c r="H63" s="19" t="s">
        <v>83</v>
      </c>
      <c r="I63" s="20"/>
      <c r="J63" s="21" t="str">
        <f>VLOOKUP(I63,'Ads Fontes Media Bias Data'!$A$2:$D$1744,3)</f>
        <v>#N/A</v>
      </c>
      <c r="K63" s="22" t="str">
        <f>VLOOKUP(I63,'Ads Fontes Media Bias Data'!$A$2:$D$1744,4)</f>
        <v>#N/A</v>
      </c>
      <c r="L63" s="20"/>
      <c r="M63" s="21" t="str">
        <f>VLOOKUP(L63,'Ads Fontes Media Bias Data'!$A$2:$D$1744,3)</f>
        <v>#N/A</v>
      </c>
      <c r="N63" s="22" t="str">
        <f>VLOOKUP(L63,'Ads Fontes Media Bias Data'!$A$2:$D$1744,4)</f>
        <v>#N/A</v>
      </c>
      <c r="O63" s="20"/>
      <c r="P63" s="21" t="str">
        <f>VLOOKUP(O63,'Ads Fontes Media Bias Data'!$A$2:$D$1744,3)</f>
        <v>#N/A</v>
      </c>
      <c r="Q63" s="22" t="str">
        <f>VLOOKUP(O63,'Ads Fontes Media Bias Data'!$A$2:$D$1744,4)</f>
        <v>#N/A</v>
      </c>
      <c r="R63" s="20"/>
      <c r="S63" s="21" t="str">
        <f>VLOOKUP(R63,'Ads Fontes Media Bias Data'!$A$2:$D$1744,3)</f>
        <v>#N/A</v>
      </c>
      <c r="T63" s="22" t="str">
        <f>VLOOKUP(R63,'Ads Fontes Media Bias Data'!$A$2:$D$1744,4)</f>
        <v>#N/A</v>
      </c>
      <c r="U63" s="20"/>
      <c r="V63" s="21" t="str">
        <f>VLOOKUP(U63,'Ads Fontes Media Bias Data'!$A$2:$D$1744,3)</f>
        <v>#N/A</v>
      </c>
      <c r="W63" s="22" t="str">
        <f>VLOOKUP(U63,'Ads Fontes Media Bias Data'!$A$2:$D$1744,4)</f>
        <v>#N/A</v>
      </c>
      <c r="X63" s="20"/>
      <c r="Y63" s="21" t="str">
        <f>VLOOKUP(X63,'Ads Fontes Media Bias Data'!$A$2:$D$1744,3)</f>
        <v>#N/A</v>
      </c>
      <c r="Z63" s="22" t="str">
        <f>VLOOKUP(X63,'Ads Fontes Media Bias Data'!$A$2:$D$1744,4)</f>
        <v>#N/A</v>
      </c>
      <c r="AA63" s="20"/>
      <c r="AB63" s="21" t="str">
        <f>VLOOKUP(AA63,'Ads Fontes Media Bias Data'!$A$2:$D$1744,3)</f>
        <v>#N/A</v>
      </c>
      <c r="AC63" s="22" t="str">
        <f>VLOOKUP(AA63,'Ads Fontes Media Bias Data'!$A$2:$D$1744,4)</f>
        <v>#N/A</v>
      </c>
      <c r="AD63" s="20"/>
      <c r="AE63" s="21" t="str">
        <f>VLOOKUP(AD63,'Ads Fontes Media Bias Data'!$A$2:$D$1744,3)</f>
        <v>#N/A</v>
      </c>
      <c r="AF63" s="22" t="str">
        <f>VLOOKUP(AD63,'Ads Fontes Media Bias Data'!$A$2:$D$1744,4)</f>
        <v>#N/A</v>
      </c>
      <c r="AG63" s="20"/>
      <c r="AH63" s="21" t="str">
        <f>VLOOKUP(AG63,'Ads Fontes Media Bias Data'!$A$2:$D$1744,3)</f>
        <v>#N/A</v>
      </c>
      <c r="AI63" s="22" t="str">
        <f>VLOOKUP(AG63,'Ads Fontes Media Bias Data'!$A$2:$D$1744,4)</f>
        <v>#N/A</v>
      </c>
      <c r="AJ63" s="20"/>
      <c r="AK63" s="21" t="str">
        <f>VLOOKUP(AJ63,'Ads Fontes Media Bias Data'!$A$2:$D$1744,3)</f>
        <v>#N/A</v>
      </c>
      <c r="AL63" s="22" t="str">
        <f>VLOOKUP(AJ63,'Ads Fontes Media Bias Data'!$A$2:$D$1744,4)</f>
        <v>#N/A</v>
      </c>
      <c r="AM63" s="20"/>
      <c r="AN63" s="21" t="str">
        <f>VLOOKUP(AM63,'Ads Fontes Media Bias Data'!$A$2:$D$1744,3)</f>
        <v>#N/A</v>
      </c>
      <c r="AO63" s="22" t="str">
        <f>VLOOKUP(AM63,'Ads Fontes Media Bias Data'!$A$2:$D$1744,4)</f>
        <v>#N/A</v>
      </c>
      <c r="AP63" s="20"/>
      <c r="AQ63" s="21" t="str">
        <f>VLOOKUP(AP63,'Ads Fontes Media Bias Data'!$A$2:$D$1744,3)</f>
        <v>#N/A</v>
      </c>
      <c r="AR63" s="22" t="str">
        <f>VLOOKUP(AP63,'Ads Fontes Media Bias Data'!$A$2:$D$1744,4)</f>
        <v>#N/A</v>
      </c>
      <c r="AS63" s="24" t="str">
        <f t="shared" si="1"/>
        <v>#N/A</v>
      </c>
      <c r="AT63" s="25" t="str">
        <f t="shared" si="2"/>
        <v>#N/A</v>
      </c>
      <c r="AU63" s="26" t="str">
        <f t="shared" si="3"/>
        <v>#N/A</v>
      </c>
      <c r="AV63" s="25" t="str">
        <f t="shared" si="4"/>
        <v>#N/A</v>
      </c>
      <c r="AW63" s="25"/>
      <c r="AX63" s="26" t="s">
        <v>176</v>
      </c>
      <c r="AY63" s="25"/>
    </row>
    <row r="64">
      <c r="A64" s="13">
        <v>44759.0</v>
      </c>
      <c r="B64" s="14" t="s">
        <v>173</v>
      </c>
      <c r="C64" s="15">
        <v>74.0</v>
      </c>
      <c r="D64" s="16" t="str">
        <f>IFERROR(__xludf.DUMMYFUNCTION("CONCATENATE(""W241.AF.alex.doe."", TO_TEXT(C64), ""@gmail.com"")"),"W241.AF.alex.doe.074@gmail.com")</f>
        <v>W241.AF.alex.doe.074@gmail.com</v>
      </c>
      <c r="E64" s="17" t="s">
        <v>69</v>
      </c>
      <c r="F64" s="18">
        <v>35834.0</v>
      </c>
      <c r="G64" s="17" t="s">
        <v>96</v>
      </c>
      <c r="H64" s="19" t="s">
        <v>71</v>
      </c>
      <c r="I64" s="30"/>
      <c r="J64" s="28" t="str">
        <f>VLOOKUP(I64,'Ads Fontes Media Bias Data'!$A$2:$D$1744,3)</f>
        <v>#N/A</v>
      </c>
      <c r="K64" s="29" t="str">
        <f>VLOOKUP(I64,'Ads Fontes Media Bias Data'!$A$2:$D$1744,4)</f>
        <v>#N/A</v>
      </c>
      <c r="L64" s="27"/>
      <c r="M64" s="28" t="str">
        <f>VLOOKUP(L64,'Ads Fontes Media Bias Data'!$A$2:$D$1744,3)</f>
        <v>#N/A</v>
      </c>
      <c r="N64" s="29" t="str">
        <f>VLOOKUP(L64,'Ads Fontes Media Bias Data'!$A$2:$D$1744,4)</f>
        <v>#N/A</v>
      </c>
      <c r="O64" s="27"/>
      <c r="P64" s="28" t="str">
        <f>VLOOKUP(O64,'Ads Fontes Media Bias Data'!$A$2:$D$1744,3)</f>
        <v>#N/A</v>
      </c>
      <c r="Q64" s="29" t="str">
        <f>VLOOKUP(O64,'Ads Fontes Media Bias Data'!$A$2:$D$1744,4)</f>
        <v>#N/A</v>
      </c>
      <c r="R64" s="27"/>
      <c r="S64" s="28" t="str">
        <f>VLOOKUP(R64,'Ads Fontes Media Bias Data'!$A$2:$D$1744,3)</f>
        <v>#N/A</v>
      </c>
      <c r="T64" s="29" t="str">
        <f>VLOOKUP(R64,'Ads Fontes Media Bias Data'!$A$2:$D$1744,4)</f>
        <v>#N/A</v>
      </c>
      <c r="U64" s="27"/>
      <c r="V64" s="28" t="str">
        <f>VLOOKUP(U64,'Ads Fontes Media Bias Data'!$A$2:$D$1744,3)</f>
        <v>#N/A</v>
      </c>
      <c r="W64" s="29" t="str">
        <f>VLOOKUP(U64,'Ads Fontes Media Bias Data'!$A$2:$D$1744,4)</f>
        <v>#N/A</v>
      </c>
      <c r="X64" s="27"/>
      <c r="Y64" s="28" t="str">
        <f>VLOOKUP(X64,'Ads Fontes Media Bias Data'!$A$2:$D$1744,3)</f>
        <v>#N/A</v>
      </c>
      <c r="Z64" s="29" t="str">
        <f>VLOOKUP(X64,'Ads Fontes Media Bias Data'!$A$2:$D$1744,4)</f>
        <v>#N/A</v>
      </c>
      <c r="AA64" s="30"/>
      <c r="AB64" s="28" t="str">
        <f>VLOOKUP(AA64,'Ads Fontes Media Bias Data'!$A$2:$D$1744,3)</f>
        <v>#N/A</v>
      </c>
      <c r="AC64" s="29" t="str">
        <f>VLOOKUP(AA64,'Ads Fontes Media Bias Data'!$A$2:$D$1744,4)</f>
        <v>#N/A</v>
      </c>
      <c r="AD64" s="30"/>
      <c r="AE64" s="28" t="str">
        <f>VLOOKUP(AD64,'Ads Fontes Media Bias Data'!$A$2:$D$1744,3)</f>
        <v>#N/A</v>
      </c>
      <c r="AF64" s="29" t="str">
        <f>VLOOKUP(AD64,'Ads Fontes Media Bias Data'!$A$2:$D$1744,4)</f>
        <v>#N/A</v>
      </c>
      <c r="AG64" s="30"/>
      <c r="AH64" s="28" t="str">
        <f>VLOOKUP(AG64,'Ads Fontes Media Bias Data'!$A$2:$D$1744,3)</f>
        <v>#N/A</v>
      </c>
      <c r="AI64" s="29" t="str">
        <f>VLOOKUP(AG64,'Ads Fontes Media Bias Data'!$A$2:$D$1744,4)</f>
        <v>#N/A</v>
      </c>
      <c r="AJ64" s="30"/>
      <c r="AK64" s="28" t="str">
        <f>VLOOKUP(AJ64,'Ads Fontes Media Bias Data'!$A$2:$D$1744,3)</f>
        <v>#N/A</v>
      </c>
      <c r="AL64" s="29" t="str">
        <f>VLOOKUP(AJ64,'Ads Fontes Media Bias Data'!$A$2:$D$1744,4)</f>
        <v>#N/A</v>
      </c>
      <c r="AM64" s="30"/>
      <c r="AN64" s="28" t="str">
        <f>VLOOKUP(AM64,'Ads Fontes Media Bias Data'!$A$2:$D$1744,3)</f>
        <v>#N/A</v>
      </c>
      <c r="AO64" s="29" t="str">
        <f>VLOOKUP(AM64,'Ads Fontes Media Bias Data'!$A$2:$D$1744,4)</f>
        <v>#N/A</v>
      </c>
      <c r="AP64" s="30"/>
      <c r="AQ64" s="28" t="str">
        <f>VLOOKUP(AP64,'Ads Fontes Media Bias Data'!$A$2:$D$1744,3)</f>
        <v>#N/A</v>
      </c>
      <c r="AR64" s="29" t="str">
        <f>VLOOKUP(AP64,'Ads Fontes Media Bias Data'!$A$2:$D$1744,4)</f>
        <v>#N/A</v>
      </c>
      <c r="AS64" s="24" t="str">
        <f t="shared" si="1"/>
        <v>#N/A</v>
      </c>
      <c r="AT64" s="25" t="str">
        <f t="shared" si="2"/>
        <v>#N/A</v>
      </c>
      <c r="AU64" s="26" t="str">
        <f t="shared" si="3"/>
        <v>#N/A</v>
      </c>
      <c r="AV64" s="25" t="str">
        <f t="shared" si="4"/>
        <v>#N/A</v>
      </c>
      <c r="AW64" s="25"/>
      <c r="AX64" s="25"/>
      <c r="AY64" s="25"/>
    </row>
    <row r="65">
      <c r="A65" s="13">
        <v>44759.0</v>
      </c>
      <c r="B65" s="14" t="s">
        <v>173</v>
      </c>
      <c r="C65" s="15">
        <v>74.0</v>
      </c>
      <c r="D65" s="16" t="str">
        <f>IFERROR(__xludf.DUMMYFUNCTION("CONCATENATE(""W241.AF.alex.doe."", TO_TEXT(C65), ""@gmail.com"")"),"W241.AF.alex.doe.074@gmail.com")</f>
        <v>W241.AF.alex.doe.074@gmail.com</v>
      </c>
      <c r="E65" s="17" t="s">
        <v>69</v>
      </c>
      <c r="F65" s="18">
        <v>35834.0</v>
      </c>
      <c r="G65" s="17" t="s">
        <v>96</v>
      </c>
      <c r="H65" s="19" t="s">
        <v>83</v>
      </c>
      <c r="I65" s="27"/>
      <c r="J65" s="28" t="str">
        <f>VLOOKUP(I65,'Ads Fontes Media Bias Data'!$A$2:$D$1744,3)</f>
        <v>#N/A</v>
      </c>
      <c r="K65" s="29" t="str">
        <f>VLOOKUP(I65,'Ads Fontes Media Bias Data'!$A$2:$D$1744,4)</f>
        <v>#N/A</v>
      </c>
      <c r="L65" s="27"/>
      <c r="M65" s="28" t="str">
        <f>VLOOKUP(L65,'Ads Fontes Media Bias Data'!$A$2:$D$1744,3)</f>
        <v>#N/A</v>
      </c>
      <c r="N65" s="29" t="str">
        <f>VLOOKUP(L65,'Ads Fontes Media Bias Data'!$A$2:$D$1744,4)</f>
        <v>#N/A</v>
      </c>
      <c r="O65" s="27"/>
      <c r="P65" s="28" t="str">
        <f>VLOOKUP(O65,'Ads Fontes Media Bias Data'!$A$2:$D$1744,3)</f>
        <v>#N/A</v>
      </c>
      <c r="Q65" s="29" t="str">
        <f>VLOOKUP(O65,'Ads Fontes Media Bias Data'!$A$2:$D$1744,4)</f>
        <v>#N/A</v>
      </c>
      <c r="R65" s="27"/>
      <c r="S65" s="28" t="str">
        <f>VLOOKUP(R65,'Ads Fontes Media Bias Data'!$A$2:$D$1744,3)</f>
        <v>#N/A</v>
      </c>
      <c r="T65" s="29" t="str">
        <f>VLOOKUP(R65,'Ads Fontes Media Bias Data'!$A$2:$D$1744,4)</f>
        <v>#N/A</v>
      </c>
      <c r="U65" s="27"/>
      <c r="V65" s="28" t="str">
        <f>VLOOKUP(U65,'Ads Fontes Media Bias Data'!$A$2:$D$1744,3)</f>
        <v>#N/A</v>
      </c>
      <c r="W65" s="29" t="str">
        <f>VLOOKUP(U65,'Ads Fontes Media Bias Data'!$A$2:$D$1744,4)</f>
        <v>#N/A</v>
      </c>
      <c r="X65" s="27"/>
      <c r="Y65" s="28" t="str">
        <f>VLOOKUP(X65,'Ads Fontes Media Bias Data'!$A$2:$D$1744,3)</f>
        <v>#N/A</v>
      </c>
      <c r="Z65" s="29" t="str">
        <f>VLOOKUP(X65,'Ads Fontes Media Bias Data'!$A$2:$D$1744,4)</f>
        <v>#N/A</v>
      </c>
      <c r="AA65" s="27"/>
      <c r="AB65" s="28" t="str">
        <f>VLOOKUP(AA65,'Ads Fontes Media Bias Data'!$A$2:$D$1744,3)</f>
        <v>#N/A</v>
      </c>
      <c r="AC65" s="29" t="str">
        <f>VLOOKUP(AA65,'Ads Fontes Media Bias Data'!$A$2:$D$1744,4)</f>
        <v>#N/A</v>
      </c>
      <c r="AD65" s="27"/>
      <c r="AE65" s="28" t="str">
        <f>VLOOKUP(AD65,'Ads Fontes Media Bias Data'!$A$2:$D$1744,3)</f>
        <v>#N/A</v>
      </c>
      <c r="AF65" s="29" t="str">
        <f>VLOOKUP(AD65,'Ads Fontes Media Bias Data'!$A$2:$D$1744,4)</f>
        <v>#N/A</v>
      </c>
      <c r="AG65" s="27"/>
      <c r="AH65" s="28" t="str">
        <f>VLOOKUP(AG65,'Ads Fontes Media Bias Data'!$A$2:$D$1744,3)</f>
        <v>#N/A</v>
      </c>
      <c r="AI65" s="29" t="str">
        <f>VLOOKUP(AG65,'Ads Fontes Media Bias Data'!$A$2:$D$1744,4)</f>
        <v>#N/A</v>
      </c>
      <c r="AJ65" s="27"/>
      <c r="AK65" s="28" t="str">
        <f>VLOOKUP(AJ65,'Ads Fontes Media Bias Data'!$A$2:$D$1744,3)</f>
        <v>#N/A</v>
      </c>
      <c r="AL65" s="29" t="str">
        <f>VLOOKUP(AJ65,'Ads Fontes Media Bias Data'!$A$2:$D$1744,4)</f>
        <v>#N/A</v>
      </c>
      <c r="AM65" s="27"/>
      <c r="AN65" s="28" t="str">
        <f>VLOOKUP(AM65,'Ads Fontes Media Bias Data'!$A$2:$D$1744,3)</f>
        <v>#N/A</v>
      </c>
      <c r="AO65" s="29" t="str">
        <f>VLOOKUP(AM65,'Ads Fontes Media Bias Data'!$A$2:$D$1744,4)</f>
        <v>#N/A</v>
      </c>
      <c r="AP65" s="27"/>
      <c r="AQ65" s="28" t="str">
        <f>VLOOKUP(AP65,'Ads Fontes Media Bias Data'!$A$2:$D$1744,3)</f>
        <v>#N/A</v>
      </c>
      <c r="AR65" s="29" t="str">
        <f>VLOOKUP(AP65,'Ads Fontes Media Bias Data'!$A$2:$D$1744,4)</f>
        <v>#N/A</v>
      </c>
      <c r="AS65" s="24" t="str">
        <f t="shared" si="1"/>
        <v>#N/A</v>
      </c>
      <c r="AT65" s="25" t="str">
        <f t="shared" si="2"/>
        <v>#N/A</v>
      </c>
      <c r="AU65" s="26" t="str">
        <f t="shared" si="3"/>
        <v>#N/A</v>
      </c>
      <c r="AV65" s="25" t="str">
        <f t="shared" si="4"/>
        <v>#N/A</v>
      </c>
      <c r="AW65" s="25"/>
      <c r="AX65" s="26" t="s">
        <v>176</v>
      </c>
      <c r="AY65" s="25"/>
    </row>
    <row r="66">
      <c r="A66" s="13">
        <v>44759.0</v>
      </c>
      <c r="B66" s="14" t="s">
        <v>173</v>
      </c>
      <c r="C66" s="15">
        <v>75.0</v>
      </c>
      <c r="D66" s="16" t="str">
        <f>IFERROR(__xludf.DUMMYFUNCTION("CONCATENATE(""W241.AF.alex.doe."", TO_TEXT(C66), ""@gmail.com"")"),"W241.AF.alex.doe.075@gmail.com")</f>
        <v>W241.AF.alex.doe.075@gmail.com</v>
      </c>
      <c r="E66" s="17" t="s">
        <v>69</v>
      </c>
      <c r="F66" s="18">
        <v>36576.0</v>
      </c>
      <c r="G66" s="17" t="s">
        <v>107</v>
      </c>
      <c r="H66" s="19" t="s">
        <v>71</v>
      </c>
      <c r="I66" s="20"/>
      <c r="J66" s="21" t="str">
        <f>VLOOKUP(I66,'Ads Fontes Media Bias Data'!$A$2:$D$1744,3)</f>
        <v>#N/A</v>
      </c>
      <c r="K66" s="22" t="str">
        <f>VLOOKUP(I66,'Ads Fontes Media Bias Data'!$A$2:$D$1744,4)</f>
        <v>#N/A</v>
      </c>
      <c r="L66" s="20"/>
      <c r="M66" s="21" t="str">
        <f>VLOOKUP(L66,'Ads Fontes Media Bias Data'!$A$2:$D$1744,3)</f>
        <v>#N/A</v>
      </c>
      <c r="N66" s="22" t="str">
        <f>VLOOKUP(L66,'Ads Fontes Media Bias Data'!$A$2:$D$1744,4)</f>
        <v>#N/A</v>
      </c>
      <c r="O66" s="20"/>
      <c r="P66" s="21" t="str">
        <f>VLOOKUP(O66,'Ads Fontes Media Bias Data'!$A$2:$D$1744,3)</f>
        <v>#N/A</v>
      </c>
      <c r="Q66" s="22" t="str">
        <f>VLOOKUP(O66,'Ads Fontes Media Bias Data'!$A$2:$D$1744,4)</f>
        <v>#N/A</v>
      </c>
      <c r="R66" s="31"/>
      <c r="S66" s="21" t="str">
        <f>VLOOKUP(R66,'Ads Fontes Media Bias Data'!$A$2:$D$1744,3)</f>
        <v>#N/A</v>
      </c>
      <c r="T66" s="22" t="str">
        <f>VLOOKUP(R66,'Ads Fontes Media Bias Data'!$A$2:$D$1744,4)</f>
        <v>#N/A</v>
      </c>
      <c r="U66" s="20"/>
      <c r="V66" s="21" t="str">
        <f>VLOOKUP(U66,'Ads Fontes Media Bias Data'!$A$2:$D$1744,3)</f>
        <v>#N/A</v>
      </c>
      <c r="W66" s="22" t="str">
        <f>VLOOKUP(U66,'Ads Fontes Media Bias Data'!$A$2:$D$1744,4)</f>
        <v>#N/A</v>
      </c>
      <c r="X66" s="20"/>
      <c r="Y66" s="21" t="str">
        <f>VLOOKUP(X66,'Ads Fontes Media Bias Data'!$A$2:$D$1744,3)</f>
        <v>#N/A</v>
      </c>
      <c r="Z66" s="22" t="str">
        <f>VLOOKUP(X66,'Ads Fontes Media Bias Data'!$A$2:$D$1744,4)</f>
        <v>#N/A</v>
      </c>
      <c r="AA66" s="20"/>
      <c r="AB66" s="21" t="str">
        <f>VLOOKUP(AA66,'Ads Fontes Media Bias Data'!$A$2:$D$1744,3)</f>
        <v>#N/A</v>
      </c>
      <c r="AC66" s="22" t="str">
        <f>VLOOKUP(AA66,'Ads Fontes Media Bias Data'!$A$2:$D$1744,4)</f>
        <v>#N/A</v>
      </c>
      <c r="AD66" s="20"/>
      <c r="AE66" s="21" t="str">
        <f>VLOOKUP(AD66,'Ads Fontes Media Bias Data'!$A$2:$D$1744,3)</f>
        <v>#N/A</v>
      </c>
      <c r="AF66" s="22" t="str">
        <f>VLOOKUP(AD66,'Ads Fontes Media Bias Data'!$A$2:$D$1744,4)</f>
        <v>#N/A</v>
      </c>
      <c r="AG66" s="20"/>
      <c r="AH66" s="21" t="str">
        <f>VLOOKUP(AG66,'Ads Fontes Media Bias Data'!$A$2:$D$1744,3)</f>
        <v>#N/A</v>
      </c>
      <c r="AI66" s="22" t="str">
        <f>VLOOKUP(AG66,'Ads Fontes Media Bias Data'!$A$2:$D$1744,4)</f>
        <v>#N/A</v>
      </c>
      <c r="AJ66" s="20"/>
      <c r="AK66" s="21" t="str">
        <f>VLOOKUP(AJ66,'Ads Fontes Media Bias Data'!$A$2:$D$1744,3)</f>
        <v>#N/A</v>
      </c>
      <c r="AL66" s="22" t="str">
        <f>VLOOKUP(AJ66,'Ads Fontes Media Bias Data'!$A$2:$D$1744,4)</f>
        <v>#N/A</v>
      </c>
      <c r="AM66" s="20"/>
      <c r="AN66" s="21" t="str">
        <f>VLOOKUP(AM66,'Ads Fontes Media Bias Data'!$A$2:$D$1744,3)</f>
        <v>#N/A</v>
      </c>
      <c r="AO66" s="22" t="str">
        <f>VLOOKUP(AM66,'Ads Fontes Media Bias Data'!$A$2:$D$1744,4)</f>
        <v>#N/A</v>
      </c>
      <c r="AP66" s="20"/>
      <c r="AQ66" s="21" t="str">
        <f>VLOOKUP(AP66,'Ads Fontes Media Bias Data'!$A$2:$D$1744,3)</f>
        <v>#N/A</v>
      </c>
      <c r="AR66" s="22" t="str">
        <f>VLOOKUP(AP66,'Ads Fontes Media Bias Data'!$A$2:$D$1744,4)</f>
        <v>#N/A</v>
      </c>
      <c r="AS66" s="24" t="str">
        <f t="shared" si="1"/>
        <v>#N/A</v>
      </c>
      <c r="AT66" s="25" t="str">
        <f t="shared" si="2"/>
        <v>#N/A</v>
      </c>
      <c r="AU66" s="26" t="str">
        <f t="shared" si="3"/>
        <v>#N/A</v>
      </c>
      <c r="AV66" s="25" t="str">
        <f t="shared" si="4"/>
        <v>#N/A</v>
      </c>
      <c r="AW66" s="25"/>
      <c r="AX66" s="25"/>
      <c r="AY66" s="25"/>
    </row>
    <row r="67">
      <c r="A67" s="13">
        <v>44759.0</v>
      </c>
      <c r="B67" s="14" t="s">
        <v>173</v>
      </c>
      <c r="C67" s="15">
        <v>75.0</v>
      </c>
      <c r="D67" s="16" t="str">
        <f>IFERROR(__xludf.DUMMYFUNCTION("CONCATENATE(""W241.AF.alex.doe."", TO_TEXT(C67), ""@gmail.com"")"),"W241.AF.alex.doe.075@gmail.com")</f>
        <v>W241.AF.alex.doe.075@gmail.com</v>
      </c>
      <c r="E67" s="17" t="s">
        <v>69</v>
      </c>
      <c r="F67" s="18">
        <v>36576.0</v>
      </c>
      <c r="G67" s="17" t="s">
        <v>107</v>
      </c>
      <c r="H67" s="19" t="s">
        <v>83</v>
      </c>
      <c r="I67" s="20"/>
      <c r="J67" s="21" t="str">
        <f>VLOOKUP(I67,'Ads Fontes Media Bias Data'!$A$2:$D$1744,3)</f>
        <v>#N/A</v>
      </c>
      <c r="K67" s="22" t="str">
        <f>VLOOKUP(I67,'Ads Fontes Media Bias Data'!$A$2:$D$1744,4)</f>
        <v>#N/A</v>
      </c>
      <c r="L67" s="20"/>
      <c r="M67" s="21" t="str">
        <f>VLOOKUP(L67,'Ads Fontes Media Bias Data'!$A$2:$D$1744,3)</f>
        <v>#N/A</v>
      </c>
      <c r="N67" s="22" t="str">
        <f>VLOOKUP(L67,'Ads Fontes Media Bias Data'!$A$2:$D$1744,4)</f>
        <v>#N/A</v>
      </c>
      <c r="O67" s="20"/>
      <c r="P67" s="21" t="str">
        <f>VLOOKUP(O67,'Ads Fontes Media Bias Data'!$A$2:$D$1744,3)</f>
        <v>#N/A</v>
      </c>
      <c r="Q67" s="22" t="str">
        <f>VLOOKUP(O67,'Ads Fontes Media Bias Data'!$A$2:$D$1744,4)</f>
        <v>#N/A</v>
      </c>
      <c r="R67" s="20"/>
      <c r="S67" s="21" t="str">
        <f>VLOOKUP(R67,'Ads Fontes Media Bias Data'!$A$2:$D$1744,3)</f>
        <v>#N/A</v>
      </c>
      <c r="T67" s="22" t="str">
        <f>VLOOKUP(R67,'Ads Fontes Media Bias Data'!$A$2:$D$1744,4)</f>
        <v>#N/A</v>
      </c>
      <c r="U67" s="20"/>
      <c r="V67" s="21" t="str">
        <f>VLOOKUP(U67,'Ads Fontes Media Bias Data'!$A$2:$D$1744,3)</f>
        <v>#N/A</v>
      </c>
      <c r="W67" s="22" t="str">
        <f>VLOOKUP(U67,'Ads Fontes Media Bias Data'!$A$2:$D$1744,4)</f>
        <v>#N/A</v>
      </c>
      <c r="X67" s="20"/>
      <c r="Y67" s="21" t="str">
        <f>VLOOKUP(X67,'Ads Fontes Media Bias Data'!$A$2:$D$1744,3)</f>
        <v>#N/A</v>
      </c>
      <c r="Z67" s="22" t="str">
        <f>VLOOKUP(X67,'Ads Fontes Media Bias Data'!$A$2:$D$1744,4)</f>
        <v>#N/A</v>
      </c>
      <c r="AA67" s="20"/>
      <c r="AB67" s="21" t="str">
        <f>VLOOKUP(AA67,'Ads Fontes Media Bias Data'!$A$2:$D$1744,3)</f>
        <v>#N/A</v>
      </c>
      <c r="AC67" s="22" t="str">
        <f>VLOOKUP(AA67,'Ads Fontes Media Bias Data'!$A$2:$D$1744,4)</f>
        <v>#N/A</v>
      </c>
      <c r="AD67" s="20"/>
      <c r="AE67" s="21" t="str">
        <f>VLOOKUP(AD67,'Ads Fontes Media Bias Data'!$A$2:$D$1744,3)</f>
        <v>#N/A</v>
      </c>
      <c r="AF67" s="22" t="str">
        <f>VLOOKUP(AD67,'Ads Fontes Media Bias Data'!$A$2:$D$1744,4)</f>
        <v>#N/A</v>
      </c>
      <c r="AG67" s="20"/>
      <c r="AH67" s="21" t="str">
        <f>VLOOKUP(AG67,'Ads Fontes Media Bias Data'!$A$2:$D$1744,3)</f>
        <v>#N/A</v>
      </c>
      <c r="AI67" s="22" t="str">
        <f>VLOOKUP(AG67,'Ads Fontes Media Bias Data'!$A$2:$D$1744,4)</f>
        <v>#N/A</v>
      </c>
      <c r="AJ67" s="20"/>
      <c r="AK67" s="21" t="str">
        <f>VLOOKUP(AJ67,'Ads Fontes Media Bias Data'!$A$2:$D$1744,3)</f>
        <v>#N/A</v>
      </c>
      <c r="AL67" s="22" t="str">
        <f>VLOOKUP(AJ67,'Ads Fontes Media Bias Data'!$A$2:$D$1744,4)</f>
        <v>#N/A</v>
      </c>
      <c r="AM67" s="20"/>
      <c r="AN67" s="21" t="str">
        <f>VLOOKUP(AM67,'Ads Fontes Media Bias Data'!$A$2:$D$1744,3)</f>
        <v>#N/A</v>
      </c>
      <c r="AO67" s="22" t="str">
        <f>VLOOKUP(AM67,'Ads Fontes Media Bias Data'!$A$2:$D$1744,4)</f>
        <v>#N/A</v>
      </c>
      <c r="AP67" s="20"/>
      <c r="AQ67" s="21" t="str">
        <f>VLOOKUP(AP67,'Ads Fontes Media Bias Data'!$A$2:$D$1744,3)</f>
        <v>#N/A</v>
      </c>
      <c r="AR67" s="22" t="str">
        <f>VLOOKUP(AP67,'Ads Fontes Media Bias Data'!$A$2:$D$1744,4)</f>
        <v>#N/A</v>
      </c>
      <c r="AS67" s="24" t="str">
        <f t="shared" si="1"/>
        <v>#N/A</v>
      </c>
      <c r="AT67" s="25" t="str">
        <f t="shared" si="2"/>
        <v>#N/A</v>
      </c>
      <c r="AU67" s="26" t="str">
        <f t="shared" si="3"/>
        <v>#N/A</v>
      </c>
      <c r="AV67" s="25" t="str">
        <f t="shared" si="4"/>
        <v>#N/A</v>
      </c>
      <c r="AW67" s="25"/>
      <c r="AX67" s="26" t="s">
        <v>176</v>
      </c>
      <c r="AY67" s="25"/>
    </row>
    <row r="68">
      <c r="A68" s="13">
        <v>44759.0</v>
      </c>
      <c r="B68" s="14" t="s">
        <v>173</v>
      </c>
      <c r="C68" s="15">
        <v>76.0</v>
      </c>
      <c r="D68" s="16" t="str">
        <f>IFERROR(__xludf.DUMMYFUNCTION("CONCATENATE(""W241.AF.alex.doe."", TO_TEXT(C68), ""@gmail.com"")"),"W241.AF.alex.doe.076@gmail.com")</f>
        <v>W241.AF.alex.doe.076@gmail.com</v>
      </c>
      <c r="E68" s="17" t="s">
        <v>115</v>
      </c>
      <c r="F68" s="18">
        <v>19085.0</v>
      </c>
      <c r="G68" s="17" t="s">
        <v>70</v>
      </c>
      <c r="H68" s="19" t="s">
        <v>71</v>
      </c>
      <c r="I68" s="30"/>
      <c r="J68" s="28" t="str">
        <f>VLOOKUP(I68,'Ads Fontes Media Bias Data'!$A$2:$D$1744,3)</f>
        <v>#N/A</v>
      </c>
      <c r="K68" s="29" t="str">
        <f>VLOOKUP(I68,'Ads Fontes Media Bias Data'!$A$2:$D$1744,4)</f>
        <v>#N/A</v>
      </c>
      <c r="L68" s="27"/>
      <c r="M68" s="28" t="str">
        <f>VLOOKUP(L68,'Ads Fontes Media Bias Data'!$A$2:$D$1744,3)</f>
        <v>#N/A</v>
      </c>
      <c r="N68" s="29" t="str">
        <f>VLOOKUP(L68,'Ads Fontes Media Bias Data'!$A$2:$D$1744,4)</f>
        <v>#N/A</v>
      </c>
      <c r="O68" s="27"/>
      <c r="P68" s="28" t="str">
        <f>VLOOKUP(O68,'Ads Fontes Media Bias Data'!$A$2:$D$1744,3)</f>
        <v>#N/A</v>
      </c>
      <c r="Q68" s="29" t="str">
        <f>VLOOKUP(O68,'Ads Fontes Media Bias Data'!$A$2:$D$1744,4)</f>
        <v>#N/A</v>
      </c>
      <c r="R68" s="27"/>
      <c r="S68" s="28" t="str">
        <f>VLOOKUP(R68,'Ads Fontes Media Bias Data'!$A$2:$D$1744,3)</f>
        <v>#N/A</v>
      </c>
      <c r="T68" s="29" t="str">
        <f>VLOOKUP(R68,'Ads Fontes Media Bias Data'!$A$2:$D$1744,4)</f>
        <v>#N/A</v>
      </c>
      <c r="U68" s="27"/>
      <c r="V68" s="28" t="str">
        <f>VLOOKUP(U68,'Ads Fontes Media Bias Data'!$A$2:$D$1744,3)</f>
        <v>#N/A</v>
      </c>
      <c r="W68" s="29" t="str">
        <f>VLOOKUP(U68,'Ads Fontes Media Bias Data'!$A$2:$D$1744,4)</f>
        <v>#N/A</v>
      </c>
      <c r="X68" s="27"/>
      <c r="Y68" s="28" t="str">
        <f>VLOOKUP(X68,'Ads Fontes Media Bias Data'!$A$2:$D$1744,3)</f>
        <v>#N/A</v>
      </c>
      <c r="Z68" s="29" t="str">
        <f>VLOOKUP(X68,'Ads Fontes Media Bias Data'!$A$2:$D$1744,4)</f>
        <v>#N/A</v>
      </c>
      <c r="AA68" s="30"/>
      <c r="AB68" s="28" t="str">
        <f>VLOOKUP(AA68,'Ads Fontes Media Bias Data'!$A$2:$D$1744,3)</f>
        <v>#N/A</v>
      </c>
      <c r="AC68" s="29" t="str">
        <f>VLOOKUP(AA68,'Ads Fontes Media Bias Data'!$A$2:$D$1744,4)</f>
        <v>#N/A</v>
      </c>
      <c r="AD68" s="30"/>
      <c r="AE68" s="28" t="str">
        <f>VLOOKUP(AD68,'Ads Fontes Media Bias Data'!$A$2:$D$1744,3)</f>
        <v>#N/A</v>
      </c>
      <c r="AF68" s="29" t="str">
        <f>VLOOKUP(AD68,'Ads Fontes Media Bias Data'!$A$2:$D$1744,4)</f>
        <v>#N/A</v>
      </c>
      <c r="AG68" s="30"/>
      <c r="AH68" s="28" t="str">
        <f>VLOOKUP(AG68,'Ads Fontes Media Bias Data'!$A$2:$D$1744,3)</f>
        <v>#N/A</v>
      </c>
      <c r="AI68" s="29" t="str">
        <f>VLOOKUP(AG68,'Ads Fontes Media Bias Data'!$A$2:$D$1744,4)</f>
        <v>#N/A</v>
      </c>
      <c r="AJ68" s="30"/>
      <c r="AK68" s="28" t="str">
        <f>VLOOKUP(AJ68,'Ads Fontes Media Bias Data'!$A$2:$D$1744,3)</f>
        <v>#N/A</v>
      </c>
      <c r="AL68" s="29" t="str">
        <f>VLOOKUP(AJ68,'Ads Fontes Media Bias Data'!$A$2:$D$1744,4)</f>
        <v>#N/A</v>
      </c>
      <c r="AM68" s="30"/>
      <c r="AN68" s="28" t="str">
        <f>VLOOKUP(AM68,'Ads Fontes Media Bias Data'!$A$2:$D$1744,3)</f>
        <v>#N/A</v>
      </c>
      <c r="AO68" s="29" t="str">
        <f>VLOOKUP(AM68,'Ads Fontes Media Bias Data'!$A$2:$D$1744,4)</f>
        <v>#N/A</v>
      </c>
      <c r="AP68" s="30"/>
      <c r="AQ68" s="28" t="str">
        <f>VLOOKUP(AP68,'Ads Fontes Media Bias Data'!$A$2:$D$1744,3)</f>
        <v>#N/A</v>
      </c>
      <c r="AR68" s="29" t="str">
        <f>VLOOKUP(AP68,'Ads Fontes Media Bias Data'!$A$2:$D$1744,4)</f>
        <v>#N/A</v>
      </c>
      <c r="AS68" s="24" t="str">
        <f t="shared" si="1"/>
        <v>#N/A</v>
      </c>
      <c r="AT68" s="25" t="str">
        <f t="shared" si="2"/>
        <v>#N/A</v>
      </c>
      <c r="AU68" s="26" t="str">
        <f t="shared" si="3"/>
        <v>#N/A</v>
      </c>
      <c r="AV68" s="25" t="str">
        <f t="shared" si="4"/>
        <v>#N/A</v>
      </c>
      <c r="AW68" s="25"/>
      <c r="AX68" s="25"/>
      <c r="AY68" s="25"/>
    </row>
    <row r="69">
      <c r="A69" s="13">
        <v>44759.0</v>
      </c>
      <c r="B69" s="14" t="s">
        <v>173</v>
      </c>
      <c r="C69" s="15">
        <v>76.0</v>
      </c>
      <c r="D69" s="16" t="str">
        <f>IFERROR(__xludf.DUMMYFUNCTION("CONCATENATE(""W241.AF.alex.doe."", TO_TEXT(C69), ""@gmail.com"")"),"W241.AF.alex.doe.076@gmail.com")</f>
        <v>W241.AF.alex.doe.076@gmail.com</v>
      </c>
      <c r="E69" s="17" t="s">
        <v>115</v>
      </c>
      <c r="F69" s="18">
        <v>19085.0</v>
      </c>
      <c r="G69" s="17" t="s">
        <v>70</v>
      </c>
      <c r="H69" s="19" t="s">
        <v>83</v>
      </c>
      <c r="I69" s="27"/>
      <c r="J69" s="28" t="str">
        <f>VLOOKUP(I69,'Ads Fontes Media Bias Data'!$A$2:$D$1744,3)</f>
        <v>#N/A</v>
      </c>
      <c r="K69" s="29" t="str">
        <f>VLOOKUP(I69,'Ads Fontes Media Bias Data'!$A$2:$D$1744,4)</f>
        <v>#N/A</v>
      </c>
      <c r="L69" s="27"/>
      <c r="M69" s="28" t="str">
        <f>VLOOKUP(L69,'Ads Fontes Media Bias Data'!$A$2:$D$1744,3)</f>
        <v>#N/A</v>
      </c>
      <c r="N69" s="29" t="str">
        <f>VLOOKUP(L69,'Ads Fontes Media Bias Data'!$A$2:$D$1744,4)</f>
        <v>#N/A</v>
      </c>
      <c r="O69" s="27"/>
      <c r="P69" s="28" t="str">
        <f>VLOOKUP(O69,'Ads Fontes Media Bias Data'!$A$2:$D$1744,3)</f>
        <v>#N/A</v>
      </c>
      <c r="Q69" s="29" t="str">
        <f>VLOOKUP(O69,'Ads Fontes Media Bias Data'!$A$2:$D$1744,4)</f>
        <v>#N/A</v>
      </c>
      <c r="R69" s="27"/>
      <c r="S69" s="28" t="str">
        <f>VLOOKUP(R69,'Ads Fontes Media Bias Data'!$A$2:$D$1744,3)</f>
        <v>#N/A</v>
      </c>
      <c r="T69" s="29" t="str">
        <f>VLOOKUP(R69,'Ads Fontes Media Bias Data'!$A$2:$D$1744,4)</f>
        <v>#N/A</v>
      </c>
      <c r="U69" s="27"/>
      <c r="V69" s="28" t="str">
        <f>VLOOKUP(U69,'Ads Fontes Media Bias Data'!$A$2:$D$1744,3)</f>
        <v>#N/A</v>
      </c>
      <c r="W69" s="29" t="str">
        <f>VLOOKUP(U69,'Ads Fontes Media Bias Data'!$A$2:$D$1744,4)</f>
        <v>#N/A</v>
      </c>
      <c r="X69" s="27"/>
      <c r="Y69" s="28" t="str">
        <f>VLOOKUP(X69,'Ads Fontes Media Bias Data'!$A$2:$D$1744,3)</f>
        <v>#N/A</v>
      </c>
      <c r="Z69" s="29" t="str">
        <f>VLOOKUP(X69,'Ads Fontes Media Bias Data'!$A$2:$D$1744,4)</f>
        <v>#N/A</v>
      </c>
      <c r="AA69" s="27"/>
      <c r="AB69" s="28" t="str">
        <f>VLOOKUP(AA69,'Ads Fontes Media Bias Data'!$A$2:$D$1744,3)</f>
        <v>#N/A</v>
      </c>
      <c r="AC69" s="29" t="str">
        <f>VLOOKUP(AA69,'Ads Fontes Media Bias Data'!$A$2:$D$1744,4)</f>
        <v>#N/A</v>
      </c>
      <c r="AD69" s="27"/>
      <c r="AE69" s="28" t="str">
        <f>VLOOKUP(AD69,'Ads Fontes Media Bias Data'!$A$2:$D$1744,3)</f>
        <v>#N/A</v>
      </c>
      <c r="AF69" s="29" t="str">
        <f>VLOOKUP(AD69,'Ads Fontes Media Bias Data'!$A$2:$D$1744,4)</f>
        <v>#N/A</v>
      </c>
      <c r="AG69" s="27"/>
      <c r="AH69" s="28" t="str">
        <f>VLOOKUP(AG69,'Ads Fontes Media Bias Data'!$A$2:$D$1744,3)</f>
        <v>#N/A</v>
      </c>
      <c r="AI69" s="29" t="str">
        <f>VLOOKUP(AG69,'Ads Fontes Media Bias Data'!$A$2:$D$1744,4)</f>
        <v>#N/A</v>
      </c>
      <c r="AJ69" s="27"/>
      <c r="AK69" s="28" t="str">
        <f>VLOOKUP(AJ69,'Ads Fontes Media Bias Data'!$A$2:$D$1744,3)</f>
        <v>#N/A</v>
      </c>
      <c r="AL69" s="29" t="str">
        <f>VLOOKUP(AJ69,'Ads Fontes Media Bias Data'!$A$2:$D$1744,4)</f>
        <v>#N/A</v>
      </c>
      <c r="AM69" s="27"/>
      <c r="AN69" s="28" t="str">
        <f>VLOOKUP(AM69,'Ads Fontes Media Bias Data'!$A$2:$D$1744,3)</f>
        <v>#N/A</v>
      </c>
      <c r="AO69" s="29" t="str">
        <f>VLOOKUP(AM69,'Ads Fontes Media Bias Data'!$A$2:$D$1744,4)</f>
        <v>#N/A</v>
      </c>
      <c r="AP69" s="27"/>
      <c r="AQ69" s="28" t="str">
        <f>VLOOKUP(AP69,'Ads Fontes Media Bias Data'!$A$2:$D$1744,3)</f>
        <v>#N/A</v>
      </c>
      <c r="AR69" s="29" t="str">
        <f>VLOOKUP(AP69,'Ads Fontes Media Bias Data'!$A$2:$D$1744,4)</f>
        <v>#N/A</v>
      </c>
      <c r="AS69" s="24" t="str">
        <f t="shared" si="1"/>
        <v>#N/A</v>
      </c>
      <c r="AT69" s="25" t="str">
        <f t="shared" si="2"/>
        <v>#N/A</v>
      </c>
      <c r="AU69" s="26" t="str">
        <f t="shared" si="3"/>
        <v>#N/A</v>
      </c>
      <c r="AV69" s="25" t="str">
        <f t="shared" si="4"/>
        <v>#N/A</v>
      </c>
      <c r="AW69" s="25"/>
      <c r="AX69" s="26" t="s">
        <v>176</v>
      </c>
      <c r="AY69" s="25"/>
    </row>
    <row r="70">
      <c r="A70" s="13">
        <v>44759.0</v>
      </c>
      <c r="B70" s="14" t="s">
        <v>173</v>
      </c>
      <c r="C70" s="15">
        <v>77.0</v>
      </c>
      <c r="D70" s="16" t="str">
        <f>IFERROR(__xludf.DUMMYFUNCTION("CONCATENATE(""W241.AF.alex.doe."", TO_TEXT(C70), ""@gmail.com"")"),"W241.AF.alex.doe.077@gmail.com")</f>
        <v>W241.AF.alex.doe.077@gmail.com</v>
      </c>
      <c r="E70" s="17" t="s">
        <v>115</v>
      </c>
      <c r="F70" s="18">
        <v>20653.0</v>
      </c>
      <c r="G70" s="17" t="s">
        <v>96</v>
      </c>
      <c r="H70" s="19" t="s">
        <v>71</v>
      </c>
      <c r="I70" s="20"/>
      <c r="J70" s="21" t="str">
        <f>VLOOKUP(I70,'Ads Fontes Media Bias Data'!$A$2:$D$1744,3)</f>
        <v>#N/A</v>
      </c>
      <c r="K70" s="22" t="str">
        <f>VLOOKUP(I70,'Ads Fontes Media Bias Data'!$A$2:$D$1744,4)</f>
        <v>#N/A</v>
      </c>
      <c r="L70" s="20"/>
      <c r="M70" s="21" t="str">
        <f>VLOOKUP(L70,'Ads Fontes Media Bias Data'!$A$2:$D$1744,3)</f>
        <v>#N/A</v>
      </c>
      <c r="N70" s="22" t="str">
        <f>VLOOKUP(L70,'Ads Fontes Media Bias Data'!$A$2:$D$1744,4)</f>
        <v>#N/A</v>
      </c>
      <c r="O70" s="20"/>
      <c r="P70" s="21" t="str">
        <f>VLOOKUP(O70,'Ads Fontes Media Bias Data'!$A$2:$D$1744,3)</f>
        <v>#N/A</v>
      </c>
      <c r="Q70" s="22" t="str">
        <f>VLOOKUP(O70,'Ads Fontes Media Bias Data'!$A$2:$D$1744,4)</f>
        <v>#N/A</v>
      </c>
      <c r="R70" s="31"/>
      <c r="S70" s="21" t="str">
        <f>VLOOKUP(R70,'Ads Fontes Media Bias Data'!$A$2:$D$1744,3)</f>
        <v>#N/A</v>
      </c>
      <c r="T70" s="22" t="str">
        <f>VLOOKUP(R70,'Ads Fontes Media Bias Data'!$A$2:$D$1744,4)</f>
        <v>#N/A</v>
      </c>
      <c r="U70" s="20"/>
      <c r="V70" s="21" t="str">
        <f>VLOOKUP(U70,'Ads Fontes Media Bias Data'!$A$2:$D$1744,3)</f>
        <v>#N/A</v>
      </c>
      <c r="W70" s="22" t="str">
        <f>VLOOKUP(U70,'Ads Fontes Media Bias Data'!$A$2:$D$1744,4)</f>
        <v>#N/A</v>
      </c>
      <c r="X70" s="20"/>
      <c r="Y70" s="21" t="str">
        <f>VLOOKUP(X70,'Ads Fontes Media Bias Data'!$A$2:$D$1744,3)</f>
        <v>#N/A</v>
      </c>
      <c r="Z70" s="22" t="str">
        <f>VLOOKUP(X70,'Ads Fontes Media Bias Data'!$A$2:$D$1744,4)</f>
        <v>#N/A</v>
      </c>
      <c r="AA70" s="20"/>
      <c r="AB70" s="21" t="str">
        <f>VLOOKUP(AA70,'Ads Fontes Media Bias Data'!$A$2:$D$1744,3)</f>
        <v>#N/A</v>
      </c>
      <c r="AC70" s="22" t="str">
        <f>VLOOKUP(AA70,'Ads Fontes Media Bias Data'!$A$2:$D$1744,4)</f>
        <v>#N/A</v>
      </c>
      <c r="AD70" s="20"/>
      <c r="AE70" s="21" t="str">
        <f>VLOOKUP(AD70,'Ads Fontes Media Bias Data'!$A$2:$D$1744,3)</f>
        <v>#N/A</v>
      </c>
      <c r="AF70" s="22" t="str">
        <f>VLOOKUP(AD70,'Ads Fontes Media Bias Data'!$A$2:$D$1744,4)</f>
        <v>#N/A</v>
      </c>
      <c r="AG70" s="20"/>
      <c r="AH70" s="21" t="str">
        <f>VLOOKUP(AG70,'Ads Fontes Media Bias Data'!$A$2:$D$1744,3)</f>
        <v>#N/A</v>
      </c>
      <c r="AI70" s="22" t="str">
        <f>VLOOKUP(AG70,'Ads Fontes Media Bias Data'!$A$2:$D$1744,4)</f>
        <v>#N/A</v>
      </c>
      <c r="AJ70" s="20"/>
      <c r="AK70" s="21" t="str">
        <f>VLOOKUP(AJ70,'Ads Fontes Media Bias Data'!$A$2:$D$1744,3)</f>
        <v>#N/A</v>
      </c>
      <c r="AL70" s="22" t="str">
        <f>VLOOKUP(AJ70,'Ads Fontes Media Bias Data'!$A$2:$D$1744,4)</f>
        <v>#N/A</v>
      </c>
      <c r="AM70" s="20"/>
      <c r="AN70" s="21" t="str">
        <f>VLOOKUP(AM70,'Ads Fontes Media Bias Data'!$A$2:$D$1744,3)</f>
        <v>#N/A</v>
      </c>
      <c r="AO70" s="22" t="str">
        <f>VLOOKUP(AM70,'Ads Fontes Media Bias Data'!$A$2:$D$1744,4)</f>
        <v>#N/A</v>
      </c>
      <c r="AP70" s="20"/>
      <c r="AQ70" s="21" t="str">
        <f>VLOOKUP(AP70,'Ads Fontes Media Bias Data'!$A$2:$D$1744,3)</f>
        <v>#N/A</v>
      </c>
      <c r="AR70" s="22" t="str">
        <f>VLOOKUP(AP70,'Ads Fontes Media Bias Data'!$A$2:$D$1744,4)</f>
        <v>#N/A</v>
      </c>
      <c r="AS70" s="24" t="str">
        <f t="shared" si="1"/>
        <v>#N/A</v>
      </c>
      <c r="AT70" s="25" t="str">
        <f t="shared" si="2"/>
        <v>#N/A</v>
      </c>
      <c r="AU70" s="26" t="str">
        <f t="shared" si="3"/>
        <v>#N/A</v>
      </c>
      <c r="AV70" s="25" t="str">
        <f t="shared" si="4"/>
        <v>#N/A</v>
      </c>
      <c r="AW70" s="25"/>
      <c r="AX70" s="25"/>
      <c r="AY70" s="25"/>
    </row>
    <row r="71">
      <c r="A71" s="13">
        <v>44759.0</v>
      </c>
      <c r="B71" s="14" t="s">
        <v>173</v>
      </c>
      <c r="C71" s="15">
        <v>77.0</v>
      </c>
      <c r="D71" s="16" t="str">
        <f>IFERROR(__xludf.DUMMYFUNCTION("CONCATENATE(""W241.AF.alex.doe."", TO_TEXT(C71), ""@gmail.com"")"),"W241.AF.alex.doe.077@gmail.com")</f>
        <v>W241.AF.alex.doe.077@gmail.com</v>
      </c>
      <c r="E71" s="17" t="s">
        <v>115</v>
      </c>
      <c r="F71" s="18">
        <v>20653.0</v>
      </c>
      <c r="G71" s="17" t="s">
        <v>96</v>
      </c>
      <c r="H71" s="19" t="s">
        <v>83</v>
      </c>
      <c r="I71" s="20"/>
      <c r="J71" s="21" t="str">
        <f>VLOOKUP(I71,'Ads Fontes Media Bias Data'!$A$2:$D$1744,3)</f>
        <v>#N/A</v>
      </c>
      <c r="K71" s="22" t="str">
        <f>VLOOKUP(I71,'Ads Fontes Media Bias Data'!$A$2:$D$1744,4)</f>
        <v>#N/A</v>
      </c>
      <c r="L71" s="20"/>
      <c r="M71" s="21" t="str">
        <f>VLOOKUP(L71,'Ads Fontes Media Bias Data'!$A$2:$D$1744,3)</f>
        <v>#N/A</v>
      </c>
      <c r="N71" s="22" t="str">
        <f>VLOOKUP(L71,'Ads Fontes Media Bias Data'!$A$2:$D$1744,4)</f>
        <v>#N/A</v>
      </c>
      <c r="O71" s="20"/>
      <c r="P71" s="21" t="str">
        <f>VLOOKUP(O71,'Ads Fontes Media Bias Data'!$A$2:$D$1744,3)</f>
        <v>#N/A</v>
      </c>
      <c r="Q71" s="22" t="str">
        <f>VLOOKUP(O71,'Ads Fontes Media Bias Data'!$A$2:$D$1744,4)</f>
        <v>#N/A</v>
      </c>
      <c r="R71" s="20"/>
      <c r="S71" s="21" t="str">
        <f>VLOOKUP(R71,'Ads Fontes Media Bias Data'!$A$2:$D$1744,3)</f>
        <v>#N/A</v>
      </c>
      <c r="T71" s="22" t="str">
        <f>VLOOKUP(R71,'Ads Fontes Media Bias Data'!$A$2:$D$1744,4)</f>
        <v>#N/A</v>
      </c>
      <c r="U71" s="20"/>
      <c r="V71" s="21" t="str">
        <f>VLOOKUP(U71,'Ads Fontes Media Bias Data'!$A$2:$D$1744,3)</f>
        <v>#N/A</v>
      </c>
      <c r="W71" s="22" t="str">
        <f>VLOOKUP(U71,'Ads Fontes Media Bias Data'!$A$2:$D$1744,4)</f>
        <v>#N/A</v>
      </c>
      <c r="X71" s="20"/>
      <c r="Y71" s="21" t="str">
        <f>VLOOKUP(X71,'Ads Fontes Media Bias Data'!$A$2:$D$1744,3)</f>
        <v>#N/A</v>
      </c>
      <c r="Z71" s="22" t="str">
        <f>VLOOKUP(X71,'Ads Fontes Media Bias Data'!$A$2:$D$1744,4)</f>
        <v>#N/A</v>
      </c>
      <c r="AA71" s="20"/>
      <c r="AB71" s="21" t="str">
        <f>VLOOKUP(AA71,'Ads Fontes Media Bias Data'!$A$2:$D$1744,3)</f>
        <v>#N/A</v>
      </c>
      <c r="AC71" s="22" t="str">
        <f>VLOOKUP(AA71,'Ads Fontes Media Bias Data'!$A$2:$D$1744,4)</f>
        <v>#N/A</v>
      </c>
      <c r="AD71" s="20"/>
      <c r="AE71" s="21" t="str">
        <f>VLOOKUP(AD71,'Ads Fontes Media Bias Data'!$A$2:$D$1744,3)</f>
        <v>#N/A</v>
      </c>
      <c r="AF71" s="22" t="str">
        <f>VLOOKUP(AD71,'Ads Fontes Media Bias Data'!$A$2:$D$1744,4)</f>
        <v>#N/A</v>
      </c>
      <c r="AG71" s="20"/>
      <c r="AH71" s="21" t="str">
        <f>VLOOKUP(AG71,'Ads Fontes Media Bias Data'!$A$2:$D$1744,3)</f>
        <v>#N/A</v>
      </c>
      <c r="AI71" s="22" t="str">
        <f>VLOOKUP(AG71,'Ads Fontes Media Bias Data'!$A$2:$D$1744,4)</f>
        <v>#N/A</v>
      </c>
      <c r="AJ71" s="20"/>
      <c r="AK71" s="21" t="str">
        <f>VLOOKUP(AJ71,'Ads Fontes Media Bias Data'!$A$2:$D$1744,3)</f>
        <v>#N/A</v>
      </c>
      <c r="AL71" s="22" t="str">
        <f>VLOOKUP(AJ71,'Ads Fontes Media Bias Data'!$A$2:$D$1744,4)</f>
        <v>#N/A</v>
      </c>
      <c r="AM71" s="20"/>
      <c r="AN71" s="21" t="str">
        <f>VLOOKUP(AM71,'Ads Fontes Media Bias Data'!$A$2:$D$1744,3)</f>
        <v>#N/A</v>
      </c>
      <c r="AO71" s="22" t="str">
        <f>VLOOKUP(AM71,'Ads Fontes Media Bias Data'!$A$2:$D$1744,4)</f>
        <v>#N/A</v>
      </c>
      <c r="AP71" s="20"/>
      <c r="AQ71" s="21" t="str">
        <f>VLOOKUP(AP71,'Ads Fontes Media Bias Data'!$A$2:$D$1744,3)</f>
        <v>#N/A</v>
      </c>
      <c r="AR71" s="22" t="str">
        <f>VLOOKUP(AP71,'Ads Fontes Media Bias Data'!$A$2:$D$1744,4)</f>
        <v>#N/A</v>
      </c>
      <c r="AS71" s="24" t="str">
        <f t="shared" si="1"/>
        <v>#N/A</v>
      </c>
      <c r="AT71" s="25" t="str">
        <f t="shared" si="2"/>
        <v>#N/A</v>
      </c>
      <c r="AU71" s="26" t="str">
        <f t="shared" si="3"/>
        <v>#N/A</v>
      </c>
      <c r="AV71" s="25" t="str">
        <f t="shared" si="4"/>
        <v>#N/A</v>
      </c>
      <c r="AW71" s="25"/>
      <c r="AX71" s="26" t="s">
        <v>176</v>
      </c>
      <c r="AY71" s="25"/>
    </row>
    <row r="72">
      <c r="A72" s="13">
        <v>44759.0</v>
      </c>
      <c r="B72" s="14" t="s">
        <v>173</v>
      </c>
      <c r="C72" s="15">
        <v>78.0</v>
      </c>
      <c r="D72" s="16" t="str">
        <f>IFERROR(__xludf.DUMMYFUNCTION("CONCATENATE(""W241.AF.alex.doe."", TO_TEXT(C72), ""@gmail.com"")"),"W241.AF.alex.doe.078@gmail.com")</f>
        <v>W241.AF.alex.doe.078@gmail.com</v>
      </c>
      <c r="E72" s="17" t="s">
        <v>115</v>
      </c>
      <c r="F72" s="18">
        <v>21089.0</v>
      </c>
      <c r="G72" s="17" t="s">
        <v>107</v>
      </c>
      <c r="H72" s="19" t="s">
        <v>71</v>
      </c>
      <c r="I72" s="30"/>
      <c r="J72" s="28" t="str">
        <f>VLOOKUP(I72,'Ads Fontes Media Bias Data'!$A$2:$D$1744,3)</f>
        <v>#N/A</v>
      </c>
      <c r="K72" s="29" t="str">
        <f>VLOOKUP(I72,'Ads Fontes Media Bias Data'!$A$2:$D$1744,4)</f>
        <v>#N/A</v>
      </c>
      <c r="L72" s="27"/>
      <c r="M72" s="28" t="str">
        <f>VLOOKUP(L72,'Ads Fontes Media Bias Data'!$A$2:$D$1744,3)</f>
        <v>#N/A</v>
      </c>
      <c r="N72" s="29" t="str">
        <f>VLOOKUP(L72,'Ads Fontes Media Bias Data'!$A$2:$D$1744,4)</f>
        <v>#N/A</v>
      </c>
      <c r="O72" s="27"/>
      <c r="P72" s="28" t="str">
        <f>VLOOKUP(O72,'Ads Fontes Media Bias Data'!$A$2:$D$1744,3)</f>
        <v>#N/A</v>
      </c>
      <c r="Q72" s="29" t="str">
        <f>VLOOKUP(O72,'Ads Fontes Media Bias Data'!$A$2:$D$1744,4)</f>
        <v>#N/A</v>
      </c>
      <c r="R72" s="27"/>
      <c r="S72" s="28" t="str">
        <f>VLOOKUP(R72,'Ads Fontes Media Bias Data'!$A$2:$D$1744,3)</f>
        <v>#N/A</v>
      </c>
      <c r="T72" s="29" t="str">
        <f>VLOOKUP(R72,'Ads Fontes Media Bias Data'!$A$2:$D$1744,4)</f>
        <v>#N/A</v>
      </c>
      <c r="U72" s="27"/>
      <c r="V72" s="28" t="str">
        <f>VLOOKUP(U72,'Ads Fontes Media Bias Data'!$A$2:$D$1744,3)</f>
        <v>#N/A</v>
      </c>
      <c r="W72" s="29" t="str">
        <f>VLOOKUP(U72,'Ads Fontes Media Bias Data'!$A$2:$D$1744,4)</f>
        <v>#N/A</v>
      </c>
      <c r="X72" s="27"/>
      <c r="Y72" s="28" t="str">
        <f>VLOOKUP(X72,'Ads Fontes Media Bias Data'!$A$2:$D$1744,3)</f>
        <v>#N/A</v>
      </c>
      <c r="Z72" s="29" t="str">
        <f>VLOOKUP(X72,'Ads Fontes Media Bias Data'!$A$2:$D$1744,4)</f>
        <v>#N/A</v>
      </c>
      <c r="AA72" s="30"/>
      <c r="AB72" s="28" t="str">
        <f>VLOOKUP(AA72,'Ads Fontes Media Bias Data'!$A$2:$D$1744,3)</f>
        <v>#N/A</v>
      </c>
      <c r="AC72" s="29" t="str">
        <f>VLOOKUP(AA72,'Ads Fontes Media Bias Data'!$A$2:$D$1744,4)</f>
        <v>#N/A</v>
      </c>
      <c r="AD72" s="30"/>
      <c r="AE72" s="28" t="str">
        <f>VLOOKUP(AD72,'Ads Fontes Media Bias Data'!$A$2:$D$1744,3)</f>
        <v>#N/A</v>
      </c>
      <c r="AF72" s="29" t="str">
        <f>VLOOKUP(AD72,'Ads Fontes Media Bias Data'!$A$2:$D$1744,4)</f>
        <v>#N/A</v>
      </c>
      <c r="AG72" s="30"/>
      <c r="AH72" s="28" t="str">
        <f>VLOOKUP(AG72,'Ads Fontes Media Bias Data'!$A$2:$D$1744,3)</f>
        <v>#N/A</v>
      </c>
      <c r="AI72" s="29" t="str">
        <f>VLOOKUP(AG72,'Ads Fontes Media Bias Data'!$A$2:$D$1744,4)</f>
        <v>#N/A</v>
      </c>
      <c r="AJ72" s="30"/>
      <c r="AK72" s="28" t="str">
        <f>VLOOKUP(AJ72,'Ads Fontes Media Bias Data'!$A$2:$D$1744,3)</f>
        <v>#N/A</v>
      </c>
      <c r="AL72" s="29" t="str">
        <f>VLOOKUP(AJ72,'Ads Fontes Media Bias Data'!$A$2:$D$1744,4)</f>
        <v>#N/A</v>
      </c>
      <c r="AM72" s="30"/>
      <c r="AN72" s="28" t="str">
        <f>VLOOKUP(AM72,'Ads Fontes Media Bias Data'!$A$2:$D$1744,3)</f>
        <v>#N/A</v>
      </c>
      <c r="AO72" s="29" t="str">
        <f>VLOOKUP(AM72,'Ads Fontes Media Bias Data'!$A$2:$D$1744,4)</f>
        <v>#N/A</v>
      </c>
      <c r="AP72" s="30"/>
      <c r="AQ72" s="28" t="str">
        <f>VLOOKUP(AP72,'Ads Fontes Media Bias Data'!$A$2:$D$1744,3)</f>
        <v>#N/A</v>
      </c>
      <c r="AR72" s="29" t="str">
        <f>VLOOKUP(AP72,'Ads Fontes Media Bias Data'!$A$2:$D$1744,4)</f>
        <v>#N/A</v>
      </c>
      <c r="AS72" s="24" t="str">
        <f t="shared" si="1"/>
        <v>#N/A</v>
      </c>
      <c r="AT72" s="25" t="str">
        <f t="shared" si="2"/>
        <v>#N/A</v>
      </c>
      <c r="AU72" s="26" t="str">
        <f t="shared" si="3"/>
        <v>#N/A</v>
      </c>
      <c r="AV72" s="25" t="str">
        <f t="shared" si="4"/>
        <v>#N/A</v>
      </c>
      <c r="AW72" s="25"/>
      <c r="AX72" s="25"/>
      <c r="AY72" s="25"/>
    </row>
    <row r="73">
      <c r="A73" s="13">
        <v>44759.0</v>
      </c>
      <c r="B73" s="14" t="s">
        <v>173</v>
      </c>
      <c r="C73" s="15">
        <v>78.0</v>
      </c>
      <c r="D73" s="16" t="str">
        <f>IFERROR(__xludf.DUMMYFUNCTION("CONCATENATE(""W241.AF.alex.doe."", TO_TEXT(C73), ""@gmail.com"")"),"W241.AF.alex.doe.078@gmail.com")</f>
        <v>W241.AF.alex.doe.078@gmail.com</v>
      </c>
      <c r="E73" s="17" t="s">
        <v>115</v>
      </c>
      <c r="F73" s="18">
        <v>21089.0</v>
      </c>
      <c r="G73" s="17" t="s">
        <v>107</v>
      </c>
      <c r="H73" s="19" t="s">
        <v>83</v>
      </c>
      <c r="I73" s="27"/>
      <c r="J73" s="28" t="str">
        <f>VLOOKUP(I73,'Ads Fontes Media Bias Data'!$A$2:$D$1744,3)</f>
        <v>#N/A</v>
      </c>
      <c r="K73" s="29" t="str">
        <f>VLOOKUP(I73,'Ads Fontes Media Bias Data'!$A$2:$D$1744,4)</f>
        <v>#N/A</v>
      </c>
      <c r="L73" s="27"/>
      <c r="M73" s="28" t="str">
        <f>VLOOKUP(L73,'Ads Fontes Media Bias Data'!$A$2:$D$1744,3)</f>
        <v>#N/A</v>
      </c>
      <c r="N73" s="29" t="str">
        <f>VLOOKUP(L73,'Ads Fontes Media Bias Data'!$A$2:$D$1744,4)</f>
        <v>#N/A</v>
      </c>
      <c r="O73" s="27"/>
      <c r="P73" s="28" t="str">
        <f>VLOOKUP(O73,'Ads Fontes Media Bias Data'!$A$2:$D$1744,3)</f>
        <v>#N/A</v>
      </c>
      <c r="Q73" s="29" t="str">
        <f>VLOOKUP(O73,'Ads Fontes Media Bias Data'!$A$2:$D$1744,4)</f>
        <v>#N/A</v>
      </c>
      <c r="R73" s="27"/>
      <c r="S73" s="28" t="str">
        <f>VLOOKUP(R73,'Ads Fontes Media Bias Data'!$A$2:$D$1744,3)</f>
        <v>#N/A</v>
      </c>
      <c r="T73" s="29" t="str">
        <f>VLOOKUP(R73,'Ads Fontes Media Bias Data'!$A$2:$D$1744,4)</f>
        <v>#N/A</v>
      </c>
      <c r="U73" s="27"/>
      <c r="V73" s="28" t="str">
        <f>VLOOKUP(U73,'Ads Fontes Media Bias Data'!$A$2:$D$1744,3)</f>
        <v>#N/A</v>
      </c>
      <c r="W73" s="29" t="str">
        <f>VLOOKUP(U73,'Ads Fontes Media Bias Data'!$A$2:$D$1744,4)</f>
        <v>#N/A</v>
      </c>
      <c r="X73" s="27"/>
      <c r="Y73" s="28" t="str">
        <f>VLOOKUP(X73,'Ads Fontes Media Bias Data'!$A$2:$D$1744,3)</f>
        <v>#N/A</v>
      </c>
      <c r="Z73" s="29" t="str">
        <f>VLOOKUP(X73,'Ads Fontes Media Bias Data'!$A$2:$D$1744,4)</f>
        <v>#N/A</v>
      </c>
      <c r="AA73" s="27"/>
      <c r="AB73" s="28" t="str">
        <f>VLOOKUP(AA73,'Ads Fontes Media Bias Data'!$A$2:$D$1744,3)</f>
        <v>#N/A</v>
      </c>
      <c r="AC73" s="29" t="str">
        <f>VLOOKUP(AA73,'Ads Fontes Media Bias Data'!$A$2:$D$1744,4)</f>
        <v>#N/A</v>
      </c>
      <c r="AD73" s="27"/>
      <c r="AE73" s="28" t="str">
        <f>VLOOKUP(AD73,'Ads Fontes Media Bias Data'!$A$2:$D$1744,3)</f>
        <v>#N/A</v>
      </c>
      <c r="AF73" s="29" t="str">
        <f>VLOOKUP(AD73,'Ads Fontes Media Bias Data'!$A$2:$D$1744,4)</f>
        <v>#N/A</v>
      </c>
      <c r="AG73" s="27"/>
      <c r="AH73" s="28" t="str">
        <f>VLOOKUP(AG73,'Ads Fontes Media Bias Data'!$A$2:$D$1744,3)</f>
        <v>#N/A</v>
      </c>
      <c r="AI73" s="29" t="str">
        <f>VLOOKUP(AG73,'Ads Fontes Media Bias Data'!$A$2:$D$1744,4)</f>
        <v>#N/A</v>
      </c>
      <c r="AJ73" s="27"/>
      <c r="AK73" s="28" t="str">
        <f>VLOOKUP(AJ73,'Ads Fontes Media Bias Data'!$A$2:$D$1744,3)</f>
        <v>#N/A</v>
      </c>
      <c r="AL73" s="29" t="str">
        <f>VLOOKUP(AJ73,'Ads Fontes Media Bias Data'!$A$2:$D$1744,4)</f>
        <v>#N/A</v>
      </c>
      <c r="AM73" s="27"/>
      <c r="AN73" s="28" t="str">
        <f>VLOOKUP(AM73,'Ads Fontes Media Bias Data'!$A$2:$D$1744,3)</f>
        <v>#N/A</v>
      </c>
      <c r="AO73" s="29" t="str">
        <f>VLOOKUP(AM73,'Ads Fontes Media Bias Data'!$A$2:$D$1744,4)</f>
        <v>#N/A</v>
      </c>
      <c r="AP73" s="27"/>
      <c r="AQ73" s="28" t="str">
        <f>VLOOKUP(AP73,'Ads Fontes Media Bias Data'!$A$2:$D$1744,3)</f>
        <v>#N/A</v>
      </c>
      <c r="AR73" s="29" t="str">
        <f>VLOOKUP(AP73,'Ads Fontes Media Bias Data'!$A$2:$D$1744,4)</f>
        <v>#N/A</v>
      </c>
      <c r="AS73" s="24" t="str">
        <f t="shared" si="1"/>
        <v>#N/A</v>
      </c>
      <c r="AT73" s="25" t="str">
        <f t="shared" si="2"/>
        <v>#N/A</v>
      </c>
      <c r="AU73" s="26" t="str">
        <f t="shared" si="3"/>
        <v>#N/A</v>
      </c>
      <c r="AV73" s="25" t="str">
        <f t="shared" si="4"/>
        <v>#N/A</v>
      </c>
      <c r="AW73" s="25"/>
      <c r="AX73" s="26" t="s">
        <v>176</v>
      </c>
      <c r="AY73" s="25"/>
    </row>
    <row r="74">
      <c r="A74" s="32">
        <v>44766.0</v>
      </c>
      <c r="B74" s="14" t="s">
        <v>173</v>
      </c>
      <c r="C74" s="15">
        <v>79.0</v>
      </c>
      <c r="D74" s="16" t="str">
        <f>IFERROR(__xludf.DUMMYFUNCTION("CONCATENATE(""W241.AF.alex.doe."", TO_TEXT(C74), ""@gmail.com"")"),"W241.AF.alex.doe.079@gmail.com")</f>
        <v>W241.AF.alex.doe.079@gmail.com</v>
      </c>
      <c r="E74" s="17" t="s">
        <v>69</v>
      </c>
      <c r="F74" s="18">
        <v>35495.0</v>
      </c>
      <c r="G74" s="17" t="s">
        <v>70</v>
      </c>
      <c r="H74" s="19" t="s">
        <v>71</v>
      </c>
      <c r="I74" s="20"/>
      <c r="J74" s="21" t="str">
        <f>VLOOKUP(I74,'Ads Fontes Media Bias Data'!$A$2:$D$1744,3)</f>
        <v>#N/A</v>
      </c>
      <c r="K74" s="22" t="str">
        <f>VLOOKUP(I74,'Ads Fontes Media Bias Data'!$A$2:$D$1744,4)</f>
        <v>#N/A</v>
      </c>
      <c r="L74" s="20"/>
      <c r="M74" s="21" t="str">
        <f>VLOOKUP(L74,'Ads Fontes Media Bias Data'!$A$2:$D$1744,3)</f>
        <v>#N/A</v>
      </c>
      <c r="N74" s="22" t="str">
        <f>VLOOKUP(L74,'Ads Fontes Media Bias Data'!$A$2:$D$1744,4)</f>
        <v>#N/A</v>
      </c>
      <c r="O74" s="20"/>
      <c r="P74" s="21" t="str">
        <f>VLOOKUP(O74,'Ads Fontes Media Bias Data'!$A$2:$D$1744,3)</f>
        <v>#N/A</v>
      </c>
      <c r="Q74" s="22" t="str">
        <f>VLOOKUP(O74,'Ads Fontes Media Bias Data'!$A$2:$D$1744,4)</f>
        <v>#N/A</v>
      </c>
      <c r="R74" s="31"/>
      <c r="S74" s="21" t="str">
        <f>VLOOKUP(R74,'Ads Fontes Media Bias Data'!$A$2:$D$1744,3)</f>
        <v>#N/A</v>
      </c>
      <c r="T74" s="22" t="str">
        <f>VLOOKUP(R74,'Ads Fontes Media Bias Data'!$A$2:$D$1744,4)</f>
        <v>#N/A</v>
      </c>
      <c r="U74" s="20"/>
      <c r="V74" s="21" t="str">
        <f>VLOOKUP(U74,'Ads Fontes Media Bias Data'!$A$2:$D$1744,3)</f>
        <v>#N/A</v>
      </c>
      <c r="W74" s="22" t="str">
        <f>VLOOKUP(U74,'Ads Fontes Media Bias Data'!$A$2:$D$1744,4)</f>
        <v>#N/A</v>
      </c>
      <c r="X74" s="20"/>
      <c r="Y74" s="21" t="str">
        <f>VLOOKUP(X74,'Ads Fontes Media Bias Data'!$A$2:$D$1744,3)</f>
        <v>#N/A</v>
      </c>
      <c r="Z74" s="22" t="str">
        <f>VLOOKUP(X74,'Ads Fontes Media Bias Data'!$A$2:$D$1744,4)</f>
        <v>#N/A</v>
      </c>
      <c r="AA74" s="20"/>
      <c r="AB74" s="21" t="str">
        <f>VLOOKUP(AA74,'Ads Fontes Media Bias Data'!$A$2:$D$1744,3)</f>
        <v>#N/A</v>
      </c>
      <c r="AC74" s="22" t="str">
        <f>VLOOKUP(AA74,'Ads Fontes Media Bias Data'!$A$2:$D$1744,4)</f>
        <v>#N/A</v>
      </c>
      <c r="AD74" s="20"/>
      <c r="AE74" s="21" t="str">
        <f>VLOOKUP(AD74,'Ads Fontes Media Bias Data'!$A$2:$D$1744,3)</f>
        <v>#N/A</v>
      </c>
      <c r="AF74" s="22" t="str">
        <f>VLOOKUP(AD74,'Ads Fontes Media Bias Data'!$A$2:$D$1744,4)</f>
        <v>#N/A</v>
      </c>
      <c r="AG74" s="20"/>
      <c r="AH74" s="21" t="str">
        <f>VLOOKUP(AG74,'Ads Fontes Media Bias Data'!$A$2:$D$1744,3)</f>
        <v>#N/A</v>
      </c>
      <c r="AI74" s="22" t="str">
        <f>VLOOKUP(AG74,'Ads Fontes Media Bias Data'!$A$2:$D$1744,4)</f>
        <v>#N/A</v>
      </c>
      <c r="AJ74" s="20"/>
      <c r="AK74" s="21" t="str">
        <f>VLOOKUP(AJ74,'Ads Fontes Media Bias Data'!$A$2:$D$1744,3)</f>
        <v>#N/A</v>
      </c>
      <c r="AL74" s="22" t="str">
        <f>VLOOKUP(AJ74,'Ads Fontes Media Bias Data'!$A$2:$D$1744,4)</f>
        <v>#N/A</v>
      </c>
      <c r="AM74" s="20"/>
      <c r="AN74" s="21" t="str">
        <f>VLOOKUP(AM74,'Ads Fontes Media Bias Data'!$A$2:$D$1744,3)</f>
        <v>#N/A</v>
      </c>
      <c r="AO74" s="22" t="str">
        <f>VLOOKUP(AM74,'Ads Fontes Media Bias Data'!$A$2:$D$1744,4)</f>
        <v>#N/A</v>
      </c>
      <c r="AP74" s="20"/>
      <c r="AQ74" s="21" t="str">
        <f>VLOOKUP(AP74,'Ads Fontes Media Bias Data'!$A$2:$D$1744,3)</f>
        <v>#N/A</v>
      </c>
      <c r="AR74" s="22" t="str">
        <f>VLOOKUP(AP74,'Ads Fontes Media Bias Data'!$A$2:$D$1744,4)</f>
        <v>#N/A</v>
      </c>
      <c r="AS74" s="24" t="str">
        <f t="shared" si="1"/>
        <v>#N/A</v>
      </c>
      <c r="AT74" s="25" t="str">
        <f t="shared" si="2"/>
        <v>#N/A</v>
      </c>
      <c r="AU74" s="26" t="str">
        <f t="shared" si="3"/>
        <v>#N/A</v>
      </c>
      <c r="AV74" s="25" t="str">
        <f t="shared" si="4"/>
        <v>#N/A</v>
      </c>
      <c r="AW74" s="25"/>
      <c r="AX74" s="25"/>
      <c r="AY74" s="25"/>
    </row>
    <row r="75">
      <c r="A75" s="32">
        <v>44766.0</v>
      </c>
      <c r="B75" s="14" t="s">
        <v>173</v>
      </c>
      <c r="C75" s="15">
        <v>79.0</v>
      </c>
      <c r="D75" s="16" t="str">
        <f>IFERROR(__xludf.DUMMYFUNCTION("CONCATENATE(""W241.AF.alex.doe."", TO_TEXT(C75), ""@gmail.com"")"),"W241.AF.alex.doe.079@gmail.com")</f>
        <v>W241.AF.alex.doe.079@gmail.com</v>
      </c>
      <c r="E75" s="17" t="s">
        <v>69</v>
      </c>
      <c r="F75" s="18">
        <v>35495.0</v>
      </c>
      <c r="G75" s="17" t="s">
        <v>70</v>
      </c>
      <c r="H75" s="19" t="s">
        <v>83</v>
      </c>
      <c r="I75" s="20"/>
      <c r="J75" s="21" t="str">
        <f>VLOOKUP(I75,'Ads Fontes Media Bias Data'!$A$2:$D$1744,3)</f>
        <v>#N/A</v>
      </c>
      <c r="K75" s="22" t="str">
        <f>VLOOKUP(I75,'Ads Fontes Media Bias Data'!$A$2:$D$1744,4)</f>
        <v>#N/A</v>
      </c>
      <c r="L75" s="20"/>
      <c r="M75" s="21" t="str">
        <f>VLOOKUP(L75,'Ads Fontes Media Bias Data'!$A$2:$D$1744,3)</f>
        <v>#N/A</v>
      </c>
      <c r="N75" s="22" t="str">
        <f>VLOOKUP(L75,'Ads Fontes Media Bias Data'!$A$2:$D$1744,4)</f>
        <v>#N/A</v>
      </c>
      <c r="O75" s="20"/>
      <c r="P75" s="21" t="str">
        <f>VLOOKUP(O75,'Ads Fontes Media Bias Data'!$A$2:$D$1744,3)</f>
        <v>#N/A</v>
      </c>
      <c r="Q75" s="22" t="str">
        <f>VLOOKUP(O75,'Ads Fontes Media Bias Data'!$A$2:$D$1744,4)</f>
        <v>#N/A</v>
      </c>
      <c r="R75" s="20"/>
      <c r="S75" s="21" t="str">
        <f>VLOOKUP(R75,'Ads Fontes Media Bias Data'!$A$2:$D$1744,3)</f>
        <v>#N/A</v>
      </c>
      <c r="T75" s="22" t="str">
        <f>VLOOKUP(R75,'Ads Fontes Media Bias Data'!$A$2:$D$1744,4)</f>
        <v>#N/A</v>
      </c>
      <c r="U75" s="20"/>
      <c r="V75" s="21" t="str">
        <f>VLOOKUP(U75,'Ads Fontes Media Bias Data'!$A$2:$D$1744,3)</f>
        <v>#N/A</v>
      </c>
      <c r="W75" s="22" t="str">
        <f>VLOOKUP(U75,'Ads Fontes Media Bias Data'!$A$2:$D$1744,4)</f>
        <v>#N/A</v>
      </c>
      <c r="X75" s="20"/>
      <c r="Y75" s="21" t="str">
        <f>VLOOKUP(X75,'Ads Fontes Media Bias Data'!$A$2:$D$1744,3)</f>
        <v>#N/A</v>
      </c>
      <c r="Z75" s="22" t="str">
        <f>VLOOKUP(X75,'Ads Fontes Media Bias Data'!$A$2:$D$1744,4)</f>
        <v>#N/A</v>
      </c>
      <c r="AA75" s="20"/>
      <c r="AB75" s="21" t="str">
        <f>VLOOKUP(AA75,'Ads Fontes Media Bias Data'!$A$2:$D$1744,3)</f>
        <v>#N/A</v>
      </c>
      <c r="AC75" s="22" t="str">
        <f>VLOOKUP(AA75,'Ads Fontes Media Bias Data'!$A$2:$D$1744,4)</f>
        <v>#N/A</v>
      </c>
      <c r="AD75" s="20"/>
      <c r="AE75" s="21" t="str">
        <f>VLOOKUP(AD75,'Ads Fontes Media Bias Data'!$A$2:$D$1744,3)</f>
        <v>#N/A</v>
      </c>
      <c r="AF75" s="22" t="str">
        <f>VLOOKUP(AD75,'Ads Fontes Media Bias Data'!$A$2:$D$1744,4)</f>
        <v>#N/A</v>
      </c>
      <c r="AG75" s="20"/>
      <c r="AH75" s="21" t="str">
        <f>VLOOKUP(AG75,'Ads Fontes Media Bias Data'!$A$2:$D$1744,3)</f>
        <v>#N/A</v>
      </c>
      <c r="AI75" s="22" t="str">
        <f>VLOOKUP(AG75,'Ads Fontes Media Bias Data'!$A$2:$D$1744,4)</f>
        <v>#N/A</v>
      </c>
      <c r="AJ75" s="20"/>
      <c r="AK75" s="21" t="str">
        <f>VLOOKUP(AJ75,'Ads Fontes Media Bias Data'!$A$2:$D$1744,3)</f>
        <v>#N/A</v>
      </c>
      <c r="AL75" s="22" t="str">
        <f>VLOOKUP(AJ75,'Ads Fontes Media Bias Data'!$A$2:$D$1744,4)</f>
        <v>#N/A</v>
      </c>
      <c r="AM75" s="20"/>
      <c r="AN75" s="21" t="str">
        <f>VLOOKUP(AM75,'Ads Fontes Media Bias Data'!$A$2:$D$1744,3)</f>
        <v>#N/A</v>
      </c>
      <c r="AO75" s="22" t="str">
        <f>VLOOKUP(AM75,'Ads Fontes Media Bias Data'!$A$2:$D$1744,4)</f>
        <v>#N/A</v>
      </c>
      <c r="AP75" s="20"/>
      <c r="AQ75" s="21" t="str">
        <f>VLOOKUP(AP75,'Ads Fontes Media Bias Data'!$A$2:$D$1744,3)</f>
        <v>#N/A</v>
      </c>
      <c r="AR75" s="22" t="str">
        <f>VLOOKUP(AP75,'Ads Fontes Media Bias Data'!$A$2:$D$1744,4)</f>
        <v>#N/A</v>
      </c>
      <c r="AS75" s="24" t="str">
        <f t="shared" si="1"/>
        <v>#N/A</v>
      </c>
      <c r="AT75" s="25" t="str">
        <f t="shared" si="2"/>
        <v>#N/A</v>
      </c>
      <c r="AU75" s="26" t="str">
        <f t="shared" si="3"/>
        <v>#N/A</v>
      </c>
      <c r="AV75" s="25" t="str">
        <f t="shared" si="4"/>
        <v>#N/A</v>
      </c>
      <c r="AW75" s="25"/>
      <c r="AX75" s="26" t="s">
        <v>176</v>
      </c>
      <c r="AY75" s="25"/>
    </row>
    <row r="76">
      <c r="A76" s="32">
        <v>44766.0</v>
      </c>
      <c r="B76" s="14" t="s">
        <v>173</v>
      </c>
      <c r="C76" s="15">
        <v>80.0</v>
      </c>
      <c r="D76" s="16" t="str">
        <f>IFERROR(__xludf.DUMMYFUNCTION("CONCATENATE(""W241.AF.alex.doe."", TO_TEXT(C76), ""@gmail.com"")"),"W241.AF.alex.doe.080@gmail.com")</f>
        <v>W241.AF.alex.doe.080@gmail.com</v>
      </c>
      <c r="E76" s="17" t="s">
        <v>69</v>
      </c>
      <c r="F76" s="18">
        <v>35629.0</v>
      </c>
      <c r="G76" s="17" t="s">
        <v>96</v>
      </c>
      <c r="H76" s="19" t="s">
        <v>71</v>
      </c>
      <c r="I76" s="30"/>
      <c r="J76" s="28" t="str">
        <f>VLOOKUP(I76,'Ads Fontes Media Bias Data'!$A$2:$D$1744,3)</f>
        <v>#N/A</v>
      </c>
      <c r="K76" s="29" t="str">
        <f>VLOOKUP(I76,'Ads Fontes Media Bias Data'!$A$2:$D$1744,4)</f>
        <v>#N/A</v>
      </c>
      <c r="L76" s="27"/>
      <c r="M76" s="28" t="str">
        <f>VLOOKUP(L76,'Ads Fontes Media Bias Data'!$A$2:$D$1744,3)</f>
        <v>#N/A</v>
      </c>
      <c r="N76" s="29" t="str">
        <f>VLOOKUP(L76,'Ads Fontes Media Bias Data'!$A$2:$D$1744,4)</f>
        <v>#N/A</v>
      </c>
      <c r="O76" s="27"/>
      <c r="P76" s="28" t="str">
        <f>VLOOKUP(O76,'Ads Fontes Media Bias Data'!$A$2:$D$1744,3)</f>
        <v>#N/A</v>
      </c>
      <c r="Q76" s="29" t="str">
        <f>VLOOKUP(O76,'Ads Fontes Media Bias Data'!$A$2:$D$1744,4)</f>
        <v>#N/A</v>
      </c>
      <c r="R76" s="27"/>
      <c r="S76" s="28" t="str">
        <f>VLOOKUP(R76,'Ads Fontes Media Bias Data'!$A$2:$D$1744,3)</f>
        <v>#N/A</v>
      </c>
      <c r="T76" s="29" t="str">
        <f>VLOOKUP(R76,'Ads Fontes Media Bias Data'!$A$2:$D$1744,4)</f>
        <v>#N/A</v>
      </c>
      <c r="U76" s="27"/>
      <c r="V76" s="28" t="str">
        <f>VLOOKUP(U76,'Ads Fontes Media Bias Data'!$A$2:$D$1744,3)</f>
        <v>#N/A</v>
      </c>
      <c r="W76" s="29" t="str">
        <f>VLOOKUP(U76,'Ads Fontes Media Bias Data'!$A$2:$D$1744,4)</f>
        <v>#N/A</v>
      </c>
      <c r="X76" s="27"/>
      <c r="Y76" s="28" t="str">
        <f>VLOOKUP(X76,'Ads Fontes Media Bias Data'!$A$2:$D$1744,3)</f>
        <v>#N/A</v>
      </c>
      <c r="Z76" s="29" t="str">
        <f>VLOOKUP(X76,'Ads Fontes Media Bias Data'!$A$2:$D$1744,4)</f>
        <v>#N/A</v>
      </c>
      <c r="AA76" s="30"/>
      <c r="AB76" s="28" t="str">
        <f>VLOOKUP(AA76,'Ads Fontes Media Bias Data'!$A$2:$D$1744,3)</f>
        <v>#N/A</v>
      </c>
      <c r="AC76" s="29" t="str">
        <f>VLOOKUP(AA76,'Ads Fontes Media Bias Data'!$A$2:$D$1744,4)</f>
        <v>#N/A</v>
      </c>
      <c r="AD76" s="30"/>
      <c r="AE76" s="28" t="str">
        <f>VLOOKUP(AD76,'Ads Fontes Media Bias Data'!$A$2:$D$1744,3)</f>
        <v>#N/A</v>
      </c>
      <c r="AF76" s="29" t="str">
        <f>VLOOKUP(AD76,'Ads Fontes Media Bias Data'!$A$2:$D$1744,4)</f>
        <v>#N/A</v>
      </c>
      <c r="AG76" s="30"/>
      <c r="AH76" s="28" t="str">
        <f>VLOOKUP(AG76,'Ads Fontes Media Bias Data'!$A$2:$D$1744,3)</f>
        <v>#N/A</v>
      </c>
      <c r="AI76" s="29" t="str">
        <f>VLOOKUP(AG76,'Ads Fontes Media Bias Data'!$A$2:$D$1744,4)</f>
        <v>#N/A</v>
      </c>
      <c r="AJ76" s="30"/>
      <c r="AK76" s="28" t="str">
        <f>VLOOKUP(AJ76,'Ads Fontes Media Bias Data'!$A$2:$D$1744,3)</f>
        <v>#N/A</v>
      </c>
      <c r="AL76" s="29" t="str">
        <f>VLOOKUP(AJ76,'Ads Fontes Media Bias Data'!$A$2:$D$1744,4)</f>
        <v>#N/A</v>
      </c>
      <c r="AM76" s="30"/>
      <c r="AN76" s="28" t="str">
        <f>VLOOKUP(AM76,'Ads Fontes Media Bias Data'!$A$2:$D$1744,3)</f>
        <v>#N/A</v>
      </c>
      <c r="AO76" s="29" t="str">
        <f>VLOOKUP(AM76,'Ads Fontes Media Bias Data'!$A$2:$D$1744,4)</f>
        <v>#N/A</v>
      </c>
      <c r="AP76" s="30"/>
      <c r="AQ76" s="28" t="str">
        <f>VLOOKUP(AP76,'Ads Fontes Media Bias Data'!$A$2:$D$1744,3)</f>
        <v>#N/A</v>
      </c>
      <c r="AR76" s="29" t="str">
        <f>VLOOKUP(AP76,'Ads Fontes Media Bias Data'!$A$2:$D$1744,4)</f>
        <v>#N/A</v>
      </c>
      <c r="AS76" s="24" t="str">
        <f t="shared" si="1"/>
        <v>#N/A</v>
      </c>
      <c r="AT76" s="25" t="str">
        <f t="shared" si="2"/>
        <v>#N/A</v>
      </c>
      <c r="AU76" s="26" t="str">
        <f t="shared" si="3"/>
        <v>#N/A</v>
      </c>
      <c r="AV76" s="25" t="str">
        <f t="shared" si="4"/>
        <v>#N/A</v>
      </c>
      <c r="AW76" s="25"/>
      <c r="AX76" s="25"/>
      <c r="AY76" s="25"/>
    </row>
    <row r="77">
      <c r="A77" s="32">
        <v>44766.0</v>
      </c>
      <c r="B77" s="14" t="s">
        <v>173</v>
      </c>
      <c r="C77" s="15">
        <v>80.0</v>
      </c>
      <c r="D77" s="16" t="str">
        <f>IFERROR(__xludf.DUMMYFUNCTION("CONCATENATE(""W241.AF.alex.doe."", TO_TEXT(C77), ""@gmail.com"")"),"W241.AF.alex.doe.080@gmail.com")</f>
        <v>W241.AF.alex.doe.080@gmail.com</v>
      </c>
      <c r="E77" s="17" t="s">
        <v>69</v>
      </c>
      <c r="F77" s="18">
        <v>35629.0</v>
      </c>
      <c r="G77" s="17" t="s">
        <v>96</v>
      </c>
      <c r="H77" s="19" t="s">
        <v>83</v>
      </c>
      <c r="I77" s="27"/>
      <c r="J77" s="28" t="str">
        <f>VLOOKUP(I77,'Ads Fontes Media Bias Data'!$A$2:$D$1744,3)</f>
        <v>#N/A</v>
      </c>
      <c r="K77" s="29" t="str">
        <f>VLOOKUP(I77,'Ads Fontes Media Bias Data'!$A$2:$D$1744,4)</f>
        <v>#N/A</v>
      </c>
      <c r="L77" s="27"/>
      <c r="M77" s="28" t="str">
        <f>VLOOKUP(L77,'Ads Fontes Media Bias Data'!$A$2:$D$1744,3)</f>
        <v>#N/A</v>
      </c>
      <c r="N77" s="29" t="str">
        <f>VLOOKUP(L77,'Ads Fontes Media Bias Data'!$A$2:$D$1744,4)</f>
        <v>#N/A</v>
      </c>
      <c r="O77" s="27"/>
      <c r="P77" s="28" t="str">
        <f>VLOOKUP(O77,'Ads Fontes Media Bias Data'!$A$2:$D$1744,3)</f>
        <v>#N/A</v>
      </c>
      <c r="Q77" s="29" t="str">
        <f>VLOOKUP(O77,'Ads Fontes Media Bias Data'!$A$2:$D$1744,4)</f>
        <v>#N/A</v>
      </c>
      <c r="R77" s="27"/>
      <c r="S77" s="28" t="str">
        <f>VLOOKUP(R77,'Ads Fontes Media Bias Data'!$A$2:$D$1744,3)</f>
        <v>#N/A</v>
      </c>
      <c r="T77" s="29" t="str">
        <f>VLOOKUP(R77,'Ads Fontes Media Bias Data'!$A$2:$D$1744,4)</f>
        <v>#N/A</v>
      </c>
      <c r="U77" s="27"/>
      <c r="V77" s="28" t="str">
        <f>VLOOKUP(U77,'Ads Fontes Media Bias Data'!$A$2:$D$1744,3)</f>
        <v>#N/A</v>
      </c>
      <c r="W77" s="29" t="str">
        <f>VLOOKUP(U77,'Ads Fontes Media Bias Data'!$A$2:$D$1744,4)</f>
        <v>#N/A</v>
      </c>
      <c r="X77" s="27"/>
      <c r="Y77" s="28" t="str">
        <f>VLOOKUP(X77,'Ads Fontes Media Bias Data'!$A$2:$D$1744,3)</f>
        <v>#N/A</v>
      </c>
      <c r="Z77" s="29" t="str">
        <f>VLOOKUP(X77,'Ads Fontes Media Bias Data'!$A$2:$D$1744,4)</f>
        <v>#N/A</v>
      </c>
      <c r="AA77" s="27"/>
      <c r="AB77" s="28" t="str">
        <f>VLOOKUP(AA77,'Ads Fontes Media Bias Data'!$A$2:$D$1744,3)</f>
        <v>#N/A</v>
      </c>
      <c r="AC77" s="29" t="str">
        <f>VLOOKUP(AA77,'Ads Fontes Media Bias Data'!$A$2:$D$1744,4)</f>
        <v>#N/A</v>
      </c>
      <c r="AD77" s="27"/>
      <c r="AE77" s="28" t="str">
        <f>VLOOKUP(AD77,'Ads Fontes Media Bias Data'!$A$2:$D$1744,3)</f>
        <v>#N/A</v>
      </c>
      <c r="AF77" s="29" t="str">
        <f>VLOOKUP(AD77,'Ads Fontes Media Bias Data'!$A$2:$D$1744,4)</f>
        <v>#N/A</v>
      </c>
      <c r="AG77" s="27"/>
      <c r="AH77" s="28" t="str">
        <f>VLOOKUP(AG77,'Ads Fontes Media Bias Data'!$A$2:$D$1744,3)</f>
        <v>#N/A</v>
      </c>
      <c r="AI77" s="29" t="str">
        <f>VLOOKUP(AG77,'Ads Fontes Media Bias Data'!$A$2:$D$1744,4)</f>
        <v>#N/A</v>
      </c>
      <c r="AJ77" s="27"/>
      <c r="AK77" s="28" t="str">
        <f>VLOOKUP(AJ77,'Ads Fontes Media Bias Data'!$A$2:$D$1744,3)</f>
        <v>#N/A</v>
      </c>
      <c r="AL77" s="29" t="str">
        <f>VLOOKUP(AJ77,'Ads Fontes Media Bias Data'!$A$2:$D$1744,4)</f>
        <v>#N/A</v>
      </c>
      <c r="AM77" s="27"/>
      <c r="AN77" s="28" t="str">
        <f>VLOOKUP(AM77,'Ads Fontes Media Bias Data'!$A$2:$D$1744,3)</f>
        <v>#N/A</v>
      </c>
      <c r="AO77" s="29" t="str">
        <f>VLOOKUP(AM77,'Ads Fontes Media Bias Data'!$A$2:$D$1744,4)</f>
        <v>#N/A</v>
      </c>
      <c r="AP77" s="27"/>
      <c r="AQ77" s="28" t="str">
        <f>VLOOKUP(AP77,'Ads Fontes Media Bias Data'!$A$2:$D$1744,3)</f>
        <v>#N/A</v>
      </c>
      <c r="AR77" s="29" t="str">
        <f>VLOOKUP(AP77,'Ads Fontes Media Bias Data'!$A$2:$D$1744,4)</f>
        <v>#N/A</v>
      </c>
      <c r="AS77" s="24" t="str">
        <f t="shared" si="1"/>
        <v>#N/A</v>
      </c>
      <c r="AT77" s="25" t="str">
        <f t="shared" si="2"/>
        <v>#N/A</v>
      </c>
      <c r="AU77" s="26" t="str">
        <f t="shared" si="3"/>
        <v>#N/A</v>
      </c>
      <c r="AV77" s="25" t="str">
        <f t="shared" si="4"/>
        <v>#N/A</v>
      </c>
      <c r="AW77" s="25"/>
      <c r="AX77" s="26" t="s">
        <v>176</v>
      </c>
      <c r="AY77" s="25"/>
    </row>
    <row r="78">
      <c r="A78" s="32">
        <v>44766.0</v>
      </c>
      <c r="B78" s="14" t="s">
        <v>173</v>
      </c>
      <c r="C78" s="15">
        <v>81.0</v>
      </c>
      <c r="D78" s="16" t="str">
        <f>IFERROR(__xludf.DUMMYFUNCTION("CONCATENATE(""W241.AF.alex.doe."", TO_TEXT(C78), ""@gmail.com"")"),"W241.AF.alex.doe.081@gmail.com")</f>
        <v>W241.AF.alex.doe.081@gmail.com</v>
      </c>
      <c r="E78" s="17" t="s">
        <v>69</v>
      </c>
      <c r="F78" s="18">
        <v>35757.0</v>
      </c>
      <c r="G78" s="17" t="s">
        <v>107</v>
      </c>
      <c r="H78" s="19" t="s">
        <v>71</v>
      </c>
      <c r="I78" s="20"/>
      <c r="J78" s="21" t="str">
        <f>VLOOKUP(I78,'Ads Fontes Media Bias Data'!$A$2:$D$1744,3)</f>
        <v>#N/A</v>
      </c>
      <c r="K78" s="22" t="str">
        <f>VLOOKUP(I78,'Ads Fontes Media Bias Data'!$A$2:$D$1744,4)</f>
        <v>#N/A</v>
      </c>
      <c r="L78" s="20"/>
      <c r="M78" s="21" t="str">
        <f>VLOOKUP(L78,'Ads Fontes Media Bias Data'!$A$2:$D$1744,3)</f>
        <v>#N/A</v>
      </c>
      <c r="N78" s="22" t="str">
        <f>VLOOKUP(L78,'Ads Fontes Media Bias Data'!$A$2:$D$1744,4)</f>
        <v>#N/A</v>
      </c>
      <c r="O78" s="20"/>
      <c r="P78" s="21" t="str">
        <f>VLOOKUP(O78,'Ads Fontes Media Bias Data'!$A$2:$D$1744,3)</f>
        <v>#N/A</v>
      </c>
      <c r="Q78" s="22" t="str">
        <f>VLOOKUP(O78,'Ads Fontes Media Bias Data'!$A$2:$D$1744,4)</f>
        <v>#N/A</v>
      </c>
      <c r="R78" s="31"/>
      <c r="S78" s="21" t="str">
        <f>VLOOKUP(R78,'Ads Fontes Media Bias Data'!$A$2:$D$1744,3)</f>
        <v>#N/A</v>
      </c>
      <c r="T78" s="22" t="str">
        <f>VLOOKUP(R78,'Ads Fontes Media Bias Data'!$A$2:$D$1744,4)</f>
        <v>#N/A</v>
      </c>
      <c r="U78" s="20"/>
      <c r="V78" s="21" t="str">
        <f>VLOOKUP(U78,'Ads Fontes Media Bias Data'!$A$2:$D$1744,3)</f>
        <v>#N/A</v>
      </c>
      <c r="W78" s="22" t="str">
        <f>VLOOKUP(U78,'Ads Fontes Media Bias Data'!$A$2:$D$1744,4)</f>
        <v>#N/A</v>
      </c>
      <c r="X78" s="20"/>
      <c r="Y78" s="21" t="str">
        <f>VLOOKUP(X78,'Ads Fontes Media Bias Data'!$A$2:$D$1744,3)</f>
        <v>#N/A</v>
      </c>
      <c r="Z78" s="22" t="str">
        <f>VLOOKUP(X78,'Ads Fontes Media Bias Data'!$A$2:$D$1744,4)</f>
        <v>#N/A</v>
      </c>
      <c r="AA78" s="20"/>
      <c r="AB78" s="21" t="str">
        <f>VLOOKUP(AA78,'Ads Fontes Media Bias Data'!$A$2:$D$1744,3)</f>
        <v>#N/A</v>
      </c>
      <c r="AC78" s="22" t="str">
        <f>VLOOKUP(AA78,'Ads Fontes Media Bias Data'!$A$2:$D$1744,4)</f>
        <v>#N/A</v>
      </c>
      <c r="AD78" s="20"/>
      <c r="AE78" s="21" t="str">
        <f>VLOOKUP(AD78,'Ads Fontes Media Bias Data'!$A$2:$D$1744,3)</f>
        <v>#N/A</v>
      </c>
      <c r="AF78" s="22" t="str">
        <f>VLOOKUP(AD78,'Ads Fontes Media Bias Data'!$A$2:$D$1744,4)</f>
        <v>#N/A</v>
      </c>
      <c r="AG78" s="20"/>
      <c r="AH78" s="21" t="str">
        <f>VLOOKUP(AG78,'Ads Fontes Media Bias Data'!$A$2:$D$1744,3)</f>
        <v>#N/A</v>
      </c>
      <c r="AI78" s="22" t="str">
        <f>VLOOKUP(AG78,'Ads Fontes Media Bias Data'!$A$2:$D$1744,4)</f>
        <v>#N/A</v>
      </c>
      <c r="AJ78" s="20"/>
      <c r="AK78" s="21" t="str">
        <f>VLOOKUP(AJ78,'Ads Fontes Media Bias Data'!$A$2:$D$1744,3)</f>
        <v>#N/A</v>
      </c>
      <c r="AL78" s="22" t="str">
        <f>VLOOKUP(AJ78,'Ads Fontes Media Bias Data'!$A$2:$D$1744,4)</f>
        <v>#N/A</v>
      </c>
      <c r="AM78" s="20"/>
      <c r="AN78" s="21" t="str">
        <f>VLOOKUP(AM78,'Ads Fontes Media Bias Data'!$A$2:$D$1744,3)</f>
        <v>#N/A</v>
      </c>
      <c r="AO78" s="22" t="str">
        <f>VLOOKUP(AM78,'Ads Fontes Media Bias Data'!$A$2:$D$1744,4)</f>
        <v>#N/A</v>
      </c>
      <c r="AP78" s="20"/>
      <c r="AQ78" s="21" t="str">
        <f>VLOOKUP(AP78,'Ads Fontes Media Bias Data'!$A$2:$D$1744,3)</f>
        <v>#N/A</v>
      </c>
      <c r="AR78" s="22" t="str">
        <f>VLOOKUP(AP78,'Ads Fontes Media Bias Data'!$A$2:$D$1744,4)</f>
        <v>#N/A</v>
      </c>
      <c r="AS78" s="24" t="str">
        <f t="shared" si="1"/>
        <v>#N/A</v>
      </c>
      <c r="AT78" s="25" t="str">
        <f t="shared" si="2"/>
        <v>#N/A</v>
      </c>
      <c r="AU78" s="26" t="str">
        <f t="shared" si="3"/>
        <v>#N/A</v>
      </c>
      <c r="AV78" s="25" t="str">
        <f t="shared" si="4"/>
        <v>#N/A</v>
      </c>
      <c r="AW78" s="25"/>
      <c r="AX78" s="25"/>
      <c r="AY78" s="25"/>
    </row>
    <row r="79">
      <c r="A79" s="32">
        <v>44766.0</v>
      </c>
      <c r="B79" s="14" t="s">
        <v>173</v>
      </c>
      <c r="C79" s="15">
        <v>81.0</v>
      </c>
      <c r="D79" s="16" t="str">
        <f>IFERROR(__xludf.DUMMYFUNCTION("CONCATENATE(""W241.AF.alex.doe."", TO_TEXT(C79), ""@gmail.com"")"),"W241.AF.alex.doe.081@gmail.com")</f>
        <v>W241.AF.alex.doe.081@gmail.com</v>
      </c>
      <c r="E79" s="17" t="s">
        <v>69</v>
      </c>
      <c r="F79" s="18">
        <v>35757.0</v>
      </c>
      <c r="G79" s="17" t="s">
        <v>107</v>
      </c>
      <c r="H79" s="19" t="s">
        <v>83</v>
      </c>
      <c r="I79" s="20"/>
      <c r="J79" s="21" t="str">
        <f>VLOOKUP(I79,'Ads Fontes Media Bias Data'!$A$2:$D$1744,3)</f>
        <v>#N/A</v>
      </c>
      <c r="K79" s="22" t="str">
        <f>VLOOKUP(I79,'Ads Fontes Media Bias Data'!$A$2:$D$1744,4)</f>
        <v>#N/A</v>
      </c>
      <c r="L79" s="20"/>
      <c r="M79" s="21" t="str">
        <f>VLOOKUP(L79,'Ads Fontes Media Bias Data'!$A$2:$D$1744,3)</f>
        <v>#N/A</v>
      </c>
      <c r="N79" s="22" t="str">
        <f>VLOOKUP(L79,'Ads Fontes Media Bias Data'!$A$2:$D$1744,4)</f>
        <v>#N/A</v>
      </c>
      <c r="O79" s="20"/>
      <c r="P79" s="21" t="str">
        <f>VLOOKUP(O79,'Ads Fontes Media Bias Data'!$A$2:$D$1744,3)</f>
        <v>#N/A</v>
      </c>
      <c r="Q79" s="22" t="str">
        <f>VLOOKUP(O79,'Ads Fontes Media Bias Data'!$A$2:$D$1744,4)</f>
        <v>#N/A</v>
      </c>
      <c r="R79" s="20"/>
      <c r="S79" s="21" t="str">
        <f>VLOOKUP(R79,'Ads Fontes Media Bias Data'!$A$2:$D$1744,3)</f>
        <v>#N/A</v>
      </c>
      <c r="T79" s="22" t="str">
        <f>VLOOKUP(R79,'Ads Fontes Media Bias Data'!$A$2:$D$1744,4)</f>
        <v>#N/A</v>
      </c>
      <c r="U79" s="20"/>
      <c r="V79" s="21" t="str">
        <f>VLOOKUP(U79,'Ads Fontes Media Bias Data'!$A$2:$D$1744,3)</f>
        <v>#N/A</v>
      </c>
      <c r="W79" s="22" t="str">
        <f>VLOOKUP(U79,'Ads Fontes Media Bias Data'!$A$2:$D$1744,4)</f>
        <v>#N/A</v>
      </c>
      <c r="X79" s="20"/>
      <c r="Y79" s="21" t="str">
        <f>VLOOKUP(X79,'Ads Fontes Media Bias Data'!$A$2:$D$1744,3)</f>
        <v>#N/A</v>
      </c>
      <c r="Z79" s="22" t="str">
        <f>VLOOKUP(X79,'Ads Fontes Media Bias Data'!$A$2:$D$1744,4)</f>
        <v>#N/A</v>
      </c>
      <c r="AA79" s="20"/>
      <c r="AB79" s="21" t="str">
        <f>VLOOKUP(AA79,'Ads Fontes Media Bias Data'!$A$2:$D$1744,3)</f>
        <v>#N/A</v>
      </c>
      <c r="AC79" s="22" t="str">
        <f>VLOOKUP(AA79,'Ads Fontes Media Bias Data'!$A$2:$D$1744,4)</f>
        <v>#N/A</v>
      </c>
      <c r="AD79" s="20"/>
      <c r="AE79" s="21" t="str">
        <f>VLOOKUP(AD79,'Ads Fontes Media Bias Data'!$A$2:$D$1744,3)</f>
        <v>#N/A</v>
      </c>
      <c r="AF79" s="22" t="str">
        <f>VLOOKUP(AD79,'Ads Fontes Media Bias Data'!$A$2:$D$1744,4)</f>
        <v>#N/A</v>
      </c>
      <c r="AG79" s="20"/>
      <c r="AH79" s="21" t="str">
        <f>VLOOKUP(AG79,'Ads Fontes Media Bias Data'!$A$2:$D$1744,3)</f>
        <v>#N/A</v>
      </c>
      <c r="AI79" s="22" t="str">
        <f>VLOOKUP(AG79,'Ads Fontes Media Bias Data'!$A$2:$D$1744,4)</f>
        <v>#N/A</v>
      </c>
      <c r="AJ79" s="20"/>
      <c r="AK79" s="21" t="str">
        <f>VLOOKUP(AJ79,'Ads Fontes Media Bias Data'!$A$2:$D$1744,3)</f>
        <v>#N/A</v>
      </c>
      <c r="AL79" s="22" t="str">
        <f>VLOOKUP(AJ79,'Ads Fontes Media Bias Data'!$A$2:$D$1744,4)</f>
        <v>#N/A</v>
      </c>
      <c r="AM79" s="20"/>
      <c r="AN79" s="21" t="str">
        <f>VLOOKUP(AM79,'Ads Fontes Media Bias Data'!$A$2:$D$1744,3)</f>
        <v>#N/A</v>
      </c>
      <c r="AO79" s="22" t="str">
        <f>VLOOKUP(AM79,'Ads Fontes Media Bias Data'!$A$2:$D$1744,4)</f>
        <v>#N/A</v>
      </c>
      <c r="AP79" s="20"/>
      <c r="AQ79" s="21" t="str">
        <f>VLOOKUP(AP79,'Ads Fontes Media Bias Data'!$A$2:$D$1744,3)</f>
        <v>#N/A</v>
      </c>
      <c r="AR79" s="22" t="str">
        <f>VLOOKUP(AP79,'Ads Fontes Media Bias Data'!$A$2:$D$1744,4)</f>
        <v>#N/A</v>
      </c>
      <c r="AS79" s="24" t="str">
        <f t="shared" si="1"/>
        <v>#N/A</v>
      </c>
      <c r="AT79" s="25" t="str">
        <f t="shared" si="2"/>
        <v>#N/A</v>
      </c>
      <c r="AU79" s="26" t="str">
        <f t="shared" si="3"/>
        <v>#N/A</v>
      </c>
      <c r="AV79" s="25" t="str">
        <f t="shared" si="4"/>
        <v>#N/A</v>
      </c>
      <c r="AW79" s="25"/>
      <c r="AX79" s="26" t="s">
        <v>176</v>
      </c>
      <c r="AY79" s="25"/>
    </row>
    <row r="80">
      <c r="A80" s="32">
        <v>44766.0</v>
      </c>
      <c r="B80" s="14" t="s">
        <v>173</v>
      </c>
      <c r="C80" s="15">
        <v>82.0</v>
      </c>
      <c r="D80" s="16" t="str">
        <f>IFERROR(__xludf.DUMMYFUNCTION("CONCATENATE(""W241.AF.alex.doe."", TO_TEXT(C80), ""@gmail.com"")"),"W241.AF.alex.doe.082@gmail.com")</f>
        <v>W241.AF.alex.doe.082@gmail.com</v>
      </c>
      <c r="E80" s="17" t="s">
        <v>115</v>
      </c>
      <c r="F80" s="18">
        <v>20981.0</v>
      </c>
      <c r="G80" s="17" t="s">
        <v>70</v>
      </c>
      <c r="H80" s="19" t="s">
        <v>71</v>
      </c>
      <c r="I80" s="30"/>
      <c r="J80" s="28" t="str">
        <f>VLOOKUP(I80,'Ads Fontes Media Bias Data'!$A$2:$D$1744,3)</f>
        <v>#N/A</v>
      </c>
      <c r="K80" s="29" t="str">
        <f>VLOOKUP(I80,'Ads Fontes Media Bias Data'!$A$2:$D$1744,4)</f>
        <v>#N/A</v>
      </c>
      <c r="L80" s="27"/>
      <c r="M80" s="28" t="str">
        <f>VLOOKUP(L80,'Ads Fontes Media Bias Data'!$A$2:$D$1744,3)</f>
        <v>#N/A</v>
      </c>
      <c r="N80" s="29" t="str">
        <f>VLOOKUP(L80,'Ads Fontes Media Bias Data'!$A$2:$D$1744,4)</f>
        <v>#N/A</v>
      </c>
      <c r="O80" s="27"/>
      <c r="P80" s="28" t="str">
        <f>VLOOKUP(O80,'Ads Fontes Media Bias Data'!$A$2:$D$1744,3)</f>
        <v>#N/A</v>
      </c>
      <c r="Q80" s="29" t="str">
        <f>VLOOKUP(O80,'Ads Fontes Media Bias Data'!$A$2:$D$1744,4)</f>
        <v>#N/A</v>
      </c>
      <c r="R80" s="27"/>
      <c r="S80" s="28" t="str">
        <f>VLOOKUP(R80,'Ads Fontes Media Bias Data'!$A$2:$D$1744,3)</f>
        <v>#N/A</v>
      </c>
      <c r="T80" s="29" t="str">
        <f>VLOOKUP(R80,'Ads Fontes Media Bias Data'!$A$2:$D$1744,4)</f>
        <v>#N/A</v>
      </c>
      <c r="U80" s="27"/>
      <c r="V80" s="28" t="str">
        <f>VLOOKUP(U80,'Ads Fontes Media Bias Data'!$A$2:$D$1744,3)</f>
        <v>#N/A</v>
      </c>
      <c r="W80" s="29" t="str">
        <f>VLOOKUP(U80,'Ads Fontes Media Bias Data'!$A$2:$D$1744,4)</f>
        <v>#N/A</v>
      </c>
      <c r="X80" s="27"/>
      <c r="Y80" s="28" t="str">
        <f>VLOOKUP(X80,'Ads Fontes Media Bias Data'!$A$2:$D$1744,3)</f>
        <v>#N/A</v>
      </c>
      <c r="Z80" s="29" t="str">
        <f>VLOOKUP(X80,'Ads Fontes Media Bias Data'!$A$2:$D$1744,4)</f>
        <v>#N/A</v>
      </c>
      <c r="AA80" s="30"/>
      <c r="AB80" s="28" t="str">
        <f>VLOOKUP(AA80,'Ads Fontes Media Bias Data'!$A$2:$D$1744,3)</f>
        <v>#N/A</v>
      </c>
      <c r="AC80" s="29" t="str">
        <f>VLOOKUP(AA80,'Ads Fontes Media Bias Data'!$A$2:$D$1744,4)</f>
        <v>#N/A</v>
      </c>
      <c r="AD80" s="30"/>
      <c r="AE80" s="28" t="str">
        <f>VLOOKUP(AD80,'Ads Fontes Media Bias Data'!$A$2:$D$1744,3)</f>
        <v>#N/A</v>
      </c>
      <c r="AF80" s="29" t="str">
        <f>VLOOKUP(AD80,'Ads Fontes Media Bias Data'!$A$2:$D$1744,4)</f>
        <v>#N/A</v>
      </c>
      <c r="AG80" s="30"/>
      <c r="AH80" s="28" t="str">
        <f>VLOOKUP(AG80,'Ads Fontes Media Bias Data'!$A$2:$D$1744,3)</f>
        <v>#N/A</v>
      </c>
      <c r="AI80" s="29" t="str">
        <f>VLOOKUP(AG80,'Ads Fontes Media Bias Data'!$A$2:$D$1744,4)</f>
        <v>#N/A</v>
      </c>
      <c r="AJ80" s="30"/>
      <c r="AK80" s="28" t="str">
        <f>VLOOKUP(AJ80,'Ads Fontes Media Bias Data'!$A$2:$D$1744,3)</f>
        <v>#N/A</v>
      </c>
      <c r="AL80" s="29" t="str">
        <f>VLOOKUP(AJ80,'Ads Fontes Media Bias Data'!$A$2:$D$1744,4)</f>
        <v>#N/A</v>
      </c>
      <c r="AM80" s="30"/>
      <c r="AN80" s="28" t="str">
        <f>VLOOKUP(AM80,'Ads Fontes Media Bias Data'!$A$2:$D$1744,3)</f>
        <v>#N/A</v>
      </c>
      <c r="AO80" s="29" t="str">
        <f>VLOOKUP(AM80,'Ads Fontes Media Bias Data'!$A$2:$D$1744,4)</f>
        <v>#N/A</v>
      </c>
      <c r="AP80" s="30"/>
      <c r="AQ80" s="28" t="str">
        <f>VLOOKUP(AP80,'Ads Fontes Media Bias Data'!$A$2:$D$1744,3)</f>
        <v>#N/A</v>
      </c>
      <c r="AR80" s="29" t="str">
        <f>VLOOKUP(AP80,'Ads Fontes Media Bias Data'!$A$2:$D$1744,4)</f>
        <v>#N/A</v>
      </c>
      <c r="AS80" s="24" t="str">
        <f t="shared" si="1"/>
        <v>#N/A</v>
      </c>
      <c r="AT80" s="25" t="str">
        <f t="shared" si="2"/>
        <v>#N/A</v>
      </c>
      <c r="AU80" s="26" t="str">
        <f t="shared" si="3"/>
        <v>#N/A</v>
      </c>
      <c r="AV80" s="25" t="str">
        <f t="shared" si="4"/>
        <v>#N/A</v>
      </c>
      <c r="AW80" s="25"/>
      <c r="AX80" s="25"/>
      <c r="AY80" s="25"/>
    </row>
    <row r="81">
      <c r="A81" s="32">
        <v>44766.0</v>
      </c>
      <c r="B81" s="14" t="s">
        <v>173</v>
      </c>
      <c r="C81" s="15">
        <v>82.0</v>
      </c>
      <c r="D81" s="16" t="str">
        <f>IFERROR(__xludf.DUMMYFUNCTION("CONCATENATE(""W241.AF.alex.doe."", TO_TEXT(C81), ""@gmail.com"")"),"W241.AF.alex.doe.082@gmail.com")</f>
        <v>W241.AF.alex.doe.082@gmail.com</v>
      </c>
      <c r="E81" s="17" t="s">
        <v>115</v>
      </c>
      <c r="F81" s="18">
        <v>20981.0</v>
      </c>
      <c r="G81" s="17" t="s">
        <v>70</v>
      </c>
      <c r="H81" s="19" t="s">
        <v>83</v>
      </c>
      <c r="I81" s="27"/>
      <c r="J81" s="28" t="str">
        <f>VLOOKUP(I81,'Ads Fontes Media Bias Data'!$A$2:$D$1744,3)</f>
        <v>#N/A</v>
      </c>
      <c r="K81" s="29" t="str">
        <f>VLOOKUP(I81,'Ads Fontes Media Bias Data'!$A$2:$D$1744,4)</f>
        <v>#N/A</v>
      </c>
      <c r="L81" s="27"/>
      <c r="M81" s="28" t="str">
        <f>VLOOKUP(L81,'Ads Fontes Media Bias Data'!$A$2:$D$1744,3)</f>
        <v>#N/A</v>
      </c>
      <c r="N81" s="29" t="str">
        <f>VLOOKUP(L81,'Ads Fontes Media Bias Data'!$A$2:$D$1744,4)</f>
        <v>#N/A</v>
      </c>
      <c r="O81" s="27"/>
      <c r="P81" s="28" t="str">
        <f>VLOOKUP(O81,'Ads Fontes Media Bias Data'!$A$2:$D$1744,3)</f>
        <v>#N/A</v>
      </c>
      <c r="Q81" s="29" t="str">
        <f>VLOOKUP(O81,'Ads Fontes Media Bias Data'!$A$2:$D$1744,4)</f>
        <v>#N/A</v>
      </c>
      <c r="R81" s="27"/>
      <c r="S81" s="28" t="str">
        <f>VLOOKUP(R81,'Ads Fontes Media Bias Data'!$A$2:$D$1744,3)</f>
        <v>#N/A</v>
      </c>
      <c r="T81" s="29" t="str">
        <f>VLOOKUP(R81,'Ads Fontes Media Bias Data'!$A$2:$D$1744,4)</f>
        <v>#N/A</v>
      </c>
      <c r="U81" s="27"/>
      <c r="V81" s="28" t="str">
        <f>VLOOKUP(U81,'Ads Fontes Media Bias Data'!$A$2:$D$1744,3)</f>
        <v>#N/A</v>
      </c>
      <c r="W81" s="29" t="str">
        <f>VLOOKUP(U81,'Ads Fontes Media Bias Data'!$A$2:$D$1744,4)</f>
        <v>#N/A</v>
      </c>
      <c r="X81" s="27"/>
      <c r="Y81" s="28" t="str">
        <f>VLOOKUP(X81,'Ads Fontes Media Bias Data'!$A$2:$D$1744,3)</f>
        <v>#N/A</v>
      </c>
      <c r="Z81" s="29" t="str">
        <f>VLOOKUP(X81,'Ads Fontes Media Bias Data'!$A$2:$D$1744,4)</f>
        <v>#N/A</v>
      </c>
      <c r="AA81" s="27"/>
      <c r="AB81" s="28" t="str">
        <f>VLOOKUP(AA81,'Ads Fontes Media Bias Data'!$A$2:$D$1744,3)</f>
        <v>#N/A</v>
      </c>
      <c r="AC81" s="29" t="str">
        <f>VLOOKUP(AA81,'Ads Fontes Media Bias Data'!$A$2:$D$1744,4)</f>
        <v>#N/A</v>
      </c>
      <c r="AD81" s="27"/>
      <c r="AE81" s="28" t="str">
        <f>VLOOKUP(AD81,'Ads Fontes Media Bias Data'!$A$2:$D$1744,3)</f>
        <v>#N/A</v>
      </c>
      <c r="AF81" s="29" t="str">
        <f>VLOOKUP(AD81,'Ads Fontes Media Bias Data'!$A$2:$D$1744,4)</f>
        <v>#N/A</v>
      </c>
      <c r="AG81" s="27"/>
      <c r="AH81" s="28" t="str">
        <f>VLOOKUP(AG81,'Ads Fontes Media Bias Data'!$A$2:$D$1744,3)</f>
        <v>#N/A</v>
      </c>
      <c r="AI81" s="29" t="str">
        <f>VLOOKUP(AG81,'Ads Fontes Media Bias Data'!$A$2:$D$1744,4)</f>
        <v>#N/A</v>
      </c>
      <c r="AJ81" s="27"/>
      <c r="AK81" s="28" t="str">
        <f>VLOOKUP(AJ81,'Ads Fontes Media Bias Data'!$A$2:$D$1744,3)</f>
        <v>#N/A</v>
      </c>
      <c r="AL81" s="29" t="str">
        <f>VLOOKUP(AJ81,'Ads Fontes Media Bias Data'!$A$2:$D$1744,4)</f>
        <v>#N/A</v>
      </c>
      <c r="AM81" s="27"/>
      <c r="AN81" s="28" t="str">
        <f>VLOOKUP(AM81,'Ads Fontes Media Bias Data'!$A$2:$D$1744,3)</f>
        <v>#N/A</v>
      </c>
      <c r="AO81" s="29" t="str">
        <f>VLOOKUP(AM81,'Ads Fontes Media Bias Data'!$A$2:$D$1744,4)</f>
        <v>#N/A</v>
      </c>
      <c r="AP81" s="27"/>
      <c r="AQ81" s="28" t="str">
        <f>VLOOKUP(AP81,'Ads Fontes Media Bias Data'!$A$2:$D$1744,3)</f>
        <v>#N/A</v>
      </c>
      <c r="AR81" s="29" t="str">
        <f>VLOOKUP(AP81,'Ads Fontes Media Bias Data'!$A$2:$D$1744,4)</f>
        <v>#N/A</v>
      </c>
      <c r="AS81" s="24" t="str">
        <f t="shared" si="1"/>
        <v>#N/A</v>
      </c>
      <c r="AT81" s="25" t="str">
        <f t="shared" si="2"/>
        <v>#N/A</v>
      </c>
      <c r="AU81" s="26" t="str">
        <f t="shared" si="3"/>
        <v>#N/A</v>
      </c>
      <c r="AV81" s="25" t="str">
        <f t="shared" si="4"/>
        <v>#N/A</v>
      </c>
      <c r="AW81" s="25"/>
      <c r="AX81" s="26" t="s">
        <v>176</v>
      </c>
      <c r="AY81" s="25"/>
    </row>
    <row r="82">
      <c r="A82" s="32">
        <v>44766.0</v>
      </c>
      <c r="B82" s="14" t="s">
        <v>173</v>
      </c>
      <c r="C82" s="15">
        <v>83.0</v>
      </c>
      <c r="D82" s="16" t="str">
        <f>IFERROR(__xludf.DUMMYFUNCTION("CONCATENATE(""W241.AF.alex.doe."", TO_TEXT(C82), ""@gmail.com"")"),"W241.AF.alex.doe.083@gmail.com")</f>
        <v>W241.AF.alex.doe.083@gmail.com</v>
      </c>
      <c r="E82" s="17" t="s">
        <v>115</v>
      </c>
      <c r="F82" s="18">
        <v>22322.0</v>
      </c>
      <c r="G82" s="17" t="s">
        <v>96</v>
      </c>
      <c r="H82" s="19" t="s">
        <v>71</v>
      </c>
      <c r="I82" s="20"/>
      <c r="J82" s="21" t="str">
        <f>VLOOKUP(I82,'Ads Fontes Media Bias Data'!$A$2:$D$1744,3)</f>
        <v>#N/A</v>
      </c>
      <c r="K82" s="22" t="str">
        <f>VLOOKUP(I82,'Ads Fontes Media Bias Data'!$A$2:$D$1744,4)</f>
        <v>#N/A</v>
      </c>
      <c r="L82" s="20"/>
      <c r="M82" s="21" t="str">
        <f>VLOOKUP(L82,'Ads Fontes Media Bias Data'!$A$2:$D$1744,3)</f>
        <v>#N/A</v>
      </c>
      <c r="N82" s="22" t="str">
        <f>VLOOKUP(L82,'Ads Fontes Media Bias Data'!$A$2:$D$1744,4)</f>
        <v>#N/A</v>
      </c>
      <c r="O82" s="20"/>
      <c r="P82" s="21" t="str">
        <f>VLOOKUP(O82,'Ads Fontes Media Bias Data'!$A$2:$D$1744,3)</f>
        <v>#N/A</v>
      </c>
      <c r="Q82" s="22" t="str">
        <f>VLOOKUP(O82,'Ads Fontes Media Bias Data'!$A$2:$D$1744,4)</f>
        <v>#N/A</v>
      </c>
      <c r="R82" s="31"/>
      <c r="S82" s="21" t="str">
        <f>VLOOKUP(R82,'Ads Fontes Media Bias Data'!$A$2:$D$1744,3)</f>
        <v>#N/A</v>
      </c>
      <c r="T82" s="22" t="str">
        <f>VLOOKUP(R82,'Ads Fontes Media Bias Data'!$A$2:$D$1744,4)</f>
        <v>#N/A</v>
      </c>
      <c r="U82" s="20"/>
      <c r="V82" s="21" t="str">
        <f>VLOOKUP(U82,'Ads Fontes Media Bias Data'!$A$2:$D$1744,3)</f>
        <v>#N/A</v>
      </c>
      <c r="W82" s="22" t="str">
        <f>VLOOKUP(U82,'Ads Fontes Media Bias Data'!$A$2:$D$1744,4)</f>
        <v>#N/A</v>
      </c>
      <c r="X82" s="20"/>
      <c r="Y82" s="21" t="str">
        <f>VLOOKUP(X82,'Ads Fontes Media Bias Data'!$A$2:$D$1744,3)</f>
        <v>#N/A</v>
      </c>
      <c r="Z82" s="22" t="str">
        <f>VLOOKUP(X82,'Ads Fontes Media Bias Data'!$A$2:$D$1744,4)</f>
        <v>#N/A</v>
      </c>
      <c r="AA82" s="20"/>
      <c r="AB82" s="21" t="str">
        <f>VLOOKUP(AA82,'Ads Fontes Media Bias Data'!$A$2:$D$1744,3)</f>
        <v>#N/A</v>
      </c>
      <c r="AC82" s="22" t="str">
        <f>VLOOKUP(AA82,'Ads Fontes Media Bias Data'!$A$2:$D$1744,4)</f>
        <v>#N/A</v>
      </c>
      <c r="AD82" s="20"/>
      <c r="AE82" s="21" t="str">
        <f>VLOOKUP(AD82,'Ads Fontes Media Bias Data'!$A$2:$D$1744,3)</f>
        <v>#N/A</v>
      </c>
      <c r="AF82" s="22" t="str">
        <f>VLOOKUP(AD82,'Ads Fontes Media Bias Data'!$A$2:$D$1744,4)</f>
        <v>#N/A</v>
      </c>
      <c r="AG82" s="20"/>
      <c r="AH82" s="21" t="str">
        <f>VLOOKUP(AG82,'Ads Fontes Media Bias Data'!$A$2:$D$1744,3)</f>
        <v>#N/A</v>
      </c>
      <c r="AI82" s="22" t="str">
        <f>VLOOKUP(AG82,'Ads Fontes Media Bias Data'!$A$2:$D$1744,4)</f>
        <v>#N/A</v>
      </c>
      <c r="AJ82" s="20"/>
      <c r="AK82" s="21" t="str">
        <f>VLOOKUP(AJ82,'Ads Fontes Media Bias Data'!$A$2:$D$1744,3)</f>
        <v>#N/A</v>
      </c>
      <c r="AL82" s="22" t="str">
        <f>VLOOKUP(AJ82,'Ads Fontes Media Bias Data'!$A$2:$D$1744,4)</f>
        <v>#N/A</v>
      </c>
      <c r="AM82" s="20"/>
      <c r="AN82" s="21" t="str">
        <f>VLOOKUP(AM82,'Ads Fontes Media Bias Data'!$A$2:$D$1744,3)</f>
        <v>#N/A</v>
      </c>
      <c r="AO82" s="22" t="str">
        <f>VLOOKUP(AM82,'Ads Fontes Media Bias Data'!$A$2:$D$1744,4)</f>
        <v>#N/A</v>
      </c>
      <c r="AP82" s="20"/>
      <c r="AQ82" s="21" t="str">
        <f>VLOOKUP(AP82,'Ads Fontes Media Bias Data'!$A$2:$D$1744,3)</f>
        <v>#N/A</v>
      </c>
      <c r="AR82" s="22" t="str">
        <f>VLOOKUP(AP82,'Ads Fontes Media Bias Data'!$A$2:$D$1744,4)</f>
        <v>#N/A</v>
      </c>
      <c r="AS82" s="24" t="str">
        <f t="shared" si="1"/>
        <v>#N/A</v>
      </c>
      <c r="AT82" s="25" t="str">
        <f t="shared" si="2"/>
        <v>#N/A</v>
      </c>
      <c r="AU82" s="26" t="str">
        <f t="shared" si="3"/>
        <v>#N/A</v>
      </c>
      <c r="AV82" s="25" t="str">
        <f t="shared" si="4"/>
        <v>#N/A</v>
      </c>
      <c r="AW82" s="25"/>
      <c r="AX82" s="25"/>
      <c r="AY82" s="25"/>
    </row>
    <row r="83">
      <c r="A83" s="32">
        <v>44766.0</v>
      </c>
      <c r="B83" s="14" t="s">
        <v>173</v>
      </c>
      <c r="C83" s="15">
        <v>83.0</v>
      </c>
      <c r="D83" s="16" t="str">
        <f>IFERROR(__xludf.DUMMYFUNCTION("CONCATENATE(""W241.AF.alex.doe."", TO_TEXT(C83), ""@gmail.com"")"),"W241.AF.alex.doe.083@gmail.com")</f>
        <v>W241.AF.alex.doe.083@gmail.com</v>
      </c>
      <c r="E83" s="17" t="s">
        <v>115</v>
      </c>
      <c r="F83" s="18">
        <v>22322.0</v>
      </c>
      <c r="G83" s="17" t="s">
        <v>96</v>
      </c>
      <c r="H83" s="19" t="s">
        <v>83</v>
      </c>
      <c r="I83" s="20"/>
      <c r="J83" s="21" t="str">
        <f>VLOOKUP(I83,'Ads Fontes Media Bias Data'!$A$2:$D$1744,3)</f>
        <v>#N/A</v>
      </c>
      <c r="K83" s="22" t="str">
        <f>VLOOKUP(I83,'Ads Fontes Media Bias Data'!$A$2:$D$1744,4)</f>
        <v>#N/A</v>
      </c>
      <c r="L83" s="20"/>
      <c r="M83" s="21" t="str">
        <f>VLOOKUP(L83,'Ads Fontes Media Bias Data'!$A$2:$D$1744,3)</f>
        <v>#N/A</v>
      </c>
      <c r="N83" s="22" t="str">
        <f>VLOOKUP(L83,'Ads Fontes Media Bias Data'!$A$2:$D$1744,4)</f>
        <v>#N/A</v>
      </c>
      <c r="O83" s="20"/>
      <c r="P83" s="21" t="str">
        <f>VLOOKUP(O83,'Ads Fontes Media Bias Data'!$A$2:$D$1744,3)</f>
        <v>#N/A</v>
      </c>
      <c r="Q83" s="22" t="str">
        <f>VLOOKUP(O83,'Ads Fontes Media Bias Data'!$A$2:$D$1744,4)</f>
        <v>#N/A</v>
      </c>
      <c r="R83" s="20"/>
      <c r="S83" s="21" t="str">
        <f>VLOOKUP(R83,'Ads Fontes Media Bias Data'!$A$2:$D$1744,3)</f>
        <v>#N/A</v>
      </c>
      <c r="T83" s="22" t="str">
        <f>VLOOKUP(R83,'Ads Fontes Media Bias Data'!$A$2:$D$1744,4)</f>
        <v>#N/A</v>
      </c>
      <c r="U83" s="20"/>
      <c r="V83" s="21" t="str">
        <f>VLOOKUP(U83,'Ads Fontes Media Bias Data'!$A$2:$D$1744,3)</f>
        <v>#N/A</v>
      </c>
      <c r="W83" s="22" t="str">
        <f>VLOOKUP(U83,'Ads Fontes Media Bias Data'!$A$2:$D$1744,4)</f>
        <v>#N/A</v>
      </c>
      <c r="X83" s="20"/>
      <c r="Y83" s="21" t="str">
        <f>VLOOKUP(X83,'Ads Fontes Media Bias Data'!$A$2:$D$1744,3)</f>
        <v>#N/A</v>
      </c>
      <c r="Z83" s="22" t="str">
        <f>VLOOKUP(X83,'Ads Fontes Media Bias Data'!$A$2:$D$1744,4)</f>
        <v>#N/A</v>
      </c>
      <c r="AA83" s="20"/>
      <c r="AB83" s="21" t="str">
        <f>VLOOKUP(AA83,'Ads Fontes Media Bias Data'!$A$2:$D$1744,3)</f>
        <v>#N/A</v>
      </c>
      <c r="AC83" s="22" t="str">
        <f>VLOOKUP(AA83,'Ads Fontes Media Bias Data'!$A$2:$D$1744,4)</f>
        <v>#N/A</v>
      </c>
      <c r="AD83" s="20"/>
      <c r="AE83" s="21" t="str">
        <f>VLOOKUP(AD83,'Ads Fontes Media Bias Data'!$A$2:$D$1744,3)</f>
        <v>#N/A</v>
      </c>
      <c r="AF83" s="22" t="str">
        <f>VLOOKUP(AD83,'Ads Fontes Media Bias Data'!$A$2:$D$1744,4)</f>
        <v>#N/A</v>
      </c>
      <c r="AG83" s="20"/>
      <c r="AH83" s="21" t="str">
        <f>VLOOKUP(AG83,'Ads Fontes Media Bias Data'!$A$2:$D$1744,3)</f>
        <v>#N/A</v>
      </c>
      <c r="AI83" s="22" t="str">
        <f>VLOOKUP(AG83,'Ads Fontes Media Bias Data'!$A$2:$D$1744,4)</f>
        <v>#N/A</v>
      </c>
      <c r="AJ83" s="20"/>
      <c r="AK83" s="21" t="str">
        <f>VLOOKUP(AJ83,'Ads Fontes Media Bias Data'!$A$2:$D$1744,3)</f>
        <v>#N/A</v>
      </c>
      <c r="AL83" s="22" t="str">
        <f>VLOOKUP(AJ83,'Ads Fontes Media Bias Data'!$A$2:$D$1744,4)</f>
        <v>#N/A</v>
      </c>
      <c r="AM83" s="20"/>
      <c r="AN83" s="21" t="str">
        <f>VLOOKUP(AM83,'Ads Fontes Media Bias Data'!$A$2:$D$1744,3)</f>
        <v>#N/A</v>
      </c>
      <c r="AO83" s="22" t="str">
        <f>VLOOKUP(AM83,'Ads Fontes Media Bias Data'!$A$2:$D$1744,4)</f>
        <v>#N/A</v>
      </c>
      <c r="AP83" s="20"/>
      <c r="AQ83" s="21" t="str">
        <f>VLOOKUP(AP83,'Ads Fontes Media Bias Data'!$A$2:$D$1744,3)</f>
        <v>#N/A</v>
      </c>
      <c r="AR83" s="22" t="str">
        <f>VLOOKUP(AP83,'Ads Fontes Media Bias Data'!$A$2:$D$1744,4)</f>
        <v>#N/A</v>
      </c>
      <c r="AS83" s="24" t="str">
        <f t="shared" si="1"/>
        <v>#N/A</v>
      </c>
      <c r="AT83" s="25" t="str">
        <f t="shared" si="2"/>
        <v>#N/A</v>
      </c>
      <c r="AU83" s="26" t="str">
        <f t="shared" si="3"/>
        <v>#N/A</v>
      </c>
      <c r="AV83" s="25" t="str">
        <f t="shared" si="4"/>
        <v>#N/A</v>
      </c>
      <c r="AW83" s="25"/>
      <c r="AX83" s="26" t="s">
        <v>176</v>
      </c>
      <c r="AY83" s="25"/>
    </row>
    <row r="84">
      <c r="A84" s="32">
        <v>44766.0</v>
      </c>
      <c r="B84" s="14" t="s">
        <v>173</v>
      </c>
      <c r="C84" s="15">
        <v>84.0</v>
      </c>
      <c r="D84" s="16" t="str">
        <f>IFERROR(__xludf.DUMMYFUNCTION("CONCATENATE(""W241.AF.alex.doe."", TO_TEXT(C84), ""@gmail.com"")"),"W241.AF.alex.doe.084@gmail.com")</f>
        <v>W241.AF.alex.doe.084@gmail.com</v>
      </c>
      <c r="E84" s="17" t="s">
        <v>115</v>
      </c>
      <c r="F84" s="18">
        <v>20089.0</v>
      </c>
      <c r="G84" s="17" t="s">
        <v>107</v>
      </c>
      <c r="H84" s="19" t="s">
        <v>71</v>
      </c>
      <c r="I84" s="30"/>
      <c r="J84" s="28" t="str">
        <f>VLOOKUP(I84,'Ads Fontes Media Bias Data'!$A$2:$D$1744,3)</f>
        <v>#N/A</v>
      </c>
      <c r="K84" s="29" t="str">
        <f>VLOOKUP(I84,'Ads Fontes Media Bias Data'!$A$2:$D$1744,4)</f>
        <v>#N/A</v>
      </c>
      <c r="L84" s="27"/>
      <c r="M84" s="28" t="str">
        <f>VLOOKUP(L84,'Ads Fontes Media Bias Data'!$A$2:$D$1744,3)</f>
        <v>#N/A</v>
      </c>
      <c r="N84" s="29" t="str">
        <f>VLOOKUP(L84,'Ads Fontes Media Bias Data'!$A$2:$D$1744,4)</f>
        <v>#N/A</v>
      </c>
      <c r="O84" s="27"/>
      <c r="P84" s="28" t="str">
        <f>VLOOKUP(O84,'Ads Fontes Media Bias Data'!$A$2:$D$1744,3)</f>
        <v>#N/A</v>
      </c>
      <c r="Q84" s="29" t="str">
        <f>VLOOKUP(O84,'Ads Fontes Media Bias Data'!$A$2:$D$1744,4)</f>
        <v>#N/A</v>
      </c>
      <c r="R84" s="27"/>
      <c r="S84" s="28" t="str">
        <f>VLOOKUP(R84,'Ads Fontes Media Bias Data'!$A$2:$D$1744,3)</f>
        <v>#N/A</v>
      </c>
      <c r="T84" s="29" t="str">
        <f>VLOOKUP(R84,'Ads Fontes Media Bias Data'!$A$2:$D$1744,4)</f>
        <v>#N/A</v>
      </c>
      <c r="U84" s="27"/>
      <c r="V84" s="28" t="str">
        <f>VLOOKUP(U84,'Ads Fontes Media Bias Data'!$A$2:$D$1744,3)</f>
        <v>#N/A</v>
      </c>
      <c r="W84" s="29" t="str">
        <f>VLOOKUP(U84,'Ads Fontes Media Bias Data'!$A$2:$D$1744,4)</f>
        <v>#N/A</v>
      </c>
      <c r="X84" s="27"/>
      <c r="Y84" s="28" t="str">
        <f>VLOOKUP(X84,'Ads Fontes Media Bias Data'!$A$2:$D$1744,3)</f>
        <v>#N/A</v>
      </c>
      <c r="Z84" s="29" t="str">
        <f>VLOOKUP(X84,'Ads Fontes Media Bias Data'!$A$2:$D$1744,4)</f>
        <v>#N/A</v>
      </c>
      <c r="AA84" s="30"/>
      <c r="AB84" s="28" t="str">
        <f>VLOOKUP(AA84,'Ads Fontes Media Bias Data'!$A$2:$D$1744,3)</f>
        <v>#N/A</v>
      </c>
      <c r="AC84" s="29" t="str">
        <f>VLOOKUP(AA84,'Ads Fontes Media Bias Data'!$A$2:$D$1744,4)</f>
        <v>#N/A</v>
      </c>
      <c r="AD84" s="30"/>
      <c r="AE84" s="28" t="str">
        <f>VLOOKUP(AD84,'Ads Fontes Media Bias Data'!$A$2:$D$1744,3)</f>
        <v>#N/A</v>
      </c>
      <c r="AF84" s="29" t="str">
        <f>VLOOKUP(AD84,'Ads Fontes Media Bias Data'!$A$2:$D$1744,4)</f>
        <v>#N/A</v>
      </c>
      <c r="AG84" s="30"/>
      <c r="AH84" s="28" t="str">
        <f>VLOOKUP(AG84,'Ads Fontes Media Bias Data'!$A$2:$D$1744,3)</f>
        <v>#N/A</v>
      </c>
      <c r="AI84" s="29" t="str">
        <f>VLOOKUP(AG84,'Ads Fontes Media Bias Data'!$A$2:$D$1744,4)</f>
        <v>#N/A</v>
      </c>
      <c r="AJ84" s="30"/>
      <c r="AK84" s="28" t="str">
        <f>VLOOKUP(AJ84,'Ads Fontes Media Bias Data'!$A$2:$D$1744,3)</f>
        <v>#N/A</v>
      </c>
      <c r="AL84" s="29" t="str">
        <f>VLOOKUP(AJ84,'Ads Fontes Media Bias Data'!$A$2:$D$1744,4)</f>
        <v>#N/A</v>
      </c>
      <c r="AM84" s="30"/>
      <c r="AN84" s="28" t="str">
        <f>VLOOKUP(AM84,'Ads Fontes Media Bias Data'!$A$2:$D$1744,3)</f>
        <v>#N/A</v>
      </c>
      <c r="AO84" s="29" t="str">
        <f>VLOOKUP(AM84,'Ads Fontes Media Bias Data'!$A$2:$D$1744,4)</f>
        <v>#N/A</v>
      </c>
      <c r="AP84" s="30"/>
      <c r="AQ84" s="28" t="str">
        <f>VLOOKUP(AP84,'Ads Fontes Media Bias Data'!$A$2:$D$1744,3)</f>
        <v>#N/A</v>
      </c>
      <c r="AR84" s="29" t="str">
        <f>VLOOKUP(AP84,'Ads Fontes Media Bias Data'!$A$2:$D$1744,4)</f>
        <v>#N/A</v>
      </c>
      <c r="AS84" s="24" t="str">
        <f t="shared" si="1"/>
        <v>#N/A</v>
      </c>
      <c r="AT84" s="25" t="str">
        <f t="shared" si="2"/>
        <v>#N/A</v>
      </c>
      <c r="AU84" s="26" t="str">
        <f t="shared" si="3"/>
        <v>#N/A</v>
      </c>
      <c r="AV84" s="25" t="str">
        <f t="shared" si="4"/>
        <v>#N/A</v>
      </c>
      <c r="AW84" s="25"/>
      <c r="AX84" s="25"/>
      <c r="AY84" s="25"/>
    </row>
    <row r="85">
      <c r="A85" s="32">
        <v>44766.0</v>
      </c>
      <c r="B85" s="14" t="s">
        <v>173</v>
      </c>
      <c r="C85" s="15">
        <v>84.0</v>
      </c>
      <c r="D85" s="16" t="str">
        <f>IFERROR(__xludf.DUMMYFUNCTION("CONCATENATE(""W241.AF.alex.doe."", TO_TEXT(C85), ""@gmail.com"")"),"W241.AF.alex.doe.084@gmail.com")</f>
        <v>W241.AF.alex.doe.084@gmail.com</v>
      </c>
      <c r="E85" s="17" t="s">
        <v>115</v>
      </c>
      <c r="F85" s="18">
        <v>20089.0</v>
      </c>
      <c r="G85" s="17" t="s">
        <v>107</v>
      </c>
      <c r="H85" s="19" t="s">
        <v>83</v>
      </c>
      <c r="I85" s="27"/>
      <c r="J85" s="28" t="str">
        <f>VLOOKUP(I85,'Ads Fontes Media Bias Data'!$A$2:$D$1744,3)</f>
        <v>#N/A</v>
      </c>
      <c r="K85" s="29" t="str">
        <f>VLOOKUP(I85,'Ads Fontes Media Bias Data'!$A$2:$D$1744,4)</f>
        <v>#N/A</v>
      </c>
      <c r="L85" s="27"/>
      <c r="M85" s="28" t="str">
        <f>VLOOKUP(L85,'Ads Fontes Media Bias Data'!$A$2:$D$1744,3)</f>
        <v>#N/A</v>
      </c>
      <c r="N85" s="29" t="str">
        <f>VLOOKUP(L85,'Ads Fontes Media Bias Data'!$A$2:$D$1744,4)</f>
        <v>#N/A</v>
      </c>
      <c r="O85" s="27"/>
      <c r="P85" s="28" t="str">
        <f>VLOOKUP(O85,'Ads Fontes Media Bias Data'!$A$2:$D$1744,3)</f>
        <v>#N/A</v>
      </c>
      <c r="Q85" s="29" t="str">
        <f>VLOOKUP(O85,'Ads Fontes Media Bias Data'!$A$2:$D$1744,4)</f>
        <v>#N/A</v>
      </c>
      <c r="R85" s="27"/>
      <c r="S85" s="28" t="str">
        <f>VLOOKUP(R85,'Ads Fontes Media Bias Data'!$A$2:$D$1744,3)</f>
        <v>#N/A</v>
      </c>
      <c r="T85" s="29" t="str">
        <f>VLOOKUP(R85,'Ads Fontes Media Bias Data'!$A$2:$D$1744,4)</f>
        <v>#N/A</v>
      </c>
      <c r="U85" s="27"/>
      <c r="V85" s="28" t="str">
        <f>VLOOKUP(U85,'Ads Fontes Media Bias Data'!$A$2:$D$1744,3)</f>
        <v>#N/A</v>
      </c>
      <c r="W85" s="29" t="str">
        <f>VLOOKUP(U85,'Ads Fontes Media Bias Data'!$A$2:$D$1744,4)</f>
        <v>#N/A</v>
      </c>
      <c r="X85" s="27"/>
      <c r="Y85" s="28" t="str">
        <f>VLOOKUP(X85,'Ads Fontes Media Bias Data'!$A$2:$D$1744,3)</f>
        <v>#N/A</v>
      </c>
      <c r="Z85" s="29" t="str">
        <f>VLOOKUP(X85,'Ads Fontes Media Bias Data'!$A$2:$D$1744,4)</f>
        <v>#N/A</v>
      </c>
      <c r="AA85" s="27"/>
      <c r="AB85" s="28" t="str">
        <f>VLOOKUP(AA85,'Ads Fontes Media Bias Data'!$A$2:$D$1744,3)</f>
        <v>#N/A</v>
      </c>
      <c r="AC85" s="29" t="str">
        <f>VLOOKUP(AA85,'Ads Fontes Media Bias Data'!$A$2:$D$1744,4)</f>
        <v>#N/A</v>
      </c>
      <c r="AD85" s="27"/>
      <c r="AE85" s="28" t="str">
        <f>VLOOKUP(AD85,'Ads Fontes Media Bias Data'!$A$2:$D$1744,3)</f>
        <v>#N/A</v>
      </c>
      <c r="AF85" s="29" t="str">
        <f>VLOOKUP(AD85,'Ads Fontes Media Bias Data'!$A$2:$D$1744,4)</f>
        <v>#N/A</v>
      </c>
      <c r="AG85" s="27"/>
      <c r="AH85" s="28" t="str">
        <f>VLOOKUP(AG85,'Ads Fontes Media Bias Data'!$A$2:$D$1744,3)</f>
        <v>#N/A</v>
      </c>
      <c r="AI85" s="29" t="str">
        <f>VLOOKUP(AG85,'Ads Fontes Media Bias Data'!$A$2:$D$1744,4)</f>
        <v>#N/A</v>
      </c>
      <c r="AJ85" s="27"/>
      <c r="AK85" s="28" t="str">
        <f>VLOOKUP(AJ85,'Ads Fontes Media Bias Data'!$A$2:$D$1744,3)</f>
        <v>#N/A</v>
      </c>
      <c r="AL85" s="29" t="str">
        <f>VLOOKUP(AJ85,'Ads Fontes Media Bias Data'!$A$2:$D$1744,4)</f>
        <v>#N/A</v>
      </c>
      <c r="AM85" s="27"/>
      <c r="AN85" s="28" t="str">
        <f>VLOOKUP(AM85,'Ads Fontes Media Bias Data'!$A$2:$D$1744,3)</f>
        <v>#N/A</v>
      </c>
      <c r="AO85" s="29" t="str">
        <f>VLOOKUP(AM85,'Ads Fontes Media Bias Data'!$A$2:$D$1744,4)</f>
        <v>#N/A</v>
      </c>
      <c r="AP85" s="27"/>
      <c r="AQ85" s="28" t="str">
        <f>VLOOKUP(AP85,'Ads Fontes Media Bias Data'!$A$2:$D$1744,3)</f>
        <v>#N/A</v>
      </c>
      <c r="AR85" s="29" t="str">
        <f>VLOOKUP(AP85,'Ads Fontes Media Bias Data'!$A$2:$D$1744,4)</f>
        <v>#N/A</v>
      </c>
      <c r="AS85" s="24" t="str">
        <f t="shared" si="1"/>
        <v>#N/A</v>
      </c>
      <c r="AT85" s="25" t="str">
        <f t="shared" si="2"/>
        <v>#N/A</v>
      </c>
      <c r="AU85" s="26" t="str">
        <f t="shared" si="3"/>
        <v>#N/A</v>
      </c>
      <c r="AV85" s="25" t="str">
        <f t="shared" si="4"/>
        <v>#N/A</v>
      </c>
      <c r="AW85" s="25"/>
      <c r="AX85" s="26" t="s">
        <v>176</v>
      </c>
      <c r="AY85" s="25"/>
    </row>
  </sheetData>
  <conditionalFormatting sqref="A1:A85">
    <cfRule type="expression" dxfId="0" priority="1">
      <formula>AND(ISNUMBER(A1),TRUNC(A1)&lt;TODAY())</formula>
    </cfRule>
  </conditionalFormatting>
  <dataValidations>
    <dataValidation type="list" allowBlank="1" sqref="I2:I85 L2:L85 O2:O85 R2:R85 U2:U85 X2:X85 AA2:AA85 AD2:AD85 AG2:AG85 AJ2:AJ85 AM2:AM85 AP2:AP85">
      <formula1>'Ads Fontes Media Bias Data'!$A$2:$A$1744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AA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</hyperlinks>
  <drawing r:id="rId8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topLeftCell="I1" activePane="topRight" state="frozen"/>
      <selection activeCell="J2" sqref="J2" pane="topRight"/>
    </sheetView>
  </sheetViews>
  <sheetFormatPr customHeight="1" defaultColWidth="12.63" defaultRowHeight="15.75"/>
  <cols>
    <col customWidth="1" min="1" max="1" width="9.5"/>
    <col customWidth="1" min="2" max="2" width="14.25"/>
    <col customWidth="1" min="3" max="3" width="8.75"/>
    <col customWidth="1" min="4" max="4" width="29.5"/>
    <col customWidth="1" min="5" max="5" width="9.0"/>
    <col customWidth="1" min="6" max="6" width="9.5"/>
    <col customWidth="1" min="7" max="7" width="16.88"/>
    <col customWidth="1" min="8" max="8" width="8.38"/>
    <col customWidth="1" min="9" max="9" width="12.63"/>
    <col customWidth="1" min="10" max="10" width="10.63"/>
    <col customWidth="1" min="11" max="11" width="14.5"/>
    <col customWidth="1" min="12" max="12" width="12.63"/>
    <col customWidth="1" min="13" max="13" width="10.63"/>
    <col customWidth="1" min="14" max="14" width="14.5"/>
    <col customWidth="1" min="15" max="15" width="12.63"/>
    <col customWidth="1" min="16" max="16" width="10.63"/>
    <col customWidth="1" min="17" max="17" width="14.5"/>
    <col customWidth="1" min="18" max="18" width="12.63"/>
    <col customWidth="1" min="19" max="19" width="10.63"/>
    <col customWidth="1" min="20" max="20" width="14.5"/>
    <col customWidth="1" min="21" max="21" width="12.63"/>
    <col customWidth="1" min="22" max="22" width="10.63"/>
    <col customWidth="1" min="23" max="23" width="14.5"/>
    <col customWidth="1" min="24" max="24" width="12.63"/>
    <col customWidth="1" min="25" max="25" width="10.63"/>
    <col customWidth="1" min="26" max="26" width="14.5"/>
    <col customWidth="1" min="27" max="27" width="12.63"/>
    <col customWidth="1" min="28" max="28" width="10.63"/>
    <col customWidth="1" min="29" max="29" width="14.5"/>
    <col customWidth="1" min="30" max="30" width="12.63"/>
    <col customWidth="1" min="31" max="31" width="10.63"/>
    <col customWidth="1" min="32" max="32" width="14.5"/>
    <col customWidth="1" min="33" max="33" width="12.63"/>
    <col customWidth="1" min="34" max="34" width="10.63"/>
    <col customWidth="1" min="35" max="35" width="14.5"/>
    <col customWidth="1" min="36" max="36" width="13.63"/>
    <col customWidth="1" min="37" max="37" width="11.5"/>
    <col customWidth="1" min="38" max="38" width="15.5"/>
    <col customWidth="1" min="39" max="39" width="13.5"/>
    <col customWidth="1" min="40" max="40" width="11.38"/>
    <col customWidth="1" min="41" max="41" width="15.38"/>
    <col customWidth="1" min="42" max="42" width="13.63"/>
    <col customWidth="1" min="43" max="43" width="11.5"/>
    <col customWidth="1" min="44" max="44" width="15.5"/>
    <col customWidth="1" min="45" max="45" width="10.88"/>
    <col customWidth="1" min="46" max="46" width="18.88"/>
    <col customWidth="1" min="47" max="47" width="14.75"/>
    <col customWidth="1" min="48" max="48" width="22.75"/>
    <col customWidth="1" min="49" max="51" width="18.38"/>
    <col customWidth="1" min="52" max="52" width="26.38"/>
  </cols>
  <sheetData>
    <row r="1">
      <c r="A1" s="33" t="s">
        <v>17</v>
      </c>
      <c r="B1" s="5" t="s">
        <v>18</v>
      </c>
      <c r="C1" s="6" t="s">
        <v>19</v>
      </c>
      <c r="D1" s="7" t="s">
        <v>20</v>
      </c>
      <c r="E1" s="5" t="s">
        <v>21</v>
      </c>
      <c r="F1" s="8" t="s">
        <v>22</v>
      </c>
      <c r="G1" s="5" t="s">
        <v>23</v>
      </c>
      <c r="H1" s="9" t="s">
        <v>24</v>
      </c>
      <c r="I1" s="5" t="s">
        <v>25</v>
      </c>
      <c r="J1" s="10" t="s">
        <v>26</v>
      </c>
      <c r="K1" s="10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8" t="s">
        <v>43</v>
      </c>
      <c r="AB1" s="11" t="s">
        <v>44</v>
      </c>
      <c r="AC1" s="11" t="s">
        <v>45</v>
      </c>
      <c r="AD1" s="8" t="s">
        <v>46</v>
      </c>
      <c r="AE1" s="11" t="s">
        <v>47</v>
      </c>
      <c r="AF1" s="11" t="s">
        <v>48</v>
      </c>
      <c r="AG1" s="8" t="s">
        <v>49</v>
      </c>
      <c r="AH1" s="11" t="s">
        <v>50</v>
      </c>
      <c r="AI1" s="11" t="s">
        <v>51</v>
      </c>
      <c r="AJ1" s="8" t="s">
        <v>52</v>
      </c>
      <c r="AK1" s="11" t="s">
        <v>53</v>
      </c>
      <c r="AL1" s="11" t="s">
        <v>54</v>
      </c>
      <c r="AM1" s="8" t="s">
        <v>55</v>
      </c>
      <c r="AN1" s="11" t="s">
        <v>56</v>
      </c>
      <c r="AO1" s="11" t="s">
        <v>57</v>
      </c>
      <c r="AP1" s="8" t="s">
        <v>58</v>
      </c>
      <c r="AQ1" s="11" t="s">
        <v>59</v>
      </c>
      <c r="AR1" s="11" t="s">
        <v>60</v>
      </c>
      <c r="AS1" s="12" t="s">
        <v>61</v>
      </c>
      <c r="AT1" s="11" t="s">
        <v>62</v>
      </c>
      <c r="AU1" s="11" t="s">
        <v>63</v>
      </c>
      <c r="AV1" s="11" t="s">
        <v>64</v>
      </c>
      <c r="AW1" s="11" t="s">
        <v>65</v>
      </c>
      <c r="AX1" s="11" t="s">
        <v>66</v>
      </c>
      <c r="AY1" s="11" t="s">
        <v>67</v>
      </c>
      <c r="AZ1" s="11" t="s">
        <v>212</v>
      </c>
    </row>
    <row r="2">
      <c r="A2" s="13">
        <v>44724.0</v>
      </c>
      <c r="B2" s="14" t="s">
        <v>213</v>
      </c>
      <c r="C2" s="15">
        <v>1.0</v>
      </c>
      <c r="D2" s="16" t="str">
        <f>IFERROR(__xludf.DUMMYFUNCTION("CONCATENATE(""W241.CM.alex.doe."", TO_TEXT(C2), ""@gmail.com"")"),"W241.CM.alex.doe.001@gmail.com")</f>
        <v>W241.CM.alex.doe.001@gmail.com</v>
      </c>
      <c r="E2" s="17" t="s">
        <v>69</v>
      </c>
      <c r="F2" s="18">
        <v>36920.0</v>
      </c>
      <c r="G2" s="17" t="s">
        <v>70</v>
      </c>
      <c r="H2" s="19" t="s">
        <v>71</v>
      </c>
      <c r="I2" s="20" t="s">
        <v>101</v>
      </c>
      <c r="J2" s="21">
        <f>VLOOKUP(I2,'Ads Fontes Media Bias Data'!$A$2:$D$1744,3)</f>
        <v>-14.13</v>
      </c>
      <c r="K2" s="22">
        <f>VLOOKUP(I2,'Ads Fontes Media Bias Data'!$A$2:$D$1744,4)</f>
        <v>35.87</v>
      </c>
      <c r="L2" s="20" t="s">
        <v>80</v>
      </c>
      <c r="M2" s="21">
        <f>VLOOKUP(L2,'Ads Fontes Media Bias Data'!$A$2:$D$1744,3)</f>
        <v>-3.7</v>
      </c>
      <c r="N2" s="22">
        <f>VLOOKUP(L2,'Ads Fontes Media Bias Data'!$A$2:$D$1744,4)</f>
        <v>47.06</v>
      </c>
      <c r="O2" s="20" t="s">
        <v>88</v>
      </c>
      <c r="P2" s="21">
        <f>VLOOKUP(O2,'Ads Fontes Media Bias Data'!$A$2:$D$1744,3)</f>
        <v>-8.68</v>
      </c>
      <c r="Q2" s="22">
        <f>VLOOKUP(O2,'Ads Fontes Media Bias Data'!$A$2:$D$1744,4)</f>
        <v>42.4</v>
      </c>
      <c r="R2" s="20" t="s">
        <v>75</v>
      </c>
      <c r="S2" s="21">
        <f>VLOOKUP(R2,'Ads Fontes Media Bias Data'!$A$2:$D$1744,3)</f>
        <v>-6.82</v>
      </c>
      <c r="T2" s="22">
        <f>VLOOKUP(R2,'Ads Fontes Media Bias Data'!$A$2:$D$1744,4)</f>
        <v>45.8</v>
      </c>
      <c r="U2" s="20" t="s">
        <v>99</v>
      </c>
      <c r="V2" s="21">
        <f>VLOOKUP(U2,'Ads Fontes Media Bias Data'!$A$2:$D$1744,3)</f>
        <v>-0.93</v>
      </c>
      <c r="W2" s="22">
        <f>VLOOKUP(U2,'Ads Fontes Media Bias Data'!$A$2:$D$1744,4)</f>
        <v>47.73</v>
      </c>
      <c r="X2" s="20" t="s">
        <v>72</v>
      </c>
      <c r="Y2" s="21">
        <f>VLOOKUP(X2,'Ads Fontes Media Bias Data'!$A$2:$D$1744,3)</f>
        <v>14.02</v>
      </c>
      <c r="Z2" s="22">
        <f>VLOOKUP(X2,'Ads Fontes Media Bias Data'!$A$2:$D$1744,4)</f>
        <v>35.4</v>
      </c>
      <c r="AA2" s="20" t="s">
        <v>75</v>
      </c>
      <c r="AB2" s="21">
        <f>VLOOKUP(AA2,'Ads Fontes Media Bias Data'!$A$2:$D$1744,3)</f>
        <v>-6.82</v>
      </c>
      <c r="AC2" s="22">
        <f>VLOOKUP(AA2,'Ads Fontes Media Bias Data'!$A$2:$D$1744,4)</f>
        <v>45.8</v>
      </c>
      <c r="AD2" s="20" t="s">
        <v>181</v>
      </c>
      <c r="AE2" s="21">
        <f>VLOOKUP(AD2,'Ads Fontes Media Bias Data'!$A$2:$D$1744,3)</f>
        <v>-8.19</v>
      </c>
      <c r="AF2" s="22">
        <f>VLOOKUP(AD2,'Ads Fontes Media Bias Data'!$A$2:$D$1744,4)</f>
        <v>41.25</v>
      </c>
      <c r="AG2" s="20" t="s">
        <v>118</v>
      </c>
      <c r="AH2" s="21">
        <f>VLOOKUP(AG2,'Ads Fontes Media Bias Data'!$A$2:$D$1744,3)</f>
        <v>-0.17</v>
      </c>
      <c r="AI2" s="22">
        <f>VLOOKUP(AG2,'Ads Fontes Media Bias Data'!$A$2:$D$1744,4)</f>
        <v>47.59</v>
      </c>
      <c r="AJ2" s="20" t="s">
        <v>80</v>
      </c>
      <c r="AK2" s="21">
        <f>VLOOKUP(AJ2,'Ads Fontes Media Bias Data'!$A$2:$D$1744,3)</f>
        <v>-3.7</v>
      </c>
      <c r="AL2" s="22">
        <f>VLOOKUP(AJ2,'Ads Fontes Media Bias Data'!$A$2:$D$1744,4)</f>
        <v>47.06</v>
      </c>
      <c r="AM2" s="20" t="s">
        <v>126</v>
      </c>
      <c r="AN2" s="21">
        <f>VLOOKUP(AM2,'Ads Fontes Media Bias Data'!$A$2:$D$1744,3)</f>
        <v>-2.62</v>
      </c>
      <c r="AO2" s="22">
        <f>VLOOKUP(AM2,'Ads Fontes Media Bias Data'!$A$2:$D$1744,4)</f>
        <v>45.56</v>
      </c>
      <c r="AP2" s="20" t="s">
        <v>101</v>
      </c>
      <c r="AQ2" s="21">
        <f>VLOOKUP(AP2,'Ads Fontes Media Bias Data'!$A$2:$D$1744,3)</f>
        <v>-14.13</v>
      </c>
      <c r="AR2" s="22">
        <f>VLOOKUP(AP2,'Ads Fontes Media Bias Data'!$A$2:$D$1744,4)</f>
        <v>35.87</v>
      </c>
      <c r="AS2" s="24">
        <f t="shared" ref="AS2:AS85" si="1">AVERAGE(J2,M2,P2,S2,V2,Y2,AB2,AE2,AH2,AK2,AN2,AQ2)</f>
        <v>-4.655833333</v>
      </c>
      <c r="AT2" s="25">
        <f t="shared" ref="AT2:AT85" si="2">STDEV(J2,M2,P2,S2,V2,Y2,AB2,AE2,AH2,AK2,AN2,AQ2)</f>
        <v>7.424371976</v>
      </c>
      <c r="AU2" s="26">
        <f t="shared" ref="AU2:AU85" si="3">AVERAGE(K2,N2,Q2,T2,W2,Z2,AC2,AF2,AI2,AL2,AO2,AR2)</f>
        <v>43.11583333</v>
      </c>
      <c r="AV2" s="25">
        <f t="shared" ref="AV2:AV85" si="4">STDEV(K2,N2,Q2,T2,W2,Z2,AC2,AF2,AI2,AL2,AO2,AR2)</f>
        <v>4.874209415</v>
      </c>
      <c r="AW2" s="26"/>
      <c r="AX2" s="26" t="s">
        <v>214</v>
      </c>
      <c r="AY2" s="26"/>
      <c r="AZ2" s="26"/>
    </row>
    <row r="3">
      <c r="A3" s="13">
        <v>44724.0</v>
      </c>
      <c r="B3" s="14" t="s">
        <v>213</v>
      </c>
      <c r="C3" s="15">
        <v>1.0</v>
      </c>
      <c r="D3" s="16" t="str">
        <f>IFERROR(__xludf.DUMMYFUNCTION("CONCATENATE(""W241.CM.alex.doe."", TO_TEXT(C3), ""@gmail.com"")"),"W241.CM.alex.doe.001@gmail.com")</f>
        <v>W241.CM.alex.doe.001@gmail.com</v>
      </c>
      <c r="E3" s="17" t="s">
        <v>69</v>
      </c>
      <c r="F3" s="18">
        <v>36920.0</v>
      </c>
      <c r="G3" s="17" t="s">
        <v>70</v>
      </c>
      <c r="H3" s="19" t="s">
        <v>83</v>
      </c>
      <c r="I3" s="20" t="s">
        <v>87</v>
      </c>
      <c r="J3" s="21">
        <f>VLOOKUP(I3,'Ads Fontes Media Bias Data'!$A$2:$D$1744,3)</f>
        <v>-6.92</v>
      </c>
      <c r="K3" s="22">
        <f>VLOOKUP(I3,'Ads Fontes Media Bias Data'!$A$2:$D$1744,4)</f>
        <v>43.16</v>
      </c>
      <c r="L3" s="20" t="s">
        <v>79</v>
      </c>
      <c r="M3" s="21">
        <f>VLOOKUP(L3,'Ads Fontes Media Bias Data'!$A$2:$D$1744,3)</f>
        <v>-3.6</v>
      </c>
      <c r="N3" s="22">
        <f>VLOOKUP(L3,'Ads Fontes Media Bias Data'!$A$2:$D$1744,4)</f>
        <v>46.07</v>
      </c>
      <c r="O3" s="20" t="s">
        <v>87</v>
      </c>
      <c r="P3" s="21">
        <f>VLOOKUP(O3,'Ads Fontes Media Bias Data'!$A$2:$D$1744,3)</f>
        <v>-6.92</v>
      </c>
      <c r="Q3" s="22">
        <f>VLOOKUP(O3,'Ads Fontes Media Bias Data'!$A$2:$D$1744,4)</f>
        <v>43.16</v>
      </c>
      <c r="R3" s="20" t="s">
        <v>94</v>
      </c>
      <c r="S3" s="21">
        <f>VLOOKUP(R3,'Ads Fontes Media Bias Data'!$A$2:$D$1744,3)</f>
        <v>-4.73</v>
      </c>
      <c r="T3" s="22">
        <f>VLOOKUP(R3,'Ads Fontes Media Bias Data'!$A$2:$D$1744,4)</f>
        <v>44.48</v>
      </c>
      <c r="U3" s="20" t="s">
        <v>147</v>
      </c>
      <c r="V3" s="21">
        <f>VLOOKUP(U3,'Ads Fontes Media Bias Data'!$A$2:$D$1744,3)</f>
        <v>-2.34</v>
      </c>
      <c r="W3" s="22">
        <f>VLOOKUP(U3,'Ads Fontes Media Bias Data'!$A$2:$D$1744,4)</f>
        <v>46.25</v>
      </c>
      <c r="X3" s="20" t="s">
        <v>92</v>
      </c>
      <c r="Y3" s="21">
        <f>VLOOKUP(X3,'Ads Fontes Media Bias Data'!$A$2:$D$1744,3)</f>
        <v>-4.81</v>
      </c>
      <c r="Z3" s="22">
        <f>VLOOKUP(X3,'Ads Fontes Media Bias Data'!$A$2:$D$1744,4)</f>
        <v>44.65</v>
      </c>
      <c r="AA3" s="20" t="s">
        <v>94</v>
      </c>
      <c r="AB3" s="21">
        <f>VLOOKUP(AA3,'Ads Fontes Media Bias Data'!$A$2:$D$1744,3)</f>
        <v>-4.73</v>
      </c>
      <c r="AC3" s="22">
        <f>VLOOKUP(AA3,'Ads Fontes Media Bias Data'!$A$2:$D$1744,4)</f>
        <v>44.48</v>
      </c>
      <c r="AD3" s="20" t="s">
        <v>103</v>
      </c>
      <c r="AE3" s="21">
        <f>VLOOKUP(AD3,'Ads Fontes Media Bias Data'!$A$2:$D$1744,3)</f>
        <v>-8.55</v>
      </c>
      <c r="AF3" s="22">
        <f>VLOOKUP(AD3,'Ads Fontes Media Bias Data'!$A$2:$D$1744,4)</f>
        <v>41.05</v>
      </c>
      <c r="AG3" s="20" t="s">
        <v>77</v>
      </c>
      <c r="AH3" s="21">
        <f>VLOOKUP(AG3,'Ads Fontes Media Bias Data'!$A$2:$D$1744,3)</f>
        <v>-1.32</v>
      </c>
      <c r="AI3" s="22">
        <f>VLOOKUP(AG3,'Ads Fontes Media Bias Data'!$A$2:$D$1744,4)</f>
        <v>47.94</v>
      </c>
      <c r="AJ3" s="20" t="s">
        <v>103</v>
      </c>
      <c r="AK3" s="21">
        <f>VLOOKUP(AJ3,'Ads Fontes Media Bias Data'!$A$2:$D$1744,3)</f>
        <v>-8.55</v>
      </c>
      <c r="AL3" s="22">
        <f>VLOOKUP(AJ3,'Ads Fontes Media Bias Data'!$A$2:$D$1744,4)</f>
        <v>41.05</v>
      </c>
      <c r="AM3" s="20" t="s">
        <v>88</v>
      </c>
      <c r="AN3" s="21">
        <f>VLOOKUP(AM3,'Ads Fontes Media Bias Data'!$A$2:$D$1744,3)</f>
        <v>-8.68</v>
      </c>
      <c r="AO3" s="22">
        <f>VLOOKUP(AM3,'Ads Fontes Media Bias Data'!$A$2:$D$1744,4)</f>
        <v>42.4</v>
      </c>
      <c r="AP3" s="20" t="s">
        <v>105</v>
      </c>
      <c r="AQ3" s="21">
        <f>VLOOKUP(AP3,'Ads Fontes Media Bias Data'!$A$2:$D$1744,3)</f>
        <v>5.09</v>
      </c>
      <c r="AR3" s="22">
        <f>VLOOKUP(AP3,'Ads Fontes Media Bias Data'!$A$2:$D$1744,4)</f>
        <v>45.37</v>
      </c>
      <c r="AS3" s="24">
        <f t="shared" si="1"/>
        <v>-4.671666667</v>
      </c>
      <c r="AT3" s="25">
        <f t="shared" si="2"/>
        <v>3.92422044</v>
      </c>
      <c r="AU3" s="26">
        <f t="shared" si="3"/>
        <v>44.17166667</v>
      </c>
      <c r="AV3" s="25">
        <f t="shared" si="4"/>
        <v>2.10310953</v>
      </c>
      <c r="AW3" s="26"/>
      <c r="AX3" s="26" t="s">
        <v>214</v>
      </c>
      <c r="AY3" s="26"/>
      <c r="AZ3" s="26"/>
    </row>
    <row r="4">
      <c r="A4" s="13">
        <v>44724.0</v>
      </c>
      <c r="B4" s="14" t="s">
        <v>213</v>
      </c>
      <c r="C4" s="15">
        <v>2.0</v>
      </c>
      <c r="D4" s="16" t="str">
        <f>IFERROR(__xludf.DUMMYFUNCTION("CONCATENATE(""W241.CM.alex.doe."", TO_TEXT(C4), ""@gmail.com"")"),"W241.CM.alex.doe.002@gmail.com")</f>
        <v>W241.CM.alex.doe.002@gmail.com</v>
      </c>
      <c r="E4" s="17" t="s">
        <v>69</v>
      </c>
      <c r="F4" s="18">
        <v>34551.0</v>
      </c>
      <c r="G4" s="17" t="s">
        <v>96</v>
      </c>
      <c r="H4" s="19" t="s">
        <v>71</v>
      </c>
      <c r="I4" s="27" t="s">
        <v>101</v>
      </c>
      <c r="J4" s="28">
        <f>VLOOKUP(I4,'Ads Fontes Media Bias Data'!$A$2:$D$1744,3)</f>
        <v>-14.13</v>
      </c>
      <c r="K4" s="29">
        <f>VLOOKUP(I4,'Ads Fontes Media Bias Data'!$A$2:$D$1744,4)</f>
        <v>35.87</v>
      </c>
      <c r="L4" s="27" t="s">
        <v>80</v>
      </c>
      <c r="M4" s="28">
        <f>VLOOKUP(L4,'Ads Fontes Media Bias Data'!$A$2:$D$1744,3)</f>
        <v>-3.7</v>
      </c>
      <c r="N4" s="29">
        <f>VLOOKUP(L4,'Ads Fontes Media Bias Data'!$A$2:$D$1744,4)</f>
        <v>47.06</v>
      </c>
      <c r="O4" s="27" t="s">
        <v>88</v>
      </c>
      <c r="P4" s="28">
        <f>VLOOKUP(O4,'Ads Fontes Media Bias Data'!$A$2:$D$1744,3)</f>
        <v>-8.68</v>
      </c>
      <c r="Q4" s="29">
        <f>VLOOKUP(O4,'Ads Fontes Media Bias Data'!$A$2:$D$1744,4)</f>
        <v>42.4</v>
      </c>
      <c r="R4" s="27" t="s">
        <v>75</v>
      </c>
      <c r="S4" s="28">
        <f>VLOOKUP(R4,'Ads Fontes Media Bias Data'!$A$2:$D$1744,3)</f>
        <v>-6.82</v>
      </c>
      <c r="T4" s="29">
        <f>VLOOKUP(R4,'Ads Fontes Media Bias Data'!$A$2:$D$1744,4)</f>
        <v>45.8</v>
      </c>
      <c r="U4" s="27" t="s">
        <v>99</v>
      </c>
      <c r="V4" s="28">
        <f>VLOOKUP(U4,'Ads Fontes Media Bias Data'!$A$2:$D$1744,3)</f>
        <v>-0.93</v>
      </c>
      <c r="W4" s="29">
        <f>VLOOKUP(U4,'Ads Fontes Media Bias Data'!$A$2:$D$1744,4)</f>
        <v>47.73</v>
      </c>
      <c r="X4" s="27" t="s">
        <v>72</v>
      </c>
      <c r="Y4" s="28">
        <f>VLOOKUP(X4,'Ads Fontes Media Bias Data'!$A$2:$D$1744,3)</f>
        <v>14.02</v>
      </c>
      <c r="Z4" s="29">
        <f>VLOOKUP(X4,'Ads Fontes Media Bias Data'!$A$2:$D$1744,4)</f>
        <v>35.4</v>
      </c>
      <c r="AA4" s="27" t="s">
        <v>75</v>
      </c>
      <c r="AB4" s="28">
        <f>VLOOKUP(AA4,'Ads Fontes Media Bias Data'!$A$2:$D$1744,3)</f>
        <v>-6.82</v>
      </c>
      <c r="AC4" s="29">
        <f>VLOOKUP(AA4,'Ads Fontes Media Bias Data'!$A$2:$D$1744,4)</f>
        <v>45.8</v>
      </c>
      <c r="AD4" s="27" t="s">
        <v>181</v>
      </c>
      <c r="AE4" s="28">
        <f>VLOOKUP(AD4,'Ads Fontes Media Bias Data'!$A$2:$D$1744,3)</f>
        <v>-8.19</v>
      </c>
      <c r="AF4" s="29">
        <f>VLOOKUP(AD4,'Ads Fontes Media Bias Data'!$A$2:$D$1744,4)</f>
        <v>41.25</v>
      </c>
      <c r="AG4" s="27" t="s">
        <v>118</v>
      </c>
      <c r="AH4" s="28">
        <f>VLOOKUP(AG4,'Ads Fontes Media Bias Data'!$A$2:$D$1744,3)</f>
        <v>-0.17</v>
      </c>
      <c r="AI4" s="29">
        <f>VLOOKUP(AG4,'Ads Fontes Media Bias Data'!$A$2:$D$1744,4)</f>
        <v>47.59</v>
      </c>
      <c r="AJ4" s="27" t="s">
        <v>80</v>
      </c>
      <c r="AK4" s="28">
        <f>VLOOKUP(AJ4,'Ads Fontes Media Bias Data'!$A$2:$D$1744,3)</f>
        <v>-3.7</v>
      </c>
      <c r="AL4" s="29">
        <f>VLOOKUP(AJ4,'Ads Fontes Media Bias Data'!$A$2:$D$1744,4)</f>
        <v>47.06</v>
      </c>
      <c r="AM4" s="27" t="s">
        <v>126</v>
      </c>
      <c r="AN4" s="28">
        <f>VLOOKUP(AM4,'Ads Fontes Media Bias Data'!$A$2:$D$1744,3)</f>
        <v>-2.62</v>
      </c>
      <c r="AO4" s="29">
        <f>VLOOKUP(AM4,'Ads Fontes Media Bias Data'!$A$2:$D$1744,4)</f>
        <v>45.56</v>
      </c>
      <c r="AP4" s="27" t="s">
        <v>201</v>
      </c>
      <c r="AQ4" s="28">
        <f>VLOOKUP(AP4,'Ads Fontes Media Bias Data'!$A$2:$D$1744,3)</f>
        <v>-1.5</v>
      </c>
      <c r="AR4" s="29">
        <f>VLOOKUP(AP4,'Ads Fontes Media Bias Data'!$A$2:$D$1744,4)</f>
        <v>46.67</v>
      </c>
      <c r="AS4" s="24">
        <f t="shared" si="1"/>
        <v>-3.603333333</v>
      </c>
      <c r="AT4" s="25">
        <f t="shared" si="2"/>
        <v>6.830683891</v>
      </c>
      <c r="AU4" s="26">
        <f t="shared" si="3"/>
        <v>44.01583333</v>
      </c>
      <c r="AV4" s="25">
        <f t="shared" si="4"/>
        <v>4.387452063</v>
      </c>
      <c r="AW4" s="25"/>
      <c r="AX4" s="26" t="s">
        <v>214</v>
      </c>
      <c r="AY4" s="25"/>
      <c r="AZ4" s="25"/>
    </row>
    <row r="5">
      <c r="A5" s="13">
        <v>44724.0</v>
      </c>
      <c r="B5" s="14" t="s">
        <v>213</v>
      </c>
      <c r="C5" s="15">
        <v>2.0</v>
      </c>
      <c r="D5" s="16" t="str">
        <f>IFERROR(__xludf.DUMMYFUNCTION("CONCATENATE(""W241.CM.alex.doe."", TO_TEXT(C5), ""@gmail.com"")"),"W241.CM.alex.doe.002@gmail.com")</f>
        <v>W241.CM.alex.doe.002@gmail.com</v>
      </c>
      <c r="E5" s="17" t="s">
        <v>69</v>
      </c>
      <c r="F5" s="18">
        <v>34551.0</v>
      </c>
      <c r="G5" s="17" t="s">
        <v>96</v>
      </c>
      <c r="H5" s="19" t="s">
        <v>83</v>
      </c>
      <c r="I5" s="27" t="s">
        <v>77</v>
      </c>
      <c r="J5" s="28">
        <f>VLOOKUP(I5,'Ads Fontes Media Bias Data'!$A$2:$D$1744,3)</f>
        <v>-1.32</v>
      </c>
      <c r="K5" s="29">
        <f>VLOOKUP(I5,'Ads Fontes Media Bias Data'!$A$2:$D$1744,4)</f>
        <v>47.94</v>
      </c>
      <c r="L5" s="27" t="s">
        <v>84</v>
      </c>
      <c r="M5" s="28">
        <f>VLOOKUP(L5,'Ads Fontes Media Bias Data'!$A$2:$D$1744,3)</f>
        <v>-5.11</v>
      </c>
      <c r="N5" s="29">
        <f>VLOOKUP(L5,'Ads Fontes Media Bias Data'!$A$2:$D$1744,4)</f>
        <v>45.12</v>
      </c>
      <c r="O5" s="27" t="s">
        <v>103</v>
      </c>
      <c r="P5" s="28">
        <f>VLOOKUP(O5,'Ads Fontes Media Bias Data'!$A$2:$D$1744,3)</f>
        <v>-8.55</v>
      </c>
      <c r="Q5" s="29">
        <f>VLOOKUP(O5,'Ads Fontes Media Bias Data'!$A$2:$D$1744,4)</f>
        <v>41.05</v>
      </c>
      <c r="R5" s="27" t="s">
        <v>86</v>
      </c>
      <c r="S5" s="28">
        <f>VLOOKUP(R5,'Ads Fontes Media Bias Data'!$A$2:$D$1744,3)</f>
        <v>-1.82</v>
      </c>
      <c r="T5" s="29">
        <f>VLOOKUP(R5,'Ads Fontes Media Bias Data'!$A$2:$D$1744,4)</f>
        <v>48.85</v>
      </c>
      <c r="U5" s="27" t="s">
        <v>87</v>
      </c>
      <c r="V5" s="28">
        <f>VLOOKUP(U5,'Ads Fontes Media Bias Data'!$A$2:$D$1744,3)</f>
        <v>-6.92</v>
      </c>
      <c r="W5" s="29">
        <f>VLOOKUP(U5,'Ads Fontes Media Bias Data'!$A$2:$D$1744,4)</f>
        <v>43.16</v>
      </c>
      <c r="X5" s="27" t="s">
        <v>84</v>
      </c>
      <c r="Y5" s="28">
        <f>VLOOKUP(X5,'Ads Fontes Media Bias Data'!$A$2:$D$1744,3)</f>
        <v>-5.11</v>
      </c>
      <c r="Z5" s="29">
        <f>VLOOKUP(X5,'Ads Fontes Media Bias Data'!$A$2:$D$1744,4)</f>
        <v>45.12</v>
      </c>
      <c r="AA5" s="27" t="s">
        <v>104</v>
      </c>
      <c r="AB5" s="28">
        <f>VLOOKUP(AA5,'Ads Fontes Media Bias Data'!$A$2:$D$1744,3)</f>
        <v>-10.46</v>
      </c>
      <c r="AC5" s="29">
        <f>VLOOKUP(AA5,'Ads Fontes Media Bias Data'!$A$2:$D$1744,4)</f>
        <v>43.63</v>
      </c>
      <c r="AD5" s="27" t="s">
        <v>92</v>
      </c>
      <c r="AE5" s="28">
        <f>VLOOKUP(AD5,'Ads Fontes Media Bias Data'!$A$2:$D$1744,3)</f>
        <v>-4.81</v>
      </c>
      <c r="AF5" s="29">
        <f>VLOOKUP(AD5,'Ads Fontes Media Bias Data'!$A$2:$D$1744,4)</f>
        <v>44.65</v>
      </c>
      <c r="AG5" s="27" t="s">
        <v>85</v>
      </c>
      <c r="AH5" s="28">
        <f>VLOOKUP(AG5,'Ads Fontes Media Bias Data'!$A$2:$D$1744,3)</f>
        <v>-7.82</v>
      </c>
      <c r="AI5" s="29">
        <f>VLOOKUP(AG5,'Ads Fontes Media Bias Data'!$A$2:$D$1744,4)</f>
        <v>43.93</v>
      </c>
      <c r="AJ5" s="27" t="s">
        <v>75</v>
      </c>
      <c r="AK5" s="28">
        <f>VLOOKUP(AJ5,'Ads Fontes Media Bias Data'!$A$2:$D$1744,3)</f>
        <v>-6.82</v>
      </c>
      <c r="AL5" s="29">
        <f>VLOOKUP(AJ5,'Ads Fontes Media Bias Data'!$A$2:$D$1744,4)</f>
        <v>45.8</v>
      </c>
      <c r="AM5" s="27"/>
      <c r="AN5" s="28" t="str">
        <f>VLOOKUP(AM5,'Ads Fontes Media Bias Data'!$A$2:$D$1744,3)</f>
        <v>#N/A</v>
      </c>
      <c r="AO5" s="29" t="str">
        <f>VLOOKUP(AM5,'Ads Fontes Media Bias Data'!$A$2:$D$1744,4)</f>
        <v>#N/A</v>
      </c>
      <c r="AP5" s="27"/>
      <c r="AQ5" s="28" t="str">
        <f>VLOOKUP(AP5,'Ads Fontes Media Bias Data'!$A$2:$D$1744,3)</f>
        <v>#N/A</v>
      </c>
      <c r="AR5" s="29" t="str">
        <f>VLOOKUP(AP5,'Ads Fontes Media Bias Data'!$A$2:$D$1744,4)</f>
        <v>#N/A</v>
      </c>
      <c r="AS5" s="24" t="str">
        <f t="shared" si="1"/>
        <v>#N/A</v>
      </c>
      <c r="AT5" s="25" t="str">
        <f t="shared" si="2"/>
        <v>#N/A</v>
      </c>
      <c r="AU5" s="26" t="str">
        <f t="shared" si="3"/>
        <v>#N/A</v>
      </c>
      <c r="AV5" s="25" t="str">
        <f t="shared" si="4"/>
        <v>#N/A</v>
      </c>
      <c r="AW5" s="25"/>
      <c r="AX5" s="26" t="s">
        <v>214</v>
      </c>
      <c r="AY5" s="25"/>
      <c r="AZ5" s="25"/>
    </row>
    <row r="6">
      <c r="A6" s="13">
        <v>44724.0</v>
      </c>
      <c r="B6" s="14" t="s">
        <v>213</v>
      </c>
      <c r="C6" s="15">
        <v>2.5</v>
      </c>
      <c r="D6" s="16" t="str">
        <f>IFERROR(__xludf.DUMMYFUNCTION("CONCATENATE(""W241.CM.alex.doe."", TO_TEXT(C6), ""@gmail.com"")"),"W241.CM.alex.doe.003@gmail.com")</f>
        <v>W241.CM.alex.doe.003@gmail.com</v>
      </c>
      <c r="E6" s="17" t="s">
        <v>69</v>
      </c>
      <c r="F6" s="18">
        <v>34167.0</v>
      </c>
      <c r="G6" s="17" t="s">
        <v>107</v>
      </c>
      <c r="H6" s="19" t="s">
        <v>71</v>
      </c>
      <c r="I6" s="20" t="s">
        <v>101</v>
      </c>
      <c r="J6" s="21">
        <f>VLOOKUP(I6,'Ads Fontes Media Bias Data'!$A$2:$D$1744,3)</f>
        <v>-14.13</v>
      </c>
      <c r="K6" s="22">
        <f>VLOOKUP(I6,'Ads Fontes Media Bias Data'!$A$2:$D$1744,4)</f>
        <v>35.87</v>
      </c>
      <c r="L6" s="20" t="s">
        <v>127</v>
      </c>
      <c r="M6" s="21">
        <f>VLOOKUP(L6,'Ads Fontes Media Bias Data'!$A$2:$D$1744,3)</f>
        <v>-0.22</v>
      </c>
      <c r="N6" s="22">
        <f>VLOOKUP(L6,'Ads Fontes Media Bias Data'!$A$2:$D$1744,4)</f>
        <v>41.44</v>
      </c>
      <c r="O6" s="20" t="s">
        <v>79</v>
      </c>
      <c r="P6" s="21">
        <f>VLOOKUP(O6,'Ads Fontes Media Bias Data'!$A$2:$D$1744,3)</f>
        <v>-3.6</v>
      </c>
      <c r="Q6" s="22">
        <f>VLOOKUP(O6,'Ads Fontes Media Bias Data'!$A$2:$D$1744,4)</f>
        <v>46.07</v>
      </c>
      <c r="R6" s="20" t="s">
        <v>152</v>
      </c>
      <c r="S6" s="21">
        <f>VLOOKUP(R6,'Ads Fontes Media Bias Data'!$A$2:$D$1744,3)</f>
        <v>-2</v>
      </c>
      <c r="T6" s="22">
        <f>VLOOKUP(R6,'Ads Fontes Media Bias Data'!$A$2:$D$1744,4)</f>
        <v>44.37</v>
      </c>
      <c r="U6" s="20" t="s">
        <v>193</v>
      </c>
      <c r="V6" s="21">
        <f>VLOOKUP(U6,'Ads Fontes Media Bias Data'!$A$2:$D$1744,3)</f>
        <v>-0.76</v>
      </c>
      <c r="W6" s="22">
        <f>VLOOKUP(U6,'Ads Fontes Media Bias Data'!$A$2:$D$1744,4)</f>
        <v>45.92</v>
      </c>
      <c r="X6" s="20" t="s">
        <v>101</v>
      </c>
      <c r="Y6" s="21">
        <f>VLOOKUP(X6,'Ads Fontes Media Bias Data'!$A$2:$D$1744,3)</f>
        <v>-14.13</v>
      </c>
      <c r="Z6" s="22">
        <f>VLOOKUP(X6,'Ads Fontes Media Bias Data'!$A$2:$D$1744,4)</f>
        <v>35.87</v>
      </c>
      <c r="AA6" s="20" t="s">
        <v>99</v>
      </c>
      <c r="AB6" s="21">
        <f>VLOOKUP(AA6,'Ads Fontes Media Bias Data'!$A$2:$D$1744,3)</f>
        <v>-0.93</v>
      </c>
      <c r="AC6" s="22">
        <f>VLOOKUP(AA6,'Ads Fontes Media Bias Data'!$A$2:$D$1744,4)</f>
        <v>47.73</v>
      </c>
      <c r="AD6" s="20" t="s">
        <v>101</v>
      </c>
      <c r="AE6" s="21">
        <f>VLOOKUP(AD6,'Ads Fontes Media Bias Data'!$A$2:$D$1744,3)</f>
        <v>-14.13</v>
      </c>
      <c r="AF6" s="22">
        <f>VLOOKUP(AD6,'Ads Fontes Media Bias Data'!$A$2:$D$1744,4)</f>
        <v>35.87</v>
      </c>
      <c r="AG6" s="20" t="s">
        <v>101</v>
      </c>
      <c r="AH6" s="21">
        <f>VLOOKUP(AG6,'Ads Fontes Media Bias Data'!$A$2:$D$1744,3)</f>
        <v>-14.13</v>
      </c>
      <c r="AI6" s="22">
        <f>VLOOKUP(AG6,'Ads Fontes Media Bias Data'!$A$2:$D$1744,4)</f>
        <v>35.87</v>
      </c>
      <c r="AJ6" s="20" t="s">
        <v>88</v>
      </c>
      <c r="AK6" s="21">
        <f>VLOOKUP(AJ6,'Ads Fontes Media Bias Data'!$A$2:$D$1744,3)</f>
        <v>-8.68</v>
      </c>
      <c r="AL6" s="22">
        <f>VLOOKUP(AJ6,'Ads Fontes Media Bias Data'!$A$2:$D$1744,4)</f>
        <v>42.4</v>
      </c>
      <c r="AM6" s="20" t="s">
        <v>104</v>
      </c>
      <c r="AN6" s="21">
        <f>VLOOKUP(AM6,'Ads Fontes Media Bias Data'!$A$2:$D$1744,3)</f>
        <v>-10.46</v>
      </c>
      <c r="AO6" s="22">
        <f>VLOOKUP(AM6,'Ads Fontes Media Bias Data'!$A$2:$D$1744,4)</f>
        <v>43.63</v>
      </c>
      <c r="AP6" s="20" t="s">
        <v>75</v>
      </c>
      <c r="AQ6" s="21">
        <f>VLOOKUP(AP6,'Ads Fontes Media Bias Data'!$A$2:$D$1744,3)</f>
        <v>-6.82</v>
      </c>
      <c r="AR6" s="22">
        <f>VLOOKUP(AP6,'Ads Fontes Media Bias Data'!$A$2:$D$1744,4)</f>
        <v>45.8</v>
      </c>
      <c r="AS6" s="24">
        <f t="shared" si="1"/>
        <v>-7.499166667</v>
      </c>
      <c r="AT6" s="25">
        <f t="shared" si="2"/>
        <v>5.827013048</v>
      </c>
      <c r="AU6" s="26">
        <f t="shared" si="3"/>
        <v>41.73666667</v>
      </c>
      <c r="AV6" s="25">
        <f t="shared" si="4"/>
        <v>4.645888374</v>
      </c>
      <c r="AW6" s="25"/>
      <c r="AX6" s="26" t="s">
        <v>214</v>
      </c>
      <c r="AY6" s="25"/>
      <c r="AZ6" s="25"/>
    </row>
    <row r="7">
      <c r="A7" s="13">
        <v>44724.0</v>
      </c>
      <c r="B7" s="14" t="s">
        <v>213</v>
      </c>
      <c r="C7" s="15">
        <v>2.9</v>
      </c>
      <c r="D7" s="16" t="str">
        <f>IFERROR(__xludf.DUMMYFUNCTION("CONCATENATE(""W241.CM.alex.doe."", TO_TEXT(C7), ""@gmail.com"")"),"W241.CM.alex.doe.003@gmail.com")</f>
        <v>W241.CM.alex.doe.003@gmail.com</v>
      </c>
      <c r="E7" s="17" t="s">
        <v>69</v>
      </c>
      <c r="F7" s="18">
        <v>34167.0</v>
      </c>
      <c r="G7" s="17" t="s">
        <v>107</v>
      </c>
      <c r="H7" s="19" t="s">
        <v>83</v>
      </c>
      <c r="I7" s="20" t="s">
        <v>84</v>
      </c>
      <c r="J7" s="21">
        <f>VLOOKUP(I7,'Ads Fontes Media Bias Data'!$A$2:$D$1744,3)</f>
        <v>-5.11</v>
      </c>
      <c r="K7" s="22">
        <f>VLOOKUP(I7,'Ads Fontes Media Bias Data'!$A$2:$D$1744,4)</f>
        <v>45.12</v>
      </c>
      <c r="L7" s="20" t="s">
        <v>86</v>
      </c>
      <c r="M7" s="21">
        <f>VLOOKUP(L7,'Ads Fontes Media Bias Data'!$A$2:$D$1744,3)</f>
        <v>-1.82</v>
      </c>
      <c r="N7" s="22">
        <f>VLOOKUP(L7,'Ads Fontes Media Bias Data'!$A$2:$D$1744,4)</f>
        <v>48.85</v>
      </c>
      <c r="O7" s="20" t="s">
        <v>88</v>
      </c>
      <c r="P7" s="21">
        <f>VLOOKUP(O7,'Ads Fontes Media Bias Data'!$A$2:$D$1744,3)</f>
        <v>-8.68</v>
      </c>
      <c r="Q7" s="22">
        <f>VLOOKUP(O7,'Ads Fontes Media Bias Data'!$A$2:$D$1744,4)</f>
        <v>42.4</v>
      </c>
      <c r="R7" s="20" t="s">
        <v>75</v>
      </c>
      <c r="S7" s="21">
        <f>VLOOKUP(R7,'Ads Fontes Media Bias Data'!$A$2:$D$1744,3)</f>
        <v>-6.82</v>
      </c>
      <c r="T7" s="22">
        <f>VLOOKUP(R7,'Ads Fontes Media Bias Data'!$A$2:$D$1744,4)</f>
        <v>45.8</v>
      </c>
      <c r="U7" s="20" t="s">
        <v>87</v>
      </c>
      <c r="V7" s="21">
        <f>VLOOKUP(U7,'Ads Fontes Media Bias Data'!$A$2:$D$1744,3)</f>
        <v>-6.92</v>
      </c>
      <c r="W7" s="22">
        <f>VLOOKUP(U7,'Ads Fontes Media Bias Data'!$A$2:$D$1744,4)</f>
        <v>43.16</v>
      </c>
      <c r="X7" s="20" t="s">
        <v>196</v>
      </c>
      <c r="Y7" s="21">
        <f>VLOOKUP(X7,'Ads Fontes Media Bias Data'!$A$2:$D$1744,3)</f>
        <v>-9.73</v>
      </c>
      <c r="Z7" s="22">
        <f>VLOOKUP(X7,'Ads Fontes Media Bias Data'!$A$2:$D$1744,4)</f>
        <v>41.79</v>
      </c>
      <c r="AA7" s="20" t="s">
        <v>85</v>
      </c>
      <c r="AB7" s="21">
        <f>VLOOKUP(AA7,'Ads Fontes Media Bias Data'!$A$2:$D$1744,3)</f>
        <v>-7.82</v>
      </c>
      <c r="AC7" s="22">
        <f>VLOOKUP(AA7,'Ads Fontes Media Bias Data'!$A$2:$D$1744,4)</f>
        <v>43.93</v>
      </c>
      <c r="AD7" s="20" t="s">
        <v>117</v>
      </c>
      <c r="AE7" s="21">
        <f>VLOOKUP(AD7,'Ads Fontes Media Bias Data'!$A$2:$D$1744,3)</f>
        <v>-11.36</v>
      </c>
      <c r="AF7" s="22">
        <f>VLOOKUP(AD7,'Ads Fontes Media Bias Data'!$A$2:$D$1744,4)</f>
        <v>39.69</v>
      </c>
      <c r="AG7" s="20" t="s">
        <v>167</v>
      </c>
      <c r="AH7" s="21">
        <f>VLOOKUP(AG7,'Ads Fontes Media Bias Data'!$A$2:$D$1744,3)</f>
        <v>-9.64</v>
      </c>
      <c r="AI7" s="22">
        <f>VLOOKUP(AG7,'Ads Fontes Media Bias Data'!$A$2:$D$1744,4)</f>
        <v>36.78</v>
      </c>
      <c r="AJ7" s="20" t="s">
        <v>196</v>
      </c>
      <c r="AK7" s="21">
        <f>VLOOKUP(AJ7,'Ads Fontes Media Bias Data'!$A$2:$D$1744,3)</f>
        <v>-9.73</v>
      </c>
      <c r="AL7" s="22">
        <f>VLOOKUP(AJ7,'Ads Fontes Media Bias Data'!$A$2:$D$1744,4)</f>
        <v>41.79</v>
      </c>
      <c r="AM7" s="20" t="s">
        <v>200</v>
      </c>
      <c r="AN7" s="21">
        <f>VLOOKUP(AM7,'Ads Fontes Media Bias Data'!$A$2:$D$1744,3)</f>
        <v>5.63</v>
      </c>
      <c r="AO7" s="22">
        <f>VLOOKUP(AM7,'Ads Fontes Media Bias Data'!$A$2:$D$1744,4)</f>
        <v>43.35</v>
      </c>
      <c r="AP7" s="20" t="s">
        <v>91</v>
      </c>
      <c r="AQ7" s="21">
        <f>VLOOKUP(AP7,'Ads Fontes Media Bias Data'!$A$2:$D$1744,3)</f>
        <v>-7.83</v>
      </c>
      <c r="AR7" s="22">
        <f>VLOOKUP(AP7,'Ads Fontes Media Bias Data'!$A$2:$D$1744,4)</f>
        <v>43.2</v>
      </c>
      <c r="AS7" s="24">
        <f t="shared" si="1"/>
        <v>-6.6525</v>
      </c>
      <c r="AT7" s="25">
        <f t="shared" si="2"/>
        <v>4.608093917</v>
      </c>
      <c r="AU7" s="26">
        <f t="shared" si="3"/>
        <v>42.98833333</v>
      </c>
      <c r="AV7" s="25">
        <f t="shared" si="4"/>
        <v>3.023257825</v>
      </c>
      <c r="AW7" s="25"/>
      <c r="AX7" s="26" t="s">
        <v>214</v>
      </c>
      <c r="AY7" s="25"/>
      <c r="AZ7" s="25"/>
    </row>
    <row r="8">
      <c r="A8" s="13">
        <v>44724.0</v>
      </c>
      <c r="B8" s="14" t="s">
        <v>213</v>
      </c>
      <c r="C8" s="15">
        <v>4.0</v>
      </c>
      <c r="D8" s="16" t="str">
        <f>IFERROR(__xludf.DUMMYFUNCTION("CONCATENATE(""W241.CM.alex.doe."", TO_TEXT(C8), ""@gmail.com"")"),"W241.CM.alex.doe.004@gmail.com")</f>
        <v>W241.CM.alex.doe.004@gmail.com</v>
      </c>
      <c r="E8" s="17" t="s">
        <v>115</v>
      </c>
      <c r="F8" s="18">
        <v>21984.0</v>
      </c>
      <c r="G8" s="17" t="s">
        <v>70</v>
      </c>
      <c r="H8" s="19" t="s">
        <v>71</v>
      </c>
      <c r="I8" s="27" t="s">
        <v>79</v>
      </c>
      <c r="J8" s="28">
        <f>VLOOKUP(I8,'Ads Fontes Media Bias Data'!$A$2:$D$1744,3)</f>
        <v>-3.6</v>
      </c>
      <c r="K8" s="29">
        <f>VLOOKUP(I8,'Ads Fontes Media Bias Data'!$A$2:$D$1744,4)</f>
        <v>46.07</v>
      </c>
      <c r="L8" s="27" t="s">
        <v>152</v>
      </c>
      <c r="M8" s="28">
        <f>VLOOKUP(L8,'Ads Fontes Media Bias Data'!$A$2:$D$1744,3)</f>
        <v>-2</v>
      </c>
      <c r="N8" s="29">
        <f>VLOOKUP(L8,'Ads Fontes Media Bias Data'!$A$2:$D$1744,4)</f>
        <v>44.37</v>
      </c>
      <c r="O8" s="27" t="s">
        <v>193</v>
      </c>
      <c r="P8" s="28">
        <f>VLOOKUP(O8,'Ads Fontes Media Bias Data'!$A$2:$D$1744,3)</f>
        <v>-0.76</v>
      </c>
      <c r="Q8" s="29">
        <f>VLOOKUP(O8,'Ads Fontes Media Bias Data'!$A$2:$D$1744,4)</f>
        <v>45.92</v>
      </c>
      <c r="R8" s="27" t="s">
        <v>101</v>
      </c>
      <c r="S8" s="28">
        <f>VLOOKUP(R8,'Ads Fontes Media Bias Data'!$A$2:$D$1744,3)</f>
        <v>-14.13</v>
      </c>
      <c r="T8" s="29">
        <f>VLOOKUP(R8,'Ads Fontes Media Bias Data'!$A$2:$D$1744,4)</f>
        <v>35.87</v>
      </c>
      <c r="U8" s="27" t="s">
        <v>99</v>
      </c>
      <c r="V8" s="28">
        <f>VLOOKUP(U8,'Ads Fontes Media Bias Data'!$A$2:$D$1744,3)</f>
        <v>-0.93</v>
      </c>
      <c r="W8" s="29">
        <f>VLOOKUP(U8,'Ads Fontes Media Bias Data'!$A$2:$D$1744,4)</f>
        <v>47.73</v>
      </c>
      <c r="X8" s="27" t="s">
        <v>101</v>
      </c>
      <c r="Y8" s="28">
        <f>VLOOKUP(X8,'Ads Fontes Media Bias Data'!$A$2:$D$1744,3)</f>
        <v>-14.13</v>
      </c>
      <c r="Z8" s="29">
        <f>VLOOKUP(X8,'Ads Fontes Media Bias Data'!$A$2:$D$1744,4)</f>
        <v>35.87</v>
      </c>
      <c r="AA8" s="27" t="s">
        <v>101</v>
      </c>
      <c r="AB8" s="28">
        <f>VLOOKUP(AA8,'Ads Fontes Media Bias Data'!$A$2:$D$1744,3)</f>
        <v>-14.13</v>
      </c>
      <c r="AC8" s="29">
        <f>VLOOKUP(AA8,'Ads Fontes Media Bias Data'!$A$2:$D$1744,4)</f>
        <v>35.87</v>
      </c>
      <c r="AD8" s="27" t="s">
        <v>88</v>
      </c>
      <c r="AE8" s="28">
        <f>VLOOKUP(AD8,'Ads Fontes Media Bias Data'!$A$2:$D$1744,3)</f>
        <v>-8.68</v>
      </c>
      <c r="AF8" s="29">
        <f>VLOOKUP(AD8,'Ads Fontes Media Bias Data'!$A$2:$D$1744,4)</f>
        <v>42.4</v>
      </c>
      <c r="AG8" s="27" t="s">
        <v>104</v>
      </c>
      <c r="AH8" s="28">
        <f>VLOOKUP(AG8,'Ads Fontes Media Bias Data'!$A$2:$D$1744,3)</f>
        <v>-10.46</v>
      </c>
      <c r="AI8" s="29">
        <f>VLOOKUP(AG8,'Ads Fontes Media Bias Data'!$A$2:$D$1744,4)</f>
        <v>43.63</v>
      </c>
      <c r="AJ8" s="27" t="s">
        <v>75</v>
      </c>
      <c r="AK8" s="28">
        <f>VLOOKUP(AJ8,'Ads Fontes Media Bias Data'!$A$2:$D$1744,3)</f>
        <v>-6.82</v>
      </c>
      <c r="AL8" s="29">
        <f>VLOOKUP(AJ8,'Ads Fontes Media Bias Data'!$A$2:$D$1744,4)</f>
        <v>45.8</v>
      </c>
      <c r="AM8" s="27" t="s">
        <v>101</v>
      </c>
      <c r="AN8" s="28">
        <f>VLOOKUP(AM8,'Ads Fontes Media Bias Data'!$A$2:$D$1744,3)</f>
        <v>-14.13</v>
      </c>
      <c r="AO8" s="29">
        <f>VLOOKUP(AM8,'Ads Fontes Media Bias Data'!$A$2:$D$1744,4)</f>
        <v>35.87</v>
      </c>
      <c r="AP8" s="27" t="s">
        <v>127</v>
      </c>
      <c r="AQ8" s="28">
        <f>VLOOKUP(AP8,'Ads Fontes Media Bias Data'!$A$2:$D$1744,3)</f>
        <v>-0.22</v>
      </c>
      <c r="AR8" s="29">
        <f>VLOOKUP(AP8,'Ads Fontes Media Bias Data'!$A$2:$D$1744,4)</f>
        <v>41.44</v>
      </c>
      <c r="AS8" s="24">
        <f t="shared" si="1"/>
        <v>-7.499166667</v>
      </c>
      <c r="AT8" s="25">
        <f t="shared" si="2"/>
        <v>5.827013048</v>
      </c>
      <c r="AU8" s="26">
        <f t="shared" si="3"/>
        <v>41.73666667</v>
      </c>
      <c r="AV8" s="25">
        <f t="shared" si="4"/>
        <v>4.645888374</v>
      </c>
      <c r="AW8" s="25"/>
      <c r="AX8" s="26" t="s">
        <v>214</v>
      </c>
      <c r="AY8" s="25"/>
      <c r="AZ8" s="25"/>
    </row>
    <row r="9">
      <c r="A9" s="13">
        <v>44724.0</v>
      </c>
      <c r="B9" s="14" t="s">
        <v>213</v>
      </c>
      <c r="C9" s="15">
        <v>4.0</v>
      </c>
      <c r="D9" s="16" t="str">
        <f>IFERROR(__xludf.DUMMYFUNCTION("CONCATENATE(""W241.CM.alex.doe."", TO_TEXT(C9), ""@gmail.com"")"),"W241.CM.alex.doe.004@gmail.com")</f>
        <v>W241.CM.alex.doe.004@gmail.com</v>
      </c>
      <c r="E9" s="17" t="s">
        <v>115</v>
      </c>
      <c r="F9" s="18">
        <v>21984.0</v>
      </c>
      <c r="G9" s="17" t="s">
        <v>70</v>
      </c>
      <c r="H9" s="19" t="s">
        <v>83</v>
      </c>
      <c r="I9" s="27" t="s">
        <v>86</v>
      </c>
      <c r="J9" s="28">
        <f>VLOOKUP(I9,'Ads Fontes Media Bias Data'!$A$2:$D$1744,3)</f>
        <v>-1.82</v>
      </c>
      <c r="K9" s="29">
        <f>VLOOKUP(I9,'Ads Fontes Media Bias Data'!$A$2:$D$1744,4)</f>
        <v>48.85</v>
      </c>
      <c r="L9" s="27" t="s">
        <v>88</v>
      </c>
      <c r="M9" s="28">
        <f>VLOOKUP(L9,'Ads Fontes Media Bias Data'!$A$2:$D$1744,3)</f>
        <v>-8.68</v>
      </c>
      <c r="N9" s="29">
        <f>VLOOKUP(L9,'Ads Fontes Media Bias Data'!$A$2:$D$1744,4)</f>
        <v>42.4</v>
      </c>
      <c r="O9" s="27" t="s">
        <v>105</v>
      </c>
      <c r="P9" s="28">
        <f>VLOOKUP(O9,'Ads Fontes Media Bias Data'!$A$2:$D$1744,3)</f>
        <v>5.09</v>
      </c>
      <c r="Q9" s="29">
        <f>VLOOKUP(O9,'Ads Fontes Media Bias Data'!$A$2:$D$1744,4)</f>
        <v>45.37</v>
      </c>
      <c r="R9" s="27" t="s">
        <v>75</v>
      </c>
      <c r="S9" s="28">
        <f>VLOOKUP(R9,'Ads Fontes Media Bias Data'!$A$2:$D$1744,3)</f>
        <v>-6.82</v>
      </c>
      <c r="T9" s="29">
        <f>VLOOKUP(R9,'Ads Fontes Media Bias Data'!$A$2:$D$1744,4)</f>
        <v>45.8</v>
      </c>
      <c r="U9" s="27" t="s">
        <v>196</v>
      </c>
      <c r="V9" s="28">
        <f>VLOOKUP(U9,'Ads Fontes Media Bias Data'!$A$2:$D$1744,3)</f>
        <v>-9.73</v>
      </c>
      <c r="W9" s="29">
        <f>VLOOKUP(U9,'Ads Fontes Media Bias Data'!$A$2:$D$1744,4)</f>
        <v>41.79</v>
      </c>
      <c r="X9" s="27" t="s">
        <v>87</v>
      </c>
      <c r="Y9" s="28">
        <f>VLOOKUP(X9,'Ads Fontes Media Bias Data'!$A$2:$D$1744,3)</f>
        <v>-6.92</v>
      </c>
      <c r="Z9" s="29">
        <f>VLOOKUP(X9,'Ads Fontes Media Bias Data'!$A$2:$D$1744,4)</f>
        <v>43.16</v>
      </c>
      <c r="AA9" s="27" t="s">
        <v>85</v>
      </c>
      <c r="AB9" s="28">
        <f>VLOOKUP(AA9,'Ads Fontes Media Bias Data'!$A$2:$D$1744,3)</f>
        <v>-7.82</v>
      </c>
      <c r="AC9" s="29">
        <f>VLOOKUP(AA9,'Ads Fontes Media Bias Data'!$A$2:$D$1744,4)</f>
        <v>43.93</v>
      </c>
      <c r="AD9" s="27" t="s">
        <v>117</v>
      </c>
      <c r="AE9" s="28">
        <f>VLOOKUP(AD9,'Ads Fontes Media Bias Data'!$A$2:$D$1744,3)</f>
        <v>-11.36</v>
      </c>
      <c r="AF9" s="29">
        <f>VLOOKUP(AD9,'Ads Fontes Media Bias Data'!$A$2:$D$1744,4)</f>
        <v>39.69</v>
      </c>
      <c r="AG9" s="27" t="s">
        <v>167</v>
      </c>
      <c r="AH9" s="28">
        <f>VLOOKUP(AG9,'Ads Fontes Media Bias Data'!$A$2:$D$1744,3)</f>
        <v>-9.64</v>
      </c>
      <c r="AI9" s="29">
        <f>VLOOKUP(AG9,'Ads Fontes Media Bias Data'!$A$2:$D$1744,4)</f>
        <v>36.78</v>
      </c>
      <c r="AJ9" s="27" t="s">
        <v>196</v>
      </c>
      <c r="AK9" s="28">
        <f>VLOOKUP(AJ9,'Ads Fontes Media Bias Data'!$A$2:$D$1744,3)</f>
        <v>-9.73</v>
      </c>
      <c r="AL9" s="29">
        <f>VLOOKUP(AJ9,'Ads Fontes Media Bias Data'!$A$2:$D$1744,4)</f>
        <v>41.79</v>
      </c>
      <c r="AM9" s="27" t="s">
        <v>85</v>
      </c>
      <c r="AN9" s="28">
        <f>VLOOKUP(AM9,'Ads Fontes Media Bias Data'!$A$2:$D$1744,3)</f>
        <v>-7.82</v>
      </c>
      <c r="AO9" s="29">
        <f>VLOOKUP(AM9,'Ads Fontes Media Bias Data'!$A$2:$D$1744,4)</f>
        <v>43.93</v>
      </c>
      <c r="AP9" s="27" t="s">
        <v>91</v>
      </c>
      <c r="AQ9" s="28">
        <f>VLOOKUP(AP9,'Ads Fontes Media Bias Data'!$A$2:$D$1744,3)</f>
        <v>-7.83</v>
      </c>
      <c r="AR9" s="29">
        <f>VLOOKUP(AP9,'Ads Fontes Media Bias Data'!$A$2:$D$1744,4)</f>
        <v>43.2</v>
      </c>
      <c r="AS9" s="24">
        <f t="shared" si="1"/>
        <v>-6.923333333</v>
      </c>
      <c r="AT9" s="25">
        <f t="shared" si="2"/>
        <v>4.45900383</v>
      </c>
      <c r="AU9" s="26">
        <f t="shared" si="3"/>
        <v>43.0575</v>
      </c>
      <c r="AV9" s="25">
        <f t="shared" si="4"/>
        <v>3.05060091</v>
      </c>
      <c r="AW9" s="25"/>
      <c r="AX9" s="26" t="s">
        <v>214</v>
      </c>
      <c r="AY9" s="25"/>
      <c r="AZ9" s="25"/>
    </row>
    <row r="10">
      <c r="A10" s="13">
        <v>44724.0</v>
      </c>
      <c r="B10" s="14" t="s">
        <v>213</v>
      </c>
      <c r="C10" s="15">
        <v>5.0</v>
      </c>
      <c r="D10" s="16" t="str">
        <f>IFERROR(__xludf.DUMMYFUNCTION("CONCATENATE(""W241.CM.alex.doe."", TO_TEXT(C10), ""@gmail.com"")"),"W241.CM.alex.doe.005@gmail.com")</f>
        <v>W241.CM.alex.doe.005@gmail.com</v>
      </c>
      <c r="E10" s="17" t="s">
        <v>115</v>
      </c>
      <c r="F10" s="18">
        <v>19983.0</v>
      </c>
      <c r="G10" s="17" t="s">
        <v>96</v>
      </c>
      <c r="H10" s="19" t="s">
        <v>71</v>
      </c>
      <c r="I10" s="20" t="s">
        <v>152</v>
      </c>
      <c r="J10" s="21">
        <f>VLOOKUP(I10,'Ads Fontes Media Bias Data'!$A$2:$D$1744,3)</f>
        <v>-2</v>
      </c>
      <c r="K10" s="22">
        <f>VLOOKUP(I10,'Ads Fontes Media Bias Data'!$A$2:$D$1744,4)</f>
        <v>44.37</v>
      </c>
      <c r="L10" s="20" t="s">
        <v>193</v>
      </c>
      <c r="M10" s="21">
        <f>VLOOKUP(L10,'Ads Fontes Media Bias Data'!$A$2:$D$1744,3)</f>
        <v>-0.76</v>
      </c>
      <c r="N10" s="22">
        <f>VLOOKUP(L10,'Ads Fontes Media Bias Data'!$A$2:$D$1744,4)</f>
        <v>45.92</v>
      </c>
      <c r="O10" s="20" t="s">
        <v>101</v>
      </c>
      <c r="P10" s="21">
        <f>VLOOKUP(O10,'Ads Fontes Media Bias Data'!$A$2:$D$1744,3)</f>
        <v>-14.13</v>
      </c>
      <c r="Q10" s="22">
        <f>VLOOKUP(O10,'Ads Fontes Media Bias Data'!$A$2:$D$1744,4)</f>
        <v>35.87</v>
      </c>
      <c r="R10" s="20" t="s">
        <v>181</v>
      </c>
      <c r="S10" s="21">
        <f>VLOOKUP(R10,'Ads Fontes Media Bias Data'!$A$2:$D$1744,3)</f>
        <v>-8.19</v>
      </c>
      <c r="T10" s="22">
        <f>VLOOKUP(R10,'Ads Fontes Media Bias Data'!$A$2:$D$1744,4)</f>
        <v>41.25</v>
      </c>
      <c r="U10" s="20" t="s">
        <v>88</v>
      </c>
      <c r="V10" s="21">
        <f>VLOOKUP(U10,'Ads Fontes Media Bias Data'!$A$2:$D$1744,3)</f>
        <v>-8.68</v>
      </c>
      <c r="W10" s="22">
        <f>VLOOKUP(U10,'Ads Fontes Media Bias Data'!$A$2:$D$1744,4)</f>
        <v>42.4</v>
      </c>
      <c r="X10" s="20" t="s">
        <v>101</v>
      </c>
      <c r="Y10" s="21">
        <f>VLOOKUP(X10,'Ads Fontes Media Bias Data'!$A$2:$D$1744,3)</f>
        <v>-14.13</v>
      </c>
      <c r="Z10" s="22">
        <f>VLOOKUP(X10,'Ads Fontes Media Bias Data'!$A$2:$D$1744,4)</f>
        <v>35.87</v>
      </c>
      <c r="AA10" s="20" t="s">
        <v>99</v>
      </c>
      <c r="AB10" s="21">
        <f>VLOOKUP(AA10,'Ads Fontes Media Bias Data'!$A$2:$D$1744,3)</f>
        <v>-0.93</v>
      </c>
      <c r="AC10" s="22">
        <f>VLOOKUP(AA10,'Ads Fontes Media Bias Data'!$A$2:$D$1744,4)</f>
        <v>47.73</v>
      </c>
      <c r="AD10" s="20" t="s">
        <v>101</v>
      </c>
      <c r="AE10" s="21">
        <f>VLOOKUP(AD10,'Ads Fontes Media Bias Data'!$A$2:$D$1744,3)</f>
        <v>-14.13</v>
      </c>
      <c r="AF10" s="22">
        <f>VLOOKUP(AD10,'Ads Fontes Media Bias Data'!$A$2:$D$1744,4)</f>
        <v>35.87</v>
      </c>
      <c r="AG10" s="20" t="s">
        <v>88</v>
      </c>
      <c r="AH10" s="21">
        <f>VLOOKUP(AG10,'Ads Fontes Media Bias Data'!$A$2:$D$1744,3)</f>
        <v>-8.68</v>
      </c>
      <c r="AI10" s="22">
        <f>VLOOKUP(AG10,'Ads Fontes Media Bias Data'!$A$2:$D$1744,4)</f>
        <v>42.4</v>
      </c>
      <c r="AJ10" s="20" t="s">
        <v>104</v>
      </c>
      <c r="AK10" s="21">
        <f>VLOOKUP(AJ10,'Ads Fontes Media Bias Data'!$A$2:$D$1744,3)</f>
        <v>-10.46</v>
      </c>
      <c r="AL10" s="22">
        <f>VLOOKUP(AJ10,'Ads Fontes Media Bias Data'!$A$2:$D$1744,4)</f>
        <v>43.63</v>
      </c>
      <c r="AM10" s="20" t="s">
        <v>75</v>
      </c>
      <c r="AN10" s="21">
        <f>VLOOKUP(AM10,'Ads Fontes Media Bias Data'!$A$2:$D$1744,3)</f>
        <v>-6.82</v>
      </c>
      <c r="AO10" s="22">
        <f>VLOOKUP(AM10,'Ads Fontes Media Bias Data'!$A$2:$D$1744,4)</f>
        <v>45.8</v>
      </c>
      <c r="AP10" s="20" t="s">
        <v>79</v>
      </c>
      <c r="AQ10" s="21">
        <f>VLOOKUP(AP10,'Ads Fontes Media Bias Data'!$A$2:$D$1744,3)</f>
        <v>-3.6</v>
      </c>
      <c r="AR10" s="22">
        <f>VLOOKUP(AP10,'Ads Fontes Media Bias Data'!$A$2:$D$1744,4)</f>
        <v>46.07</v>
      </c>
      <c r="AS10" s="24">
        <f t="shared" si="1"/>
        <v>-7.709166667</v>
      </c>
      <c r="AT10" s="25">
        <f t="shared" si="2"/>
        <v>5.026141586</v>
      </c>
      <c r="AU10" s="26">
        <f t="shared" si="3"/>
        <v>42.265</v>
      </c>
      <c r="AV10" s="25">
        <f t="shared" si="4"/>
        <v>4.266662524</v>
      </c>
      <c r="AW10" s="25"/>
      <c r="AX10" s="26" t="s">
        <v>215</v>
      </c>
      <c r="AY10" s="25"/>
      <c r="AZ10" s="25"/>
    </row>
    <row r="11">
      <c r="A11" s="13">
        <v>44724.0</v>
      </c>
      <c r="B11" s="14" t="s">
        <v>213</v>
      </c>
      <c r="C11" s="15">
        <v>5.0</v>
      </c>
      <c r="D11" s="16" t="str">
        <f>IFERROR(__xludf.DUMMYFUNCTION("CONCATENATE(""W241.CM.alex.doe."", TO_TEXT(C11), ""@gmail.com"")"),"W241.CM.alex.doe.005@gmail.com")</f>
        <v>W241.CM.alex.doe.005@gmail.com</v>
      </c>
      <c r="E11" s="17" t="s">
        <v>115</v>
      </c>
      <c r="F11" s="34">
        <v>19983.0</v>
      </c>
      <c r="G11" s="17" t="s">
        <v>96</v>
      </c>
      <c r="H11" s="19" t="s">
        <v>83</v>
      </c>
      <c r="I11" s="20" t="s">
        <v>86</v>
      </c>
      <c r="J11" s="21">
        <f>VLOOKUP(I11,'Ads Fontes Media Bias Data'!$A$2:$D$1744,3)</f>
        <v>-1.82</v>
      </c>
      <c r="K11" s="22">
        <f>VLOOKUP(I11,'Ads Fontes Media Bias Data'!$A$2:$D$1744,4)</f>
        <v>48.85</v>
      </c>
      <c r="L11" s="20" t="s">
        <v>105</v>
      </c>
      <c r="M11" s="21">
        <f>VLOOKUP(L11,'Ads Fontes Media Bias Data'!$A$2:$D$1744,3)</f>
        <v>5.09</v>
      </c>
      <c r="N11" s="22">
        <f>VLOOKUP(L11,'Ads Fontes Media Bias Data'!$A$2:$D$1744,4)</f>
        <v>45.37</v>
      </c>
      <c r="O11" s="20" t="s">
        <v>88</v>
      </c>
      <c r="P11" s="21">
        <f>VLOOKUP(O11,'Ads Fontes Media Bias Data'!$A$2:$D$1744,3)</f>
        <v>-8.68</v>
      </c>
      <c r="Q11" s="22">
        <f>VLOOKUP(O11,'Ads Fontes Media Bias Data'!$A$2:$D$1744,4)</f>
        <v>42.4</v>
      </c>
      <c r="R11" s="20" t="s">
        <v>75</v>
      </c>
      <c r="S11" s="21">
        <f>VLOOKUP(R11,'Ads Fontes Media Bias Data'!$A$2:$D$1744,3)</f>
        <v>-6.82</v>
      </c>
      <c r="T11" s="22">
        <f>VLOOKUP(R11,'Ads Fontes Media Bias Data'!$A$2:$D$1744,4)</f>
        <v>45.8</v>
      </c>
      <c r="U11" s="20" t="s">
        <v>196</v>
      </c>
      <c r="V11" s="21">
        <f>VLOOKUP(U11,'Ads Fontes Media Bias Data'!$A$2:$D$1744,3)</f>
        <v>-9.73</v>
      </c>
      <c r="W11" s="22">
        <f>VLOOKUP(U11,'Ads Fontes Media Bias Data'!$A$2:$D$1744,4)</f>
        <v>41.79</v>
      </c>
      <c r="X11" s="20" t="s">
        <v>75</v>
      </c>
      <c r="Y11" s="21">
        <f>VLOOKUP(X11,'Ads Fontes Media Bias Data'!$A$2:$D$1744,3)</f>
        <v>-6.82</v>
      </c>
      <c r="Z11" s="22">
        <f>VLOOKUP(X11,'Ads Fontes Media Bias Data'!$A$2:$D$1744,4)</f>
        <v>45.8</v>
      </c>
      <c r="AA11" s="20" t="s">
        <v>85</v>
      </c>
      <c r="AB11" s="21">
        <f>VLOOKUP(AA11,'Ads Fontes Media Bias Data'!$A$2:$D$1744,3)</f>
        <v>-7.82</v>
      </c>
      <c r="AC11" s="22">
        <f>VLOOKUP(AA11,'Ads Fontes Media Bias Data'!$A$2:$D$1744,4)</f>
        <v>43.93</v>
      </c>
      <c r="AD11" s="20" t="s">
        <v>89</v>
      </c>
      <c r="AE11" s="21">
        <f>VLOOKUP(AD11,'Ads Fontes Media Bias Data'!$A$2:$D$1744,3)</f>
        <v>-5.26</v>
      </c>
      <c r="AF11" s="22">
        <f>VLOOKUP(AD11,'Ads Fontes Media Bias Data'!$A$2:$D$1744,4)</f>
        <v>43.21</v>
      </c>
      <c r="AG11" s="20" t="s">
        <v>196</v>
      </c>
      <c r="AH11" s="21">
        <f>VLOOKUP(AG11,'Ads Fontes Media Bias Data'!$A$2:$D$1744,3)</f>
        <v>-9.73</v>
      </c>
      <c r="AI11" s="22">
        <f>VLOOKUP(AG11,'Ads Fontes Media Bias Data'!$A$2:$D$1744,4)</f>
        <v>41.79</v>
      </c>
      <c r="AJ11" s="20" t="s">
        <v>87</v>
      </c>
      <c r="AK11" s="21">
        <f>VLOOKUP(AJ11,'Ads Fontes Media Bias Data'!$A$2:$D$1744,3)</f>
        <v>-6.92</v>
      </c>
      <c r="AL11" s="22">
        <f>VLOOKUP(AJ11,'Ads Fontes Media Bias Data'!$A$2:$D$1744,4)</f>
        <v>43.16</v>
      </c>
      <c r="AM11" s="20" t="s">
        <v>85</v>
      </c>
      <c r="AN11" s="21">
        <f>VLOOKUP(AM11,'Ads Fontes Media Bias Data'!$A$2:$D$1744,3)</f>
        <v>-7.82</v>
      </c>
      <c r="AO11" s="22">
        <f>VLOOKUP(AM11,'Ads Fontes Media Bias Data'!$A$2:$D$1744,4)</f>
        <v>43.93</v>
      </c>
      <c r="AP11" s="20" t="s">
        <v>196</v>
      </c>
      <c r="AQ11" s="21">
        <f>VLOOKUP(AP11,'Ads Fontes Media Bias Data'!$A$2:$D$1744,3)</f>
        <v>-9.73</v>
      </c>
      <c r="AR11" s="22">
        <f>VLOOKUP(AP11,'Ads Fontes Media Bias Data'!$A$2:$D$1744,4)</f>
        <v>41.79</v>
      </c>
      <c r="AS11" s="24">
        <f t="shared" si="1"/>
        <v>-6.338333333</v>
      </c>
      <c r="AT11" s="25">
        <f t="shared" si="2"/>
        <v>4.235902465</v>
      </c>
      <c r="AU11" s="26">
        <f t="shared" si="3"/>
        <v>43.985</v>
      </c>
      <c r="AV11" s="25">
        <f t="shared" si="4"/>
        <v>2.141123325</v>
      </c>
      <c r="AW11" s="25"/>
      <c r="AX11" s="26" t="s">
        <v>215</v>
      </c>
      <c r="AY11" s="25"/>
      <c r="AZ11" s="25"/>
    </row>
    <row r="12">
      <c r="A12" s="13">
        <v>44724.0</v>
      </c>
      <c r="B12" s="14" t="s">
        <v>213</v>
      </c>
      <c r="C12" s="15">
        <v>6.0</v>
      </c>
      <c r="D12" s="16" t="str">
        <f>IFERROR(__xludf.DUMMYFUNCTION("CONCATENATE(""W241.CM.alex.doe."", TO_TEXT(C12), ""@gmail.com"")"),"W241.CM.alex.doe.006@gmail.com")</f>
        <v>W241.CM.alex.doe.006@gmail.com</v>
      </c>
      <c r="E12" s="17" t="s">
        <v>115</v>
      </c>
      <c r="F12" s="18">
        <v>20339.0</v>
      </c>
      <c r="G12" s="17" t="s">
        <v>107</v>
      </c>
      <c r="H12" s="19" t="s">
        <v>71</v>
      </c>
      <c r="I12" s="27" t="s">
        <v>152</v>
      </c>
      <c r="J12" s="28">
        <f>VLOOKUP(I12,'Ads Fontes Media Bias Data'!$A$2:$D$1744,3)</f>
        <v>-2</v>
      </c>
      <c r="K12" s="29">
        <f>VLOOKUP(I12,'Ads Fontes Media Bias Data'!$A$2:$D$1744,4)</f>
        <v>44.37</v>
      </c>
      <c r="L12" s="27" t="s">
        <v>101</v>
      </c>
      <c r="M12" s="28">
        <f>VLOOKUP(L12,'Ads Fontes Media Bias Data'!$A$2:$D$1744,3)</f>
        <v>-14.13</v>
      </c>
      <c r="N12" s="29">
        <f>VLOOKUP(L12,'Ads Fontes Media Bias Data'!$A$2:$D$1744,4)</f>
        <v>35.87</v>
      </c>
      <c r="O12" s="27" t="s">
        <v>181</v>
      </c>
      <c r="P12" s="28">
        <f>VLOOKUP(O12,'Ads Fontes Media Bias Data'!$A$2:$D$1744,3)</f>
        <v>-8.19</v>
      </c>
      <c r="Q12" s="29">
        <f>VLOOKUP(O12,'Ads Fontes Media Bias Data'!$A$2:$D$1744,4)</f>
        <v>41.25</v>
      </c>
      <c r="R12" s="27" t="s">
        <v>88</v>
      </c>
      <c r="S12" s="28">
        <f>VLOOKUP(R12,'Ads Fontes Media Bias Data'!$A$2:$D$1744,3)</f>
        <v>-8.68</v>
      </c>
      <c r="T12" s="29">
        <f>VLOOKUP(R12,'Ads Fontes Media Bias Data'!$A$2:$D$1744,4)</f>
        <v>42.4</v>
      </c>
      <c r="U12" s="27" t="s">
        <v>101</v>
      </c>
      <c r="V12" s="28">
        <f>VLOOKUP(U12,'Ads Fontes Media Bias Data'!$A$2:$D$1744,3)</f>
        <v>-14.13</v>
      </c>
      <c r="W12" s="29">
        <f>VLOOKUP(U12,'Ads Fontes Media Bias Data'!$A$2:$D$1744,4)</f>
        <v>35.87</v>
      </c>
      <c r="X12" s="27" t="s">
        <v>99</v>
      </c>
      <c r="Y12" s="28">
        <f>VLOOKUP(X12,'Ads Fontes Media Bias Data'!$A$2:$D$1744,3)</f>
        <v>-0.93</v>
      </c>
      <c r="Z12" s="29">
        <f>VLOOKUP(X12,'Ads Fontes Media Bias Data'!$A$2:$D$1744,4)</f>
        <v>47.73</v>
      </c>
      <c r="AA12" s="27" t="s">
        <v>101</v>
      </c>
      <c r="AB12" s="28">
        <f>VLOOKUP(AA12,'Ads Fontes Media Bias Data'!$A$2:$D$1744,3)</f>
        <v>-14.13</v>
      </c>
      <c r="AC12" s="29">
        <f>VLOOKUP(AA12,'Ads Fontes Media Bias Data'!$A$2:$D$1744,4)</f>
        <v>35.87</v>
      </c>
      <c r="AD12" s="27" t="s">
        <v>88</v>
      </c>
      <c r="AE12" s="28">
        <f>VLOOKUP(AD12,'Ads Fontes Media Bias Data'!$A$2:$D$1744,3)</f>
        <v>-8.68</v>
      </c>
      <c r="AF12" s="29">
        <f>VLOOKUP(AD12,'Ads Fontes Media Bias Data'!$A$2:$D$1744,4)</f>
        <v>42.4</v>
      </c>
      <c r="AG12" s="27" t="s">
        <v>104</v>
      </c>
      <c r="AH12" s="28">
        <f>VLOOKUP(AG12,'Ads Fontes Media Bias Data'!$A$2:$D$1744,3)</f>
        <v>-10.46</v>
      </c>
      <c r="AI12" s="29">
        <f>VLOOKUP(AG12,'Ads Fontes Media Bias Data'!$A$2:$D$1744,4)</f>
        <v>43.63</v>
      </c>
      <c r="AJ12" s="27" t="s">
        <v>75</v>
      </c>
      <c r="AK12" s="28">
        <f>VLOOKUP(AJ12,'Ads Fontes Media Bias Data'!$A$2:$D$1744,3)</f>
        <v>-6.82</v>
      </c>
      <c r="AL12" s="29">
        <f>VLOOKUP(AJ12,'Ads Fontes Media Bias Data'!$A$2:$D$1744,4)</f>
        <v>45.8</v>
      </c>
      <c r="AM12" s="27" t="s">
        <v>79</v>
      </c>
      <c r="AN12" s="28">
        <f>VLOOKUP(AM12,'Ads Fontes Media Bias Data'!$A$2:$D$1744,3)</f>
        <v>-3.6</v>
      </c>
      <c r="AO12" s="29">
        <f>VLOOKUP(AM12,'Ads Fontes Media Bias Data'!$A$2:$D$1744,4)</f>
        <v>46.07</v>
      </c>
      <c r="AP12" s="27" t="s">
        <v>88</v>
      </c>
      <c r="AQ12" s="28">
        <f>VLOOKUP(AP12,'Ads Fontes Media Bias Data'!$A$2:$D$1744,3)</f>
        <v>-8.68</v>
      </c>
      <c r="AR12" s="29">
        <f>VLOOKUP(AP12,'Ads Fontes Media Bias Data'!$A$2:$D$1744,4)</f>
        <v>42.4</v>
      </c>
      <c r="AS12" s="24">
        <f t="shared" si="1"/>
        <v>-8.369166667</v>
      </c>
      <c r="AT12" s="25">
        <f t="shared" si="2"/>
        <v>4.525759521</v>
      </c>
      <c r="AU12" s="26">
        <f t="shared" si="3"/>
        <v>41.97166667</v>
      </c>
      <c r="AV12" s="25">
        <f t="shared" si="4"/>
        <v>4.110686369</v>
      </c>
      <c r="AW12" s="25"/>
      <c r="AX12" s="26" t="s">
        <v>215</v>
      </c>
      <c r="AY12" s="25"/>
      <c r="AZ12" s="25"/>
    </row>
    <row r="13">
      <c r="A13" s="13">
        <v>44724.0</v>
      </c>
      <c r="B13" s="14" t="s">
        <v>213</v>
      </c>
      <c r="C13" s="15">
        <v>6.0</v>
      </c>
      <c r="D13" s="16" t="str">
        <f>IFERROR(__xludf.DUMMYFUNCTION("CONCATENATE(""W241.CM.alex.doe."", TO_TEXT(C13), ""@gmail.com"")"),"W241.CM.alex.doe.006@gmail.com")</f>
        <v>W241.CM.alex.doe.006@gmail.com</v>
      </c>
      <c r="E13" s="17" t="s">
        <v>115</v>
      </c>
      <c r="F13" s="18">
        <v>20339.0</v>
      </c>
      <c r="G13" s="17" t="s">
        <v>107</v>
      </c>
      <c r="H13" s="19" t="s">
        <v>83</v>
      </c>
      <c r="I13" s="27"/>
      <c r="J13" s="28" t="str">
        <f>VLOOKUP(I13,'Ads Fontes Media Bias Data'!$A$2:$D$1744,3)</f>
        <v>#N/A</v>
      </c>
      <c r="K13" s="29" t="str">
        <f>VLOOKUP(I13,'Ads Fontes Media Bias Data'!$A$2:$D$1744,4)</f>
        <v>#N/A</v>
      </c>
      <c r="L13" s="27"/>
      <c r="M13" s="28" t="str">
        <f>VLOOKUP(L13,'Ads Fontes Media Bias Data'!$A$2:$D$1744,3)</f>
        <v>#N/A</v>
      </c>
      <c r="N13" s="29" t="str">
        <f>VLOOKUP(L13,'Ads Fontes Media Bias Data'!$A$2:$D$1744,4)</f>
        <v>#N/A</v>
      </c>
      <c r="O13" s="27"/>
      <c r="P13" s="28" t="str">
        <f>VLOOKUP(O13,'Ads Fontes Media Bias Data'!$A$2:$D$1744,3)</f>
        <v>#N/A</v>
      </c>
      <c r="Q13" s="29" t="str">
        <f>VLOOKUP(O13,'Ads Fontes Media Bias Data'!$A$2:$D$1744,4)</f>
        <v>#N/A</v>
      </c>
      <c r="R13" s="27"/>
      <c r="S13" s="28" t="str">
        <f>VLOOKUP(R13,'Ads Fontes Media Bias Data'!$A$2:$D$1744,3)</f>
        <v>#N/A</v>
      </c>
      <c r="T13" s="29" t="str">
        <f>VLOOKUP(R13,'Ads Fontes Media Bias Data'!$A$2:$D$1744,4)</f>
        <v>#N/A</v>
      </c>
      <c r="U13" s="27"/>
      <c r="V13" s="28" t="str">
        <f>VLOOKUP(U13,'Ads Fontes Media Bias Data'!$A$2:$D$1744,3)</f>
        <v>#N/A</v>
      </c>
      <c r="W13" s="29" t="str">
        <f>VLOOKUP(U13,'Ads Fontes Media Bias Data'!$A$2:$D$1744,4)</f>
        <v>#N/A</v>
      </c>
      <c r="X13" s="27"/>
      <c r="Y13" s="28" t="str">
        <f>VLOOKUP(X13,'Ads Fontes Media Bias Data'!$A$2:$D$1744,3)</f>
        <v>#N/A</v>
      </c>
      <c r="Z13" s="29" t="str">
        <f>VLOOKUP(X13,'Ads Fontes Media Bias Data'!$A$2:$D$1744,4)</f>
        <v>#N/A</v>
      </c>
      <c r="AA13" s="27"/>
      <c r="AB13" s="28" t="str">
        <f>VLOOKUP(AA13,'Ads Fontes Media Bias Data'!$A$2:$D$1744,3)</f>
        <v>#N/A</v>
      </c>
      <c r="AC13" s="29" t="str">
        <f>VLOOKUP(AA13,'Ads Fontes Media Bias Data'!$A$2:$D$1744,4)</f>
        <v>#N/A</v>
      </c>
      <c r="AD13" s="27"/>
      <c r="AE13" s="28" t="str">
        <f>VLOOKUP(AD13,'Ads Fontes Media Bias Data'!$A$2:$D$1744,3)</f>
        <v>#N/A</v>
      </c>
      <c r="AF13" s="29" t="str">
        <f>VLOOKUP(AD13,'Ads Fontes Media Bias Data'!$A$2:$D$1744,4)</f>
        <v>#N/A</v>
      </c>
      <c r="AG13" s="27"/>
      <c r="AH13" s="28" t="str">
        <f>VLOOKUP(AG13,'Ads Fontes Media Bias Data'!$A$2:$D$1744,3)</f>
        <v>#N/A</v>
      </c>
      <c r="AI13" s="29" t="str">
        <f>VLOOKUP(AG13,'Ads Fontes Media Bias Data'!$A$2:$D$1744,4)</f>
        <v>#N/A</v>
      </c>
      <c r="AJ13" s="27"/>
      <c r="AK13" s="28" t="str">
        <f>VLOOKUP(AJ13,'Ads Fontes Media Bias Data'!$A$2:$D$1744,3)</f>
        <v>#N/A</v>
      </c>
      <c r="AL13" s="29" t="str">
        <f>VLOOKUP(AJ13,'Ads Fontes Media Bias Data'!$A$2:$D$1744,4)</f>
        <v>#N/A</v>
      </c>
      <c r="AM13" s="27"/>
      <c r="AN13" s="28" t="str">
        <f>VLOOKUP(AM13,'Ads Fontes Media Bias Data'!$A$2:$D$1744,3)</f>
        <v>#N/A</v>
      </c>
      <c r="AO13" s="29" t="str">
        <f>VLOOKUP(AM13,'Ads Fontes Media Bias Data'!$A$2:$D$1744,4)</f>
        <v>#N/A</v>
      </c>
      <c r="AP13" s="27"/>
      <c r="AQ13" s="28" t="str">
        <f>VLOOKUP(AP13,'Ads Fontes Media Bias Data'!$A$2:$D$1744,3)</f>
        <v>#N/A</v>
      </c>
      <c r="AR13" s="29" t="str">
        <f>VLOOKUP(AP13,'Ads Fontes Media Bias Data'!$A$2:$D$1744,4)</f>
        <v>#N/A</v>
      </c>
      <c r="AS13" s="24" t="str">
        <f t="shared" si="1"/>
        <v>#N/A</v>
      </c>
      <c r="AT13" s="25" t="str">
        <f t="shared" si="2"/>
        <v>#N/A</v>
      </c>
      <c r="AU13" s="26" t="str">
        <f t="shared" si="3"/>
        <v>#N/A</v>
      </c>
      <c r="AV13" s="25" t="str">
        <f t="shared" si="4"/>
        <v>#N/A</v>
      </c>
      <c r="AW13" s="26" t="s">
        <v>114</v>
      </c>
      <c r="AX13" s="26" t="s">
        <v>215</v>
      </c>
      <c r="AY13" s="26"/>
      <c r="AZ13" s="26" t="s">
        <v>216</v>
      </c>
    </row>
    <row r="14">
      <c r="A14" s="13">
        <v>44731.0</v>
      </c>
      <c r="B14" s="14" t="s">
        <v>213</v>
      </c>
      <c r="C14" s="15">
        <v>7.0</v>
      </c>
      <c r="D14" s="16" t="str">
        <f>IFERROR(__xludf.DUMMYFUNCTION("CONCATENATE(""W241.CM.alex.doe."", TO_TEXT(C14), ""@gmail.com"")"),"W241.CM.alex.doe.007@gmail.com")</f>
        <v>W241.CM.alex.doe.007@gmail.com</v>
      </c>
      <c r="E14" s="17" t="s">
        <v>69</v>
      </c>
      <c r="F14" s="18">
        <v>36992.0</v>
      </c>
      <c r="G14" s="17" t="s">
        <v>70</v>
      </c>
      <c r="H14" s="19" t="s">
        <v>71</v>
      </c>
      <c r="I14" s="20" t="s">
        <v>180</v>
      </c>
      <c r="J14" s="21">
        <f>VLOOKUP(I14,'Ads Fontes Media Bias Data'!$A$2:$D$1744,3)</f>
        <v>-1.65</v>
      </c>
      <c r="K14" s="22">
        <f>VLOOKUP(I14,'Ads Fontes Media Bias Data'!$A$2:$D$1744,4)</f>
        <v>46.04</v>
      </c>
      <c r="L14" s="20" t="s">
        <v>154</v>
      </c>
      <c r="M14" s="21">
        <f>VLOOKUP(L14,'Ads Fontes Media Bias Data'!$A$2:$D$1744,3)</f>
        <v>0.54</v>
      </c>
      <c r="N14" s="22">
        <f>VLOOKUP(L14,'Ads Fontes Media Bias Data'!$A$2:$D$1744,4)</f>
        <v>49.27</v>
      </c>
      <c r="O14" s="20" t="s">
        <v>109</v>
      </c>
      <c r="P14" s="21">
        <f>VLOOKUP(O14,'Ads Fontes Media Bias Data'!$A$2:$D$1744,3)</f>
        <v>-2.33</v>
      </c>
      <c r="Q14" s="22">
        <f>VLOOKUP(O14,'Ads Fontes Media Bias Data'!$A$2:$D$1744,4)</f>
        <v>46.41</v>
      </c>
      <c r="R14" s="20" t="s">
        <v>77</v>
      </c>
      <c r="S14" s="21">
        <f>VLOOKUP(R14,'Ads Fontes Media Bias Data'!$A$2:$D$1744,3)</f>
        <v>-1.32</v>
      </c>
      <c r="T14" s="22">
        <f>VLOOKUP(R14,'Ads Fontes Media Bias Data'!$A$2:$D$1744,4)</f>
        <v>47.94</v>
      </c>
      <c r="U14" s="20" t="s">
        <v>128</v>
      </c>
      <c r="V14" s="21">
        <f>VLOOKUP(U14,'Ads Fontes Media Bias Data'!$A$2:$D$1744,3)</f>
        <v>-0.39</v>
      </c>
      <c r="W14" s="22">
        <f>VLOOKUP(U14,'Ads Fontes Media Bias Data'!$A$2:$D$1744,4)</f>
        <v>44.25</v>
      </c>
      <c r="X14" s="20" t="s">
        <v>101</v>
      </c>
      <c r="Y14" s="21">
        <f>VLOOKUP(X14,'Ads Fontes Media Bias Data'!$A$2:$D$1744,3)</f>
        <v>-14.13</v>
      </c>
      <c r="Z14" s="22">
        <f>VLOOKUP(X14,'Ads Fontes Media Bias Data'!$A$2:$D$1744,4)</f>
        <v>35.87</v>
      </c>
      <c r="AA14" s="20" t="s">
        <v>76</v>
      </c>
      <c r="AB14" s="21">
        <f>VLOOKUP(AA14,'Ads Fontes Media Bias Data'!$A$2:$D$1744,3)</f>
        <v>3.19</v>
      </c>
      <c r="AC14" s="22">
        <f>VLOOKUP(AA14,'Ads Fontes Media Bias Data'!$A$2:$D$1744,4)</f>
        <v>46.64</v>
      </c>
      <c r="AD14" s="20" t="s">
        <v>102</v>
      </c>
      <c r="AE14" s="21">
        <f>VLOOKUP(AD14,'Ads Fontes Media Bias Data'!$A$2:$D$1744,3)</f>
        <v>-4.5</v>
      </c>
      <c r="AF14" s="22">
        <f>VLOOKUP(AD14,'Ads Fontes Media Bias Data'!$A$2:$D$1744,4)</f>
        <v>46.8</v>
      </c>
      <c r="AG14" s="20" t="s">
        <v>101</v>
      </c>
      <c r="AH14" s="21">
        <f>VLOOKUP(AG14,'Ads Fontes Media Bias Data'!$A$2:$D$1744,3)</f>
        <v>-14.13</v>
      </c>
      <c r="AI14" s="22">
        <f>VLOOKUP(AG14,'Ads Fontes Media Bias Data'!$A$2:$D$1744,4)</f>
        <v>35.87</v>
      </c>
      <c r="AJ14" s="20" t="s">
        <v>187</v>
      </c>
      <c r="AK14" s="21">
        <f>VLOOKUP(AJ14,'Ads Fontes Media Bias Data'!$A$2:$D$1744,3)</f>
        <v>-3.19</v>
      </c>
      <c r="AL14" s="22">
        <f>VLOOKUP(AJ14,'Ads Fontes Media Bias Data'!$A$2:$D$1744,4)</f>
        <v>47.54</v>
      </c>
      <c r="AM14" s="20" t="s">
        <v>99</v>
      </c>
      <c r="AN14" s="21">
        <f>VLOOKUP(AM14,'Ads Fontes Media Bias Data'!$A$2:$D$1744,3)</f>
        <v>-0.93</v>
      </c>
      <c r="AO14" s="22">
        <f>VLOOKUP(AM14,'Ads Fontes Media Bias Data'!$A$2:$D$1744,4)</f>
        <v>47.73</v>
      </c>
      <c r="AP14" s="20" t="s">
        <v>75</v>
      </c>
      <c r="AQ14" s="21">
        <f>VLOOKUP(AP14,'Ads Fontes Media Bias Data'!$A$2:$D$1744,3)</f>
        <v>-6.82</v>
      </c>
      <c r="AR14" s="22">
        <f>VLOOKUP(AP14,'Ads Fontes Media Bias Data'!$A$2:$D$1744,4)</f>
        <v>45.8</v>
      </c>
      <c r="AS14" s="24">
        <f t="shared" si="1"/>
        <v>-3.805</v>
      </c>
      <c r="AT14" s="25">
        <f t="shared" si="2"/>
        <v>5.426320535</v>
      </c>
      <c r="AU14" s="26">
        <f t="shared" si="3"/>
        <v>45.01333333</v>
      </c>
      <c r="AV14" s="25">
        <f t="shared" si="4"/>
        <v>4.448640923</v>
      </c>
      <c r="AW14" s="25"/>
      <c r="AX14" s="26">
        <v>5.172307411E9</v>
      </c>
      <c r="AY14" s="25"/>
      <c r="AZ14" s="25"/>
    </row>
    <row r="15">
      <c r="A15" s="13">
        <v>44731.0</v>
      </c>
      <c r="B15" s="14" t="s">
        <v>213</v>
      </c>
      <c r="C15" s="15">
        <v>7.0</v>
      </c>
      <c r="D15" s="16" t="str">
        <f>IFERROR(__xludf.DUMMYFUNCTION("CONCATENATE(""W241.CM.alex.doe."", TO_TEXT(C15), ""@gmail.com"")"),"W241.CM.alex.doe.007@gmail.com")</f>
        <v>W241.CM.alex.doe.007@gmail.com</v>
      </c>
      <c r="E15" s="17" t="s">
        <v>69</v>
      </c>
      <c r="F15" s="18">
        <v>36992.0</v>
      </c>
      <c r="G15" s="17" t="s">
        <v>70</v>
      </c>
      <c r="H15" s="19" t="s">
        <v>83</v>
      </c>
      <c r="I15" s="20"/>
      <c r="J15" s="21" t="str">
        <f>VLOOKUP(I15,'Ads Fontes Media Bias Data'!$A$2:$D$1744,3)</f>
        <v>#N/A</v>
      </c>
      <c r="K15" s="22" t="str">
        <f>VLOOKUP(I15,'Ads Fontes Media Bias Data'!$A$2:$D$1744,4)</f>
        <v>#N/A</v>
      </c>
      <c r="L15" s="20"/>
      <c r="M15" s="21" t="str">
        <f>VLOOKUP(L15,'Ads Fontes Media Bias Data'!$A$2:$D$1744,3)</f>
        <v>#N/A</v>
      </c>
      <c r="N15" s="22" t="str">
        <f>VLOOKUP(L15,'Ads Fontes Media Bias Data'!$A$2:$D$1744,4)</f>
        <v>#N/A</v>
      </c>
      <c r="O15" s="20"/>
      <c r="P15" s="21" t="str">
        <f>VLOOKUP(O15,'Ads Fontes Media Bias Data'!$A$2:$D$1744,3)</f>
        <v>#N/A</v>
      </c>
      <c r="Q15" s="22" t="str">
        <f>VLOOKUP(O15,'Ads Fontes Media Bias Data'!$A$2:$D$1744,4)</f>
        <v>#N/A</v>
      </c>
      <c r="R15" s="20"/>
      <c r="S15" s="21" t="str">
        <f>VLOOKUP(R15,'Ads Fontes Media Bias Data'!$A$2:$D$1744,3)</f>
        <v>#N/A</v>
      </c>
      <c r="T15" s="22" t="str">
        <f>VLOOKUP(R15,'Ads Fontes Media Bias Data'!$A$2:$D$1744,4)</f>
        <v>#N/A</v>
      </c>
      <c r="U15" s="20"/>
      <c r="V15" s="21" t="str">
        <f>VLOOKUP(U15,'Ads Fontes Media Bias Data'!$A$2:$D$1744,3)</f>
        <v>#N/A</v>
      </c>
      <c r="W15" s="22" t="str">
        <f>VLOOKUP(U15,'Ads Fontes Media Bias Data'!$A$2:$D$1744,4)</f>
        <v>#N/A</v>
      </c>
      <c r="X15" s="20"/>
      <c r="Y15" s="21" t="str">
        <f>VLOOKUP(X15,'Ads Fontes Media Bias Data'!$A$2:$D$1744,3)</f>
        <v>#N/A</v>
      </c>
      <c r="Z15" s="22" t="str">
        <f>VLOOKUP(X15,'Ads Fontes Media Bias Data'!$A$2:$D$1744,4)</f>
        <v>#N/A</v>
      </c>
      <c r="AA15" s="20"/>
      <c r="AB15" s="21" t="str">
        <f>VLOOKUP(AA15,'Ads Fontes Media Bias Data'!$A$2:$D$1744,3)</f>
        <v>#N/A</v>
      </c>
      <c r="AC15" s="22" t="str">
        <f>VLOOKUP(AA15,'Ads Fontes Media Bias Data'!$A$2:$D$1744,4)</f>
        <v>#N/A</v>
      </c>
      <c r="AD15" s="20"/>
      <c r="AE15" s="21" t="str">
        <f>VLOOKUP(AD15,'Ads Fontes Media Bias Data'!$A$2:$D$1744,3)</f>
        <v>#N/A</v>
      </c>
      <c r="AF15" s="22" t="str">
        <f>VLOOKUP(AD15,'Ads Fontes Media Bias Data'!$A$2:$D$1744,4)</f>
        <v>#N/A</v>
      </c>
      <c r="AG15" s="20"/>
      <c r="AH15" s="21" t="str">
        <f>VLOOKUP(AG15,'Ads Fontes Media Bias Data'!$A$2:$D$1744,3)</f>
        <v>#N/A</v>
      </c>
      <c r="AI15" s="22" t="str">
        <f>VLOOKUP(AG15,'Ads Fontes Media Bias Data'!$A$2:$D$1744,4)</f>
        <v>#N/A</v>
      </c>
      <c r="AJ15" s="20"/>
      <c r="AK15" s="21" t="str">
        <f>VLOOKUP(AJ15,'Ads Fontes Media Bias Data'!$A$2:$D$1744,3)</f>
        <v>#N/A</v>
      </c>
      <c r="AL15" s="22" t="str">
        <f>VLOOKUP(AJ15,'Ads Fontes Media Bias Data'!$A$2:$D$1744,4)</f>
        <v>#N/A</v>
      </c>
      <c r="AM15" s="20"/>
      <c r="AN15" s="21" t="str">
        <f>VLOOKUP(AM15,'Ads Fontes Media Bias Data'!$A$2:$D$1744,3)</f>
        <v>#N/A</v>
      </c>
      <c r="AO15" s="22" t="str">
        <f>VLOOKUP(AM15,'Ads Fontes Media Bias Data'!$A$2:$D$1744,4)</f>
        <v>#N/A</v>
      </c>
      <c r="AP15" s="20"/>
      <c r="AQ15" s="21" t="str">
        <f>VLOOKUP(AP15,'Ads Fontes Media Bias Data'!$A$2:$D$1744,3)</f>
        <v>#N/A</v>
      </c>
      <c r="AR15" s="22" t="str">
        <f>VLOOKUP(AP15,'Ads Fontes Media Bias Data'!$A$2:$D$1744,4)</f>
        <v>#N/A</v>
      </c>
      <c r="AS15" s="24" t="str">
        <f t="shared" si="1"/>
        <v>#N/A</v>
      </c>
      <c r="AT15" s="25" t="str">
        <f t="shared" si="2"/>
        <v>#N/A</v>
      </c>
      <c r="AU15" s="26" t="str">
        <f t="shared" si="3"/>
        <v>#N/A</v>
      </c>
      <c r="AV15" s="25" t="str">
        <f t="shared" si="4"/>
        <v>#N/A</v>
      </c>
      <c r="AW15" s="25"/>
      <c r="AX15" s="26">
        <v>5.172307411E9</v>
      </c>
      <c r="AY15" s="26"/>
      <c r="AZ15" s="26" t="s">
        <v>216</v>
      </c>
    </row>
    <row r="16">
      <c r="A16" s="13">
        <v>44731.0</v>
      </c>
      <c r="B16" s="14" t="s">
        <v>213</v>
      </c>
      <c r="C16" s="15">
        <v>7.6956043956044</v>
      </c>
      <c r="D16" s="16" t="str">
        <f>IFERROR(__xludf.DUMMYFUNCTION("CONCATENATE(""W241.CM.alex.doe."", TO_TEXT(C16), ""@gmail.com"")"),"W241.CM.alex.doe.008@gmail.com")</f>
        <v>W241.CM.alex.doe.008@gmail.com</v>
      </c>
      <c r="E16" s="17" t="s">
        <v>69</v>
      </c>
      <c r="F16" s="18">
        <v>37174.0</v>
      </c>
      <c r="G16" s="17" t="s">
        <v>96</v>
      </c>
      <c r="H16" s="19" t="s">
        <v>71</v>
      </c>
      <c r="I16" s="27" t="s">
        <v>119</v>
      </c>
      <c r="J16" s="28">
        <f>VLOOKUP(I16,'Ads Fontes Media Bias Data'!$A$2:$D$1744,3)</f>
        <v>-4.91</v>
      </c>
      <c r="K16" s="29">
        <f>VLOOKUP(I16,'Ads Fontes Media Bias Data'!$A$2:$D$1744,4)</f>
        <v>42.9</v>
      </c>
      <c r="L16" s="27" t="s">
        <v>119</v>
      </c>
      <c r="M16" s="28">
        <f>VLOOKUP(L16,'Ads Fontes Media Bias Data'!$A$2:$D$1744,3)</f>
        <v>-4.91</v>
      </c>
      <c r="N16" s="29">
        <f>VLOOKUP(L16,'Ads Fontes Media Bias Data'!$A$2:$D$1744,4)</f>
        <v>42.9</v>
      </c>
      <c r="O16" s="27" t="s">
        <v>102</v>
      </c>
      <c r="P16" s="28">
        <f>VLOOKUP(O16,'Ads Fontes Media Bias Data'!$A$2:$D$1744,3)</f>
        <v>-4.5</v>
      </c>
      <c r="Q16" s="29">
        <f>VLOOKUP(O16,'Ads Fontes Media Bias Data'!$A$2:$D$1744,4)</f>
        <v>46.8</v>
      </c>
      <c r="R16" s="27" t="s">
        <v>126</v>
      </c>
      <c r="S16" s="28">
        <f>VLOOKUP(R16,'Ads Fontes Media Bias Data'!$A$2:$D$1744,3)</f>
        <v>-2.62</v>
      </c>
      <c r="T16" s="29">
        <f>VLOOKUP(R16,'Ads Fontes Media Bias Data'!$A$2:$D$1744,4)</f>
        <v>45.56</v>
      </c>
      <c r="U16" s="27" t="s">
        <v>127</v>
      </c>
      <c r="V16" s="28">
        <f>VLOOKUP(U16,'Ads Fontes Media Bias Data'!$A$2:$D$1744,3)</f>
        <v>-0.22</v>
      </c>
      <c r="W16" s="29">
        <f>VLOOKUP(U16,'Ads Fontes Media Bias Data'!$A$2:$D$1744,4)</f>
        <v>41.44</v>
      </c>
      <c r="X16" s="27" t="s">
        <v>102</v>
      </c>
      <c r="Y16" s="28">
        <f>VLOOKUP(X16,'Ads Fontes Media Bias Data'!$A$2:$D$1744,3)</f>
        <v>-4.5</v>
      </c>
      <c r="Z16" s="29">
        <f>VLOOKUP(X16,'Ads Fontes Media Bias Data'!$A$2:$D$1744,4)</f>
        <v>46.8</v>
      </c>
      <c r="AA16" s="27" t="s">
        <v>130</v>
      </c>
      <c r="AB16" s="28">
        <f>VLOOKUP(AA16,'Ads Fontes Media Bias Data'!$A$2:$D$1744,3)</f>
        <v>-16.48</v>
      </c>
      <c r="AC16" s="29">
        <f>VLOOKUP(AA16,'Ads Fontes Media Bias Data'!$A$2:$D$1744,4)</f>
        <v>31.38</v>
      </c>
      <c r="AD16" s="27" t="s">
        <v>75</v>
      </c>
      <c r="AE16" s="28">
        <f>VLOOKUP(AD16,'Ads Fontes Media Bias Data'!$A$2:$D$1744,3)</f>
        <v>-6.82</v>
      </c>
      <c r="AF16" s="29">
        <f>VLOOKUP(AD16,'Ads Fontes Media Bias Data'!$A$2:$D$1744,4)</f>
        <v>45.8</v>
      </c>
      <c r="AG16" s="27" t="s">
        <v>125</v>
      </c>
      <c r="AH16" s="28">
        <f>VLOOKUP(AG16,'Ads Fontes Media Bias Data'!$A$2:$D$1744,3)</f>
        <v>-1.23</v>
      </c>
      <c r="AI16" s="29">
        <f>VLOOKUP(AG16,'Ads Fontes Media Bias Data'!$A$2:$D$1744,4)</f>
        <v>45.73</v>
      </c>
      <c r="AJ16" s="27" t="s">
        <v>102</v>
      </c>
      <c r="AK16" s="28">
        <f>VLOOKUP(AJ16,'Ads Fontes Media Bias Data'!$A$2:$D$1744,3)</f>
        <v>-4.5</v>
      </c>
      <c r="AL16" s="29">
        <f>VLOOKUP(AJ16,'Ads Fontes Media Bias Data'!$A$2:$D$1744,4)</f>
        <v>46.8</v>
      </c>
      <c r="AM16" s="27" t="s">
        <v>129</v>
      </c>
      <c r="AN16" s="28">
        <f>VLOOKUP(AM16,'Ads Fontes Media Bias Data'!$A$2:$D$1744,3)</f>
        <v>-1.41</v>
      </c>
      <c r="AO16" s="29">
        <f>VLOOKUP(AM16,'Ads Fontes Media Bias Data'!$A$2:$D$1744,4)</f>
        <v>43.58</v>
      </c>
      <c r="AP16" s="27" t="s">
        <v>185</v>
      </c>
      <c r="AQ16" s="28">
        <f>VLOOKUP(AP16,'Ads Fontes Media Bias Data'!$A$2:$D$1744,3)</f>
        <v>-1.22</v>
      </c>
      <c r="AR16" s="29">
        <f>VLOOKUP(AP16,'Ads Fontes Media Bias Data'!$A$2:$D$1744,4)</f>
        <v>42</v>
      </c>
      <c r="AS16" s="24">
        <f t="shared" si="1"/>
        <v>-4.443333333</v>
      </c>
      <c r="AT16" s="25">
        <f t="shared" si="2"/>
        <v>4.285839969</v>
      </c>
      <c r="AU16" s="26">
        <f t="shared" si="3"/>
        <v>43.47416667</v>
      </c>
      <c r="AV16" s="25">
        <f t="shared" si="4"/>
        <v>4.277668138</v>
      </c>
      <c r="AW16" s="25"/>
      <c r="AX16" s="25"/>
      <c r="AY16" s="25"/>
      <c r="AZ16" s="25"/>
    </row>
    <row r="17">
      <c r="A17" s="13">
        <v>44731.0</v>
      </c>
      <c r="B17" s="14" t="s">
        <v>213</v>
      </c>
      <c r="C17" s="15">
        <v>8.19406593406594</v>
      </c>
      <c r="D17" s="16" t="str">
        <f>IFERROR(__xludf.DUMMYFUNCTION("CONCATENATE(""W241.CM.alex.doe."", TO_TEXT(C17), ""@gmail.com"")"),"W241.CM.alex.doe.008@gmail.com")</f>
        <v>W241.CM.alex.doe.008@gmail.com</v>
      </c>
      <c r="E17" s="17" t="s">
        <v>69</v>
      </c>
      <c r="F17" s="18">
        <v>37174.0</v>
      </c>
      <c r="G17" s="17" t="s">
        <v>96</v>
      </c>
      <c r="H17" s="19" t="s">
        <v>83</v>
      </c>
      <c r="I17" s="27" t="s">
        <v>103</v>
      </c>
      <c r="J17" s="28">
        <f>VLOOKUP(I17,'Ads Fontes Media Bias Data'!$A$2:$D$1744,3)</f>
        <v>-8.55</v>
      </c>
      <c r="K17" s="29">
        <f>VLOOKUP(I17,'Ads Fontes Media Bias Data'!$A$2:$D$1744,4)</f>
        <v>41.05</v>
      </c>
      <c r="L17" s="27" t="s">
        <v>88</v>
      </c>
      <c r="M17" s="28">
        <f>VLOOKUP(L17,'Ads Fontes Media Bias Data'!$A$2:$D$1744,3)</f>
        <v>-8.68</v>
      </c>
      <c r="N17" s="29">
        <f>VLOOKUP(L17,'Ads Fontes Media Bias Data'!$A$2:$D$1744,4)</f>
        <v>42.4</v>
      </c>
      <c r="O17" s="27" t="s">
        <v>79</v>
      </c>
      <c r="P17" s="28">
        <f>VLOOKUP(O17,'Ads Fontes Media Bias Data'!$A$2:$D$1744,3)</f>
        <v>-3.6</v>
      </c>
      <c r="Q17" s="29">
        <f>VLOOKUP(O17,'Ads Fontes Media Bias Data'!$A$2:$D$1744,4)</f>
        <v>46.07</v>
      </c>
      <c r="R17" s="27" t="s">
        <v>86</v>
      </c>
      <c r="S17" s="28">
        <f>VLOOKUP(R17,'Ads Fontes Media Bias Data'!$A$2:$D$1744,3)</f>
        <v>-1.82</v>
      </c>
      <c r="T17" s="29">
        <f>VLOOKUP(R17,'Ads Fontes Media Bias Data'!$A$2:$D$1744,4)</f>
        <v>48.85</v>
      </c>
      <c r="U17" s="27" t="s">
        <v>87</v>
      </c>
      <c r="V17" s="28">
        <f>VLOOKUP(U17,'Ads Fontes Media Bias Data'!$A$2:$D$1744,3)</f>
        <v>-6.92</v>
      </c>
      <c r="W17" s="29">
        <f>VLOOKUP(U17,'Ads Fontes Media Bias Data'!$A$2:$D$1744,4)</f>
        <v>43.16</v>
      </c>
      <c r="X17" s="27" t="s">
        <v>132</v>
      </c>
      <c r="Y17" s="28">
        <f>VLOOKUP(X17,'Ads Fontes Media Bias Data'!$A$2:$D$1744,3)</f>
        <v>0.02</v>
      </c>
      <c r="Z17" s="29">
        <f>VLOOKUP(X17,'Ads Fontes Media Bias Data'!$A$2:$D$1744,4)</f>
        <v>39.7</v>
      </c>
      <c r="AA17" s="27" t="s">
        <v>103</v>
      </c>
      <c r="AB17" s="28">
        <f>VLOOKUP(AA17,'Ads Fontes Media Bias Data'!$A$2:$D$1744,3)</f>
        <v>-8.55</v>
      </c>
      <c r="AC17" s="29">
        <f>VLOOKUP(AA17,'Ads Fontes Media Bias Data'!$A$2:$D$1744,4)</f>
        <v>41.05</v>
      </c>
      <c r="AD17" s="27" t="s">
        <v>85</v>
      </c>
      <c r="AE17" s="28">
        <f>VLOOKUP(AD17,'Ads Fontes Media Bias Data'!$A$2:$D$1744,3)</f>
        <v>-7.82</v>
      </c>
      <c r="AF17" s="29">
        <f>VLOOKUP(AD17,'Ads Fontes Media Bias Data'!$A$2:$D$1744,4)</f>
        <v>43.93</v>
      </c>
      <c r="AG17" s="27" t="s">
        <v>72</v>
      </c>
      <c r="AH17" s="28">
        <f>VLOOKUP(AG17,'Ads Fontes Media Bias Data'!$A$2:$D$1744,3)</f>
        <v>14.02</v>
      </c>
      <c r="AI17" s="29">
        <f>VLOOKUP(AG17,'Ads Fontes Media Bias Data'!$A$2:$D$1744,4)</f>
        <v>35.4</v>
      </c>
      <c r="AJ17" s="27" t="s">
        <v>87</v>
      </c>
      <c r="AK17" s="28">
        <f>VLOOKUP(AJ17,'Ads Fontes Media Bias Data'!$A$2:$D$1744,3)</f>
        <v>-6.92</v>
      </c>
      <c r="AL17" s="29">
        <f>VLOOKUP(AJ17,'Ads Fontes Media Bias Data'!$A$2:$D$1744,4)</f>
        <v>43.16</v>
      </c>
      <c r="AM17" s="27" t="s">
        <v>126</v>
      </c>
      <c r="AN17" s="28">
        <f>VLOOKUP(AM17,'Ads Fontes Media Bias Data'!$A$2:$D$1744,3)</f>
        <v>-2.62</v>
      </c>
      <c r="AO17" s="29">
        <f>VLOOKUP(AM17,'Ads Fontes Media Bias Data'!$A$2:$D$1744,4)</f>
        <v>45.56</v>
      </c>
      <c r="AP17" s="27" t="s">
        <v>202</v>
      </c>
      <c r="AQ17" s="28">
        <f>VLOOKUP(AP17,'Ads Fontes Media Bias Data'!$A$2:$D$1744,3)</f>
        <v>-5.66</v>
      </c>
      <c r="AR17" s="29">
        <f>VLOOKUP(AP17,'Ads Fontes Media Bias Data'!$A$2:$D$1744,4)</f>
        <v>39.15</v>
      </c>
      <c r="AS17" s="24">
        <f t="shared" si="1"/>
        <v>-3.925</v>
      </c>
      <c r="AT17" s="25">
        <f t="shared" si="2"/>
        <v>6.362805985</v>
      </c>
      <c r="AU17" s="26">
        <f t="shared" si="3"/>
        <v>42.45666667</v>
      </c>
      <c r="AV17" s="25">
        <f t="shared" si="4"/>
        <v>3.554920619</v>
      </c>
      <c r="AW17" s="25"/>
      <c r="AX17" s="25"/>
      <c r="AY17" s="25"/>
      <c r="AZ17" s="25"/>
    </row>
    <row r="18">
      <c r="A18" s="13">
        <v>44731.0</v>
      </c>
      <c r="B18" s="14" t="s">
        <v>213</v>
      </c>
      <c r="C18" s="15">
        <v>8.69252747252748</v>
      </c>
      <c r="D18" s="16" t="str">
        <f>IFERROR(__xludf.DUMMYFUNCTION("CONCATENATE(""W241.CM.alex.doe."", TO_TEXT(C18), ""@gmail.com"")"),"W241.CM.alex.doe.009@gmail.com")</f>
        <v>W241.CM.alex.doe.009@gmail.com</v>
      </c>
      <c r="E18" s="17" t="s">
        <v>69</v>
      </c>
      <c r="F18" s="18">
        <v>35153.0</v>
      </c>
      <c r="G18" s="17" t="s">
        <v>107</v>
      </c>
      <c r="H18" s="19" t="s">
        <v>71</v>
      </c>
      <c r="I18" s="20" t="s">
        <v>99</v>
      </c>
      <c r="J18" s="21">
        <f>VLOOKUP(I18,'Ads Fontes Media Bias Data'!$A$2:$D$1744,3)</f>
        <v>-0.93</v>
      </c>
      <c r="K18" s="22">
        <f>VLOOKUP(I18,'Ads Fontes Media Bias Data'!$A$2:$D$1744,4)</f>
        <v>47.73</v>
      </c>
      <c r="L18" s="20" t="s">
        <v>102</v>
      </c>
      <c r="M18" s="21">
        <f>VLOOKUP(L18,'Ads Fontes Media Bias Data'!$A$2:$D$1744,3)</f>
        <v>-4.5</v>
      </c>
      <c r="N18" s="22">
        <f>VLOOKUP(L18,'Ads Fontes Media Bias Data'!$A$2:$D$1744,4)</f>
        <v>46.8</v>
      </c>
      <c r="O18" s="20" t="s">
        <v>126</v>
      </c>
      <c r="P18" s="21">
        <f>VLOOKUP(O18,'Ads Fontes Media Bias Data'!$A$2:$D$1744,3)</f>
        <v>-2.62</v>
      </c>
      <c r="Q18" s="22">
        <f>VLOOKUP(O18,'Ads Fontes Media Bias Data'!$A$2:$D$1744,4)</f>
        <v>45.56</v>
      </c>
      <c r="R18" s="20" t="s">
        <v>101</v>
      </c>
      <c r="S18" s="21">
        <f>VLOOKUP(R18,'Ads Fontes Media Bias Data'!$A$2:$D$1744,3)</f>
        <v>-14.13</v>
      </c>
      <c r="T18" s="22">
        <f>VLOOKUP(R18,'Ads Fontes Media Bias Data'!$A$2:$D$1744,4)</f>
        <v>35.87</v>
      </c>
      <c r="U18" s="20" t="s">
        <v>104</v>
      </c>
      <c r="V18" s="21">
        <f>VLOOKUP(U18,'Ads Fontes Media Bias Data'!$A$2:$D$1744,3)</f>
        <v>-10.46</v>
      </c>
      <c r="W18" s="22">
        <f>VLOOKUP(U18,'Ads Fontes Media Bias Data'!$A$2:$D$1744,4)</f>
        <v>43.63</v>
      </c>
      <c r="X18" s="20" t="s">
        <v>128</v>
      </c>
      <c r="Y18" s="21">
        <f>VLOOKUP(X18,'Ads Fontes Media Bias Data'!$A$2:$D$1744,3)</f>
        <v>-0.39</v>
      </c>
      <c r="Z18" s="22">
        <f>VLOOKUP(X18,'Ads Fontes Media Bias Data'!$A$2:$D$1744,4)</f>
        <v>44.25</v>
      </c>
      <c r="AA18" s="20" t="s">
        <v>100</v>
      </c>
      <c r="AB18" s="21">
        <f>VLOOKUP(AA18,'Ads Fontes Media Bias Data'!$A$2:$D$1744,3)</f>
        <v>-4.33</v>
      </c>
      <c r="AC18" s="22">
        <f>VLOOKUP(AA18,'Ads Fontes Media Bias Data'!$A$2:$D$1744,4)</f>
        <v>42.11</v>
      </c>
      <c r="AD18" s="20" t="s">
        <v>217</v>
      </c>
      <c r="AE18" s="21">
        <f>VLOOKUP(AD18,'Ads Fontes Media Bias Data'!$A$2:$D$1744,3)</f>
        <v>-0.59</v>
      </c>
      <c r="AF18" s="22">
        <f>VLOOKUP(AD18,'Ads Fontes Media Bias Data'!$A$2:$D$1744,4)</f>
        <v>51.18</v>
      </c>
      <c r="AG18" s="20" t="s">
        <v>72</v>
      </c>
      <c r="AH18" s="21">
        <f>VLOOKUP(AG18,'Ads Fontes Media Bias Data'!$A$2:$D$1744,3)</f>
        <v>14.02</v>
      </c>
      <c r="AI18" s="22">
        <f>VLOOKUP(AG18,'Ads Fontes Media Bias Data'!$A$2:$D$1744,4)</f>
        <v>35.4</v>
      </c>
      <c r="AJ18" s="20" t="s">
        <v>79</v>
      </c>
      <c r="AK18" s="21">
        <f>VLOOKUP(AJ18,'Ads Fontes Media Bias Data'!$A$2:$D$1744,3)</f>
        <v>-3.6</v>
      </c>
      <c r="AL18" s="22">
        <f>VLOOKUP(AJ18,'Ads Fontes Media Bias Data'!$A$2:$D$1744,4)</f>
        <v>46.07</v>
      </c>
      <c r="AM18" s="20" t="s">
        <v>75</v>
      </c>
      <c r="AN18" s="21">
        <f>VLOOKUP(AM18,'Ads Fontes Media Bias Data'!$A$2:$D$1744,3)</f>
        <v>-6.82</v>
      </c>
      <c r="AO18" s="22">
        <f>VLOOKUP(AM18,'Ads Fontes Media Bias Data'!$A$2:$D$1744,4)</f>
        <v>45.8</v>
      </c>
      <c r="AP18" s="20" t="s">
        <v>99</v>
      </c>
      <c r="AQ18" s="21">
        <f>VLOOKUP(AP18,'Ads Fontes Media Bias Data'!$A$2:$D$1744,3)</f>
        <v>-0.93</v>
      </c>
      <c r="AR18" s="22">
        <f>VLOOKUP(AP18,'Ads Fontes Media Bias Data'!$A$2:$D$1744,4)</f>
        <v>47.73</v>
      </c>
      <c r="AS18" s="24">
        <f t="shared" si="1"/>
        <v>-2.94</v>
      </c>
      <c r="AT18" s="25">
        <f t="shared" si="2"/>
        <v>6.805555217</v>
      </c>
      <c r="AU18" s="26">
        <f t="shared" si="3"/>
        <v>44.34416667</v>
      </c>
      <c r="AV18" s="25">
        <f t="shared" si="4"/>
        <v>4.666940712</v>
      </c>
      <c r="AW18" s="25"/>
      <c r="AX18" s="25"/>
      <c r="AY18" s="25"/>
      <c r="AZ18" s="25"/>
    </row>
    <row r="19">
      <c r="A19" s="13">
        <v>44731.0</v>
      </c>
      <c r="B19" s="14" t="s">
        <v>213</v>
      </c>
      <c r="C19" s="15">
        <v>9.19098901098902</v>
      </c>
      <c r="D19" s="16" t="str">
        <f>IFERROR(__xludf.DUMMYFUNCTION("CONCATENATE(""W241.CM.alex.doe."", TO_TEXT(C19), ""@gmail.com"")"),"W241.CM.alex.doe.009@gmail.com")</f>
        <v>W241.CM.alex.doe.009@gmail.com</v>
      </c>
      <c r="E19" s="17" t="s">
        <v>69</v>
      </c>
      <c r="F19" s="18">
        <v>35153.0</v>
      </c>
      <c r="G19" s="17" t="s">
        <v>107</v>
      </c>
      <c r="H19" s="19" t="s">
        <v>83</v>
      </c>
      <c r="I19" s="20" t="s">
        <v>88</v>
      </c>
      <c r="J19" s="21">
        <f>VLOOKUP(I19,'Ads Fontes Media Bias Data'!$A$2:$D$1744,3)</f>
        <v>-8.68</v>
      </c>
      <c r="K19" s="22">
        <f>VLOOKUP(I19,'Ads Fontes Media Bias Data'!$A$2:$D$1744,4)</f>
        <v>42.4</v>
      </c>
      <c r="L19" s="20" t="s">
        <v>93</v>
      </c>
      <c r="M19" s="21">
        <f>VLOOKUP(L19,'Ads Fontes Media Bias Data'!$A$2:$D$1744,3)</f>
        <v>-3.74</v>
      </c>
      <c r="N19" s="22">
        <f>VLOOKUP(L19,'Ads Fontes Media Bias Data'!$A$2:$D$1744,4)</f>
        <v>44.39</v>
      </c>
      <c r="O19" s="20" t="s">
        <v>86</v>
      </c>
      <c r="P19" s="21">
        <f>VLOOKUP(O19,'Ads Fontes Media Bias Data'!$A$2:$D$1744,3)</f>
        <v>-1.82</v>
      </c>
      <c r="Q19" s="22">
        <f>VLOOKUP(O19,'Ads Fontes Media Bias Data'!$A$2:$D$1744,4)</f>
        <v>48.85</v>
      </c>
      <c r="R19" s="20" t="s">
        <v>126</v>
      </c>
      <c r="S19" s="21">
        <f>VLOOKUP(R19,'Ads Fontes Media Bias Data'!$A$2:$D$1744,3)</f>
        <v>-2.62</v>
      </c>
      <c r="T19" s="22">
        <f>VLOOKUP(R19,'Ads Fontes Media Bias Data'!$A$2:$D$1744,4)</f>
        <v>45.56</v>
      </c>
      <c r="U19" s="20" t="s">
        <v>75</v>
      </c>
      <c r="V19" s="21">
        <f>VLOOKUP(U19,'Ads Fontes Media Bias Data'!$A$2:$D$1744,3)</f>
        <v>-6.82</v>
      </c>
      <c r="W19" s="22">
        <f>VLOOKUP(U19,'Ads Fontes Media Bias Data'!$A$2:$D$1744,4)</f>
        <v>45.8</v>
      </c>
      <c r="X19" s="20" t="s">
        <v>85</v>
      </c>
      <c r="Y19" s="21">
        <f>VLOOKUP(X19,'Ads Fontes Media Bias Data'!$A$2:$D$1744,3)</f>
        <v>-7.82</v>
      </c>
      <c r="Z19" s="22">
        <f>VLOOKUP(X19,'Ads Fontes Media Bias Data'!$A$2:$D$1744,4)</f>
        <v>43.93</v>
      </c>
      <c r="AA19" s="20" t="s">
        <v>91</v>
      </c>
      <c r="AB19" s="21">
        <f>VLOOKUP(AA19,'Ads Fontes Media Bias Data'!$A$2:$D$1744,3)</f>
        <v>-7.83</v>
      </c>
      <c r="AC19" s="22">
        <f>VLOOKUP(AA19,'Ads Fontes Media Bias Data'!$A$2:$D$1744,4)</f>
        <v>43.2</v>
      </c>
      <c r="AD19" s="20" t="s">
        <v>79</v>
      </c>
      <c r="AE19" s="21">
        <f>VLOOKUP(AD19,'Ads Fontes Media Bias Data'!$A$2:$D$1744,3)</f>
        <v>-3.6</v>
      </c>
      <c r="AF19" s="22">
        <f>VLOOKUP(AD19,'Ads Fontes Media Bias Data'!$A$2:$D$1744,4)</f>
        <v>46.07</v>
      </c>
      <c r="AG19" s="20" t="s">
        <v>88</v>
      </c>
      <c r="AH19" s="21">
        <f>VLOOKUP(AG19,'Ads Fontes Media Bias Data'!$A$2:$D$1744,3)</f>
        <v>-8.68</v>
      </c>
      <c r="AI19" s="22">
        <f>VLOOKUP(AG19,'Ads Fontes Media Bias Data'!$A$2:$D$1744,4)</f>
        <v>42.4</v>
      </c>
      <c r="AJ19" s="20" t="s">
        <v>75</v>
      </c>
      <c r="AK19" s="21">
        <f>VLOOKUP(AJ19,'Ads Fontes Media Bias Data'!$A$2:$D$1744,3)</f>
        <v>-6.82</v>
      </c>
      <c r="AL19" s="22">
        <f>VLOOKUP(AJ19,'Ads Fontes Media Bias Data'!$A$2:$D$1744,4)</f>
        <v>45.8</v>
      </c>
      <c r="AM19" s="20" t="s">
        <v>103</v>
      </c>
      <c r="AN19" s="21">
        <f>VLOOKUP(AM19,'Ads Fontes Media Bias Data'!$A$2:$D$1744,3)</f>
        <v>-8.55</v>
      </c>
      <c r="AO19" s="22">
        <f>VLOOKUP(AM19,'Ads Fontes Media Bias Data'!$A$2:$D$1744,4)</f>
        <v>41.05</v>
      </c>
      <c r="AP19" s="20" t="s">
        <v>218</v>
      </c>
      <c r="AQ19" s="21">
        <f>VLOOKUP(AP19,'Ads Fontes Media Bias Data'!$A$2:$D$1744,3)</f>
        <v>-14.19</v>
      </c>
      <c r="AR19" s="22">
        <f>VLOOKUP(AP19,'Ads Fontes Media Bias Data'!$A$2:$D$1744,4)</f>
        <v>36.06</v>
      </c>
      <c r="AS19" s="24">
        <f t="shared" si="1"/>
        <v>-6.764166667</v>
      </c>
      <c r="AT19" s="25">
        <f t="shared" si="2"/>
        <v>3.42061254</v>
      </c>
      <c r="AU19" s="26">
        <f t="shared" si="3"/>
        <v>43.7925</v>
      </c>
      <c r="AV19" s="25">
        <f t="shared" si="4"/>
        <v>3.217387774</v>
      </c>
      <c r="AW19" s="25"/>
      <c r="AX19" s="25"/>
      <c r="AY19" s="25"/>
      <c r="AZ19" s="25"/>
    </row>
    <row r="20">
      <c r="A20" s="13">
        <v>44731.0</v>
      </c>
      <c r="B20" s="14" t="s">
        <v>213</v>
      </c>
      <c r="C20" s="15">
        <v>9.68945054945056</v>
      </c>
      <c r="D20" s="16" t="str">
        <f>IFERROR(__xludf.DUMMYFUNCTION("CONCATENATE(""W241.CM.alex.doe."", TO_TEXT(C20), ""@gmail.com"")"),"W241.CM.alex.doe.010@gmail.com")</f>
        <v>W241.CM.alex.doe.010@gmail.com</v>
      </c>
      <c r="E20" s="17" t="s">
        <v>115</v>
      </c>
      <c r="F20" s="18">
        <v>21285.0</v>
      </c>
      <c r="G20" s="17" t="s">
        <v>70</v>
      </c>
      <c r="H20" s="19" t="s">
        <v>71</v>
      </c>
      <c r="I20" s="27" t="s">
        <v>134</v>
      </c>
      <c r="J20" s="28">
        <f>VLOOKUP(I20,'Ads Fontes Media Bias Data'!$A$2:$D$1744,3)</f>
        <v>-5.17</v>
      </c>
      <c r="K20" s="29">
        <f>VLOOKUP(I20,'Ads Fontes Media Bias Data'!$A$2:$D$1744,4)</f>
        <v>46</v>
      </c>
      <c r="L20" s="27" t="s">
        <v>102</v>
      </c>
      <c r="M20" s="28">
        <f>VLOOKUP(L20,'Ads Fontes Media Bias Data'!$A$2:$D$1744,3)</f>
        <v>-4.5</v>
      </c>
      <c r="N20" s="29">
        <f>VLOOKUP(L20,'Ads Fontes Media Bias Data'!$A$2:$D$1744,4)</f>
        <v>46.8</v>
      </c>
      <c r="O20" s="27" t="s">
        <v>79</v>
      </c>
      <c r="P20" s="28">
        <f>VLOOKUP(O20,'Ads Fontes Media Bias Data'!$A$2:$D$1744,3)</f>
        <v>-3.6</v>
      </c>
      <c r="Q20" s="29">
        <f>VLOOKUP(O20,'Ads Fontes Media Bias Data'!$A$2:$D$1744,4)</f>
        <v>46.07</v>
      </c>
      <c r="R20" s="27" t="s">
        <v>103</v>
      </c>
      <c r="S20" s="28">
        <f>VLOOKUP(R20,'Ads Fontes Media Bias Data'!$A$2:$D$1744,3)</f>
        <v>-8.55</v>
      </c>
      <c r="T20" s="29">
        <f>VLOOKUP(R20,'Ads Fontes Media Bias Data'!$A$2:$D$1744,4)</f>
        <v>41.05</v>
      </c>
      <c r="U20" s="27" t="s">
        <v>79</v>
      </c>
      <c r="V20" s="28">
        <f>VLOOKUP(U20,'Ads Fontes Media Bias Data'!$A$2:$D$1744,3)</f>
        <v>-3.6</v>
      </c>
      <c r="W20" s="29">
        <f>VLOOKUP(U20,'Ads Fontes Media Bias Data'!$A$2:$D$1744,4)</f>
        <v>46.07</v>
      </c>
      <c r="X20" s="27" t="s">
        <v>101</v>
      </c>
      <c r="Y20" s="28">
        <f>VLOOKUP(X20,'Ads Fontes Media Bias Data'!$A$2:$D$1744,3)</f>
        <v>-14.13</v>
      </c>
      <c r="Z20" s="29">
        <f>VLOOKUP(X20,'Ads Fontes Media Bias Data'!$A$2:$D$1744,4)</f>
        <v>35.87</v>
      </c>
      <c r="AA20" s="27" t="s">
        <v>130</v>
      </c>
      <c r="AB20" s="28">
        <f>VLOOKUP(AA20,'Ads Fontes Media Bias Data'!$A$2:$D$1744,3)</f>
        <v>-16.48</v>
      </c>
      <c r="AC20" s="29">
        <f>VLOOKUP(AA20,'Ads Fontes Media Bias Data'!$A$2:$D$1744,4)</f>
        <v>31.38</v>
      </c>
      <c r="AD20" s="27" t="s">
        <v>101</v>
      </c>
      <c r="AE20" s="28">
        <f>VLOOKUP(AD20,'Ads Fontes Media Bias Data'!$A$2:$D$1744,3)</f>
        <v>-14.13</v>
      </c>
      <c r="AF20" s="29">
        <f>VLOOKUP(AD20,'Ads Fontes Media Bias Data'!$A$2:$D$1744,4)</f>
        <v>35.87</v>
      </c>
      <c r="AG20" s="27" t="s">
        <v>119</v>
      </c>
      <c r="AH20" s="28">
        <f>VLOOKUP(AG20,'Ads Fontes Media Bias Data'!$A$2:$D$1744,3)</f>
        <v>-4.91</v>
      </c>
      <c r="AI20" s="29">
        <f>VLOOKUP(AG20,'Ads Fontes Media Bias Data'!$A$2:$D$1744,4)</f>
        <v>42.9</v>
      </c>
      <c r="AJ20" s="27" t="s">
        <v>75</v>
      </c>
      <c r="AK20" s="28">
        <f>VLOOKUP(AJ20,'Ads Fontes Media Bias Data'!$A$2:$D$1744,3)</f>
        <v>-6.82</v>
      </c>
      <c r="AL20" s="29">
        <f>VLOOKUP(AJ20,'Ads Fontes Media Bias Data'!$A$2:$D$1744,4)</f>
        <v>45.8</v>
      </c>
      <c r="AM20" s="27" t="s">
        <v>76</v>
      </c>
      <c r="AN20" s="28">
        <f>VLOOKUP(AM20,'Ads Fontes Media Bias Data'!$A$2:$D$1744,3)</f>
        <v>3.19</v>
      </c>
      <c r="AO20" s="29">
        <f>VLOOKUP(AM20,'Ads Fontes Media Bias Data'!$A$2:$D$1744,4)</f>
        <v>46.64</v>
      </c>
      <c r="AP20" s="27" t="s">
        <v>112</v>
      </c>
      <c r="AQ20" s="28">
        <f>VLOOKUP(AP20,'Ads Fontes Media Bias Data'!$A$2:$D$1744,3)</f>
        <v>-3.77</v>
      </c>
      <c r="AR20" s="29">
        <f>VLOOKUP(AP20,'Ads Fontes Media Bias Data'!$A$2:$D$1744,4)</f>
        <v>45.87</v>
      </c>
      <c r="AS20" s="24">
        <f t="shared" si="1"/>
        <v>-6.8725</v>
      </c>
      <c r="AT20" s="25">
        <f t="shared" si="2"/>
        <v>5.601461051</v>
      </c>
      <c r="AU20" s="26">
        <f t="shared" si="3"/>
        <v>42.52666667</v>
      </c>
      <c r="AV20" s="25">
        <f t="shared" si="4"/>
        <v>5.303844803</v>
      </c>
      <c r="AW20" s="25"/>
      <c r="AX20" s="25"/>
      <c r="AY20" s="25"/>
      <c r="AZ20" s="25"/>
    </row>
    <row r="21">
      <c r="A21" s="13">
        <v>44731.0</v>
      </c>
      <c r="B21" s="14" t="s">
        <v>213</v>
      </c>
      <c r="C21" s="15">
        <v>10.1879120879121</v>
      </c>
      <c r="D21" s="16" t="str">
        <f>IFERROR(__xludf.DUMMYFUNCTION("CONCATENATE(""W241.CM.alex.doe."", TO_TEXT(C21), ""@gmail.com"")"),"W241.CM.alex.doe.010@gmail.com")</f>
        <v>W241.CM.alex.doe.010@gmail.com</v>
      </c>
      <c r="E21" s="17" t="s">
        <v>115</v>
      </c>
      <c r="F21" s="18">
        <v>21285.0</v>
      </c>
      <c r="G21" s="17" t="s">
        <v>70</v>
      </c>
      <c r="H21" s="19" t="s">
        <v>83</v>
      </c>
      <c r="I21" s="27" t="s">
        <v>219</v>
      </c>
      <c r="J21" s="28">
        <f>VLOOKUP(I21,'Ads Fontes Media Bias Data'!$A$2:$D$1744,3)</f>
        <v>-4.35</v>
      </c>
      <c r="K21" s="29">
        <f>VLOOKUP(I21,'Ads Fontes Media Bias Data'!$A$2:$D$1744,4)</f>
        <v>46.31</v>
      </c>
      <c r="L21" s="27" t="s">
        <v>86</v>
      </c>
      <c r="M21" s="28">
        <f>VLOOKUP(L21,'Ads Fontes Media Bias Data'!$A$2:$D$1744,3)</f>
        <v>-1.82</v>
      </c>
      <c r="N21" s="29">
        <f>VLOOKUP(L21,'Ads Fontes Media Bias Data'!$A$2:$D$1744,4)</f>
        <v>48.85</v>
      </c>
      <c r="O21" s="27" t="s">
        <v>75</v>
      </c>
      <c r="P21" s="28">
        <f>VLOOKUP(O21,'Ads Fontes Media Bias Data'!$A$2:$D$1744,3)</f>
        <v>-6.82</v>
      </c>
      <c r="Q21" s="29">
        <f>VLOOKUP(O21,'Ads Fontes Media Bias Data'!$A$2:$D$1744,4)</f>
        <v>45.8</v>
      </c>
      <c r="R21" s="27" t="s">
        <v>84</v>
      </c>
      <c r="S21" s="28">
        <f>VLOOKUP(R21,'Ads Fontes Media Bias Data'!$A$2:$D$1744,3)</f>
        <v>-5.11</v>
      </c>
      <c r="T21" s="29">
        <f>VLOOKUP(R21,'Ads Fontes Media Bias Data'!$A$2:$D$1744,4)</f>
        <v>45.12</v>
      </c>
      <c r="U21" s="27" t="s">
        <v>85</v>
      </c>
      <c r="V21" s="28">
        <f>VLOOKUP(U21,'Ads Fontes Media Bias Data'!$A$2:$D$1744,3)</f>
        <v>-7.82</v>
      </c>
      <c r="W21" s="29">
        <f>VLOOKUP(U21,'Ads Fontes Media Bias Data'!$A$2:$D$1744,4)</f>
        <v>43.93</v>
      </c>
      <c r="X21" s="27" t="s">
        <v>88</v>
      </c>
      <c r="Y21" s="28">
        <f>VLOOKUP(X21,'Ads Fontes Media Bias Data'!$A$2:$D$1744,3)</f>
        <v>-8.68</v>
      </c>
      <c r="Z21" s="29">
        <f>VLOOKUP(X21,'Ads Fontes Media Bias Data'!$A$2:$D$1744,4)</f>
        <v>42.4</v>
      </c>
      <c r="AA21" s="27" t="s">
        <v>85</v>
      </c>
      <c r="AB21" s="28">
        <f>VLOOKUP(AA21,'Ads Fontes Media Bias Data'!$A$2:$D$1744,3)</f>
        <v>-7.82</v>
      </c>
      <c r="AC21" s="29">
        <f>VLOOKUP(AA21,'Ads Fontes Media Bias Data'!$A$2:$D$1744,4)</f>
        <v>43.93</v>
      </c>
      <c r="AD21" s="27" t="s">
        <v>94</v>
      </c>
      <c r="AE21" s="28">
        <f>VLOOKUP(AD21,'Ads Fontes Media Bias Data'!$A$2:$D$1744,3)</f>
        <v>-4.73</v>
      </c>
      <c r="AF21" s="29">
        <f>VLOOKUP(AD21,'Ads Fontes Media Bias Data'!$A$2:$D$1744,4)</f>
        <v>44.48</v>
      </c>
      <c r="AG21" s="27" t="s">
        <v>220</v>
      </c>
      <c r="AH21" s="28">
        <f>VLOOKUP(AG21,'Ads Fontes Media Bias Data'!$A$2:$D$1744,3)</f>
        <v>-4.14</v>
      </c>
      <c r="AI21" s="29">
        <f>VLOOKUP(AG21,'Ads Fontes Media Bias Data'!$A$2:$D$1744,4)</f>
        <v>40.87</v>
      </c>
      <c r="AJ21" s="27" t="s">
        <v>185</v>
      </c>
      <c r="AK21" s="28">
        <f>VLOOKUP(AJ21,'Ads Fontes Media Bias Data'!$A$2:$D$1744,3)</f>
        <v>-1.22</v>
      </c>
      <c r="AL21" s="29">
        <f>VLOOKUP(AJ21,'Ads Fontes Media Bias Data'!$A$2:$D$1744,4)</f>
        <v>42</v>
      </c>
      <c r="AM21" s="27" t="s">
        <v>117</v>
      </c>
      <c r="AN21" s="28">
        <f>VLOOKUP(AM21,'Ads Fontes Media Bias Data'!$A$2:$D$1744,3)</f>
        <v>-11.36</v>
      </c>
      <c r="AO21" s="29">
        <f>VLOOKUP(AM21,'Ads Fontes Media Bias Data'!$A$2:$D$1744,4)</f>
        <v>39.69</v>
      </c>
      <c r="AP21" s="27" t="s">
        <v>75</v>
      </c>
      <c r="AQ21" s="28">
        <f>VLOOKUP(AP21,'Ads Fontes Media Bias Data'!$A$2:$D$1744,3)</f>
        <v>-6.82</v>
      </c>
      <c r="AR21" s="29">
        <f>VLOOKUP(AP21,'Ads Fontes Media Bias Data'!$A$2:$D$1744,4)</f>
        <v>45.8</v>
      </c>
      <c r="AS21" s="24">
        <f t="shared" si="1"/>
        <v>-5.890833333</v>
      </c>
      <c r="AT21" s="25">
        <f t="shared" si="2"/>
        <v>2.902138579</v>
      </c>
      <c r="AU21" s="26">
        <f t="shared" si="3"/>
        <v>44.09833333</v>
      </c>
      <c r="AV21" s="25">
        <f t="shared" si="4"/>
        <v>2.552185635</v>
      </c>
      <c r="AW21" s="25"/>
      <c r="AX21" s="25"/>
      <c r="AY21" s="25"/>
      <c r="AZ21" s="25"/>
    </row>
    <row r="22">
      <c r="A22" s="13">
        <v>44731.0</v>
      </c>
      <c r="B22" s="14" t="s">
        <v>213</v>
      </c>
      <c r="C22" s="15">
        <v>10.6863736263736</v>
      </c>
      <c r="D22" s="16" t="str">
        <f>IFERROR(__xludf.DUMMYFUNCTION("CONCATENATE(""W241.CM.alex.doe."", TO_TEXT(C22), ""@gmail.com"")"),"W241.CM.alex.doe.011@gmail.com")</f>
        <v>W241.CM.alex.doe.011@gmail.com</v>
      </c>
      <c r="E22" s="17" t="s">
        <v>115</v>
      </c>
      <c r="F22" s="18">
        <v>19676.0</v>
      </c>
      <c r="G22" s="17" t="s">
        <v>96</v>
      </c>
      <c r="H22" s="19" t="s">
        <v>71</v>
      </c>
      <c r="I22" s="20" t="s">
        <v>79</v>
      </c>
      <c r="J22" s="21">
        <f>VLOOKUP(I22,'Ads Fontes Media Bias Data'!$A$2:$D$1744,3)</f>
        <v>-3.6</v>
      </c>
      <c r="K22" s="22">
        <f>VLOOKUP(I22,'Ads Fontes Media Bias Data'!$A$2:$D$1744,4)</f>
        <v>46.07</v>
      </c>
      <c r="L22" s="20" t="s">
        <v>72</v>
      </c>
      <c r="M22" s="21">
        <f>VLOOKUP(L22,'Ads Fontes Media Bias Data'!$A$2:$D$1744,3)</f>
        <v>14.02</v>
      </c>
      <c r="N22" s="22">
        <f>VLOOKUP(L22,'Ads Fontes Media Bias Data'!$A$2:$D$1744,4)</f>
        <v>35.4</v>
      </c>
      <c r="O22" s="20" t="s">
        <v>75</v>
      </c>
      <c r="P22" s="21">
        <f>VLOOKUP(O22,'Ads Fontes Media Bias Data'!$A$2:$D$1744,3)</f>
        <v>-6.82</v>
      </c>
      <c r="Q22" s="22">
        <f>VLOOKUP(O22,'Ads Fontes Media Bias Data'!$A$2:$D$1744,4)</f>
        <v>45.8</v>
      </c>
      <c r="R22" s="20" t="s">
        <v>84</v>
      </c>
      <c r="S22" s="21">
        <f>VLOOKUP(R22,'Ads Fontes Media Bias Data'!$A$2:$D$1744,3)</f>
        <v>-5.11</v>
      </c>
      <c r="T22" s="22">
        <f>VLOOKUP(R22,'Ads Fontes Media Bias Data'!$A$2:$D$1744,4)</f>
        <v>45.12</v>
      </c>
      <c r="U22" s="20" t="s">
        <v>72</v>
      </c>
      <c r="V22" s="21">
        <f>VLOOKUP(U22,'Ads Fontes Media Bias Data'!$A$2:$D$1744,3)</f>
        <v>14.02</v>
      </c>
      <c r="W22" s="22">
        <f>VLOOKUP(U22,'Ads Fontes Media Bias Data'!$A$2:$D$1744,4)</f>
        <v>35.4</v>
      </c>
      <c r="X22" s="20" t="s">
        <v>112</v>
      </c>
      <c r="Y22" s="21">
        <f>VLOOKUP(X22,'Ads Fontes Media Bias Data'!$A$2:$D$1744,3)</f>
        <v>-3.77</v>
      </c>
      <c r="Z22" s="22">
        <f>VLOOKUP(X22,'Ads Fontes Media Bias Data'!$A$2:$D$1744,4)</f>
        <v>45.87</v>
      </c>
      <c r="AA22" s="20" t="s">
        <v>101</v>
      </c>
      <c r="AB22" s="21">
        <f>VLOOKUP(AA22,'Ads Fontes Media Bias Data'!$A$2:$D$1744,3)</f>
        <v>-14.13</v>
      </c>
      <c r="AC22" s="22">
        <f>VLOOKUP(AA22,'Ads Fontes Media Bias Data'!$A$2:$D$1744,4)</f>
        <v>35.87</v>
      </c>
      <c r="AD22" s="20" t="s">
        <v>86</v>
      </c>
      <c r="AE22" s="21">
        <f>VLOOKUP(AD22,'Ads Fontes Media Bias Data'!$A$2:$D$1744,3)</f>
        <v>-1.82</v>
      </c>
      <c r="AF22" s="22">
        <f>VLOOKUP(AD22,'Ads Fontes Media Bias Data'!$A$2:$D$1744,4)</f>
        <v>48.85</v>
      </c>
      <c r="AG22" s="20" t="s">
        <v>86</v>
      </c>
      <c r="AH22" s="21">
        <f>VLOOKUP(AG22,'Ads Fontes Media Bias Data'!$A$2:$D$1744,3)</f>
        <v>-1.82</v>
      </c>
      <c r="AI22" s="22">
        <f>VLOOKUP(AG22,'Ads Fontes Media Bias Data'!$A$2:$D$1744,4)</f>
        <v>48.85</v>
      </c>
      <c r="AJ22" s="20" t="s">
        <v>101</v>
      </c>
      <c r="AK22" s="21">
        <f>VLOOKUP(AJ22,'Ads Fontes Media Bias Data'!$A$2:$D$1744,3)</f>
        <v>-14.13</v>
      </c>
      <c r="AL22" s="22">
        <f>VLOOKUP(AJ22,'Ads Fontes Media Bias Data'!$A$2:$D$1744,4)</f>
        <v>35.87</v>
      </c>
      <c r="AM22" s="20" t="s">
        <v>86</v>
      </c>
      <c r="AN22" s="21">
        <f>VLOOKUP(AM22,'Ads Fontes Media Bias Data'!$A$2:$D$1744,3)</f>
        <v>-1.82</v>
      </c>
      <c r="AO22" s="22">
        <f>VLOOKUP(AM22,'Ads Fontes Media Bias Data'!$A$2:$D$1744,4)</f>
        <v>48.85</v>
      </c>
      <c r="AP22" s="20" t="s">
        <v>78</v>
      </c>
      <c r="AQ22" s="21">
        <f>VLOOKUP(AP22,'Ads Fontes Media Bias Data'!$A$2:$D$1744,3)</f>
        <v>-0.42</v>
      </c>
      <c r="AR22" s="22">
        <f>VLOOKUP(AP22,'Ads Fontes Media Bias Data'!$A$2:$D$1744,4)</f>
        <v>42.02</v>
      </c>
      <c r="AS22" s="24">
        <f t="shared" si="1"/>
        <v>-2.116666667</v>
      </c>
      <c r="AT22" s="25">
        <f t="shared" si="2"/>
        <v>8.783156746</v>
      </c>
      <c r="AU22" s="26">
        <f t="shared" si="3"/>
        <v>42.83083333</v>
      </c>
      <c r="AV22" s="25">
        <f t="shared" si="4"/>
        <v>5.644583016</v>
      </c>
      <c r="AW22" s="25"/>
      <c r="AX22" s="25"/>
      <c r="AY22" s="25"/>
      <c r="AZ22" s="25"/>
    </row>
    <row r="23">
      <c r="A23" s="13">
        <v>44731.0</v>
      </c>
      <c r="B23" s="14" t="s">
        <v>213</v>
      </c>
      <c r="C23" s="15">
        <v>11.1848351648352</v>
      </c>
      <c r="D23" s="16" t="str">
        <f>IFERROR(__xludf.DUMMYFUNCTION("CONCATENATE(""W241.CM.alex.doe."", TO_TEXT(C23), ""@gmail.com"")"),"W241.CM.alex.doe.011@gmail.com")</f>
        <v>W241.CM.alex.doe.011@gmail.com</v>
      </c>
      <c r="E23" s="17" t="s">
        <v>115</v>
      </c>
      <c r="F23" s="18">
        <v>19676.0</v>
      </c>
      <c r="G23" s="17" t="s">
        <v>96</v>
      </c>
      <c r="H23" s="19" t="s">
        <v>83</v>
      </c>
      <c r="I23" s="20"/>
      <c r="J23" s="21" t="str">
        <f>VLOOKUP(I23,'Ads Fontes Media Bias Data'!$A$2:$D$1744,3)</f>
        <v>#N/A</v>
      </c>
      <c r="K23" s="22" t="str">
        <f>VLOOKUP(I23,'Ads Fontes Media Bias Data'!$A$2:$D$1744,4)</f>
        <v>#N/A</v>
      </c>
      <c r="L23" s="20"/>
      <c r="M23" s="21" t="str">
        <f>VLOOKUP(L23,'Ads Fontes Media Bias Data'!$A$2:$D$1744,3)</f>
        <v>#N/A</v>
      </c>
      <c r="N23" s="22" t="str">
        <f>VLOOKUP(L23,'Ads Fontes Media Bias Data'!$A$2:$D$1744,4)</f>
        <v>#N/A</v>
      </c>
      <c r="O23" s="20"/>
      <c r="P23" s="21" t="str">
        <f>VLOOKUP(O23,'Ads Fontes Media Bias Data'!$A$2:$D$1744,3)</f>
        <v>#N/A</v>
      </c>
      <c r="Q23" s="22" t="str">
        <f>VLOOKUP(O23,'Ads Fontes Media Bias Data'!$A$2:$D$1744,4)</f>
        <v>#N/A</v>
      </c>
      <c r="R23" s="20"/>
      <c r="S23" s="21" t="str">
        <f>VLOOKUP(R23,'Ads Fontes Media Bias Data'!$A$2:$D$1744,3)</f>
        <v>#N/A</v>
      </c>
      <c r="T23" s="22" t="str">
        <f>VLOOKUP(R23,'Ads Fontes Media Bias Data'!$A$2:$D$1744,4)</f>
        <v>#N/A</v>
      </c>
      <c r="U23" s="20"/>
      <c r="V23" s="21" t="str">
        <f>VLOOKUP(U23,'Ads Fontes Media Bias Data'!$A$2:$D$1744,3)</f>
        <v>#N/A</v>
      </c>
      <c r="W23" s="22" t="str">
        <f>VLOOKUP(U23,'Ads Fontes Media Bias Data'!$A$2:$D$1744,4)</f>
        <v>#N/A</v>
      </c>
      <c r="X23" s="20"/>
      <c r="Y23" s="21" t="str">
        <f>VLOOKUP(X23,'Ads Fontes Media Bias Data'!$A$2:$D$1744,3)</f>
        <v>#N/A</v>
      </c>
      <c r="Z23" s="22" t="str">
        <f>VLOOKUP(X23,'Ads Fontes Media Bias Data'!$A$2:$D$1744,4)</f>
        <v>#N/A</v>
      </c>
      <c r="AA23" s="20"/>
      <c r="AB23" s="21" t="str">
        <f>VLOOKUP(AA23,'Ads Fontes Media Bias Data'!$A$2:$D$1744,3)</f>
        <v>#N/A</v>
      </c>
      <c r="AC23" s="22" t="str">
        <f>VLOOKUP(AA23,'Ads Fontes Media Bias Data'!$A$2:$D$1744,4)</f>
        <v>#N/A</v>
      </c>
      <c r="AD23" s="20"/>
      <c r="AE23" s="21" t="str">
        <f>VLOOKUP(AD23,'Ads Fontes Media Bias Data'!$A$2:$D$1744,3)</f>
        <v>#N/A</v>
      </c>
      <c r="AF23" s="22" t="str">
        <f>VLOOKUP(AD23,'Ads Fontes Media Bias Data'!$A$2:$D$1744,4)</f>
        <v>#N/A</v>
      </c>
      <c r="AG23" s="20"/>
      <c r="AH23" s="21" t="str">
        <f>VLOOKUP(AG23,'Ads Fontes Media Bias Data'!$A$2:$D$1744,3)</f>
        <v>#N/A</v>
      </c>
      <c r="AI23" s="22" t="str">
        <f>VLOOKUP(AG23,'Ads Fontes Media Bias Data'!$A$2:$D$1744,4)</f>
        <v>#N/A</v>
      </c>
      <c r="AJ23" s="20"/>
      <c r="AK23" s="21" t="str">
        <f>VLOOKUP(AJ23,'Ads Fontes Media Bias Data'!$A$2:$D$1744,3)</f>
        <v>#N/A</v>
      </c>
      <c r="AL23" s="22" t="str">
        <f>VLOOKUP(AJ23,'Ads Fontes Media Bias Data'!$A$2:$D$1744,4)</f>
        <v>#N/A</v>
      </c>
      <c r="AM23" s="20"/>
      <c r="AN23" s="21" t="str">
        <f>VLOOKUP(AM23,'Ads Fontes Media Bias Data'!$A$2:$D$1744,3)</f>
        <v>#N/A</v>
      </c>
      <c r="AO23" s="22" t="str">
        <f>VLOOKUP(AM23,'Ads Fontes Media Bias Data'!$A$2:$D$1744,4)</f>
        <v>#N/A</v>
      </c>
      <c r="AP23" s="20"/>
      <c r="AQ23" s="21" t="str">
        <f>VLOOKUP(AP23,'Ads Fontes Media Bias Data'!$A$2:$D$1744,3)</f>
        <v>#N/A</v>
      </c>
      <c r="AR23" s="22" t="str">
        <f>VLOOKUP(AP23,'Ads Fontes Media Bias Data'!$A$2:$D$1744,4)</f>
        <v>#N/A</v>
      </c>
      <c r="AS23" s="24" t="str">
        <f t="shared" si="1"/>
        <v>#N/A</v>
      </c>
      <c r="AT23" s="25" t="str">
        <f t="shared" si="2"/>
        <v>#N/A</v>
      </c>
      <c r="AU23" s="26" t="str">
        <f t="shared" si="3"/>
        <v>#N/A</v>
      </c>
      <c r="AV23" s="25" t="str">
        <f t="shared" si="4"/>
        <v>#N/A</v>
      </c>
      <c r="AW23" s="26" t="s">
        <v>114</v>
      </c>
      <c r="AX23" s="25"/>
      <c r="AY23" s="25"/>
      <c r="AZ23" s="25"/>
    </row>
    <row r="24">
      <c r="A24" s="13">
        <v>44731.0</v>
      </c>
      <c r="B24" s="14" t="s">
        <v>213</v>
      </c>
      <c r="C24" s="15">
        <v>11.6832967032967</v>
      </c>
      <c r="D24" s="16" t="str">
        <f>IFERROR(__xludf.DUMMYFUNCTION("CONCATENATE(""W241.CM.alex.doe."", TO_TEXT(C24), ""@gmail.com"")"),"W241.CM.alex.doe.012@gmail.com")</f>
        <v>W241.CM.alex.doe.012@gmail.com</v>
      </c>
      <c r="E24" s="17" t="s">
        <v>115</v>
      </c>
      <c r="F24" s="18">
        <v>22079.0</v>
      </c>
      <c r="G24" s="17" t="s">
        <v>107</v>
      </c>
      <c r="H24" s="19" t="s">
        <v>71</v>
      </c>
      <c r="I24" s="27" t="s">
        <v>121</v>
      </c>
      <c r="J24" s="28">
        <f>VLOOKUP(I24,'Ads Fontes Media Bias Data'!$A$2:$D$1744,3)</f>
        <v>-3.15</v>
      </c>
      <c r="K24" s="29">
        <f>VLOOKUP(I24,'Ads Fontes Media Bias Data'!$A$2:$D$1744,4)</f>
        <v>47.51</v>
      </c>
      <c r="L24" s="27" t="s">
        <v>99</v>
      </c>
      <c r="M24" s="28">
        <f>VLOOKUP(L24,'Ads Fontes Media Bias Data'!$A$2:$D$1744,3)</f>
        <v>-0.93</v>
      </c>
      <c r="N24" s="29">
        <f>VLOOKUP(L24,'Ads Fontes Media Bias Data'!$A$2:$D$1744,4)</f>
        <v>47.73</v>
      </c>
      <c r="O24" s="27" t="s">
        <v>221</v>
      </c>
      <c r="P24" s="28">
        <f>VLOOKUP(O24,'Ads Fontes Media Bias Data'!$A$2:$D$1744,3)</f>
        <v>-1.6</v>
      </c>
      <c r="Q24" s="29">
        <f>VLOOKUP(O24,'Ads Fontes Media Bias Data'!$A$2:$D$1744,4)</f>
        <v>46.92</v>
      </c>
      <c r="R24" s="27" t="s">
        <v>110</v>
      </c>
      <c r="S24" s="28">
        <f>VLOOKUP(R24,'Ads Fontes Media Bias Data'!$A$2:$D$1744,3)</f>
        <v>-1.06</v>
      </c>
      <c r="T24" s="29">
        <f>VLOOKUP(R24,'Ads Fontes Media Bias Data'!$A$2:$D$1744,4)</f>
        <v>45.7</v>
      </c>
      <c r="U24" s="27" t="s">
        <v>99</v>
      </c>
      <c r="V24" s="28">
        <f>VLOOKUP(U24,'Ads Fontes Media Bias Data'!$A$2:$D$1744,3)</f>
        <v>-0.93</v>
      </c>
      <c r="W24" s="29">
        <f>VLOOKUP(U24,'Ads Fontes Media Bias Data'!$A$2:$D$1744,4)</f>
        <v>47.73</v>
      </c>
      <c r="X24" s="27" t="s">
        <v>72</v>
      </c>
      <c r="Y24" s="28">
        <f>VLOOKUP(X24,'Ads Fontes Media Bias Data'!$A$2:$D$1744,3)</f>
        <v>14.02</v>
      </c>
      <c r="Z24" s="29">
        <f>VLOOKUP(X24,'Ads Fontes Media Bias Data'!$A$2:$D$1744,4)</f>
        <v>35.4</v>
      </c>
      <c r="AA24" s="27" t="s">
        <v>79</v>
      </c>
      <c r="AB24" s="28">
        <f>VLOOKUP(AA24,'Ads Fontes Media Bias Data'!$A$2:$D$1744,3)</f>
        <v>-3.6</v>
      </c>
      <c r="AC24" s="29">
        <f>VLOOKUP(AA24,'Ads Fontes Media Bias Data'!$A$2:$D$1744,4)</f>
        <v>46.07</v>
      </c>
      <c r="AD24" s="27" t="s">
        <v>99</v>
      </c>
      <c r="AE24" s="28">
        <f>VLOOKUP(AD24,'Ads Fontes Media Bias Data'!$A$2:$D$1744,3)</f>
        <v>-0.93</v>
      </c>
      <c r="AF24" s="29">
        <f>VLOOKUP(AD24,'Ads Fontes Media Bias Data'!$A$2:$D$1744,4)</f>
        <v>47.73</v>
      </c>
      <c r="AG24" s="27" t="s">
        <v>72</v>
      </c>
      <c r="AH24" s="28">
        <f>VLOOKUP(AG24,'Ads Fontes Media Bias Data'!$A$2:$D$1744,3)</f>
        <v>14.02</v>
      </c>
      <c r="AI24" s="29">
        <f>VLOOKUP(AG24,'Ads Fontes Media Bias Data'!$A$2:$D$1744,4)</f>
        <v>35.4</v>
      </c>
      <c r="AJ24" s="27" t="s">
        <v>77</v>
      </c>
      <c r="AK24" s="28">
        <f>VLOOKUP(AJ24,'Ads Fontes Media Bias Data'!$A$2:$D$1744,3)</f>
        <v>-1.32</v>
      </c>
      <c r="AL24" s="29">
        <f>VLOOKUP(AJ24,'Ads Fontes Media Bias Data'!$A$2:$D$1744,4)</f>
        <v>47.94</v>
      </c>
      <c r="AM24" s="27" t="s">
        <v>128</v>
      </c>
      <c r="AN24" s="28">
        <f>VLOOKUP(AM24,'Ads Fontes Media Bias Data'!$A$2:$D$1744,3)</f>
        <v>-0.39</v>
      </c>
      <c r="AO24" s="29">
        <f>VLOOKUP(AM24,'Ads Fontes Media Bias Data'!$A$2:$D$1744,4)</f>
        <v>44.25</v>
      </c>
      <c r="AP24" s="27" t="s">
        <v>222</v>
      </c>
      <c r="AQ24" s="28">
        <f>VLOOKUP(AP24,'Ads Fontes Media Bias Data'!$A$2:$D$1744,3)</f>
        <v>0.11</v>
      </c>
      <c r="AR24" s="29">
        <f>VLOOKUP(AP24,'Ads Fontes Media Bias Data'!$A$2:$D$1744,4)</f>
        <v>44.56</v>
      </c>
      <c r="AS24" s="24">
        <f t="shared" si="1"/>
        <v>1.186666667</v>
      </c>
      <c r="AT24" s="25">
        <f t="shared" si="2"/>
        <v>6.08492972</v>
      </c>
      <c r="AU24" s="26">
        <f t="shared" si="3"/>
        <v>44.745</v>
      </c>
      <c r="AV24" s="25">
        <f t="shared" si="4"/>
        <v>4.541920899</v>
      </c>
      <c r="AW24" s="25"/>
      <c r="AX24" s="25"/>
      <c r="AY24" s="25"/>
      <c r="AZ24" s="25"/>
    </row>
    <row r="25">
      <c r="A25" s="13">
        <v>44731.0</v>
      </c>
      <c r="B25" s="14" t="s">
        <v>213</v>
      </c>
      <c r="C25" s="15">
        <v>12.1817582417583</v>
      </c>
      <c r="D25" s="16" t="str">
        <f>IFERROR(__xludf.DUMMYFUNCTION("CONCATENATE(""W241.CM.alex.doe."", TO_TEXT(C25), ""@gmail.com"")"),"W241.CM.alex.doe.012@gmail.com")</f>
        <v>W241.CM.alex.doe.012@gmail.com</v>
      </c>
      <c r="E25" s="17" t="s">
        <v>115</v>
      </c>
      <c r="F25" s="18">
        <v>22079.0</v>
      </c>
      <c r="G25" s="17" t="s">
        <v>107</v>
      </c>
      <c r="H25" s="19" t="s">
        <v>83</v>
      </c>
      <c r="I25" s="27"/>
      <c r="J25" s="28" t="str">
        <f>VLOOKUP(I25,'Ads Fontes Media Bias Data'!$A$2:$D$1744,3)</f>
        <v>#N/A</v>
      </c>
      <c r="K25" s="29" t="str">
        <f>VLOOKUP(I25,'Ads Fontes Media Bias Data'!$A$2:$D$1744,4)</f>
        <v>#N/A</v>
      </c>
      <c r="L25" s="27"/>
      <c r="M25" s="28" t="str">
        <f>VLOOKUP(L25,'Ads Fontes Media Bias Data'!$A$2:$D$1744,3)</f>
        <v>#N/A</v>
      </c>
      <c r="N25" s="29" t="str">
        <f>VLOOKUP(L25,'Ads Fontes Media Bias Data'!$A$2:$D$1744,4)</f>
        <v>#N/A</v>
      </c>
      <c r="O25" s="27"/>
      <c r="P25" s="28" t="str">
        <f>VLOOKUP(O25,'Ads Fontes Media Bias Data'!$A$2:$D$1744,3)</f>
        <v>#N/A</v>
      </c>
      <c r="Q25" s="29" t="str">
        <f>VLOOKUP(O25,'Ads Fontes Media Bias Data'!$A$2:$D$1744,4)</f>
        <v>#N/A</v>
      </c>
      <c r="R25" s="27"/>
      <c r="S25" s="28" t="str">
        <f>VLOOKUP(R25,'Ads Fontes Media Bias Data'!$A$2:$D$1744,3)</f>
        <v>#N/A</v>
      </c>
      <c r="T25" s="29" t="str">
        <f>VLOOKUP(R25,'Ads Fontes Media Bias Data'!$A$2:$D$1744,4)</f>
        <v>#N/A</v>
      </c>
      <c r="U25" s="27"/>
      <c r="V25" s="28" t="str">
        <f>VLOOKUP(U25,'Ads Fontes Media Bias Data'!$A$2:$D$1744,3)</f>
        <v>#N/A</v>
      </c>
      <c r="W25" s="29" t="str">
        <f>VLOOKUP(U25,'Ads Fontes Media Bias Data'!$A$2:$D$1744,4)</f>
        <v>#N/A</v>
      </c>
      <c r="X25" s="27"/>
      <c r="Y25" s="28" t="str">
        <f>VLOOKUP(X25,'Ads Fontes Media Bias Data'!$A$2:$D$1744,3)</f>
        <v>#N/A</v>
      </c>
      <c r="Z25" s="29" t="str">
        <f>VLOOKUP(X25,'Ads Fontes Media Bias Data'!$A$2:$D$1744,4)</f>
        <v>#N/A</v>
      </c>
      <c r="AA25" s="27"/>
      <c r="AB25" s="28" t="str">
        <f>VLOOKUP(AA25,'Ads Fontes Media Bias Data'!$A$2:$D$1744,3)</f>
        <v>#N/A</v>
      </c>
      <c r="AC25" s="29" t="str">
        <f>VLOOKUP(AA25,'Ads Fontes Media Bias Data'!$A$2:$D$1744,4)</f>
        <v>#N/A</v>
      </c>
      <c r="AD25" s="27"/>
      <c r="AE25" s="28" t="str">
        <f>VLOOKUP(AD25,'Ads Fontes Media Bias Data'!$A$2:$D$1744,3)</f>
        <v>#N/A</v>
      </c>
      <c r="AF25" s="29" t="str">
        <f>VLOOKUP(AD25,'Ads Fontes Media Bias Data'!$A$2:$D$1744,4)</f>
        <v>#N/A</v>
      </c>
      <c r="AG25" s="27"/>
      <c r="AH25" s="28" t="str">
        <f>VLOOKUP(AG25,'Ads Fontes Media Bias Data'!$A$2:$D$1744,3)</f>
        <v>#N/A</v>
      </c>
      <c r="AI25" s="29" t="str">
        <f>VLOOKUP(AG25,'Ads Fontes Media Bias Data'!$A$2:$D$1744,4)</f>
        <v>#N/A</v>
      </c>
      <c r="AJ25" s="27"/>
      <c r="AK25" s="28" t="str">
        <f>VLOOKUP(AJ25,'Ads Fontes Media Bias Data'!$A$2:$D$1744,3)</f>
        <v>#N/A</v>
      </c>
      <c r="AL25" s="29" t="str">
        <f>VLOOKUP(AJ25,'Ads Fontes Media Bias Data'!$A$2:$D$1744,4)</f>
        <v>#N/A</v>
      </c>
      <c r="AM25" s="27"/>
      <c r="AN25" s="28" t="str">
        <f>VLOOKUP(AM25,'Ads Fontes Media Bias Data'!$A$2:$D$1744,3)</f>
        <v>#N/A</v>
      </c>
      <c r="AO25" s="29" t="str">
        <f>VLOOKUP(AM25,'Ads Fontes Media Bias Data'!$A$2:$D$1744,4)</f>
        <v>#N/A</v>
      </c>
      <c r="AP25" s="27"/>
      <c r="AQ25" s="28" t="str">
        <f>VLOOKUP(AP25,'Ads Fontes Media Bias Data'!$A$2:$D$1744,3)</f>
        <v>#N/A</v>
      </c>
      <c r="AR25" s="29" t="str">
        <f>VLOOKUP(AP25,'Ads Fontes Media Bias Data'!$A$2:$D$1744,4)</f>
        <v>#N/A</v>
      </c>
      <c r="AS25" s="24" t="str">
        <f t="shared" si="1"/>
        <v>#N/A</v>
      </c>
      <c r="AT25" s="25" t="str">
        <f t="shared" si="2"/>
        <v>#N/A</v>
      </c>
      <c r="AU25" s="26" t="str">
        <f t="shared" si="3"/>
        <v>#N/A</v>
      </c>
      <c r="AV25" s="25" t="str">
        <f t="shared" si="4"/>
        <v>#N/A</v>
      </c>
      <c r="AW25" s="26" t="s">
        <v>114</v>
      </c>
      <c r="AX25" s="25"/>
      <c r="AY25" s="25"/>
      <c r="AZ25" s="25"/>
    </row>
    <row r="26">
      <c r="A26" s="13">
        <v>44738.0</v>
      </c>
      <c r="B26" s="14" t="s">
        <v>213</v>
      </c>
      <c r="C26" s="15">
        <v>12.6802197802198</v>
      </c>
      <c r="D26" s="16" t="str">
        <f>IFERROR(__xludf.DUMMYFUNCTION("CONCATENATE(""W241.CM.alex.doe."", TO_TEXT(C26), ""@gmail.com"")"),"W241.CM.alex.doe.013@gmail.com")</f>
        <v>W241.CM.alex.doe.013@gmail.com</v>
      </c>
      <c r="E26" s="17" t="s">
        <v>69</v>
      </c>
      <c r="F26" s="18">
        <v>34366.0</v>
      </c>
      <c r="G26" s="17" t="s">
        <v>70</v>
      </c>
      <c r="H26" s="19" t="s">
        <v>71</v>
      </c>
      <c r="I26" s="20" t="s">
        <v>201</v>
      </c>
      <c r="J26" s="21">
        <f>VLOOKUP(I26,'Ads Fontes Media Bias Data'!$A$2:$D$1744,3)</f>
        <v>-1.5</v>
      </c>
      <c r="K26" s="22">
        <f>VLOOKUP(I26,'Ads Fontes Media Bias Data'!$A$2:$D$1744,4)</f>
        <v>46.67</v>
      </c>
      <c r="L26" s="20" t="s">
        <v>111</v>
      </c>
      <c r="M26" s="21">
        <f>VLOOKUP(L26,'Ads Fontes Media Bias Data'!$A$2:$D$1744,3)</f>
        <v>-0.37</v>
      </c>
      <c r="N26" s="22">
        <f>VLOOKUP(L26,'Ads Fontes Media Bias Data'!$A$2:$D$1744,4)</f>
        <v>46.58</v>
      </c>
      <c r="O26" s="20" t="s">
        <v>99</v>
      </c>
      <c r="P26" s="21">
        <f>VLOOKUP(O26,'Ads Fontes Media Bias Data'!$A$2:$D$1744,3)</f>
        <v>-0.93</v>
      </c>
      <c r="Q26" s="22">
        <f>VLOOKUP(O26,'Ads Fontes Media Bias Data'!$A$2:$D$1744,4)</f>
        <v>47.73</v>
      </c>
      <c r="R26" s="20" t="s">
        <v>125</v>
      </c>
      <c r="S26" s="21">
        <f>VLOOKUP(R26,'Ads Fontes Media Bias Data'!$A$2:$D$1744,3)</f>
        <v>-1.23</v>
      </c>
      <c r="T26" s="22">
        <f>VLOOKUP(R26,'Ads Fontes Media Bias Data'!$A$2:$D$1744,4)</f>
        <v>45.73</v>
      </c>
      <c r="U26" s="20" t="s">
        <v>112</v>
      </c>
      <c r="V26" s="21">
        <f>VLOOKUP(U26,'Ads Fontes Media Bias Data'!$A$2:$D$1744,3)</f>
        <v>-3.77</v>
      </c>
      <c r="W26" s="22">
        <f>VLOOKUP(U26,'Ads Fontes Media Bias Data'!$A$2:$D$1744,4)</f>
        <v>45.87</v>
      </c>
      <c r="X26" s="20" t="s">
        <v>75</v>
      </c>
      <c r="Y26" s="21">
        <f>VLOOKUP(X26,'Ads Fontes Media Bias Data'!$A$2:$D$1744,3)</f>
        <v>-6.82</v>
      </c>
      <c r="Z26" s="22">
        <f>VLOOKUP(X26,'Ads Fontes Media Bias Data'!$A$2:$D$1744,4)</f>
        <v>45.8</v>
      </c>
      <c r="AA26" s="20" t="s">
        <v>185</v>
      </c>
      <c r="AB26" s="21">
        <f>VLOOKUP(AA26,'Ads Fontes Media Bias Data'!$A$2:$D$1744,3)</f>
        <v>-1.22</v>
      </c>
      <c r="AC26" s="22">
        <f>VLOOKUP(AA26,'Ads Fontes Media Bias Data'!$A$2:$D$1744,4)</f>
        <v>42</v>
      </c>
      <c r="AD26" s="20" t="s">
        <v>108</v>
      </c>
      <c r="AE26" s="21">
        <f>VLOOKUP(AD26,'Ads Fontes Media Bias Data'!$A$2:$D$1744,3)</f>
        <v>-4.44</v>
      </c>
      <c r="AF26" s="22">
        <f>VLOOKUP(AD26,'Ads Fontes Media Bias Data'!$A$2:$D$1744,4)</f>
        <v>48.78</v>
      </c>
      <c r="AG26" s="20" t="s">
        <v>108</v>
      </c>
      <c r="AH26" s="21">
        <f>VLOOKUP(AG26,'Ads Fontes Media Bias Data'!$A$2:$D$1744,3)</f>
        <v>-4.44</v>
      </c>
      <c r="AI26" s="22">
        <f>VLOOKUP(AG26,'Ads Fontes Media Bias Data'!$A$2:$D$1744,4)</f>
        <v>48.78</v>
      </c>
      <c r="AJ26" s="20" t="s">
        <v>99</v>
      </c>
      <c r="AK26" s="21">
        <f>VLOOKUP(AJ26,'Ads Fontes Media Bias Data'!$A$2:$D$1744,3)</f>
        <v>-0.93</v>
      </c>
      <c r="AL26" s="22">
        <f>VLOOKUP(AJ26,'Ads Fontes Media Bias Data'!$A$2:$D$1744,4)</f>
        <v>47.73</v>
      </c>
      <c r="AM26" s="20" t="s">
        <v>75</v>
      </c>
      <c r="AN26" s="21">
        <f>VLOOKUP(AM26,'Ads Fontes Media Bias Data'!$A$2:$D$1744,3)</f>
        <v>-6.82</v>
      </c>
      <c r="AO26" s="22">
        <f>VLOOKUP(AM26,'Ads Fontes Media Bias Data'!$A$2:$D$1744,4)</f>
        <v>45.8</v>
      </c>
      <c r="AP26" s="20" t="s">
        <v>72</v>
      </c>
      <c r="AQ26" s="21">
        <f>VLOOKUP(AP26,'Ads Fontes Media Bias Data'!$A$2:$D$1744,3)</f>
        <v>14.02</v>
      </c>
      <c r="AR26" s="22">
        <f>VLOOKUP(AP26,'Ads Fontes Media Bias Data'!$A$2:$D$1744,4)</f>
        <v>35.4</v>
      </c>
      <c r="AS26" s="24">
        <f t="shared" si="1"/>
        <v>-1.5375</v>
      </c>
      <c r="AT26" s="25">
        <f t="shared" si="2"/>
        <v>5.410229578</v>
      </c>
      <c r="AU26" s="26">
        <f t="shared" si="3"/>
        <v>45.5725</v>
      </c>
      <c r="AV26" s="25">
        <f t="shared" si="4"/>
        <v>3.675034013</v>
      </c>
      <c r="AW26" s="25"/>
      <c r="AX26" s="25"/>
      <c r="AY26" s="25"/>
      <c r="AZ26" s="25"/>
    </row>
    <row r="27">
      <c r="A27" s="13">
        <v>44738.0</v>
      </c>
      <c r="B27" s="14" t="s">
        <v>213</v>
      </c>
      <c r="C27" s="15">
        <v>13.1786813186813</v>
      </c>
      <c r="D27" s="16" t="str">
        <f>IFERROR(__xludf.DUMMYFUNCTION("CONCATENATE(""W241.CM.alex.doe."", TO_TEXT(C27), ""@gmail.com"")"),"W241.CM.alex.doe.013@gmail.com")</f>
        <v>W241.CM.alex.doe.013@gmail.com</v>
      </c>
      <c r="E27" s="17" t="s">
        <v>69</v>
      </c>
      <c r="F27" s="18">
        <v>34366.0</v>
      </c>
      <c r="G27" s="17" t="s">
        <v>70</v>
      </c>
      <c r="H27" s="19" t="s">
        <v>83</v>
      </c>
      <c r="I27" s="20"/>
      <c r="J27" s="21" t="str">
        <f>VLOOKUP(I27,'Ads Fontes Media Bias Data'!$A$2:$D$1744,3)</f>
        <v>#N/A</v>
      </c>
      <c r="K27" s="22" t="str">
        <f>VLOOKUP(I27,'Ads Fontes Media Bias Data'!$A$2:$D$1744,4)</f>
        <v>#N/A</v>
      </c>
      <c r="L27" s="20"/>
      <c r="M27" s="21" t="str">
        <f>VLOOKUP(L27,'Ads Fontes Media Bias Data'!$A$2:$D$1744,3)</f>
        <v>#N/A</v>
      </c>
      <c r="N27" s="22" t="str">
        <f>VLOOKUP(L27,'Ads Fontes Media Bias Data'!$A$2:$D$1744,4)</f>
        <v>#N/A</v>
      </c>
      <c r="O27" s="20"/>
      <c r="P27" s="21" t="str">
        <f>VLOOKUP(O27,'Ads Fontes Media Bias Data'!$A$2:$D$1744,3)</f>
        <v>#N/A</v>
      </c>
      <c r="Q27" s="22" t="str">
        <f>VLOOKUP(O27,'Ads Fontes Media Bias Data'!$A$2:$D$1744,4)</f>
        <v>#N/A</v>
      </c>
      <c r="R27" s="20"/>
      <c r="S27" s="21" t="str">
        <f>VLOOKUP(R27,'Ads Fontes Media Bias Data'!$A$2:$D$1744,3)</f>
        <v>#N/A</v>
      </c>
      <c r="T27" s="22" t="str">
        <f>VLOOKUP(R27,'Ads Fontes Media Bias Data'!$A$2:$D$1744,4)</f>
        <v>#N/A</v>
      </c>
      <c r="U27" s="20"/>
      <c r="V27" s="21" t="str">
        <f>VLOOKUP(U27,'Ads Fontes Media Bias Data'!$A$2:$D$1744,3)</f>
        <v>#N/A</v>
      </c>
      <c r="W27" s="22" t="str">
        <f>VLOOKUP(U27,'Ads Fontes Media Bias Data'!$A$2:$D$1744,4)</f>
        <v>#N/A</v>
      </c>
      <c r="X27" s="20"/>
      <c r="Y27" s="21" t="str">
        <f>VLOOKUP(X27,'Ads Fontes Media Bias Data'!$A$2:$D$1744,3)</f>
        <v>#N/A</v>
      </c>
      <c r="Z27" s="22" t="str">
        <f>VLOOKUP(X27,'Ads Fontes Media Bias Data'!$A$2:$D$1744,4)</f>
        <v>#N/A</v>
      </c>
      <c r="AA27" s="20"/>
      <c r="AB27" s="21" t="str">
        <f>VLOOKUP(AA27,'Ads Fontes Media Bias Data'!$A$2:$D$1744,3)</f>
        <v>#N/A</v>
      </c>
      <c r="AC27" s="22" t="str">
        <f>VLOOKUP(AA27,'Ads Fontes Media Bias Data'!$A$2:$D$1744,4)</f>
        <v>#N/A</v>
      </c>
      <c r="AD27" s="20"/>
      <c r="AE27" s="21" t="str">
        <f>VLOOKUP(AD27,'Ads Fontes Media Bias Data'!$A$2:$D$1744,3)</f>
        <v>#N/A</v>
      </c>
      <c r="AF27" s="22" t="str">
        <f>VLOOKUP(AD27,'Ads Fontes Media Bias Data'!$A$2:$D$1744,4)</f>
        <v>#N/A</v>
      </c>
      <c r="AG27" s="20"/>
      <c r="AH27" s="21" t="str">
        <f>VLOOKUP(AG27,'Ads Fontes Media Bias Data'!$A$2:$D$1744,3)</f>
        <v>#N/A</v>
      </c>
      <c r="AI27" s="22" t="str">
        <f>VLOOKUP(AG27,'Ads Fontes Media Bias Data'!$A$2:$D$1744,4)</f>
        <v>#N/A</v>
      </c>
      <c r="AJ27" s="20"/>
      <c r="AK27" s="21" t="str">
        <f>VLOOKUP(AJ27,'Ads Fontes Media Bias Data'!$A$2:$D$1744,3)</f>
        <v>#N/A</v>
      </c>
      <c r="AL27" s="22" t="str">
        <f>VLOOKUP(AJ27,'Ads Fontes Media Bias Data'!$A$2:$D$1744,4)</f>
        <v>#N/A</v>
      </c>
      <c r="AM27" s="20"/>
      <c r="AN27" s="21" t="str">
        <f>VLOOKUP(AM27,'Ads Fontes Media Bias Data'!$A$2:$D$1744,3)</f>
        <v>#N/A</v>
      </c>
      <c r="AO27" s="22" t="str">
        <f>VLOOKUP(AM27,'Ads Fontes Media Bias Data'!$A$2:$D$1744,4)</f>
        <v>#N/A</v>
      </c>
      <c r="AP27" s="20"/>
      <c r="AQ27" s="21" t="str">
        <f>VLOOKUP(AP27,'Ads Fontes Media Bias Data'!$A$2:$D$1744,3)</f>
        <v>#N/A</v>
      </c>
      <c r="AR27" s="22" t="str">
        <f>VLOOKUP(AP27,'Ads Fontes Media Bias Data'!$A$2:$D$1744,4)</f>
        <v>#N/A</v>
      </c>
      <c r="AS27" s="24" t="str">
        <f t="shared" si="1"/>
        <v>#N/A</v>
      </c>
      <c r="AT27" s="25" t="str">
        <f t="shared" si="2"/>
        <v>#N/A</v>
      </c>
      <c r="AU27" s="26" t="str">
        <f t="shared" si="3"/>
        <v>#N/A</v>
      </c>
      <c r="AV27" s="25" t="str">
        <f t="shared" si="4"/>
        <v>#N/A</v>
      </c>
      <c r="AW27" s="26" t="s">
        <v>114</v>
      </c>
      <c r="AX27" s="25"/>
      <c r="AY27" s="25"/>
      <c r="AZ27" s="25"/>
    </row>
    <row r="28">
      <c r="A28" s="13">
        <v>44738.0</v>
      </c>
      <c r="B28" s="14" t="s">
        <v>213</v>
      </c>
      <c r="C28" s="15">
        <v>13.6771428571429</v>
      </c>
      <c r="D28" s="16" t="str">
        <f>IFERROR(__xludf.DUMMYFUNCTION("CONCATENATE(""W241.CM.alex.doe."", TO_TEXT(C28), ""@gmail.com"")"),"W241.CM.alex.doe.014@gmail.com")</f>
        <v>W241.CM.alex.doe.014@gmail.com</v>
      </c>
      <c r="E28" s="17" t="s">
        <v>69</v>
      </c>
      <c r="F28" s="18">
        <v>36774.0</v>
      </c>
      <c r="G28" s="17" t="s">
        <v>96</v>
      </c>
      <c r="H28" s="19" t="s">
        <v>71</v>
      </c>
      <c r="I28" s="27" t="s">
        <v>174</v>
      </c>
      <c r="J28" s="28">
        <f>VLOOKUP(I28,'Ads Fontes Media Bias Data'!$A$2:$D$1744,3)</f>
        <v>-0.25</v>
      </c>
      <c r="K28" s="29">
        <f>VLOOKUP(I28,'Ads Fontes Media Bias Data'!$A$2:$D$1744,4)</f>
        <v>46.23</v>
      </c>
      <c r="L28" s="27" t="s">
        <v>102</v>
      </c>
      <c r="M28" s="28">
        <f>VLOOKUP(L28,'Ads Fontes Media Bias Data'!$A$2:$D$1744,3)</f>
        <v>-4.5</v>
      </c>
      <c r="N28" s="29">
        <f>VLOOKUP(L28,'Ads Fontes Media Bias Data'!$A$2:$D$1744,4)</f>
        <v>46.8</v>
      </c>
      <c r="O28" s="27" t="s">
        <v>99</v>
      </c>
      <c r="P28" s="28">
        <f>VLOOKUP(O28,'Ads Fontes Media Bias Data'!$A$2:$D$1744,3)</f>
        <v>-0.93</v>
      </c>
      <c r="Q28" s="29">
        <f>VLOOKUP(O28,'Ads Fontes Media Bias Data'!$A$2:$D$1744,4)</f>
        <v>47.73</v>
      </c>
      <c r="R28" s="27" t="s">
        <v>88</v>
      </c>
      <c r="S28" s="28">
        <f>VLOOKUP(R28,'Ads Fontes Media Bias Data'!$A$2:$D$1744,3)</f>
        <v>-8.68</v>
      </c>
      <c r="T28" s="29">
        <f>VLOOKUP(R28,'Ads Fontes Media Bias Data'!$A$2:$D$1744,4)</f>
        <v>42.4</v>
      </c>
      <c r="U28" s="27" t="s">
        <v>97</v>
      </c>
      <c r="V28" s="28">
        <f>VLOOKUP(U28,'Ads Fontes Media Bias Data'!$A$2:$D$1744,3)</f>
        <v>11.85</v>
      </c>
      <c r="W28" s="29">
        <f>VLOOKUP(U28,'Ads Fontes Media Bias Data'!$A$2:$D$1744,4)</f>
        <v>40.56</v>
      </c>
      <c r="X28" s="27" t="s">
        <v>77</v>
      </c>
      <c r="Y28" s="28">
        <f>VLOOKUP(X28,'Ads Fontes Media Bias Data'!$A$2:$D$1744,3)</f>
        <v>-1.32</v>
      </c>
      <c r="Z28" s="29">
        <f>VLOOKUP(X28,'Ads Fontes Media Bias Data'!$A$2:$D$1744,4)</f>
        <v>47.94</v>
      </c>
      <c r="AA28" s="27" t="s">
        <v>128</v>
      </c>
      <c r="AB28" s="28">
        <f>VLOOKUP(AA28,'Ads Fontes Media Bias Data'!$A$2:$D$1744,3)</f>
        <v>-0.39</v>
      </c>
      <c r="AC28" s="29">
        <f>VLOOKUP(AA28,'Ads Fontes Media Bias Data'!$A$2:$D$1744,4)</f>
        <v>44.25</v>
      </c>
      <c r="AD28" s="27" t="s">
        <v>86</v>
      </c>
      <c r="AE28" s="28">
        <f>VLOOKUP(AD28,'Ads Fontes Media Bias Data'!$A$2:$D$1744,3)</f>
        <v>-1.82</v>
      </c>
      <c r="AF28" s="29">
        <f>VLOOKUP(AD28,'Ads Fontes Media Bias Data'!$A$2:$D$1744,4)</f>
        <v>48.85</v>
      </c>
      <c r="AG28" s="27" t="s">
        <v>111</v>
      </c>
      <c r="AH28" s="28">
        <f>VLOOKUP(AG28,'Ads Fontes Media Bias Data'!$A$2:$D$1744,3)</f>
        <v>-0.37</v>
      </c>
      <c r="AI28" s="29">
        <f>VLOOKUP(AG28,'Ads Fontes Media Bias Data'!$A$2:$D$1744,4)</f>
        <v>46.58</v>
      </c>
      <c r="AJ28" s="27" t="s">
        <v>75</v>
      </c>
      <c r="AK28" s="28">
        <f>VLOOKUP(AJ28,'Ads Fontes Media Bias Data'!$A$2:$D$1744,3)</f>
        <v>-6.82</v>
      </c>
      <c r="AL28" s="29">
        <f>VLOOKUP(AJ28,'Ads Fontes Media Bias Data'!$A$2:$D$1744,4)</f>
        <v>45.8</v>
      </c>
      <c r="AM28" s="27" t="s">
        <v>72</v>
      </c>
      <c r="AN28" s="28">
        <f>VLOOKUP(AM28,'Ads Fontes Media Bias Data'!$A$2:$D$1744,3)</f>
        <v>14.02</v>
      </c>
      <c r="AO28" s="29">
        <f>VLOOKUP(AM28,'Ads Fontes Media Bias Data'!$A$2:$D$1744,4)</f>
        <v>35.4</v>
      </c>
      <c r="AP28" s="27" t="s">
        <v>102</v>
      </c>
      <c r="AQ28" s="28">
        <f>VLOOKUP(AP28,'Ads Fontes Media Bias Data'!$A$2:$D$1744,3)</f>
        <v>-4.5</v>
      </c>
      <c r="AR28" s="29">
        <f>VLOOKUP(AP28,'Ads Fontes Media Bias Data'!$A$2:$D$1744,4)</f>
        <v>46.8</v>
      </c>
      <c r="AS28" s="24">
        <f t="shared" si="1"/>
        <v>-0.3091666667</v>
      </c>
      <c r="AT28" s="25">
        <f t="shared" si="2"/>
        <v>6.772013878</v>
      </c>
      <c r="AU28" s="26">
        <f t="shared" si="3"/>
        <v>44.945</v>
      </c>
      <c r="AV28" s="25">
        <f t="shared" si="4"/>
        <v>3.828221757</v>
      </c>
      <c r="AW28" s="25"/>
      <c r="AX28" s="25"/>
      <c r="AY28" s="25"/>
      <c r="AZ28" s="25"/>
    </row>
    <row r="29">
      <c r="A29" s="13">
        <v>44738.0</v>
      </c>
      <c r="B29" s="14" t="s">
        <v>213</v>
      </c>
      <c r="C29" s="15">
        <v>14.1756043956044</v>
      </c>
      <c r="D29" s="16" t="str">
        <f>IFERROR(__xludf.DUMMYFUNCTION("CONCATENATE(""W241.CM.alex.doe."", TO_TEXT(C29), ""@gmail.com"")"),"W241.CM.alex.doe.014@gmail.com")</f>
        <v>W241.CM.alex.doe.014@gmail.com</v>
      </c>
      <c r="E29" s="17" t="s">
        <v>69</v>
      </c>
      <c r="F29" s="18">
        <v>36774.0</v>
      </c>
      <c r="G29" s="17" t="s">
        <v>96</v>
      </c>
      <c r="H29" s="19" t="s">
        <v>83</v>
      </c>
      <c r="I29" s="27"/>
      <c r="J29" s="28" t="str">
        <f>VLOOKUP(I29,'Ads Fontes Media Bias Data'!$A$2:$D$1744,3)</f>
        <v>#N/A</v>
      </c>
      <c r="K29" s="29" t="str">
        <f>VLOOKUP(I29,'Ads Fontes Media Bias Data'!$A$2:$D$1744,4)</f>
        <v>#N/A</v>
      </c>
      <c r="L29" s="27"/>
      <c r="M29" s="28" t="str">
        <f>VLOOKUP(L29,'Ads Fontes Media Bias Data'!$A$2:$D$1744,3)</f>
        <v>#N/A</v>
      </c>
      <c r="N29" s="29" t="str">
        <f>VLOOKUP(L29,'Ads Fontes Media Bias Data'!$A$2:$D$1744,4)</f>
        <v>#N/A</v>
      </c>
      <c r="O29" s="27"/>
      <c r="P29" s="28" t="str">
        <f>VLOOKUP(O29,'Ads Fontes Media Bias Data'!$A$2:$D$1744,3)</f>
        <v>#N/A</v>
      </c>
      <c r="Q29" s="29" t="str">
        <f>VLOOKUP(O29,'Ads Fontes Media Bias Data'!$A$2:$D$1744,4)</f>
        <v>#N/A</v>
      </c>
      <c r="R29" s="27"/>
      <c r="S29" s="28" t="str">
        <f>VLOOKUP(R29,'Ads Fontes Media Bias Data'!$A$2:$D$1744,3)</f>
        <v>#N/A</v>
      </c>
      <c r="T29" s="29" t="str">
        <f>VLOOKUP(R29,'Ads Fontes Media Bias Data'!$A$2:$D$1744,4)</f>
        <v>#N/A</v>
      </c>
      <c r="U29" s="27"/>
      <c r="V29" s="28" t="str">
        <f>VLOOKUP(U29,'Ads Fontes Media Bias Data'!$A$2:$D$1744,3)</f>
        <v>#N/A</v>
      </c>
      <c r="W29" s="29" t="str">
        <f>VLOOKUP(U29,'Ads Fontes Media Bias Data'!$A$2:$D$1744,4)</f>
        <v>#N/A</v>
      </c>
      <c r="X29" s="27"/>
      <c r="Y29" s="28" t="str">
        <f>VLOOKUP(X29,'Ads Fontes Media Bias Data'!$A$2:$D$1744,3)</f>
        <v>#N/A</v>
      </c>
      <c r="Z29" s="29" t="str">
        <f>VLOOKUP(X29,'Ads Fontes Media Bias Data'!$A$2:$D$1744,4)</f>
        <v>#N/A</v>
      </c>
      <c r="AA29" s="27"/>
      <c r="AB29" s="28" t="str">
        <f>VLOOKUP(AA29,'Ads Fontes Media Bias Data'!$A$2:$D$1744,3)</f>
        <v>#N/A</v>
      </c>
      <c r="AC29" s="29" t="str">
        <f>VLOOKUP(AA29,'Ads Fontes Media Bias Data'!$A$2:$D$1744,4)</f>
        <v>#N/A</v>
      </c>
      <c r="AD29" s="27"/>
      <c r="AE29" s="28" t="str">
        <f>VLOOKUP(AD29,'Ads Fontes Media Bias Data'!$A$2:$D$1744,3)</f>
        <v>#N/A</v>
      </c>
      <c r="AF29" s="29" t="str">
        <f>VLOOKUP(AD29,'Ads Fontes Media Bias Data'!$A$2:$D$1744,4)</f>
        <v>#N/A</v>
      </c>
      <c r="AG29" s="27"/>
      <c r="AH29" s="28" t="str">
        <f>VLOOKUP(AG29,'Ads Fontes Media Bias Data'!$A$2:$D$1744,3)</f>
        <v>#N/A</v>
      </c>
      <c r="AI29" s="29" t="str">
        <f>VLOOKUP(AG29,'Ads Fontes Media Bias Data'!$A$2:$D$1744,4)</f>
        <v>#N/A</v>
      </c>
      <c r="AJ29" s="27"/>
      <c r="AK29" s="28" t="str">
        <f>VLOOKUP(AJ29,'Ads Fontes Media Bias Data'!$A$2:$D$1744,3)</f>
        <v>#N/A</v>
      </c>
      <c r="AL29" s="29" t="str">
        <f>VLOOKUP(AJ29,'Ads Fontes Media Bias Data'!$A$2:$D$1744,4)</f>
        <v>#N/A</v>
      </c>
      <c r="AM29" s="27"/>
      <c r="AN29" s="28" t="str">
        <f>VLOOKUP(AM29,'Ads Fontes Media Bias Data'!$A$2:$D$1744,3)</f>
        <v>#N/A</v>
      </c>
      <c r="AO29" s="29" t="str">
        <f>VLOOKUP(AM29,'Ads Fontes Media Bias Data'!$A$2:$D$1744,4)</f>
        <v>#N/A</v>
      </c>
      <c r="AP29" s="27"/>
      <c r="AQ29" s="28" t="str">
        <f>VLOOKUP(AP29,'Ads Fontes Media Bias Data'!$A$2:$D$1744,3)</f>
        <v>#N/A</v>
      </c>
      <c r="AR29" s="29" t="str">
        <f>VLOOKUP(AP29,'Ads Fontes Media Bias Data'!$A$2:$D$1744,4)</f>
        <v>#N/A</v>
      </c>
      <c r="AS29" s="24" t="str">
        <f t="shared" si="1"/>
        <v>#N/A</v>
      </c>
      <c r="AT29" s="25" t="str">
        <f t="shared" si="2"/>
        <v>#N/A</v>
      </c>
      <c r="AU29" s="26" t="str">
        <f t="shared" si="3"/>
        <v>#N/A</v>
      </c>
      <c r="AV29" s="25" t="str">
        <f t="shared" si="4"/>
        <v>#N/A</v>
      </c>
      <c r="AW29" s="26" t="s">
        <v>114</v>
      </c>
      <c r="AX29" s="25"/>
      <c r="AY29" s="25"/>
      <c r="AZ29" s="25"/>
    </row>
    <row r="30">
      <c r="A30" s="13">
        <v>44738.0</v>
      </c>
      <c r="B30" s="14" t="s">
        <v>213</v>
      </c>
      <c r="C30" s="15">
        <v>14.6740659340659</v>
      </c>
      <c r="D30" s="16" t="str">
        <f>IFERROR(__xludf.DUMMYFUNCTION("CONCATENATE(""W241.CM.alex.doe."", TO_TEXT(C30), ""@gmail.com"")"),"W241.CM.alex.doe.015@gmail.com")</f>
        <v>W241.CM.alex.doe.015@gmail.com</v>
      </c>
      <c r="E30" s="17" t="s">
        <v>69</v>
      </c>
      <c r="F30" s="18">
        <v>37080.0</v>
      </c>
      <c r="G30" s="17" t="s">
        <v>107</v>
      </c>
      <c r="H30" s="19" t="s">
        <v>71</v>
      </c>
      <c r="I30" s="20" t="s">
        <v>75</v>
      </c>
      <c r="J30" s="21">
        <f>VLOOKUP(I30,'Ads Fontes Media Bias Data'!$A$2:$D$1744,3)</f>
        <v>-6.82</v>
      </c>
      <c r="K30" s="22">
        <f>VLOOKUP(I30,'Ads Fontes Media Bias Data'!$A$2:$D$1744,4)</f>
        <v>45.8</v>
      </c>
      <c r="L30" s="20" t="s">
        <v>88</v>
      </c>
      <c r="M30" s="21">
        <f>VLOOKUP(L30,'Ads Fontes Media Bias Data'!$A$2:$D$1744,3)</f>
        <v>-8.68</v>
      </c>
      <c r="N30" s="22">
        <f>VLOOKUP(L30,'Ads Fontes Media Bias Data'!$A$2:$D$1744,4)</f>
        <v>42.4</v>
      </c>
      <c r="O30" s="20" t="s">
        <v>193</v>
      </c>
      <c r="P30" s="21">
        <f>VLOOKUP(O30,'Ads Fontes Media Bias Data'!$A$2:$D$1744,3)</f>
        <v>-0.76</v>
      </c>
      <c r="Q30" s="22">
        <f>VLOOKUP(O30,'Ads Fontes Media Bias Data'!$A$2:$D$1744,4)</f>
        <v>45.92</v>
      </c>
      <c r="R30" s="20" t="s">
        <v>121</v>
      </c>
      <c r="S30" s="21">
        <f>VLOOKUP(R30,'Ads Fontes Media Bias Data'!$A$2:$D$1744,3)</f>
        <v>-3.15</v>
      </c>
      <c r="T30" s="22">
        <f>VLOOKUP(R30,'Ads Fontes Media Bias Data'!$A$2:$D$1744,4)</f>
        <v>47.51</v>
      </c>
      <c r="U30" s="20" t="s">
        <v>79</v>
      </c>
      <c r="V30" s="21">
        <f>VLOOKUP(U30,'Ads Fontes Media Bias Data'!$A$2:$D$1744,3)</f>
        <v>-3.6</v>
      </c>
      <c r="W30" s="22">
        <f>VLOOKUP(U30,'Ads Fontes Media Bias Data'!$A$2:$D$1744,4)</f>
        <v>46.07</v>
      </c>
      <c r="X30" s="20" t="s">
        <v>99</v>
      </c>
      <c r="Y30" s="21">
        <f>VLOOKUP(X30,'Ads Fontes Media Bias Data'!$A$2:$D$1744,3)</f>
        <v>-0.93</v>
      </c>
      <c r="Z30" s="22">
        <f>VLOOKUP(X30,'Ads Fontes Media Bias Data'!$A$2:$D$1744,4)</f>
        <v>47.73</v>
      </c>
      <c r="AA30" s="20" t="s">
        <v>223</v>
      </c>
      <c r="AB30" s="21">
        <f>VLOOKUP(AA30,'Ads Fontes Media Bias Data'!$A$2:$D$1744,3)</f>
        <v>-0.31</v>
      </c>
      <c r="AC30" s="22">
        <f>VLOOKUP(AA30,'Ads Fontes Media Bias Data'!$A$2:$D$1744,4)</f>
        <v>45.62</v>
      </c>
      <c r="AD30" s="20" t="s">
        <v>88</v>
      </c>
      <c r="AE30" s="21">
        <f>VLOOKUP(AD30,'Ads Fontes Media Bias Data'!$A$2:$D$1744,3)</f>
        <v>-8.68</v>
      </c>
      <c r="AF30" s="22">
        <f>VLOOKUP(AD30,'Ads Fontes Media Bias Data'!$A$2:$D$1744,4)</f>
        <v>42.4</v>
      </c>
      <c r="AG30" s="20" t="s">
        <v>111</v>
      </c>
      <c r="AH30" s="21">
        <f>VLOOKUP(AG30,'Ads Fontes Media Bias Data'!$A$2:$D$1744,3)</f>
        <v>-0.37</v>
      </c>
      <c r="AI30" s="22">
        <f>VLOOKUP(AG30,'Ads Fontes Media Bias Data'!$A$2:$D$1744,4)</f>
        <v>46.58</v>
      </c>
      <c r="AJ30" s="20" t="s">
        <v>80</v>
      </c>
      <c r="AK30" s="21">
        <f>VLOOKUP(AJ30,'Ads Fontes Media Bias Data'!$A$2:$D$1744,3)</f>
        <v>-3.7</v>
      </c>
      <c r="AL30" s="22">
        <f>VLOOKUP(AJ30,'Ads Fontes Media Bias Data'!$A$2:$D$1744,4)</f>
        <v>47.06</v>
      </c>
      <c r="AM30" s="20" t="s">
        <v>88</v>
      </c>
      <c r="AN30" s="21">
        <f>VLOOKUP(AM30,'Ads Fontes Media Bias Data'!$A$2:$D$1744,3)</f>
        <v>-8.68</v>
      </c>
      <c r="AO30" s="22">
        <f>VLOOKUP(AM30,'Ads Fontes Media Bias Data'!$A$2:$D$1744,4)</f>
        <v>42.4</v>
      </c>
      <c r="AP30" s="20" t="s">
        <v>101</v>
      </c>
      <c r="AQ30" s="21">
        <f>VLOOKUP(AP30,'Ads Fontes Media Bias Data'!$A$2:$D$1744,3)</f>
        <v>-14.13</v>
      </c>
      <c r="AR30" s="22">
        <f>VLOOKUP(AP30,'Ads Fontes Media Bias Data'!$A$2:$D$1744,4)</f>
        <v>35.87</v>
      </c>
      <c r="AS30" s="24">
        <f t="shared" si="1"/>
        <v>-4.984166667</v>
      </c>
      <c r="AT30" s="25">
        <f t="shared" si="2"/>
        <v>4.393605805</v>
      </c>
      <c r="AU30" s="26">
        <f t="shared" si="3"/>
        <v>44.61333333</v>
      </c>
      <c r="AV30" s="25">
        <f t="shared" si="4"/>
        <v>3.375735161</v>
      </c>
      <c r="AW30" s="25"/>
      <c r="AX30" s="25"/>
      <c r="AY30" s="25"/>
      <c r="AZ30" s="25"/>
    </row>
    <row r="31">
      <c r="A31" s="13">
        <v>44738.0</v>
      </c>
      <c r="B31" s="14" t="s">
        <v>213</v>
      </c>
      <c r="C31" s="15">
        <v>15.1725274725275</v>
      </c>
      <c r="D31" s="16" t="str">
        <f>IFERROR(__xludf.DUMMYFUNCTION("CONCATENATE(""W241.CM.alex.doe."", TO_TEXT(C31), ""@gmail.com"")"),"W241.CM.alex.doe.015@gmail.com")</f>
        <v>W241.CM.alex.doe.015@gmail.com</v>
      </c>
      <c r="E31" s="17" t="s">
        <v>69</v>
      </c>
      <c r="F31" s="18">
        <v>37080.0</v>
      </c>
      <c r="G31" s="17" t="s">
        <v>107</v>
      </c>
      <c r="H31" s="19" t="s">
        <v>83</v>
      </c>
      <c r="I31" s="20" t="s">
        <v>94</v>
      </c>
      <c r="J31" s="21">
        <f>VLOOKUP(I31,'Ads Fontes Media Bias Data'!$A$2:$D$1744,3)</f>
        <v>-4.73</v>
      </c>
      <c r="K31" s="22">
        <f>VLOOKUP(I31,'Ads Fontes Media Bias Data'!$A$2:$D$1744,4)</f>
        <v>44.48</v>
      </c>
      <c r="L31" s="20" t="s">
        <v>147</v>
      </c>
      <c r="M31" s="21">
        <f>VLOOKUP(L31,'Ads Fontes Media Bias Data'!$A$2:$D$1744,3)</f>
        <v>-2.34</v>
      </c>
      <c r="N31" s="22">
        <f>VLOOKUP(L31,'Ads Fontes Media Bias Data'!$A$2:$D$1744,4)</f>
        <v>46.25</v>
      </c>
      <c r="O31" s="20" t="s">
        <v>85</v>
      </c>
      <c r="P31" s="21">
        <f>VLOOKUP(O31,'Ads Fontes Media Bias Data'!$A$2:$D$1744,3)</f>
        <v>-7.82</v>
      </c>
      <c r="Q31" s="22">
        <f>VLOOKUP(O31,'Ads Fontes Media Bias Data'!$A$2:$D$1744,4)</f>
        <v>43.93</v>
      </c>
      <c r="R31" s="20" t="s">
        <v>86</v>
      </c>
      <c r="S31" s="21">
        <f>VLOOKUP(R31,'Ads Fontes Media Bias Data'!$A$2:$D$1744,3)</f>
        <v>-1.82</v>
      </c>
      <c r="T31" s="22">
        <f>VLOOKUP(R31,'Ads Fontes Media Bias Data'!$A$2:$D$1744,4)</f>
        <v>48.85</v>
      </c>
      <c r="U31" s="20" t="s">
        <v>103</v>
      </c>
      <c r="V31" s="21">
        <f>VLOOKUP(U31,'Ads Fontes Media Bias Data'!$A$2:$D$1744,3)</f>
        <v>-8.55</v>
      </c>
      <c r="W31" s="22">
        <f>VLOOKUP(U31,'Ads Fontes Media Bias Data'!$A$2:$D$1744,4)</f>
        <v>41.05</v>
      </c>
      <c r="X31" s="20" t="s">
        <v>79</v>
      </c>
      <c r="Y31" s="21">
        <f>VLOOKUP(X31,'Ads Fontes Media Bias Data'!$A$2:$D$1744,3)</f>
        <v>-3.6</v>
      </c>
      <c r="Z31" s="22">
        <f>VLOOKUP(X31,'Ads Fontes Media Bias Data'!$A$2:$D$1744,4)</f>
        <v>46.07</v>
      </c>
      <c r="AA31" s="20" t="s">
        <v>85</v>
      </c>
      <c r="AB31" s="21">
        <f>VLOOKUP(AA31,'Ads Fontes Media Bias Data'!$A$2:$D$1744,3)</f>
        <v>-7.82</v>
      </c>
      <c r="AC31" s="22">
        <f>VLOOKUP(AA31,'Ads Fontes Media Bias Data'!$A$2:$D$1744,4)</f>
        <v>43.93</v>
      </c>
      <c r="AD31" s="20" t="s">
        <v>116</v>
      </c>
      <c r="AE31" s="21">
        <f>VLOOKUP(AD31,'Ads Fontes Media Bias Data'!$A$2:$D$1744,3)</f>
        <v>-3.46</v>
      </c>
      <c r="AF31" s="22">
        <f>VLOOKUP(AD31,'Ads Fontes Media Bias Data'!$A$2:$D$1744,4)</f>
        <v>43.36</v>
      </c>
      <c r="AG31" s="20" t="s">
        <v>185</v>
      </c>
      <c r="AH31" s="21">
        <f>VLOOKUP(AG31,'Ads Fontes Media Bias Data'!$A$2:$D$1744,3)</f>
        <v>-1.22</v>
      </c>
      <c r="AI31" s="22">
        <f>VLOOKUP(AG31,'Ads Fontes Media Bias Data'!$A$2:$D$1744,4)</f>
        <v>42</v>
      </c>
      <c r="AJ31" s="20" t="s">
        <v>79</v>
      </c>
      <c r="AK31" s="21">
        <f>VLOOKUP(AJ31,'Ads Fontes Media Bias Data'!$A$2:$D$1744,3)</f>
        <v>-3.6</v>
      </c>
      <c r="AL31" s="22">
        <f>VLOOKUP(AJ31,'Ads Fontes Media Bias Data'!$A$2:$D$1744,4)</f>
        <v>46.07</v>
      </c>
      <c r="AM31" s="20" t="s">
        <v>85</v>
      </c>
      <c r="AN31" s="21">
        <f>VLOOKUP(AM31,'Ads Fontes Media Bias Data'!$A$2:$D$1744,3)</f>
        <v>-7.82</v>
      </c>
      <c r="AO31" s="22">
        <f>VLOOKUP(AM31,'Ads Fontes Media Bias Data'!$A$2:$D$1744,4)</f>
        <v>43.93</v>
      </c>
      <c r="AP31" s="20" t="s">
        <v>87</v>
      </c>
      <c r="AQ31" s="21">
        <f>VLOOKUP(AP31,'Ads Fontes Media Bias Data'!$A$2:$D$1744,3)</f>
        <v>-6.92</v>
      </c>
      <c r="AR31" s="22">
        <f>VLOOKUP(AP31,'Ads Fontes Media Bias Data'!$A$2:$D$1744,4)</f>
        <v>43.16</v>
      </c>
      <c r="AS31" s="24">
        <f t="shared" si="1"/>
        <v>-4.975</v>
      </c>
      <c r="AT31" s="25">
        <f t="shared" si="2"/>
        <v>2.662526142</v>
      </c>
      <c r="AU31" s="26">
        <f t="shared" si="3"/>
        <v>44.42333333</v>
      </c>
      <c r="AV31" s="25">
        <f t="shared" si="4"/>
        <v>2.112023301</v>
      </c>
      <c r="AW31" s="25"/>
      <c r="AX31" s="25"/>
      <c r="AY31" s="25"/>
      <c r="AZ31" s="25"/>
    </row>
    <row r="32">
      <c r="A32" s="13">
        <v>44738.0</v>
      </c>
      <c r="B32" s="14" t="s">
        <v>213</v>
      </c>
      <c r="C32" s="15">
        <v>15.670989010989</v>
      </c>
      <c r="D32" s="16" t="str">
        <f>IFERROR(__xludf.DUMMYFUNCTION("CONCATENATE(""W241.CM.alex.doe."", TO_TEXT(C32), ""@gmail.com"")"),"W241.CM.alex.doe.016@gmail.com")</f>
        <v>W241.CM.alex.doe.016@gmail.com</v>
      </c>
      <c r="E32" s="17" t="s">
        <v>115</v>
      </c>
      <c r="F32" s="18">
        <v>19178.0</v>
      </c>
      <c r="G32" s="17" t="s">
        <v>70</v>
      </c>
      <c r="H32" s="19" t="s">
        <v>71</v>
      </c>
      <c r="I32" s="27" t="s">
        <v>121</v>
      </c>
      <c r="J32" s="28">
        <f>VLOOKUP(I32,'Ads Fontes Media Bias Data'!$A$2:$D$1744,3)</f>
        <v>-3.15</v>
      </c>
      <c r="K32" s="29">
        <f>VLOOKUP(I32,'Ads Fontes Media Bias Data'!$A$2:$D$1744,4)</f>
        <v>47.51</v>
      </c>
      <c r="L32" s="27" t="s">
        <v>97</v>
      </c>
      <c r="M32" s="28">
        <f>VLOOKUP(L32,'Ads Fontes Media Bias Data'!$A$2:$D$1744,3)</f>
        <v>11.85</v>
      </c>
      <c r="N32" s="29">
        <f>VLOOKUP(L32,'Ads Fontes Media Bias Data'!$A$2:$D$1744,4)</f>
        <v>40.56</v>
      </c>
      <c r="O32" s="27" t="s">
        <v>109</v>
      </c>
      <c r="P32" s="28">
        <f>VLOOKUP(O32,'Ads Fontes Media Bias Data'!$A$2:$D$1744,3)</f>
        <v>-2.33</v>
      </c>
      <c r="Q32" s="29">
        <f>VLOOKUP(O32,'Ads Fontes Media Bias Data'!$A$2:$D$1744,4)</f>
        <v>46.41</v>
      </c>
      <c r="R32" s="27" t="s">
        <v>88</v>
      </c>
      <c r="S32" s="28">
        <f>VLOOKUP(R32,'Ads Fontes Media Bias Data'!$A$2:$D$1744,3)</f>
        <v>-8.68</v>
      </c>
      <c r="T32" s="29">
        <f>VLOOKUP(R32,'Ads Fontes Media Bias Data'!$A$2:$D$1744,4)</f>
        <v>42.4</v>
      </c>
      <c r="U32" s="27" t="s">
        <v>200</v>
      </c>
      <c r="V32" s="28">
        <f>VLOOKUP(U32,'Ads Fontes Media Bias Data'!$A$2:$D$1744,3)</f>
        <v>5.63</v>
      </c>
      <c r="W32" s="29">
        <f>VLOOKUP(U32,'Ads Fontes Media Bias Data'!$A$2:$D$1744,4)</f>
        <v>43.35</v>
      </c>
      <c r="X32" s="27" t="s">
        <v>127</v>
      </c>
      <c r="Y32" s="28">
        <f>VLOOKUP(X32,'Ads Fontes Media Bias Data'!$A$2:$D$1744,3)</f>
        <v>-0.22</v>
      </c>
      <c r="Z32" s="29">
        <f>VLOOKUP(X32,'Ads Fontes Media Bias Data'!$A$2:$D$1744,4)</f>
        <v>41.44</v>
      </c>
      <c r="AA32" s="27" t="s">
        <v>101</v>
      </c>
      <c r="AB32" s="28">
        <f>VLOOKUP(AA32,'Ads Fontes Media Bias Data'!$A$2:$D$1744,3)</f>
        <v>-14.13</v>
      </c>
      <c r="AC32" s="29">
        <f>VLOOKUP(AA32,'Ads Fontes Media Bias Data'!$A$2:$D$1744,4)</f>
        <v>35.87</v>
      </c>
      <c r="AD32" s="27" t="s">
        <v>88</v>
      </c>
      <c r="AE32" s="28">
        <f>VLOOKUP(AD32,'Ads Fontes Media Bias Data'!$A$2:$D$1744,3)</f>
        <v>-8.68</v>
      </c>
      <c r="AF32" s="29">
        <f>VLOOKUP(AD32,'Ads Fontes Media Bias Data'!$A$2:$D$1744,4)</f>
        <v>42.4</v>
      </c>
      <c r="AG32" s="27" t="s">
        <v>72</v>
      </c>
      <c r="AH32" s="28">
        <f>VLOOKUP(AG32,'Ads Fontes Media Bias Data'!$A$2:$D$1744,3)</f>
        <v>14.02</v>
      </c>
      <c r="AI32" s="29">
        <f>VLOOKUP(AG32,'Ads Fontes Media Bias Data'!$A$2:$D$1744,4)</f>
        <v>35.4</v>
      </c>
      <c r="AJ32" s="35" t="s">
        <v>74</v>
      </c>
      <c r="AK32" s="28">
        <f>VLOOKUP(AJ32,'Ads Fontes Media Bias Data'!$A$2:$D$1744,3)</f>
        <v>-6.74</v>
      </c>
      <c r="AL32" s="29">
        <f>VLOOKUP(AJ32,'Ads Fontes Media Bias Data'!$A$2:$D$1744,4)</f>
        <v>42.45</v>
      </c>
      <c r="AM32" s="27" t="s">
        <v>140</v>
      </c>
      <c r="AN32" s="28">
        <f>VLOOKUP(AM32,'Ads Fontes Media Bias Data'!$A$2:$D$1744,3)</f>
        <v>-0.4</v>
      </c>
      <c r="AO32" s="29">
        <f>VLOOKUP(AM32,'Ads Fontes Media Bias Data'!$A$2:$D$1744,4)</f>
        <v>45.55</v>
      </c>
      <c r="AP32" s="27" t="s">
        <v>86</v>
      </c>
      <c r="AQ32" s="28">
        <f>VLOOKUP(AP32,'Ads Fontes Media Bias Data'!$A$2:$D$1744,3)</f>
        <v>-1.82</v>
      </c>
      <c r="AR32" s="29">
        <f>VLOOKUP(AP32,'Ads Fontes Media Bias Data'!$A$2:$D$1744,4)</f>
        <v>48.85</v>
      </c>
      <c r="AS32" s="24">
        <f t="shared" si="1"/>
        <v>-1.220833333</v>
      </c>
      <c r="AT32" s="25">
        <f t="shared" si="2"/>
        <v>8.341768352</v>
      </c>
      <c r="AU32" s="26">
        <f t="shared" si="3"/>
        <v>42.6825</v>
      </c>
      <c r="AV32" s="25">
        <f t="shared" si="4"/>
        <v>4.151808204</v>
      </c>
      <c r="AW32" s="25"/>
      <c r="AX32" s="25"/>
      <c r="AY32" s="25"/>
      <c r="AZ32" s="25"/>
    </row>
    <row r="33">
      <c r="A33" s="13">
        <v>44738.0</v>
      </c>
      <c r="B33" s="14" t="s">
        <v>213</v>
      </c>
      <c r="C33" s="15">
        <v>16.1694505494506</v>
      </c>
      <c r="D33" s="16" t="str">
        <f>IFERROR(__xludf.DUMMYFUNCTION("CONCATENATE(""W241.CM.alex.doe."", TO_TEXT(C33), ""@gmail.com"")"),"W241.CM.alex.doe.016@gmail.com")</f>
        <v>W241.CM.alex.doe.016@gmail.com</v>
      </c>
      <c r="E33" s="17" t="s">
        <v>115</v>
      </c>
      <c r="F33" s="18">
        <v>19178.0</v>
      </c>
      <c r="G33" s="17" t="s">
        <v>70</v>
      </c>
      <c r="H33" s="19" t="s">
        <v>83</v>
      </c>
      <c r="I33" s="27" t="s">
        <v>94</v>
      </c>
      <c r="J33" s="28">
        <f>VLOOKUP(I33,'Ads Fontes Media Bias Data'!$A$2:$D$1744,3)</f>
        <v>-4.73</v>
      </c>
      <c r="K33" s="29">
        <f>VLOOKUP(I33,'Ads Fontes Media Bias Data'!$A$2:$D$1744,4)</f>
        <v>44.48</v>
      </c>
      <c r="L33" s="27" t="s">
        <v>147</v>
      </c>
      <c r="M33" s="28">
        <f>VLOOKUP(L33,'Ads Fontes Media Bias Data'!$A$2:$D$1744,3)</f>
        <v>-2.34</v>
      </c>
      <c r="N33" s="29">
        <f>VLOOKUP(L33,'Ads Fontes Media Bias Data'!$A$2:$D$1744,4)</f>
        <v>46.25</v>
      </c>
      <c r="O33" s="27" t="s">
        <v>85</v>
      </c>
      <c r="P33" s="28">
        <f>VLOOKUP(O33,'Ads Fontes Media Bias Data'!$A$2:$D$1744,3)</f>
        <v>-7.82</v>
      </c>
      <c r="Q33" s="29">
        <f>VLOOKUP(O33,'Ads Fontes Media Bias Data'!$A$2:$D$1744,4)</f>
        <v>43.93</v>
      </c>
      <c r="R33" s="27" t="s">
        <v>86</v>
      </c>
      <c r="S33" s="28">
        <f>VLOOKUP(R33,'Ads Fontes Media Bias Data'!$A$2:$D$1744,3)</f>
        <v>-1.82</v>
      </c>
      <c r="T33" s="29">
        <f>VLOOKUP(R33,'Ads Fontes Media Bias Data'!$A$2:$D$1744,4)</f>
        <v>48.85</v>
      </c>
      <c r="U33" s="27" t="s">
        <v>88</v>
      </c>
      <c r="V33" s="28">
        <f>VLOOKUP(U33,'Ads Fontes Media Bias Data'!$A$2:$D$1744,3)</f>
        <v>-8.68</v>
      </c>
      <c r="W33" s="29">
        <f>VLOOKUP(U33,'Ads Fontes Media Bias Data'!$A$2:$D$1744,4)</f>
        <v>42.4</v>
      </c>
      <c r="X33" s="27" t="s">
        <v>103</v>
      </c>
      <c r="Y33" s="28">
        <f>VLOOKUP(X33,'Ads Fontes Media Bias Data'!$A$2:$D$1744,3)</f>
        <v>-8.55</v>
      </c>
      <c r="Z33" s="29">
        <f>VLOOKUP(X33,'Ads Fontes Media Bias Data'!$A$2:$D$1744,4)</f>
        <v>41.05</v>
      </c>
      <c r="AA33" s="27" t="s">
        <v>103</v>
      </c>
      <c r="AB33" s="28">
        <f>VLOOKUP(AA33,'Ads Fontes Media Bias Data'!$A$2:$D$1744,3)</f>
        <v>-8.55</v>
      </c>
      <c r="AC33" s="29">
        <f>VLOOKUP(AA33,'Ads Fontes Media Bias Data'!$A$2:$D$1744,4)</f>
        <v>41.05</v>
      </c>
      <c r="AD33" s="27" t="s">
        <v>198</v>
      </c>
      <c r="AE33" s="28">
        <f>VLOOKUP(AD33,'Ads Fontes Media Bias Data'!$A$2:$D$1744,3)</f>
        <v>-9.6</v>
      </c>
      <c r="AF33" s="29">
        <f>VLOOKUP(AD33,'Ads Fontes Media Bias Data'!$A$2:$D$1744,4)</f>
        <v>44.67</v>
      </c>
      <c r="AG33" s="27" t="s">
        <v>129</v>
      </c>
      <c r="AH33" s="28">
        <f>VLOOKUP(AG33,'Ads Fontes Media Bias Data'!$A$2:$D$1744,3)</f>
        <v>-1.41</v>
      </c>
      <c r="AI33" s="29">
        <f>VLOOKUP(AG33,'Ads Fontes Media Bias Data'!$A$2:$D$1744,4)</f>
        <v>43.58</v>
      </c>
      <c r="AJ33" s="27" t="s">
        <v>79</v>
      </c>
      <c r="AK33" s="28">
        <f>VLOOKUP(AJ33,'Ads Fontes Media Bias Data'!$A$2:$D$1744,3)</f>
        <v>-3.6</v>
      </c>
      <c r="AL33" s="29">
        <f>VLOOKUP(AJ33,'Ads Fontes Media Bias Data'!$A$2:$D$1744,4)</f>
        <v>46.07</v>
      </c>
      <c r="AM33" s="27" t="s">
        <v>116</v>
      </c>
      <c r="AN33" s="28">
        <f>VLOOKUP(AM33,'Ads Fontes Media Bias Data'!$A$2:$D$1744,3)</f>
        <v>-3.46</v>
      </c>
      <c r="AO33" s="29">
        <f>VLOOKUP(AM33,'Ads Fontes Media Bias Data'!$A$2:$D$1744,4)</f>
        <v>43.36</v>
      </c>
      <c r="AP33" s="27" t="s">
        <v>119</v>
      </c>
      <c r="AQ33" s="28">
        <f>VLOOKUP(AP33,'Ads Fontes Media Bias Data'!$A$2:$D$1744,3)</f>
        <v>-4.91</v>
      </c>
      <c r="AR33" s="29">
        <f>VLOOKUP(AP33,'Ads Fontes Media Bias Data'!$A$2:$D$1744,4)</f>
        <v>42.9</v>
      </c>
      <c r="AS33" s="24">
        <f t="shared" si="1"/>
        <v>-5.455833333</v>
      </c>
      <c r="AT33" s="25">
        <f t="shared" si="2"/>
        <v>3.012928078</v>
      </c>
      <c r="AU33" s="26">
        <f t="shared" si="3"/>
        <v>44.04916667</v>
      </c>
      <c r="AV33" s="25">
        <f t="shared" si="4"/>
        <v>2.241876074</v>
      </c>
      <c r="AW33" s="25"/>
      <c r="AX33" s="25"/>
      <c r="AY33" s="25"/>
      <c r="AZ33" s="25"/>
    </row>
    <row r="34">
      <c r="A34" s="13">
        <v>44738.0</v>
      </c>
      <c r="B34" s="14" t="s">
        <v>213</v>
      </c>
      <c r="C34" s="15">
        <v>16.6679120879121</v>
      </c>
      <c r="D34" s="16" t="str">
        <f>IFERROR(__xludf.DUMMYFUNCTION("CONCATENATE(""W241.CM.alex.doe."", TO_TEXT(C34), ""@gmail.com"")"),"W241.CM.alex.doe.017@gmail.com")</f>
        <v>W241.CM.alex.doe.017@gmail.com</v>
      </c>
      <c r="E34" s="17" t="s">
        <v>115</v>
      </c>
      <c r="F34" s="18">
        <v>20222.0</v>
      </c>
      <c r="G34" s="17" t="s">
        <v>96</v>
      </c>
      <c r="H34" s="19" t="s">
        <v>71</v>
      </c>
      <c r="I34" s="20" t="s">
        <v>80</v>
      </c>
      <c r="J34" s="21">
        <f>VLOOKUP(I34,'Ads Fontes Media Bias Data'!$A$2:$D$1744,3)</f>
        <v>-3.7</v>
      </c>
      <c r="K34" s="22">
        <f>VLOOKUP(I34,'Ads Fontes Media Bias Data'!$A$2:$D$1744,4)</f>
        <v>47.06</v>
      </c>
      <c r="L34" s="20" t="s">
        <v>224</v>
      </c>
      <c r="M34" s="21">
        <f>VLOOKUP(L34,'Ads Fontes Media Bias Data'!$A$2:$D$1744,3)</f>
        <v>-0.67</v>
      </c>
      <c r="N34" s="22">
        <f>VLOOKUP(L34,'Ads Fontes Media Bias Data'!$A$2:$D$1744,4)</f>
        <v>46.51</v>
      </c>
      <c r="O34" s="20" t="s">
        <v>72</v>
      </c>
      <c r="P34" s="21">
        <f>VLOOKUP(O34,'Ads Fontes Media Bias Data'!$A$2:$D$1744,3)</f>
        <v>14.02</v>
      </c>
      <c r="Q34" s="22">
        <f>VLOOKUP(O34,'Ads Fontes Media Bias Data'!$A$2:$D$1744,4)</f>
        <v>35.4</v>
      </c>
      <c r="R34" s="20" t="s">
        <v>73</v>
      </c>
      <c r="S34" s="21">
        <f>VLOOKUP(R34,'Ads Fontes Media Bias Data'!$A$2:$D$1744,3)</f>
        <v>-0.07</v>
      </c>
      <c r="T34" s="22">
        <f>VLOOKUP(R34,'Ads Fontes Media Bias Data'!$A$2:$D$1744,4)</f>
        <v>44.2</v>
      </c>
      <c r="U34" s="20" t="s">
        <v>225</v>
      </c>
      <c r="V34" s="21">
        <f>VLOOKUP(U34,'Ads Fontes Media Bias Data'!$A$2:$D$1744,3)</f>
        <v>-0.16</v>
      </c>
      <c r="W34" s="22">
        <f>VLOOKUP(U34,'Ads Fontes Media Bias Data'!$A$2:$D$1744,4)</f>
        <v>44.67</v>
      </c>
      <c r="X34" s="20" t="s">
        <v>88</v>
      </c>
      <c r="Y34" s="21">
        <f>VLOOKUP(X34,'Ads Fontes Media Bias Data'!$A$2:$D$1744,3)</f>
        <v>-8.68</v>
      </c>
      <c r="Z34" s="22">
        <f>VLOOKUP(X34,'Ads Fontes Media Bias Data'!$A$2:$D$1744,4)</f>
        <v>42.4</v>
      </c>
      <c r="AA34" s="20" t="s">
        <v>101</v>
      </c>
      <c r="AB34" s="21">
        <f>VLOOKUP(AA34,'Ads Fontes Media Bias Data'!$A$2:$D$1744,3)</f>
        <v>-14.13</v>
      </c>
      <c r="AC34" s="22">
        <f>VLOOKUP(AA34,'Ads Fontes Media Bias Data'!$A$2:$D$1744,4)</f>
        <v>35.87</v>
      </c>
      <c r="AD34" s="20" t="s">
        <v>121</v>
      </c>
      <c r="AE34" s="21">
        <f>VLOOKUP(AD34,'Ads Fontes Media Bias Data'!$A$2:$D$1744,3)</f>
        <v>-3.15</v>
      </c>
      <c r="AF34" s="22">
        <f>VLOOKUP(AD34,'Ads Fontes Media Bias Data'!$A$2:$D$1744,4)</f>
        <v>47.51</v>
      </c>
      <c r="AG34" s="20" t="s">
        <v>72</v>
      </c>
      <c r="AH34" s="21">
        <f>VLOOKUP(AG34,'Ads Fontes Media Bias Data'!$A$2:$D$1744,3)</f>
        <v>14.02</v>
      </c>
      <c r="AI34" s="22">
        <f>VLOOKUP(AG34,'Ads Fontes Media Bias Data'!$A$2:$D$1744,4)</f>
        <v>35.4</v>
      </c>
      <c r="AJ34" s="20" t="s">
        <v>119</v>
      </c>
      <c r="AK34" s="21">
        <f>VLOOKUP(AJ34,'Ads Fontes Media Bias Data'!$A$2:$D$1744,3)</f>
        <v>-4.91</v>
      </c>
      <c r="AL34" s="22">
        <f>VLOOKUP(AJ34,'Ads Fontes Media Bias Data'!$A$2:$D$1744,4)</f>
        <v>42.9</v>
      </c>
      <c r="AM34" s="20" t="s">
        <v>72</v>
      </c>
      <c r="AN34" s="21">
        <f>VLOOKUP(AM34,'Ads Fontes Media Bias Data'!$A$2:$D$1744,3)</f>
        <v>14.02</v>
      </c>
      <c r="AO34" s="22">
        <f>VLOOKUP(AM34,'Ads Fontes Media Bias Data'!$A$2:$D$1744,4)</f>
        <v>35.4</v>
      </c>
      <c r="AP34" s="20" t="s">
        <v>102</v>
      </c>
      <c r="AQ34" s="21">
        <f>VLOOKUP(AP34,'Ads Fontes Media Bias Data'!$A$2:$D$1744,3)</f>
        <v>-4.5</v>
      </c>
      <c r="AR34" s="22">
        <f>VLOOKUP(AP34,'Ads Fontes Media Bias Data'!$A$2:$D$1744,4)</f>
        <v>46.8</v>
      </c>
      <c r="AS34" s="24">
        <f t="shared" si="1"/>
        <v>0.1741666667</v>
      </c>
      <c r="AT34" s="25">
        <f t="shared" si="2"/>
        <v>9.208526146</v>
      </c>
      <c r="AU34" s="26">
        <f t="shared" si="3"/>
        <v>42.01</v>
      </c>
      <c r="AV34" s="25">
        <f t="shared" si="4"/>
        <v>5.050098109</v>
      </c>
      <c r="AW34" s="25"/>
      <c r="AX34" s="25"/>
      <c r="AY34" s="26" t="s">
        <v>226</v>
      </c>
      <c r="AZ34" s="25"/>
    </row>
    <row r="35">
      <c r="A35" s="13">
        <v>44738.0</v>
      </c>
      <c r="B35" s="14" t="s">
        <v>213</v>
      </c>
      <c r="C35" s="15">
        <v>17.1663736263736</v>
      </c>
      <c r="D35" s="16" t="str">
        <f>IFERROR(__xludf.DUMMYFUNCTION("CONCATENATE(""W241.CM.alex.doe."", TO_TEXT(C35), ""@gmail.com"")"),"W241.CM.alex.doe.017@gmail.com")</f>
        <v>W241.CM.alex.doe.017@gmail.com</v>
      </c>
      <c r="E35" s="17" t="s">
        <v>115</v>
      </c>
      <c r="F35" s="18">
        <v>20222.0</v>
      </c>
      <c r="G35" s="17" t="s">
        <v>96</v>
      </c>
      <c r="H35" s="19" t="s">
        <v>83</v>
      </c>
      <c r="I35" s="20"/>
      <c r="J35" s="21" t="str">
        <f>VLOOKUP(I35,'Ads Fontes Media Bias Data'!$A$2:$D$1744,3)</f>
        <v>#N/A</v>
      </c>
      <c r="K35" s="22" t="str">
        <f>VLOOKUP(I35,'Ads Fontes Media Bias Data'!$A$2:$D$1744,4)</f>
        <v>#N/A</v>
      </c>
      <c r="L35" s="20"/>
      <c r="M35" s="21" t="str">
        <f>VLOOKUP(L35,'Ads Fontes Media Bias Data'!$A$2:$D$1744,3)</f>
        <v>#N/A</v>
      </c>
      <c r="N35" s="22" t="str">
        <f>VLOOKUP(L35,'Ads Fontes Media Bias Data'!$A$2:$D$1744,4)</f>
        <v>#N/A</v>
      </c>
      <c r="O35" s="20"/>
      <c r="P35" s="21" t="str">
        <f>VLOOKUP(O35,'Ads Fontes Media Bias Data'!$A$2:$D$1744,3)</f>
        <v>#N/A</v>
      </c>
      <c r="Q35" s="22" t="str">
        <f>VLOOKUP(O35,'Ads Fontes Media Bias Data'!$A$2:$D$1744,4)</f>
        <v>#N/A</v>
      </c>
      <c r="R35" s="20"/>
      <c r="S35" s="21" t="str">
        <f>VLOOKUP(R35,'Ads Fontes Media Bias Data'!$A$2:$D$1744,3)</f>
        <v>#N/A</v>
      </c>
      <c r="T35" s="22" t="str">
        <f>VLOOKUP(R35,'Ads Fontes Media Bias Data'!$A$2:$D$1744,4)</f>
        <v>#N/A</v>
      </c>
      <c r="U35" s="20"/>
      <c r="V35" s="21" t="str">
        <f>VLOOKUP(U35,'Ads Fontes Media Bias Data'!$A$2:$D$1744,3)</f>
        <v>#N/A</v>
      </c>
      <c r="W35" s="22" t="str">
        <f>VLOOKUP(U35,'Ads Fontes Media Bias Data'!$A$2:$D$1744,4)</f>
        <v>#N/A</v>
      </c>
      <c r="X35" s="20"/>
      <c r="Y35" s="21" t="str">
        <f>VLOOKUP(X35,'Ads Fontes Media Bias Data'!$A$2:$D$1744,3)</f>
        <v>#N/A</v>
      </c>
      <c r="Z35" s="22" t="str">
        <f>VLOOKUP(X35,'Ads Fontes Media Bias Data'!$A$2:$D$1744,4)</f>
        <v>#N/A</v>
      </c>
      <c r="AA35" s="20"/>
      <c r="AB35" s="21" t="str">
        <f>VLOOKUP(AA35,'Ads Fontes Media Bias Data'!$A$2:$D$1744,3)</f>
        <v>#N/A</v>
      </c>
      <c r="AC35" s="22" t="str">
        <f>VLOOKUP(AA35,'Ads Fontes Media Bias Data'!$A$2:$D$1744,4)</f>
        <v>#N/A</v>
      </c>
      <c r="AD35" s="20"/>
      <c r="AE35" s="21" t="str">
        <f>VLOOKUP(AD35,'Ads Fontes Media Bias Data'!$A$2:$D$1744,3)</f>
        <v>#N/A</v>
      </c>
      <c r="AF35" s="22" t="str">
        <f>VLOOKUP(AD35,'Ads Fontes Media Bias Data'!$A$2:$D$1744,4)</f>
        <v>#N/A</v>
      </c>
      <c r="AG35" s="20"/>
      <c r="AH35" s="21" t="str">
        <f>VLOOKUP(AG35,'Ads Fontes Media Bias Data'!$A$2:$D$1744,3)</f>
        <v>#N/A</v>
      </c>
      <c r="AI35" s="22" t="str">
        <f>VLOOKUP(AG35,'Ads Fontes Media Bias Data'!$A$2:$D$1744,4)</f>
        <v>#N/A</v>
      </c>
      <c r="AJ35" s="20"/>
      <c r="AK35" s="21" t="str">
        <f>VLOOKUP(AJ35,'Ads Fontes Media Bias Data'!$A$2:$D$1744,3)</f>
        <v>#N/A</v>
      </c>
      <c r="AL35" s="22" t="str">
        <f>VLOOKUP(AJ35,'Ads Fontes Media Bias Data'!$A$2:$D$1744,4)</f>
        <v>#N/A</v>
      </c>
      <c r="AM35" s="20"/>
      <c r="AN35" s="21" t="str">
        <f>VLOOKUP(AM35,'Ads Fontes Media Bias Data'!$A$2:$D$1744,3)</f>
        <v>#N/A</v>
      </c>
      <c r="AO35" s="22" t="str">
        <f>VLOOKUP(AM35,'Ads Fontes Media Bias Data'!$A$2:$D$1744,4)</f>
        <v>#N/A</v>
      </c>
      <c r="AP35" s="20"/>
      <c r="AQ35" s="21" t="str">
        <f>VLOOKUP(AP35,'Ads Fontes Media Bias Data'!$A$2:$D$1744,3)</f>
        <v>#N/A</v>
      </c>
      <c r="AR35" s="22" t="str">
        <f>VLOOKUP(AP35,'Ads Fontes Media Bias Data'!$A$2:$D$1744,4)</f>
        <v>#N/A</v>
      </c>
      <c r="AS35" s="24" t="str">
        <f t="shared" si="1"/>
        <v>#N/A</v>
      </c>
      <c r="AT35" s="25" t="str">
        <f t="shared" si="2"/>
        <v>#N/A</v>
      </c>
      <c r="AU35" s="26" t="str">
        <f t="shared" si="3"/>
        <v>#N/A</v>
      </c>
      <c r="AV35" s="25" t="str">
        <f t="shared" si="4"/>
        <v>#N/A</v>
      </c>
      <c r="AW35" s="26" t="s">
        <v>114</v>
      </c>
      <c r="AX35" s="25"/>
      <c r="AY35" s="26" t="s">
        <v>226</v>
      </c>
      <c r="AZ35" s="26" t="s">
        <v>227</v>
      </c>
    </row>
    <row r="36">
      <c r="A36" s="13">
        <v>44738.0</v>
      </c>
      <c r="B36" s="14" t="s">
        <v>213</v>
      </c>
      <c r="C36" s="15">
        <v>17.6648351648352</v>
      </c>
      <c r="D36" s="16" t="str">
        <f>IFERROR(__xludf.DUMMYFUNCTION("CONCATENATE(""W241.CM.alex.doe."", TO_TEXT(C36), ""@gmail.com"")"),"W241.CM.alex.doe.018@gmail.com")</f>
        <v>W241.CM.alex.doe.018@gmail.com</v>
      </c>
      <c r="E36" s="17" t="s">
        <v>115</v>
      </c>
      <c r="F36" s="18">
        <v>19391.0</v>
      </c>
      <c r="G36" s="17" t="s">
        <v>107</v>
      </c>
      <c r="H36" s="19" t="s">
        <v>71</v>
      </c>
      <c r="I36" s="27" t="s">
        <v>80</v>
      </c>
      <c r="J36" s="28">
        <f>VLOOKUP(I36,'Ads Fontes Media Bias Data'!$A$2:$D$1744,3)</f>
        <v>-3.7</v>
      </c>
      <c r="K36" s="29">
        <f>VLOOKUP(I36,'Ads Fontes Media Bias Data'!$A$2:$D$1744,4)</f>
        <v>47.06</v>
      </c>
      <c r="L36" s="27" t="s">
        <v>224</v>
      </c>
      <c r="M36" s="28">
        <f>VLOOKUP(L36,'Ads Fontes Media Bias Data'!$A$2:$D$1744,3)</f>
        <v>-0.67</v>
      </c>
      <c r="N36" s="29">
        <f>VLOOKUP(L36,'Ads Fontes Media Bias Data'!$A$2:$D$1744,4)</f>
        <v>46.51</v>
      </c>
      <c r="O36" s="27" t="s">
        <v>72</v>
      </c>
      <c r="P36" s="28">
        <f>VLOOKUP(O36,'Ads Fontes Media Bias Data'!$A$2:$D$1744,3)</f>
        <v>14.02</v>
      </c>
      <c r="Q36" s="29">
        <f>VLOOKUP(O36,'Ads Fontes Media Bias Data'!$A$2:$D$1744,4)</f>
        <v>35.4</v>
      </c>
      <c r="R36" s="27" t="s">
        <v>73</v>
      </c>
      <c r="S36" s="28">
        <f>VLOOKUP(R36,'Ads Fontes Media Bias Data'!$A$2:$D$1744,3)</f>
        <v>-0.07</v>
      </c>
      <c r="T36" s="29">
        <f>VLOOKUP(R36,'Ads Fontes Media Bias Data'!$A$2:$D$1744,4)</f>
        <v>44.2</v>
      </c>
      <c r="U36" s="27" t="s">
        <v>225</v>
      </c>
      <c r="V36" s="28">
        <f>VLOOKUP(U36,'Ads Fontes Media Bias Data'!$A$2:$D$1744,3)</f>
        <v>-0.16</v>
      </c>
      <c r="W36" s="29">
        <f>VLOOKUP(U36,'Ads Fontes Media Bias Data'!$A$2:$D$1744,4)</f>
        <v>44.67</v>
      </c>
      <c r="X36" s="27" t="s">
        <v>88</v>
      </c>
      <c r="Y36" s="28">
        <f>VLOOKUP(X36,'Ads Fontes Media Bias Data'!$A$2:$D$1744,3)</f>
        <v>-8.68</v>
      </c>
      <c r="Z36" s="29">
        <f>VLOOKUP(X36,'Ads Fontes Media Bias Data'!$A$2:$D$1744,4)</f>
        <v>42.4</v>
      </c>
      <c r="AA36" s="27" t="s">
        <v>101</v>
      </c>
      <c r="AB36" s="28">
        <f>VLOOKUP(AA36,'Ads Fontes Media Bias Data'!$A$2:$D$1744,3)</f>
        <v>-14.13</v>
      </c>
      <c r="AC36" s="29">
        <f>VLOOKUP(AA36,'Ads Fontes Media Bias Data'!$A$2:$D$1744,4)</f>
        <v>35.87</v>
      </c>
      <c r="AD36" s="27" t="s">
        <v>121</v>
      </c>
      <c r="AE36" s="28">
        <f>VLOOKUP(AD36,'Ads Fontes Media Bias Data'!$A$2:$D$1744,3)</f>
        <v>-3.15</v>
      </c>
      <c r="AF36" s="29">
        <f>VLOOKUP(AD36,'Ads Fontes Media Bias Data'!$A$2:$D$1744,4)</f>
        <v>47.51</v>
      </c>
      <c r="AG36" s="27" t="s">
        <v>72</v>
      </c>
      <c r="AH36" s="28">
        <f>VLOOKUP(AG36,'Ads Fontes Media Bias Data'!$A$2:$D$1744,3)</f>
        <v>14.02</v>
      </c>
      <c r="AI36" s="29">
        <f>VLOOKUP(AG36,'Ads Fontes Media Bias Data'!$A$2:$D$1744,4)</f>
        <v>35.4</v>
      </c>
      <c r="AJ36" s="27" t="s">
        <v>119</v>
      </c>
      <c r="AK36" s="28">
        <f>VLOOKUP(AJ36,'Ads Fontes Media Bias Data'!$A$2:$D$1744,3)</f>
        <v>-4.91</v>
      </c>
      <c r="AL36" s="29">
        <f>VLOOKUP(AJ36,'Ads Fontes Media Bias Data'!$A$2:$D$1744,4)</f>
        <v>42.9</v>
      </c>
      <c r="AM36" s="27" t="s">
        <v>72</v>
      </c>
      <c r="AN36" s="28">
        <f>VLOOKUP(AM36,'Ads Fontes Media Bias Data'!$A$2:$D$1744,3)</f>
        <v>14.02</v>
      </c>
      <c r="AO36" s="29">
        <f>VLOOKUP(AM36,'Ads Fontes Media Bias Data'!$A$2:$D$1744,4)</f>
        <v>35.4</v>
      </c>
      <c r="AP36" s="27" t="s">
        <v>102</v>
      </c>
      <c r="AQ36" s="28">
        <f>VLOOKUP(AP36,'Ads Fontes Media Bias Data'!$A$2:$D$1744,3)</f>
        <v>-4.5</v>
      </c>
      <c r="AR36" s="29">
        <f>VLOOKUP(AP36,'Ads Fontes Media Bias Data'!$A$2:$D$1744,4)</f>
        <v>46.8</v>
      </c>
      <c r="AS36" s="24">
        <f t="shared" si="1"/>
        <v>0.1741666667</v>
      </c>
      <c r="AT36" s="25">
        <f t="shared" si="2"/>
        <v>9.208526146</v>
      </c>
      <c r="AU36" s="26">
        <f t="shared" si="3"/>
        <v>42.01</v>
      </c>
      <c r="AV36" s="25">
        <f t="shared" si="4"/>
        <v>5.050098109</v>
      </c>
      <c r="AW36" s="25"/>
      <c r="AX36" s="25"/>
      <c r="AY36" s="26" t="s">
        <v>228</v>
      </c>
      <c r="AZ36" s="25"/>
    </row>
    <row r="37">
      <c r="A37" s="13">
        <v>44738.0</v>
      </c>
      <c r="B37" s="14" t="s">
        <v>213</v>
      </c>
      <c r="C37" s="15">
        <v>18.1632967032967</v>
      </c>
      <c r="D37" s="16" t="str">
        <f>IFERROR(__xludf.DUMMYFUNCTION("CONCATENATE(""W241.CM.alex.doe."", TO_TEXT(C37), ""@gmail.com"")"),"W241.CM.alex.doe.018@gmail.com")</f>
        <v>W241.CM.alex.doe.018@gmail.com</v>
      </c>
      <c r="E37" s="17" t="s">
        <v>115</v>
      </c>
      <c r="F37" s="18">
        <v>19391.0</v>
      </c>
      <c r="G37" s="17" t="s">
        <v>107</v>
      </c>
      <c r="H37" s="19" t="s">
        <v>83</v>
      </c>
      <c r="I37" s="27" t="s">
        <v>102</v>
      </c>
      <c r="J37" s="28">
        <f>VLOOKUP(I37,'Ads Fontes Media Bias Data'!$A$2:$D$1744,3)</f>
        <v>-4.5</v>
      </c>
      <c r="K37" s="29">
        <f>VLOOKUP(I37,'Ads Fontes Media Bias Data'!$A$2:$D$1744,4)</f>
        <v>46.8</v>
      </c>
      <c r="L37" s="27" t="s">
        <v>105</v>
      </c>
      <c r="M37" s="28">
        <f>VLOOKUP(L37,'Ads Fontes Media Bias Data'!$A$2:$D$1744,3)</f>
        <v>5.09</v>
      </c>
      <c r="N37" s="29">
        <f>VLOOKUP(L37,'Ads Fontes Media Bias Data'!$A$2:$D$1744,4)</f>
        <v>45.37</v>
      </c>
      <c r="O37" s="27" t="s">
        <v>147</v>
      </c>
      <c r="P37" s="28">
        <f>VLOOKUP(O37,'Ads Fontes Media Bias Data'!$A$2:$D$1744,3)</f>
        <v>-2.34</v>
      </c>
      <c r="Q37" s="29">
        <f>VLOOKUP(O37,'Ads Fontes Media Bias Data'!$A$2:$D$1744,4)</f>
        <v>46.25</v>
      </c>
      <c r="R37" s="27" t="s">
        <v>103</v>
      </c>
      <c r="S37" s="28">
        <f>VLOOKUP(R37,'Ads Fontes Media Bias Data'!$A$2:$D$1744,3)</f>
        <v>-8.55</v>
      </c>
      <c r="T37" s="29">
        <f>VLOOKUP(R37,'Ads Fontes Media Bias Data'!$A$2:$D$1744,4)</f>
        <v>41.05</v>
      </c>
      <c r="U37" s="27" t="s">
        <v>79</v>
      </c>
      <c r="V37" s="28">
        <f>VLOOKUP(U37,'Ads Fontes Media Bias Data'!$A$2:$D$1744,3)</f>
        <v>-3.6</v>
      </c>
      <c r="W37" s="29">
        <f>VLOOKUP(U37,'Ads Fontes Media Bias Data'!$A$2:$D$1744,4)</f>
        <v>46.07</v>
      </c>
      <c r="X37" s="27" t="s">
        <v>85</v>
      </c>
      <c r="Y37" s="28">
        <f>VLOOKUP(X37,'Ads Fontes Media Bias Data'!$A$2:$D$1744,3)</f>
        <v>-7.82</v>
      </c>
      <c r="Z37" s="29">
        <f>VLOOKUP(X37,'Ads Fontes Media Bias Data'!$A$2:$D$1744,4)</f>
        <v>43.93</v>
      </c>
      <c r="AA37" s="27" t="s">
        <v>91</v>
      </c>
      <c r="AB37" s="28">
        <f>VLOOKUP(AA37,'Ads Fontes Media Bias Data'!$A$2:$D$1744,3)</f>
        <v>-7.83</v>
      </c>
      <c r="AC37" s="29">
        <f>VLOOKUP(AA37,'Ads Fontes Media Bias Data'!$A$2:$D$1744,4)</f>
        <v>43.2</v>
      </c>
      <c r="AD37" s="27" t="s">
        <v>89</v>
      </c>
      <c r="AE37" s="28">
        <f>VLOOKUP(AD37,'Ads Fontes Media Bias Data'!$A$2:$D$1744,3)</f>
        <v>-5.26</v>
      </c>
      <c r="AF37" s="29">
        <f>VLOOKUP(AD37,'Ads Fontes Media Bias Data'!$A$2:$D$1744,4)</f>
        <v>43.21</v>
      </c>
      <c r="AG37" s="27" t="s">
        <v>103</v>
      </c>
      <c r="AH37" s="28">
        <f>VLOOKUP(AG37,'Ads Fontes Media Bias Data'!$A$2:$D$1744,3)</f>
        <v>-8.55</v>
      </c>
      <c r="AI37" s="29">
        <f>VLOOKUP(AG37,'Ads Fontes Media Bias Data'!$A$2:$D$1744,4)</f>
        <v>41.05</v>
      </c>
      <c r="AJ37" s="27" t="s">
        <v>79</v>
      </c>
      <c r="AK37" s="28">
        <f>VLOOKUP(AJ37,'Ads Fontes Media Bias Data'!$A$2:$D$1744,3)</f>
        <v>-3.6</v>
      </c>
      <c r="AL37" s="29">
        <f>VLOOKUP(AJ37,'Ads Fontes Media Bias Data'!$A$2:$D$1744,4)</f>
        <v>46.07</v>
      </c>
      <c r="AM37" s="27" t="s">
        <v>229</v>
      </c>
      <c r="AN37" s="28">
        <f>VLOOKUP(AM37,'Ads Fontes Media Bias Data'!$A$2:$D$1744,3)</f>
        <v>0</v>
      </c>
      <c r="AO37" s="29">
        <f>VLOOKUP(AM37,'Ads Fontes Media Bias Data'!$A$2:$D$1744,4)</f>
        <v>40.3</v>
      </c>
      <c r="AP37" s="27" t="s">
        <v>103</v>
      </c>
      <c r="AQ37" s="28">
        <f>VLOOKUP(AP37,'Ads Fontes Media Bias Data'!$A$2:$D$1744,3)</f>
        <v>-8.55</v>
      </c>
      <c r="AR37" s="29">
        <f>VLOOKUP(AP37,'Ads Fontes Media Bias Data'!$A$2:$D$1744,4)</f>
        <v>41.05</v>
      </c>
      <c r="AS37" s="24">
        <f t="shared" si="1"/>
        <v>-4.625833333</v>
      </c>
      <c r="AT37" s="25">
        <f t="shared" si="2"/>
        <v>4.158344204</v>
      </c>
      <c r="AU37" s="26">
        <f t="shared" si="3"/>
        <v>43.69583333</v>
      </c>
      <c r="AV37" s="25">
        <f t="shared" si="4"/>
        <v>2.398967423</v>
      </c>
      <c r="AW37" s="25"/>
      <c r="AX37" s="25"/>
      <c r="AY37" s="26" t="s">
        <v>228</v>
      </c>
      <c r="AZ37" s="25"/>
    </row>
    <row r="38">
      <c r="A38" s="13">
        <v>44745.0</v>
      </c>
      <c r="B38" s="14" t="s">
        <v>213</v>
      </c>
      <c r="C38" s="15">
        <v>18.6617582417583</v>
      </c>
      <c r="D38" s="16" t="str">
        <f>IFERROR(__xludf.DUMMYFUNCTION("CONCATENATE(""W241.CM.alex.doe."", TO_TEXT(C38), ""@gmail.com"")"),"W241.CM.alex.doe.019@gmail.com")</f>
        <v>W241.CM.alex.doe.019@gmail.com</v>
      </c>
      <c r="E38" s="17" t="s">
        <v>69</v>
      </c>
      <c r="F38" s="18">
        <v>36071.0</v>
      </c>
      <c r="G38" s="17" t="s">
        <v>70</v>
      </c>
      <c r="H38" s="19" t="s">
        <v>71</v>
      </c>
      <c r="I38" s="20" t="s">
        <v>185</v>
      </c>
      <c r="J38" s="21">
        <f>VLOOKUP(I38,'Ads Fontes Media Bias Data'!$A$2:$D$1744,3)</f>
        <v>-1.22</v>
      </c>
      <c r="K38" s="22">
        <f>VLOOKUP(I38,'Ads Fontes Media Bias Data'!$A$2:$D$1744,4)</f>
        <v>42</v>
      </c>
      <c r="L38" s="20" t="s">
        <v>102</v>
      </c>
      <c r="M38" s="21">
        <f>VLOOKUP(L38,'Ads Fontes Media Bias Data'!$A$2:$D$1744,3)</f>
        <v>-4.5</v>
      </c>
      <c r="N38" s="22">
        <f>VLOOKUP(L38,'Ads Fontes Media Bias Data'!$A$2:$D$1744,4)</f>
        <v>46.8</v>
      </c>
      <c r="O38" s="20" t="s">
        <v>88</v>
      </c>
      <c r="P38" s="21">
        <f>VLOOKUP(O38,'Ads Fontes Media Bias Data'!$A$2:$D$1744,3)</f>
        <v>-8.68</v>
      </c>
      <c r="Q38" s="22">
        <f>VLOOKUP(O38,'Ads Fontes Media Bias Data'!$A$2:$D$1744,4)</f>
        <v>42.4</v>
      </c>
      <c r="R38" s="20" t="s">
        <v>101</v>
      </c>
      <c r="S38" s="21">
        <f>VLOOKUP(R38,'Ads Fontes Media Bias Data'!$A$2:$D$1744,3)</f>
        <v>-14.13</v>
      </c>
      <c r="T38" s="22">
        <f>VLOOKUP(R38,'Ads Fontes Media Bias Data'!$A$2:$D$1744,4)</f>
        <v>35.87</v>
      </c>
      <c r="U38" s="20" t="s">
        <v>75</v>
      </c>
      <c r="V38" s="21">
        <f>VLOOKUP(U38,'Ads Fontes Media Bias Data'!$A$2:$D$1744,3)</f>
        <v>-6.82</v>
      </c>
      <c r="W38" s="22">
        <f>VLOOKUP(U38,'Ads Fontes Media Bias Data'!$A$2:$D$1744,4)</f>
        <v>45.8</v>
      </c>
      <c r="X38" s="20" t="s">
        <v>99</v>
      </c>
      <c r="Y38" s="21">
        <f>VLOOKUP(X38,'Ads Fontes Media Bias Data'!$A$2:$D$1744,3)</f>
        <v>-0.93</v>
      </c>
      <c r="Z38" s="22">
        <f>VLOOKUP(X38,'Ads Fontes Media Bias Data'!$A$2:$D$1744,4)</f>
        <v>47.73</v>
      </c>
      <c r="AA38" s="20" t="s">
        <v>222</v>
      </c>
      <c r="AB38" s="21">
        <f>VLOOKUP(AA38,'Ads Fontes Media Bias Data'!$A$2:$D$1744,3)</f>
        <v>0.11</v>
      </c>
      <c r="AC38" s="22">
        <f>VLOOKUP(AA38,'Ads Fontes Media Bias Data'!$A$2:$D$1744,4)</f>
        <v>44.56</v>
      </c>
      <c r="AD38" s="20" t="s">
        <v>199</v>
      </c>
      <c r="AE38" s="21">
        <f>VLOOKUP(AD38,'Ads Fontes Media Bias Data'!$A$2:$D$1744,3)</f>
        <v>-0.15</v>
      </c>
      <c r="AF38" s="22">
        <f>VLOOKUP(AD38,'Ads Fontes Media Bias Data'!$A$2:$D$1744,4)</f>
        <v>46.19</v>
      </c>
      <c r="AG38" s="20" t="s">
        <v>79</v>
      </c>
      <c r="AH38" s="21">
        <f>VLOOKUP(AG38,'Ads Fontes Media Bias Data'!$A$2:$D$1744,3)</f>
        <v>-3.6</v>
      </c>
      <c r="AI38" s="22">
        <f>VLOOKUP(AG38,'Ads Fontes Media Bias Data'!$A$2:$D$1744,4)</f>
        <v>46.07</v>
      </c>
      <c r="AJ38" s="20" t="s">
        <v>119</v>
      </c>
      <c r="AK38" s="21">
        <f>VLOOKUP(AJ38,'Ads Fontes Media Bias Data'!$A$2:$D$1744,3)</f>
        <v>-4.91</v>
      </c>
      <c r="AL38" s="22">
        <f>VLOOKUP(AJ38,'Ads Fontes Media Bias Data'!$A$2:$D$1744,4)</f>
        <v>42.9</v>
      </c>
      <c r="AM38" s="20" t="s">
        <v>119</v>
      </c>
      <c r="AN38" s="21">
        <f>VLOOKUP(AM38,'Ads Fontes Media Bias Data'!$A$2:$D$1744,3)</f>
        <v>-4.91</v>
      </c>
      <c r="AO38" s="22">
        <f>VLOOKUP(AM38,'Ads Fontes Media Bias Data'!$A$2:$D$1744,4)</f>
        <v>42.9</v>
      </c>
      <c r="AP38" s="20" t="s">
        <v>103</v>
      </c>
      <c r="AQ38" s="21">
        <f>VLOOKUP(AP38,'Ads Fontes Media Bias Data'!$A$2:$D$1744,3)</f>
        <v>-8.55</v>
      </c>
      <c r="AR38" s="22">
        <f>VLOOKUP(AP38,'Ads Fontes Media Bias Data'!$A$2:$D$1744,4)</f>
        <v>41.05</v>
      </c>
      <c r="AS38" s="24">
        <f t="shared" si="1"/>
        <v>-4.8575</v>
      </c>
      <c r="AT38" s="25">
        <f t="shared" si="2"/>
        <v>4.213448437</v>
      </c>
      <c r="AU38" s="26">
        <f t="shared" si="3"/>
        <v>43.68916667</v>
      </c>
      <c r="AV38" s="25">
        <f t="shared" si="4"/>
        <v>3.261448251</v>
      </c>
      <c r="AW38" s="25"/>
      <c r="AX38" s="25"/>
      <c r="AY38" s="26" t="s">
        <v>228</v>
      </c>
      <c r="AZ38" s="25"/>
    </row>
    <row r="39">
      <c r="A39" s="13">
        <v>44745.0</v>
      </c>
      <c r="B39" s="14" t="s">
        <v>213</v>
      </c>
      <c r="C39" s="15">
        <v>19.1602197802198</v>
      </c>
      <c r="D39" s="16" t="str">
        <f>IFERROR(__xludf.DUMMYFUNCTION("CONCATENATE(""W241.CM.alex.doe."", TO_TEXT(C39), ""@gmail.com"")"),"W241.CM.alex.doe.019@gmail.com")</f>
        <v>W241.CM.alex.doe.019@gmail.com</v>
      </c>
      <c r="E39" s="17" t="s">
        <v>69</v>
      </c>
      <c r="F39" s="18">
        <v>36071.0</v>
      </c>
      <c r="G39" s="17" t="s">
        <v>70</v>
      </c>
      <c r="H39" s="19" t="s">
        <v>83</v>
      </c>
      <c r="I39" s="20" t="s">
        <v>88</v>
      </c>
      <c r="J39" s="21">
        <f>VLOOKUP(I39,'Ads Fontes Media Bias Data'!$A$2:$D$1744,3)</f>
        <v>-8.68</v>
      </c>
      <c r="K39" s="22">
        <f>VLOOKUP(I39,'Ads Fontes Media Bias Data'!$A$2:$D$1744,4)</f>
        <v>42.4</v>
      </c>
      <c r="L39" s="20" t="s">
        <v>230</v>
      </c>
      <c r="M39" s="21">
        <f>VLOOKUP(L39,'Ads Fontes Media Bias Data'!$A$2:$D$1744,3)</f>
        <v>-2.33</v>
      </c>
      <c r="N39" s="22">
        <f>VLOOKUP(L39,'Ads Fontes Media Bias Data'!$A$2:$D$1744,4)</f>
        <v>42.7</v>
      </c>
      <c r="O39" s="20" t="s">
        <v>102</v>
      </c>
      <c r="P39" s="21">
        <f>VLOOKUP(O39,'Ads Fontes Media Bias Data'!$A$2:$D$1744,3)</f>
        <v>-4.5</v>
      </c>
      <c r="Q39" s="22">
        <f>VLOOKUP(O39,'Ads Fontes Media Bias Data'!$A$2:$D$1744,4)</f>
        <v>46.8</v>
      </c>
      <c r="R39" s="20" t="s">
        <v>147</v>
      </c>
      <c r="S39" s="21">
        <f>VLOOKUP(R39,'Ads Fontes Media Bias Data'!$A$2:$D$1744,3)</f>
        <v>-2.34</v>
      </c>
      <c r="T39" s="22">
        <f>VLOOKUP(R39,'Ads Fontes Media Bias Data'!$A$2:$D$1744,4)</f>
        <v>46.25</v>
      </c>
      <c r="U39" s="20" t="s">
        <v>185</v>
      </c>
      <c r="V39" s="21">
        <f>VLOOKUP(U39,'Ads Fontes Media Bias Data'!$A$2:$D$1744,3)</f>
        <v>-1.22</v>
      </c>
      <c r="W39" s="22">
        <f>VLOOKUP(U39,'Ads Fontes Media Bias Data'!$A$2:$D$1744,4)</f>
        <v>42</v>
      </c>
      <c r="X39" s="20" t="s">
        <v>94</v>
      </c>
      <c r="Y39" s="21">
        <f>VLOOKUP(X39,'Ads Fontes Media Bias Data'!$A$2:$D$1744,3)</f>
        <v>-4.73</v>
      </c>
      <c r="Z39" s="22">
        <f>VLOOKUP(X39,'Ads Fontes Media Bias Data'!$A$2:$D$1744,4)</f>
        <v>44.48</v>
      </c>
      <c r="AA39" s="20" t="s">
        <v>117</v>
      </c>
      <c r="AB39" s="21">
        <f>VLOOKUP(AA39,'Ads Fontes Media Bias Data'!$A$2:$D$1744,3)</f>
        <v>-11.36</v>
      </c>
      <c r="AC39" s="22">
        <f>VLOOKUP(AA39,'Ads Fontes Media Bias Data'!$A$2:$D$1744,4)</f>
        <v>39.69</v>
      </c>
      <c r="AD39" s="20" t="s">
        <v>85</v>
      </c>
      <c r="AE39" s="21">
        <f>VLOOKUP(AD39,'Ads Fontes Media Bias Data'!$A$2:$D$1744,3)</f>
        <v>-7.82</v>
      </c>
      <c r="AF39" s="22">
        <f>VLOOKUP(AD39,'Ads Fontes Media Bias Data'!$A$2:$D$1744,4)</f>
        <v>43.93</v>
      </c>
      <c r="AG39" s="20" t="s">
        <v>231</v>
      </c>
      <c r="AH39" s="21">
        <f>VLOOKUP(AG39,'Ads Fontes Media Bias Data'!$A$2:$D$1744,3)</f>
        <v>-8.75</v>
      </c>
      <c r="AI39" s="22">
        <f>VLOOKUP(AG39,'Ads Fontes Media Bias Data'!$A$2:$D$1744,4)</f>
        <v>37.28</v>
      </c>
      <c r="AJ39" s="20" t="s">
        <v>116</v>
      </c>
      <c r="AK39" s="21">
        <f>VLOOKUP(AJ39,'Ads Fontes Media Bias Data'!$A$2:$D$1744,3)</f>
        <v>-3.46</v>
      </c>
      <c r="AL39" s="22">
        <f>VLOOKUP(AJ39,'Ads Fontes Media Bias Data'!$A$2:$D$1744,4)</f>
        <v>43.36</v>
      </c>
      <c r="AM39" s="20" t="s">
        <v>185</v>
      </c>
      <c r="AN39" s="21">
        <f>VLOOKUP(AM39,'Ads Fontes Media Bias Data'!$A$2:$D$1744,3)</f>
        <v>-1.22</v>
      </c>
      <c r="AO39" s="22">
        <f>VLOOKUP(AM39,'Ads Fontes Media Bias Data'!$A$2:$D$1744,4)</f>
        <v>42</v>
      </c>
      <c r="AP39" s="20" t="s">
        <v>102</v>
      </c>
      <c r="AQ39" s="21">
        <f>VLOOKUP(AP39,'Ads Fontes Media Bias Data'!$A$2:$D$1744,3)</f>
        <v>-4.5</v>
      </c>
      <c r="AR39" s="22">
        <f>VLOOKUP(AP39,'Ads Fontes Media Bias Data'!$A$2:$D$1744,4)</f>
        <v>46.8</v>
      </c>
      <c r="AS39" s="24">
        <f t="shared" si="1"/>
        <v>-5.075833333</v>
      </c>
      <c r="AT39" s="25">
        <f t="shared" si="2"/>
        <v>3.325708286</v>
      </c>
      <c r="AU39" s="26">
        <f t="shared" si="3"/>
        <v>43.14083333</v>
      </c>
      <c r="AV39" s="25">
        <f t="shared" si="4"/>
        <v>2.836673655</v>
      </c>
      <c r="AW39" s="25"/>
      <c r="AX39" s="25"/>
      <c r="AY39" s="26" t="s">
        <v>228</v>
      </c>
      <c r="AZ39" s="26" t="s">
        <v>232</v>
      </c>
    </row>
    <row r="40">
      <c r="A40" s="13">
        <v>44745.0</v>
      </c>
      <c r="B40" s="14" t="s">
        <v>213</v>
      </c>
      <c r="C40" s="15">
        <v>19.6586813186813</v>
      </c>
      <c r="D40" s="16" t="str">
        <f>IFERROR(__xludf.DUMMYFUNCTION("CONCATENATE(""W241.CM.alex.doe."", TO_TEXT(C40), ""@gmail.com"")"),"W241.CM.alex.doe.020@gmail.com")</f>
        <v>W241.CM.alex.doe.020@gmail.com</v>
      </c>
      <c r="E40" s="17" t="s">
        <v>69</v>
      </c>
      <c r="F40" s="18">
        <v>34879.0</v>
      </c>
      <c r="G40" s="17" t="s">
        <v>96</v>
      </c>
      <c r="H40" s="19" t="s">
        <v>71</v>
      </c>
      <c r="I40" s="27" t="s">
        <v>75</v>
      </c>
      <c r="J40" s="28">
        <f>VLOOKUP(I40,'Ads Fontes Media Bias Data'!$A$2:$D$1744,3)</f>
        <v>-6.82</v>
      </c>
      <c r="K40" s="29">
        <f>VLOOKUP(I40,'Ads Fontes Media Bias Data'!$A$2:$D$1744,4)</f>
        <v>45.8</v>
      </c>
      <c r="L40" s="27" t="s">
        <v>79</v>
      </c>
      <c r="M40" s="28">
        <f>VLOOKUP(L40,'Ads Fontes Media Bias Data'!$A$2:$D$1744,3)</f>
        <v>-3.6</v>
      </c>
      <c r="N40" s="29">
        <f>VLOOKUP(L40,'Ads Fontes Media Bias Data'!$A$2:$D$1744,4)</f>
        <v>46.07</v>
      </c>
      <c r="O40" s="27" t="s">
        <v>102</v>
      </c>
      <c r="P40" s="28">
        <f>VLOOKUP(O40,'Ads Fontes Media Bias Data'!$A$2:$D$1744,3)</f>
        <v>-4.5</v>
      </c>
      <c r="Q40" s="29">
        <f>VLOOKUP(O40,'Ads Fontes Media Bias Data'!$A$2:$D$1744,4)</f>
        <v>46.8</v>
      </c>
      <c r="R40" s="27" t="s">
        <v>101</v>
      </c>
      <c r="S40" s="28">
        <f>VLOOKUP(R40,'Ads Fontes Media Bias Data'!$A$2:$D$1744,3)</f>
        <v>-14.13</v>
      </c>
      <c r="T40" s="29">
        <f>VLOOKUP(R40,'Ads Fontes Media Bias Data'!$A$2:$D$1744,4)</f>
        <v>35.87</v>
      </c>
      <c r="U40" s="27" t="s">
        <v>99</v>
      </c>
      <c r="V40" s="28">
        <f>VLOOKUP(U40,'Ads Fontes Media Bias Data'!$A$2:$D$1744,3)</f>
        <v>-0.93</v>
      </c>
      <c r="W40" s="29">
        <f>VLOOKUP(U40,'Ads Fontes Media Bias Data'!$A$2:$D$1744,4)</f>
        <v>47.73</v>
      </c>
      <c r="X40" s="27" t="s">
        <v>159</v>
      </c>
      <c r="Y40" s="28">
        <f>VLOOKUP(X40,'Ads Fontes Media Bias Data'!$A$2:$D$1744,3)</f>
        <v>-1.84</v>
      </c>
      <c r="Z40" s="29">
        <f>VLOOKUP(X40,'Ads Fontes Media Bias Data'!$A$2:$D$1744,4)</f>
        <v>47.24</v>
      </c>
      <c r="AA40" s="27" t="s">
        <v>125</v>
      </c>
      <c r="AB40" s="28">
        <f>VLOOKUP(AA40,'Ads Fontes Media Bias Data'!$A$2:$D$1744,3)</f>
        <v>-1.23</v>
      </c>
      <c r="AC40" s="29">
        <f>VLOOKUP(AA40,'Ads Fontes Media Bias Data'!$A$2:$D$1744,4)</f>
        <v>45.73</v>
      </c>
      <c r="AD40" s="27" t="s">
        <v>86</v>
      </c>
      <c r="AE40" s="28">
        <f>VLOOKUP(AD40,'Ads Fontes Media Bias Data'!$A$2:$D$1744,3)</f>
        <v>-1.82</v>
      </c>
      <c r="AF40" s="29">
        <f>VLOOKUP(AD40,'Ads Fontes Media Bias Data'!$A$2:$D$1744,4)</f>
        <v>48.85</v>
      </c>
      <c r="AG40" s="27" t="s">
        <v>72</v>
      </c>
      <c r="AH40" s="28">
        <f>VLOOKUP(AG40,'Ads Fontes Media Bias Data'!$A$2:$D$1744,3)</f>
        <v>14.02</v>
      </c>
      <c r="AI40" s="29">
        <f>VLOOKUP(AG40,'Ads Fontes Media Bias Data'!$A$2:$D$1744,4)</f>
        <v>35.4</v>
      </c>
      <c r="AJ40" s="27" t="s">
        <v>125</v>
      </c>
      <c r="AK40" s="28">
        <f>VLOOKUP(AJ40,'Ads Fontes Media Bias Data'!$A$2:$D$1744,3)</f>
        <v>-1.23</v>
      </c>
      <c r="AL40" s="29">
        <f>VLOOKUP(AJ40,'Ads Fontes Media Bias Data'!$A$2:$D$1744,4)</f>
        <v>45.73</v>
      </c>
      <c r="AM40" s="27" t="s">
        <v>99</v>
      </c>
      <c r="AN40" s="28">
        <f>VLOOKUP(AM40,'Ads Fontes Media Bias Data'!$A$2:$D$1744,3)</f>
        <v>-0.93</v>
      </c>
      <c r="AO40" s="29">
        <f>VLOOKUP(AM40,'Ads Fontes Media Bias Data'!$A$2:$D$1744,4)</f>
        <v>47.73</v>
      </c>
      <c r="AP40" s="27" t="s">
        <v>101</v>
      </c>
      <c r="AQ40" s="28">
        <f>VLOOKUP(AP40,'Ads Fontes Media Bias Data'!$A$2:$D$1744,3)</f>
        <v>-14.13</v>
      </c>
      <c r="AR40" s="29">
        <f>VLOOKUP(AP40,'Ads Fontes Media Bias Data'!$A$2:$D$1744,4)</f>
        <v>35.87</v>
      </c>
      <c r="AS40" s="24">
        <f t="shared" si="1"/>
        <v>-3.095</v>
      </c>
      <c r="AT40" s="25">
        <f t="shared" si="2"/>
        <v>7.21174484</v>
      </c>
      <c r="AU40" s="26">
        <f t="shared" si="3"/>
        <v>44.06833333</v>
      </c>
      <c r="AV40" s="25">
        <f t="shared" si="4"/>
        <v>5.128302631</v>
      </c>
      <c r="AW40" s="25"/>
      <c r="AX40" s="25"/>
      <c r="AY40" s="26" t="s">
        <v>226</v>
      </c>
      <c r="AZ40" s="26" t="s">
        <v>233</v>
      </c>
    </row>
    <row r="41">
      <c r="A41" s="13">
        <v>44745.0</v>
      </c>
      <c r="B41" s="14" t="s">
        <v>213</v>
      </c>
      <c r="C41" s="15">
        <v>20.1571428571429</v>
      </c>
      <c r="D41" s="16" t="str">
        <f>IFERROR(__xludf.DUMMYFUNCTION("CONCATENATE(""W241.CM.alex.doe."", TO_TEXT(C41), ""@gmail.com"")"),"W241.CM.alex.doe.020@gmail.com")</f>
        <v>W241.CM.alex.doe.020@gmail.com</v>
      </c>
      <c r="E41" s="17" t="s">
        <v>69</v>
      </c>
      <c r="F41" s="18">
        <v>34879.0</v>
      </c>
      <c r="G41" s="17" t="s">
        <v>96</v>
      </c>
      <c r="H41" s="19" t="s">
        <v>83</v>
      </c>
      <c r="I41" s="27"/>
      <c r="J41" s="28" t="str">
        <f>VLOOKUP(I41,'Ads Fontes Media Bias Data'!$A$2:$D$1744,3)</f>
        <v>#N/A</v>
      </c>
      <c r="K41" s="29" t="str">
        <f>VLOOKUP(I41,'Ads Fontes Media Bias Data'!$A$2:$D$1744,4)</f>
        <v>#N/A</v>
      </c>
      <c r="L41" s="27"/>
      <c r="M41" s="28" t="str">
        <f>VLOOKUP(L41,'Ads Fontes Media Bias Data'!$A$2:$D$1744,3)</f>
        <v>#N/A</v>
      </c>
      <c r="N41" s="29" t="str">
        <f>VLOOKUP(L41,'Ads Fontes Media Bias Data'!$A$2:$D$1744,4)</f>
        <v>#N/A</v>
      </c>
      <c r="O41" s="27"/>
      <c r="P41" s="28" t="str">
        <f>VLOOKUP(O41,'Ads Fontes Media Bias Data'!$A$2:$D$1744,3)</f>
        <v>#N/A</v>
      </c>
      <c r="Q41" s="29" t="str">
        <f>VLOOKUP(O41,'Ads Fontes Media Bias Data'!$A$2:$D$1744,4)</f>
        <v>#N/A</v>
      </c>
      <c r="R41" s="27"/>
      <c r="S41" s="28" t="str">
        <f>VLOOKUP(R41,'Ads Fontes Media Bias Data'!$A$2:$D$1744,3)</f>
        <v>#N/A</v>
      </c>
      <c r="T41" s="29" t="str">
        <f>VLOOKUP(R41,'Ads Fontes Media Bias Data'!$A$2:$D$1744,4)</f>
        <v>#N/A</v>
      </c>
      <c r="U41" s="27"/>
      <c r="V41" s="28" t="str">
        <f>VLOOKUP(U41,'Ads Fontes Media Bias Data'!$A$2:$D$1744,3)</f>
        <v>#N/A</v>
      </c>
      <c r="W41" s="29" t="str">
        <f>VLOOKUP(U41,'Ads Fontes Media Bias Data'!$A$2:$D$1744,4)</f>
        <v>#N/A</v>
      </c>
      <c r="X41" s="27"/>
      <c r="Y41" s="28" t="str">
        <f>VLOOKUP(X41,'Ads Fontes Media Bias Data'!$A$2:$D$1744,3)</f>
        <v>#N/A</v>
      </c>
      <c r="Z41" s="29" t="str">
        <f>VLOOKUP(X41,'Ads Fontes Media Bias Data'!$A$2:$D$1744,4)</f>
        <v>#N/A</v>
      </c>
      <c r="AA41" s="27"/>
      <c r="AB41" s="28" t="str">
        <f>VLOOKUP(AA41,'Ads Fontes Media Bias Data'!$A$2:$D$1744,3)</f>
        <v>#N/A</v>
      </c>
      <c r="AC41" s="29" t="str">
        <f>VLOOKUP(AA41,'Ads Fontes Media Bias Data'!$A$2:$D$1744,4)</f>
        <v>#N/A</v>
      </c>
      <c r="AD41" s="27"/>
      <c r="AE41" s="28" t="str">
        <f>VLOOKUP(AD41,'Ads Fontes Media Bias Data'!$A$2:$D$1744,3)</f>
        <v>#N/A</v>
      </c>
      <c r="AF41" s="29" t="str">
        <f>VLOOKUP(AD41,'Ads Fontes Media Bias Data'!$A$2:$D$1744,4)</f>
        <v>#N/A</v>
      </c>
      <c r="AG41" s="27"/>
      <c r="AH41" s="28" t="str">
        <f>VLOOKUP(AG41,'Ads Fontes Media Bias Data'!$A$2:$D$1744,3)</f>
        <v>#N/A</v>
      </c>
      <c r="AI41" s="29" t="str">
        <f>VLOOKUP(AG41,'Ads Fontes Media Bias Data'!$A$2:$D$1744,4)</f>
        <v>#N/A</v>
      </c>
      <c r="AJ41" s="27"/>
      <c r="AK41" s="28" t="str">
        <f>VLOOKUP(AJ41,'Ads Fontes Media Bias Data'!$A$2:$D$1744,3)</f>
        <v>#N/A</v>
      </c>
      <c r="AL41" s="29" t="str">
        <f>VLOOKUP(AJ41,'Ads Fontes Media Bias Data'!$A$2:$D$1744,4)</f>
        <v>#N/A</v>
      </c>
      <c r="AM41" s="27"/>
      <c r="AN41" s="28" t="str">
        <f>VLOOKUP(AM41,'Ads Fontes Media Bias Data'!$A$2:$D$1744,3)</f>
        <v>#N/A</v>
      </c>
      <c r="AO41" s="29" t="str">
        <f>VLOOKUP(AM41,'Ads Fontes Media Bias Data'!$A$2:$D$1744,4)</f>
        <v>#N/A</v>
      </c>
      <c r="AP41" s="27"/>
      <c r="AQ41" s="28" t="str">
        <f>VLOOKUP(AP41,'Ads Fontes Media Bias Data'!$A$2:$D$1744,3)</f>
        <v>#N/A</v>
      </c>
      <c r="AR41" s="29" t="str">
        <f>VLOOKUP(AP41,'Ads Fontes Media Bias Data'!$A$2:$D$1744,4)</f>
        <v>#N/A</v>
      </c>
      <c r="AS41" s="24" t="str">
        <f t="shared" si="1"/>
        <v>#N/A</v>
      </c>
      <c r="AT41" s="25" t="str">
        <f t="shared" si="2"/>
        <v>#N/A</v>
      </c>
      <c r="AU41" s="26" t="str">
        <f t="shared" si="3"/>
        <v>#N/A</v>
      </c>
      <c r="AV41" s="25" t="str">
        <f t="shared" si="4"/>
        <v>#N/A</v>
      </c>
      <c r="AW41" s="26" t="s">
        <v>114</v>
      </c>
      <c r="AX41" s="25"/>
      <c r="AY41" s="26" t="s">
        <v>226</v>
      </c>
      <c r="AZ41" s="25"/>
    </row>
    <row r="42">
      <c r="A42" s="13">
        <v>44745.0</v>
      </c>
      <c r="B42" s="14" t="s">
        <v>213</v>
      </c>
      <c r="C42" s="15">
        <v>20.6556043956044</v>
      </c>
      <c r="D42" s="16" t="str">
        <f>IFERROR(__xludf.DUMMYFUNCTION("CONCATENATE(""W241.CM.alex.doe."", TO_TEXT(C42), ""@gmail.com"")"),"W241.CM.alex.doe.021@gmail.com")</f>
        <v>W241.CM.alex.doe.021@gmail.com</v>
      </c>
      <c r="E42" s="17" t="s">
        <v>69</v>
      </c>
      <c r="F42" s="18">
        <v>33757.0</v>
      </c>
      <c r="G42" s="17" t="s">
        <v>107</v>
      </c>
      <c r="H42" s="19" t="s">
        <v>71</v>
      </c>
      <c r="I42" s="20" t="s">
        <v>103</v>
      </c>
      <c r="J42" s="21">
        <f>VLOOKUP(I42,'Ads Fontes Media Bias Data'!$A$2:$D$1744,3)</f>
        <v>-8.55</v>
      </c>
      <c r="K42" s="22">
        <f>VLOOKUP(I42,'Ads Fontes Media Bias Data'!$A$2:$D$1744,4)</f>
        <v>41.05</v>
      </c>
      <c r="L42" s="20" t="s">
        <v>79</v>
      </c>
      <c r="M42" s="21">
        <f>VLOOKUP(L42,'Ads Fontes Media Bias Data'!$A$2:$D$1744,3)</f>
        <v>-3.6</v>
      </c>
      <c r="N42" s="22">
        <f>VLOOKUP(L42,'Ads Fontes Media Bias Data'!$A$2:$D$1744,4)</f>
        <v>46.07</v>
      </c>
      <c r="O42" s="20" t="s">
        <v>102</v>
      </c>
      <c r="P42" s="21">
        <f>VLOOKUP(O42,'Ads Fontes Media Bias Data'!$A$2:$D$1744,3)</f>
        <v>-4.5</v>
      </c>
      <c r="Q42" s="22">
        <f>VLOOKUP(O42,'Ads Fontes Media Bias Data'!$A$2:$D$1744,4)</f>
        <v>46.8</v>
      </c>
      <c r="R42" s="20" t="s">
        <v>77</v>
      </c>
      <c r="S42" s="21">
        <f>VLOOKUP(R42,'Ads Fontes Media Bias Data'!$A$2:$D$1744,3)</f>
        <v>-1.32</v>
      </c>
      <c r="T42" s="22">
        <f>VLOOKUP(R42,'Ads Fontes Media Bias Data'!$A$2:$D$1744,4)</f>
        <v>47.94</v>
      </c>
      <c r="U42" s="20" t="s">
        <v>84</v>
      </c>
      <c r="V42" s="21">
        <f>VLOOKUP(U42,'Ads Fontes Media Bias Data'!$A$2:$D$1744,3)</f>
        <v>-5.11</v>
      </c>
      <c r="W42" s="22">
        <f>VLOOKUP(U42,'Ads Fontes Media Bias Data'!$A$2:$D$1744,4)</f>
        <v>45.12</v>
      </c>
      <c r="X42" s="20" t="s">
        <v>112</v>
      </c>
      <c r="Y42" s="21">
        <f>VLOOKUP(X42,'Ads Fontes Media Bias Data'!$A$2:$D$1744,3)</f>
        <v>-3.77</v>
      </c>
      <c r="Z42" s="22">
        <f>VLOOKUP(X42,'Ads Fontes Media Bias Data'!$A$2:$D$1744,4)</f>
        <v>45.87</v>
      </c>
      <c r="AA42" s="20" t="s">
        <v>112</v>
      </c>
      <c r="AB42" s="21">
        <f>VLOOKUP(AA42,'Ads Fontes Media Bias Data'!$A$2:$D$1744,3)</f>
        <v>-3.77</v>
      </c>
      <c r="AC42" s="22">
        <f>VLOOKUP(AA42,'Ads Fontes Media Bias Data'!$A$2:$D$1744,4)</f>
        <v>45.87</v>
      </c>
      <c r="AD42" s="20" t="s">
        <v>99</v>
      </c>
      <c r="AE42" s="21">
        <f>VLOOKUP(AD42,'Ads Fontes Media Bias Data'!$A$2:$D$1744,3)</f>
        <v>-0.93</v>
      </c>
      <c r="AF42" s="22">
        <f>VLOOKUP(AD42,'Ads Fontes Media Bias Data'!$A$2:$D$1744,4)</f>
        <v>47.73</v>
      </c>
      <c r="AG42" s="20" t="s">
        <v>77</v>
      </c>
      <c r="AH42" s="21">
        <f>VLOOKUP(AG42,'Ads Fontes Media Bias Data'!$A$2:$D$1744,3)</f>
        <v>-1.32</v>
      </c>
      <c r="AI42" s="22">
        <f>VLOOKUP(AG42,'Ads Fontes Media Bias Data'!$A$2:$D$1744,4)</f>
        <v>47.94</v>
      </c>
      <c r="AJ42" s="20" t="s">
        <v>77</v>
      </c>
      <c r="AK42" s="21">
        <f>VLOOKUP(AJ42,'Ads Fontes Media Bias Data'!$A$2:$D$1744,3)</f>
        <v>-1.32</v>
      </c>
      <c r="AL42" s="22">
        <f>VLOOKUP(AJ42,'Ads Fontes Media Bias Data'!$A$2:$D$1744,4)</f>
        <v>47.94</v>
      </c>
      <c r="AM42" s="20" t="s">
        <v>79</v>
      </c>
      <c r="AN42" s="21">
        <f>VLOOKUP(AM42,'Ads Fontes Media Bias Data'!$A$2:$D$1744,3)</f>
        <v>-3.6</v>
      </c>
      <c r="AO42" s="22">
        <f>VLOOKUP(AM42,'Ads Fontes Media Bias Data'!$A$2:$D$1744,4)</f>
        <v>46.07</v>
      </c>
      <c r="AP42" s="20" t="s">
        <v>110</v>
      </c>
      <c r="AQ42" s="21">
        <f>VLOOKUP(AP42,'Ads Fontes Media Bias Data'!$A$2:$D$1744,3)</f>
        <v>-1.06</v>
      </c>
      <c r="AR42" s="22">
        <f>VLOOKUP(AP42,'Ads Fontes Media Bias Data'!$A$2:$D$1744,4)</f>
        <v>45.7</v>
      </c>
      <c r="AS42" s="24">
        <f t="shared" si="1"/>
        <v>-3.2375</v>
      </c>
      <c r="AT42" s="25">
        <f t="shared" si="2"/>
        <v>2.24112847</v>
      </c>
      <c r="AU42" s="26">
        <f t="shared" si="3"/>
        <v>46.175</v>
      </c>
      <c r="AV42" s="25">
        <f t="shared" si="4"/>
        <v>1.906131256</v>
      </c>
      <c r="AW42" s="25"/>
      <c r="AX42" s="25"/>
      <c r="AY42" s="26" t="s">
        <v>226</v>
      </c>
      <c r="AZ42" s="25"/>
    </row>
    <row r="43">
      <c r="A43" s="13">
        <v>44745.0</v>
      </c>
      <c r="B43" s="14" t="s">
        <v>213</v>
      </c>
      <c r="C43" s="15">
        <v>21.154065934066</v>
      </c>
      <c r="D43" s="16" t="str">
        <f>IFERROR(__xludf.DUMMYFUNCTION("CONCATENATE(""W241.CM.alex.doe."", TO_TEXT(C43), ""@gmail.com"")"),"W241.CM.alex.doe.021@gmail.com")</f>
        <v>W241.CM.alex.doe.021@gmail.com</v>
      </c>
      <c r="E43" s="17" t="s">
        <v>69</v>
      </c>
      <c r="F43" s="18">
        <v>33757.0</v>
      </c>
      <c r="G43" s="17" t="s">
        <v>107</v>
      </c>
      <c r="H43" s="19" t="s">
        <v>83</v>
      </c>
      <c r="I43" s="20"/>
      <c r="J43" s="21" t="str">
        <f>VLOOKUP(I43,'Ads Fontes Media Bias Data'!$A$2:$D$1744,3)</f>
        <v>#N/A</v>
      </c>
      <c r="K43" s="22" t="str">
        <f>VLOOKUP(I43,'Ads Fontes Media Bias Data'!$A$2:$D$1744,4)</f>
        <v>#N/A</v>
      </c>
      <c r="L43" s="20"/>
      <c r="M43" s="21" t="str">
        <f>VLOOKUP(L43,'Ads Fontes Media Bias Data'!$A$2:$D$1744,3)</f>
        <v>#N/A</v>
      </c>
      <c r="N43" s="22" t="str">
        <f>VLOOKUP(L43,'Ads Fontes Media Bias Data'!$A$2:$D$1744,4)</f>
        <v>#N/A</v>
      </c>
      <c r="O43" s="20"/>
      <c r="P43" s="21" t="str">
        <f>VLOOKUP(O43,'Ads Fontes Media Bias Data'!$A$2:$D$1744,3)</f>
        <v>#N/A</v>
      </c>
      <c r="Q43" s="22" t="str">
        <f>VLOOKUP(O43,'Ads Fontes Media Bias Data'!$A$2:$D$1744,4)</f>
        <v>#N/A</v>
      </c>
      <c r="R43" s="20"/>
      <c r="S43" s="21" t="str">
        <f>VLOOKUP(R43,'Ads Fontes Media Bias Data'!$A$2:$D$1744,3)</f>
        <v>#N/A</v>
      </c>
      <c r="T43" s="22" t="str">
        <f>VLOOKUP(R43,'Ads Fontes Media Bias Data'!$A$2:$D$1744,4)</f>
        <v>#N/A</v>
      </c>
      <c r="U43" s="20"/>
      <c r="V43" s="21" t="str">
        <f>VLOOKUP(U43,'Ads Fontes Media Bias Data'!$A$2:$D$1744,3)</f>
        <v>#N/A</v>
      </c>
      <c r="W43" s="22" t="str">
        <f>VLOOKUP(U43,'Ads Fontes Media Bias Data'!$A$2:$D$1744,4)</f>
        <v>#N/A</v>
      </c>
      <c r="X43" s="20"/>
      <c r="Y43" s="21" t="str">
        <f>VLOOKUP(X43,'Ads Fontes Media Bias Data'!$A$2:$D$1744,3)</f>
        <v>#N/A</v>
      </c>
      <c r="Z43" s="22" t="str">
        <f>VLOOKUP(X43,'Ads Fontes Media Bias Data'!$A$2:$D$1744,4)</f>
        <v>#N/A</v>
      </c>
      <c r="AA43" s="20"/>
      <c r="AB43" s="21" t="str">
        <f>VLOOKUP(AA43,'Ads Fontes Media Bias Data'!$A$2:$D$1744,3)</f>
        <v>#N/A</v>
      </c>
      <c r="AC43" s="22" t="str">
        <f>VLOOKUP(AA43,'Ads Fontes Media Bias Data'!$A$2:$D$1744,4)</f>
        <v>#N/A</v>
      </c>
      <c r="AD43" s="20"/>
      <c r="AE43" s="21" t="str">
        <f>VLOOKUP(AD43,'Ads Fontes Media Bias Data'!$A$2:$D$1744,3)</f>
        <v>#N/A</v>
      </c>
      <c r="AF43" s="22" t="str">
        <f>VLOOKUP(AD43,'Ads Fontes Media Bias Data'!$A$2:$D$1744,4)</f>
        <v>#N/A</v>
      </c>
      <c r="AG43" s="20"/>
      <c r="AH43" s="21" t="str">
        <f>VLOOKUP(AG43,'Ads Fontes Media Bias Data'!$A$2:$D$1744,3)</f>
        <v>#N/A</v>
      </c>
      <c r="AI43" s="22" t="str">
        <f>VLOOKUP(AG43,'Ads Fontes Media Bias Data'!$A$2:$D$1744,4)</f>
        <v>#N/A</v>
      </c>
      <c r="AJ43" s="20"/>
      <c r="AK43" s="21" t="str">
        <f>VLOOKUP(AJ43,'Ads Fontes Media Bias Data'!$A$2:$D$1744,3)</f>
        <v>#N/A</v>
      </c>
      <c r="AL43" s="22" t="str">
        <f>VLOOKUP(AJ43,'Ads Fontes Media Bias Data'!$A$2:$D$1744,4)</f>
        <v>#N/A</v>
      </c>
      <c r="AM43" s="20"/>
      <c r="AN43" s="21" t="str">
        <f>VLOOKUP(AM43,'Ads Fontes Media Bias Data'!$A$2:$D$1744,3)</f>
        <v>#N/A</v>
      </c>
      <c r="AO43" s="22" t="str">
        <f>VLOOKUP(AM43,'Ads Fontes Media Bias Data'!$A$2:$D$1744,4)</f>
        <v>#N/A</v>
      </c>
      <c r="AP43" s="20"/>
      <c r="AQ43" s="21" t="str">
        <f>VLOOKUP(AP43,'Ads Fontes Media Bias Data'!$A$2:$D$1744,3)</f>
        <v>#N/A</v>
      </c>
      <c r="AR43" s="22" t="str">
        <f>VLOOKUP(AP43,'Ads Fontes Media Bias Data'!$A$2:$D$1744,4)</f>
        <v>#N/A</v>
      </c>
      <c r="AS43" s="24" t="str">
        <f t="shared" si="1"/>
        <v>#N/A</v>
      </c>
      <c r="AT43" s="25" t="str">
        <f t="shared" si="2"/>
        <v>#N/A</v>
      </c>
      <c r="AU43" s="26" t="str">
        <f t="shared" si="3"/>
        <v>#N/A</v>
      </c>
      <c r="AV43" s="25" t="str">
        <f t="shared" si="4"/>
        <v>#N/A</v>
      </c>
      <c r="AW43" s="25"/>
      <c r="AX43" s="25"/>
      <c r="AY43" s="26" t="s">
        <v>226</v>
      </c>
      <c r="AZ43" s="25"/>
    </row>
    <row r="44">
      <c r="A44" s="13">
        <v>44745.0</v>
      </c>
      <c r="B44" s="14" t="s">
        <v>213</v>
      </c>
      <c r="C44" s="15">
        <v>21.6525274725275</v>
      </c>
      <c r="D44" s="16" t="str">
        <f>IFERROR(__xludf.DUMMYFUNCTION("CONCATENATE(""W241.CM.alex.doe."", TO_TEXT(C44), ""@gmail.com"")"),"W241.CM.alex.doe.022@gmail.com")</f>
        <v>W241.CM.alex.doe.022@gmail.com</v>
      </c>
      <c r="E44" s="17" t="s">
        <v>115</v>
      </c>
      <c r="F44" s="18">
        <v>19165.0</v>
      </c>
      <c r="G44" s="17" t="s">
        <v>70</v>
      </c>
      <c r="H44" s="19" t="s">
        <v>71</v>
      </c>
      <c r="I44" s="27" t="s">
        <v>103</v>
      </c>
      <c r="J44" s="28">
        <f>VLOOKUP(I44,'Ads Fontes Media Bias Data'!$A$2:$D$1744,3)</f>
        <v>-8.55</v>
      </c>
      <c r="K44" s="29">
        <f>VLOOKUP(I44,'Ads Fontes Media Bias Data'!$A$2:$D$1744,4)</f>
        <v>41.05</v>
      </c>
      <c r="L44" s="27" t="s">
        <v>75</v>
      </c>
      <c r="M44" s="28">
        <f>VLOOKUP(L44,'Ads Fontes Media Bias Data'!$A$2:$D$1744,3)</f>
        <v>-6.82</v>
      </c>
      <c r="N44" s="29">
        <f>VLOOKUP(L44,'Ads Fontes Media Bias Data'!$A$2:$D$1744,4)</f>
        <v>45.8</v>
      </c>
      <c r="O44" s="27" t="s">
        <v>102</v>
      </c>
      <c r="P44" s="28">
        <f>VLOOKUP(O44,'Ads Fontes Media Bias Data'!$A$2:$D$1744,3)</f>
        <v>-4.5</v>
      </c>
      <c r="Q44" s="29">
        <f>VLOOKUP(O44,'Ads Fontes Media Bias Data'!$A$2:$D$1744,4)</f>
        <v>46.8</v>
      </c>
      <c r="R44" s="27" t="s">
        <v>99</v>
      </c>
      <c r="S44" s="28">
        <f>VLOOKUP(R44,'Ads Fontes Media Bias Data'!$A$2:$D$1744,3)</f>
        <v>-0.93</v>
      </c>
      <c r="T44" s="29">
        <f>VLOOKUP(R44,'Ads Fontes Media Bias Data'!$A$2:$D$1744,4)</f>
        <v>47.73</v>
      </c>
      <c r="U44" s="27" t="s">
        <v>110</v>
      </c>
      <c r="V44" s="28">
        <f>VLOOKUP(U44,'Ads Fontes Media Bias Data'!$A$2:$D$1744,3)</f>
        <v>-1.06</v>
      </c>
      <c r="W44" s="29">
        <f>VLOOKUP(U44,'Ads Fontes Media Bias Data'!$A$2:$D$1744,4)</f>
        <v>45.7</v>
      </c>
      <c r="X44" s="27" t="s">
        <v>84</v>
      </c>
      <c r="Y44" s="28">
        <f>VLOOKUP(X44,'Ads Fontes Media Bias Data'!$A$2:$D$1744,3)</f>
        <v>-5.11</v>
      </c>
      <c r="Z44" s="29">
        <f>VLOOKUP(X44,'Ads Fontes Media Bias Data'!$A$2:$D$1744,4)</f>
        <v>45.12</v>
      </c>
      <c r="AA44" s="27" t="s">
        <v>112</v>
      </c>
      <c r="AB44" s="28">
        <f>VLOOKUP(AA44,'Ads Fontes Media Bias Data'!$A$2:$D$1744,3)</f>
        <v>-3.77</v>
      </c>
      <c r="AC44" s="29">
        <f>VLOOKUP(AA44,'Ads Fontes Media Bias Data'!$A$2:$D$1744,4)</f>
        <v>45.87</v>
      </c>
      <c r="AD44" s="27" t="s">
        <v>112</v>
      </c>
      <c r="AE44" s="28">
        <f>VLOOKUP(AD44,'Ads Fontes Media Bias Data'!$A$2:$D$1744,3)</f>
        <v>-3.77</v>
      </c>
      <c r="AF44" s="29">
        <f>VLOOKUP(AD44,'Ads Fontes Media Bias Data'!$A$2:$D$1744,4)</f>
        <v>45.87</v>
      </c>
      <c r="AG44" s="27" t="s">
        <v>99</v>
      </c>
      <c r="AH44" s="28">
        <f>VLOOKUP(AG44,'Ads Fontes Media Bias Data'!$A$2:$D$1744,3)</f>
        <v>-0.93</v>
      </c>
      <c r="AI44" s="29">
        <f>VLOOKUP(AG44,'Ads Fontes Media Bias Data'!$A$2:$D$1744,4)</f>
        <v>47.73</v>
      </c>
      <c r="AJ44" s="27" t="s">
        <v>77</v>
      </c>
      <c r="AK44" s="28">
        <f>VLOOKUP(AJ44,'Ads Fontes Media Bias Data'!$A$2:$D$1744,3)</f>
        <v>-1.32</v>
      </c>
      <c r="AL44" s="29">
        <f>VLOOKUP(AJ44,'Ads Fontes Media Bias Data'!$A$2:$D$1744,4)</f>
        <v>47.94</v>
      </c>
      <c r="AM44" s="27" t="s">
        <v>77</v>
      </c>
      <c r="AN44" s="28">
        <f>VLOOKUP(AM44,'Ads Fontes Media Bias Data'!$A$2:$D$1744,3)</f>
        <v>-1.32</v>
      </c>
      <c r="AO44" s="29">
        <f>VLOOKUP(AM44,'Ads Fontes Media Bias Data'!$A$2:$D$1744,4)</f>
        <v>47.94</v>
      </c>
      <c r="AP44" s="27" t="s">
        <v>79</v>
      </c>
      <c r="AQ44" s="28">
        <f>VLOOKUP(AP44,'Ads Fontes Media Bias Data'!$A$2:$D$1744,3)</f>
        <v>-3.6</v>
      </c>
      <c r="AR44" s="29">
        <f>VLOOKUP(AP44,'Ads Fontes Media Bias Data'!$A$2:$D$1744,4)</f>
        <v>46.07</v>
      </c>
      <c r="AS44" s="24">
        <f t="shared" si="1"/>
        <v>-3.473333333</v>
      </c>
      <c r="AT44" s="25">
        <f t="shared" si="2"/>
        <v>2.503315377</v>
      </c>
      <c r="AU44" s="26">
        <f t="shared" si="3"/>
        <v>46.135</v>
      </c>
      <c r="AV44" s="25">
        <f t="shared" si="4"/>
        <v>1.89208639</v>
      </c>
      <c r="AW44" s="25"/>
      <c r="AX44" s="25"/>
      <c r="AY44" s="26" t="s">
        <v>226</v>
      </c>
      <c r="AZ44" s="25"/>
    </row>
    <row r="45">
      <c r="A45" s="13">
        <v>44745.0</v>
      </c>
      <c r="B45" s="14" t="s">
        <v>213</v>
      </c>
      <c r="C45" s="15">
        <v>22.150989010989</v>
      </c>
      <c r="D45" s="16" t="str">
        <f>IFERROR(__xludf.DUMMYFUNCTION("CONCATENATE(""W241.CM.alex.doe."", TO_TEXT(C45), ""@gmail.com"")"),"W241.CM.alex.doe.022@gmail.com")</f>
        <v>W241.CM.alex.doe.022@gmail.com</v>
      </c>
      <c r="E45" s="17" t="s">
        <v>115</v>
      </c>
      <c r="F45" s="18">
        <v>19165.0</v>
      </c>
      <c r="G45" s="17" t="s">
        <v>70</v>
      </c>
      <c r="H45" s="19" t="s">
        <v>83</v>
      </c>
      <c r="I45" s="27" t="s">
        <v>234</v>
      </c>
      <c r="J45" s="28">
        <f>VLOOKUP(I45,'Ads Fontes Media Bias Data'!$A$2:$D$1744,3)</f>
        <v>-7.18</v>
      </c>
      <c r="K45" s="29">
        <f>VLOOKUP(I45,'Ads Fontes Media Bias Data'!$A$2:$D$1744,4)</f>
        <v>44.99</v>
      </c>
      <c r="L45" s="27" t="s">
        <v>103</v>
      </c>
      <c r="M45" s="28">
        <f>VLOOKUP(L45,'Ads Fontes Media Bias Data'!$A$2:$D$1744,3)</f>
        <v>-8.55</v>
      </c>
      <c r="N45" s="29">
        <f>VLOOKUP(L45,'Ads Fontes Media Bias Data'!$A$2:$D$1744,4)</f>
        <v>41.05</v>
      </c>
      <c r="O45" s="35" t="s">
        <v>74</v>
      </c>
      <c r="P45" s="28">
        <f>VLOOKUP(O45,'Ads Fontes Media Bias Data'!$A$2:$D$1744,3)</f>
        <v>-6.74</v>
      </c>
      <c r="Q45" s="29">
        <f>VLOOKUP(O45,'Ads Fontes Media Bias Data'!$A$2:$D$1744,4)</f>
        <v>42.45</v>
      </c>
      <c r="R45" s="27" t="s">
        <v>77</v>
      </c>
      <c r="S45" s="28">
        <f>VLOOKUP(R45,'Ads Fontes Media Bias Data'!$A$2:$D$1744,3)</f>
        <v>-1.32</v>
      </c>
      <c r="T45" s="29">
        <f>VLOOKUP(R45,'Ads Fontes Media Bias Data'!$A$2:$D$1744,4)</f>
        <v>47.94</v>
      </c>
      <c r="U45" s="27" t="s">
        <v>166</v>
      </c>
      <c r="V45" s="28">
        <f>VLOOKUP(U45,'Ads Fontes Media Bias Data'!$A$2:$D$1744,3)</f>
        <v>-4.26</v>
      </c>
      <c r="W45" s="29">
        <f>VLOOKUP(U45,'Ads Fontes Media Bias Data'!$A$2:$D$1744,4)</f>
        <v>46.65</v>
      </c>
      <c r="X45" s="27" t="s">
        <v>103</v>
      </c>
      <c r="Y45" s="28">
        <f>VLOOKUP(X45,'Ads Fontes Media Bias Data'!$A$2:$D$1744,3)</f>
        <v>-8.55</v>
      </c>
      <c r="Z45" s="29">
        <f>VLOOKUP(X45,'Ads Fontes Media Bias Data'!$A$2:$D$1744,4)</f>
        <v>41.05</v>
      </c>
      <c r="AA45" s="27" t="s">
        <v>88</v>
      </c>
      <c r="AB45" s="28">
        <f>VLOOKUP(AA45,'Ads Fontes Media Bias Data'!$A$2:$D$1744,3)</f>
        <v>-8.68</v>
      </c>
      <c r="AC45" s="29">
        <f>VLOOKUP(AA45,'Ads Fontes Media Bias Data'!$A$2:$D$1744,4)</f>
        <v>42.4</v>
      </c>
      <c r="AD45" s="27" t="s">
        <v>79</v>
      </c>
      <c r="AE45" s="28">
        <f>VLOOKUP(AD45,'Ads Fontes Media Bias Data'!$A$2:$D$1744,3)</f>
        <v>-3.6</v>
      </c>
      <c r="AF45" s="29">
        <f>VLOOKUP(AD45,'Ads Fontes Media Bias Data'!$A$2:$D$1744,4)</f>
        <v>46.07</v>
      </c>
      <c r="AG45" s="27" t="s">
        <v>94</v>
      </c>
      <c r="AH45" s="28">
        <f>VLOOKUP(AG45,'Ads Fontes Media Bias Data'!$A$2:$D$1744,3)</f>
        <v>-4.73</v>
      </c>
      <c r="AI45" s="29">
        <f>VLOOKUP(AG45,'Ads Fontes Media Bias Data'!$A$2:$D$1744,4)</f>
        <v>44.48</v>
      </c>
      <c r="AJ45" s="27" t="s">
        <v>75</v>
      </c>
      <c r="AK45" s="28">
        <f>VLOOKUP(AJ45,'Ads Fontes Media Bias Data'!$A$2:$D$1744,3)</f>
        <v>-6.82</v>
      </c>
      <c r="AL45" s="29">
        <f>VLOOKUP(AJ45,'Ads Fontes Media Bias Data'!$A$2:$D$1744,4)</f>
        <v>45.8</v>
      </c>
      <c r="AM45" s="27" t="s">
        <v>105</v>
      </c>
      <c r="AN45" s="28">
        <f>VLOOKUP(AM45,'Ads Fontes Media Bias Data'!$A$2:$D$1744,3)</f>
        <v>5.09</v>
      </c>
      <c r="AO45" s="29">
        <f>VLOOKUP(AM45,'Ads Fontes Media Bias Data'!$A$2:$D$1744,4)</f>
        <v>45.37</v>
      </c>
      <c r="AP45" s="27" t="s">
        <v>85</v>
      </c>
      <c r="AQ45" s="28">
        <f>VLOOKUP(AP45,'Ads Fontes Media Bias Data'!$A$2:$D$1744,3)</f>
        <v>-7.82</v>
      </c>
      <c r="AR45" s="29">
        <f>VLOOKUP(AP45,'Ads Fontes Media Bias Data'!$A$2:$D$1744,4)</f>
        <v>43.93</v>
      </c>
      <c r="AS45" s="24">
        <f t="shared" si="1"/>
        <v>-5.263333333</v>
      </c>
      <c r="AT45" s="25">
        <f t="shared" si="2"/>
        <v>3.987378572</v>
      </c>
      <c r="AU45" s="26">
        <f t="shared" si="3"/>
        <v>44.34833333</v>
      </c>
      <c r="AV45" s="25">
        <f t="shared" si="4"/>
        <v>2.217180164</v>
      </c>
      <c r="AW45" s="25"/>
      <c r="AX45" s="25"/>
      <c r="AY45" s="26" t="s">
        <v>226</v>
      </c>
      <c r="AZ45" s="25"/>
    </row>
    <row r="46">
      <c r="A46" s="13">
        <v>44745.0</v>
      </c>
      <c r="B46" s="14" t="s">
        <v>213</v>
      </c>
      <c r="C46" s="15">
        <v>22.6494505494506</v>
      </c>
      <c r="D46" s="16" t="str">
        <f>IFERROR(__xludf.DUMMYFUNCTION("CONCATENATE(""W241.CM.alex.doe."", TO_TEXT(C46), ""@gmail.com"")"),"W241.CM.alex.doe.023@gmail.com")</f>
        <v>W241.CM.alex.doe.023@gmail.com</v>
      </c>
      <c r="E46" s="17" t="s">
        <v>115</v>
      </c>
      <c r="F46" s="18">
        <v>19491.0</v>
      </c>
      <c r="G46" s="17" t="s">
        <v>96</v>
      </c>
      <c r="H46" s="19" t="s">
        <v>71</v>
      </c>
      <c r="I46" s="20" t="s">
        <v>97</v>
      </c>
      <c r="J46" s="21">
        <f>VLOOKUP(I46,'Ads Fontes Media Bias Data'!$A$2:$D$1744,3)</f>
        <v>11.85</v>
      </c>
      <c r="K46" s="22">
        <f>VLOOKUP(I46,'Ads Fontes Media Bias Data'!$A$2:$D$1744,4)</f>
        <v>40.56</v>
      </c>
      <c r="L46" s="20" t="s">
        <v>102</v>
      </c>
      <c r="M46" s="21">
        <f>VLOOKUP(L46,'Ads Fontes Media Bias Data'!$A$2:$D$1744,3)</f>
        <v>-4.5</v>
      </c>
      <c r="N46" s="22">
        <f>VLOOKUP(L46,'Ads Fontes Media Bias Data'!$A$2:$D$1744,4)</f>
        <v>46.8</v>
      </c>
      <c r="O46" s="20" t="s">
        <v>125</v>
      </c>
      <c r="P46" s="21">
        <f>VLOOKUP(O46,'Ads Fontes Media Bias Data'!$A$2:$D$1744,3)</f>
        <v>-1.23</v>
      </c>
      <c r="Q46" s="22">
        <f>VLOOKUP(O46,'Ads Fontes Media Bias Data'!$A$2:$D$1744,4)</f>
        <v>45.73</v>
      </c>
      <c r="R46" s="20" t="s">
        <v>99</v>
      </c>
      <c r="S46" s="21">
        <f>VLOOKUP(R46,'Ads Fontes Media Bias Data'!$A$2:$D$1744,3)</f>
        <v>-0.93</v>
      </c>
      <c r="T46" s="22">
        <f>VLOOKUP(R46,'Ads Fontes Media Bias Data'!$A$2:$D$1744,4)</f>
        <v>47.73</v>
      </c>
      <c r="U46" s="20" t="s">
        <v>200</v>
      </c>
      <c r="V46" s="21">
        <f>VLOOKUP(U46,'Ads Fontes Media Bias Data'!$A$2:$D$1744,3)</f>
        <v>5.63</v>
      </c>
      <c r="W46" s="22">
        <f>VLOOKUP(U46,'Ads Fontes Media Bias Data'!$A$2:$D$1744,4)</f>
        <v>43.35</v>
      </c>
      <c r="X46" s="20" t="s">
        <v>126</v>
      </c>
      <c r="Y46" s="21">
        <f>VLOOKUP(X46,'Ads Fontes Media Bias Data'!$A$2:$D$1744,3)</f>
        <v>-2.62</v>
      </c>
      <c r="Z46" s="22">
        <f>VLOOKUP(X46,'Ads Fontes Media Bias Data'!$A$2:$D$1744,4)</f>
        <v>45.56</v>
      </c>
      <c r="AA46" s="20" t="s">
        <v>77</v>
      </c>
      <c r="AB46" s="21">
        <f>VLOOKUP(AA46,'Ads Fontes Media Bias Data'!$A$2:$D$1744,3)</f>
        <v>-1.32</v>
      </c>
      <c r="AC46" s="22">
        <f>VLOOKUP(AA46,'Ads Fontes Media Bias Data'!$A$2:$D$1744,4)</f>
        <v>47.94</v>
      </c>
      <c r="AD46" s="20" t="s">
        <v>99</v>
      </c>
      <c r="AE46" s="21">
        <f>VLOOKUP(AD46,'Ads Fontes Media Bias Data'!$A$2:$D$1744,3)</f>
        <v>-0.93</v>
      </c>
      <c r="AF46" s="22">
        <f>VLOOKUP(AD46,'Ads Fontes Media Bias Data'!$A$2:$D$1744,4)</f>
        <v>47.73</v>
      </c>
      <c r="AG46" s="20" t="s">
        <v>110</v>
      </c>
      <c r="AH46" s="21">
        <f>VLOOKUP(AG46,'Ads Fontes Media Bias Data'!$A$2:$D$1744,3)</f>
        <v>-1.06</v>
      </c>
      <c r="AI46" s="22">
        <f>VLOOKUP(AG46,'Ads Fontes Media Bias Data'!$A$2:$D$1744,4)</f>
        <v>45.7</v>
      </c>
      <c r="AJ46" s="20" t="s">
        <v>126</v>
      </c>
      <c r="AK46" s="21">
        <f>VLOOKUP(AJ46,'Ads Fontes Media Bias Data'!$A$2:$D$1744,3)</f>
        <v>-2.62</v>
      </c>
      <c r="AL46" s="22">
        <f>VLOOKUP(AJ46,'Ads Fontes Media Bias Data'!$A$2:$D$1744,4)</f>
        <v>45.56</v>
      </c>
      <c r="AM46" s="20" t="s">
        <v>88</v>
      </c>
      <c r="AN46" s="21">
        <f>VLOOKUP(AM46,'Ads Fontes Media Bias Data'!$A$2:$D$1744,3)</f>
        <v>-8.68</v>
      </c>
      <c r="AO46" s="22">
        <f>VLOOKUP(AM46,'Ads Fontes Media Bias Data'!$A$2:$D$1744,4)</f>
        <v>42.4</v>
      </c>
      <c r="AP46" s="20" t="s">
        <v>88</v>
      </c>
      <c r="AQ46" s="21">
        <f>VLOOKUP(AP46,'Ads Fontes Media Bias Data'!$A$2:$D$1744,3)</f>
        <v>-8.68</v>
      </c>
      <c r="AR46" s="22">
        <f>VLOOKUP(AP46,'Ads Fontes Media Bias Data'!$A$2:$D$1744,4)</f>
        <v>42.4</v>
      </c>
      <c r="AS46" s="24">
        <f t="shared" si="1"/>
        <v>-1.2575</v>
      </c>
      <c r="AT46" s="25">
        <f t="shared" si="2"/>
        <v>5.591519756</v>
      </c>
      <c r="AU46" s="26">
        <f t="shared" si="3"/>
        <v>45.12166667</v>
      </c>
      <c r="AV46" s="25">
        <f t="shared" si="4"/>
        <v>2.416194729</v>
      </c>
      <c r="AW46" s="25"/>
      <c r="AX46" s="25"/>
      <c r="AY46" s="26" t="s">
        <v>228</v>
      </c>
      <c r="AZ46" s="25"/>
    </row>
    <row r="47">
      <c r="A47" s="13">
        <v>44745.0</v>
      </c>
      <c r="B47" s="14" t="s">
        <v>213</v>
      </c>
      <c r="C47" s="15">
        <v>23.1479120879121</v>
      </c>
      <c r="D47" s="16" t="str">
        <f>IFERROR(__xludf.DUMMYFUNCTION("CONCATENATE(""W241.CM.alex.doe."", TO_TEXT(C47), ""@gmail.com"")"),"W241.CM.alex.doe.023@gmail.com")</f>
        <v>W241.CM.alex.doe.023@gmail.com</v>
      </c>
      <c r="E47" s="17" t="s">
        <v>115</v>
      </c>
      <c r="F47" s="18">
        <v>19491.0</v>
      </c>
      <c r="G47" s="17" t="s">
        <v>96</v>
      </c>
      <c r="H47" s="19" t="s">
        <v>83</v>
      </c>
      <c r="I47" s="20" t="s">
        <v>234</v>
      </c>
      <c r="J47" s="21">
        <f>VLOOKUP(I47,'Ads Fontes Media Bias Data'!$A$2:$D$1744,3)</f>
        <v>-7.18</v>
      </c>
      <c r="K47" s="22">
        <f>VLOOKUP(I47,'Ads Fontes Media Bias Data'!$A$2:$D$1744,4)</f>
        <v>44.99</v>
      </c>
      <c r="L47" s="20" t="s">
        <v>103</v>
      </c>
      <c r="M47" s="21">
        <f>VLOOKUP(L47,'Ads Fontes Media Bias Data'!$A$2:$D$1744,3)</f>
        <v>-8.55</v>
      </c>
      <c r="N47" s="22">
        <f>VLOOKUP(L47,'Ads Fontes Media Bias Data'!$A$2:$D$1744,4)</f>
        <v>41.05</v>
      </c>
      <c r="O47" s="20" t="s">
        <v>84</v>
      </c>
      <c r="P47" s="21">
        <f>VLOOKUP(O47,'Ads Fontes Media Bias Data'!$A$2:$D$1744,3)</f>
        <v>-5.11</v>
      </c>
      <c r="Q47" s="22">
        <f>VLOOKUP(O47,'Ads Fontes Media Bias Data'!$A$2:$D$1744,4)</f>
        <v>45.12</v>
      </c>
      <c r="R47" s="23" t="s">
        <v>74</v>
      </c>
      <c r="S47" s="21">
        <f>VLOOKUP(R47,'Ads Fontes Media Bias Data'!$A$2:$D$1744,3)</f>
        <v>-6.74</v>
      </c>
      <c r="T47" s="22">
        <f>VLOOKUP(R47,'Ads Fontes Media Bias Data'!$A$2:$D$1744,4)</f>
        <v>42.45</v>
      </c>
      <c r="U47" s="20" t="s">
        <v>79</v>
      </c>
      <c r="V47" s="21">
        <f>VLOOKUP(U47,'Ads Fontes Media Bias Data'!$A$2:$D$1744,3)</f>
        <v>-3.6</v>
      </c>
      <c r="W47" s="22">
        <f>VLOOKUP(U47,'Ads Fontes Media Bias Data'!$A$2:$D$1744,4)</f>
        <v>46.07</v>
      </c>
      <c r="X47" s="20" t="s">
        <v>87</v>
      </c>
      <c r="Y47" s="21">
        <f>VLOOKUP(X47,'Ads Fontes Media Bias Data'!$A$2:$D$1744,3)</f>
        <v>-6.92</v>
      </c>
      <c r="Z47" s="22">
        <f>VLOOKUP(X47,'Ads Fontes Media Bias Data'!$A$2:$D$1744,4)</f>
        <v>43.16</v>
      </c>
      <c r="AA47" s="20" t="s">
        <v>103</v>
      </c>
      <c r="AB47" s="21">
        <f>VLOOKUP(AA47,'Ads Fontes Media Bias Data'!$A$2:$D$1744,3)</f>
        <v>-8.55</v>
      </c>
      <c r="AC47" s="22">
        <f>VLOOKUP(AA47,'Ads Fontes Media Bias Data'!$A$2:$D$1744,4)</f>
        <v>41.05</v>
      </c>
      <c r="AD47" s="20" t="s">
        <v>235</v>
      </c>
      <c r="AE47" s="21">
        <f>VLOOKUP(AD47,'Ads Fontes Media Bias Data'!$A$2:$D$1744,3)</f>
        <v>-0.07</v>
      </c>
      <c r="AF47" s="22">
        <f>VLOOKUP(AD47,'Ads Fontes Media Bias Data'!$A$2:$D$1744,4)</f>
        <v>46.74</v>
      </c>
      <c r="AG47" s="20" t="s">
        <v>236</v>
      </c>
      <c r="AH47" s="21">
        <f>VLOOKUP(AG47,'Ads Fontes Media Bias Data'!$A$2:$D$1744,3)</f>
        <v>-0.74</v>
      </c>
      <c r="AI47" s="22">
        <f>VLOOKUP(AG47,'Ads Fontes Media Bias Data'!$A$2:$D$1744,4)</f>
        <v>48.99</v>
      </c>
      <c r="AJ47" s="20" t="s">
        <v>72</v>
      </c>
      <c r="AK47" s="21">
        <f>VLOOKUP(AJ47,'Ads Fontes Media Bias Data'!$A$2:$D$1744,3)</f>
        <v>14.02</v>
      </c>
      <c r="AL47" s="22">
        <f>VLOOKUP(AJ47,'Ads Fontes Media Bias Data'!$A$2:$D$1744,4)</f>
        <v>35.4</v>
      </c>
      <c r="AM47" s="20" t="s">
        <v>89</v>
      </c>
      <c r="AN47" s="21">
        <f>VLOOKUP(AM47,'Ads Fontes Media Bias Data'!$A$2:$D$1744,3)</f>
        <v>-5.26</v>
      </c>
      <c r="AO47" s="22">
        <f>VLOOKUP(AM47,'Ads Fontes Media Bias Data'!$A$2:$D$1744,4)</f>
        <v>43.21</v>
      </c>
      <c r="AP47" s="20" t="s">
        <v>237</v>
      </c>
      <c r="AQ47" s="21">
        <f>VLOOKUP(AP47,'Ads Fontes Media Bias Data'!$A$2:$D$1744,3)</f>
        <v>-13.62</v>
      </c>
      <c r="AR47" s="22">
        <f>VLOOKUP(AP47,'Ads Fontes Media Bias Data'!$A$2:$D$1744,4)</f>
        <v>35.33</v>
      </c>
      <c r="AS47" s="24">
        <f t="shared" si="1"/>
        <v>-4.36</v>
      </c>
      <c r="AT47" s="25">
        <f t="shared" si="2"/>
        <v>6.824509306</v>
      </c>
      <c r="AU47" s="26">
        <f t="shared" si="3"/>
        <v>42.79666667</v>
      </c>
      <c r="AV47" s="25">
        <f t="shared" si="4"/>
        <v>4.175872981</v>
      </c>
      <c r="AW47" s="25"/>
      <c r="AX47" s="25"/>
      <c r="AY47" s="26" t="s">
        <v>228</v>
      </c>
      <c r="AZ47" s="25"/>
    </row>
    <row r="48">
      <c r="A48" s="13">
        <v>44745.0</v>
      </c>
      <c r="B48" s="14" t="s">
        <v>213</v>
      </c>
      <c r="C48" s="15">
        <v>23.6463736263737</v>
      </c>
      <c r="D48" s="16" t="str">
        <f>IFERROR(__xludf.DUMMYFUNCTION("CONCATENATE(""W241.CM.alex.doe."", TO_TEXT(C48), ""@gmail.com"")"),"W241.CM.alex.doe.024@gmail.com")</f>
        <v>W241.CM.alex.doe.024@gmail.com</v>
      </c>
      <c r="E48" s="17" t="s">
        <v>115</v>
      </c>
      <c r="F48" s="18">
        <v>19153.0</v>
      </c>
      <c r="G48" s="17" t="s">
        <v>107</v>
      </c>
      <c r="H48" s="19" t="s">
        <v>71</v>
      </c>
      <c r="I48" s="27" t="s">
        <v>79</v>
      </c>
      <c r="J48" s="28">
        <f>VLOOKUP(I48,'Ads Fontes Media Bias Data'!$A$2:$D$1744,3)</f>
        <v>-3.6</v>
      </c>
      <c r="K48" s="29">
        <f>VLOOKUP(I48,'Ads Fontes Media Bias Data'!$A$2:$D$1744,4)</f>
        <v>46.07</v>
      </c>
      <c r="L48" s="27" t="s">
        <v>122</v>
      </c>
      <c r="M48" s="28">
        <f>VLOOKUP(L48,'Ads Fontes Media Bias Data'!$A$2:$D$1744,3)</f>
        <v>-0.25</v>
      </c>
      <c r="N48" s="29">
        <f>VLOOKUP(L48,'Ads Fontes Media Bias Data'!$A$2:$D$1744,4)</f>
        <v>46.94</v>
      </c>
      <c r="O48" s="27" t="s">
        <v>77</v>
      </c>
      <c r="P48" s="28">
        <f>VLOOKUP(O48,'Ads Fontes Media Bias Data'!$A$2:$D$1744,3)</f>
        <v>-1.32</v>
      </c>
      <c r="Q48" s="29">
        <f>VLOOKUP(O48,'Ads Fontes Media Bias Data'!$A$2:$D$1744,4)</f>
        <v>47.94</v>
      </c>
      <c r="R48" s="27" t="s">
        <v>77</v>
      </c>
      <c r="S48" s="28">
        <f>VLOOKUP(R48,'Ads Fontes Media Bias Data'!$A$2:$D$1744,3)</f>
        <v>-1.32</v>
      </c>
      <c r="T48" s="29">
        <f>VLOOKUP(R48,'Ads Fontes Media Bias Data'!$A$2:$D$1744,4)</f>
        <v>47.94</v>
      </c>
      <c r="U48" s="27" t="s">
        <v>101</v>
      </c>
      <c r="V48" s="28">
        <f>VLOOKUP(U48,'Ads Fontes Media Bias Data'!$A$2:$D$1744,3)</f>
        <v>-14.13</v>
      </c>
      <c r="W48" s="29">
        <f>VLOOKUP(U48,'Ads Fontes Media Bias Data'!$A$2:$D$1744,4)</f>
        <v>35.87</v>
      </c>
      <c r="X48" s="27" t="s">
        <v>99</v>
      </c>
      <c r="Y48" s="28">
        <f>VLOOKUP(X48,'Ads Fontes Media Bias Data'!$A$2:$D$1744,3)</f>
        <v>-0.93</v>
      </c>
      <c r="Z48" s="29">
        <f>VLOOKUP(X48,'Ads Fontes Media Bias Data'!$A$2:$D$1744,4)</f>
        <v>47.73</v>
      </c>
      <c r="AA48" s="27" t="s">
        <v>101</v>
      </c>
      <c r="AB48" s="28">
        <f>VLOOKUP(AA48,'Ads Fontes Media Bias Data'!$A$2:$D$1744,3)</f>
        <v>-14.13</v>
      </c>
      <c r="AC48" s="29">
        <f>VLOOKUP(AA48,'Ads Fontes Media Bias Data'!$A$2:$D$1744,4)</f>
        <v>35.87</v>
      </c>
      <c r="AD48" s="27" t="s">
        <v>238</v>
      </c>
      <c r="AE48" s="28">
        <f>VLOOKUP(AD48,'Ads Fontes Media Bias Data'!$A$2:$D$1744,3)</f>
        <v>-2.78</v>
      </c>
      <c r="AF48" s="29">
        <f>VLOOKUP(AD48,'Ads Fontes Media Bias Data'!$A$2:$D$1744,4)</f>
        <v>41.89</v>
      </c>
      <c r="AG48" s="27" t="s">
        <v>112</v>
      </c>
      <c r="AH48" s="28">
        <f>VLOOKUP(AG48,'Ads Fontes Media Bias Data'!$A$2:$D$1744,3)</f>
        <v>-3.77</v>
      </c>
      <c r="AI48" s="29">
        <f>VLOOKUP(AG48,'Ads Fontes Media Bias Data'!$A$2:$D$1744,4)</f>
        <v>45.87</v>
      </c>
      <c r="AJ48" s="27" t="s">
        <v>239</v>
      </c>
      <c r="AK48" s="28">
        <f>VLOOKUP(AJ48,'Ads Fontes Media Bias Data'!$A$2:$D$1744,3)</f>
        <v>-2.23</v>
      </c>
      <c r="AL48" s="29">
        <f>VLOOKUP(AJ48,'Ads Fontes Media Bias Data'!$A$2:$D$1744,4)</f>
        <v>43.97</v>
      </c>
      <c r="AM48" s="27" t="s">
        <v>79</v>
      </c>
      <c r="AN48" s="28">
        <f>VLOOKUP(AM48,'Ads Fontes Media Bias Data'!$A$2:$D$1744,3)</f>
        <v>-3.6</v>
      </c>
      <c r="AO48" s="29">
        <f>VLOOKUP(AM48,'Ads Fontes Media Bias Data'!$A$2:$D$1744,4)</f>
        <v>46.07</v>
      </c>
      <c r="AP48" s="27" t="s">
        <v>101</v>
      </c>
      <c r="AQ48" s="28">
        <f>VLOOKUP(AP48,'Ads Fontes Media Bias Data'!$A$2:$D$1744,3)</f>
        <v>-14.13</v>
      </c>
      <c r="AR48" s="29">
        <f>VLOOKUP(AP48,'Ads Fontes Media Bias Data'!$A$2:$D$1744,4)</f>
        <v>35.87</v>
      </c>
      <c r="AS48" s="24">
        <f t="shared" si="1"/>
        <v>-5.1825</v>
      </c>
      <c r="AT48" s="25">
        <f t="shared" si="2"/>
        <v>5.509639693</v>
      </c>
      <c r="AU48" s="26">
        <f t="shared" si="3"/>
        <v>43.5025</v>
      </c>
      <c r="AV48" s="25">
        <f t="shared" si="4"/>
        <v>4.912359413</v>
      </c>
      <c r="AW48" s="25"/>
      <c r="AX48" s="25"/>
      <c r="AY48" s="26" t="s">
        <v>228</v>
      </c>
      <c r="AZ48" s="25"/>
    </row>
    <row r="49">
      <c r="A49" s="13">
        <v>44745.0</v>
      </c>
      <c r="B49" s="14" t="s">
        <v>213</v>
      </c>
      <c r="C49" s="15">
        <v>24.1448351648352</v>
      </c>
      <c r="D49" s="16" t="str">
        <f>IFERROR(__xludf.DUMMYFUNCTION("CONCATENATE(""W241.CM.alex.doe."", TO_TEXT(C49), ""@gmail.com"")"),"W241.CM.alex.doe.024@gmail.com")</f>
        <v>W241.CM.alex.doe.024@gmail.com</v>
      </c>
      <c r="E49" s="17" t="s">
        <v>115</v>
      </c>
      <c r="F49" s="18">
        <v>19153.0</v>
      </c>
      <c r="G49" s="17" t="s">
        <v>107</v>
      </c>
      <c r="H49" s="19" t="s">
        <v>83</v>
      </c>
      <c r="I49" s="27"/>
      <c r="J49" s="28" t="str">
        <f>VLOOKUP(I49,'Ads Fontes Media Bias Data'!$A$2:$D$1744,3)</f>
        <v>#N/A</v>
      </c>
      <c r="K49" s="29" t="str">
        <f>VLOOKUP(I49,'Ads Fontes Media Bias Data'!$A$2:$D$1744,4)</f>
        <v>#N/A</v>
      </c>
      <c r="L49" s="27"/>
      <c r="M49" s="28" t="str">
        <f>VLOOKUP(L49,'Ads Fontes Media Bias Data'!$A$2:$D$1744,3)</f>
        <v>#N/A</v>
      </c>
      <c r="N49" s="29" t="str">
        <f>VLOOKUP(L49,'Ads Fontes Media Bias Data'!$A$2:$D$1744,4)</f>
        <v>#N/A</v>
      </c>
      <c r="O49" s="27"/>
      <c r="P49" s="28" t="str">
        <f>VLOOKUP(O49,'Ads Fontes Media Bias Data'!$A$2:$D$1744,3)</f>
        <v>#N/A</v>
      </c>
      <c r="Q49" s="29" t="str">
        <f>VLOOKUP(O49,'Ads Fontes Media Bias Data'!$A$2:$D$1744,4)</f>
        <v>#N/A</v>
      </c>
      <c r="R49" s="27"/>
      <c r="S49" s="28" t="str">
        <f>VLOOKUP(R49,'Ads Fontes Media Bias Data'!$A$2:$D$1744,3)</f>
        <v>#N/A</v>
      </c>
      <c r="T49" s="29" t="str">
        <f>VLOOKUP(R49,'Ads Fontes Media Bias Data'!$A$2:$D$1744,4)</f>
        <v>#N/A</v>
      </c>
      <c r="U49" s="27"/>
      <c r="V49" s="28" t="str">
        <f>VLOOKUP(U49,'Ads Fontes Media Bias Data'!$A$2:$D$1744,3)</f>
        <v>#N/A</v>
      </c>
      <c r="W49" s="29" t="str">
        <f>VLOOKUP(U49,'Ads Fontes Media Bias Data'!$A$2:$D$1744,4)</f>
        <v>#N/A</v>
      </c>
      <c r="X49" s="27"/>
      <c r="Y49" s="28" t="str">
        <f>VLOOKUP(X49,'Ads Fontes Media Bias Data'!$A$2:$D$1744,3)</f>
        <v>#N/A</v>
      </c>
      <c r="Z49" s="29" t="str">
        <f>VLOOKUP(X49,'Ads Fontes Media Bias Data'!$A$2:$D$1744,4)</f>
        <v>#N/A</v>
      </c>
      <c r="AA49" s="27"/>
      <c r="AB49" s="28" t="str">
        <f>VLOOKUP(AA49,'Ads Fontes Media Bias Data'!$A$2:$D$1744,3)</f>
        <v>#N/A</v>
      </c>
      <c r="AC49" s="29" t="str">
        <f>VLOOKUP(AA49,'Ads Fontes Media Bias Data'!$A$2:$D$1744,4)</f>
        <v>#N/A</v>
      </c>
      <c r="AD49" s="27"/>
      <c r="AE49" s="28" t="str">
        <f>VLOOKUP(AD49,'Ads Fontes Media Bias Data'!$A$2:$D$1744,3)</f>
        <v>#N/A</v>
      </c>
      <c r="AF49" s="29" t="str">
        <f>VLOOKUP(AD49,'Ads Fontes Media Bias Data'!$A$2:$D$1744,4)</f>
        <v>#N/A</v>
      </c>
      <c r="AG49" s="27"/>
      <c r="AH49" s="28" t="str">
        <f>VLOOKUP(AG49,'Ads Fontes Media Bias Data'!$A$2:$D$1744,3)</f>
        <v>#N/A</v>
      </c>
      <c r="AI49" s="29" t="str">
        <f>VLOOKUP(AG49,'Ads Fontes Media Bias Data'!$A$2:$D$1744,4)</f>
        <v>#N/A</v>
      </c>
      <c r="AJ49" s="27"/>
      <c r="AK49" s="28" t="str">
        <f>VLOOKUP(AJ49,'Ads Fontes Media Bias Data'!$A$2:$D$1744,3)</f>
        <v>#N/A</v>
      </c>
      <c r="AL49" s="29" t="str">
        <f>VLOOKUP(AJ49,'Ads Fontes Media Bias Data'!$A$2:$D$1744,4)</f>
        <v>#N/A</v>
      </c>
      <c r="AM49" s="27"/>
      <c r="AN49" s="28" t="str">
        <f>VLOOKUP(AM49,'Ads Fontes Media Bias Data'!$A$2:$D$1744,3)</f>
        <v>#N/A</v>
      </c>
      <c r="AO49" s="29" t="str">
        <f>VLOOKUP(AM49,'Ads Fontes Media Bias Data'!$A$2:$D$1744,4)</f>
        <v>#N/A</v>
      </c>
      <c r="AP49" s="27"/>
      <c r="AQ49" s="28" t="str">
        <f>VLOOKUP(AP49,'Ads Fontes Media Bias Data'!$A$2:$D$1744,3)</f>
        <v>#N/A</v>
      </c>
      <c r="AR49" s="29" t="str">
        <f>VLOOKUP(AP49,'Ads Fontes Media Bias Data'!$A$2:$D$1744,4)</f>
        <v>#N/A</v>
      </c>
      <c r="AS49" s="24" t="str">
        <f t="shared" si="1"/>
        <v>#N/A</v>
      </c>
      <c r="AT49" s="25" t="str">
        <f t="shared" si="2"/>
        <v>#N/A</v>
      </c>
      <c r="AU49" s="26" t="str">
        <f t="shared" si="3"/>
        <v>#N/A</v>
      </c>
      <c r="AV49" s="25" t="str">
        <f t="shared" si="4"/>
        <v>#N/A</v>
      </c>
      <c r="AW49" s="25"/>
      <c r="AX49" s="25"/>
      <c r="AY49" s="26" t="s">
        <v>228</v>
      </c>
      <c r="AZ49" s="25"/>
    </row>
    <row r="50">
      <c r="A50" s="13">
        <v>44752.0</v>
      </c>
      <c r="B50" s="14" t="s">
        <v>213</v>
      </c>
      <c r="C50" s="15">
        <v>24.6432967032967</v>
      </c>
      <c r="D50" s="16" t="str">
        <f>IFERROR(__xludf.DUMMYFUNCTION("CONCATENATE(""W241.CM.alex.doe."", TO_TEXT(C50), ""@gmail.com"")"),"W241.CM.alex.doe.025@gmail.com")</f>
        <v>W241.CM.alex.doe.025@gmail.com</v>
      </c>
      <c r="E50" s="17" t="s">
        <v>69</v>
      </c>
      <c r="F50" s="18">
        <v>36583.0</v>
      </c>
      <c r="G50" s="17" t="s">
        <v>70</v>
      </c>
      <c r="H50" s="19" t="s">
        <v>71</v>
      </c>
      <c r="I50" s="20"/>
      <c r="J50" s="21" t="str">
        <f>VLOOKUP(I50,'Ads Fontes Media Bias Data'!$A$2:$D$1744,3)</f>
        <v>#N/A</v>
      </c>
      <c r="K50" s="22" t="str">
        <f>VLOOKUP(I50,'Ads Fontes Media Bias Data'!$A$2:$D$1744,4)</f>
        <v>#N/A</v>
      </c>
      <c r="L50" s="20"/>
      <c r="M50" s="21" t="str">
        <f>VLOOKUP(L50,'Ads Fontes Media Bias Data'!$A$2:$D$1744,3)</f>
        <v>#N/A</v>
      </c>
      <c r="N50" s="22" t="str">
        <f>VLOOKUP(L50,'Ads Fontes Media Bias Data'!$A$2:$D$1744,4)</f>
        <v>#N/A</v>
      </c>
      <c r="O50" s="20"/>
      <c r="P50" s="21" t="str">
        <f>VLOOKUP(O50,'Ads Fontes Media Bias Data'!$A$2:$D$1744,3)</f>
        <v>#N/A</v>
      </c>
      <c r="Q50" s="22" t="str">
        <f>VLOOKUP(O50,'Ads Fontes Media Bias Data'!$A$2:$D$1744,4)</f>
        <v>#N/A</v>
      </c>
      <c r="R50" s="31"/>
      <c r="S50" s="21" t="str">
        <f>VLOOKUP(R50,'Ads Fontes Media Bias Data'!$A$2:$D$1744,3)</f>
        <v>#N/A</v>
      </c>
      <c r="T50" s="22" t="str">
        <f>VLOOKUP(R50,'Ads Fontes Media Bias Data'!$A$2:$D$1744,4)</f>
        <v>#N/A</v>
      </c>
      <c r="U50" s="20"/>
      <c r="V50" s="21" t="str">
        <f>VLOOKUP(U50,'Ads Fontes Media Bias Data'!$A$2:$D$1744,3)</f>
        <v>#N/A</v>
      </c>
      <c r="W50" s="22" t="str">
        <f>VLOOKUP(U50,'Ads Fontes Media Bias Data'!$A$2:$D$1744,4)</f>
        <v>#N/A</v>
      </c>
      <c r="X50" s="20"/>
      <c r="Y50" s="21" t="str">
        <f>VLOOKUP(X50,'Ads Fontes Media Bias Data'!$A$2:$D$1744,3)</f>
        <v>#N/A</v>
      </c>
      <c r="Z50" s="22" t="str">
        <f>VLOOKUP(X50,'Ads Fontes Media Bias Data'!$A$2:$D$1744,4)</f>
        <v>#N/A</v>
      </c>
      <c r="AA50" s="20"/>
      <c r="AB50" s="21" t="str">
        <f>VLOOKUP(AA50,'Ads Fontes Media Bias Data'!$A$2:$D$1744,3)</f>
        <v>#N/A</v>
      </c>
      <c r="AC50" s="22" t="str">
        <f>VLOOKUP(AA50,'Ads Fontes Media Bias Data'!$A$2:$D$1744,4)</f>
        <v>#N/A</v>
      </c>
      <c r="AD50" s="20"/>
      <c r="AE50" s="21" t="str">
        <f>VLOOKUP(AD50,'Ads Fontes Media Bias Data'!$A$2:$D$1744,3)</f>
        <v>#N/A</v>
      </c>
      <c r="AF50" s="22" t="str">
        <f>VLOOKUP(AD50,'Ads Fontes Media Bias Data'!$A$2:$D$1744,4)</f>
        <v>#N/A</v>
      </c>
      <c r="AG50" s="20"/>
      <c r="AH50" s="21" t="str">
        <f>VLOOKUP(AG50,'Ads Fontes Media Bias Data'!$A$2:$D$1744,3)</f>
        <v>#N/A</v>
      </c>
      <c r="AI50" s="22" t="str">
        <f>VLOOKUP(AG50,'Ads Fontes Media Bias Data'!$A$2:$D$1744,4)</f>
        <v>#N/A</v>
      </c>
      <c r="AJ50" s="20"/>
      <c r="AK50" s="21" t="str">
        <f>VLOOKUP(AJ50,'Ads Fontes Media Bias Data'!$A$2:$D$1744,3)</f>
        <v>#N/A</v>
      </c>
      <c r="AL50" s="22" t="str">
        <f>VLOOKUP(AJ50,'Ads Fontes Media Bias Data'!$A$2:$D$1744,4)</f>
        <v>#N/A</v>
      </c>
      <c r="AM50" s="20"/>
      <c r="AN50" s="21" t="str">
        <f>VLOOKUP(AM50,'Ads Fontes Media Bias Data'!$A$2:$D$1744,3)</f>
        <v>#N/A</v>
      </c>
      <c r="AO50" s="22" t="str">
        <f>VLOOKUP(AM50,'Ads Fontes Media Bias Data'!$A$2:$D$1744,4)</f>
        <v>#N/A</v>
      </c>
      <c r="AP50" s="20"/>
      <c r="AQ50" s="21" t="str">
        <f>VLOOKUP(AP50,'Ads Fontes Media Bias Data'!$A$2:$D$1744,3)</f>
        <v>#N/A</v>
      </c>
      <c r="AR50" s="22" t="str">
        <f>VLOOKUP(AP50,'Ads Fontes Media Bias Data'!$A$2:$D$1744,4)</f>
        <v>#N/A</v>
      </c>
      <c r="AS50" s="24" t="str">
        <f t="shared" si="1"/>
        <v>#N/A</v>
      </c>
      <c r="AT50" s="25" t="str">
        <f t="shared" si="2"/>
        <v>#N/A</v>
      </c>
      <c r="AU50" s="26" t="str">
        <f t="shared" si="3"/>
        <v>#N/A</v>
      </c>
      <c r="AV50" s="25" t="str">
        <f t="shared" si="4"/>
        <v>#N/A</v>
      </c>
      <c r="AW50" s="25"/>
      <c r="AX50" s="25"/>
      <c r="AY50" s="25"/>
      <c r="AZ50" s="25"/>
    </row>
    <row r="51">
      <c r="A51" s="13">
        <v>44752.0</v>
      </c>
      <c r="B51" s="14" t="s">
        <v>213</v>
      </c>
      <c r="C51" s="15">
        <v>25.1417582417583</v>
      </c>
      <c r="D51" s="16" t="str">
        <f>IFERROR(__xludf.DUMMYFUNCTION("CONCATENATE(""W241.CM.alex.doe."", TO_TEXT(C51), ""@gmail.com"")"),"W241.CM.alex.doe.025@gmail.com")</f>
        <v>W241.CM.alex.doe.025@gmail.com</v>
      </c>
      <c r="E51" s="17" t="s">
        <v>69</v>
      </c>
      <c r="F51" s="18">
        <v>36583.0</v>
      </c>
      <c r="G51" s="17" t="s">
        <v>70</v>
      </c>
      <c r="H51" s="19" t="s">
        <v>83</v>
      </c>
      <c r="I51" s="20"/>
      <c r="J51" s="21" t="str">
        <f>VLOOKUP(I51,'Ads Fontes Media Bias Data'!$A$2:$D$1744,3)</f>
        <v>#N/A</v>
      </c>
      <c r="K51" s="22" t="str">
        <f>VLOOKUP(I51,'Ads Fontes Media Bias Data'!$A$2:$D$1744,4)</f>
        <v>#N/A</v>
      </c>
      <c r="L51" s="20"/>
      <c r="M51" s="21" t="str">
        <f>VLOOKUP(L51,'Ads Fontes Media Bias Data'!$A$2:$D$1744,3)</f>
        <v>#N/A</v>
      </c>
      <c r="N51" s="22" t="str">
        <f>VLOOKUP(L51,'Ads Fontes Media Bias Data'!$A$2:$D$1744,4)</f>
        <v>#N/A</v>
      </c>
      <c r="O51" s="20"/>
      <c r="P51" s="21" t="str">
        <f>VLOOKUP(O51,'Ads Fontes Media Bias Data'!$A$2:$D$1744,3)</f>
        <v>#N/A</v>
      </c>
      <c r="Q51" s="22" t="str">
        <f>VLOOKUP(O51,'Ads Fontes Media Bias Data'!$A$2:$D$1744,4)</f>
        <v>#N/A</v>
      </c>
      <c r="R51" s="20"/>
      <c r="S51" s="21" t="str">
        <f>VLOOKUP(R51,'Ads Fontes Media Bias Data'!$A$2:$D$1744,3)</f>
        <v>#N/A</v>
      </c>
      <c r="T51" s="22" t="str">
        <f>VLOOKUP(R51,'Ads Fontes Media Bias Data'!$A$2:$D$1744,4)</f>
        <v>#N/A</v>
      </c>
      <c r="U51" s="20"/>
      <c r="V51" s="21" t="str">
        <f>VLOOKUP(U51,'Ads Fontes Media Bias Data'!$A$2:$D$1744,3)</f>
        <v>#N/A</v>
      </c>
      <c r="W51" s="22" t="str">
        <f>VLOOKUP(U51,'Ads Fontes Media Bias Data'!$A$2:$D$1744,4)</f>
        <v>#N/A</v>
      </c>
      <c r="X51" s="20"/>
      <c r="Y51" s="21" t="str">
        <f>VLOOKUP(X51,'Ads Fontes Media Bias Data'!$A$2:$D$1744,3)</f>
        <v>#N/A</v>
      </c>
      <c r="Z51" s="22" t="str">
        <f>VLOOKUP(X51,'Ads Fontes Media Bias Data'!$A$2:$D$1744,4)</f>
        <v>#N/A</v>
      </c>
      <c r="AA51" s="20"/>
      <c r="AB51" s="21" t="str">
        <f>VLOOKUP(AA51,'Ads Fontes Media Bias Data'!$A$2:$D$1744,3)</f>
        <v>#N/A</v>
      </c>
      <c r="AC51" s="22" t="str">
        <f>VLOOKUP(AA51,'Ads Fontes Media Bias Data'!$A$2:$D$1744,4)</f>
        <v>#N/A</v>
      </c>
      <c r="AD51" s="20"/>
      <c r="AE51" s="21" t="str">
        <f>VLOOKUP(AD51,'Ads Fontes Media Bias Data'!$A$2:$D$1744,3)</f>
        <v>#N/A</v>
      </c>
      <c r="AF51" s="22" t="str">
        <f>VLOOKUP(AD51,'Ads Fontes Media Bias Data'!$A$2:$D$1744,4)</f>
        <v>#N/A</v>
      </c>
      <c r="AG51" s="20"/>
      <c r="AH51" s="21" t="str">
        <f>VLOOKUP(AG51,'Ads Fontes Media Bias Data'!$A$2:$D$1744,3)</f>
        <v>#N/A</v>
      </c>
      <c r="AI51" s="22" t="str">
        <f>VLOOKUP(AG51,'Ads Fontes Media Bias Data'!$A$2:$D$1744,4)</f>
        <v>#N/A</v>
      </c>
      <c r="AJ51" s="20"/>
      <c r="AK51" s="21" t="str">
        <f>VLOOKUP(AJ51,'Ads Fontes Media Bias Data'!$A$2:$D$1744,3)</f>
        <v>#N/A</v>
      </c>
      <c r="AL51" s="22" t="str">
        <f>VLOOKUP(AJ51,'Ads Fontes Media Bias Data'!$A$2:$D$1744,4)</f>
        <v>#N/A</v>
      </c>
      <c r="AM51" s="20"/>
      <c r="AN51" s="21" t="str">
        <f>VLOOKUP(AM51,'Ads Fontes Media Bias Data'!$A$2:$D$1744,3)</f>
        <v>#N/A</v>
      </c>
      <c r="AO51" s="22" t="str">
        <f>VLOOKUP(AM51,'Ads Fontes Media Bias Data'!$A$2:$D$1744,4)</f>
        <v>#N/A</v>
      </c>
      <c r="AP51" s="20"/>
      <c r="AQ51" s="21" t="str">
        <f>VLOOKUP(AP51,'Ads Fontes Media Bias Data'!$A$2:$D$1744,3)</f>
        <v>#N/A</v>
      </c>
      <c r="AR51" s="22" t="str">
        <f>VLOOKUP(AP51,'Ads Fontes Media Bias Data'!$A$2:$D$1744,4)</f>
        <v>#N/A</v>
      </c>
      <c r="AS51" s="24" t="str">
        <f t="shared" si="1"/>
        <v>#N/A</v>
      </c>
      <c r="AT51" s="25" t="str">
        <f t="shared" si="2"/>
        <v>#N/A</v>
      </c>
      <c r="AU51" s="26" t="str">
        <f t="shared" si="3"/>
        <v>#N/A</v>
      </c>
      <c r="AV51" s="25" t="str">
        <f t="shared" si="4"/>
        <v>#N/A</v>
      </c>
      <c r="AW51" s="25"/>
      <c r="AX51" s="25"/>
      <c r="AY51" s="25"/>
      <c r="AZ51" s="25"/>
    </row>
    <row r="52">
      <c r="A52" s="13">
        <v>44752.0</v>
      </c>
      <c r="B52" s="14" t="s">
        <v>213</v>
      </c>
      <c r="C52" s="15">
        <v>25.6402197802198</v>
      </c>
      <c r="D52" s="16" t="str">
        <f>IFERROR(__xludf.DUMMYFUNCTION("CONCATENATE(""W241.CM.alex.doe."", TO_TEXT(C52), ""@gmail.com"")"),"W241.CM.alex.doe.026@gmail.com")</f>
        <v>W241.CM.alex.doe.026@gmail.com</v>
      </c>
      <c r="E52" s="17" t="s">
        <v>69</v>
      </c>
      <c r="F52" s="18">
        <v>35018.0</v>
      </c>
      <c r="G52" s="17" t="s">
        <v>96</v>
      </c>
      <c r="H52" s="19" t="s">
        <v>71</v>
      </c>
      <c r="I52" s="30"/>
      <c r="J52" s="28" t="str">
        <f>VLOOKUP(I52,'Ads Fontes Media Bias Data'!$A$2:$D$1744,3)</f>
        <v>#N/A</v>
      </c>
      <c r="K52" s="29" t="str">
        <f>VLOOKUP(I52,'Ads Fontes Media Bias Data'!$A$2:$D$1744,4)</f>
        <v>#N/A</v>
      </c>
      <c r="L52" s="27"/>
      <c r="M52" s="28" t="str">
        <f>VLOOKUP(L52,'Ads Fontes Media Bias Data'!$A$2:$D$1744,3)</f>
        <v>#N/A</v>
      </c>
      <c r="N52" s="29" t="str">
        <f>VLOOKUP(L52,'Ads Fontes Media Bias Data'!$A$2:$D$1744,4)</f>
        <v>#N/A</v>
      </c>
      <c r="O52" s="27"/>
      <c r="P52" s="28" t="str">
        <f>VLOOKUP(O52,'Ads Fontes Media Bias Data'!$A$2:$D$1744,3)</f>
        <v>#N/A</v>
      </c>
      <c r="Q52" s="29" t="str">
        <f>VLOOKUP(O52,'Ads Fontes Media Bias Data'!$A$2:$D$1744,4)</f>
        <v>#N/A</v>
      </c>
      <c r="R52" s="27"/>
      <c r="S52" s="28" t="str">
        <f>VLOOKUP(R52,'Ads Fontes Media Bias Data'!$A$2:$D$1744,3)</f>
        <v>#N/A</v>
      </c>
      <c r="T52" s="29" t="str">
        <f>VLOOKUP(R52,'Ads Fontes Media Bias Data'!$A$2:$D$1744,4)</f>
        <v>#N/A</v>
      </c>
      <c r="U52" s="27"/>
      <c r="V52" s="28" t="str">
        <f>VLOOKUP(U52,'Ads Fontes Media Bias Data'!$A$2:$D$1744,3)</f>
        <v>#N/A</v>
      </c>
      <c r="W52" s="29" t="str">
        <f>VLOOKUP(U52,'Ads Fontes Media Bias Data'!$A$2:$D$1744,4)</f>
        <v>#N/A</v>
      </c>
      <c r="X52" s="27"/>
      <c r="Y52" s="28" t="str">
        <f>VLOOKUP(X52,'Ads Fontes Media Bias Data'!$A$2:$D$1744,3)</f>
        <v>#N/A</v>
      </c>
      <c r="Z52" s="29" t="str">
        <f>VLOOKUP(X52,'Ads Fontes Media Bias Data'!$A$2:$D$1744,4)</f>
        <v>#N/A</v>
      </c>
      <c r="AA52" s="30"/>
      <c r="AB52" s="28" t="str">
        <f>VLOOKUP(AA52,'Ads Fontes Media Bias Data'!$A$2:$D$1744,3)</f>
        <v>#N/A</v>
      </c>
      <c r="AC52" s="29" t="str">
        <f>VLOOKUP(AA52,'Ads Fontes Media Bias Data'!$A$2:$D$1744,4)</f>
        <v>#N/A</v>
      </c>
      <c r="AD52" s="30"/>
      <c r="AE52" s="28" t="str">
        <f>VLOOKUP(AD52,'Ads Fontes Media Bias Data'!$A$2:$D$1744,3)</f>
        <v>#N/A</v>
      </c>
      <c r="AF52" s="29" t="str">
        <f>VLOOKUP(AD52,'Ads Fontes Media Bias Data'!$A$2:$D$1744,4)</f>
        <v>#N/A</v>
      </c>
      <c r="AG52" s="30"/>
      <c r="AH52" s="28" t="str">
        <f>VLOOKUP(AG52,'Ads Fontes Media Bias Data'!$A$2:$D$1744,3)</f>
        <v>#N/A</v>
      </c>
      <c r="AI52" s="29" t="str">
        <f>VLOOKUP(AG52,'Ads Fontes Media Bias Data'!$A$2:$D$1744,4)</f>
        <v>#N/A</v>
      </c>
      <c r="AJ52" s="30"/>
      <c r="AK52" s="28" t="str">
        <f>VLOOKUP(AJ52,'Ads Fontes Media Bias Data'!$A$2:$D$1744,3)</f>
        <v>#N/A</v>
      </c>
      <c r="AL52" s="29" t="str">
        <f>VLOOKUP(AJ52,'Ads Fontes Media Bias Data'!$A$2:$D$1744,4)</f>
        <v>#N/A</v>
      </c>
      <c r="AM52" s="30"/>
      <c r="AN52" s="28" t="str">
        <f>VLOOKUP(AM52,'Ads Fontes Media Bias Data'!$A$2:$D$1744,3)</f>
        <v>#N/A</v>
      </c>
      <c r="AO52" s="29" t="str">
        <f>VLOOKUP(AM52,'Ads Fontes Media Bias Data'!$A$2:$D$1744,4)</f>
        <v>#N/A</v>
      </c>
      <c r="AP52" s="30"/>
      <c r="AQ52" s="28" t="str">
        <f>VLOOKUP(AP52,'Ads Fontes Media Bias Data'!$A$2:$D$1744,3)</f>
        <v>#N/A</v>
      </c>
      <c r="AR52" s="29" t="str">
        <f>VLOOKUP(AP52,'Ads Fontes Media Bias Data'!$A$2:$D$1744,4)</f>
        <v>#N/A</v>
      </c>
      <c r="AS52" s="24" t="str">
        <f t="shared" si="1"/>
        <v>#N/A</v>
      </c>
      <c r="AT52" s="25" t="str">
        <f t="shared" si="2"/>
        <v>#N/A</v>
      </c>
      <c r="AU52" s="26" t="str">
        <f t="shared" si="3"/>
        <v>#N/A</v>
      </c>
      <c r="AV52" s="25" t="str">
        <f t="shared" si="4"/>
        <v>#N/A</v>
      </c>
      <c r="AW52" s="25"/>
      <c r="AX52" s="25"/>
      <c r="AY52" s="25"/>
      <c r="AZ52" s="25"/>
    </row>
    <row r="53">
      <c r="A53" s="13">
        <v>44752.0</v>
      </c>
      <c r="B53" s="14" t="s">
        <v>213</v>
      </c>
      <c r="C53" s="15">
        <v>26.1386813186813</v>
      </c>
      <c r="D53" s="16" t="str">
        <f>IFERROR(__xludf.DUMMYFUNCTION("CONCATENATE(""W241.CM.alex.doe."", TO_TEXT(C53), ""@gmail.com"")"),"W241.CM.alex.doe.026@gmail.com")</f>
        <v>W241.CM.alex.doe.026@gmail.com</v>
      </c>
      <c r="E53" s="17" t="s">
        <v>69</v>
      </c>
      <c r="F53" s="18">
        <v>35018.0</v>
      </c>
      <c r="G53" s="17" t="s">
        <v>96</v>
      </c>
      <c r="H53" s="19" t="s">
        <v>83</v>
      </c>
      <c r="I53" s="27"/>
      <c r="J53" s="28" t="str">
        <f>VLOOKUP(I53,'Ads Fontes Media Bias Data'!$A$2:$D$1744,3)</f>
        <v>#N/A</v>
      </c>
      <c r="K53" s="29" t="str">
        <f>VLOOKUP(I53,'Ads Fontes Media Bias Data'!$A$2:$D$1744,4)</f>
        <v>#N/A</v>
      </c>
      <c r="L53" s="27"/>
      <c r="M53" s="28" t="str">
        <f>VLOOKUP(L53,'Ads Fontes Media Bias Data'!$A$2:$D$1744,3)</f>
        <v>#N/A</v>
      </c>
      <c r="N53" s="29" t="str">
        <f>VLOOKUP(L53,'Ads Fontes Media Bias Data'!$A$2:$D$1744,4)</f>
        <v>#N/A</v>
      </c>
      <c r="O53" s="27"/>
      <c r="P53" s="28" t="str">
        <f>VLOOKUP(O53,'Ads Fontes Media Bias Data'!$A$2:$D$1744,3)</f>
        <v>#N/A</v>
      </c>
      <c r="Q53" s="29" t="str">
        <f>VLOOKUP(O53,'Ads Fontes Media Bias Data'!$A$2:$D$1744,4)</f>
        <v>#N/A</v>
      </c>
      <c r="R53" s="27"/>
      <c r="S53" s="28" t="str">
        <f>VLOOKUP(R53,'Ads Fontes Media Bias Data'!$A$2:$D$1744,3)</f>
        <v>#N/A</v>
      </c>
      <c r="T53" s="29" t="str">
        <f>VLOOKUP(R53,'Ads Fontes Media Bias Data'!$A$2:$D$1744,4)</f>
        <v>#N/A</v>
      </c>
      <c r="U53" s="27"/>
      <c r="V53" s="28" t="str">
        <f>VLOOKUP(U53,'Ads Fontes Media Bias Data'!$A$2:$D$1744,3)</f>
        <v>#N/A</v>
      </c>
      <c r="W53" s="29" t="str">
        <f>VLOOKUP(U53,'Ads Fontes Media Bias Data'!$A$2:$D$1744,4)</f>
        <v>#N/A</v>
      </c>
      <c r="X53" s="27"/>
      <c r="Y53" s="28" t="str">
        <f>VLOOKUP(X53,'Ads Fontes Media Bias Data'!$A$2:$D$1744,3)</f>
        <v>#N/A</v>
      </c>
      <c r="Z53" s="29" t="str">
        <f>VLOOKUP(X53,'Ads Fontes Media Bias Data'!$A$2:$D$1744,4)</f>
        <v>#N/A</v>
      </c>
      <c r="AA53" s="27"/>
      <c r="AB53" s="28" t="str">
        <f>VLOOKUP(AA53,'Ads Fontes Media Bias Data'!$A$2:$D$1744,3)</f>
        <v>#N/A</v>
      </c>
      <c r="AC53" s="29" t="str">
        <f>VLOOKUP(AA53,'Ads Fontes Media Bias Data'!$A$2:$D$1744,4)</f>
        <v>#N/A</v>
      </c>
      <c r="AD53" s="27"/>
      <c r="AE53" s="28" t="str">
        <f>VLOOKUP(AD53,'Ads Fontes Media Bias Data'!$A$2:$D$1744,3)</f>
        <v>#N/A</v>
      </c>
      <c r="AF53" s="29" t="str">
        <f>VLOOKUP(AD53,'Ads Fontes Media Bias Data'!$A$2:$D$1744,4)</f>
        <v>#N/A</v>
      </c>
      <c r="AG53" s="27"/>
      <c r="AH53" s="28" t="str">
        <f>VLOOKUP(AG53,'Ads Fontes Media Bias Data'!$A$2:$D$1744,3)</f>
        <v>#N/A</v>
      </c>
      <c r="AI53" s="29" t="str">
        <f>VLOOKUP(AG53,'Ads Fontes Media Bias Data'!$A$2:$D$1744,4)</f>
        <v>#N/A</v>
      </c>
      <c r="AJ53" s="27"/>
      <c r="AK53" s="28" t="str">
        <f>VLOOKUP(AJ53,'Ads Fontes Media Bias Data'!$A$2:$D$1744,3)</f>
        <v>#N/A</v>
      </c>
      <c r="AL53" s="29" t="str">
        <f>VLOOKUP(AJ53,'Ads Fontes Media Bias Data'!$A$2:$D$1744,4)</f>
        <v>#N/A</v>
      </c>
      <c r="AM53" s="27"/>
      <c r="AN53" s="28" t="str">
        <f>VLOOKUP(AM53,'Ads Fontes Media Bias Data'!$A$2:$D$1744,3)</f>
        <v>#N/A</v>
      </c>
      <c r="AO53" s="29" t="str">
        <f>VLOOKUP(AM53,'Ads Fontes Media Bias Data'!$A$2:$D$1744,4)</f>
        <v>#N/A</v>
      </c>
      <c r="AP53" s="27"/>
      <c r="AQ53" s="28" t="str">
        <f>VLOOKUP(AP53,'Ads Fontes Media Bias Data'!$A$2:$D$1744,3)</f>
        <v>#N/A</v>
      </c>
      <c r="AR53" s="29" t="str">
        <f>VLOOKUP(AP53,'Ads Fontes Media Bias Data'!$A$2:$D$1744,4)</f>
        <v>#N/A</v>
      </c>
      <c r="AS53" s="24" t="str">
        <f t="shared" si="1"/>
        <v>#N/A</v>
      </c>
      <c r="AT53" s="25" t="str">
        <f t="shared" si="2"/>
        <v>#N/A</v>
      </c>
      <c r="AU53" s="26" t="str">
        <f t="shared" si="3"/>
        <v>#N/A</v>
      </c>
      <c r="AV53" s="25" t="str">
        <f t="shared" si="4"/>
        <v>#N/A</v>
      </c>
      <c r="AW53" s="25"/>
      <c r="AX53" s="25"/>
      <c r="AY53" s="25"/>
      <c r="AZ53" s="25"/>
    </row>
    <row r="54">
      <c r="A54" s="13">
        <v>44752.0</v>
      </c>
      <c r="B54" s="14" t="s">
        <v>213</v>
      </c>
      <c r="C54" s="15">
        <v>26.6371428571429</v>
      </c>
      <c r="D54" s="16" t="str">
        <f>IFERROR(__xludf.DUMMYFUNCTION("CONCATENATE(""W241.CM.alex.doe."", TO_TEXT(C54), ""@gmail.com"")"),"W241.CM.alex.doe.027@gmail.com")</f>
        <v>W241.CM.alex.doe.027@gmail.com</v>
      </c>
      <c r="E54" s="17" t="s">
        <v>69</v>
      </c>
      <c r="F54" s="18">
        <v>34321.0</v>
      </c>
      <c r="G54" s="17" t="s">
        <v>107</v>
      </c>
      <c r="H54" s="19" t="s">
        <v>71</v>
      </c>
      <c r="I54" s="20"/>
      <c r="J54" s="21" t="str">
        <f>VLOOKUP(I54,'Ads Fontes Media Bias Data'!$A$2:$D$1744,3)</f>
        <v>#N/A</v>
      </c>
      <c r="K54" s="22" t="str">
        <f>VLOOKUP(I54,'Ads Fontes Media Bias Data'!$A$2:$D$1744,4)</f>
        <v>#N/A</v>
      </c>
      <c r="L54" s="20"/>
      <c r="M54" s="21" t="str">
        <f>VLOOKUP(L54,'Ads Fontes Media Bias Data'!$A$2:$D$1744,3)</f>
        <v>#N/A</v>
      </c>
      <c r="N54" s="22" t="str">
        <f>VLOOKUP(L54,'Ads Fontes Media Bias Data'!$A$2:$D$1744,4)</f>
        <v>#N/A</v>
      </c>
      <c r="O54" s="20"/>
      <c r="P54" s="21" t="str">
        <f>VLOOKUP(O54,'Ads Fontes Media Bias Data'!$A$2:$D$1744,3)</f>
        <v>#N/A</v>
      </c>
      <c r="Q54" s="22" t="str">
        <f>VLOOKUP(O54,'Ads Fontes Media Bias Data'!$A$2:$D$1744,4)</f>
        <v>#N/A</v>
      </c>
      <c r="R54" s="31"/>
      <c r="S54" s="21" t="str">
        <f>VLOOKUP(R54,'Ads Fontes Media Bias Data'!$A$2:$D$1744,3)</f>
        <v>#N/A</v>
      </c>
      <c r="T54" s="22" t="str">
        <f>VLOOKUP(R54,'Ads Fontes Media Bias Data'!$A$2:$D$1744,4)</f>
        <v>#N/A</v>
      </c>
      <c r="U54" s="20"/>
      <c r="V54" s="21" t="str">
        <f>VLOOKUP(U54,'Ads Fontes Media Bias Data'!$A$2:$D$1744,3)</f>
        <v>#N/A</v>
      </c>
      <c r="W54" s="22" t="str">
        <f>VLOOKUP(U54,'Ads Fontes Media Bias Data'!$A$2:$D$1744,4)</f>
        <v>#N/A</v>
      </c>
      <c r="X54" s="20"/>
      <c r="Y54" s="21" t="str">
        <f>VLOOKUP(X54,'Ads Fontes Media Bias Data'!$A$2:$D$1744,3)</f>
        <v>#N/A</v>
      </c>
      <c r="Z54" s="22" t="str">
        <f>VLOOKUP(X54,'Ads Fontes Media Bias Data'!$A$2:$D$1744,4)</f>
        <v>#N/A</v>
      </c>
      <c r="AA54" s="20"/>
      <c r="AB54" s="21" t="str">
        <f>VLOOKUP(AA54,'Ads Fontes Media Bias Data'!$A$2:$D$1744,3)</f>
        <v>#N/A</v>
      </c>
      <c r="AC54" s="22" t="str">
        <f>VLOOKUP(AA54,'Ads Fontes Media Bias Data'!$A$2:$D$1744,4)</f>
        <v>#N/A</v>
      </c>
      <c r="AD54" s="20"/>
      <c r="AE54" s="21" t="str">
        <f>VLOOKUP(AD54,'Ads Fontes Media Bias Data'!$A$2:$D$1744,3)</f>
        <v>#N/A</v>
      </c>
      <c r="AF54" s="22" t="str">
        <f>VLOOKUP(AD54,'Ads Fontes Media Bias Data'!$A$2:$D$1744,4)</f>
        <v>#N/A</v>
      </c>
      <c r="AG54" s="20"/>
      <c r="AH54" s="21" t="str">
        <f>VLOOKUP(AG54,'Ads Fontes Media Bias Data'!$A$2:$D$1744,3)</f>
        <v>#N/A</v>
      </c>
      <c r="AI54" s="22" t="str">
        <f>VLOOKUP(AG54,'Ads Fontes Media Bias Data'!$A$2:$D$1744,4)</f>
        <v>#N/A</v>
      </c>
      <c r="AJ54" s="20"/>
      <c r="AK54" s="21" t="str">
        <f>VLOOKUP(AJ54,'Ads Fontes Media Bias Data'!$A$2:$D$1744,3)</f>
        <v>#N/A</v>
      </c>
      <c r="AL54" s="22" t="str">
        <f>VLOOKUP(AJ54,'Ads Fontes Media Bias Data'!$A$2:$D$1744,4)</f>
        <v>#N/A</v>
      </c>
      <c r="AM54" s="20"/>
      <c r="AN54" s="21" t="str">
        <f>VLOOKUP(AM54,'Ads Fontes Media Bias Data'!$A$2:$D$1744,3)</f>
        <v>#N/A</v>
      </c>
      <c r="AO54" s="22" t="str">
        <f>VLOOKUP(AM54,'Ads Fontes Media Bias Data'!$A$2:$D$1744,4)</f>
        <v>#N/A</v>
      </c>
      <c r="AP54" s="20"/>
      <c r="AQ54" s="21" t="str">
        <f>VLOOKUP(AP54,'Ads Fontes Media Bias Data'!$A$2:$D$1744,3)</f>
        <v>#N/A</v>
      </c>
      <c r="AR54" s="22" t="str">
        <f>VLOOKUP(AP54,'Ads Fontes Media Bias Data'!$A$2:$D$1744,4)</f>
        <v>#N/A</v>
      </c>
      <c r="AS54" s="24" t="str">
        <f t="shared" si="1"/>
        <v>#N/A</v>
      </c>
      <c r="AT54" s="25" t="str">
        <f t="shared" si="2"/>
        <v>#N/A</v>
      </c>
      <c r="AU54" s="26" t="str">
        <f t="shared" si="3"/>
        <v>#N/A</v>
      </c>
      <c r="AV54" s="25" t="str">
        <f t="shared" si="4"/>
        <v>#N/A</v>
      </c>
      <c r="AW54" s="25"/>
      <c r="AX54" s="25"/>
      <c r="AY54" s="25"/>
      <c r="AZ54" s="25"/>
    </row>
    <row r="55">
      <c r="A55" s="13">
        <v>44752.0</v>
      </c>
      <c r="B55" s="14" t="s">
        <v>213</v>
      </c>
      <c r="C55" s="15">
        <v>27.1356043956044</v>
      </c>
      <c r="D55" s="16" t="str">
        <f>IFERROR(__xludf.DUMMYFUNCTION("CONCATENATE(""W241.CM.alex.doe."", TO_TEXT(C55), ""@gmail.com"")"),"W241.CM.alex.doe.027@gmail.com")</f>
        <v>W241.CM.alex.doe.027@gmail.com</v>
      </c>
      <c r="E55" s="17" t="s">
        <v>69</v>
      </c>
      <c r="F55" s="18">
        <v>34321.0</v>
      </c>
      <c r="G55" s="17" t="s">
        <v>107</v>
      </c>
      <c r="H55" s="19" t="s">
        <v>83</v>
      </c>
      <c r="I55" s="20"/>
      <c r="J55" s="21" t="str">
        <f>VLOOKUP(I55,'Ads Fontes Media Bias Data'!$A$2:$D$1744,3)</f>
        <v>#N/A</v>
      </c>
      <c r="K55" s="22" t="str">
        <f>VLOOKUP(I55,'Ads Fontes Media Bias Data'!$A$2:$D$1744,4)</f>
        <v>#N/A</v>
      </c>
      <c r="L55" s="20"/>
      <c r="M55" s="21" t="str">
        <f>VLOOKUP(L55,'Ads Fontes Media Bias Data'!$A$2:$D$1744,3)</f>
        <v>#N/A</v>
      </c>
      <c r="N55" s="22" t="str">
        <f>VLOOKUP(L55,'Ads Fontes Media Bias Data'!$A$2:$D$1744,4)</f>
        <v>#N/A</v>
      </c>
      <c r="O55" s="20"/>
      <c r="P55" s="21" t="str">
        <f>VLOOKUP(O55,'Ads Fontes Media Bias Data'!$A$2:$D$1744,3)</f>
        <v>#N/A</v>
      </c>
      <c r="Q55" s="22" t="str">
        <f>VLOOKUP(O55,'Ads Fontes Media Bias Data'!$A$2:$D$1744,4)</f>
        <v>#N/A</v>
      </c>
      <c r="R55" s="20"/>
      <c r="S55" s="21" t="str">
        <f>VLOOKUP(R55,'Ads Fontes Media Bias Data'!$A$2:$D$1744,3)</f>
        <v>#N/A</v>
      </c>
      <c r="T55" s="22" t="str">
        <f>VLOOKUP(R55,'Ads Fontes Media Bias Data'!$A$2:$D$1744,4)</f>
        <v>#N/A</v>
      </c>
      <c r="U55" s="20"/>
      <c r="V55" s="21" t="str">
        <f>VLOOKUP(U55,'Ads Fontes Media Bias Data'!$A$2:$D$1744,3)</f>
        <v>#N/A</v>
      </c>
      <c r="W55" s="22" t="str">
        <f>VLOOKUP(U55,'Ads Fontes Media Bias Data'!$A$2:$D$1744,4)</f>
        <v>#N/A</v>
      </c>
      <c r="X55" s="20"/>
      <c r="Y55" s="21" t="str">
        <f>VLOOKUP(X55,'Ads Fontes Media Bias Data'!$A$2:$D$1744,3)</f>
        <v>#N/A</v>
      </c>
      <c r="Z55" s="22" t="str">
        <f>VLOOKUP(X55,'Ads Fontes Media Bias Data'!$A$2:$D$1744,4)</f>
        <v>#N/A</v>
      </c>
      <c r="AA55" s="20"/>
      <c r="AB55" s="21" t="str">
        <f>VLOOKUP(AA55,'Ads Fontes Media Bias Data'!$A$2:$D$1744,3)</f>
        <v>#N/A</v>
      </c>
      <c r="AC55" s="22" t="str">
        <f>VLOOKUP(AA55,'Ads Fontes Media Bias Data'!$A$2:$D$1744,4)</f>
        <v>#N/A</v>
      </c>
      <c r="AD55" s="20"/>
      <c r="AE55" s="21" t="str">
        <f>VLOOKUP(AD55,'Ads Fontes Media Bias Data'!$A$2:$D$1744,3)</f>
        <v>#N/A</v>
      </c>
      <c r="AF55" s="22" t="str">
        <f>VLOOKUP(AD55,'Ads Fontes Media Bias Data'!$A$2:$D$1744,4)</f>
        <v>#N/A</v>
      </c>
      <c r="AG55" s="20"/>
      <c r="AH55" s="21" t="str">
        <f>VLOOKUP(AG55,'Ads Fontes Media Bias Data'!$A$2:$D$1744,3)</f>
        <v>#N/A</v>
      </c>
      <c r="AI55" s="22" t="str">
        <f>VLOOKUP(AG55,'Ads Fontes Media Bias Data'!$A$2:$D$1744,4)</f>
        <v>#N/A</v>
      </c>
      <c r="AJ55" s="20"/>
      <c r="AK55" s="21" t="str">
        <f>VLOOKUP(AJ55,'Ads Fontes Media Bias Data'!$A$2:$D$1744,3)</f>
        <v>#N/A</v>
      </c>
      <c r="AL55" s="22" t="str">
        <f>VLOOKUP(AJ55,'Ads Fontes Media Bias Data'!$A$2:$D$1744,4)</f>
        <v>#N/A</v>
      </c>
      <c r="AM55" s="20"/>
      <c r="AN55" s="21" t="str">
        <f>VLOOKUP(AM55,'Ads Fontes Media Bias Data'!$A$2:$D$1744,3)</f>
        <v>#N/A</v>
      </c>
      <c r="AO55" s="22" t="str">
        <f>VLOOKUP(AM55,'Ads Fontes Media Bias Data'!$A$2:$D$1744,4)</f>
        <v>#N/A</v>
      </c>
      <c r="AP55" s="20"/>
      <c r="AQ55" s="21" t="str">
        <f>VLOOKUP(AP55,'Ads Fontes Media Bias Data'!$A$2:$D$1744,3)</f>
        <v>#N/A</v>
      </c>
      <c r="AR55" s="22" t="str">
        <f>VLOOKUP(AP55,'Ads Fontes Media Bias Data'!$A$2:$D$1744,4)</f>
        <v>#N/A</v>
      </c>
      <c r="AS55" s="24" t="str">
        <f t="shared" si="1"/>
        <v>#N/A</v>
      </c>
      <c r="AT55" s="25" t="str">
        <f t="shared" si="2"/>
        <v>#N/A</v>
      </c>
      <c r="AU55" s="26" t="str">
        <f t="shared" si="3"/>
        <v>#N/A</v>
      </c>
      <c r="AV55" s="25" t="str">
        <f t="shared" si="4"/>
        <v>#N/A</v>
      </c>
      <c r="AW55" s="25"/>
      <c r="AX55" s="25"/>
      <c r="AY55" s="25"/>
      <c r="AZ55" s="25"/>
    </row>
    <row r="56">
      <c r="A56" s="13">
        <v>44752.0</v>
      </c>
      <c r="B56" s="14" t="s">
        <v>213</v>
      </c>
      <c r="C56" s="15">
        <v>27.634065934066</v>
      </c>
      <c r="D56" s="16" t="str">
        <f>IFERROR(__xludf.DUMMYFUNCTION("CONCATENATE(""W241.CM.alex.doe."", TO_TEXT(C56), ""@gmail.com"")"),"W241.CM.alex.doe.028@gmail.com")</f>
        <v>W241.CM.alex.doe.028@gmail.com</v>
      </c>
      <c r="E56" s="17" t="s">
        <v>115</v>
      </c>
      <c r="F56" s="18">
        <v>22355.0</v>
      </c>
      <c r="G56" s="17" t="s">
        <v>70</v>
      </c>
      <c r="H56" s="19" t="s">
        <v>71</v>
      </c>
      <c r="I56" s="30"/>
      <c r="J56" s="28" t="str">
        <f>VLOOKUP(I56,'Ads Fontes Media Bias Data'!$A$2:$D$1744,3)</f>
        <v>#N/A</v>
      </c>
      <c r="K56" s="29" t="str">
        <f>VLOOKUP(I56,'Ads Fontes Media Bias Data'!$A$2:$D$1744,4)</f>
        <v>#N/A</v>
      </c>
      <c r="L56" s="27"/>
      <c r="M56" s="28" t="str">
        <f>VLOOKUP(L56,'Ads Fontes Media Bias Data'!$A$2:$D$1744,3)</f>
        <v>#N/A</v>
      </c>
      <c r="N56" s="29" t="str">
        <f>VLOOKUP(L56,'Ads Fontes Media Bias Data'!$A$2:$D$1744,4)</f>
        <v>#N/A</v>
      </c>
      <c r="O56" s="27"/>
      <c r="P56" s="28" t="str">
        <f>VLOOKUP(O56,'Ads Fontes Media Bias Data'!$A$2:$D$1744,3)</f>
        <v>#N/A</v>
      </c>
      <c r="Q56" s="29" t="str">
        <f>VLOOKUP(O56,'Ads Fontes Media Bias Data'!$A$2:$D$1744,4)</f>
        <v>#N/A</v>
      </c>
      <c r="R56" s="27"/>
      <c r="S56" s="28" t="str">
        <f>VLOOKUP(R56,'Ads Fontes Media Bias Data'!$A$2:$D$1744,3)</f>
        <v>#N/A</v>
      </c>
      <c r="T56" s="29" t="str">
        <f>VLOOKUP(R56,'Ads Fontes Media Bias Data'!$A$2:$D$1744,4)</f>
        <v>#N/A</v>
      </c>
      <c r="U56" s="27"/>
      <c r="V56" s="28" t="str">
        <f>VLOOKUP(U56,'Ads Fontes Media Bias Data'!$A$2:$D$1744,3)</f>
        <v>#N/A</v>
      </c>
      <c r="W56" s="29" t="str">
        <f>VLOOKUP(U56,'Ads Fontes Media Bias Data'!$A$2:$D$1744,4)</f>
        <v>#N/A</v>
      </c>
      <c r="X56" s="27"/>
      <c r="Y56" s="28" t="str">
        <f>VLOOKUP(X56,'Ads Fontes Media Bias Data'!$A$2:$D$1744,3)</f>
        <v>#N/A</v>
      </c>
      <c r="Z56" s="29" t="str">
        <f>VLOOKUP(X56,'Ads Fontes Media Bias Data'!$A$2:$D$1744,4)</f>
        <v>#N/A</v>
      </c>
      <c r="AA56" s="30"/>
      <c r="AB56" s="28" t="str">
        <f>VLOOKUP(AA56,'Ads Fontes Media Bias Data'!$A$2:$D$1744,3)</f>
        <v>#N/A</v>
      </c>
      <c r="AC56" s="29" t="str">
        <f>VLOOKUP(AA56,'Ads Fontes Media Bias Data'!$A$2:$D$1744,4)</f>
        <v>#N/A</v>
      </c>
      <c r="AD56" s="30"/>
      <c r="AE56" s="28" t="str">
        <f>VLOOKUP(AD56,'Ads Fontes Media Bias Data'!$A$2:$D$1744,3)</f>
        <v>#N/A</v>
      </c>
      <c r="AF56" s="29" t="str">
        <f>VLOOKUP(AD56,'Ads Fontes Media Bias Data'!$A$2:$D$1744,4)</f>
        <v>#N/A</v>
      </c>
      <c r="AG56" s="30"/>
      <c r="AH56" s="28" t="str">
        <f>VLOOKUP(AG56,'Ads Fontes Media Bias Data'!$A$2:$D$1744,3)</f>
        <v>#N/A</v>
      </c>
      <c r="AI56" s="29" t="str">
        <f>VLOOKUP(AG56,'Ads Fontes Media Bias Data'!$A$2:$D$1744,4)</f>
        <v>#N/A</v>
      </c>
      <c r="AJ56" s="30"/>
      <c r="AK56" s="28" t="str">
        <f>VLOOKUP(AJ56,'Ads Fontes Media Bias Data'!$A$2:$D$1744,3)</f>
        <v>#N/A</v>
      </c>
      <c r="AL56" s="29" t="str">
        <f>VLOOKUP(AJ56,'Ads Fontes Media Bias Data'!$A$2:$D$1744,4)</f>
        <v>#N/A</v>
      </c>
      <c r="AM56" s="30"/>
      <c r="AN56" s="28" t="str">
        <f>VLOOKUP(AM56,'Ads Fontes Media Bias Data'!$A$2:$D$1744,3)</f>
        <v>#N/A</v>
      </c>
      <c r="AO56" s="29" t="str">
        <f>VLOOKUP(AM56,'Ads Fontes Media Bias Data'!$A$2:$D$1744,4)</f>
        <v>#N/A</v>
      </c>
      <c r="AP56" s="30"/>
      <c r="AQ56" s="28" t="str">
        <f>VLOOKUP(AP56,'Ads Fontes Media Bias Data'!$A$2:$D$1744,3)</f>
        <v>#N/A</v>
      </c>
      <c r="AR56" s="29" t="str">
        <f>VLOOKUP(AP56,'Ads Fontes Media Bias Data'!$A$2:$D$1744,4)</f>
        <v>#N/A</v>
      </c>
      <c r="AS56" s="24" t="str">
        <f t="shared" si="1"/>
        <v>#N/A</v>
      </c>
      <c r="AT56" s="25" t="str">
        <f t="shared" si="2"/>
        <v>#N/A</v>
      </c>
      <c r="AU56" s="26" t="str">
        <f t="shared" si="3"/>
        <v>#N/A</v>
      </c>
      <c r="AV56" s="25" t="str">
        <f t="shared" si="4"/>
        <v>#N/A</v>
      </c>
      <c r="AW56" s="25"/>
      <c r="AX56" s="25"/>
      <c r="AY56" s="25"/>
      <c r="AZ56" s="25"/>
    </row>
    <row r="57">
      <c r="A57" s="13">
        <v>44752.0</v>
      </c>
      <c r="B57" s="14" t="s">
        <v>213</v>
      </c>
      <c r="C57" s="15">
        <v>28.1325274725275</v>
      </c>
      <c r="D57" s="16" t="str">
        <f>IFERROR(__xludf.DUMMYFUNCTION("CONCATENATE(""W241.CM.alex.doe."", TO_TEXT(C57), ""@gmail.com"")"),"W241.CM.alex.doe.028@gmail.com")</f>
        <v>W241.CM.alex.doe.028@gmail.com</v>
      </c>
      <c r="E57" s="17" t="s">
        <v>115</v>
      </c>
      <c r="F57" s="18">
        <v>22355.0</v>
      </c>
      <c r="G57" s="17" t="s">
        <v>70</v>
      </c>
      <c r="H57" s="19" t="s">
        <v>83</v>
      </c>
      <c r="I57" s="27"/>
      <c r="J57" s="28" t="str">
        <f>VLOOKUP(I57,'Ads Fontes Media Bias Data'!$A$2:$D$1744,3)</f>
        <v>#N/A</v>
      </c>
      <c r="K57" s="29" t="str">
        <f>VLOOKUP(I57,'Ads Fontes Media Bias Data'!$A$2:$D$1744,4)</f>
        <v>#N/A</v>
      </c>
      <c r="L57" s="27"/>
      <c r="M57" s="28" t="str">
        <f>VLOOKUP(L57,'Ads Fontes Media Bias Data'!$A$2:$D$1744,3)</f>
        <v>#N/A</v>
      </c>
      <c r="N57" s="29" t="str">
        <f>VLOOKUP(L57,'Ads Fontes Media Bias Data'!$A$2:$D$1744,4)</f>
        <v>#N/A</v>
      </c>
      <c r="O57" s="27"/>
      <c r="P57" s="28" t="str">
        <f>VLOOKUP(O57,'Ads Fontes Media Bias Data'!$A$2:$D$1744,3)</f>
        <v>#N/A</v>
      </c>
      <c r="Q57" s="29" t="str">
        <f>VLOOKUP(O57,'Ads Fontes Media Bias Data'!$A$2:$D$1744,4)</f>
        <v>#N/A</v>
      </c>
      <c r="R57" s="27"/>
      <c r="S57" s="28" t="str">
        <f>VLOOKUP(R57,'Ads Fontes Media Bias Data'!$A$2:$D$1744,3)</f>
        <v>#N/A</v>
      </c>
      <c r="T57" s="29" t="str">
        <f>VLOOKUP(R57,'Ads Fontes Media Bias Data'!$A$2:$D$1744,4)</f>
        <v>#N/A</v>
      </c>
      <c r="U57" s="27"/>
      <c r="V57" s="28" t="str">
        <f>VLOOKUP(U57,'Ads Fontes Media Bias Data'!$A$2:$D$1744,3)</f>
        <v>#N/A</v>
      </c>
      <c r="W57" s="29" t="str">
        <f>VLOOKUP(U57,'Ads Fontes Media Bias Data'!$A$2:$D$1744,4)</f>
        <v>#N/A</v>
      </c>
      <c r="X57" s="27"/>
      <c r="Y57" s="28" t="str">
        <f>VLOOKUP(X57,'Ads Fontes Media Bias Data'!$A$2:$D$1744,3)</f>
        <v>#N/A</v>
      </c>
      <c r="Z57" s="29" t="str">
        <f>VLOOKUP(X57,'Ads Fontes Media Bias Data'!$A$2:$D$1744,4)</f>
        <v>#N/A</v>
      </c>
      <c r="AA57" s="27"/>
      <c r="AB57" s="28" t="str">
        <f>VLOOKUP(AA57,'Ads Fontes Media Bias Data'!$A$2:$D$1744,3)</f>
        <v>#N/A</v>
      </c>
      <c r="AC57" s="29" t="str">
        <f>VLOOKUP(AA57,'Ads Fontes Media Bias Data'!$A$2:$D$1744,4)</f>
        <v>#N/A</v>
      </c>
      <c r="AD57" s="27"/>
      <c r="AE57" s="28" t="str">
        <f>VLOOKUP(AD57,'Ads Fontes Media Bias Data'!$A$2:$D$1744,3)</f>
        <v>#N/A</v>
      </c>
      <c r="AF57" s="29" t="str">
        <f>VLOOKUP(AD57,'Ads Fontes Media Bias Data'!$A$2:$D$1744,4)</f>
        <v>#N/A</v>
      </c>
      <c r="AG57" s="27"/>
      <c r="AH57" s="28" t="str">
        <f>VLOOKUP(AG57,'Ads Fontes Media Bias Data'!$A$2:$D$1744,3)</f>
        <v>#N/A</v>
      </c>
      <c r="AI57" s="29" t="str">
        <f>VLOOKUP(AG57,'Ads Fontes Media Bias Data'!$A$2:$D$1744,4)</f>
        <v>#N/A</v>
      </c>
      <c r="AJ57" s="27"/>
      <c r="AK57" s="28" t="str">
        <f>VLOOKUP(AJ57,'Ads Fontes Media Bias Data'!$A$2:$D$1744,3)</f>
        <v>#N/A</v>
      </c>
      <c r="AL57" s="29" t="str">
        <f>VLOOKUP(AJ57,'Ads Fontes Media Bias Data'!$A$2:$D$1744,4)</f>
        <v>#N/A</v>
      </c>
      <c r="AM57" s="27"/>
      <c r="AN57" s="28" t="str">
        <f>VLOOKUP(AM57,'Ads Fontes Media Bias Data'!$A$2:$D$1744,3)</f>
        <v>#N/A</v>
      </c>
      <c r="AO57" s="29" t="str">
        <f>VLOOKUP(AM57,'Ads Fontes Media Bias Data'!$A$2:$D$1744,4)</f>
        <v>#N/A</v>
      </c>
      <c r="AP57" s="27"/>
      <c r="AQ57" s="28" t="str">
        <f>VLOOKUP(AP57,'Ads Fontes Media Bias Data'!$A$2:$D$1744,3)</f>
        <v>#N/A</v>
      </c>
      <c r="AR57" s="29" t="str">
        <f>VLOOKUP(AP57,'Ads Fontes Media Bias Data'!$A$2:$D$1744,4)</f>
        <v>#N/A</v>
      </c>
      <c r="AS57" s="24" t="str">
        <f t="shared" si="1"/>
        <v>#N/A</v>
      </c>
      <c r="AT57" s="25" t="str">
        <f t="shared" si="2"/>
        <v>#N/A</v>
      </c>
      <c r="AU57" s="26" t="str">
        <f t="shared" si="3"/>
        <v>#N/A</v>
      </c>
      <c r="AV57" s="25" t="str">
        <f t="shared" si="4"/>
        <v>#N/A</v>
      </c>
      <c r="AW57" s="25"/>
      <c r="AX57" s="25"/>
      <c r="AY57" s="25"/>
      <c r="AZ57" s="25"/>
    </row>
    <row r="58">
      <c r="A58" s="13">
        <v>44752.0</v>
      </c>
      <c r="B58" s="14" t="s">
        <v>213</v>
      </c>
      <c r="C58" s="15">
        <v>28.630989010989</v>
      </c>
      <c r="D58" s="16" t="str">
        <f>IFERROR(__xludf.DUMMYFUNCTION("CONCATENATE(""W241.CM.alex.doe."", TO_TEXT(C58), ""@gmail.com"")"),"W241.CM.alex.doe.029@gmail.com")</f>
        <v>W241.CM.alex.doe.029@gmail.com</v>
      </c>
      <c r="E58" s="17" t="s">
        <v>115</v>
      </c>
      <c r="F58" s="18">
        <v>22645.0</v>
      </c>
      <c r="G58" s="17" t="s">
        <v>96</v>
      </c>
      <c r="H58" s="19" t="s">
        <v>71</v>
      </c>
      <c r="I58" s="20"/>
      <c r="J58" s="21" t="str">
        <f>VLOOKUP(I58,'Ads Fontes Media Bias Data'!$A$2:$D$1744,3)</f>
        <v>#N/A</v>
      </c>
      <c r="K58" s="22" t="str">
        <f>VLOOKUP(I58,'Ads Fontes Media Bias Data'!$A$2:$D$1744,4)</f>
        <v>#N/A</v>
      </c>
      <c r="L58" s="20"/>
      <c r="M58" s="21" t="str">
        <f>VLOOKUP(L58,'Ads Fontes Media Bias Data'!$A$2:$D$1744,3)</f>
        <v>#N/A</v>
      </c>
      <c r="N58" s="22" t="str">
        <f>VLOOKUP(L58,'Ads Fontes Media Bias Data'!$A$2:$D$1744,4)</f>
        <v>#N/A</v>
      </c>
      <c r="O58" s="20"/>
      <c r="P58" s="21" t="str">
        <f>VLOOKUP(O58,'Ads Fontes Media Bias Data'!$A$2:$D$1744,3)</f>
        <v>#N/A</v>
      </c>
      <c r="Q58" s="22" t="str">
        <f>VLOOKUP(O58,'Ads Fontes Media Bias Data'!$A$2:$D$1744,4)</f>
        <v>#N/A</v>
      </c>
      <c r="R58" s="31"/>
      <c r="S58" s="21" t="str">
        <f>VLOOKUP(R58,'Ads Fontes Media Bias Data'!$A$2:$D$1744,3)</f>
        <v>#N/A</v>
      </c>
      <c r="T58" s="22" t="str">
        <f>VLOOKUP(R58,'Ads Fontes Media Bias Data'!$A$2:$D$1744,4)</f>
        <v>#N/A</v>
      </c>
      <c r="U58" s="20"/>
      <c r="V58" s="21" t="str">
        <f>VLOOKUP(U58,'Ads Fontes Media Bias Data'!$A$2:$D$1744,3)</f>
        <v>#N/A</v>
      </c>
      <c r="W58" s="22" t="str">
        <f>VLOOKUP(U58,'Ads Fontes Media Bias Data'!$A$2:$D$1744,4)</f>
        <v>#N/A</v>
      </c>
      <c r="X58" s="20"/>
      <c r="Y58" s="21" t="str">
        <f>VLOOKUP(X58,'Ads Fontes Media Bias Data'!$A$2:$D$1744,3)</f>
        <v>#N/A</v>
      </c>
      <c r="Z58" s="22" t="str">
        <f>VLOOKUP(X58,'Ads Fontes Media Bias Data'!$A$2:$D$1744,4)</f>
        <v>#N/A</v>
      </c>
      <c r="AA58" s="20"/>
      <c r="AB58" s="21" t="str">
        <f>VLOOKUP(AA58,'Ads Fontes Media Bias Data'!$A$2:$D$1744,3)</f>
        <v>#N/A</v>
      </c>
      <c r="AC58" s="22" t="str">
        <f>VLOOKUP(AA58,'Ads Fontes Media Bias Data'!$A$2:$D$1744,4)</f>
        <v>#N/A</v>
      </c>
      <c r="AD58" s="20"/>
      <c r="AE58" s="21" t="str">
        <f>VLOOKUP(AD58,'Ads Fontes Media Bias Data'!$A$2:$D$1744,3)</f>
        <v>#N/A</v>
      </c>
      <c r="AF58" s="22" t="str">
        <f>VLOOKUP(AD58,'Ads Fontes Media Bias Data'!$A$2:$D$1744,4)</f>
        <v>#N/A</v>
      </c>
      <c r="AG58" s="20"/>
      <c r="AH58" s="21" t="str">
        <f>VLOOKUP(AG58,'Ads Fontes Media Bias Data'!$A$2:$D$1744,3)</f>
        <v>#N/A</v>
      </c>
      <c r="AI58" s="22" t="str">
        <f>VLOOKUP(AG58,'Ads Fontes Media Bias Data'!$A$2:$D$1744,4)</f>
        <v>#N/A</v>
      </c>
      <c r="AJ58" s="20"/>
      <c r="AK58" s="21" t="str">
        <f>VLOOKUP(AJ58,'Ads Fontes Media Bias Data'!$A$2:$D$1744,3)</f>
        <v>#N/A</v>
      </c>
      <c r="AL58" s="22" t="str">
        <f>VLOOKUP(AJ58,'Ads Fontes Media Bias Data'!$A$2:$D$1744,4)</f>
        <v>#N/A</v>
      </c>
      <c r="AM58" s="20"/>
      <c r="AN58" s="21" t="str">
        <f>VLOOKUP(AM58,'Ads Fontes Media Bias Data'!$A$2:$D$1744,3)</f>
        <v>#N/A</v>
      </c>
      <c r="AO58" s="22" t="str">
        <f>VLOOKUP(AM58,'Ads Fontes Media Bias Data'!$A$2:$D$1744,4)</f>
        <v>#N/A</v>
      </c>
      <c r="AP58" s="20"/>
      <c r="AQ58" s="21" t="str">
        <f>VLOOKUP(AP58,'Ads Fontes Media Bias Data'!$A$2:$D$1744,3)</f>
        <v>#N/A</v>
      </c>
      <c r="AR58" s="22" t="str">
        <f>VLOOKUP(AP58,'Ads Fontes Media Bias Data'!$A$2:$D$1744,4)</f>
        <v>#N/A</v>
      </c>
      <c r="AS58" s="24" t="str">
        <f t="shared" si="1"/>
        <v>#N/A</v>
      </c>
      <c r="AT58" s="25" t="str">
        <f t="shared" si="2"/>
        <v>#N/A</v>
      </c>
      <c r="AU58" s="26" t="str">
        <f t="shared" si="3"/>
        <v>#N/A</v>
      </c>
      <c r="AV58" s="25" t="str">
        <f t="shared" si="4"/>
        <v>#N/A</v>
      </c>
      <c r="AW58" s="25"/>
      <c r="AX58" s="25"/>
      <c r="AY58" s="25"/>
      <c r="AZ58" s="25"/>
    </row>
    <row r="59">
      <c r="A59" s="13">
        <v>44752.0</v>
      </c>
      <c r="B59" s="14" t="s">
        <v>213</v>
      </c>
      <c r="C59" s="15">
        <v>29.1294505494506</v>
      </c>
      <c r="D59" s="16" t="str">
        <f>IFERROR(__xludf.DUMMYFUNCTION("CONCATENATE(""W241.CM.alex.doe."", TO_TEXT(C59), ""@gmail.com"")"),"W241.CM.alex.doe.029@gmail.com")</f>
        <v>W241.CM.alex.doe.029@gmail.com</v>
      </c>
      <c r="E59" s="17" t="s">
        <v>115</v>
      </c>
      <c r="F59" s="18">
        <v>22645.0</v>
      </c>
      <c r="G59" s="17" t="s">
        <v>96</v>
      </c>
      <c r="H59" s="19" t="s">
        <v>83</v>
      </c>
      <c r="I59" s="20"/>
      <c r="J59" s="21" t="str">
        <f>VLOOKUP(I59,'Ads Fontes Media Bias Data'!$A$2:$D$1744,3)</f>
        <v>#N/A</v>
      </c>
      <c r="K59" s="22" t="str">
        <f>VLOOKUP(I59,'Ads Fontes Media Bias Data'!$A$2:$D$1744,4)</f>
        <v>#N/A</v>
      </c>
      <c r="L59" s="20"/>
      <c r="M59" s="21" t="str">
        <f>VLOOKUP(L59,'Ads Fontes Media Bias Data'!$A$2:$D$1744,3)</f>
        <v>#N/A</v>
      </c>
      <c r="N59" s="22" t="str">
        <f>VLOOKUP(L59,'Ads Fontes Media Bias Data'!$A$2:$D$1744,4)</f>
        <v>#N/A</v>
      </c>
      <c r="O59" s="20"/>
      <c r="P59" s="21" t="str">
        <f>VLOOKUP(O59,'Ads Fontes Media Bias Data'!$A$2:$D$1744,3)</f>
        <v>#N/A</v>
      </c>
      <c r="Q59" s="22" t="str">
        <f>VLOOKUP(O59,'Ads Fontes Media Bias Data'!$A$2:$D$1744,4)</f>
        <v>#N/A</v>
      </c>
      <c r="R59" s="20"/>
      <c r="S59" s="21" t="str">
        <f>VLOOKUP(R59,'Ads Fontes Media Bias Data'!$A$2:$D$1744,3)</f>
        <v>#N/A</v>
      </c>
      <c r="T59" s="22" t="str">
        <f>VLOOKUP(R59,'Ads Fontes Media Bias Data'!$A$2:$D$1744,4)</f>
        <v>#N/A</v>
      </c>
      <c r="U59" s="20"/>
      <c r="V59" s="21" t="str">
        <f>VLOOKUP(U59,'Ads Fontes Media Bias Data'!$A$2:$D$1744,3)</f>
        <v>#N/A</v>
      </c>
      <c r="W59" s="22" t="str">
        <f>VLOOKUP(U59,'Ads Fontes Media Bias Data'!$A$2:$D$1744,4)</f>
        <v>#N/A</v>
      </c>
      <c r="X59" s="20"/>
      <c r="Y59" s="21" t="str">
        <f>VLOOKUP(X59,'Ads Fontes Media Bias Data'!$A$2:$D$1744,3)</f>
        <v>#N/A</v>
      </c>
      <c r="Z59" s="22" t="str">
        <f>VLOOKUP(X59,'Ads Fontes Media Bias Data'!$A$2:$D$1744,4)</f>
        <v>#N/A</v>
      </c>
      <c r="AA59" s="20"/>
      <c r="AB59" s="21" t="str">
        <f>VLOOKUP(AA59,'Ads Fontes Media Bias Data'!$A$2:$D$1744,3)</f>
        <v>#N/A</v>
      </c>
      <c r="AC59" s="22" t="str">
        <f>VLOOKUP(AA59,'Ads Fontes Media Bias Data'!$A$2:$D$1744,4)</f>
        <v>#N/A</v>
      </c>
      <c r="AD59" s="20"/>
      <c r="AE59" s="21" t="str">
        <f>VLOOKUP(AD59,'Ads Fontes Media Bias Data'!$A$2:$D$1744,3)</f>
        <v>#N/A</v>
      </c>
      <c r="AF59" s="22" t="str">
        <f>VLOOKUP(AD59,'Ads Fontes Media Bias Data'!$A$2:$D$1744,4)</f>
        <v>#N/A</v>
      </c>
      <c r="AG59" s="20"/>
      <c r="AH59" s="21" t="str">
        <f>VLOOKUP(AG59,'Ads Fontes Media Bias Data'!$A$2:$D$1744,3)</f>
        <v>#N/A</v>
      </c>
      <c r="AI59" s="22" t="str">
        <f>VLOOKUP(AG59,'Ads Fontes Media Bias Data'!$A$2:$D$1744,4)</f>
        <v>#N/A</v>
      </c>
      <c r="AJ59" s="20"/>
      <c r="AK59" s="21" t="str">
        <f>VLOOKUP(AJ59,'Ads Fontes Media Bias Data'!$A$2:$D$1744,3)</f>
        <v>#N/A</v>
      </c>
      <c r="AL59" s="22" t="str">
        <f>VLOOKUP(AJ59,'Ads Fontes Media Bias Data'!$A$2:$D$1744,4)</f>
        <v>#N/A</v>
      </c>
      <c r="AM59" s="20"/>
      <c r="AN59" s="21" t="str">
        <f>VLOOKUP(AM59,'Ads Fontes Media Bias Data'!$A$2:$D$1744,3)</f>
        <v>#N/A</v>
      </c>
      <c r="AO59" s="22" t="str">
        <f>VLOOKUP(AM59,'Ads Fontes Media Bias Data'!$A$2:$D$1744,4)</f>
        <v>#N/A</v>
      </c>
      <c r="AP59" s="20"/>
      <c r="AQ59" s="21" t="str">
        <f>VLOOKUP(AP59,'Ads Fontes Media Bias Data'!$A$2:$D$1744,3)</f>
        <v>#N/A</v>
      </c>
      <c r="AR59" s="22" t="str">
        <f>VLOOKUP(AP59,'Ads Fontes Media Bias Data'!$A$2:$D$1744,4)</f>
        <v>#N/A</v>
      </c>
      <c r="AS59" s="24" t="str">
        <f t="shared" si="1"/>
        <v>#N/A</v>
      </c>
      <c r="AT59" s="25" t="str">
        <f t="shared" si="2"/>
        <v>#N/A</v>
      </c>
      <c r="AU59" s="26" t="str">
        <f t="shared" si="3"/>
        <v>#N/A</v>
      </c>
      <c r="AV59" s="25" t="str">
        <f t="shared" si="4"/>
        <v>#N/A</v>
      </c>
      <c r="AW59" s="25"/>
      <c r="AX59" s="25"/>
      <c r="AY59" s="25"/>
      <c r="AZ59" s="25"/>
    </row>
    <row r="60">
      <c r="A60" s="13">
        <v>44752.0</v>
      </c>
      <c r="B60" s="14" t="s">
        <v>213</v>
      </c>
      <c r="C60" s="15">
        <v>29.6279120879121</v>
      </c>
      <c r="D60" s="16" t="str">
        <f>IFERROR(__xludf.DUMMYFUNCTION("CONCATENATE(""W241.CM.alex.doe."", TO_TEXT(C60), ""@gmail.com"")"),"W241.CM.alex.doe.030@gmail.com")</f>
        <v>W241.CM.alex.doe.030@gmail.com</v>
      </c>
      <c r="E60" s="17" t="s">
        <v>115</v>
      </c>
      <c r="F60" s="18">
        <v>21873.0</v>
      </c>
      <c r="G60" s="17" t="s">
        <v>107</v>
      </c>
      <c r="H60" s="19" t="s">
        <v>71</v>
      </c>
      <c r="I60" s="30"/>
      <c r="J60" s="28" t="str">
        <f>VLOOKUP(I60,'Ads Fontes Media Bias Data'!$A$2:$D$1744,3)</f>
        <v>#N/A</v>
      </c>
      <c r="K60" s="29" t="str">
        <f>VLOOKUP(I60,'Ads Fontes Media Bias Data'!$A$2:$D$1744,4)</f>
        <v>#N/A</v>
      </c>
      <c r="L60" s="27"/>
      <c r="M60" s="28" t="str">
        <f>VLOOKUP(L60,'Ads Fontes Media Bias Data'!$A$2:$D$1744,3)</f>
        <v>#N/A</v>
      </c>
      <c r="N60" s="29" t="str">
        <f>VLOOKUP(L60,'Ads Fontes Media Bias Data'!$A$2:$D$1744,4)</f>
        <v>#N/A</v>
      </c>
      <c r="O60" s="27"/>
      <c r="P60" s="28" t="str">
        <f>VLOOKUP(O60,'Ads Fontes Media Bias Data'!$A$2:$D$1744,3)</f>
        <v>#N/A</v>
      </c>
      <c r="Q60" s="29" t="str">
        <f>VLOOKUP(O60,'Ads Fontes Media Bias Data'!$A$2:$D$1744,4)</f>
        <v>#N/A</v>
      </c>
      <c r="R60" s="27"/>
      <c r="S60" s="28" t="str">
        <f>VLOOKUP(R60,'Ads Fontes Media Bias Data'!$A$2:$D$1744,3)</f>
        <v>#N/A</v>
      </c>
      <c r="T60" s="29" t="str">
        <f>VLOOKUP(R60,'Ads Fontes Media Bias Data'!$A$2:$D$1744,4)</f>
        <v>#N/A</v>
      </c>
      <c r="U60" s="27"/>
      <c r="V60" s="28" t="str">
        <f>VLOOKUP(U60,'Ads Fontes Media Bias Data'!$A$2:$D$1744,3)</f>
        <v>#N/A</v>
      </c>
      <c r="W60" s="29" t="str">
        <f>VLOOKUP(U60,'Ads Fontes Media Bias Data'!$A$2:$D$1744,4)</f>
        <v>#N/A</v>
      </c>
      <c r="X60" s="27"/>
      <c r="Y60" s="28" t="str">
        <f>VLOOKUP(X60,'Ads Fontes Media Bias Data'!$A$2:$D$1744,3)</f>
        <v>#N/A</v>
      </c>
      <c r="Z60" s="29" t="str">
        <f>VLOOKUP(X60,'Ads Fontes Media Bias Data'!$A$2:$D$1744,4)</f>
        <v>#N/A</v>
      </c>
      <c r="AA60" s="30"/>
      <c r="AB60" s="28" t="str">
        <f>VLOOKUP(AA60,'Ads Fontes Media Bias Data'!$A$2:$D$1744,3)</f>
        <v>#N/A</v>
      </c>
      <c r="AC60" s="29" t="str">
        <f>VLOOKUP(AA60,'Ads Fontes Media Bias Data'!$A$2:$D$1744,4)</f>
        <v>#N/A</v>
      </c>
      <c r="AD60" s="30"/>
      <c r="AE60" s="28" t="str">
        <f>VLOOKUP(AD60,'Ads Fontes Media Bias Data'!$A$2:$D$1744,3)</f>
        <v>#N/A</v>
      </c>
      <c r="AF60" s="29" t="str">
        <f>VLOOKUP(AD60,'Ads Fontes Media Bias Data'!$A$2:$D$1744,4)</f>
        <v>#N/A</v>
      </c>
      <c r="AG60" s="30"/>
      <c r="AH60" s="28" t="str">
        <f>VLOOKUP(AG60,'Ads Fontes Media Bias Data'!$A$2:$D$1744,3)</f>
        <v>#N/A</v>
      </c>
      <c r="AI60" s="29" t="str">
        <f>VLOOKUP(AG60,'Ads Fontes Media Bias Data'!$A$2:$D$1744,4)</f>
        <v>#N/A</v>
      </c>
      <c r="AJ60" s="30"/>
      <c r="AK60" s="28" t="str">
        <f>VLOOKUP(AJ60,'Ads Fontes Media Bias Data'!$A$2:$D$1744,3)</f>
        <v>#N/A</v>
      </c>
      <c r="AL60" s="29" t="str">
        <f>VLOOKUP(AJ60,'Ads Fontes Media Bias Data'!$A$2:$D$1744,4)</f>
        <v>#N/A</v>
      </c>
      <c r="AM60" s="30"/>
      <c r="AN60" s="28" t="str">
        <f>VLOOKUP(AM60,'Ads Fontes Media Bias Data'!$A$2:$D$1744,3)</f>
        <v>#N/A</v>
      </c>
      <c r="AO60" s="29" t="str">
        <f>VLOOKUP(AM60,'Ads Fontes Media Bias Data'!$A$2:$D$1744,4)</f>
        <v>#N/A</v>
      </c>
      <c r="AP60" s="30"/>
      <c r="AQ60" s="28" t="str">
        <f>VLOOKUP(AP60,'Ads Fontes Media Bias Data'!$A$2:$D$1744,3)</f>
        <v>#N/A</v>
      </c>
      <c r="AR60" s="29" t="str">
        <f>VLOOKUP(AP60,'Ads Fontes Media Bias Data'!$A$2:$D$1744,4)</f>
        <v>#N/A</v>
      </c>
      <c r="AS60" s="24" t="str">
        <f t="shared" si="1"/>
        <v>#N/A</v>
      </c>
      <c r="AT60" s="25" t="str">
        <f t="shared" si="2"/>
        <v>#N/A</v>
      </c>
      <c r="AU60" s="26" t="str">
        <f t="shared" si="3"/>
        <v>#N/A</v>
      </c>
      <c r="AV60" s="25" t="str">
        <f t="shared" si="4"/>
        <v>#N/A</v>
      </c>
      <c r="AW60" s="25"/>
      <c r="AX60" s="25"/>
      <c r="AY60" s="25"/>
      <c r="AZ60" s="25"/>
    </row>
    <row r="61">
      <c r="A61" s="13">
        <v>44752.0</v>
      </c>
      <c r="B61" s="14" t="s">
        <v>213</v>
      </c>
      <c r="C61" s="15">
        <v>30.1263736263737</v>
      </c>
      <c r="D61" s="16" t="str">
        <f>IFERROR(__xludf.DUMMYFUNCTION("CONCATENATE(""W241.CM.alex.doe."", TO_TEXT(C61), ""@gmail.com"")"),"W241.CM.alex.doe.030@gmail.com")</f>
        <v>W241.CM.alex.doe.030@gmail.com</v>
      </c>
      <c r="E61" s="17" t="s">
        <v>115</v>
      </c>
      <c r="F61" s="18">
        <v>21873.0</v>
      </c>
      <c r="G61" s="17" t="s">
        <v>107</v>
      </c>
      <c r="H61" s="19" t="s">
        <v>83</v>
      </c>
      <c r="I61" s="27"/>
      <c r="J61" s="28" t="str">
        <f>VLOOKUP(I61,'Ads Fontes Media Bias Data'!$A$2:$D$1744,3)</f>
        <v>#N/A</v>
      </c>
      <c r="K61" s="29" t="str">
        <f>VLOOKUP(I61,'Ads Fontes Media Bias Data'!$A$2:$D$1744,4)</f>
        <v>#N/A</v>
      </c>
      <c r="L61" s="27"/>
      <c r="M61" s="28" t="str">
        <f>VLOOKUP(L61,'Ads Fontes Media Bias Data'!$A$2:$D$1744,3)</f>
        <v>#N/A</v>
      </c>
      <c r="N61" s="29" t="str">
        <f>VLOOKUP(L61,'Ads Fontes Media Bias Data'!$A$2:$D$1744,4)</f>
        <v>#N/A</v>
      </c>
      <c r="O61" s="27"/>
      <c r="P61" s="28" t="str">
        <f>VLOOKUP(O61,'Ads Fontes Media Bias Data'!$A$2:$D$1744,3)</f>
        <v>#N/A</v>
      </c>
      <c r="Q61" s="29" t="str">
        <f>VLOOKUP(O61,'Ads Fontes Media Bias Data'!$A$2:$D$1744,4)</f>
        <v>#N/A</v>
      </c>
      <c r="R61" s="27"/>
      <c r="S61" s="28" t="str">
        <f>VLOOKUP(R61,'Ads Fontes Media Bias Data'!$A$2:$D$1744,3)</f>
        <v>#N/A</v>
      </c>
      <c r="T61" s="29" t="str">
        <f>VLOOKUP(R61,'Ads Fontes Media Bias Data'!$A$2:$D$1744,4)</f>
        <v>#N/A</v>
      </c>
      <c r="U61" s="27"/>
      <c r="V61" s="28" t="str">
        <f>VLOOKUP(U61,'Ads Fontes Media Bias Data'!$A$2:$D$1744,3)</f>
        <v>#N/A</v>
      </c>
      <c r="W61" s="29" t="str">
        <f>VLOOKUP(U61,'Ads Fontes Media Bias Data'!$A$2:$D$1744,4)</f>
        <v>#N/A</v>
      </c>
      <c r="X61" s="27"/>
      <c r="Y61" s="28" t="str">
        <f>VLOOKUP(X61,'Ads Fontes Media Bias Data'!$A$2:$D$1744,3)</f>
        <v>#N/A</v>
      </c>
      <c r="Z61" s="29" t="str">
        <f>VLOOKUP(X61,'Ads Fontes Media Bias Data'!$A$2:$D$1744,4)</f>
        <v>#N/A</v>
      </c>
      <c r="AA61" s="27"/>
      <c r="AB61" s="28" t="str">
        <f>VLOOKUP(AA61,'Ads Fontes Media Bias Data'!$A$2:$D$1744,3)</f>
        <v>#N/A</v>
      </c>
      <c r="AC61" s="29" t="str">
        <f>VLOOKUP(AA61,'Ads Fontes Media Bias Data'!$A$2:$D$1744,4)</f>
        <v>#N/A</v>
      </c>
      <c r="AD61" s="27"/>
      <c r="AE61" s="28" t="str">
        <f>VLOOKUP(AD61,'Ads Fontes Media Bias Data'!$A$2:$D$1744,3)</f>
        <v>#N/A</v>
      </c>
      <c r="AF61" s="29" t="str">
        <f>VLOOKUP(AD61,'Ads Fontes Media Bias Data'!$A$2:$D$1744,4)</f>
        <v>#N/A</v>
      </c>
      <c r="AG61" s="27"/>
      <c r="AH61" s="28" t="str">
        <f>VLOOKUP(AG61,'Ads Fontes Media Bias Data'!$A$2:$D$1744,3)</f>
        <v>#N/A</v>
      </c>
      <c r="AI61" s="29" t="str">
        <f>VLOOKUP(AG61,'Ads Fontes Media Bias Data'!$A$2:$D$1744,4)</f>
        <v>#N/A</v>
      </c>
      <c r="AJ61" s="27"/>
      <c r="AK61" s="28" t="str">
        <f>VLOOKUP(AJ61,'Ads Fontes Media Bias Data'!$A$2:$D$1744,3)</f>
        <v>#N/A</v>
      </c>
      <c r="AL61" s="29" t="str">
        <f>VLOOKUP(AJ61,'Ads Fontes Media Bias Data'!$A$2:$D$1744,4)</f>
        <v>#N/A</v>
      </c>
      <c r="AM61" s="27"/>
      <c r="AN61" s="28" t="str">
        <f>VLOOKUP(AM61,'Ads Fontes Media Bias Data'!$A$2:$D$1744,3)</f>
        <v>#N/A</v>
      </c>
      <c r="AO61" s="29" t="str">
        <f>VLOOKUP(AM61,'Ads Fontes Media Bias Data'!$A$2:$D$1744,4)</f>
        <v>#N/A</v>
      </c>
      <c r="AP61" s="27"/>
      <c r="AQ61" s="28" t="str">
        <f>VLOOKUP(AP61,'Ads Fontes Media Bias Data'!$A$2:$D$1744,3)</f>
        <v>#N/A</v>
      </c>
      <c r="AR61" s="29" t="str">
        <f>VLOOKUP(AP61,'Ads Fontes Media Bias Data'!$A$2:$D$1744,4)</f>
        <v>#N/A</v>
      </c>
      <c r="AS61" s="24" t="str">
        <f t="shared" si="1"/>
        <v>#N/A</v>
      </c>
      <c r="AT61" s="25" t="str">
        <f t="shared" si="2"/>
        <v>#N/A</v>
      </c>
      <c r="AU61" s="26" t="str">
        <f t="shared" si="3"/>
        <v>#N/A</v>
      </c>
      <c r="AV61" s="25" t="str">
        <f t="shared" si="4"/>
        <v>#N/A</v>
      </c>
      <c r="AW61" s="25"/>
      <c r="AX61" s="25"/>
      <c r="AY61" s="25"/>
      <c r="AZ61" s="25"/>
    </row>
    <row r="62">
      <c r="A62" s="13">
        <v>44759.0</v>
      </c>
      <c r="B62" s="14" t="s">
        <v>213</v>
      </c>
      <c r="C62" s="15">
        <v>30.6248351648352</v>
      </c>
      <c r="D62" s="16" t="str">
        <f>IFERROR(__xludf.DUMMYFUNCTION("CONCATENATE(""W241.CM.alex.doe."", TO_TEXT(C62), ""@gmail.com"")"),"W241.CM.alex.doe.031@gmail.com")</f>
        <v>W241.CM.alex.doe.031@gmail.com</v>
      </c>
      <c r="E62" s="17" t="s">
        <v>69</v>
      </c>
      <c r="F62" s="18">
        <v>34201.0</v>
      </c>
      <c r="G62" s="17" t="s">
        <v>70</v>
      </c>
      <c r="H62" s="19" t="s">
        <v>71</v>
      </c>
      <c r="I62" s="20"/>
      <c r="J62" s="21" t="str">
        <f>VLOOKUP(I62,'Ads Fontes Media Bias Data'!$A$2:$D$1744,3)</f>
        <v>#N/A</v>
      </c>
      <c r="K62" s="22" t="str">
        <f>VLOOKUP(I62,'Ads Fontes Media Bias Data'!$A$2:$D$1744,4)</f>
        <v>#N/A</v>
      </c>
      <c r="L62" s="20"/>
      <c r="M62" s="21" t="str">
        <f>VLOOKUP(L62,'Ads Fontes Media Bias Data'!$A$2:$D$1744,3)</f>
        <v>#N/A</v>
      </c>
      <c r="N62" s="22" t="str">
        <f>VLOOKUP(L62,'Ads Fontes Media Bias Data'!$A$2:$D$1744,4)</f>
        <v>#N/A</v>
      </c>
      <c r="O62" s="20"/>
      <c r="P62" s="21" t="str">
        <f>VLOOKUP(O62,'Ads Fontes Media Bias Data'!$A$2:$D$1744,3)</f>
        <v>#N/A</v>
      </c>
      <c r="Q62" s="22" t="str">
        <f>VLOOKUP(O62,'Ads Fontes Media Bias Data'!$A$2:$D$1744,4)</f>
        <v>#N/A</v>
      </c>
      <c r="R62" s="31"/>
      <c r="S62" s="21" t="str">
        <f>VLOOKUP(R62,'Ads Fontes Media Bias Data'!$A$2:$D$1744,3)</f>
        <v>#N/A</v>
      </c>
      <c r="T62" s="22" t="str">
        <f>VLOOKUP(R62,'Ads Fontes Media Bias Data'!$A$2:$D$1744,4)</f>
        <v>#N/A</v>
      </c>
      <c r="U62" s="20"/>
      <c r="V62" s="21" t="str">
        <f>VLOOKUP(U62,'Ads Fontes Media Bias Data'!$A$2:$D$1744,3)</f>
        <v>#N/A</v>
      </c>
      <c r="W62" s="22" t="str">
        <f>VLOOKUP(U62,'Ads Fontes Media Bias Data'!$A$2:$D$1744,4)</f>
        <v>#N/A</v>
      </c>
      <c r="X62" s="20"/>
      <c r="Y62" s="21" t="str">
        <f>VLOOKUP(X62,'Ads Fontes Media Bias Data'!$A$2:$D$1744,3)</f>
        <v>#N/A</v>
      </c>
      <c r="Z62" s="22" t="str">
        <f>VLOOKUP(X62,'Ads Fontes Media Bias Data'!$A$2:$D$1744,4)</f>
        <v>#N/A</v>
      </c>
      <c r="AA62" s="20"/>
      <c r="AB62" s="21" t="str">
        <f>VLOOKUP(AA62,'Ads Fontes Media Bias Data'!$A$2:$D$1744,3)</f>
        <v>#N/A</v>
      </c>
      <c r="AC62" s="22" t="str">
        <f>VLOOKUP(AA62,'Ads Fontes Media Bias Data'!$A$2:$D$1744,4)</f>
        <v>#N/A</v>
      </c>
      <c r="AD62" s="20"/>
      <c r="AE62" s="21" t="str">
        <f>VLOOKUP(AD62,'Ads Fontes Media Bias Data'!$A$2:$D$1744,3)</f>
        <v>#N/A</v>
      </c>
      <c r="AF62" s="22" t="str">
        <f>VLOOKUP(AD62,'Ads Fontes Media Bias Data'!$A$2:$D$1744,4)</f>
        <v>#N/A</v>
      </c>
      <c r="AG62" s="20"/>
      <c r="AH62" s="21" t="str">
        <f>VLOOKUP(AG62,'Ads Fontes Media Bias Data'!$A$2:$D$1744,3)</f>
        <v>#N/A</v>
      </c>
      <c r="AI62" s="22" t="str">
        <f>VLOOKUP(AG62,'Ads Fontes Media Bias Data'!$A$2:$D$1744,4)</f>
        <v>#N/A</v>
      </c>
      <c r="AJ62" s="20"/>
      <c r="AK62" s="21" t="str">
        <f>VLOOKUP(AJ62,'Ads Fontes Media Bias Data'!$A$2:$D$1744,3)</f>
        <v>#N/A</v>
      </c>
      <c r="AL62" s="22" t="str">
        <f>VLOOKUP(AJ62,'Ads Fontes Media Bias Data'!$A$2:$D$1744,4)</f>
        <v>#N/A</v>
      </c>
      <c r="AM62" s="20"/>
      <c r="AN62" s="21" t="str">
        <f>VLOOKUP(AM62,'Ads Fontes Media Bias Data'!$A$2:$D$1744,3)</f>
        <v>#N/A</v>
      </c>
      <c r="AO62" s="22" t="str">
        <f>VLOOKUP(AM62,'Ads Fontes Media Bias Data'!$A$2:$D$1744,4)</f>
        <v>#N/A</v>
      </c>
      <c r="AP62" s="20"/>
      <c r="AQ62" s="21" t="str">
        <f>VLOOKUP(AP62,'Ads Fontes Media Bias Data'!$A$2:$D$1744,3)</f>
        <v>#N/A</v>
      </c>
      <c r="AR62" s="22" t="str">
        <f>VLOOKUP(AP62,'Ads Fontes Media Bias Data'!$A$2:$D$1744,4)</f>
        <v>#N/A</v>
      </c>
      <c r="AS62" s="24" t="str">
        <f t="shared" si="1"/>
        <v>#N/A</v>
      </c>
      <c r="AT62" s="25" t="str">
        <f t="shared" si="2"/>
        <v>#N/A</v>
      </c>
      <c r="AU62" s="26" t="str">
        <f t="shared" si="3"/>
        <v>#N/A</v>
      </c>
      <c r="AV62" s="25" t="str">
        <f t="shared" si="4"/>
        <v>#N/A</v>
      </c>
      <c r="AW62" s="25"/>
      <c r="AX62" s="25"/>
      <c r="AY62" s="25"/>
      <c r="AZ62" s="25"/>
    </row>
    <row r="63">
      <c r="A63" s="13">
        <v>44759.0</v>
      </c>
      <c r="B63" s="14" t="s">
        <v>213</v>
      </c>
      <c r="C63" s="15">
        <v>31.1232967032967</v>
      </c>
      <c r="D63" s="16" t="str">
        <f>IFERROR(__xludf.DUMMYFUNCTION("CONCATENATE(""W241.CM.alex.doe."", TO_TEXT(C63), ""@gmail.com"")"),"W241.CM.alex.doe.031@gmail.com")</f>
        <v>W241.CM.alex.doe.031@gmail.com</v>
      </c>
      <c r="E63" s="17" t="s">
        <v>69</v>
      </c>
      <c r="F63" s="18">
        <v>34201.0</v>
      </c>
      <c r="G63" s="17" t="s">
        <v>70</v>
      </c>
      <c r="H63" s="19" t="s">
        <v>83</v>
      </c>
      <c r="I63" s="20"/>
      <c r="J63" s="21" t="str">
        <f>VLOOKUP(I63,'Ads Fontes Media Bias Data'!$A$2:$D$1744,3)</f>
        <v>#N/A</v>
      </c>
      <c r="K63" s="22" t="str">
        <f>VLOOKUP(I63,'Ads Fontes Media Bias Data'!$A$2:$D$1744,4)</f>
        <v>#N/A</v>
      </c>
      <c r="L63" s="20"/>
      <c r="M63" s="21" t="str">
        <f>VLOOKUP(L63,'Ads Fontes Media Bias Data'!$A$2:$D$1744,3)</f>
        <v>#N/A</v>
      </c>
      <c r="N63" s="22" t="str">
        <f>VLOOKUP(L63,'Ads Fontes Media Bias Data'!$A$2:$D$1744,4)</f>
        <v>#N/A</v>
      </c>
      <c r="O63" s="20"/>
      <c r="P63" s="21" t="str">
        <f>VLOOKUP(O63,'Ads Fontes Media Bias Data'!$A$2:$D$1744,3)</f>
        <v>#N/A</v>
      </c>
      <c r="Q63" s="22" t="str">
        <f>VLOOKUP(O63,'Ads Fontes Media Bias Data'!$A$2:$D$1744,4)</f>
        <v>#N/A</v>
      </c>
      <c r="R63" s="20"/>
      <c r="S63" s="21" t="str">
        <f>VLOOKUP(R63,'Ads Fontes Media Bias Data'!$A$2:$D$1744,3)</f>
        <v>#N/A</v>
      </c>
      <c r="T63" s="22" t="str">
        <f>VLOOKUP(R63,'Ads Fontes Media Bias Data'!$A$2:$D$1744,4)</f>
        <v>#N/A</v>
      </c>
      <c r="U63" s="20"/>
      <c r="V63" s="21" t="str">
        <f>VLOOKUP(U63,'Ads Fontes Media Bias Data'!$A$2:$D$1744,3)</f>
        <v>#N/A</v>
      </c>
      <c r="W63" s="22" t="str">
        <f>VLOOKUP(U63,'Ads Fontes Media Bias Data'!$A$2:$D$1744,4)</f>
        <v>#N/A</v>
      </c>
      <c r="X63" s="20"/>
      <c r="Y63" s="21" t="str">
        <f>VLOOKUP(X63,'Ads Fontes Media Bias Data'!$A$2:$D$1744,3)</f>
        <v>#N/A</v>
      </c>
      <c r="Z63" s="22" t="str">
        <f>VLOOKUP(X63,'Ads Fontes Media Bias Data'!$A$2:$D$1744,4)</f>
        <v>#N/A</v>
      </c>
      <c r="AA63" s="20"/>
      <c r="AB63" s="21" t="str">
        <f>VLOOKUP(AA63,'Ads Fontes Media Bias Data'!$A$2:$D$1744,3)</f>
        <v>#N/A</v>
      </c>
      <c r="AC63" s="22" t="str">
        <f>VLOOKUP(AA63,'Ads Fontes Media Bias Data'!$A$2:$D$1744,4)</f>
        <v>#N/A</v>
      </c>
      <c r="AD63" s="20"/>
      <c r="AE63" s="21" t="str">
        <f>VLOOKUP(AD63,'Ads Fontes Media Bias Data'!$A$2:$D$1744,3)</f>
        <v>#N/A</v>
      </c>
      <c r="AF63" s="22" t="str">
        <f>VLOOKUP(AD63,'Ads Fontes Media Bias Data'!$A$2:$D$1744,4)</f>
        <v>#N/A</v>
      </c>
      <c r="AG63" s="20"/>
      <c r="AH63" s="21" t="str">
        <f>VLOOKUP(AG63,'Ads Fontes Media Bias Data'!$A$2:$D$1744,3)</f>
        <v>#N/A</v>
      </c>
      <c r="AI63" s="22" t="str">
        <f>VLOOKUP(AG63,'Ads Fontes Media Bias Data'!$A$2:$D$1744,4)</f>
        <v>#N/A</v>
      </c>
      <c r="AJ63" s="20"/>
      <c r="AK63" s="21" t="str">
        <f>VLOOKUP(AJ63,'Ads Fontes Media Bias Data'!$A$2:$D$1744,3)</f>
        <v>#N/A</v>
      </c>
      <c r="AL63" s="22" t="str">
        <f>VLOOKUP(AJ63,'Ads Fontes Media Bias Data'!$A$2:$D$1744,4)</f>
        <v>#N/A</v>
      </c>
      <c r="AM63" s="20"/>
      <c r="AN63" s="21" t="str">
        <f>VLOOKUP(AM63,'Ads Fontes Media Bias Data'!$A$2:$D$1744,3)</f>
        <v>#N/A</v>
      </c>
      <c r="AO63" s="22" t="str">
        <f>VLOOKUP(AM63,'Ads Fontes Media Bias Data'!$A$2:$D$1744,4)</f>
        <v>#N/A</v>
      </c>
      <c r="AP63" s="20"/>
      <c r="AQ63" s="21" t="str">
        <f>VLOOKUP(AP63,'Ads Fontes Media Bias Data'!$A$2:$D$1744,3)</f>
        <v>#N/A</v>
      </c>
      <c r="AR63" s="22" t="str">
        <f>VLOOKUP(AP63,'Ads Fontes Media Bias Data'!$A$2:$D$1744,4)</f>
        <v>#N/A</v>
      </c>
      <c r="AS63" s="24" t="str">
        <f t="shared" si="1"/>
        <v>#N/A</v>
      </c>
      <c r="AT63" s="25" t="str">
        <f t="shared" si="2"/>
        <v>#N/A</v>
      </c>
      <c r="AU63" s="26" t="str">
        <f t="shared" si="3"/>
        <v>#N/A</v>
      </c>
      <c r="AV63" s="25" t="str">
        <f t="shared" si="4"/>
        <v>#N/A</v>
      </c>
      <c r="AW63" s="25"/>
      <c r="AX63" s="25"/>
      <c r="AY63" s="25"/>
      <c r="AZ63" s="25"/>
    </row>
    <row r="64">
      <c r="A64" s="13">
        <v>44759.0</v>
      </c>
      <c r="B64" s="14" t="s">
        <v>213</v>
      </c>
      <c r="C64" s="15">
        <v>31.6217582417583</v>
      </c>
      <c r="D64" s="16" t="str">
        <f>IFERROR(__xludf.DUMMYFUNCTION("CONCATENATE(""W241.CM.alex.doe."", TO_TEXT(C64), ""@gmail.com"")"),"W241.CM.alex.doe.032@gmail.com")</f>
        <v>W241.CM.alex.doe.032@gmail.com</v>
      </c>
      <c r="E64" s="17" t="s">
        <v>69</v>
      </c>
      <c r="F64" s="18">
        <v>35641.0</v>
      </c>
      <c r="G64" s="17" t="s">
        <v>96</v>
      </c>
      <c r="H64" s="19" t="s">
        <v>71</v>
      </c>
      <c r="I64" s="30"/>
      <c r="J64" s="28" t="str">
        <f>VLOOKUP(I64,'Ads Fontes Media Bias Data'!$A$2:$D$1744,3)</f>
        <v>#N/A</v>
      </c>
      <c r="K64" s="29" t="str">
        <f>VLOOKUP(I64,'Ads Fontes Media Bias Data'!$A$2:$D$1744,4)</f>
        <v>#N/A</v>
      </c>
      <c r="L64" s="27"/>
      <c r="M64" s="28" t="str">
        <f>VLOOKUP(L64,'Ads Fontes Media Bias Data'!$A$2:$D$1744,3)</f>
        <v>#N/A</v>
      </c>
      <c r="N64" s="29" t="str">
        <f>VLOOKUP(L64,'Ads Fontes Media Bias Data'!$A$2:$D$1744,4)</f>
        <v>#N/A</v>
      </c>
      <c r="O64" s="27"/>
      <c r="P64" s="28" t="str">
        <f>VLOOKUP(O64,'Ads Fontes Media Bias Data'!$A$2:$D$1744,3)</f>
        <v>#N/A</v>
      </c>
      <c r="Q64" s="29" t="str">
        <f>VLOOKUP(O64,'Ads Fontes Media Bias Data'!$A$2:$D$1744,4)</f>
        <v>#N/A</v>
      </c>
      <c r="R64" s="27"/>
      <c r="S64" s="28" t="str">
        <f>VLOOKUP(R64,'Ads Fontes Media Bias Data'!$A$2:$D$1744,3)</f>
        <v>#N/A</v>
      </c>
      <c r="T64" s="29" t="str">
        <f>VLOOKUP(R64,'Ads Fontes Media Bias Data'!$A$2:$D$1744,4)</f>
        <v>#N/A</v>
      </c>
      <c r="U64" s="27"/>
      <c r="V64" s="28" t="str">
        <f>VLOOKUP(U64,'Ads Fontes Media Bias Data'!$A$2:$D$1744,3)</f>
        <v>#N/A</v>
      </c>
      <c r="W64" s="29" t="str">
        <f>VLOOKUP(U64,'Ads Fontes Media Bias Data'!$A$2:$D$1744,4)</f>
        <v>#N/A</v>
      </c>
      <c r="X64" s="27"/>
      <c r="Y64" s="28" t="str">
        <f>VLOOKUP(X64,'Ads Fontes Media Bias Data'!$A$2:$D$1744,3)</f>
        <v>#N/A</v>
      </c>
      <c r="Z64" s="29" t="str">
        <f>VLOOKUP(X64,'Ads Fontes Media Bias Data'!$A$2:$D$1744,4)</f>
        <v>#N/A</v>
      </c>
      <c r="AA64" s="30"/>
      <c r="AB64" s="28" t="str">
        <f>VLOOKUP(AA64,'Ads Fontes Media Bias Data'!$A$2:$D$1744,3)</f>
        <v>#N/A</v>
      </c>
      <c r="AC64" s="29" t="str">
        <f>VLOOKUP(AA64,'Ads Fontes Media Bias Data'!$A$2:$D$1744,4)</f>
        <v>#N/A</v>
      </c>
      <c r="AD64" s="30"/>
      <c r="AE64" s="28" t="str">
        <f>VLOOKUP(AD64,'Ads Fontes Media Bias Data'!$A$2:$D$1744,3)</f>
        <v>#N/A</v>
      </c>
      <c r="AF64" s="29" t="str">
        <f>VLOOKUP(AD64,'Ads Fontes Media Bias Data'!$A$2:$D$1744,4)</f>
        <v>#N/A</v>
      </c>
      <c r="AG64" s="30"/>
      <c r="AH64" s="28" t="str">
        <f>VLOOKUP(AG64,'Ads Fontes Media Bias Data'!$A$2:$D$1744,3)</f>
        <v>#N/A</v>
      </c>
      <c r="AI64" s="29" t="str">
        <f>VLOOKUP(AG64,'Ads Fontes Media Bias Data'!$A$2:$D$1744,4)</f>
        <v>#N/A</v>
      </c>
      <c r="AJ64" s="30"/>
      <c r="AK64" s="28" t="str">
        <f>VLOOKUP(AJ64,'Ads Fontes Media Bias Data'!$A$2:$D$1744,3)</f>
        <v>#N/A</v>
      </c>
      <c r="AL64" s="29" t="str">
        <f>VLOOKUP(AJ64,'Ads Fontes Media Bias Data'!$A$2:$D$1744,4)</f>
        <v>#N/A</v>
      </c>
      <c r="AM64" s="30"/>
      <c r="AN64" s="28" t="str">
        <f>VLOOKUP(AM64,'Ads Fontes Media Bias Data'!$A$2:$D$1744,3)</f>
        <v>#N/A</v>
      </c>
      <c r="AO64" s="29" t="str">
        <f>VLOOKUP(AM64,'Ads Fontes Media Bias Data'!$A$2:$D$1744,4)</f>
        <v>#N/A</v>
      </c>
      <c r="AP64" s="30"/>
      <c r="AQ64" s="28" t="str">
        <f>VLOOKUP(AP64,'Ads Fontes Media Bias Data'!$A$2:$D$1744,3)</f>
        <v>#N/A</v>
      </c>
      <c r="AR64" s="29" t="str">
        <f>VLOOKUP(AP64,'Ads Fontes Media Bias Data'!$A$2:$D$1744,4)</f>
        <v>#N/A</v>
      </c>
      <c r="AS64" s="24" t="str">
        <f t="shared" si="1"/>
        <v>#N/A</v>
      </c>
      <c r="AT64" s="25" t="str">
        <f t="shared" si="2"/>
        <v>#N/A</v>
      </c>
      <c r="AU64" s="26" t="str">
        <f t="shared" si="3"/>
        <v>#N/A</v>
      </c>
      <c r="AV64" s="25" t="str">
        <f t="shared" si="4"/>
        <v>#N/A</v>
      </c>
      <c r="AW64" s="25"/>
      <c r="AX64" s="25"/>
      <c r="AY64" s="25"/>
      <c r="AZ64" s="25"/>
    </row>
    <row r="65">
      <c r="A65" s="13">
        <v>44759.0</v>
      </c>
      <c r="B65" s="14" t="s">
        <v>213</v>
      </c>
      <c r="C65" s="15">
        <v>32.1202197802198</v>
      </c>
      <c r="D65" s="16" t="str">
        <f>IFERROR(__xludf.DUMMYFUNCTION("CONCATENATE(""W241.CM.alex.doe."", TO_TEXT(C65), ""@gmail.com"")"),"W241.CM.alex.doe.032@gmail.com")</f>
        <v>W241.CM.alex.doe.032@gmail.com</v>
      </c>
      <c r="E65" s="17" t="s">
        <v>69</v>
      </c>
      <c r="F65" s="18">
        <v>35641.0</v>
      </c>
      <c r="G65" s="17" t="s">
        <v>96</v>
      </c>
      <c r="H65" s="19" t="s">
        <v>83</v>
      </c>
      <c r="I65" s="27"/>
      <c r="J65" s="28" t="str">
        <f>VLOOKUP(I65,'Ads Fontes Media Bias Data'!$A$2:$D$1744,3)</f>
        <v>#N/A</v>
      </c>
      <c r="K65" s="29" t="str">
        <f>VLOOKUP(I65,'Ads Fontes Media Bias Data'!$A$2:$D$1744,4)</f>
        <v>#N/A</v>
      </c>
      <c r="L65" s="27"/>
      <c r="M65" s="28" t="str">
        <f>VLOOKUP(L65,'Ads Fontes Media Bias Data'!$A$2:$D$1744,3)</f>
        <v>#N/A</v>
      </c>
      <c r="N65" s="29" t="str">
        <f>VLOOKUP(L65,'Ads Fontes Media Bias Data'!$A$2:$D$1744,4)</f>
        <v>#N/A</v>
      </c>
      <c r="O65" s="27"/>
      <c r="P65" s="28" t="str">
        <f>VLOOKUP(O65,'Ads Fontes Media Bias Data'!$A$2:$D$1744,3)</f>
        <v>#N/A</v>
      </c>
      <c r="Q65" s="29" t="str">
        <f>VLOOKUP(O65,'Ads Fontes Media Bias Data'!$A$2:$D$1744,4)</f>
        <v>#N/A</v>
      </c>
      <c r="R65" s="27"/>
      <c r="S65" s="28" t="str">
        <f>VLOOKUP(R65,'Ads Fontes Media Bias Data'!$A$2:$D$1744,3)</f>
        <v>#N/A</v>
      </c>
      <c r="T65" s="29" t="str">
        <f>VLOOKUP(R65,'Ads Fontes Media Bias Data'!$A$2:$D$1744,4)</f>
        <v>#N/A</v>
      </c>
      <c r="U65" s="27"/>
      <c r="V65" s="28" t="str">
        <f>VLOOKUP(U65,'Ads Fontes Media Bias Data'!$A$2:$D$1744,3)</f>
        <v>#N/A</v>
      </c>
      <c r="W65" s="29" t="str">
        <f>VLOOKUP(U65,'Ads Fontes Media Bias Data'!$A$2:$D$1744,4)</f>
        <v>#N/A</v>
      </c>
      <c r="X65" s="27"/>
      <c r="Y65" s="28" t="str">
        <f>VLOOKUP(X65,'Ads Fontes Media Bias Data'!$A$2:$D$1744,3)</f>
        <v>#N/A</v>
      </c>
      <c r="Z65" s="29" t="str">
        <f>VLOOKUP(X65,'Ads Fontes Media Bias Data'!$A$2:$D$1744,4)</f>
        <v>#N/A</v>
      </c>
      <c r="AA65" s="27"/>
      <c r="AB65" s="28" t="str">
        <f>VLOOKUP(AA65,'Ads Fontes Media Bias Data'!$A$2:$D$1744,3)</f>
        <v>#N/A</v>
      </c>
      <c r="AC65" s="29" t="str">
        <f>VLOOKUP(AA65,'Ads Fontes Media Bias Data'!$A$2:$D$1744,4)</f>
        <v>#N/A</v>
      </c>
      <c r="AD65" s="27"/>
      <c r="AE65" s="28" t="str">
        <f>VLOOKUP(AD65,'Ads Fontes Media Bias Data'!$A$2:$D$1744,3)</f>
        <v>#N/A</v>
      </c>
      <c r="AF65" s="29" t="str">
        <f>VLOOKUP(AD65,'Ads Fontes Media Bias Data'!$A$2:$D$1744,4)</f>
        <v>#N/A</v>
      </c>
      <c r="AG65" s="27"/>
      <c r="AH65" s="28" t="str">
        <f>VLOOKUP(AG65,'Ads Fontes Media Bias Data'!$A$2:$D$1744,3)</f>
        <v>#N/A</v>
      </c>
      <c r="AI65" s="29" t="str">
        <f>VLOOKUP(AG65,'Ads Fontes Media Bias Data'!$A$2:$D$1744,4)</f>
        <v>#N/A</v>
      </c>
      <c r="AJ65" s="27"/>
      <c r="AK65" s="28" t="str">
        <f>VLOOKUP(AJ65,'Ads Fontes Media Bias Data'!$A$2:$D$1744,3)</f>
        <v>#N/A</v>
      </c>
      <c r="AL65" s="29" t="str">
        <f>VLOOKUP(AJ65,'Ads Fontes Media Bias Data'!$A$2:$D$1744,4)</f>
        <v>#N/A</v>
      </c>
      <c r="AM65" s="27"/>
      <c r="AN65" s="28" t="str">
        <f>VLOOKUP(AM65,'Ads Fontes Media Bias Data'!$A$2:$D$1744,3)</f>
        <v>#N/A</v>
      </c>
      <c r="AO65" s="29" t="str">
        <f>VLOOKUP(AM65,'Ads Fontes Media Bias Data'!$A$2:$D$1744,4)</f>
        <v>#N/A</v>
      </c>
      <c r="AP65" s="27"/>
      <c r="AQ65" s="28" t="str">
        <f>VLOOKUP(AP65,'Ads Fontes Media Bias Data'!$A$2:$D$1744,3)</f>
        <v>#N/A</v>
      </c>
      <c r="AR65" s="29" t="str">
        <f>VLOOKUP(AP65,'Ads Fontes Media Bias Data'!$A$2:$D$1744,4)</f>
        <v>#N/A</v>
      </c>
      <c r="AS65" s="24" t="str">
        <f t="shared" si="1"/>
        <v>#N/A</v>
      </c>
      <c r="AT65" s="25" t="str">
        <f t="shared" si="2"/>
        <v>#N/A</v>
      </c>
      <c r="AU65" s="26" t="str">
        <f t="shared" si="3"/>
        <v>#N/A</v>
      </c>
      <c r="AV65" s="25" t="str">
        <f t="shared" si="4"/>
        <v>#N/A</v>
      </c>
      <c r="AW65" s="25"/>
      <c r="AX65" s="25"/>
      <c r="AY65" s="25"/>
      <c r="AZ65" s="25"/>
    </row>
    <row r="66">
      <c r="A66" s="13">
        <v>44759.0</v>
      </c>
      <c r="B66" s="14" t="s">
        <v>213</v>
      </c>
      <c r="C66" s="15">
        <v>32.6186813186814</v>
      </c>
      <c r="D66" s="16" t="str">
        <f>IFERROR(__xludf.DUMMYFUNCTION("CONCATENATE(""W241.CM.alex.doe."", TO_TEXT(C66), ""@gmail.com"")"),"W241.CM.alex.doe.033@gmail.com")</f>
        <v>W241.CM.alex.doe.033@gmail.com</v>
      </c>
      <c r="E66" s="17" t="s">
        <v>69</v>
      </c>
      <c r="F66" s="18">
        <v>34620.0</v>
      </c>
      <c r="G66" s="17" t="s">
        <v>107</v>
      </c>
      <c r="H66" s="19" t="s">
        <v>71</v>
      </c>
      <c r="I66" s="20"/>
      <c r="J66" s="21" t="str">
        <f>VLOOKUP(I66,'Ads Fontes Media Bias Data'!$A$2:$D$1744,3)</f>
        <v>#N/A</v>
      </c>
      <c r="K66" s="22" t="str">
        <f>VLOOKUP(I66,'Ads Fontes Media Bias Data'!$A$2:$D$1744,4)</f>
        <v>#N/A</v>
      </c>
      <c r="L66" s="20"/>
      <c r="M66" s="21" t="str">
        <f>VLOOKUP(L66,'Ads Fontes Media Bias Data'!$A$2:$D$1744,3)</f>
        <v>#N/A</v>
      </c>
      <c r="N66" s="22" t="str">
        <f>VLOOKUP(L66,'Ads Fontes Media Bias Data'!$A$2:$D$1744,4)</f>
        <v>#N/A</v>
      </c>
      <c r="O66" s="20"/>
      <c r="P66" s="21" t="str">
        <f>VLOOKUP(O66,'Ads Fontes Media Bias Data'!$A$2:$D$1744,3)</f>
        <v>#N/A</v>
      </c>
      <c r="Q66" s="22" t="str">
        <f>VLOOKUP(O66,'Ads Fontes Media Bias Data'!$A$2:$D$1744,4)</f>
        <v>#N/A</v>
      </c>
      <c r="R66" s="31"/>
      <c r="S66" s="21" t="str">
        <f>VLOOKUP(R66,'Ads Fontes Media Bias Data'!$A$2:$D$1744,3)</f>
        <v>#N/A</v>
      </c>
      <c r="T66" s="22" t="str">
        <f>VLOOKUP(R66,'Ads Fontes Media Bias Data'!$A$2:$D$1744,4)</f>
        <v>#N/A</v>
      </c>
      <c r="U66" s="20"/>
      <c r="V66" s="21" t="str">
        <f>VLOOKUP(U66,'Ads Fontes Media Bias Data'!$A$2:$D$1744,3)</f>
        <v>#N/A</v>
      </c>
      <c r="W66" s="22" t="str">
        <f>VLOOKUP(U66,'Ads Fontes Media Bias Data'!$A$2:$D$1744,4)</f>
        <v>#N/A</v>
      </c>
      <c r="X66" s="20"/>
      <c r="Y66" s="21" t="str">
        <f>VLOOKUP(X66,'Ads Fontes Media Bias Data'!$A$2:$D$1744,3)</f>
        <v>#N/A</v>
      </c>
      <c r="Z66" s="22" t="str">
        <f>VLOOKUP(X66,'Ads Fontes Media Bias Data'!$A$2:$D$1744,4)</f>
        <v>#N/A</v>
      </c>
      <c r="AA66" s="20"/>
      <c r="AB66" s="21" t="str">
        <f>VLOOKUP(AA66,'Ads Fontes Media Bias Data'!$A$2:$D$1744,3)</f>
        <v>#N/A</v>
      </c>
      <c r="AC66" s="22" t="str">
        <f>VLOOKUP(AA66,'Ads Fontes Media Bias Data'!$A$2:$D$1744,4)</f>
        <v>#N/A</v>
      </c>
      <c r="AD66" s="20"/>
      <c r="AE66" s="21" t="str">
        <f>VLOOKUP(AD66,'Ads Fontes Media Bias Data'!$A$2:$D$1744,3)</f>
        <v>#N/A</v>
      </c>
      <c r="AF66" s="22" t="str">
        <f>VLOOKUP(AD66,'Ads Fontes Media Bias Data'!$A$2:$D$1744,4)</f>
        <v>#N/A</v>
      </c>
      <c r="AG66" s="20"/>
      <c r="AH66" s="21" t="str">
        <f>VLOOKUP(AG66,'Ads Fontes Media Bias Data'!$A$2:$D$1744,3)</f>
        <v>#N/A</v>
      </c>
      <c r="AI66" s="22" t="str">
        <f>VLOOKUP(AG66,'Ads Fontes Media Bias Data'!$A$2:$D$1744,4)</f>
        <v>#N/A</v>
      </c>
      <c r="AJ66" s="20"/>
      <c r="AK66" s="21" t="str">
        <f>VLOOKUP(AJ66,'Ads Fontes Media Bias Data'!$A$2:$D$1744,3)</f>
        <v>#N/A</v>
      </c>
      <c r="AL66" s="22" t="str">
        <f>VLOOKUP(AJ66,'Ads Fontes Media Bias Data'!$A$2:$D$1744,4)</f>
        <v>#N/A</v>
      </c>
      <c r="AM66" s="20"/>
      <c r="AN66" s="21" t="str">
        <f>VLOOKUP(AM66,'Ads Fontes Media Bias Data'!$A$2:$D$1744,3)</f>
        <v>#N/A</v>
      </c>
      <c r="AO66" s="22" t="str">
        <f>VLOOKUP(AM66,'Ads Fontes Media Bias Data'!$A$2:$D$1744,4)</f>
        <v>#N/A</v>
      </c>
      <c r="AP66" s="20"/>
      <c r="AQ66" s="21" t="str">
        <f>VLOOKUP(AP66,'Ads Fontes Media Bias Data'!$A$2:$D$1744,3)</f>
        <v>#N/A</v>
      </c>
      <c r="AR66" s="22" t="str">
        <f>VLOOKUP(AP66,'Ads Fontes Media Bias Data'!$A$2:$D$1744,4)</f>
        <v>#N/A</v>
      </c>
      <c r="AS66" s="24" t="str">
        <f t="shared" si="1"/>
        <v>#N/A</v>
      </c>
      <c r="AT66" s="25" t="str">
        <f t="shared" si="2"/>
        <v>#N/A</v>
      </c>
      <c r="AU66" s="26" t="str">
        <f t="shared" si="3"/>
        <v>#N/A</v>
      </c>
      <c r="AV66" s="25" t="str">
        <f t="shared" si="4"/>
        <v>#N/A</v>
      </c>
      <c r="AW66" s="25"/>
      <c r="AX66" s="25"/>
      <c r="AY66" s="25"/>
      <c r="AZ66" s="25"/>
    </row>
    <row r="67">
      <c r="A67" s="13">
        <v>44759.0</v>
      </c>
      <c r="B67" s="14" t="s">
        <v>213</v>
      </c>
      <c r="C67" s="15">
        <v>33.1171428571429</v>
      </c>
      <c r="D67" s="16" t="str">
        <f>IFERROR(__xludf.DUMMYFUNCTION("CONCATENATE(""W241.CM.alex.doe."", TO_TEXT(C67), ""@gmail.com"")"),"W241.CM.alex.doe.033@gmail.com")</f>
        <v>W241.CM.alex.doe.033@gmail.com</v>
      </c>
      <c r="E67" s="17" t="s">
        <v>69</v>
      </c>
      <c r="F67" s="18">
        <v>34620.0</v>
      </c>
      <c r="G67" s="17" t="s">
        <v>107</v>
      </c>
      <c r="H67" s="19" t="s">
        <v>83</v>
      </c>
      <c r="I67" s="20"/>
      <c r="J67" s="21" t="str">
        <f>VLOOKUP(I67,'Ads Fontes Media Bias Data'!$A$2:$D$1744,3)</f>
        <v>#N/A</v>
      </c>
      <c r="K67" s="22" t="str">
        <f>VLOOKUP(I67,'Ads Fontes Media Bias Data'!$A$2:$D$1744,4)</f>
        <v>#N/A</v>
      </c>
      <c r="L67" s="20"/>
      <c r="M67" s="21" t="str">
        <f>VLOOKUP(L67,'Ads Fontes Media Bias Data'!$A$2:$D$1744,3)</f>
        <v>#N/A</v>
      </c>
      <c r="N67" s="22" t="str">
        <f>VLOOKUP(L67,'Ads Fontes Media Bias Data'!$A$2:$D$1744,4)</f>
        <v>#N/A</v>
      </c>
      <c r="O67" s="20"/>
      <c r="P67" s="21" t="str">
        <f>VLOOKUP(O67,'Ads Fontes Media Bias Data'!$A$2:$D$1744,3)</f>
        <v>#N/A</v>
      </c>
      <c r="Q67" s="22" t="str">
        <f>VLOOKUP(O67,'Ads Fontes Media Bias Data'!$A$2:$D$1744,4)</f>
        <v>#N/A</v>
      </c>
      <c r="R67" s="20"/>
      <c r="S67" s="21" t="str">
        <f>VLOOKUP(R67,'Ads Fontes Media Bias Data'!$A$2:$D$1744,3)</f>
        <v>#N/A</v>
      </c>
      <c r="T67" s="22" t="str">
        <f>VLOOKUP(R67,'Ads Fontes Media Bias Data'!$A$2:$D$1744,4)</f>
        <v>#N/A</v>
      </c>
      <c r="U67" s="20"/>
      <c r="V67" s="21" t="str">
        <f>VLOOKUP(U67,'Ads Fontes Media Bias Data'!$A$2:$D$1744,3)</f>
        <v>#N/A</v>
      </c>
      <c r="W67" s="22" t="str">
        <f>VLOOKUP(U67,'Ads Fontes Media Bias Data'!$A$2:$D$1744,4)</f>
        <v>#N/A</v>
      </c>
      <c r="X67" s="20"/>
      <c r="Y67" s="21" t="str">
        <f>VLOOKUP(X67,'Ads Fontes Media Bias Data'!$A$2:$D$1744,3)</f>
        <v>#N/A</v>
      </c>
      <c r="Z67" s="22" t="str">
        <f>VLOOKUP(X67,'Ads Fontes Media Bias Data'!$A$2:$D$1744,4)</f>
        <v>#N/A</v>
      </c>
      <c r="AA67" s="20"/>
      <c r="AB67" s="21" t="str">
        <f>VLOOKUP(AA67,'Ads Fontes Media Bias Data'!$A$2:$D$1744,3)</f>
        <v>#N/A</v>
      </c>
      <c r="AC67" s="22" t="str">
        <f>VLOOKUP(AA67,'Ads Fontes Media Bias Data'!$A$2:$D$1744,4)</f>
        <v>#N/A</v>
      </c>
      <c r="AD67" s="20"/>
      <c r="AE67" s="21" t="str">
        <f>VLOOKUP(AD67,'Ads Fontes Media Bias Data'!$A$2:$D$1744,3)</f>
        <v>#N/A</v>
      </c>
      <c r="AF67" s="22" t="str">
        <f>VLOOKUP(AD67,'Ads Fontes Media Bias Data'!$A$2:$D$1744,4)</f>
        <v>#N/A</v>
      </c>
      <c r="AG67" s="20"/>
      <c r="AH67" s="21" t="str">
        <f>VLOOKUP(AG67,'Ads Fontes Media Bias Data'!$A$2:$D$1744,3)</f>
        <v>#N/A</v>
      </c>
      <c r="AI67" s="22" t="str">
        <f>VLOOKUP(AG67,'Ads Fontes Media Bias Data'!$A$2:$D$1744,4)</f>
        <v>#N/A</v>
      </c>
      <c r="AJ67" s="20"/>
      <c r="AK67" s="21" t="str">
        <f>VLOOKUP(AJ67,'Ads Fontes Media Bias Data'!$A$2:$D$1744,3)</f>
        <v>#N/A</v>
      </c>
      <c r="AL67" s="22" t="str">
        <f>VLOOKUP(AJ67,'Ads Fontes Media Bias Data'!$A$2:$D$1744,4)</f>
        <v>#N/A</v>
      </c>
      <c r="AM67" s="20"/>
      <c r="AN67" s="21" t="str">
        <f>VLOOKUP(AM67,'Ads Fontes Media Bias Data'!$A$2:$D$1744,3)</f>
        <v>#N/A</v>
      </c>
      <c r="AO67" s="22" t="str">
        <f>VLOOKUP(AM67,'Ads Fontes Media Bias Data'!$A$2:$D$1744,4)</f>
        <v>#N/A</v>
      </c>
      <c r="AP67" s="20"/>
      <c r="AQ67" s="21" t="str">
        <f>VLOOKUP(AP67,'Ads Fontes Media Bias Data'!$A$2:$D$1744,3)</f>
        <v>#N/A</v>
      </c>
      <c r="AR67" s="22" t="str">
        <f>VLOOKUP(AP67,'Ads Fontes Media Bias Data'!$A$2:$D$1744,4)</f>
        <v>#N/A</v>
      </c>
      <c r="AS67" s="24" t="str">
        <f t="shared" si="1"/>
        <v>#N/A</v>
      </c>
      <c r="AT67" s="25" t="str">
        <f t="shared" si="2"/>
        <v>#N/A</v>
      </c>
      <c r="AU67" s="26" t="str">
        <f t="shared" si="3"/>
        <v>#N/A</v>
      </c>
      <c r="AV67" s="25" t="str">
        <f t="shared" si="4"/>
        <v>#N/A</v>
      </c>
      <c r="AW67" s="25"/>
      <c r="AX67" s="25"/>
      <c r="AY67" s="25"/>
      <c r="AZ67" s="25"/>
    </row>
    <row r="68">
      <c r="A68" s="13">
        <v>44759.0</v>
      </c>
      <c r="B68" s="14" t="s">
        <v>213</v>
      </c>
      <c r="C68" s="15">
        <v>33.6156043956044</v>
      </c>
      <c r="D68" s="16" t="str">
        <f>IFERROR(__xludf.DUMMYFUNCTION("CONCATENATE(""W241.CM.alex.doe."", TO_TEXT(C68), ""@gmail.com"")"),"W241.CM.alex.doe.034@gmail.com")</f>
        <v>W241.CM.alex.doe.034@gmail.com</v>
      </c>
      <c r="E68" s="17" t="s">
        <v>115</v>
      </c>
      <c r="F68" s="18">
        <v>21239.0</v>
      </c>
      <c r="G68" s="17" t="s">
        <v>70</v>
      </c>
      <c r="H68" s="19" t="s">
        <v>71</v>
      </c>
      <c r="I68" s="30"/>
      <c r="J68" s="28" t="str">
        <f>VLOOKUP(I68,'Ads Fontes Media Bias Data'!$A$2:$D$1744,3)</f>
        <v>#N/A</v>
      </c>
      <c r="K68" s="29" t="str">
        <f>VLOOKUP(I68,'Ads Fontes Media Bias Data'!$A$2:$D$1744,4)</f>
        <v>#N/A</v>
      </c>
      <c r="L68" s="27"/>
      <c r="M68" s="28" t="str">
        <f>VLOOKUP(L68,'Ads Fontes Media Bias Data'!$A$2:$D$1744,3)</f>
        <v>#N/A</v>
      </c>
      <c r="N68" s="29" t="str">
        <f>VLOOKUP(L68,'Ads Fontes Media Bias Data'!$A$2:$D$1744,4)</f>
        <v>#N/A</v>
      </c>
      <c r="O68" s="27"/>
      <c r="P68" s="28" t="str">
        <f>VLOOKUP(O68,'Ads Fontes Media Bias Data'!$A$2:$D$1744,3)</f>
        <v>#N/A</v>
      </c>
      <c r="Q68" s="29" t="str">
        <f>VLOOKUP(O68,'Ads Fontes Media Bias Data'!$A$2:$D$1744,4)</f>
        <v>#N/A</v>
      </c>
      <c r="R68" s="27"/>
      <c r="S68" s="28" t="str">
        <f>VLOOKUP(R68,'Ads Fontes Media Bias Data'!$A$2:$D$1744,3)</f>
        <v>#N/A</v>
      </c>
      <c r="T68" s="29" t="str">
        <f>VLOOKUP(R68,'Ads Fontes Media Bias Data'!$A$2:$D$1744,4)</f>
        <v>#N/A</v>
      </c>
      <c r="U68" s="27"/>
      <c r="V68" s="28" t="str">
        <f>VLOOKUP(U68,'Ads Fontes Media Bias Data'!$A$2:$D$1744,3)</f>
        <v>#N/A</v>
      </c>
      <c r="W68" s="29" t="str">
        <f>VLOOKUP(U68,'Ads Fontes Media Bias Data'!$A$2:$D$1744,4)</f>
        <v>#N/A</v>
      </c>
      <c r="X68" s="27"/>
      <c r="Y68" s="28" t="str">
        <f>VLOOKUP(X68,'Ads Fontes Media Bias Data'!$A$2:$D$1744,3)</f>
        <v>#N/A</v>
      </c>
      <c r="Z68" s="29" t="str">
        <f>VLOOKUP(X68,'Ads Fontes Media Bias Data'!$A$2:$D$1744,4)</f>
        <v>#N/A</v>
      </c>
      <c r="AA68" s="30"/>
      <c r="AB68" s="28" t="str">
        <f>VLOOKUP(AA68,'Ads Fontes Media Bias Data'!$A$2:$D$1744,3)</f>
        <v>#N/A</v>
      </c>
      <c r="AC68" s="29" t="str">
        <f>VLOOKUP(AA68,'Ads Fontes Media Bias Data'!$A$2:$D$1744,4)</f>
        <v>#N/A</v>
      </c>
      <c r="AD68" s="30"/>
      <c r="AE68" s="28" t="str">
        <f>VLOOKUP(AD68,'Ads Fontes Media Bias Data'!$A$2:$D$1744,3)</f>
        <v>#N/A</v>
      </c>
      <c r="AF68" s="29" t="str">
        <f>VLOOKUP(AD68,'Ads Fontes Media Bias Data'!$A$2:$D$1744,4)</f>
        <v>#N/A</v>
      </c>
      <c r="AG68" s="30"/>
      <c r="AH68" s="28" t="str">
        <f>VLOOKUP(AG68,'Ads Fontes Media Bias Data'!$A$2:$D$1744,3)</f>
        <v>#N/A</v>
      </c>
      <c r="AI68" s="29" t="str">
        <f>VLOOKUP(AG68,'Ads Fontes Media Bias Data'!$A$2:$D$1744,4)</f>
        <v>#N/A</v>
      </c>
      <c r="AJ68" s="30"/>
      <c r="AK68" s="28" t="str">
        <f>VLOOKUP(AJ68,'Ads Fontes Media Bias Data'!$A$2:$D$1744,3)</f>
        <v>#N/A</v>
      </c>
      <c r="AL68" s="29" t="str">
        <f>VLOOKUP(AJ68,'Ads Fontes Media Bias Data'!$A$2:$D$1744,4)</f>
        <v>#N/A</v>
      </c>
      <c r="AM68" s="30"/>
      <c r="AN68" s="28" t="str">
        <f>VLOOKUP(AM68,'Ads Fontes Media Bias Data'!$A$2:$D$1744,3)</f>
        <v>#N/A</v>
      </c>
      <c r="AO68" s="29" t="str">
        <f>VLOOKUP(AM68,'Ads Fontes Media Bias Data'!$A$2:$D$1744,4)</f>
        <v>#N/A</v>
      </c>
      <c r="AP68" s="30"/>
      <c r="AQ68" s="28" t="str">
        <f>VLOOKUP(AP68,'Ads Fontes Media Bias Data'!$A$2:$D$1744,3)</f>
        <v>#N/A</v>
      </c>
      <c r="AR68" s="29" t="str">
        <f>VLOOKUP(AP68,'Ads Fontes Media Bias Data'!$A$2:$D$1744,4)</f>
        <v>#N/A</v>
      </c>
      <c r="AS68" s="24" t="str">
        <f t="shared" si="1"/>
        <v>#N/A</v>
      </c>
      <c r="AT68" s="25" t="str">
        <f t="shared" si="2"/>
        <v>#N/A</v>
      </c>
      <c r="AU68" s="26" t="str">
        <f t="shared" si="3"/>
        <v>#N/A</v>
      </c>
      <c r="AV68" s="25" t="str">
        <f t="shared" si="4"/>
        <v>#N/A</v>
      </c>
      <c r="AW68" s="25"/>
      <c r="AX68" s="25"/>
      <c r="AY68" s="25"/>
      <c r="AZ68" s="25"/>
    </row>
    <row r="69">
      <c r="A69" s="13">
        <v>44759.0</v>
      </c>
      <c r="B69" s="14" t="s">
        <v>213</v>
      </c>
      <c r="C69" s="15">
        <v>34.114065934066</v>
      </c>
      <c r="D69" s="16" t="str">
        <f>IFERROR(__xludf.DUMMYFUNCTION("CONCATENATE(""W241.CM.alex.doe."", TO_TEXT(C69), ""@gmail.com"")"),"W241.CM.alex.doe.034@gmail.com")</f>
        <v>W241.CM.alex.doe.034@gmail.com</v>
      </c>
      <c r="E69" s="17" t="s">
        <v>115</v>
      </c>
      <c r="F69" s="18">
        <v>21239.0</v>
      </c>
      <c r="G69" s="17" t="s">
        <v>70</v>
      </c>
      <c r="H69" s="19" t="s">
        <v>83</v>
      </c>
      <c r="I69" s="27"/>
      <c r="J69" s="28" t="str">
        <f>VLOOKUP(I69,'Ads Fontes Media Bias Data'!$A$2:$D$1744,3)</f>
        <v>#N/A</v>
      </c>
      <c r="K69" s="29" t="str">
        <f>VLOOKUP(I69,'Ads Fontes Media Bias Data'!$A$2:$D$1744,4)</f>
        <v>#N/A</v>
      </c>
      <c r="L69" s="27"/>
      <c r="M69" s="28" t="str">
        <f>VLOOKUP(L69,'Ads Fontes Media Bias Data'!$A$2:$D$1744,3)</f>
        <v>#N/A</v>
      </c>
      <c r="N69" s="29" t="str">
        <f>VLOOKUP(L69,'Ads Fontes Media Bias Data'!$A$2:$D$1744,4)</f>
        <v>#N/A</v>
      </c>
      <c r="O69" s="27"/>
      <c r="P69" s="28" t="str">
        <f>VLOOKUP(O69,'Ads Fontes Media Bias Data'!$A$2:$D$1744,3)</f>
        <v>#N/A</v>
      </c>
      <c r="Q69" s="29" t="str">
        <f>VLOOKUP(O69,'Ads Fontes Media Bias Data'!$A$2:$D$1744,4)</f>
        <v>#N/A</v>
      </c>
      <c r="R69" s="27"/>
      <c r="S69" s="28" t="str">
        <f>VLOOKUP(R69,'Ads Fontes Media Bias Data'!$A$2:$D$1744,3)</f>
        <v>#N/A</v>
      </c>
      <c r="T69" s="29" t="str">
        <f>VLOOKUP(R69,'Ads Fontes Media Bias Data'!$A$2:$D$1744,4)</f>
        <v>#N/A</v>
      </c>
      <c r="U69" s="27"/>
      <c r="V69" s="28" t="str">
        <f>VLOOKUP(U69,'Ads Fontes Media Bias Data'!$A$2:$D$1744,3)</f>
        <v>#N/A</v>
      </c>
      <c r="W69" s="29" t="str">
        <f>VLOOKUP(U69,'Ads Fontes Media Bias Data'!$A$2:$D$1744,4)</f>
        <v>#N/A</v>
      </c>
      <c r="X69" s="27"/>
      <c r="Y69" s="28" t="str">
        <f>VLOOKUP(X69,'Ads Fontes Media Bias Data'!$A$2:$D$1744,3)</f>
        <v>#N/A</v>
      </c>
      <c r="Z69" s="29" t="str">
        <f>VLOOKUP(X69,'Ads Fontes Media Bias Data'!$A$2:$D$1744,4)</f>
        <v>#N/A</v>
      </c>
      <c r="AA69" s="27"/>
      <c r="AB69" s="28" t="str">
        <f>VLOOKUP(AA69,'Ads Fontes Media Bias Data'!$A$2:$D$1744,3)</f>
        <v>#N/A</v>
      </c>
      <c r="AC69" s="29" t="str">
        <f>VLOOKUP(AA69,'Ads Fontes Media Bias Data'!$A$2:$D$1744,4)</f>
        <v>#N/A</v>
      </c>
      <c r="AD69" s="27"/>
      <c r="AE69" s="28" t="str">
        <f>VLOOKUP(AD69,'Ads Fontes Media Bias Data'!$A$2:$D$1744,3)</f>
        <v>#N/A</v>
      </c>
      <c r="AF69" s="29" t="str">
        <f>VLOOKUP(AD69,'Ads Fontes Media Bias Data'!$A$2:$D$1744,4)</f>
        <v>#N/A</v>
      </c>
      <c r="AG69" s="27"/>
      <c r="AH69" s="28" t="str">
        <f>VLOOKUP(AG69,'Ads Fontes Media Bias Data'!$A$2:$D$1744,3)</f>
        <v>#N/A</v>
      </c>
      <c r="AI69" s="29" t="str">
        <f>VLOOKUP(AG69,'Ads Fontes Media Bias Data'!$A$2:$D$1744,4)</f>
        <v>#N/A</v>
      </c>
      <c r="AJ69" s="27"/>
      <c r="AK69" s="28" t="str">
        <f>VLOOKUP(AJ69,'Ads Fontes Media Bias Data'!$A$2:$D$1744,3)</f>
        <v>#N/A</v>
      </c>
      <c r="AL69" s="29" t="str">
        <f>VLOOKUP(AJ69,'Ads Fontes Media Bias Data'!$A$2:$D$1744,4)</f>
        <v>#N/A</v>
      </c>
      <c r="AM69" s="27"/>
      <c r="AN69" s="28" t="str">
        <f>VLOOKUP(AM69,'Ads Fontes Media Bias Data'!$A$2:$D$1744,3)</f>
        <v>#N/A</v>
      </c>
      <c r="AO69" s="29" t="str">
        <f>VLOOKUP(AM69,'Ads Fontes Media Bias Data'!$A$2:$D$1744,4)</f>
        <v>#N/A</v>
      </c>
      <c r="AP69" s="27"/>
      <c r="AQ69" s="28" t="str">
        <f>VLOOKUP(AP69,'Ads Fontes Media Bias Data'!$A$2:$D$1744,3)</f>
        <v>#N/A</v>
      </c>
      <c r="AR69" s="29" t="str">
        <f>VLOOKUP(AP69,'Ads Fontes Media Bias Data'!$A$2:$D$1744,4)</f>
        <v>#N/A</v>
      </c>
      <c r="AS69" s="24" t="str">
        <f t="shared" si="1"/>
        <v>#N/A</v>
      </c>
      <c r="AT69" s="25" t="str">
        <f t="shared" si="2"/>
        <v>#N/A</v>
      </c>
      <c r="AU69" s="26" t="str">
        <f t="shared" si="3"/>
        <v>#N/A</v>
      </c>
      <c r="AV69" s="25" t="str">
        <f t="shared" si="4"/>
        <v>#N/A</v>
      </c>
      <c r="AW69" s="25"/>
      <c r="AX69" s="25"/>
      <c r="AY69" s="25"/>
      <c r="AZ69" s="25"/>
    </row>
    <row r="70">
      <c r="A70" s="13">
        <v>44759.0</v>
      </c>
      <c r="B70" s="14" t="s">
        <v>213</v>
      </c>
      <c r="C70" s="15">
        <v>34.6125274725275</v>
      </c>
      <c r="D70" s="16" t="str">
        <f>IFERROR(__xludf.DUMMYFUNCTION("CONCATENATE(""W241.CM.alex.doe."", TO_TEXT(C70), ""@gmail.com"")"),"W241.CM.alex.doe.035@gmail.com")</f>
        <v>W241.CM.alex.doe.035@gmail.com</v>
      </c>
      <c r="E70" s="17" t="s">
        <v>115</v>
      </c>
      <c r="F70" s="18">
        <v>19630.0</v>
      </c>
      <c r="G70" s="17" t="s">
        <v>96</v>
      </c>
      <c r="H70" s="19" t="s">
        <v>71</v>
      </c>
      <c r="I70" s="20"/>
      <c r="J70" s="21" t="str">
        <f>VLOOKUP(I70,'Ads Fontes Media Bias Data'!$A$2:$D$1744,3)</f>
        <v>#N/A</v>
      </c>
      <c r="K70" s="22" t="str">
        <f>VLOOKUP(I70,'Ads Fontes Media Bias Data'!$A$2:$D$1744,4)</f>
        <v>#N/A</v>
      </c>
      <c r="L70" s="20"/>
      <c r="M70" s="21" t="str">
        <f>VLOOKUP(L70,'Ads Fontes Media Bias Data'!$A$2:$D$1744,3)</f>
        <v>#N/A</v>
      </c>
      <c r="N70" s="22" t="str">
        <f>VLOOKUP(L70,'Ads Fontes Media Bias Data'!$A$2:$D$1744,4)</f>
        <v>#N/A</v>
      </c>
      <c r="O70" s="20"/>
      <c r="P70" s="21" t="str">
        <f>VLOOKUP(O70,'Ads Fontes Media Bias Data'!$A$2:$D$1744,3)</f>
        <v>#N/A</v>
      </c>
      <c r="Q70" s="22" t="str">
        <f>VLOOKUP(O70,'Ads Fontes Media Bias Data'!$A$2:$D$1744,4)</f>
        <v>#N/A</v>
      </c>
      <c r="R70" s="31"/>
      <c r="S70" s="21" t="str">
        <f>VLOOKUP(R70,'Ads Fontes Media Bias Data'!$A$2:$D$1744,3)</f>
        <v>#N/A</v>
      </c>
      <c r="T70" s="22" t="str">
        <f>VLOOKUP(R70,'Ads Fontes Media Bias Data'!$A$2:$D$1744,4)</f>
        <v>#N/A</v>
      </c>
      <c r="U70" s="20"/>
      <c r="V70" s="21" t="str">
        <f>VLOOKUP(U70,'Ads Fontes Media Bias Data'!$A$2:$D$1744,3)</f>
        <v>#N/A</v>
      </c>
      <c r="W70" s="22" t="str">
        <f>VLOOKUP(U70,'Ads Fontes Media Bias Data'!$A$2:$D$1744,4)</f>
        <v>#N/A</v>
      </c>
      <c r="X70" s="20"/>
      <c r="Y70" s="21" t="str">
        <f>VLOOKUP(X70,'Ads Fontes Media Bias Data'!$A$2:$D$1744,3)</f>
        <v>#N/A</v>
      </c>
      <c r="Z70" s="22" t="str">
        <f>VLOOKUP(X70,'Ads Fontes Media Bias Data'!$A$2:$D$1744,4)</f>
        <v>#N/A</v>
      </c>
      <c r="AA70" s="20"/>
      <c r="AB70" s="21" t="str">
        <f>VLOOKUP(AA70,'Ads Fontes Media Bias Data'!$A$2:$D$1744,3)</f>
        <v>#N/A</v>
      </c>
      <c r="AC70" s="22" t="str">
        <f>VLOOKUP(AA70,'Ads Fontes Media Bias Data'!$A$2:$D$1744,4)</f>
        <v>#N/A</v>
      </c>
      <c r="AD70" s="20"/>
      <c r="AE70" s="21" t="str">
        <f>VLOOKUP(AD70,'Ads Fontes Media Bias Data'!$A$2:$D$1744,3)</f>
        <v>#N/A</v>
      </c>
      <c r="AF70" s="22" t="str">
        <f>VLOOKUP(AD70,'Ads Fontes Media Bias Data'!$A$2:$D$1744,4)</f>
        <v>#N/A</v>
      </c>
      <c r="AG70" s="20"/>
      <c r="AH70" s="21" t="str">
        <f>VLOOKUP(AG70,'Ads Fontes Media Bias Data'!$A$2:$D$1744,3)</f>
        <v>#N/A</v>
      </c>
      <c r="AI70" s="22" t="str">
        <f>VLOOKUP(AG70,'Ads Fontes Media Bias Data'!$A$2:$D$1744,4)</f>
        <v>#N/A</v>
      </c>
      <c r="AJ70" s="20"/>
      <c r="AK70" s="21" t="str">
        <f>VLOOKUP(AJ70,'Ads Fontes Media Bias Data'!$A$2:$D$1744,3)</f>
        <v>#N/A</v>
      </c>
      <c r="AL70" s="22" t="str">
        <f>VLOOKUP(AJ70,'Ads Fontes Media Bias Data'!$A$2:$D$1744,4)</f>
        <v>#N/A</v>
      </c>
      <c r="AM70" s="20"/>
      <c r="AN70" s="21" t="str">
        <f>VLOOKUP(AM70,'Ads Fontes Media Bias Data'!$A$2:$D$1744,3)</f>
        <v>#N/A</v>
      </c>
      <c r="AO70" s="22" t="str">
        <f>VLOOKUP(AM70,'Ads Fontes Media Bias Data'!$A$2:$D$1744,4)</f>
        <v>#N/A</v>
      </c>
      <c r="AP70" s="20"/>
      <c r="AQ70" s="21" t="str">
        <f>VLOOKUP(AP70,'Ads Fontes Media Bias Data'!$A$2:$D$1744,3)</f>
        <v>#N/A</v>
      </c>
      <c r="AR70" s="22" t="str">
        <f>VLOOKUP(AP70,'Ads Fontes Media Bias Data'!$A$2:$D$1744,4)</f>
        <v>#N/A</v>
      </c>
      <c r="AS70" s="24" t="str">
        <f t="shared" si="1"/>
        <v>#N/A</v>
      </c>
      <c r="AT70" s="25" t="str">
        <f t="shared" si="2"/>
        <v>#N/A</v>
      </c>
      <c r="AU70" s="26" t="str">
        <f t="shared" si="3"/>
        <v>#N/A</v>
      </c>
      <c r="AV70" s="25" t="str">
        <f t="shared" si="4"/>
        <v>#N/A</v>
      </c>
      <c r="AW70" s="25"/>
      <c r="AX70" s="25"/>
      <c r="AY70" s="25"/>
      <c r="AZ70" s="25"/>
    </row>
    <row r="71">
      <c r="A71" s="13">
        <v>44759.0</v>
      </c>
      <c r="B71" s="14" t="s">
        <v>213</v>
      </c>
      <c r="C71" s="15">
        <v>35.110989010989</v>
      </c>
      <c r="D71" s="16" t="str">
        <f>IFERROR(__xludf.DUMMYFUNCTION("CONCATENATE(""W241.CM.alex.doe."", TO_TEXT(C71), ""@gmail.com"")"),"W241.CM.alex.doe.035@gmail.com")</f>
        <v>W241.CM.alex.doe.035@gmail.com</v>
      </c>
      <c r="E71" s="17" t="s">
        <v>115</v>
      </c>
      <c r="F71" s="18">
        <v>19630.0</v>
      </c>
      <c r="G71" s="17" t="s">
        <v>96</v>
      </c>
      <c r="H71" s="19" t="s">
        <v>83</v>
      </c>
      <c r="I71" s="20"/>
      <c r="J71" s="21" t="str">
        <f>VLOOKUP(I71,'Ads Fontes Media Bias Data'!$A$2:$D$1744,3)</f>
        <v>#N/A</v>
      </c>
      <c r="K71" s="22" t="str">
        <f>VLOOKUP(I71,'Ads Fontes Media Bias Data'!$A$2:$D$1744,4)</f>
        <v>#N/A</v>
      </c>
      <c r="L71" s="20"/>
      <c r="M71" s="21" t="str">
        <f>VLOOKUP(L71,'Ads Fontes Media Bias Data'!$A$2:$D$1744,3)</f>
        <v>#N/A</v>
      </c>
      <c r="N71" s="22" t="str">
        <f>VLOOKUP(L71,'Ads Fontes Media Bias Data'!$A$2:$D$1744,4)</f>
        <v>#N/A</v>
      </c>
      <c r="O71" s="20"/>
      <c r="P71" s="21" t="str">
        <f>VLOOKUP(O71,'Ads Fontes Media Bias Data'!$A$2:$D$1744,3)</f>
        <v>#N/A</v>
      </c>
      <c r="Q71" s="22" t="str">
        <f>VLOOKUP(O71,'Ads Fontes Media Bias Data'!$A$2:$D$1744,4)</f>
        <v>#N/A</v>
      </c>
      <c r="R71" s="20"/>
      <c r="S71" s="21" t="str">
        <f>VLOOKUP(R71,'Ads Fontes Media Bias Data'!$A$2:$D$1744,3)</f>
        <v>#N/A</v>
      </c>
      <c r="T71" s="22" t="str">
        <f>VLOOKUP(R71,'Ads Fontes Media Bias Data'!$A$2:$D$1744,4)</f>
        <v>#N/A</v>
      </c>
      <c r="U71" s="20"/>
      <c r="V71" s="21" t="str">
        <f>VLOOKUP(U71,'Ads Fontes Media Bias Data'!$A$2:$D$1744,3)</f>
        <v>#N/A</v>
      </c>
      <c r="W71" s="22" t="str">
        <f>VLOOKUP(U71,'Ads Fontes Media Bias Data'!$A$2:$D$1744,4)</f>
        <v>#N/A</v>
      </c>
      <c r="X71" s="20"/>
      <c r="Y71" s="21" t="str">
        <f>VLOOKUP(X71,'Ads Fontes Media Bias Data'!$A$2:$D$1744,3)</f>
        <v>#N/A</v>
      </c>
      <c r="Z71" s="22" t="str">
        <f>VLOOKUP(X71,'Ads Fontes Media Bias Data'!$A$2:$D$1744,4)</f>
        <v>#N/A</v>
      </c>
      <c r="AA71" s="20"/>
      <c r="AB71" s="21" t="str">
        <f>VLOOKUP(AA71,'Ads Fontes Media Bias Data'!$A$2:$D$1744,3)</f>
        <v>#N/A</v>
      </c>
      <c r="AC71" s="22" t="str">
        <f>VLOOKUP(AA71,'Ads Fontes Media Bias Data'!$A$2:$D$1744,4)</f>
        <v>#N/A</v>
      </c>
      <c r="AD71" s="20"/>
      <c r="AE71" s="21" t="str">
        <f>VLOOKUP(AD71,'Ads Fontes Media Bias Data'!$A$2:$D$1744,3)</f>
        <v>#N/A</v>
      </c>
      <c r="AF71" s="22" t="str">
        <f>VLOOKUP(AD71,'Ads Fontes Media Bias Data'!$A$2:$D$1744,4)</f>
        <v>#N/A</v>
      </c>
      <c r="AG71" s="20"/>
      <c r="AH71" s="21" t="str">
        <f>VLOOKUP(AG71,'Ads Fontes Media Bias Data'!$A$2:$D$1744,3)</f>
        <v>#N/A</v>
      </c>
      <c r="AI71" s="22" t="str">
        <f>VLOOKUP(AG71,'Ads Fontes Media Bias Data'!$A$2:$D$1744,4)</f>
        <v>#N/A</v>
      </c>
      <c r="AJ71" s="20"/>
      <c r="AK71" s="21" t="str">
        <f>VLOOKUP(AJ71,'Ads Fontes Media Bias Data'!$A$2:$D$1744,3)</f>
        <v>#N/A</v>
      </c>
      <c r="AL71" s="22" t="str">
        <f>VLOOKUP(AJ71,'Ads Fontes Media Bias Data'!$A$2:$D$1744,4)</f>
        <v>#N/A</v>
      </c>
      <c r="AM71" s="20"/>
      <c r="AN71" s="21" t="str">
        <f>VLOOKUP(AM71,'Ads Fontes Media Bias Data'!$A$2:$D$1744,3)</f>
        <v>#N/A</v>
      </c>
      <c r="AO71" s="22" t="str">
        <f>VLOOKUP(AM71,'Ads Fontes Media Bias Data'!$A$2:$D$1744,4)</f>
        <v>#N/A</v>
      </c>
      <c r="AP71" s="20"/>
      <c r="AQ71" s="21" t="str">
        <f>VLOOKUP(AP71,'Ads Fontes Media Bias Data'!$A$2:$D$1744,3)</f>
        <v>#N/A</v>
      </c>
      <c r="AR71" s="22" t="str">
        <f>VLOOKUP(AP71,'Ads Fontes Media Bias Data'!$A$2:$D$1744,4)</f>
        <v>#N/A</v>
      </c>
      <c r="AS71" s="24" t="str">
        <f t="shared" si="1"/>
        <v>#N/A</v>
      </c>
      <c r="AT71" s="25" t="str">
        <f t="shared" si="2"/>
        <v>#N/A</v>
      </c>
      <c r="AU71" s="26" t="str">
        <f t="shared" si="3"/>
        <v>#N/A</v>
      </c>
      <c r="AV71" s="25" t="str">
        <f t="shared" si="4"/>
        <v>#N/A</v>
      </c>
      <c r="AW71" s="25"/>
      <c r="AX71" s="25"/>
      <c r="AY71" s="25"/>
      <c r="AZ71" s="25"/>
    </row>
    <row r="72">
      <c r="A72" s="13">
        <v>44759.0</v>
      </c>
      <c r="B72" s="14" t="s">
        <v>213</v>
      </c>
      <c r="C72" s="15">
        <v>35.6094505494506</v>
      </c>
      <c r="D72" s="16" t="str">
        <f>IFERROR(__xludf.DUMMYFUNCTION("CONCATENATE(""W241.CM.alex.doe."", TO_TEXT(C72), ""@gmail.com"")"),"W241.CM.alex.doe.036@gmail.com")</f>
        <v>W241.CM.alex.doe.036@gmail.com</v>
      </c>
      <c r="E72" s="17" t="s">
        <v>115</v>
      </c>
      <c r="F72" s="18">
        <v>19078.0</v>
      </c>
      <c r="G72" s="17" t="s">
        <v>107</v>
      </c>
      <c r="H72" s="19" t="s">
        <v>71</v>
      </c>
      <c r="I72" s="30"/>
      <c r="J72" s="28" t="str">
        <f>VLOOKUP(I72,'Ads Fontes Media Bias Data'!$A$2:$D$1744,3)</f>
        <v>#N/A</v>
      </c>
      <c r="K72" s="29" t="str">
        <f>VLOOKUP(I72,'Ads Fontes Media Bias Data'!$A$2:$D$1744,4)</f>
        <v>#N/A</v>
      </c>
      <c r="L72" s="27"/>
      <c r="M72" s="28" t="str">
        <f>VLOOKUP(L72,'Ads Fontes Media Bias Data'!$A$2:$D$1744,3)</f>
        <v>#N/A</v>
      </c>
      <c r="N72" s="29" t="str">
        <f>VLOOKUP(L72,'Ads Fontes Media Bias Data'!$A$2:$D$1744,4)</f>
        <v>#N/A</v>
      </c>
      <c r="O72" s="27"/>
      <c r="P72" s="28" t="str">
        <f>VLOOKUP(O72,'Ads Fontes Media Bias Data'!$A$2:$D$1744,3)</f>
        <v>#N/A</v>
      </c>
      <c r="Q72" s="29" t="str">
        <f>VLOOKUP(O72,'Ads Fontes Media Bias Data'!$A$2:$D$1744,4)</f>
        <v>#N/A</v>
      </c>
      <c r="R72" s="27"/>
      <c r="S72" s="28" t="str">
        <f>VLOOKUP(R72,'Ads Fontes Media Bias Data'!$A$2:$D$1744,3)</f>
        <v>#N/A</v>
      </c>
      <c r="T72" s="29" t="str">
        <f>VLOOKUP(R72,'Ads Fontes Media Bias Data'!$A$2:$D$1744,4)</f>
        <v>#N/A</v>
      </c>
      <c r="U72" s="27"/>
      <c r="V72" s="28" t="str">
        <f>VLOOKUP(U72,'Ads Fontes Media Bias Data'!$A$2:$D$1744,3)</f>
        <v>#N/A</v>
      </c>
      <c r="W72" s="29" t="str">
        <f>VLOOKUP(U72,'Ads Fontes Media Bias Data'!$A$2:$D$1744,4)</f>
        <v>#N/A</v>
      </c>
      <c r="X72" s="27"/>
      <c r="Y72" s="28" t="str">
        <f>VLOOKUP(X72,'Ads Fontes Media Bias Data'!$A$2:$D$1744,3)</f>
        <v>#N/A</v>
      </c>
      <c r="Z72" s="29" t="str">
        <f>VLOOKUP(X72,'Ads Fontes Media Bias Data'!$A$2:$D$1744,4)</f>
        <v>#N/A</v>
      </c>
      <c r="AA72" s="30"/>
      <c r="AB72" s="28" t="str">
        <f>VLOOKUP(AA72,'Ads Fontes Media Bias Data'!$A$2:$D$1744,3)</f>
        <v>#N/A</v>
      </c>
      <c r="AC72" s="29" t="str">
        <f>VLOOKUP(AA72,'Ads Fontes Media Bias Data'!$A$2:$D$1744,4)</f>
        <v>#N/A</v>
      </c>
      <c r="AD72" s="30"/>
      <c r="AE72" s="28" t="str">
        <f>VLOOKUP(AD72,'Ads Fontes Media Bias Data'!$A$2:$D$1744,3)</f>
        <v>#N/A</v>
      </c>
      <c r="AF72" s="29" t="str">
        <f>VLOOKUP(AD72,'Ads Fontes Media Bias Data'!$A$2:$D$1744,4)</f>
        <v>#N/A</v>
      </c>
      <c r="AG72" s="30"/>
      <c r="AH72" s="28" t="str">
        <f>VLOOKUP(AG72,'Ads Fontes Media Bias Data'!$A$2:$D$1744,3)</f>
        <v>#N/A</v>
      </c>
      <c r="AI72" s="29" t="str">
        <f>VLOOKUP(AG72,'Ads Fontes Media Bias Data'!$A$2:$D$1744,4)</f>
        <v>#N/A</v>
      </c>
      <c r="AJ72" s="30"/>
      <c r="AK72" s="28" t="str">
        <f>VLOOKUP(AJ72,'Ads Fontes Media Bias Data'!$A$2:$D$1744,3)</f>
        <v>#N/A</v>
      </c>
      <c r="AL72" s="29" t="str">
        <f>VLOOKUP(AJ72,'Ads Fontes Media Bias Data'!$A$2:$D$1744,4)</f>
        <v>#N/A</v>
      </c>
      <c r="AM72" s="30"/>
      <c r="AN72" s="28" t="str">
        <f>VLOOKUP(AM72,'Ads Fontes Media Bias Data'!$A$2:$D$1744,3)</f>
        <v>#N/A</v>
      </c>
      <c r="AO72" s="29" t="str">
        <f>VLOOKUP(AM72,'Ads Fontes Media Bias Data'!$A$2:$D$1744,4)</f>
        <v>#N/A</v>
      </c>
      <c r="AP72" s="30"/>
      <c r="AQ72" s="28" t="str">
        <f>VLOOKUP(AP72,'Ads Fontes Media Bias Data'!$A$2:$D$1744,3)</f>
        <v>#N/A</v>
      </c>
      <c r="AR72" s="29" t="str">
        <f>VLOOKUP(AP72,'Ads Fontes Media Bias Data'!$A$2:$D$1744,4)</f>
        <v>#N/A</v>
      </c>
      <c r="AS72" s="24" t="str">
        <f t="shared" si="1"/>
        <v>#N/A</v>
      </c>
      <c r="AT72" s="25" t="str">
        <f t="shared" si="2"/>
        <v>#N/A</v>
      </c>
      <c r="AU72" s="26" t="str">
        <f t="shared" si="3"/>
        <v>#N/A</v>
      </c>
      <c r="AV72" s="25" t="str">
        <f t="shared" si="4"/>
        <v>#N/A</v>
      </c>
      <c r="AW72" s="25"/>
      <c r="AX72" s="25"/>
      <c r="AY72" s="25"/>
      <c r="AZ72" s="25"/>
    </row>
    <row r="73">
      <c r="A73" s="13">
        <v>44759.0</v>
      </c>
      <c r="B73" s="14" t="s">
        <v>213</v>
      </c>
      <c r="C73" s="15">
        <v>36.1079120879121</v>
      </c>
      <c r="D73" s="16" t="str">
        <f>IFERROR(__xludf.DUMMYFUNCTION("CONCATENATE(""W241.CM.alex.doe."", TO_TEXT(C73), ""@gmail.com"")"),"W241.CM.alex.doe.036@gmail.com")</f>
        <v>W241.CM.alex.doe.036@gmail.com</v>
      </c>
      <c r="E73" s="17" t="s">
        <v>115</v>
      </c>
      <c r="F73" s="18">
        <v>19078.0</v>
      </c>
      <c r="G73" s="17" t="s">
        <v>107</v>
      </c>
      <c r="H73" s="19" t="s">
        <v>83</v>
      </c>
      <c r="I73" s="27"/>
      <c r="J73" s="28" t="str">
        <f>VLOOKUP(I73,'Ads Fontes Media Bias Data'!$A$2:$D$1744,3)</f>
        <v>#N/A</v>
      </c>
      <c r="K73" s="29" t="str">
        <f>VLOOKUP(I73,'Ads Fontes Media Bias Data'!$A$2:$D$1744,4)</f>
        <v>#N/A</v>
      </c>
      <c r="L73" s="27"/>
      <c r="M73" s="28" t="str">
        <f>VLOOKUP(L73,'Ads Fontes Media Bias Data'!$A$2:$D$1744,3)</f>
        <v>#N/A</v>
      </c>
      <c r="N73" s="29" t="str">
        <f>VLOOKUP(L73,'Ads Fontes Media Bias Data'!$A$2:$D$1744,4)</f>
        <v>#N/A</v>
      </c>
      <c r="O73" s="27"/>
      <c r="P73" s="28" t="str">
        <f>VLOOKUP(O73,'Ads Fontes Media Bias Data'!$A$2:$D$1744,3)</f>
        <v>#N/A</v>
      </c>
      <c r="Q73" s="29" t="str">
        <f>VLOOKUP(O73,'Ads Fontes Media Bias Data'!$A$2:$D$1744,4)</f>
        <v>#N/A</v>
      </c>
      <c r="R73" s="27"/>
      <c r="S73" s="28" t="str">
        <f>VLOOKUP(R73,'Ads Fontes Media Bias Data'!$A$2:$D$1744,3)</f>
        <v>#N/A</v>
      </c>
      <c r="T73" s="29" t="str">
        <f>VLOOKUP(R73,'Ads Fontes Media Bias Data'!$A$2:$D$1744,4)</f>
        <v>#N/A</v>
      </c>
      <c r="U73" s="27"/>
      <c r="V73" s="28" t="str">
        <f>VLOOKUP(U73,'Ads Fontes Media Bias Data'!$A$2:$D$1744,3)</f>
        <v>#N/A</v>
      </c>
      <c r="W73" s="29" t="str">
        <f>VLOOKUP(U73,'Ads Fontes Media Bias Data'!$A$2:$D$1744,4)</f>
        <v>#N/A</v>
      </c>
      <c r="X73" s="27"/>
      <c r="Y73" s="28" t="str">
        <f>VLOOKUP(X73,'Ads Fontes Media Bias Data'!$A$2:$D$1744,3)</f>
        <v>#N/A</v>
      </c>
      <c r="Z73" s="29" t="str">
        <f>VLOOKUP(X73,'Ads Fontes Media Bias Data'!$A$2:$D$1744,4)</f>
        <v>#N/A</v>
      </c>
      <c r="AA73" s="27"/>
      <c r="AB73" s="28" t="str">
        <f>VLOOKUP(AA73,'Ads Fontes Media Bias Data'!$A$2:$D$1744,3)</f>
        <v>#N/A</v>
      </c>
      <c r="AC73" s="29" t="str">
        <f>VLOOKUP(AA73,'Ads Fontes Media Bias Data'!$A$2:$D$1744,4)</f>
        <v>#N/A</v>
      </c>
      <c r="AD73" s="27"/>
      <c r="AE73" s="28" t="str">
        <f>VLOOKUP(AD73,'Ads Fontes Media Bias Data'!$A$2:$D$1744,3)</f>
        <v>#N/A</v>
      </c>
      <c r="AF73" s="29" t="str">
        <f>VLOOKUP(AD73,'Ads Fontes Media Bias Data'!$A$2:$D$1744,4)</f>
        <v>#N/A</v>
      </c>
      <c r="AG73" s="27"/>
      <c r="AH73" s="28" t="str">
        <f>VLOOKUP(AG73,'Ads Fontes Media Bias Data'!$A$2:$D$1744,3)</f>
        <v>#N/A</v>
      </c>
      <c r="AI73" s="29" t="str">
        <f>VLOOKUP(AG73,'Ads Fontes Media Bias Data'!$A$2:$D$1744,4)</f>
        <v>#N/A</v>
      </c>
      <c r="AJ73" s="27"/>
      <c r="AK73" s="28" t="str">
        <f>VLOOKUP(AJ73,'Ads Fontes Media Bias Data'!$A$2:$D$1744,3)</f>
        <v>#N/A</v>
      </c>
      <c r="AL73" s="29" t="str">
        <f>VLOOKUP(AJ73,'Ads Fontes Media Bias Data'!$A$2:$D$1744,4)</f>
        <v>#N/A</v>
      </c>
      <c r="AM73" s="27"/>
      <c r="AN73" s="28" t="str">
        <f>VLOOKUP(AM73,'Ads Fontes Media Bias Data'!$A$2:$D$1744,3)</f>
        <v>#N/A</v>
      </c>
      <c r="AO73" s="29" t="str">
        <f>VLOOKUP(AM73,'Ads Fontes Media Bias Data'!$A$2:$D$1744,4)</f>
        <v>#N/A</v>
      </c>
      <c r="AP73" s="27"/>
      <c r="AQ73" s="28" t="str">
        <f>VLOOKUP(AP73,'Ads Fontes Media Bias Data'!$A$2:$D$1744,3)</f>
        <v>#N/A</v>
      </c>
      <c r="AR73" s="29" t="str">
        <f>VLOOKUP(AP73,'Ads Fontes Media Bias Data'!$A$2:$D$1744,4)</f>
        <v>#N/A</v>
      </c>
      <c r="AS73" s="24" t="str">
        <f t="shared" si="1"/>
        <v>#N/A</v>
      </c>
      <c r="AT73" s="25" t="str">
        <f t="shared" si="2"/>
        <v>#N/A</v>
      </c>
      <c r="AU73" s="26" t="str">
        <f t="shared" si="3"/>
        <v>#N/A</v>
      </c>
      <c r="AV73" s="25" t="str">
        <f t="shared" si="4"/>
        <v>#N/A</v>
      </c>
      <c r="AW73" s="25"/>
      <c r="AX73" s="25"/>
      <c r="AY73" s="25"/>
      <c r="AZ73" s="25"/>
    </row>
    <row r="74">
      <c r="A74" s="32">
        <v>44766.0</v>
      </c>
      <c r="B74" s="14" t="s">
        <v>213</v>
      </c>
      <c r="C74" s="15">
        <v>36.6063736263737</v>
      </c>
      <c r="D74" s="16" t="str">
        <f>IFERROR(__xludf.DUMMYFUNCTION("CONCATENATE(""W241.CM.alex.doe."", TO_TEXT(C74), ""@gmail.com"")"),"W241.CM.alex.doe.037@gmail.com")</f>
        <v>W241.CM.alex.doe.037@gmail.com</v>
      </c>
      <c r="E74" s="17" t="s">
        <v>69</v>
      </c>
      <c r="F74" s="18">
        <v>35073.0</v>
      </c>
      <c r="G74" s="17" t="s">
        <v>70</v>
      </c>
      <c r="H74" s="19" t="s">
        <v>71</v>
      </c>
      <c r="I74" s="20"/>
      <c r="J74" s="21" t="str">
        <f>VLOOKUP(I74,'Ads Fontes Media Bias Data'!$A$2:$D$1744,3)</f>
        <v>#N/A</v>
      </c>
      <c r="K74" s="22" t="str">
        <f>VLOOKUP(I74,'Ads Fontes Media Bias Data'!$A$2:$D$1744,4)</f>
        <v>#N/A</v>
      </c>
      <c r="L74" s="20"/>
      <c r="M74" s="21" t="str">
        <f>VLOOKUP(L74,'Ads Fontes Media Bias Data'!$A$2:$D$1744,3)</f>
        <v>#N/A</v>
      </c>
      <c r="N74" s="22" t="str">
        <f>VLOOKUP(L74,'Ads Fontes Media Bias Data'!$A$2:$D$1744,4)</f>
        <v>#N/A</v>
      </c>
      <c r="O74" s="20"/>
      <c r="P74" s="21" t="str">
        <f>VLOOKUP(O74,'Ads Fontes Media Bias Data'!$A$2:$D$1744,3)</f>
        <v>#N/A</v>
      </c>
      <c r="Q74" s="22" t="str">
        <f>VLOOKUP(O74,'Ads Fontes Media Bias Data'!$A$2:$D$1744,4)</f>
        <v>#N/A</v>
      </c>
      <c r="R74" s="31"/>
      <c r="S74" s="21" t="str">
        <f>VLOOKUP(R74,'Ads Fontes Media Bias Data'!$A$2:$D$1744,3)</f>
        <v>#N/A</v>
      </c>
      <c r="T74" s="22" t="str">
        <f>VLOOKUP(R74,'Ads Fontes Media Bias Data'!$A$2:$D$1744,4)</f>
        <v>#N/A</v>
      </c>
      <c r="U74" s="20"/>
      <c r="V74" s="21" t="str">
        <f>VLOOKUP(U74,'Ads Fontes Media Bias Data'!$A$2:$D$1744,3)</f>
        <v>#N/A</v>
      </c>
      <c r="W74" s="22" t="str">
        <f>VLOOKUP(U74,'Ads Fontes Media Bias Data'!$A$2:$D$1744,4)</f>
        <v>#N/A</v>
      </c>
      <c r="X74" s="20"/>
      <c r="Y74" s="21" t="str">
        <f>VLOOKUP(X74,'Ads Fontes Media Bias Data'!$A$2:$D$1744,3)</f>
        <v>#N/A</v>
      </c>
      <c r="Z74" s="22" t="str">
        <f>VLOOKUP(X74,'Ads Fontes Media Bias Data'!$A$2:$D$1744,4)</f>
        <v>#N/A</v>
      </c>
      <c r="AA74" s="20"/>
      <c r="AB74" s="21" t="str">
        <f>VLOOKUP(AA74,'Ads Fontes Media Bias Data'!$A$2:$D$1744,3)</f>
        <v>#N/A</v>
      </c>
      <c r="AC74" s="22" t="str">
        <f>VLOOKUP(AA74,'Ads Fontes Media Bias Data'!$A$2:$D$1744,4)</f>
        <v>#N/A</v>
      </c>
      <c r="AD74" s="20"/>
      <c r="AE74" s="21" t="str">
        <f>VLOOKUP(AD74,'Ads Fontes Media Bias Data'!$A$2:$D$1744,3)</f>
        <v>#N/A</v>
      </c>
      <c r="AF74" s="22" t="str">
        <f>VLOOKUP(AD74,'Ads Fontes Media Bias Data'!$A$2:$D$1744,4)</f>
        <v>#N/A</v>
      </c>
      <c r="AG74" s="20"/>
      <c r="AH74" s="21" t="str">
        <f>VLOOKUP(AG74,'Ads Fontes Media Bias Data'!$A$2:$D$1744,3)</f>
        <v>#N/A</v>
      </c>
      <c r="AI74" s="22" t="str">
        <f>VLOOKUP(AG74,'Ads Fontes Media Bias Data'!$A$2:$D$1744,4)</f>
        <v>#N/A</v>
      </c>
      <c r="AJ74" s="20"/>
      <c r="AK74" s="21" t="str">
        <f>VLOOKUP(AJ74,'Ads Fontes Media Bias Data'!$A$2:$D$1744,3)</f>
        <v>#N/A</v>
      </c>
      <c r="AL74" s="22" t="str">
        <f>VLOOKUP(AJ74,'Ads Fontes Media Bias Data'!$A$2:$D$1744,4)</f>
        <v>#N/A</v>
      </c>
      <c r="AM74" s="20"/>
      <c r="AN74" s="21" t="str">
        <f>VLOOKUP(AM74,'Ads Fontes Media Bias Data'!$A$2:$D$1744,3)</f>
        <v>#N/A</v>
      </c>
      <c r="AO74" s="22" t="str">
        <f>VLOOKUP(AM74,'Ads Fontes Media Bias Data'!$A$2:$D$1744,4)</f>
        <v>#N/A</v>
      </c>
      <c r="AP74" s="20"/>
      <c r="AQ74" s="21" t="str">
        <f>VLOOKUP(AP74,'Ads Fontes Media Bias Data'!$A$2:$D$1744,3)</f>
        <v>#N/A</v>
      </c>
      <c r="AR74" s="22" t="str">
        <f>VLOOKUP(AP74,'Ads Fontes Media Bias Data'!$A$2:$D$1744,4)</f>
        <v>#N/A</v>
      </c>
      <c r="AS74" s="24" t="str">
        <f t="shared" si="1"/>
        <v>#N/A</v>
      </c>
      <c r="AT74" s="25" t="str">
        <f t="shared" si="2"/>
        <v>#N/A</v>
      </c>
      <c r="AU74" s="26" t="str">
        <f t="shared" si="3"/>
        <v>#N/A</v>
      </c>
      <c r="AV74" s="25" t="str">
        <f t="shared" si="4"/>
        <v>#N/A</v>
      </c>
      <c r="AW74" s="25"/>
      <c r="AX74" s="25"/>
      <c r="AY74" s="25"/>
      <c r="AZ74" s="25"/>
    </row>
    <row r="75">
      <c r="A75" s="32">
        <v>44766.0</v>
      </c>
      <c r="B75" s="14" t="s">
        <v>213</v>
      </c>
      <c r="C75" s="15">
        <v>37.1048351648352</v>
      </c>
      <c r="D75" s="16" t="str">
        <f>IFERROR(__xludf.DUMMYFUNCTION("CONCATENATE(""W241.CM.alex.doe."", TO_TEXT(C75), ""@gmail.com"")"),"W241.CM.alex.doe.037@gmail.com")</f>
        <v>W241.CM.alex.doe.037@gmail.com</v>
      </c>
      <c r="E75" s="17" t="s">
        <v>69</v>
      </c>
      <c r="F75" s="18">
        <v>35073.0</v>
      </c>
      <c r="G75" s="17" t="s">
        <v>70</v>
      </c>
      <c r="H75" s="19" t="s">
        <v>83</v>
      </c>
      <c r="I75" s="20"/>
      <c r="J75" s="21" t="str">
        <f>VLOOKUP(I75,'Ads Fontes Media Bias Data'!$A$2:$D$1744,3)</f>
        <v>#N/A</v>
      </c>
      <c r="K75" s="22" t="str">
        <f>VLOOKUP(I75,'Ads Fontes Media Bias Data'!$A$2:$D$1744,4)</f>
        <v>#N/A</v>
      </c>
      <c r="L75" s="20"/>
      <c r="M75" s="21" t="str">
        <f>VLOOKUP(L75,'Ads Fontes Media Bias Data'!$A$2:$D$1744,3)</f>
        <v>#N/A</v>
      </c>
      <c r="N75" s="22" t="str">
        <f>VLOOKUP(L75,'Ads Fontes Media Bias Data'!$A$2:$D$1744,4)</f>
        <v>#N/A</v>
      </c>
      <c r="O75" s="20"/>
      <c r="P75" s="21" t="str">
        <f>VLOOKUP(O75,'Ads Fontes Media Bias Data'!$A$2:$D$1744,3)</f>
        <v>#N/A</v>
      </c>
      <c r="Q75" s="22" t="str">
        <f>VLOOKUP(O75,'Ads Fontes Media Bias Data'!$A$2:$D$1744,4)</f>
        <v>#N/A</v>
      </c>
      <c r="R75" s="20"/>
      <c r="S75" s="21" t="str">
        <f>VLOOKUP(R75,'Ads Fontes Media Bias Data'!$A$2:$D$1744,3)</f>
        <v>#N/A</v>
      </c>
      <c r="T75" s="22" t="str">
        <f>VLOOKUP(R75,'Ads Fontes Media Bias Data'!$A$2:$D$1744,4)</f>
        <v>#N/A</v>
      </c>
      <c r="U75" s="20"/>
      <c r="V75" s="21" t="str">
        <f>VLOOKUP(U75,'Ads Fontes Media Bias Data'!$A$2:$D$1744,3)</f>
        <v>#N/A</v>
      </c>
      <c r="W75" s="22" t="str">
        <f>VLOOKUP(U75,'Ads Fontes Media Bias Data'!$A$2:$D$1744,4)</f>
        <v>#N/A</v>
      </c>
      <c r="X75" s="20"/>
      <c r="Y75" s="21" t="str">
        <f>VLOOKUP(X75,'Ads Fontes Media Bias Data'!$A$2:$D$1744,3)</f>
        <v>#N/A</v>
      </c>
      <c r="Z75" s="22" t="str">
        <f>VLOOKUP(X75,'Ads Fontes Media Bias Data'!$A$2:$D$1744,4)</f>
        <v>#N/A</v>
      </c>
      <c r="AA75" s="20"/>
      <c r="AB75" s="21" t="str">
        <f>VLOOKUP(AA75,'Ads Fontes Media Bias Data'!$A$2:$D$1744,3)</f>
        <v>#N/A</v>
      </c>
      <c r="AC75" s="22" t="str">
        <f>VLOOKUP(AA75,'Ads Fontes Media Bias Data'!$A$2:$D$1744,4)</f>
        <v>#N/A</v>
      </c>
      <c r="AD75" s="20"/>
      <c r="AE75" s="21" t="str">
        <f>VLOOKUP(AD75,'Ads Fontes Media Bias Data'!$A$2:$D$1744,3)</f>
        <v>#N/A</v>
      </c>
      <c r="AF75" s="22" t="str">
        <f>VLOOKUP(AD75,'Ads Fontes Media Bias Data'!$A$2:$D$1744,4)</f>
        <v>#N/A</v>
      </c>
      <c r="AG75" s="20"/>
      <c r="AH75" s="21" t="str">
        <f>VLOOKUP(AG75,'Ads Fontes Media Bias Data'!$A$2:$D$1744,3)</f>
        <v>#N/A</v>
      </c>
      <c r="AI75" s="22" t="str">
        <f>VLOOKUP(AG75,'Ads Fontes Media Bias Data'!$A$2:$D$1744,4)</f>
        <v>#N/A</v>
      </c>
      <c r="AJ75" s="20"/>
      <c r="AK75" s="21" t="str">
        <f>VLOOKUP(AJ75,'Ads Fontes Media Bias Data'!$A$2:$D$1744,3)</f>
        <v>#N/A</v>
      </c>
      <c r="AL75" s="22" t="str">
        <f>VLOOKUP(AJ75,'Ads Fontes Media Bias Data'!$A$2:$D$1744,4)</f>
        <v>#N/A</v>
      </c>
      <c r="AM75" s="20"/>
      <c r="AN75" s="21" t="str">
        <f>VLOOKUP(AM75,'Ads Fontes Media Bias Data'!$A$2:$D$1744,3)</f>
        <v>#N/A</v>
      </c>
      <c r="AO75" s="22" t="str">
        <f>VLOOKUP(AM75,'Ads Fontes Media Bias Data'!$A$2:$D$1744,4)</f>
        <v>#N/A</v>
      </c>
      <c r="AP75" s="20"/>
      <c r="AQ75" s="21" t="str">
        <f>VLOOKUP(AP75,'Ads Fontes Media Bias Data'!$A$2:$D$1744,3)</f>
        <v>#N/A</v>
      </c>
      <c r="AR75" s="22" t="str">
        <f>VLOOKUP(AP75,'Ads Fontes Media Bias Data'!$A$2:$D$1744,4)</f>
        <v>#N/A</v>
      </c>
      <c r="AS75" s="24" t="str">
        <f t="shared" si="1"/>
        <v>#N/A</v>
      </c>
      <c r="AT75" s="25" t="str">
        <f t="shared" si="2"/>
        <v>#N/A</v>
      </c>
      <c r="AU75" s="26" t="str">
        <f t="shared" si="3"/>
        <v>#N/A</v>
      </c>
      <c r="AV75" s="25" t="str">
        <f t="shared" si="4"/>
        <v>#N/A</v>
      </c>
      <c r="AW75" s="25"/>
      <c r="AX75" s="25"/>
      <c r="AY75" s="25"/>
      <c r="AZ75" s="25"/>
    </row>
    <row r="76">
      <c r="A76" s="32">
        <v>44766.0</v>
      </c>
      <c r="B76" s="14" t="s">
        <v>213</v>
      </c>
      <c r="C76" s="15">
        <v>37.6032967032967</v>
      </c>
      <c r="D76" s="16" t="str">
        <f>IFERROR(__xludf.DUMMYFUNCTION("CONCATENATE(""W241.CM.alex.doe."", TO_TEXT(C76), ""@gmail.com"")"),"W241.CM.alex.doe.038@gmail.com")</f>
        <v>W241.CM.alex.doe.038@gmail.com</v>
      </c>
      <c r="E76" s="17" t="s">
        <v>69</v>
      </c>
      <c r="F76" s="18">
        <v>36726.0</v>
      </c>
      <c r="G76" s="17" t="s">
        <v>96</v>
      </c>
      <c r="H76" s="19" t="s">
        <v>71</v>
      </c>
      <c r="I76" s="30"/>
      <c r="J76" s="28" t="str">
        <f>VLOOKUP(I76,'Ads Fontes Media Bias Data'!$A$2:$D$1744,3)</f>
        <v>#N/A</v>
      </c>
      <c r="K76" s="29" t="str">
        <f>VLOOKUP(I76,'Ads Fontes Media Bias Data'!$A$2:$D$1744,4)</f>
        <v>#N/A</v>
      </c>
      <c r="L76" s="27"/>
      <c r="M76" s="28" t="str">
        <f>VLOOKUP(L76,'Ads Fontes Media Bias Data'!$A$2:$D$1744,3)</f>
        <v>#N/A</v>
      </c>
      <c r="N76" s="29" t="str">
        <f>VLOOKUP(L76,'Ads Fontes Media Bias Data'!$A$2:$D$1744,4)</f>
        <v>#N/A</v>
      </c>
      <c r="O76" s="27"/>
      <c r="P76" s="28" t="str">
        <f>VLOOKUP(O76,'Ads Fontes Media Bias Data'!$A$2:$D$1744,3)</f>
        <v>#N/A</v>
      </c>
      <c r="Q76" s="29" t="str">
        <f>VLOOKUP(O76,'Ads Fontes Media Bias Data'!$A$2:$D$1744,4)</f>
        <v>#N/A</v>
      </c>
      <c r="R76" s="27"/>
      <c r="S76" s="28" t="str">
        <f>VLOOKUP(R76,'Ads Fontes Media Bias Data'!$A$2:$D$1744,3)</f>
        <v>#N/A</v>
      </c>
      <c r="T76" s="29" t="str">
        <f>VLOOKUP(R76,'Ads Fontes Media Bias Data'!$A$2:$D$1744,4)</f>
        <v>#N/A</v>
      </c>
      <c r="U76" s="27"/>
      <c r="V76" s="28" t="str">
        <f>VLOOKUP(U76,'Ads Fontes Media Bias Data'!$A$2:$D$1744,3)</f>
        <v>#N/A</v>
      </c>
      <c r="W76" s="29" t="str">
        <f>VLOOKUP(U76,'Ads Fontes Media Bias Data'!$A$2:$D$1744,4)</f>
        <v>#N/A</v>
      </c>
      <c r="X76" s="27"/>
      <c r="Y76" s="28" t="str">
        <f>VLOOKUP(X76,'Ads Fontes Media Bias Data'!$A$2:$D$1744,3)</f>
        <v>#N/A</v>
      </c>
      <c r="Z76" s="29" t="str">
        <f>VLOOKUP(X76,'Ads Fontes Media Bias Data'!$A$2:$D$1744,4)</f>
        <v>#N/A</v>
      </c>
      <c r="AA76" s="30"/>
      <c r="AB76" s="28" t="str">
        <f>VLOOKUP(AA76,'Ads Fontes Media Bias Data'!$A$2:$D$1744,3)</f>
        <v>#N/A</v>
      </c>
      <c r="AC76" s="29" t="str">
        <f>VLOOKUP(AA76,'Ads Fontes Media Bias Data'!$A$2:$D$1744,4)</f>
        <v>#N/A</v>
      </c>
      <c r="AD76" s="30"/>
      <c r="AE76" s="28" t="str">
        <f>VLOOKUP(AD76,'Ads Fontes Media Bias Data'!$A$2:$D$1744,3)</f>
        <v>#N/A</v>
      </c>
      <c r="AF76" s="29" t="str">
        <f>VLOOKUP(AD76,'Ads Fontes Media Bias Data'!$A$2:$D$1744,4)</f>
        <v>#N/A</v>
      </c>
      <c r="AG76" s="30"/>
      <c r="AH76" s="28" t="str">
        <f>VLOOKUP(AG76,'Ads Fontes Media Bias Data'!$A$2:$D$1744,3)</f>
        <v>#N/A</v>
      </c>
      <c r="AI76" s="29" t="str">
        <f>VLOOKUP(AG76,'Ads Fontes Media Bias Data'!$A$2:$D$1744,4)</f>
        <v>#N/A</v>
      </c>
      <c r="AJ76" s="30"/>
      <c r="AK76" s="28" t="str">
        <f>VLOOKUP(AJ76,'Ads Fontes Media Bias Data'!$A$2:$D$1744,3)</f>
        <v>#N/A</v>
      </c>
      <c r="AL76" s="29" t="str">
        <f>VLOOKUP(AJ76,'Ads Fontes Media Bias Data'!$A$2:$D$1744,4)</f>
        <v>#N/A</v>
      </c>
      <c r="AM76" s="30"/>
      <c r="AN76" s="28" t="str">
        <f>VLOOKUP(AM76,'Ads Fontes Media Bias Data'!$A$2:$D$1744,3)</f>
        <v>#N/A</v>
      </c>
      <c r="AO76" s="29" t="str">
        <f>VLOOKUP(AM76,'Ads Fontes Media Bias Data'!$A$2:$D$1744,4)</f>
        <v>#N/A</v>
      </c>
      <c r="AP76" s="30"/>
      <c r="AQ76" s="28" t="str">
        <f>VLOOKUP(AP76,'Ads Fontes Media Bias Data'!$A$2:$D$1744,3)</f>
        <v>#N/A</v>
      </c>
      <c r="AR76" s="29" t="str">
        <f>VLOOKUP(AP76,'Ads Fontes Media Bias Data'!$A$2:$D$1744,4)</f>
        <v>#N/A</v>
      </c>
      <c r="AS76" s="24" t="str">
        <f t="shared" si="1"/>
        <v>#N/A</v>
      </c>
      <c r="AT76" s="25" t="str">
        <f t="shared" si="2"/>
        <v>#N/A</v>
      </c>
      <c r="AU76" s="26" t="str">
        <f t="shared" si="3"/>
        <v>#N/A</v>
      </c>
      <c r="AV76" s="25" t="str">
        <f t="shared" si="4"/>
        <v>#N/A</v>
      </c>
      <c r="AW76" s="25"/>
      <c r="AX76" s="25"/>
      <c r="AY76" s="25"/>
      <c r="AZ76" s="25"/>
    </row>
    <row r="77">
      <c r="A77" s="32">
        <v>44766.0</v>
      </c>
      <c r="B77" s="14" t="s">
        <v>213</v>
      </c>
      <c r="C77" s="15">
        <v>38.1017582417583</v>
      </c>
      <c r="D77" s="16" t="str">
        <f>IFERROR(__xludf.DUMMYFUNCTION("CONCATENATE(""W241.CM.alex.doe."", TO_TEXT(C77), ""@gmail.com"")"),"W241.CM.alex.doe.038@gmail.com")</f>
        <v>W241.CM.alex.doe.038@gmail.com</v>
      </c>
      <c r="E77" s="17" t="s">
        <v>69</v>
      </c>
      <c r="F77" s="18">
        <v>36726.0</v>
      </c>
      <c r="G77" s="17" t="s">
        <v>96</v>
      </c>
      <c r="H77" s="19" t="s">
        <v>83</v>
      </c>
      <c r="I77" s="27"/>
      <c r="J77" s="28" t="str">
        <f>VLOOKUP(I77,'Ads Fontes Media Bias Data'!$A$2:$D$1744,3)</f>
        <v>#N/A</v>
      </c>
      <c r="K77" s="29" t="str">
        <f>VLOOKUP(I77,'Ads Fontes Media Bias Data'!$A$2:$D$1744,4)</f>
        <v>#N/A</v>
      </c>
      <c r="L77" s="27"/>
      <c r="M77" s="28" t="str">
        <f>VLOOKUP(L77,'Ads Fontes Media Bias Data'!$A$2:$D$1744,3)</f>
        <v>#N/A</v>
      </c>
      <c r="N77" s="29" t="str">
        <f>VLOOKUP(L77,'Ads Fontes Media Bias Data'!$A$2:$D$1744,4)</f>
        <v>#N/A</v>
      </c>
      <c r="O77" s="27"/>
      <c r="P77" s="28" t="str">
        <f>VLOOKUP(O77,'Ads Fontes Media Bias Data'!$A$2:$D$1744,3)</f>
        <v>#N/A</v>
      </c>
      <c r="Q77" s="29" t="str">
        <f>VLOOKUP(O77,'Ads Fontes Media Bias Data'!$A$2:$D$1744,4)</f>
        <v>#N/A</v>
      </c>
      <c r="R77" s="27"/>
      <c r="S77" s="28" t="str">
        <f>VLOOKUP(R77,'Ads Fontes Media Bias Data'!$A$2:$D$1744,3)</f>
        <v>#N/A</v>
      </c>
      <c r="T77" s="29" t="str">
        <f>VLOOKUP(R77,'Ads Fontes Media Bias Data'!$A$2:$D$1744,4)</f>
        <v>#N/A</v>
      </c>
      <c r="U77" s="27"/>
      <c r="V77" s="28" t="str">
        <f>VLOOKUP(U77,'Ads Fontes Media Bias Data'!$A$2:$D$1744,3)</f>
        <v>#N/A</v>
      </c>
      <c r="W77" s="29" t="str">
        <f>VLOOKUP(U77,'Ads Fontes Media Bias Data'!$A$2:$D$1744,4)</f>
        <v>#N/A</v>
      </c>
      <c r="X77" s="27"/>
      <c r="Y77" s="28" t="str">
        <f>VLOOKUP(X77,'Ads Fontes Media Bias Data'!$A$2:$D$1744,3)</f>
        <v>#N/A</v>
      </c>
      <c r="Z77" s="29" t="str">
        <f>VLOOKUP(X77,'Ads Fontes Media Bias Data'!$A$2:$D$1744,4)</f>
        <v>#N/A</v>
      </c>
      <c r="AA77" s="27"/>
      <c r="AB77" s="28" t="str">
        <f>VLOOKUP(AA77,'Ads Fontes Media Bias Data'!$A$2:$D$1744,3)</f>
        <v>#N/A</v>
      </c>
      <c r="AC77" s="29" t="str">
        <f>VLOOKUP(AA77,'Ads Fontes Media Bias Data'!$A$2:$D$1744,4)</f>
        <v>#N/A</v>
      </c>
      <c r="AD77" s="27"/>
      <c r="AE77" s="28" t="str">
        <f>VLOOKUP(AD77,'Ads Fontes Media Bias Data'!$A$2:$D$1744,3)</f>
        <v>#N/A</v>
      </c>
      <c r="AF77" s="29" t="str">
        <f>VLOOKUP(AD77,'Ads Fontes Media Bias Data'!$A$2:$D$1744,4)</f>
        <v>#N/A</v>
      </c>
      <c r="AG77" s="27"/>
      <c r="AH77" s="28" t="str">
        <f>VLOOKUP(AG77,'Ads Fontes Media Bias Data'!$A$2:$D$1744,3)</f>
        <v>#N/A</v>
      </c>
      <c r="AI77" s="29" t="str">
        <f>VLOOKUP(AG77,'Ads Fontes Media Bias Data'!$A$2:$D$1744,4)</f>
        <v>#N/A</v>
      </c>
      <c r="AJ77" s="27"/>
      <c r="AK77" s="28" t="str">
        <f>VLOOKUP(AJ77,'Ads Fontes Media Bias Data'!$A$2:$D$1744,3)</f>
        <v>#N/A</v>
      </c>
      <c r="AL77" s="29" t="str">
        <f>VLOOKUP(AJ77,'Ads Fontes Media Bias Data'!$A$2:$D$1744,4)</f>
        <v>#N/A</v>
      </c>
      <c r="AM77" s="27"/>
      <c r="AN77" s="28" t="str">
        <f>VLOOKUP(AM77,'Ads Fontes Media Bias Data'!$A$2:$D$1744,3)</f>
        <v>#N/A</v>
      </c>
      <c r="AO77" s="29" t="str">
        <f>VLOOKUP(AM77,'Ads Fontes Media Bias Data'!$A$2:$D$1744,4)</f>
        <v>#N/A</v>
      </c>
      <c r="AP77" s="27"/>
      <c r="AQ77" s="28" t="str">
        <f>VLOOKUP(AP77,'Ads Fontes Media Bias Data'!$A$2:$D$1744,3)</f>
        <v>#N/A</v>
      </c>
      <c r="AR77" s="29" t="str">
        <f>VLOOKUP(AP77,'Ads Fontes Media Bias Data'!$A$2:$D$1744,4)</f>
        <v>#N/A</v>
      </c>
      <c r="AS77" s="24" t="str">
        <f t="shared" si="1"/>
        <v>#N/A</v>
      </c>
      <c r="AT77" s="25" t="str">
        <f t="shared" si="2"/>
        <v>#N/A</v>
      </c>
      <c r="AU77" s="26" t="str">
        <f t="shared" si="3"/>
        <v>#N/A</v>
      </c>
      <c r="AV77" s="25" t="str">
        <f t="shared" si="4"/>
        <v>#N/A</v>
      </c>
      <c r="AW77" s="25"/>
      <c r="AX77" s="25"/>
      <c r="AY77" s="25"/>
      <c r="AZ77" s="25"/>
    </row>
    <row r="78">
      <c r="A78" s="32">
        <v>44766.0</v>
      </c>
      <c r="B78" s="14" t="s">
        <v>213</v>
      </c>
      <c r="C78" s="15">
        <v>38.6002197802198</v>
      </c>
      <c r="D78" s="16" t="str">
        <f>IFERROR(__xludf.DUMMYFUNCTION("CONCATENATE(""W241.CM.alex.doe."", TO_TEXT(C78), ""@gmail.com"")"),"W241.CM.alex.doe.039@gmail.com")</f>
        <v>W241.CM.alex.doe.039@gmail.com</v>
      </c>
      <c r="E78" s="17" t="s">
        <v>69</v>
      </c>
      <c r="F78" s="18">
        <v>37043.0</v>
      </c>
      <c r="G78" s="17" t="s">
        <v>107</v>
      </c>
      <c r="H78" s="19" t="s">
        <v>71</v>
      </c>
      <c r="I78" s="20"/>
      <c r="J78" s="21" t="str">
        <f>VLOOKUP(I78,'Ads Fontes Media Bias Data'!$A$2:$D$1744,3)</f>
        <v>#N/A</v>
      </c>
      <c r="K78" s="22" t="str">
        <f>VLOOKUP(I78,'Ads Fontes Media Bias Data'!$A$2:$D$1744,4)</f>
        <v>#N/A</v>
      </c>
      <c r="L78" s="20"/>
      <c r="M78" s="21" t="str">
        <f>VLOOKUP(L78,'Ads Fontes Media Bias Data'!$A$2:$D$1744,3)</f>
        <v>#N/A</v>
      </c>
      <c r="N78" s="22" t="str">
        <f>VLOOKUP(L78,'Ads Fontes Media Bias Data'!$A$2:$D$1744,4)</f>
        <v>#N/A</v>
      </c>
      <c r="O78" s="20"/>
      <c r="P78" s="21" t="str">
        <f>VLOOKUP(O78,'Ads Fontes Media Bias Data'!$A$2:$D$1744,3)</f>
        <v>#N/A</v>
      </c>
      <c r="Q78" s="22" t="str">
        <f>VLOOKUP(O78,'Ads Fontes Media Bias Data'!$A$2:$D$1744,4)</f>
        <v>#N/A</v>
      </c>
      <c r="R78" s="31"/>
      <c r="S78" s="21" t="str">
        <f>VLOOKUP(R78,'Ads Fontes Media Bias Data'!$A$2:$D$1744,3)</f>
        <v>#N/A</v>
      </c>
      <c r="T78" s="22" t="str">
        <f>VLOOKUP(R78,'Ads Fontes Media Bias Data'!$A$2:$D$1744,4)</f>
        <v>#N/A</v>
      </c>
      <c r="U78" s="20"/>
      <c r="V78" s="21" t="str">
        <f>VLOOKUP(U78,'Ads Fontes Media Bias Data'!$A$2:$D$1744,3)</f>
        <v>#N/A</v>
      </c>
      <c r="W78" s="22" t="str">
        <f>VLOOKUP(U78,'Ads Fontes Media Bias Data'!$A$2:$D$1744,4)</f>
        <v>#N/A</v>
      </c>
      <c r="X78" s="20"/>
      <c r="Y78" s="21" t="str">
        <f>VLOOKUP(X78,'Ads Fontes Media Bias Data'!$A$2:$D$1744,3)</f>
        <v>#N/A</v>
      </c>
      <c r="Z78" s="22" t="str">
        <f>VLOOKUP(X78,'Ads Fontes Media Bias Data'!$A$2:$D$1744,4)</f>
        <v>#N/A</v>
      </c>
      <c r="AA78" s="20"/>
      <c r="AB78" s="21" t="str">
        <f>VLOOKUP(AA78,'Ads Fontes Media Bias Data'!$A$2:$D$1744,3)</f>
        <v>#N/A</v>
      </c>
      <c r="AC78" s="22" t="str">
        <f>VLOOKUP(AA78,'Ads Fontes Media Bias Data'!$A$2:$D$1744,4)</f>
        <v>#N/A</v>
      </c>
      <c r="AD78" s="20"/>
      <c r="AE78" s="21" t="str">
        <f>VLOOKUP(AD78,'Ads Fontes Media Bias Data'!$A$2:$D$1744,3)</f>
        <v>#N/A</v>
      </c>
      <c r="AF78" s="22" t="str">
        <f>VLOOKUP(AD78,'Ads Fontes Media Bias Data'!$A$2:$D$1744,4)</f>
        <v>#N/A</v>
      </c>
      <c r="AG78" s="20"/>
      <c r="AH78" s="21" t="str">
        <f>VLOOKUP(AG78,'Ads Fontes Media Bias Data'!$A$2:$D$1744,3)</f>
        <v>#N/A</v>
      </c>
      <c r="AI78" s="22" t="str">
        <f>VLOOKUP(AG78,'Ads Fontes Media Bias Data'!$A$2:$D$1744,4)</f>
        <v>#N/A</v>
      </c>
      <c r="AJ78" s="20"/>
      <c r="AK78" s="21" t="str">
        <f>VLOOKUP(AJ78,'Ads Fontes Media Bias Data'!$A$2:$D$1744,3)</f>
        <v>#N/A</v>
      </c>
      <c r="AL78" s="22" t="str">
        <f>VLOOKUP(AJ78,'Ads Fontes Media Bias Data'!$A$2:$D$1744,4)</f>
        <v>#N/A</v>
      </c>
      <c r="AM78" s="20"/>
      <c r="AN78" s="21" t="str">
        <f>VLOOKUP(AM78,'Ads Fontes Media Bias Data'!$A$2:$D$1744,3)</f>
        <v>#N/A</v>
      </c>
      <c r="AO78" s="22" t="str">
        <f>VLOOKUP(AM78,'Ads Fontes Media Bias Data'!$A$2:$D$1744,4)</f>
        <v>#N/A</v>
      </c>
      <c r="AP78" s="20"/>
      <c r="AQ78" s="21" t="str">
        <f>VLOOKUP(AP78,'Ads Fontes Media Bias Data'!$A$2:$D$1744,3)</f>
        <v>#N/A</v>
      </c>
      <c r="AR78" s="22" t="str">
        <f>VLOOKUP(AP78,'Ads Fontes Media Bias Data'!$A$2:$D$1744,4)</f>
        <v>#N/A</v>
      </c>
      <c r="AS78" s="24" t="str">
        <f t="shared" si="1"/>
        <v>#N/A</v>
      </c>
      <c r="AT78" s="25" t="str">
        <f t="shared" si="2"/>
        <v>#N/A</v>
      </c>
      <c r="AU78" s="26" t="str">
        <f t="shared" si="3"/>
        <v>#N/A</v>
      </c>
      <c r="AV78" s="25" t="str">
        <f t="shared" si="4"/>
        <v>#N/A</v>
      </c>
      <c r="AW78" s="25"/>
      <c r="AX78" s="25"/>
      <c r="AY78" s="25"/>
      <c r="AZ78" s="25"/>
    </row>
    <row r="79">
      <c r="A79" s="32">
        <v>44766.0</v>
      </c>
      <c r="B79" s="14" t="s">
        <v>213</v>
      </c>
      <c r="C79" s="15">
        <v>39.0986813186814</v>
      </c>
      <c r="D79" s="16" t="str">
        <f>IFERROR(__xludf.DUMMYFUNCTION("CONCATENATE(""W241.CM.alex.doe."", TO_TEXT(C79), ""@gmail.com"")"),"W241.CM.alex.doe.039@gmail.com")</f>
        <v>W241.CM.alex.doe.039@gmail.com</v>
      </c>
      <c r="E79" s="17" t="s">
        <v>69</v>
      </c>
      <c r="F79" s="18">
        <v>37043.0</v>
      </c>
      <c r="G79" s="17" t="s">
        <v>107</v>
      </c>
      <c r="H79" s="19" t="s">
        <v>83</v>
      </c>
      <c r="I79" s="20"/>
      <c r="J79" s="21" t="str">
        <f>VLOOKUP(I79,'Ads Fontes Media Bias Data'!$A$2:$D$1744,3)</f>
        <v>#N/A</v>
      </c>
      <c r="K79" s="22" t="str">
        <f>VLOOKUP(I79,'Ads Fontes Media Bias Data'!$A$2:$D$1744,4)</f>
        <v>#N/A</v>
      </c>
      <c r="L79" s="20"/>
      <c r="M79" s="21" t="str">
        <f>VLOOKUP(L79,'Ads Fontes Media Bias Data'!$A$2:$D$1744,3)</f>
        <v>#N/A</v>
      </c>
      <c r="N79" s="22" t="str">
        <f>VLOOKUP(L79,'Ads Fontes Media Bias Data'!$A$2:$D$1744,4)</f>
        <v>#N/A</v>
      </c>
      <c r="O79" s="20"/>
      <c r="P79" s="21" t="str">
        <f>VLOOKUP(O79,'Ads Fontes Media Bias Data'!$A$2:$D$1744,3)</f>
        <v>#N/A</v>
      </c>
      <c r="Q79" s="22" t="str">
        <f>VLOOKUP(O79,'Ads Fontes Media Bias Data'!$A$2:$D$1744,4)</f>
        <v>#N/A</v>
      </c>
      <c r="R79" s="20"/>
      <c r="S79" s="21" t="str">
        <f>VLOOKUP(R79,'Ads Fontes Media Bias Data'!$A$2:$D$1744,3)</f>
        <v>#N/A</v>
      </c>
      <c r="T79" s="22" t="str">
        <f>VLOOKUP(R79,'Ads Fontes Media Bias Data'!$A$2:$D$1744,4)</f>
        <v>#N/A</v>
      </c>
      <c r="U79" s="20"/>
      <c r="V79" s="21" t="str">
        <f>VLOOKUP(U79,'Ads Fontes Media Bias Data'!$A$2:$D$1744,3)</f>
        <v>#N/A</v>
      </c>
      <c r="W79" s="22" t="str">
        <f>VLOOKUP(U79,'Ads Fontes Media Bias Data'!$A$2:$D$1744,4)</f>
        <v>#N/A</v>
      </c>
      <c r="X79" s="20"/>
      <c r="Y79" s="21" t="str">
        <f>VLOOKUP(X79,'Ads Fontes Media Bias Data'!$A$2:$D$1744,3)</f>
        <v>#N/A</v>
      </c>
      <c r="Z79" s="22" t="str">
        <f>VLOOKUP(X79,'Ads Fontes Media Bias Data'!$A$2:$D$1744,4)</f>
        <v>#N/A</v>
      </c>
      <c r="AA79" s="20"/>
      <c r="AB79" s="21" t="str">
        <f>VLOOKUP(AA79,'Ads Fontes Media Bias Data'!$A$2:$D$1744,3)</f>
        <v>#N/A</v>
      </c>
      <c r="AC79" s="22" t="str">
        <f>VLOOKUP(AA79,'Ads Fontes Media Bias Data'!$A$2:$D$1744,4)</f>
        <v>#N/A</v>
      </c>
      <c r="AD79" s="20"/>
      <c r="AE79" s="21" t="str">
        <f>VLOOKUP(AD79,'Ads Fontes Media Bias Data'!$A$2:$D$1744,3)</f>
        <v>#N/A</v>
      </c>
      <c r="AF79" s="22" t="str">
        <f>VLOOKUP(AD79,'Ads Fontes Media Bias Data'!$A$2:$D$1744,4)</f>
        <v>#N/A</v>
      </c>
      <c r="AG79" s="20"/>
      <c r="AH79" s="21" t="str">
        <f>VLOOKUP(AG79,'Ads Fontes Media Bias Data'!$A$2:$D$1744,3)</f>
        <v>#N/A</v>
      </c>
      <c r="AI79" s="22" t="str">
        <f>VLOOKUP(AG79,'Ads Fontes Media Bias Data'!$A$2:$D$1744,4)</f>
        <v>#N/A</v>
      </c>
      <c r="AJ79" s="20"/>
      <c r="AK79" s="21" t="str">
        <f>VLOOKUP(AJ79,'Ads Fontes Media Bias Data'!$A$2:$D$1744,3)</f>
        <v>#N/A</v>
      </c>
      <c r="AL79" s="22" t="str">
        <f>VLOOKUP(AJ79,'Ads Fontes Media Bias Data'!$A$2:$D$1744,4)</f>
        <v>#N/A</v>
      </c>
      <c r="AM79" s="20"/>
      <c r="AN79" s="21" t="str">
        <f>VLOOKUP(AM79,'Ads Fontes Media Bias Data'!$A$2:$D$1744,3)</f>
        <v>#N/A</v>
      </c>
      <c r="AO79" s="22" t="str">
        <f>VLOOKUP(AM79,'Ads Fontes Media Bias Data'!$A$2:$D$1744,4)</f>
        <v>#N/A</v>
      </c>
      <c r="AP79" s="20"/>
      <c r="AQ79" s="21" t="str">
        <f>VLOOKUP(AP79,'Ads Fontes Media Bias Data'!$A$2:$D$1744,3)</f>
        <v>#N/A</v>
      </c>
      <c r="AR79" s="22" t="str">
        <f>VLOOKUP(AP79,'Ads Fontes Media Bias Data'!$A$2:$D$1744,4)</f>
        <v>#N/A</v>
      </c>
      <c r="AS79" s="24" t="str">
        <f t="shared" si="1"/>
        <v>#N/A</v>
      </c>
      <c r="AT79" s="25" t="str">
        <f t="shared" si="2"/>
        <v>#N/A</v>
      </c>
      <c r="AU79" s="26" t="str">
        <f t="shared" si="3"/>
        <v>#N/A</v>
      </c>
      <c r="AV79" s="25" t="str">
        <f t="shared" si="4"/>
        <v>#N/A</v>
      </c>
      <c r="AW79" s="25"/>
      <c r="AX79" s="25"/>
      <c r="AY79" s="25"/>
      <c r="AZ79" s="25"/>
    </row>
    <row r="80">
      <c r="A80" s="32">
        <v>44766.0</v>
      </c>
      <c r="B80" s="14" t="s">
        <v>213</v>
      </c>
      <c r="C80" s="15">
        <v>39.5971428571429</v>
      </c>
      <c r="D80" s="16" t="str">
        <f>IFERROR(__xludf.DUMMYFUNCTION("CONCATENATE(""W241.CM.alex.doe."", TO_TEXT(C80), ""@gmail.com"")"),"W241.CM.alex.doe.040@gmail.com")</f>
        <v>W241.CM.alex.doe.040@gmail.com</v>
      </c>
      <c r="E80" s="17" t="s">
        <v>115</v>
      </c>
      <c r="F80" s="18">
        <v>22364.0</v>
      </c>
      <c r="G80" s="17" t="s">
        <v>70</v>
      </c>
      <c r="H80" s="19" t="s">
        <v>71</v>
      </c>
      <c r="I80" s="30"/>
      <c r="J80" s="28" t="str">
        <f>VLOOKUP(I80,'Ads Fontes Media Bias Data'!$A$2:$D$1744,3)</f>
        <v>#N/A</v>
      </c>
      <c r="K80" s="29" t="str">
        <f>VLOOKUP(I80,'Ads Fontes Media Bias Data'!$A$2:$D$1744,4)</f>
        <v>#N/A</v>
      </c>
      <c r="L80" s="27"/>
      <c r="M80" s="28" t="str">
        <f>VLOOKUP(L80,'Ads Fontes Media Bias Data'!$A$2:$D$1744,3)</f>
        <v>#N/A</v>
      </c>
      <c r="N80" s="29" t="str">
        <f>VLOOKUP(L80,'Ads Fontes Media Bias Data'!$A$2:$D$1744,4)</f>
        <v>#N/A</v>
      </c>
      <c r="O80" s="27"/>
      <c r="P80" s="28" t="str">
        <f>VLOOKUP(O80,'Ads Fontes Media Bias Data'!$A$2:$D$1744,3)</f>
        <v>#N/A</v>
      </c>
      <c r="Q80" s="29" t="str">
        <f>VLOOKUP(O80,'Ads Fontes Media Bias Data'!$A$2:$D$1744,4)</f>
        <v>#N/A</v>
      </c>
      <c r="R80" s="27"/>
      <c r="S80" s="28" t="str">
        <f>VLOOKUP(R80,'Ads Fontes Media Bias Data'!$A$2:$D$1744,3)</f>
        <v>#N/A</v>
      </c>
      <c r="T80" s="29" t="str">
        <f>VLOOKUP(R80,'Ads Fontes Media Bias Data'!$A$2:$D$1744,4)</f>
        <v>#N/A</v>
      </c>
      <c r="U80" s="27"/>
      <c r="V80" s="28" t="str">
        <f>VLOOKUP(U80,'Ads Fontes Media Bias Data'!$A$2:$D$1744,3)</f>
        <v>#N/A</v>
      </c>
      <c r="W80" s="29" t="str">
        <f>VLOOKUP(U80,'Ads Fontes Media Bias Data'!$A$2:$D$1744,4)</f>
        <v>#N/A</v>
      </c>
      <c r="X80" s="27"/>
      <c r="Y80" s="28" t="str">
        <f>VLOOKUP(X80,'Ads Fontes Media Bias Data'!$A$2:$D$1744,3)</f>
        <v>#N/A</v>
      </c>
      <c r="Z80" s="29" t="str">
        <f>VLOOKUP(X80,'Ads Fontes Media Bias Data'!$A$2:$D$1744,4)</f>
        <v>#N/A</v>
      </c>
      <c r="AA80" s="30"/>
      <c r="AB80" s="28" t="str">
        <f>VLOOKUP(AA80,'Ads Fontes Media Bias Data'!$A$2:$D$1744,3)</f>
        <v>#N/A</v>
      </c>
      <c r="AC80" s="29" t="str">
        <f>VLOOKUP(AA80,'Ads Fontes Media Bias Data'!$A$2:$D$1744,4)</f>
        <v>#N/A</v>
      </c>
      <c r="AD80" s="30"/>
      <c r="AE80" s="28" t="str">
        <f>VLOOKUP(AD80,'Ads Fontes Media Bias Data'!$A$2:$D$1744,3)</f>
        <v>#N/A</v>
      </c>
      <c r="AF80" s="29" t="str">
        <f>VLOOKUP(AD80,'Ads Fontes Media Bias Data'!$A$2:$D$1744,4)</f>
        <v>#N/A</v>
      </c>
      <c r="AG80" s="30"/>
      <c r="AH80" s="28" t="str">
        <f>VLOOKUP(AG80,'Ads Fontes Media Bias Data'!$A$2:$D$1744,3)</f>
        <v>#N/A</v>
      </c>
      <c r="AI80" s="29" t="str">
        <f>VLOOKUP(AG80,'Ads Fontes Media Bias Data'!$A$2:$D$1744,4)</f>
        <v>#N/A</v>
      </c>
      <c r="AJ80" s="30"/>
      <c r="AK80" s="28" t="str">
        <f>VLOOKUP(AJ80,'Ads Fontes Media Bias Data'!$A$2:$D$1744,3)</f>
        <v>#N/A</v>
      </c>
      <c r="AL80" s="29" t="str">
        <f>VLOOKUP(AJ80,'Ads Fontes Media Bias Data'!$A$2:$D$1744,4)</f>
        <v>#N/A</v>
      </c>
      <c r="AM80" s="30"/>
      <c r="AN80" s="28" t="str">
        <f>VLOOKUP(AM80,'Ads Fontes Media Bias Data'!$A$2:$D$1744,3)</f>
        <v>#N/A</v>
      </c>
      <c r="AO80" s="29" t="str">
        <f>VLOOKUP(AM80,'Ads Fontes Media Bias Data'!$A$2:$D$1744,4)</f>
        <v>#N/A</v>
      </c>
      <c r="AP80" s="30"/>
      <c r="AQ80" s="28" t="str">
        <f>VLOOKUP(AP80,'Ads Fontes Media Bias Data'!$A$2:$D$1744,3)</f>
        <v>#N/A</v>
      </c>
      <c r="AR80" s="29" t="str">
        <f>VLOOKUP(AP80,'Ads Fontes Media Bias Data'!$A$2:$D$1744,4)</f>
        <v>#N/A</v>
      </c>
      <c r="AS80" s="24" t="str">
        <f t="shared" si="1"/>
        <v>#N/A</v>
      </c>
      <c r="AT80" s="25" t="str">
        <f t="shared" si="2"/>
        <v>#N/A</v>
      </c>
      <c r="AU80" s="26" t="str">
        <f t="shared" si="3"/>
        <v>#N/A</v>
      </c>
      <c r="AV80" s="25" t="str">
        <f t="shared" si="4"/>
        <v>#N/A</v>
      </c>
      <c r="AW80" s="25"/>
      <c r="AX80" s="25"/>
      <c r="AY80" s="25"/>
      <c r="AZ80" s="25"/>
    </row>
    <row r="81">
      <c r="A81" s="32">
        <v>44766.0</v>
      </c>
      <c r="B81" s="14" t="s">
        <v>213</v>
      </c>
      <c r="C81" s="15">
        <v>40.0956043956044</v>
      </c>
      <c r="D81" s="16" t="str">
        <f>IFERROR(__xludf.DUMMYFUNCTION("CONCATENATE(""W241.CM.alex.doe."", TO_TEXT(C81), ""@gmail.com"")"),"W241.CM.alex.doe.040@gmail.com")</f>
        <v>W241.CM.alex.doe.040@gmail.com</v>
      </c>
      <c r="E81" s="17" t="s">
        <v>115</v>
      </c>
      <c r="F81" s="18">
        <v>22364.0</v>
      </c>
      <c r="G81" s="17" t="s">
        <v>70</v>
      </c>
      <c r="H81" s="19" t="s">
        <v>83</v>
      </c>
      <c r="I81" s="27"/>
      <c r="J81" s="28" t="str">
        <f>VLOOKUP(I81,'Ads Fontes Media Bias Data'!$A$2:$D$1744,3)</f>
        <v>#N/A</v>
      </c>
      <c r="K81" s="29" t="str">
        <f>VLOOKUP(I81,'Ads Fontes Media Bias Data'!$A$2:$D$1744,4)</f>
        <v>#N/A</v>
      </c>
      <c r="L81" s="27"/>
      <c r="M81" s="28" t="str">
        <f>VLOOKUP(L81,'Ads Fontes Media Bias Data'!$A$2:$D$1744,3)</f>
        <v>#N/A</v>
      </c>
      <c r="N81" s="29" t="str">
        <f>VLOOKUP(L81,'Ads Fontes Media Bias Data'!$A$2:$D$1744,4)</f>
        <v>#N/A</v>
      </c>
      <c r="O81" s="27"/>
      <c r="P81" s="28" t="str">
        <f>VLOOKUP(O81,'Ads Fontes Media Bias Data'!$A$2:$D$1744,3)</f>
        <v>#N/A</v>
      </c>
      <c r="Q81" s="29" t="str">
        <f>VLOOKUP(O81,'Ads Fontes Media Bias Data'!$A$2:$D$1744,4)</f>
        <v>#N/A</v>
      </c>
      <c r="R81" s="27"/>
      <c r="S81" s="28" t="str">
        <f>VLOOKUP(R81,'Ads Fontes Media Bias Data'!$A$2:$D$1744,3)</f>
        <v>#N/A</v>
      </c>
      <c r="T81" s="29" t="str">
        <f>VLOOKUP(R81,'Ads Fontes Media Bias Data'!$A$2:$D$1744,4)</f>
        <v>#N/A</v>
      </c>
      <c r="U81" s="27"/>
      <c r="V81" s="28" t="str">
        <f>VLOOKUP(U81,'Ads Fontes Media Bias Data'!$A$2:$D$1744,3)</f>
        <v>#N/A</v>
      </c>
      <c r="W81" s="29" t="str">
        <f>VLOOKUP(U81,'Ads Fontes Media Bias Data'!$A$2:$D$1744,4)</f>
        <v>#N/A</v>
      </c>
      <c r="X81" s="27"/>
      <c r="Y81" s="28" t="str">
        <f>VLOOKUP(X81,'Ads Fontes Media Bias Data'!$A$2:$D$1744,3)</f>
        <v>#N/A</v>
      </c>
      <c r="Z81" s="29" t="str">
        <f>VLOOKUP(X81,'Ads Fontes Media Bias Data'!$A$2:$D$1744,4)</f>
        <v>#N/A</v>
      </c>
      <c r="AA81" s="27"/>
      <c r="AB81" s="28" t="str">
        <f>VLOOKUP(AA81,'Ads Fontes Media Bias Data'!$A$2:$D$1744,3)</f>
        <v>#N/A</v>
      </c>
      <c r="AC81" s="29" t="str">
        <f>VLOOKUP(AA81,'Ads Fontes Media Bias Data'!$A$2:$D$1744,4)</f>
        <v>#N/A</v>
      </c>
      <c r="AD81" s="27"/>
      <c r="AE81" s="28" t="str">
        <f>VLOOKUP(AD81,'Ads Fontes Media Bias Data'!$A$2:$D$1744,3)</f>
        <v>#N/A</v>
      </c>
      <c r="AF81" s="29" t="str">
        <f>VLOOKUP(AD81,'Ads Fontes Media Bias Data'!$A$2:$D$1744,4)</f>
        <v>#N/A</v>
      </c>
      <c r="AG81" s="27"/>
      <c r="AH81" s="28" t="str">
        <f>VLOOKUP(AG81,'Ads Fontes Media Bias Data'!$A$2:$D$1744,3)</f>
        <v>#N/A</v>
      </c>
      <c r="AI81" s="29" t="str">
        <f>VLOOKUP(AG81,'Ads Fontes Media Bias Data'!$A$2:$D$1744,4)</f>
        <v>#N/A</v>
      </c>
      <c r="AJ81" s="27"/>
      <c r="AK81" s="28" t="str">
        <f>VLOOKUP(AJ81,'Ads Fontes Media Bias Data'!$A$2:$D$1744,3)</f>
        <v>#N/A</v>
      </c>
      <c r="AL81" s="29" t="str">
        <f>VLOOKUP(AJ81,'Ads Fontes Media Bias Data'!$A$2:$D$1744,4)</f>
        <v>#N/A</v>
      </c>
      <c r="AM81" s="27"/>
      <c r="AN81" s="28" t="str">
        <f>VLOOKUP(AM81,'Ads Fontes Media Bias Data'!$A$2:$D$1744,3)</f>
        <v>#N/A</v>
      </c>
      <c r="AO81" s="29" t="str">
        <f>VLOOKUP(AM81,'Ads Fontes Media Bias Data'!$A$2:$D$1744,4)</f>
        <v>#N/A</v>
      </c>
      <c r="AP81" s="27"/>
      <c r="AQ81" s="28" t="str">
        <f>VLOOKUP(AP81,'Ads Fontes Media Bias Data'!$A$2:$D$1744,3)</f>
        <v>#N/A</v>
      </c>
      <c r="AR81" s="29" t="str">
        <f>VLOOKUP(AP81,'Ads Fontes Media Bias Data'!$A$2:$D$1744,4)</f>
        <v>#N/A</v>
      </c>
      <c r="AS81" s="24" t="str">
        <f t="shared" si="1"/>
        <v>#N/A</v>
      </c>
      <c r="AT81" s="25" t="str">
        <f t="shared" si="2"/>
        <v>#N/A</v>
      </c>
      <c r="AU81" s="26" t="str">
        <f t="shared" si="3"/>
        <v>#N/A</v>
      </c>
      <c r="AV81" s="25" t="str">
        <f t="shared" si="4"/>
        <v>#N/A</v>
      </c>
      <c r="AW81" s="25"/>
      <c r="AX81" s="25"/>
      <c r="AY81" s="25"/>
      <c r="AZ81" s="25"/>
    </row>
    <row r="82">
      <c r="A82" s="32">
        <v>44766.0</v>
      </c>
      <c r="B82" s="14" t="s">
        <v>213</v>
      </c>
      <c r="C82" s="15">
        <v>40.594065934066</v>
      </c>
      <c r="D82" s="16" t="str">
        <f>IFERROR(__xludf.DUMMYFUNCTION("CONCATENATE(""W241.CM.alex.doe."", TO_TEXT(C82), ""@gmail.com"")"),"W241.CM.alex.doe.041@gmail.com")</f>
        <v>W241.CM.alex.doe.041@gmail.com</v>
      </c>
      <c r="E82" s="17" t="s">
        <v>115</v>
      </c>
      <c r="F82" s="18">
        <v>19802.0</v>
      </c>
      <c r="G82" s="17" t="s">
        <v>96</v>
      </c>
      <c r="H82" s="19" t="s">
        <v>71</v>
      </c>
      <c r="I82" s="20"/>
      <c r="J82" s="21" t="str">
        <f>VLOOKUP(I82,'Ads Fontes Media Bias Data'!$A$2:$D$1744,3)</f>
        <v>#N/A</v>
      </c>
      <c r="K82" s="22" t="str">
        <f>VLOOKUP(I82,'Ads Fontes Media Bias Data'!$A$2:$D$1744,4)</f>
        <v>#N/A</v>
      </c>
      <c r="L82" s="20"/>
      <c r="M82" s="21" t="str">
        <f>VLOOKUP(L82,'Ads Fontes Media Bias Data'!$A$2:$D$1744,3)</f>
        <v>#N/A</v>
      </c>
      <c r="N82" s="22" t="str">
        <f>VLOOKUP(L82,'Ads Fontes Media Bias Data'!$A$2:$D$1744,4)</f>
        <v>#N/A</v>
      </c>
      <c r="O82" s="20"/>
      <c r="P82" s="21" t="str">
        <f>VLOOKUP(O82,'Ads Fontes Media Bias Data'!$A$2:$D$1744,3)</f>
        <v>#N/A</v>
      </c>
      <c r="Q82" s="22" t="str">
        <f>VLOOKUP(O82,'Ads Fontes Media Bias Data'!$A$2:$D$1744,4)</f>
        <v>#N/A</v>
      </c>
      <c r="R82" s="31"/>
      <c r="S82" s="21" t="str">
        <f>VLOOKUP(R82,'Ads Fontes Media Bias Data'!$A$2:$D$1744,3)</f>
        <v>#N/A</v>
      </c>
      <c r="T82" s="22" t="str">
        <f>VLOOKUP(R82,'Ads Fontes Media Bias Data'!$A$2:$D$1744,4)</f>
        <v>#N/A</v>
      </c>
      <c r="U82" s="20"/>
      <c r="V82" s="21" t="str">
        <f>VLOOKUP(U82,'Ads Fontes Media Bias Data'!$A$2:$D$1744,3)</f>
        <v>#N/A</v>
      </c>
      <c r="W82" s="22" t="str">
        <f>VLOOKUP(U82,'Ads Fontes Media Bias Data'!$A$2:$D$1744,4)</f>
        <v>#N/A</v>
      </c>
      <c r="X82" s="20"/>
      <c r="Y82" s="21" t="str">
        <f>VLOOKUP(X82,'Ads Fontes Media Bias Data'!$A$2:$D$1744,3)</f>
        <v>#N/A</v>
      </c>
      <c r="Z82" s="22" t="str">
        <f>VLOOKUP(X82,'Ads Fontes Media Bias Data'!$A$2:$D$1744,4)</f>
        <v>#N/A</v>
      </c>
      <c r="AA82" s="20"/>
      <c r="AB82" s="21" t="str">
        <f>VLOOKUP(AA82,'Ads Fontes Media Bias Data'!$A$2:$D$1744,3)</f>
        <v>#N/A</v>
      </c>
      <c r="AC82" s="22" t="str">
        <f>VLOOKUP(AA82,'Ads Fontes Media Bias Data'!$A$2:$D$1744,4)</f>
        <v>#N/A</v>
      </c>
      <c r="AD82" s="20"/>
      <c r="AE82" s="21" t="str">
        <f>VLOOKUP(AD82,'Ads Fontes Media Bias Data'!$A$2:$D$1744,3)</f>
        <v>#N/A</v>
      </c>
      <c r="AF82" s="22" t="str">
        <f>VLOOKUP(AD82,'Ads Fontes Media Bias Data'!$A$2:$D$1744,4)</f>
        <v>#N/A</v>
      </c>
      <c r="AG82" s="20"/>
      <c r="AH82" s="21" t="str">
        <f>VLOOKUP(AG82,'Ads Fontes Media Bias Data'!$A$2:$D$1744,3)</f>
        <v>#N/A</v>
      </c>
      <c r="AI82" s="22" t="str">
        <f>VLOOKUP(AG82,'Ads Fontes Media Bias Data'!$A$2:$D$1744,4)</f>
        <v>#N/A</v>
      </c>
      <c r="AJ82" s="20"/>
      <c r="AK82" s="21" t="str">
        <f>VLOOKUP(AJ82,'Ads Fontes Media Bias Data'!$A$2:$D$1744,3)</f>
        <v>#N/A</v>
      </c>
      <c r="AL82" s="22" t="str">
        <f>VLOOKUP(AJ82,'Ads Fontes Media Bias Data'!$A$2:$D$1744,4)</f>
        <v>#N/A</v>
      </c>
      <c r="AM82" s="20"/>
      <c r="AN82" s="21" t="str">
        <f>VLOOKUP(AM82,'Ads Fontes Media Bias Data'!$A$2:$D$1744,3)</f>
        <v>#N/A</v>
      </c>
      <c r="AO82" s="22" t="str">
        <f>VLOOKUP(AM82,'Ads Fontes Media Bias Data'!$A$2:$D$1744,4)</f>
        <v>#N/A</v>
      </c>
      <c r="AP82" s="20"/>
      <c r="AQ82" s="21" t="str">
        <f>VLOOKUP(AP82,'Ads Fontes Media Bias Data'!$A$2:$D$1744,3)</f>
        <v>#N/A</v>
      </c>
      <c r="AR82" s="22" t="str">
        <f>VLOOKUP(AP82,'Ads Fontes Media Bias Data'!$A$2:$D$1744,4)</f>
        <v>#N/A</v>
      </c>
      <c r="AS82" s="24" t="str">
        <f t="shared" si="1"/>
        <v>#N/A</v>
      </c>
      <c r="AT82" s="25" t="str">
        <f t="shared" si="2"/>
        <v>#N/A</v>
      </c>
      <c r="AU82" s="26" t="str">
        <f t="shared" si="3"/>
        <v>#N/A</v>
      </c>
      <c r="AV82" s="25" t="str">
        <f t="shared" si="4"/>
        <v>#N/A</v>
      </c>
      <c r="AW82" s="25"/>
      <c r="AX82" s="25"/>
      <c r="AY82" s="25"/>
      <c r="AZ82" s="25"/>
    </row>
    <row r="83">
      <c r="A83" s="32">
        <v>44766.0</v>
      </c>
      <c r="B83" s="14" t="s">
        <v>213</v>
      </c>
      <c r="C83" s="15">
        <v>41.0925274725275</v>
      </c>
      <c r="D83" s="16" t="str">
        <f>IFERROR(__xludf.DUMMYFUNCTION("CONCATENATE(""W241.CM.alex.doe."", TO_TEXT(C83), ""@gmail.com"")"),"W241.CM.alex.doe.041@gmail.com")</f>
        <v>W241.CM.alex.doe.041@gmail.com</v>
      </c>
      <c r="E83" s="17" t="s">
        <v>115</v>
      </c>
      <c r="F83" s="18">
        <v>19802.0</v>
      </c>
      <c r="G83" s="17" t="s">
        <v>96</v>
      </c>
      <c r="H83" s="19" t="s">
        <v>83</v>
      </c>
      <c r="I83" s="20"/>
      <c r="J83" s="21" t="str">
        <f>VLOOKUP(I83,'Ads Fontes Media Bias Data'!$A$2:$D$1744,3)</f>
        <v>#N/A</v>
      </c>
      <c r="K83" s="22" t="str">
        <f>VLOOKUP(I83,'Ads Fontes Media Bias Data'!$A$2:$D$1744,4)</f>
        <v>#N/A</v>
      </c>
      <c r="L83" s="20"/>
      <c r="M83" s="21" t="str">
        <f>VLOOKUP(L83,'Ads Fontes Media Bias Data'!$A$2:$D$1744,3)</f>
        <v>#N/A</v>
      </c>
      <c r="N83" s="22" t="str">
        <f>VLOOKUP(L83,'Ads Fontes Media Bias Data'!$A$2:$D$1744,4)</f>
        <v>#N/A</v>
      </c>
      <c r="O83" s="20"/>
      <c r="P83" s="21" t="str">
        <f>VLOOKUP(O83,'Ads Fontes Media Bias Data'!$A$2:$D$1744,3)</f>
        <v>#N/A</v>
      </c>
      <c r="Q83" s="22" t="str">
        <f>VLOOKUP(O83,'Ads Fontes Media Bias Data'!$A$2:$D$1744,4)</f>
        <v>#N/A</v>
      </c>
      <c r="R83" s="20"/>
      <c r="S83" s="21" t="str">
        <f>VLOOKUP(R83,'Ads Fontes Media Bias Data'!$A$2:$D$1744,3)</f>
        <v>#N/A</v>
      </c>
      <c r="T83" s="22" t="str">
        <f>VLOOKUP(R83,'Ads Fontes Media Bias Data'!$A$2:$D$1744,4)</f>
        <v>#N/A</v>
      </c>
      <c r="U83" s="20"/>
      <c r="V83" s="21" t="str">
        <f>VLOOKUP(U83,'Ads Fontes Media Bias Data'!$A$2:$D$1744,3)</f>
        <v>#N/A</v>
      </c>
      <c r="W83" s="22" t="str">
        <f>VLOOKUP(U83,'Ads Fontes Media Bias Data'!$A$2:$D$1744,4)</f>
        <v>#N/A</v>
      </c>
      <c r="X83" s="20"/>
      <c r="Y83" s="21" t="str">
        <f>VLOOKUP(X83,'Ads Fontes Media Bias Data'!$A$2:$D$1744,3)</f>
        <v>#N/A</v>
      </c>
      <c r="Z83" s="22" t="str">
        <f>VLOOKUP(X83,'Ads Fontes Media Bias Data'!$A$2:$D$1744,4)</f>
        <v>#N/A</v>
      </c>
      <c r="AA83" s="20"/>
      <c r="AB83" s="21" t="str">
        <f>VLOOKUP(AA83,'Ads Fontes Media Bias Data'!$A$2:$D$1744,3)</f>
        <v>#N/A</v>
      </c>
      <c r="AC83" s="22" t="str">
        <f>VLOOKUP(AA83,'Ads Fontes Media Bias Data'!$A$2:$D$1744,4)</f>
        <v>#N/A</v>
      </c>
      <c r="AD83" s="20"/>
      <c r="AE83" s="21" t="str">
        <f>VLOOKUP(AD83,'Ads Fontes Media Bias Data'!$A$2:$D$1744,3)</f>
        <v>#N/A</v>
      </c>
      <c r="AF83" s="22" t="str">
        <f>VLOOKUP(AD83,'Ads Fontes Media Bias Data'!$A$2:$D$1744,4)</f>
        <v>#N/A</v>
      </c>
      <c r="AG83" s="20"/>
      <c r="AH83" s="21" t="str">
        <f>VLOOKUP(AG83,'Ads Fontes Media Bias Data'!$A$2:$D$1744,3)</f>
        <v>#N/A</v>
      </c>
      <c r="AI83" s="22" t="str">
        <f>VLOOKUP(AG83,'Ads Fontes Media Bias Data'!$A$2:$D$1744,4)</f>
        <v>#N/A</v>
      </c>
      <c r="AJ83" s="20"/>
      <c r="AK83" s="21" t="str">
        <f>VLOOKUP(AJ83,'Ads Fontes Media Bias Data'!$A$2:$D$1744,3)</f>
        <v>#N/A</v>
      </c>
      <c r="AL83" s="22" t="str">
        <f>VLOOKUP(AJ83,'Ads Fontes Media Bias Data'!$A$2:$D$1744,4)</f>
        <v>#N/A</v>
      </c>
      <c r="AM83" s="20"/>
      <c r="AN83" s="21" t="str">
        <f>VLOOKUP(AM83,'Ads Fontes Media Bias Data'!$A$2:$D$1744,3)</f>
        <v>#N/A</v>
      </c>
      <c r="AO83" s="22" t="str">
        <f>VLOOKUP(AM83,'Ads Fontes Media Bias Data'!$A$2:$D$1744,4)</f>
        <v>#N/A</v>
      </c>
      <c r="AP83" s="20"/>
      <c r="AQ83" s="21" t="str">
        <f>VLOOKUP(AP83,'Ads Fontes Media Bias Data'!$A$2:$D$1744,3)</f>
        <v>#N/A</v>
      </c>
      <c r="AR83" s="22" t="str">
        <f>VLOOKUP(AP83,'Ads Fontes Media Bias Data'!$A$2:$D$1744,4)</f>
        <v>#N/A</v>
      </c>
      <c r="AS83" s="24" t="str">
        <f t="shared" si="1"/>
        <v>#N/A</v>
      </c>
      <c r="AT83" s="25" t="str">
        <f t="shared" si="2"/>
        <v>#N/A</v>
      </c>
      <c r="AU83" s="26" t="str">
        <f t="shared" si="3"/>
        <v>#N/A</v>
      </c>
      <c r="AV83" s="25" t="str">
        <f t="shared" si="4"/>
        <v>#N/A</v>
      </c>
      <c r="AW83" s="25"/>
      <c r="AX83" s="25"/>
      <c r="AY83" s="25"/>
      <c r="AZ83" s="25"/>
    </row>
    <row r="84">
      <c r="A84" s="32">
        <v>44766.0</v>
      </c>
      <c r="B84" s="14" t="s">
        <v>213</v>
      </c>
      <c r="C84" s="15">
        <v>41.5909890109891</v>
      </c>
      <c r="D84" s="16" t="str">
        <f>IFERROR(__xludf.DUMMYFUNCTION("CONCATENATE(""W241.CM.alex.doe."", TO_TEXT(C84), ""@gmail.com"")"),"W241.CM.alex.doe.042@gmail.com")</f>
        <v>W241.CM.alex.doe.042@gmail.com</v>
      </c>
      <c r="E84" s="17" t="s">
        <v>115</v>
      </c>
      <c r="F84" s="18">
        <v>19424.0</v>
      </c>
      <c r="G84" s="17" t="s">
        <v>107</v>
      </c>
      <c r="H84" s="19" t="s">
        <v>71</v>
      </c>
      <c r="I84" s="30"/>
      <c r="J84" s="28" t="str">
        <f>VLOOKUP(I84,'Ads Fontes Media Bias Data'!$A$2:$D$1744,3)</f>
        <v>#N/A</v>
      </c>
      <c r="K84" s="29" t="str">
        <f>VLOOKUP(I84,'Ads Fontes Media Bias Data'!$A$2:$D$1744,4)</f>
        <v>#N/A</v>
      </c>
      <c r="L84" s="27"/>
      <c r="M84" s="28" t="str">
        <f>VLOOKUP(L84,'Ads Fontes Media Bias Data'!$A$2:$D$1744,3)</f>
        <v>#N/A</v>
      </c>
      <c r="N84" s="29" t="str">
        <f>VLOOKUP(L84,'Ads Fontes Media Bias Data'!$A$2:$D$1744,4)</f>
        <v>#N/A</v>
      </c>
      <c r="O84" s="27"/>
      <c r="P84" s="28" t="str">
        <f>VLOOKUP(O84,'Ads Fontes Media Bias Data'!$A$2:$D$1744,3)</f>
        <v>#N/A</v>
      </c>
      <c r="Q84" s="29" t="str">
        <f>VLOOKUP(O84,'Ads Fontes Media Bias Data'!$A$2:$D$1744,4)</f>
        <v>#N/A</v>
      </c>
      <c r="R84" s="27"/>
      <c r="S84" s="28" t="str">
        <f>VLOOKUP(R84,'Ads Fontes Media Bias Data'!$A$2:$D$1744,3)</f>
        <v>#N/A</v>
      </c>
      <c r="T84" s="29" t="str">
        <f>VLOOKUP(R84,'Ads Fontes Media Bias Data'!$A$2:$D$1744,4)</f>
        <v>#N/A</v>
      </c>
      <c r="U84" s="27"/>
      <c r="V84" s="28" t="str">
        <f>VLOOKUP(U84,'Ads Fontes Media Bias Data'!$A$2:$D$1744,3)</f>
        <v>#N/A</v>
      </c>
      <c r="W84" s="29" t="str">
        <f>VLOOKUP(U84,'Ads Fontes Media Bias Data'!$A$2:$D$1744,4)</f>
        <v>#N/A</v>
      </c>
      <c r="X84" s="27"/>
      <c r="Y84" s="28" t="str">
        <f>VLOOKUP(X84,'Ads Fontes Media Bias Data'!$A$2:$D$1744,3)</f>
        <v>#N/A</v>
      </c>
      <c r="Z84" s="29" t="str">
        <f>VLOOKUP(X84,'Ads Fontes Media Bias Data'!$A$2:$D$1744,4)</f>
        <v>#N/A</v>
      </c>
      <c r="AA84" s="30"/>
      <c r="AB84" s="28" t="str">
        <f>VLOOKUP(AA84,'Ads Fontes Media Bias Data'!$A$2:$D$1744,3)</f>
        <v>#N/A</v>
      </c>
      <c r="AC84" s="29" t="str">
        <f>VLOOKUP(AA84,'Ads Fontes Media Bias Data'!$A$2:$D$1744,4)</f>
        <v>#N/A</v>
      </c>
      <c r="AD84" s="30"/>
      <c r="AE84" s="28" t="str">
        <f>VLOOKUP(AD84,'Ads Fontes Media Bias Data'!$A$2:$D$1744,3)</f>
        <v>#N/A</v>
      </c>
      <c r="AF84" s="29" t="str">
        <f>VLOOKUP(AD84,'Ads Fontes Media Bias Data'!$A$2:$D$1744,4)</f>
        <v>#N/A</v>
      </c>
      <c r="AG84" s="30"/>
      <c r="AH84" s="28" t="str">
        <f>VLOOKUP(AG84,'Ads Fontes Media Bias Data'!$A$2:$D$1744,3)</f>
        <v>#N/A</v>
      </c>
      <c r="AI84" s="29" t="str">
        <f>VLOOKUP(AG84,'Ads Fontes Media Bias Data'!$A$2:$D$1744,4)</f>
        <v>#N/A</v>
      </c>
      <c r="AJ84" s="30"/>
      <c r="AK84" s="28" t="str">
        <f>VLOOKUP(AJ84,'Ads Fontes Media Bias Data'!$A$2:$D$1744,3)</f>
        <v>#N/A</v>
      </c>
      <c r="AL84" s="29" t="str">
        <f>VLOOKUP(AJ84,'Ads Fontes Media Bias Data'!$A$2:$D$1744,4)</f>
        <v>#N/A</v>
      </c>
      <c r="AM84" s="30"/>
      <c r="AN84" s="28" t="str">
        <f>VLOOKUP(AM84,'Ads Fontes Media Bias Data'!$A$2:$D$1744,3)</f>
        <v>#N/A</v>
      </c>
      <c r="AO84" s="29" t="str">
        <f>VLOOKUP(AM84,'Ads Fontes Media Bias Data'!$A$2:$D$1744,4)</f>
        <v>#N/A</v>
      </c>
      <c r="AP84" s="30"/>
      <c r="AQ84" s="28" t="str">
        <f>VLOOKUP(AP84,'Ads Fontes Media Bias Data'!$A$2:$D$1744,3)</f>
        <v>#N/A</v>
      </c>
      <c r="AR84" s="29" t="str">
        <f>VLOOKUP(AP84,'Ads Fontes Media Bias Data'!$A$2:$D$1744,4)</f>
        <v>#N/A</v>
      </c>
      <c r="AS84" s="24" t="str">
        <f t="shared" si="1"/>
        <v>#N/A</v>
      </c>
      <c r="AT84" s="25" t="str">
        <f t="shared" si="2"/>
        <v>#N/A</v>
      </c>
      <c r="AU84" s="26" t="str">
        <f t="shared" si="3"/>
        <v>#N/A</v>
      </c>
      <c r="AV84" s="25" t="str">
        <f t="shared" si="4"/>
        <v>#N/A</v>
      </c>
      <c r="AW84" s="25"/>
      <c r="AX84" s="25"/>
      <c r="AY84" s="25"/>
      <c r="AZ84" s="25"/>
    </row>
    <row r="85">
      <c r="A85" s="32">
        <v>44766.0</v>
      </c>
      <c r="B85" s="14" t="s">
        <v>213</v>
      </c>
      <c r="C85" s="15">
        <v>42.0894505494506</v>
      </c>
      <c r="D85" s="16" t="str">
        <f>IFERROR(__xludf.DUMMYFUNCTION("CONCATENATE(""W241.CM.alex.doe."", TO_TEXT(C85), ""@gmail.com"")"),"W241.CM.alex.doe.042@gmail.com")</f>
        <v>W241.CM.alex.doe.042@gmail.com</v>
      </c>
      <c r="E85" s="17" t="s">
        <v>115</v>
      </c>
      <c r="F85" s="18">
        <v>19424.0</v>
      </c>
      <c r="G85" s="17" t="s">
        <v>107</v>
      </c>
      <c r="H85" s="19" t="s">
        <v>83</v>
      </c>
      <c r="I85" s="27"/>
      <c r="J85" s="28" t="str">
        <f>VLOOKUP(I85,'Ads Fontes Media Bias Data'!$A$2:$D$1744,3)</f>
        <v>#N/A</v>
      </c>
      <c r="K85" s="29" t="str">
        <f>VLOOKUP(I85,'Ads Fontes Media Bias Data'!$A$2:$D$1744,4)</f>
        <v>#N/A</v>
      </c>
      <c r="L85" s="27"/>
      <c r="M85" s="28" t="str">
        <f>VLOOKUP(L85,'Ads Fontes Media Bias Data'!$A$2:$D$1744,3)</f>
        <v>#N/A</v>
      </c>
      <c r="N85" s="29" t="str">
        <f>VLOOKUP(L85,'Ads Fontes Media Bias Data'!$A$2:$D$1744,4)</f>
        <v>#N/A</v>
      </c>
      <c r="O85" s="27"/>
      <c r="P85" s="28" t="str">
        <f>VLOOKUP(O85,'Ads Fontes Media Bias Data'!$A$2:$D$1744,3)</f>
        <v>#N/A</v>
      </c>
      <c r="Q85" s="29" t="str">
        <f>VLOOKUP(O85,'Ads Fontes Media Bias Data'!$A$2:$D$1744,4)</f>
        <v>#N/A</v>
      </c>
      <c r="R85" s="27"/>
      <c r="S85" s="28" t="str">
        <f>VLOOKUP(R85,'Ads Fontes Media Bias Data'!$A$2:$D$1744,3)</f>
        <v>#N/A</v>
      </c>
      <c r="T85" s="29" t="str">
        <f>VLOOKUP(R85,'Ads Fontes Media Bias Data'!$A$2:$D$1744,4)</f>
        <v>#N/A</v>
      </c>
      <c r="U85" s="27"/>
      <c r="V85" s="28" t="str">
        <f>VLOOKUP(U85,'Ads Fontes Media Bias Data'!$A$2:$D$1744,3)</f>
        <v>#N/A</v>
      </c>
      <c r="W85" s="29" t="str">
        <f>VLOOKUP(U85,'Ads Fontes Media Bias Data'!$A$2:$D$1744,4)</f>
        <v>#N/A</v>
      </c>
      <c r="X85" s="27"/>
      <c r="Y85" s="28" t="str">
        <f>VLOOKUP(X85,'Ads Fontes Media Bias Data'!$A$2:$D$1744,3)</f>
        <v>#N/A</v>
      </c>
      <c r="Z85" s="29" t="str">
        <f>VLOOKUP(X85,'Ads Fontes Media Bias Data'!$A$2:$D$1744,4)</f>
        <v>#N/A</v>
      </c>
      <c r="AA85" s="27"/>
      <c r="AB85" s="28" t="str">
        <f>VLOOKUP(AA85,'Ads Fontes Media Bias Data'!$A$2:$D$1744,3)</f>
        <v>#N/A</v>
      </c>
      <c r="AC85" s="29" t="str">
        <f>VLOOKUP(AA85,'Ads Fontes Media Bias Data'!$A$2:$D$1744,4)</f>
        <v>#N/A</v>
      </c>
      <c r="AD85" s="27"/>
      <c r="AE85" s="28" t="str">
        <f>VLOOKUP(AD85,'Ads Fontes Media Bias Data'!$A$2:$D$1744,3)</f>
        <v>#N/A</v>
      </c>
      <c r="AF85" s="29" t="str">
        <f>VLOOKUP(AD85,'Ads Fontes Media Bias Data'!$A$2:$D$1744,4)</f>
        <v>#N/A</v>
      </c>
      <c r="AG85" s="27"/>
      <c r="AH85" s="28" t="str">
        <f>VLOOKUP(AG85,'Ads Fontes Media Bias Data'!$A$2:$D$1744,3)</f>
        <v>#N/A</v>
      </c>
      <c r="AI85" s="29" t="str">
        <f>VLOOKUP(AG85,'Ads Fontes Media Bias Data'!$A$2:$D$1744,4)</f>
        <v>#N/A</v>
      </c>
      <c r="AJ85" s="27"/>
      <c r="AK85" s="28" t="str">
        <f>VLOOKUP(AJ85,'Ads Fontes Media Bias Data'!$A$2:$D$1744,3)</f>
        <v>#N/A</v>
      </c>
      <c r="AL85" s="29" t="str">
        <f>VLOOKUP(AJ85,'Ads Fontes Media Bias Data'!$A$2:$D$1744,4)</f>
        <v>#N/A</v>
      </c>
      <c r="AM85" s="27"/>
      <c r="AN85" s="28" t="str">
        <f>VLOOKUP(AM85,'Ads Fontes Media Bias Data'!$A$2:$D$1744,3)</f>
        <v>#N/A</v>
      </c>
      <c r="AO85" s="29" t="str">
        <f>VLOOKUP(AM85,'Ads Fontes Media Bias Data'!$A$2:$D$1744,4)</f>
        <v>#N/A</v>
      </c>
      <c r="AP85" s="27"/>
      <c r="AQ85" s="28" t="str">
        <f>VLOOKUP(AP85,'Ads Fontes Media Bias Data'!$A$2:$D$1744,3)</f>
        <v>#N/A</v>
      </c>
      <c r="AR85" s="29" t="str">
        <f>VLOOKUP(AP85,'Ads Fontes Media Bias Data'!$A$2:$D$1744,4)</f>
        <v>#N/A</v>
      </c>
      <c r="AS85" s="24" t="str">
        <f t="shared" si="1"/>
        <v>#N/A</v>
      </c>
      <c r="AT85" s="25" t="str">
        <f t="shared" si="2"/>
        <v>#N/A</v>
      </c>
      <c r="AU85" s="26" t="str">
        <f t="shared" si="3"/>
        <v>#N/A</v>
      </c>
      <c r="AV85" s="25" t="str">
        <f t="shared" si="4"/>
        <v>#N/A</v>
      </c>
      <c r="AW85" s="25"/>
      <c r="AX85" s="25"/>
      <c r="AY85" s="25"/>
      <c r="AZ85" s="25"/>
    </row>
  </sheetData>
  <conditionalFormatting sqref="A1:A85">
    <cfRule type="expression" dxfId="0" priority="1">
      <formula>AND(ISNUMBER(A1),TRUNC(A1)&lt;TODAY())</formula>
    </cfRule>
  </conditionalFormatting>
  <dataValidations>
    <dataValidation type="list" allowBlank="1" sqref="I2:I85 L2:L85 O2:O85 R2:R85 U2:U85 X2:X85 AA2:AA85 AD2:AD85 AG2:AG85 AJ2:AJ85 AM2:AM85 AP2:AP85">
      <formula1>'Ads Fontes Media Bias Data'!$A$2:$A$1744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AJ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O45"/>
    <hyperlink r:id="rId47" ref="B46"/>
    <hyperlink r:id="rId48" ref="B47"/>
    <hyperlink r:id="rId49" ref="R47"/>
    <hyperlink r:id="rId50" ref="B48"/>
    <hyperlink r:id="rId51" ref="B49"/>
    <hyperlink r:id="rId52" ref="B50"/>
    <hyperlink r:id="rId53" ref="B51"/>
    <hyperlink r:id="rId54" ref="B52"/>
    <hyperlink r:id="rId55" ref="B53"/>
    <hyperlink r:id="rId56" ref="B54"/>
    <hyperlink r:id="rId57" ref="B55"/>
    <hyperlink r:id="rId58" ref="B56"/>
    <hyperlink r:id="rId59" ref="B57"/>
    <hyperlink r:id="rId60" ref="B58"/>
    <hyperlink r:id="rId61" ref="B59"/>
    <hyperlink r:id="rId62" ref="B60"/>
    <hyperlink r:id="rId63" ref="B61"/>
    <hyperlink r:id="rId64" ref="B62"/>
    <hyperlink r:id="rId65" ref="B63"/>
    <hyperlink r:id="rId66" ref="B64"/>
    <hyperlink r:id="rId67" ref="B65"/>
    <hyperlink r:id="rId68" ref="B66"/>
    <hyperlink r:id="rId69" ref="B67"/>
    <hyperlink r:id="rId70" ref="B68"/>
    <hyperlink r:id="rId71" ref="B69"/>
    <hyperlink r:id="rId72" ref="B70"/>
    <hyperlink r:id="rId73" ref="B71"/>
    <hyperlink r:id="rId74" ref="B72"/>
    <hyperlink r:id="rId75" ref="B73"/>
    <hyperlink r:id="rId76" ref="B74"/>
    <hyperlink r:id="rId77" ref="B75"/>
    <hyperlink r:id="rId78" ref="B76"/>
    <hyperlink r:id="rId79" ref="B77"/>
    <hyperlink r:id="rId80" ref="B78"/>
    <hyperlink r:id="rId81" ref="B79"/>
    <hyperlink r:id="rId82" ref="B80"/>
    <hyperlink r:id="rId83" ref="B81"/>
    <hyperlink r:id="rId84" ref="B82"/>
    <hyperlink r:id="rId85" ref="B83"/>
    <hyperlink r:id="rId86" ref="B84"/>
    <hyperlink r:id="rId87" ref="B85"/>
  </hyperlinks>
  <drawing r:id="rId8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  <col customWidth="1" min="2" max="2" width="98.88"/>
    <col customWidth="1" min="3" max="3" width="6.88"/>
    <col customWidth="1" min="4" max="4" width="10.88"/>
    <col customWidth="1" min="5" max="5" width="16.5"/>
    <col customWidth="1" min="6" max="6" width="34.13"/>
    <col customWidth="1" min="7" max="7" width="13.88"/>
  </cols>
  <sheetData>
    <row r="1">
      <c r="A1" s="2" t="s">
        <v>240</v>
      </c>
      <c r="B1" s="2" t="s">
        <v>241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</row>
    <row r="2">
      <c r="A2" s="36">
        <v>0.31319444444444444</v>
      </c>
      <c r="B2" s="37" t="s">
        <v>247</v>
      </c>
      <c r="C2" s="2">
        <v>-0.56</v>
      </c>
      <c r="D2" s="2">
        <v>37.89</v>
      </c>
      <c r="E2" s="2" t="s">
        <v>248</v>
      </c>
      <c r="F2" s="2" t="s">
        <v>249</v>
      </c>
      <c r="G2" s="2" t="s">
        <v>250</v>
      </c>
    </row>
    <row r="3">
      <c r="A3" s="2">
        <v>1440.0</v>
      </c>
      <c r="B3" s="37" t="s">
        <v>251</v>
      </c>
      <c r="C3" s="2">
        <v>-0.25</v>
      </c>
      <c r="D3" s="2">
        <v>46.06</v>
      </c>
      <c r="E3" s="2" t="s">
        <v>248</v>
      </c>
      <c r="F3" s="2" t="s">
        <v>252</v>
      </c>
      <c r="G3" s="2" t="s">
        <v>253</v>
      </c>
    </row>
    <row r="4">
      <c r="A4" s="2" t="s">
        <v>254</v>
      </c>
      <c r="B4" s="37" t="s">
        <v>255</v>
      </c>
      <c r="C4" s="2">
        <v>-19.5</v>
      </c>
      <c r="D4" s="2">
        <v>31.33</v>
      </c>
      <c r="E4" s="2" t="s">
        <v>256</v>
      </c>
      <c r="F4" s="2" t="s">
        <v>257</v>
      </c>
      <c r="G4" s="2" t="s">
        <v>250</v>
      </c>
    </row>
    <row r="5">
      <c r="A5" s="2" t="s">
        <v>258</v>
      </c>
      <c r="B5" s="37" t="s">
        <v>259</v>
      </c>
      <c r="C5" s="2">
        <v>-13.44</v>
      </c>
      <c r="D5" s="2">
        <v>35.56</v>
      </c>
      <c r="E5" s="2" t="s">
        <v>260</v>
      </c>
      <c r="F5" s="2" t="s">
        <v>249</v>
      </c>
      <c r="G5" s="2" t="s">
        <v>250</v>
      </c>
    </row>
    <row r="6">
      <c r="A6" s="2" t="s">
        <v>193</v>
      </c>
      <c r="B6" s="37" t="s">
        <v>261</v>
      </c>
      <c r="C6" s="2">
        <v>-0.76</v>
      </c>
      <c r="D6" s="2">
        <v>45.92</v>
      </c>
      <c r="E6" s="2" t="s">
        <v>248</v>
      </c>
      <c r="F6" s="2" t="s">
        <v>252</v>
      </c>
      <c r="G6" s="2" t="s">
        <v>253</v>
      </c>
    </row>
    <row r="7">
      <c r="A7" s="2" t="s">
        <v>262</v>
      </c>
      <c r="B7" s="37" t="s">
        <v>263</v>
      </c>
      <c r="C7" s="2">
        <v>20.22</v>
      </c>
      <c r="D7" s="2">
        <v>15.4</v>
      </c>
      <c r="E7" s="2" t="s">
        <v>264</v>
      </c>
      <c r="F7" s="2" t="s">
        <v>265</v>
      </c>
      <c r="G7" s="2" t="s">
        <v>253</v>
      </c>
    </row>
    <row r="8">
      <c r="A8" s="2" t="s">
        <v>112</v>
      </c>
      <c r="B8" s="37" t="s">
        <v>266</v>
      </c>
      <c r="C8" s="2">
        <v>-3.77</v>
      </c>
      <c r="D8" s="2">
        <v>45.87</v>
      </c>
      <c r="E8" s="2" t="s">
        <v>248</v>
      </c>
      <c r="F8" s="2" t="s">
        <v>252</v>
      </c>
      <c r="G8" s="2" t="s">
        <v>253</v>
      </c>
    </row>
    <row r="9">
      <c r="A9" s="2" t="s">
        <v>122</v>
      </c>
      <c r="B9" s="37" t="s">
        <v>267</v>
      </c>
      <c r="C9" s="2">
        <v>-0.25</v>
      </c>
      <c r="D9" s="2">
        <v>46.94</v>
      </c>
      <c r="E9" s="2" t="s">
        <v>248</v>
      </c>
      <c r="F9" s="2" t="s">
        <v>252</v>
      </c>
      <c r="G9" s="2" t="s">
        <v>253</v>
      </c>
    </row>
    <row r="10">
      <c r="A10" s="2" t="s">
        <v>224</v>
      </c>
      <c r="B10" s="37" t="s">
        <v>268</v>
      </c>
      <c r="C10" s="2">
        <v>-0.67</v>
      </c>
      <c r="D10" s="2">
        <v>46.51</v>
      </c>
      <c r="E10" s="2" t="s">
        <v>248</v>
      </c>
      <c r="F10" s="2" t="s">
        <v>252</v>
      </c>
      <c r="G10" s="2" t="s">
        <v>253</v>
      </c>
    </row>
    <row r="11">
      <c r="A11" s="2" t="s">
        <v>269</v>
      </c>
      <c r="B11" s="37" t="s">
        <v>270</v>
      </c>
      <c r="C11" s="2">
        <v>-0.16</v>
      </c>
      <c r="D11" s="2">
        <v>45.92</v>
      </c>
      <c r="E11" s="2" t="s">
        <v>248</v>
      </c>
      <c r="F11" s="2" t="s">
        <v>252</v>
      </c>
      <c r="G11" s="2" t="s">
        <v>253</v>
      </c>
    </row>
    <row r="12">
      <c r="A12" s="2" t="s">
        <v>271</v>
      </c>
      <c r="B12" s="37" t="s">
        <v>272</v>
      </c>
      <c r="C12" s="2">
        <v>-10.18</v>
      </c>
      <c r="D12" s="2">
        <v>44.57</v>
      </c>
      <c r="E12" s="2" t="s">
        <v>260</v>
      </c>
      <c r="F12" s="2" t="s">
        <v>252</v>
      </c>
      <c r="G12" s="2" t="s">
        <v>253</v>
      </c>
    </row>
    <row r="13">
      <c r="A13" s="2" t="s">
        <v>273</v>
      </c>
      <c r="B13" s="37" t="s">
        <v>274</v>
      </c>
      <c r="C13" s="2">
        <v>-3.89</v>
      </c>
      <c r="D13" s="2">
        <v>43.22</v>
      </c>
      <c r="E13" s="2" t="s">
        <v>248</v>
      </c>
      <c r="F13" s="2" t="s">
        <v>252</v>
      </c>
      <c r="G13" s="2" t="s">
        <v>250</v>
      </c>
    </row>
    <row r="14">
      <c r="A14" s="2" t="s">
        <v>275</v>
      </c>
      <c r="B14" s="37" t="s">
        <v>276</v>
      </c>
      <c r="C14" s="2">
        <v>-4.35</v>
      </c>
      <c r="D14" s="2">
        <v>41.46</v>
      </c>
      <c r="E14" s="2" t="s">
        <v>248</v>
      </c>
      <c r="F14" s="2" t="s">
        <v>252</v>
      </c>
      <c r="G14" s="2" t="s">
        <v>253</v>
      </c>
    </row>
    <row r="15">
      <c r="A15" s="2" t="s">
        <v>277</v>
      </c>
      <c r="B15" s="37" t="s">
        <v>278</v>
      </c>
      <c r="C15" s="2">
        <v>-0.18</v>
      </c>
      <c r="D15" s="2">
        <v>44.4</v>
      </c>
      <c r="E15" s="2" t="s">
        <v>248</v>
      </c>
      <c r="F15" s="2" t="s">
        <v>252</v>
      </c>
      <c r="G15" s="2" t="s">
        <v>253</v>
      </c>
    </row>
    <row r="16">
      <c r="A16" s="2" t="s">
        <v>279</v>
      </c>
      <c r="B16" s="37" t="s">
        <v>280</v>
      </c>
      <c r="C16" s="2">
        <v>-1.22</v>
      </c>
      <c r="D16" s="2">
        <v>46.56</v>
      </c>
      <c r="E16" s="2" t="s">
        <v>248</v>
      </c>
      <c r="F16" s="2" t="s">
        <v>252</v>
      </c>
      <c r="G16" s="2" t="s">
        <v>250</v>
      </c>
    </row>
    <row r="17">
      <c r="A17" s="2" t="s">
        <v>281</v>
      </c>
      <c r="B17" s="37" t="s">
        <v>282</v>
      </c>
      <c r="C17" s="2">
        <v>-18.27</v>
      </c>
      <c r="D17" s="2">
        <v>27.89</v>
      </c>
      <c r="E17" s="2" t="s">
        <v>256</v>
      </c>
      <c r="F17" s="2" t="s">
        <v>257</v>
      </c>
      <c r="G17" s="2" t="s">
        <v>250</v>
      </c>
    </row>
    <row r="18">
      <c r="A18" s="2" t="s">
        <v>174</v>
      </c>
      <c r="B18" s="37" t="s">
        <v>283</v>
      </c>
      <c r="C18" s="2">
        <v>-0.25</v>
      </c>
      <c r="D18" s="2">
        <v>46.23</v>
      </c>
      <c r="E18" s="2" t="s">
        <v>248</v>
      </c>
      <c r="F18" s="2" t="s">
        <v>252</v>
      </c>
      <c r="G18" s="2" t="s">
        <v>253</v>
      </c>
    </row>
    <row r="19">
      <c r="A19" s="2" t="s">
        <v>284</v>
      </c>
      <c r="B19" s="37" t="s">
        <v>285</v>
      </c>
      <c r="C19" s="2">
        <v>-2.18</v>
      </c>
      <c r="D19" s="2">
        <v>47.21</v>
      </c>
      <c r="E19" s="2" t="s">
        <v>248</v>
      </c>
      <c r="F19" s="2" t="s">
        <v>252</v>
      </c>
      <c r="G19" s="2" t="s">
        <v>253</v>
      </c>
    </row>
    <row r="20">
      <c r="A20" s="2" t="s">
        <v>143</v>
      </c>
      <c r="B20" s="37" t="s">
        <v>286</v>
      </c>
      <c r="C20" s="2">
        <v>-0.07</v>
      </c>
      <c r="D20" s="2">
        <v>47.44</v>
      </c>
      <c r="E20" s="2" t="s">
        <v>248</v>
      </c>
      <c r="F20" s="2" t="s">
        <v>252</v>
      </c>
      <c r="G20" s="2" t="s">
        <v>253</v>
      </c>
    </row>
    <row r="21">
      <c r="A21" s="2" t="s">
        <v>111</v>
      </c>
      <c r="B21" s="37" t="s">
        <v>287</v>
      </c>
      <c r="C21" s="2">
        <v>-0.37</v>
      </c>
      <c r="D21" s="2">
        <v>46.58</v>
      </c>
      <c r="E21" s="2" t="s">
        <v>248</v>
      </c>
      <c r="F21" s="2" t="s">
        <v>252</v>
      </c>
      <c r="G21" s="2" t="s">
        <v>253</v>
      </c>
    </row>
    <row r="22">
      <c r="A22" s="2" t="s">
        <v>288</v>
      </c>
      <c r="B22" s="37" t="s">
        <v>289</v>
      </c>
      <c r="C22" s="2">
        <v>-11.28</v>
      </c>
      <c r="D22" s="2">
        <v>38.11</v>
      </c>
      <c r="E22" s="2" t="s">
        <v>260</v>
      </c>
      <c r="F22" s="2" t="s">
        <v>249</v>
      </c>
      <c r="G22" s="2" t="s">
        <v>250</v>
      </c>
    </row>
    <row r="23">
      <c r="A23" s="2" t="s">
        <v>154</v>
      </c>
      <c r="B23" s="37" t="s">
        <v>290</v>
      </c>
      <c r="C23" s="2">
        <v>0.54</v>
      </c>
      <c r="D23" s="2">
        <v>49.27</v>
      </c>
      <c r="E23" s="2" t="s">
        <v>248</v>
      </c>
      <c r="F23" s="2" t="s">
        <v>291</v>
      </c>
      <c r="G23" s="2" t="s">
        <v>253</v>
      </c>
    </row>
    <row r="24">
      <c r="A24" s="2" t="s">
        <v>292</v>
      </c>
      <c r="B24" s="37" t="s">
        <v>293</v>
      </c>
      <c r="C24" s="2">
        <v>-0.13</v>
      </c>
      <c r="D24" s="2">
        <v>45.47</v>
      </c>
      <c r="E24" s="2" t="s">
        <v>248</v>
      </c>
      <c r="F24" s="2" t="s">
        <v>252</v>
      </c>
      <c r="G24" s="2" t="s">
        <v>253</v>
      </c>
    </row>
    <row r="25">
      <c r="A25" s="2" t="s">
        <v>151</v>
      </c>
      <c r="B25" s="37" t="s">
        <v>294</v>
      </c>
      <c r="C25" s="2">
        <v>-0.33</v>
      </c>
      <c r="D25" s="2">
        <v>46.88</v>
      </c>
      <c r="E25" s="2" t="s">
        <v>248</v>
      </c>
      <c r="F25" s="2" t="s">
        <v>252</v>
      </c>
      <c r="G25" s="2" t="s">
        <v>253</v>
      </c>
    </row>
    <row r="26">
      <c r="A26" s="2" t="s">
        <v>295</v>
      </c>
      <c r="B26" s="37" t="s">
        <v>296</v>
      </c>
      <c r="C26" s="2">
        <v>0.35</v>
      </c>
      <c r="D26" s="2">
        <v>46.01</v>
      </c>
      <c r="E26" s="2" t="s">
        <v>248</v>
      </c>
      <c r="F26" s="2" t="s">
        <v>252</v>
      </c>
      <c r="G26" s="2" t="s">
        <v>253</v>
      </c>
    </row>
    <row r="27">
      <c r="A27" s="2" t="s">
        <v>225</v>
      </c>
      <c r="B27" s="37" t="s">
        <v>297</v>
      </c>
      <c r="C27" s="2">
        <v>-0.16</v>
      </c>
      <c r="D27" s="2">
        <v>44.67</v>
      </c>
      <c r="E27" s="2" t="s">
        <v>248</v>
      </c>
      <c r="F27" s="2" t="s">
        <v>252</v>
      </c>
      <c r="G27" s="2" t="s">
        <v>253</v>
      </c>
    </row>
    <row r="28">
      <c r="A28" s="2" t="s">
        <v>138</v>
      </c>
      <c r="B28" s="37" t="s">
        <v>298</v>
      </c>
      <c r="C28" s="2">
        <v>-0.43</v>
      </c>
      <c r="D28" s="2">
        <v>47.33</v>
      </c>
      <c r="E28" s="2" t="s">
        <v>248</v>
      </c>
      <c r="F28" s="2" t="s">
        <v>252</v>
      </c>
      <c r="G28" s="2" t="s">
        <v>253</v>
      </c>
    </row>
    <row r="29">
      <c r="A29" s="2" t="s">
        <v>299</v>
      </c>
      <c r="B29" s="37" t="s">
        <v>300</v>
      </c>
      <c r="C29" s="2">
        <v>-2.25</v>
      </c>
      <c r="D29" s="2">
        <v>47.54</v>
      </c>
      <c r="E29" s="2" t="s">
        <v>248</v>
      </c>
      <c r="F29" s="2" t="s">
        <v>252</v>
      </c>
      <c r="G29" s="2" t="s">
        <v>253</v>
      </c>
    </row>
    <row r="30">
      <c r="A30" s="2" t="s">
        <v>301</v>
      </c>
      <c r="B30" s="37" t="s">
        <v>302</v>
      </c>
      <c r="C30" s="2">
        <v>0.13</v>
      </c>
      <c r="D30" s="2">
        <v>43.42</v>
      </c>
      <c r="E30" s="2" t="s">
        <v>248</v>
      </c>
      <c r="F30" s="2" t="s">
        <v>252</v>
      </c>
      <c r="G30" s="2" t="s">
        <v>253</v>
      </c>
    </row>
    <row r="31">
      <c r="A31" s="2" t="s">
        <v>303</v>
      </c>
      <c r="B31" s="37" t="s">
        <v>304</v>
      </c>
      <c r="C31" s="2">
        <v>-0.13</v>
      </c>
      <c r="D31" s="2">
        <v>44.87</v>
      </c>
      <c r="E31" s="2" t="s">
        <v>248</v>
      </c>
      <c r="F31" s="2" t="s">
        <v>252</v>
      </c>
      <c r="G31" s="2" t="s">
        <v>253</v>
      </c>
    </row>
    <row r="32">
      <c r="A32" s="2" t="s">
        <v>102</v>
      </c>
      <c r="B32" s="37" t="s">
        <v>305</v>
      </c>
      <c r="C32" s="2">
        <v>-4.5</v>
      </c>
      <c r="D32" s="2">
        <v>46.8</v>
      </c>
      <c r="E32" s="2" t="s">
        <v>248</v>
      </c>
      <c r="F32" s="2" t="s">
        <v>252</v>
      </c>
      <c r="G32" s="2" t="s">
        <v>253</v>
      </c>
    </row>
    <row r="33">
      <c r="A33" s="2" t="s">
        <v>306</v>
      </c>
      <c r="B33" s="37" t="s">
        <v>307</v>
      </c>
      <c r="C33" s="2">
        <v>0.22</v>
      </c>
      <c r="D33" s="2">
        <v>46.67</v>
      </c>
      <c r="E33" s="2" t="s">
        <v>248</v>
      </c>
      <c r="F33" s="2" t="s">
        <v>252</v>
      </c>
      <c r="G33" s="2" t="s">
        <v>250</v>
      </c>
    </row>
    <row r="34">
      <c r="A34" s="2" t="s">
        <v>308</v>
      </c>
      <c r="B34" s="37" t="s">
        <v>309</v>
      </c>
      <c r="C34" s="2">
        <v>-2.67</v>
      </c>
      <c r="D34" s="2">
        <v>46.33</v>
      </c>
      <c r="E34" s="2" t="s">
        <v>248</v>
      </c>
      <c r="F34" s="2" t="s">
        <v>252</v>
      </c>
      <c r="G34" s="2" t="s">
        <v>310</v>
      </c>
    </row>
    <row r="35">
      <c r="A35" s="2" t="s">
        <v>311</v>
      </c>
      <c r="B35" s="37" t="s">
        <v>312</v>
      </c>
      <c r="C35" s="2">
        <v>-4.89</v>
      </c>
      <c r="D35" s="2">
        <v>42.78</v>
      </c>
      <c r="E35" s="2" t="s">
        <v>248</v>
      </c>
      <c r="F35" s="2" t="s">
        <v>252</v>
      </c>
      <c r="G35" s="2" t="s">
        <v>310</v>
      </c>
    </row>
    <row r="36">
      <c r="A36" s="2" t="s">
        <v>313</v>
      </c>
      <c r="B36" s="37" t="s">
        <v>314</v>
      </c>
      <c r="C36" s="2">
        <v>-2.0</v>
      </c>
      <c r="D36" s="2">
        <v>51.78</v>
      </c>
      <c r="E36" s="2" t="s">
        <v>248</v>
      </c>
      <c r="F36" s="2" t="s">
        <v>291</v>
      </c>
      <c r="G36" s="2" t="s">
        <v>310</v>
      </c>
    </row>
    <row r="37">
      <c r="A37" s="2" t="s">
        <v>315</v>
      </c>
      <c r="B37" s="37" t="s">
        <v>316</v>
      </c>
      <c r="C37" s="2">
        <v>-1.44</v>
      </c>
      <c r="D37" s="2">
        <v>38.22</v>
      </c>
      <c r="E37" s="2" t="s">
        <v>248</v>
      </c>
      <c r="F37" s="2" t="s">
        <v>249</v>
      </c>
      <c r="G37" s="2" t="s">
        <v>310</v>
      </c>
    </row>
    <row r="38">
      <c r="A38" s="2" t="s">
        <v>238</v>
      </c>
      <c r="B38" s="37" t="s">
        <v>317</v>
      </c>
      <c r="C38" s="2">
        <v>-2.78</v>
      </c>
      <c r="D38" s="2">
        <v>41.89</v>
      </c>
      <c r="E38" s="2" t="s">
        <v>248</v>
      </c>
      <c r="F38" s="2" t="s">
        <v>252</v>
      </c>
      <c r="G38" s="2" t="s">
        <v>310</v>
      </c>
    </row>
    <row r="39">
      <c r="A39" s="2" t="s">
        <v>318</v>
      </c>
      <c r="B39" s="37" t="s">
        <v>319</v>
      </c>
      <c r="C39" s="2">
        <v>-5.06</v>
      </c>
      <c r="D39" s="2">
        <v>49.11</v>
      </c>
      <c r="E39" s="2" t="s">
        <v>248</v>
      </c>
      <c r="F39" s="2" t="s">
        <v>291</v>
      </c>
      <c r="G39" s="2" t="s">
        <v>310</v>
      </c>
    </row>
    <row r="40">
      <c r="A40" s="2" t="s">
        <v>320</v>
      </c>
      <c r="B40" s="37" t="s">
        <v>321</v>
      </c>
      <c r="C40" s="2">
        <v>-10.22</v>
      </c>
      <c r="D40" s="2">
        <v>31.44</v>
      </c>
      <c r="E40" s="2" t="s">
        <v>260</v>
      </c>
      <c r="F40" s="2" t="s">
        <v>257</v>
      </c>
      <c r="G40" s="2" t="s">
        <v>310</v>
      </c>
    </row>
    <row r="41">
      <c r="A41" s="2" t="s">
        <v>322</v>
      </c>
      <c r="B41" s="37" t="s">
        <v>323</v>
      </c>
      <c r="C41" s="2">
        <v>-7.38</v>
      </c>
      <c r="D41" s="2">
        <v>43.53</v>
      </c>
      <c r="E41" s="2" t="s">
        <v>260</v>
      </c>
      <c r="F41" s="2" t="s">
        <v>252</v>
      </c>
      <c r="G41" s="2" t="s">
        <v>310</v>
      </c>
    </row>
    <row r="42">
      <c r="A42" s="2" t="s">
        <v>324</v>
      </c>
      <c r="B42" s="37" t="s">
        <v>325</v>
      </c>
      <c r="C42" s="2">
        <v>-2.0</v>
      </c>
      <c r="D42" s="2">
        <v>49.67</v>
      </c>
      <c r="E42" s="2" t="s">
        <v>248</v>
      </c>
      <c r="F42" s="2" t="s">
        <v>291</v>
      </c>
      <c r="G42" s="2" t="s">
        <v>310</v>
      </c>
    </row>
    <row r="43">
      <c r="A43" s="2" t="s">
        <v>217</v>
      </c>
      <c r="B43" s="37" t="s">
        <v>326</v>
      </c>
      <c r="C43" s="2">
        <v>-0.59</v>
      </c>
      <c r="D43" s="2">
        <v>51.18</v>
      </c>
      <c r="E43" s="2" t="s">
        <v>248</v>
      </c>
      <c r="F43" s="2" t="s">
        <v>291</v>
      </c>
      <c r="G43" s="2" t="s">
        <v>253</v>
      </c>
    </row>
    <row r="44">
      <c r="A44" s="2" t="s">
        <v>327</v>
      </c>
      <c r="B44" s="37" t="s">
        <v>328</v>
      </c>
      <c r="C44" s="2">
        <v>-10.0</v>
      </c>
      <c r="D44" s="2">
        <v>31.89</v>
      </c>
      <c r="E44" s="2" t="s">
        <v>260</v>
      </c>
      <c r="F44" s="2" t="s">
        <v>257</v>
      </c>
      <c r="G44" s="2" t="s">
        <v>250</v>
      </c>
    </row>
    <row r="45">
      <c r="A45" s="2" t="s">
        <v>329</v>
      </c>
      <c r="B45" s="37" t="s">
        <v>330</v>
      </c>
      <c r="C45" s="2">
        <v>-8.88</v>
      </c>
      <c r="D45" s="2">
        <v>38.62</v>
      </c>
      <c r="E45" s="2" t="s">
        <v>260</v>
      </c>
      <c r="F45" s="2" t="s">
        <v>249</v>
      </c>
      <c r="G45" s="2" t="s">
        <v>253</v>
      </c>
    </row>
    <row r="46">
      <c r="A46" s="2" t="s">
        <v>331</v>
      </c>
      <c r="B46" s="37" t="s">
        <v>332</v>
      </c>
      <c r="C46" s="2">
        <v>18.02</v>
      </c>
      <c r="D46" s="2">
        <v>23.71</v>
      </c>
      <c r="E46" s="2" t="s">
        <v>264</v>
      </c>
      <c r="F46" s="2" t="s">
        <v>333</v>
      </c>
      <c r="G46" s="2" t="s">
        <v>253</v>
      </c>
    </row>
    <row r="47">
      <c r="A47" s="2" t="s">
        <v>334</v>
      </c>
      <c r="B47" s="37" t="s">
        <v>335</v>
      </c>
      <c r="C47" s="2">
        <v>16.56</v>
      </c>
      <c r="D47" s="2">
        <v>17.37</v>
      </c>
      <c r="E47" s="2" t="s">
        <v>336</v>
      </c>
      <c r="F47" s="2" t="s">
        <v>333</v>
      </c>
      <c r="G47" s="2" t="s">
        <v>253</v>
      </c>
    </row>
    <row r="48">
      <c r="A48" s="2" t="s">
        <v>337</v>
      </c>
      <c r="B48" s="37" t="s">
        <v>338</v>
      </c>
      <c r="C48" s="2">
        <v>8.19</v>
      </c>
      <c r="D48" s="2">
        <v>34.78</v>
      </c>
      <c r="E48" s="2" t="s">
        <v>336</v>
      </c>
      <c r="F48" s="2" t="s">
        <v>249</v>
      </c>
      <c r="G48" s="2" t="s">
        <v>250</v>
      </c>
    </row>
    <row r="49">
      <c r="A49" s="2" t="s">
        <v>339</v>
      </c>
      <c r="B49" s="37" t="s">
        <v>340</v>
      </c>
      <c r="C49" s="2">
        <v>0.0</v>
      </c>
      <c r="D49" s="2">
        <v>42.89</v>
      </c>
      <c r="E49" s="2" t="s">
        <v>248</v>
      </c>
      <c r="F49" s="2" t="s">
        <v>252</v>
      </c>
      <c r="G49" s="2" t="s">
        <v>250</v>
      </c>
    </row>
    <row r="50">
      <c r="A50" s="2" t="s">
        <v>341</v>
      </c>
      <c r="B50" s="37" t="s">
        <v>342</v>
      </c>
      <c r="C50" s="2">
        <v>-15.03</v>
      </c>
      <c r="D50" s="2">
        <v>37.78</v>
      </c>
      <c r="E50" s="2" t="s">
        <v>260</v>
      </c>
      <c r="F50" s="2" t="s">
        <v>249</v>
      </c>
      <c r="G50" s="2" t="s">
        <v>253</v>
      </c>
    </row>
    <row r="51">
      <c r="A51" s="2" t="s">
        <v>343</v>
      </c>
      <c r="B51" s="37" t="s">
        <v>344</v>
      </c>
      <c r="C51" s="2">
        <v>-13.13</v>
      </c>
      <c r="D51" s="2">
        <v>31.33</v>
      </c>
      <c r="E51" s="2" t="s">
        <v>260</v>
      </c>
      <c r="F51" s="2" t="s">
        <v>257</v>
      </c>
      <c r="G51" s="2" t="s">
        <v>253</v>
      </c>
    </row>
    <row r="52">
      <c r="A52" s="2" t="s">
        <v>345</v>
      </c>
      <c r="B52" s="37" t="s">
        <v>346</v>
      </c>
      <c r="C52" s="2">
        <v>-3.78</v>
      </c>
      <c r="D52" s="2">
        <v>33.56</v>
      </c>
      <c r="E52" s="2" t="s">
        <v>248</v>
      </c>
      <c r="F52" s="2" t="s">
        <v>249</v>
      </c>
      <c r="G52" s="2" t="s">
        <v>250</v>
      </c>
    </row>
    <row r="53">
      <c r="A53" s="2" t="s">
        <v>347</v>
      </c>
      <c r="B53" s="37" t="s">
        <v>348</v>
      </c>
      <c r="C53" s="2">
        <v>-2.01</v>
      </c>
      <c r="D53" s="2">
        <v>48.05</v>
      </c>
      <c r="E53" s="2" t="s">
        <v>248</v>
      </c>
      <c r="F53" s="2" t="s">
        <v>291</v>
      </c>
      <c r="G53" s="2" t="s">
        <v>253</v>
      </c>
    </row>
    <row r="54">
      <c r="A54" s="2" t="s">
        <v>349</v>
      </c>
      <c r="B54" s="37" t="s">
        <v>350</v>
      </c>
      <c r="C54" s="2">
        <v>1.32</v>
      </c>
      <c r="D54" s="2">
        <v>46.01</v>
      </c>
      <c r="E54" s="2" t="s">
        <v>248</v>
      </c>
      <c r="F54" s="2" t="s">
        <v>252</v>
      </c>
      <c r="G54" s="2" t="s">
        <v>253</v>
      </c>
    </row>
    <row r="55">
      <c r="A55" s="2" t="s">
        <v>230</v>
      </c>
      <c r="B55" s="37" t="s">
        <v>351</v>
      </c>
      <c r="C55" s="2">
        <v>-2.33</v>
      </c>
      <c r="D55" s="2">
        <v>42.7</v>
      </c>
      <c r="E55" s="2" t="s">
        <v>248</v>
      </c>
      <c r="F55" s="2" t="s">
        <v>252</v>
      </c>
      <c r="G55" s="2" t="s">
        <v>253</v>
      </c>
    </row>
    <row r="56">
      <c r="A56" s="2" t="s">
        <v>207</v>
      </c>
      <c r="B56" s="37" t="s">
        <v>352</v>
      </c>
      <c r="C56" s="2">
        <v>-4.39</v>
      </c>
      <c r="D56" s="2">
        <v>45.68</v>
      </c>
      <c r="E56" s="2" t="s">
        <v>248</v>
      </c>
      <c r="F56" s="2" t="s">
        <v>252</v>
      </c>
      <c r="G56" s="2" t="s">
        <v>253</v>
      </c>
    </row>
    <row r="57">
      <c r="A57" s="2" t="s">
        <v>353</v>
      </c>
      <c r="B57" s="37" t="s">
        <v>354</v>
      </c>
      <c r="C57" s="2">
        <v>-0.33</v>
      </c>
      <c r="D57" s="2">
        <v>50.11</v>
      </c>
      <c r="E57" s="2" t="s">
        <v>248</v>
      </c>
      <c r="F57" s="2" t="s">
        <v>291</v>
      </c>
      <c r="G57" s="2" t="s">
        <v>310</v>
      </c>
    </row>
    <row r="58">
      <c r="A58" s="2" t="s">
        <v>355</v>
      </c>
      <c r="B58" s="37" t="s">
        <v>356</v>
      </c>
      <c r="C58" s="2">
        <v>0.0</v>
      </c>
      <c r="D58" s="2">
        <v>45.44</v>
      </c>
      <c r="E58" s="2" t="s">
        <v>248</v>
      </c>
      <c r="F58" s="2" t="s">
        <v>252</v>
      </c>
      <c r="G58" s="2" t="s">
        <v>310</v>
      </c>
    </row>
    <row r="59">
      <c r="A59" s="2" t="s">
        <v>357</v>
      </c>
      <c r="B59" s="37" t="s">
        <v>358</v>
      </c>
      <c r="C59" s="2">
        <v>-10.87</v>
      </c>
      <c r="D59" s="2">
        <v>41.08</v>
      </c>
      <c r="E59" s="2" t="s">
        <v>260</v>
      </c>
      <c r="F59" s="2" t="s">
        <v>252</v>
      </c>
      <c r="G59" s="2" t="s">
        <v>310</v>
      </c>
    </row>
    <row r="60">
      <c r="A60" s="2" t="s">
        <v>359</v>
      </c>
      <c r="B60" s="37" t="s">
        <v>360</v>
      </c>
      <c r="C60" s="2">
        <v>-3.58</v>
      </c>
      <c r="D60" s="2">
        <v>46.17</v>
      </c>
      <c r="E60" s="2" t="s">
        <v>248</v>
      </c>
      <c r="F60" s="2" t="s">
        <v>252</v>
      </c>
      <c r="G60" s="2" t="s">
        <v>310</v>
      </c>
    </row>
    <row r="61">
      <c r="A61" s="2" t="s">
        <v>361</v>
      </c>
      <c r="B61" s="37" t="s">
        <v>362</v>
      </c>
      <c r="C61" s="2">
        <v>-0.83</v>
      </c>
      <c r="D61" s="2">
        <v>50.17</v>
      </c>
      <c r="E61" s="2" t="s">
        <v>248</v>
      </c>
      <c r="F61" s="2" t="s">
        <v>291</v>
      </c>
      <c r="G61" s="2" t="s">
        <v>310</v>
      </c>
    </row>
    <row r="62">
      <c r="A62" s="2" t="s">
        <v>363</v>
      </c>
      <c r="B62" s="37" t="s">
        <v>364</v>
      </c>
      <c r="C62" s="2">
        <v>-0.58</v>
      </c>
      <c r="D62" s="2">
        <v>46.42</v>
      </c>
      <c r="E62" s="2" t="s">
        <v>248</v>
      </c>
      <c r="F62" s="2" t="s">
        <v>252</v>
      </c>
      <c r="G62" s="2" t="s">
        <v>310</v>
      </c>
    </row>
    <row r="63">
      <c r="A63" s="2" t="s">
        <v>365</v>
      </c>
      <c r="B63" s="37" t="s">
        <v>366</v>
      </c>
      <c r="C63" s="2">
        <v>-19.8</v>
      </c>
      <c r="D63" s="2">
        <v>35.44</v>
      </c>
      <c r="E63" s="2" t="s">
        <v>256</v>
      </c>
      <c r="F63" s="2" t="s">
        <v>249</v>
      </c>
      <c r="G63" s="2" t="s">
        <v>310</v>
      </c>
    </row>
    <row r="64">
      <c r="A64" s="2" t="s">
        <v>367</v>
      </c>
      <c r="B64" s="37" t="s">
        <v>368</v>
      </c>
      <c r="C64" s="2">
        <v>-7.7</v>
      </c>
      <c r="D64" s="2">
        <v>40.5</v>
      </c>
      <c r="E64" s="2" t="s">
        <v>260</v>
      </c>
      <c r="F64" s="2" t="s">
        <v>252</v>
      </c>
      <c r="G64" s="2" t="s">
        <v>310</v>
      </c>
    </row>
    <row r="65">
      <c r="A65" s="2" t="s">
        <v>369</v>
      </c>
      <c r="B65" s="37" t="s">
        <v>370</v>
      </c>
      <c r="C65" s="2">
        <v>-2.07</v>
      </c>
      <c r="D65" s="2">
        <v>37.78</v>
      </c>
      <c r="E65" s="2" t="s">
        <v>248</v>
      </c>
      <c r="F65" s="2" t="s">
        <v>249</v>
      </c>
      <c r="G65" s="2" t="s">
        <v>310</v>
      </c>
    </row>
    <row r="66">
      <c r="A66" s="2" t="s">
        <v>371</v>
      </c>
      <c r="B66" s="37" t="s">
        <v>372</v>
      </c>
      <c r="C66" s="2">
        <v>-3.47</v>
      </c>
      <c r="D66" s="2">
        <v>43.8</v>
      </c>
      <c r="E66" s="2" t="s">
        <v>248</v>
      </c>
      <c r="F66" s="2" t="s">
        <v>252</v>
      </c>
      <c r="G66" s="2" t="s">
        <v>310</v>
      </c>
    </row>
    <row r="67">
      <c r="A67" s="2" t="s">
        <v>373</v>
      </c>
      <c r="B67" s="37" t="s">
        <v>374</v>
      </c>
      <c r="C67" s="2">
        <v>-1.0</v>
      </c>
      <c r="D67" s="2">
        <v>42.78</v>
      </c>
      <c r="E67" s="2" t="s">
        <v>248</v>
      </c>
      <c r="F67" s="2" t="s">
        <v>252</v>
      </c>
      <c r="G67" s="2" t="s">
        <v>310</v>
      </c>
    </row>
    <row r="68">
      <c r="A68" s="2" t="s">
        <v>375</v>
      </c>
      <c r="B68" s="37" t="s">
        <v>376</v>
      </c>
      <c r="C68" s="2">
        <v>-10.67</v>
      </c>
      <c r="D68" s="2">
        <v>37.0</v>
      </c>
      <c r="E68" s="2" t="s">
        <v>260</v>
      </c>
      <c r="F68" s="2" t="s">
        <v>249</v>
      </c>
      <c r="G68" s="2" t="s">
        <v>310</v>
      </c>
    </row>
    <row r="69">
      <c r="A69" s="2" t="s">
        <v>377</v>
      </c>
      <c r="B69" s="37" t="s">
        <v>378</v>
      </c>
      <c r="C69" s="2">
        <v>-8.22</v>
      </c>
      <c r="D69" s="2">
        <v>49.56</v>
      </c>
      <c r="E69" s="2" t="s">
        <v>260</v>
      </c>
      <c r="F69" s="2" t="s">
        <v>291</v>
      </c>
      <c r="G69" s="2" t="s">
        <v>310</v>
      </c>
    </row>
    <row r="70">
      <c r="A70" s="2" t="s">
        <v>379</v>
      </c>
      <c r="B70" s="37" t="s">
        <v>380</v>
      </c>
      <c r="C70" s="2">
        <v>-2.32</v>
      </c>
      <c r="D70" s="2">
        <v>45.21</v>
      </c>
      <c r="E70" s="2" t="s">
        <v>248</v>
      </c>
      <c r="F70" s="2" t="s">
        <v>252</v>
      </c>
      <c r="G70" s="2" t="s">
        <v>253</v>
      </c>
    </row>
    <row r="71">
      <c r="A71" s="37" t="s">
        <v>381</v>
      </c>
      <c r="B71" s="37" t="s">
        <v>382</v>
      </c>
      <c r="C71" s="2">
        <v>-1.56</v>
      </c>
      <c r="D71" s="2">
        <v>46.6</v>
      </c>
      <c r="E71" s="2" t="s">
        <v>248</v>
      </c>
      <c r="F71" s="2" t="s">
        <v>252</v>
      </c>
      <c r="G71" s="2" t="s">
        <v>253</v>
      </c>
    </row>
    <row r="72">
      <c r="A72" s="2" t="s">
        <v>383</v>
      </c>
      <c r="B72" s="37" t="s">
        <v>384</v>
      </c>
      <c r="C72" s="2">
        <v>-0.78</v>
      </c>
      <c r="D72" s="2">
        <v>43.18</v>
      </c>
      <c r="E72" s="2" t="s">
        <v>248</v>
      </c>
      <c r="F72" s="2" t="s">
        <v>252</v>
      </c>
      <c r="G72" s="2" t="s">
        <v>253</v>
      </c>
    </row>
    <row r="73">
      <c r="A73" s="2" t="s">
        <v>385</v>
      </c>
      <c r="B73" s="37" t="s">
        <v>386</v>
      </c>
      <c r="C73" s="2">
        <v>-0.22</v>
      </c>
      <c r="D73" s="2">
        <v>46.38</v>
      </c>
      <c r="E73" s="2" t="s">
        <v>248</v>
      </c>
      <c r="F73" s="2" t="s">
        <v>252</v>
      </c>
      <c r="G73" s="2" t="s">
        <v>253</v>
      </c>
    </row>
    <row r="74">
      <c r="A74" s="2" t="s">
        <v>387</v>
      </c>
      <c r="B74" s="37" t="s">
        <v>388</v>
      </c>
      <c r="C74" s="2">
        <v>30.85</v>
      </c>
      <c r="D74" s="2">
        <v>6.68</v>
      </c>
      <c r="E74" s="2" t="s">
        <v>389</v>
      </c>
      <c r="F74" s="2" t="s">
        <v>390</v>
      </c>
      <c r="G74" s="2" t="s">
        <v>253</v>
      </c>
    </row>
    <row r="75">
      <c r="A75" s="2" t="s">
        <v>391</v>
      </c>
      <c r="B75" s="37" t="s">
        <v>392</v>
      </c>
      <c r="C75" s="2">
        <v>-0.09</v>
      </c>
      <c r="D75" s="2">
        <v>42.38</v>
      </c>
      <c r="E75" s="2" t="s">
        <v>248</v>
      </c>
      <c r="F75" s="2" t="s">
        <v>252</v>
      </c>
      <c r="G75" s="2" t="s">
        <v>253</v>
      </c>
    </row>
    <row r="76">
      <c r="A76" s="2" t="s">
        <v>393</v>
      </c>
      <c r="B76" s="37" t="s">
        <v>394</v>
      </c>
      <c r="C76" s="2">
        <v>-2.44</v>
      </c>
      <c r="D76" s="2">
        <v>39.78</v>
      </c>
      <c r="E76" s="2" t="s">
        <v>248</v>
      </c>
      <c r="F76" s="2" t="s">
        <v>249</v>
      </c>
      <c r="G76" s="2" t="s">
        <v>250</v>
      </c>
    </row>
    <row r="77">
      <c r="A77" s="2" t="s">
        <v>395</v>
      </c>
      <c r="B77" s="37" t="s">
        <v>396</v>
      </c>
      <c r="C77" s="2">
        <v>-19.25</v>
      </c>
      <c r="D77" s="2">
        <v>23.52</v>
      </c>
      <c r="E77" s="2" t="s">
        <v>256</v>
      </c>
      <c r="F77" s="2" t="s">
        <v>333</v>
      </c>
      <c r="G77" s="2" t="s">
        <v>253</v>
      </c>
    </row>
    <row r="78">
      <c r="A78" s="2" t="s">
        <v>397</v>
      </c>
      <c r="B78" s="37" t="s">
        <v>398</v>
      </c>
      <c r="C78" s="2">
        <v>-1.0</v>
      </c>
      <c r="D78" s="2">
        <v>36.33</v>
      </c>
      <c r="E78" s="2" t="s">
        <v>248</v>
      </c>
      <c r="F78" s="2" t="s">
        <v>249</v>
      </c>
      <c r="G78" s="2" t="s">
        <v>250</v>
      </c>
    </row>
    <row r="79">
      <c r="A79" s="2" t="s">
        <v>399</v>
      </c>
      <c r="B79" s="37" t="s">
        <v>400</v>
      </c>
      <c r="C79" s="2">
        <v>-13.73</v>
      </c>
      <c r="D79" s="2">
        <v>34.25</v>
      </c>
      <c r="E79" s="2" t="s">
        <v>260</v>
      </c>
      <c r="F79" s="2" t="s">
        <v>249</v>
      </c>
      <c r="G79" s="2" t="s">
        <v>250</v>
      </c>
    </row>
    <row r="80">
      <c r="A80" s="2" t="s">
        <v>401</v>
      </c>
      <c r="B80" s="37" t="s">
        <v>402</v>
      </c>
      <c r="C80" s="2">
        <v>24.56</v>
      </c>
      <c r="D80" s="2">
        <v>16.5</v>
      </c>
      <c r="E80" s="2" t="s">
        <v>264</v>
      </c>
      <c r="F80" s="2" t="s">
        <v>333</v>
      </c>
      <c r="G80" s="2" t="s">
        <v>250</v>
      </c>
    </row>
    <row r="81">
      <c r="A81" s="2" t="s">
        <v>403</v>
      </c>
      <c r="B81" s="37" t="s">
        <v>404</v>
      </c>
      <c r="C81" s="2">
        <v>-7.26</v>
      </c>
      <c r="D81" s="2">
        <v>40.11</v>
      </c>
      <c r="E81" s="2" t="s">
        <v>260</v>
      </c>
      <c r="F81" s="2" t="s">
        <v>252</v>
      </c>
      <c r="G81" s="2" t="s">
        <v>250</v>
      </c>
    </row>
    <row r="82">
      <c r="A82" s="2" t="s">
        <v>405</v>
      </c>
      <c r="B82" s="37" t="s">
        <v>406</v>
      </c>
      <c r="C82" s="2">
        <v>22.9</v>
      </c>
      <c r="D82" s="2">
        <v>15.54</v>
      </c>
      <c r="E82" s="2" t="s">
        <v>264</v>
      </c>
      <c r="F82" s="2" t="s">
        <v>265</v>
      </c>
      <c r="G82" s="2" t="s">
        <v>253</v>
      </c>
    </row>
    <row r="83">
      <c r="A83" s="2" t="s">
        <v>407</v>
      </c>
      <c r="B83" s="37" t="s">
        <v>408</v>
      </c>
      <c r="C83" s="2">
        <v>2.0</v>
      </c>
      <c r="D83" s="2">
        <v>40.28</v>
      </c>
      <c r="E83" s="2" t="s">
        <v>248</v>
      </c>
      <c r="F83" s="2" t="s">
        <v>252</v>
      </c>
      <c r="G83" s="2" t="s">
        <v>253</v>
      </c>
    </row>
    <row r="84">
      <c r="A84" s="2" t="s">
        <v>409</v>
      </c>
      <c r="B84" s="37" t="s">
        <v>410</v>
      </c>
      <c r="C84" s="2">
        <v>15.89</v>
      </c>
      <c r="D84" s="2">
        <v>20.9</v>
      </c>
      <c r="E84" s="2" t="s">
        <v>336</v>
      </c>
      <c r="F84" s="2" t="s">
        <v>333</v>
      </c>
      <c r="G84" s="2" t="s">
        <v>253</v>
      </c>
    </row>
    <row r="85">
      <c r="A85" s="2" t="s">
        <v>411</v>
      </c>
      <c r="B85" s="37" t="s">
        <v>412</v>
      </c>
      <c r="C85" s="2">
        <v>13.63</v>
      </c>
      <c r="D85" s="2">
        <v>32.91</v>
      </c>
      <c r="E85" s="2" t="s">
        <v>336</v>
      </c>
      <c r="F85" s="2" t="s">
        <v>249</v>
      </c>
      <c r="G85" s="2" t="s">
        <v>253</v>
      </c>
    </row>
    <row r="86">
      <c r="A86" s="2" t="s">
        <v>413</v>
      </c>
      <c r="B86" s="37" t="s">
        <v>414</v>
      </c>
      <c r="C86" s="2">
        <v>23.09</v>
      </c>
      <c r="D86" s="2">
        <v>19.75</v>
      </c>
      <c r="E86" s="2" t="s">
        <v>264</v>
      </c>
      <c r="F86" s="2" t="s">
        <v>333</v>
      </c>
      <c r="G86" s="2" t="s">
        <v>253</v>
      </c>
    </row>
    <row r="87">
      <c r="A87" s="2" t="s">
        <v>415</v>
      </c>
      <c r="B87" s="37" t="s">
        <v>416</v>
      </c>
      <c r="C87" s="2">
        <v>-14.71</v>
      </c>
      <c r="D87" s="2">
        <v>38.49</v>
      </c>
      <c r="E87" s="2" t="s">
        <v>260</v>
      </c>
      <c r="F87" s="2" t="s">
        <v>249</v>
      </c>
      <c r="G87" s="2" t="s">
        <v>253</v>
      </c>
    </row>
    <row r="88">
      <c r="A88" s="2" t="s">
        <v>417</v>
      </c>
      <c r="B88" s="37" t="s">
        <v>418</v>
      </c>
      <c r="C88" s="2">
        <v>29.13</v>
      </c>
      <c r="D88" s="2">
        <v>10.81</v>
      </c>
      <c r="E88" s="2" t="s">
        <v>264</v>
      </c>
      <c r="F88" s="2" t="s">
        <v>265</v>
      </c>
      <c r="G88" s="2" t="s">
        <v>253</v>
      </c>
    </row>
    <row r="89">
      <c r="A89" s="2" t="s">
        <v>419</v>
      </c>
      <c r="B89" s="37" t="s">
        <v>420</v>
      </c>
      <c r="C89" s="2">
        <v>16.38</v>
      </c>
      <c r="D89" s="2">
        <v>28.51</v>
      </c>
      <c r="E89" s="2" t="s">
        <v>336</v>
      </c>
      <c r="F89" s="2" t="s">
        <v>257</v>
      </c>
      <c r="G89" s="2" t="s">
        <v>253</v>
      </c>
    </row>
    <row r="90">
      <c r="A90" s="2" t="s">
        <v>421</v>
      </c>
      <c r="B90" s="37" t="s">
        <v>422</v>
      </c>
      <c r="C90" s="2">
        <v>22.75</v>
      </c>
      <c r="D90" s="2">
        <v>18.67</v>
      </c>
      <c r="E90" s="2" t="s">
        <v>264</v>
      </c>
      <c r="F90" s="2" t="s">
        <v>333</v>
      </c>
      <c r="G90" s="2" t="s">
        <v>250</v>
      </c>
    </row>
    <row r="91">
      <c r="A91" s="2" t="s">
        <v>423</v>
      </c>
      <c r="B91" s="37" t="s">
        <v>424</v>
      </c>
      <c r="C91" s="2">
        <v>-17.13</v>
      </c>
      <c r="D91" s="2">
        <v>37.56</v>
      </c>
      <c r="E91" s="2" t="s">
        <v>260</v>
      </c>
      <c r="F91" s="2" t="s">
        <v>249</v>
      </c>
      <c r="G91" s="2" t="s">
        <v>250</v>
      </c>
    </row>
    <row r="92">
      <c r="A92" s="2" t="s">
        <v>425</v>
      </c>
      <c r="B92" s="37" t="s">
        <v>426</v>
      </c>
      <c r="C92" s="2">
        <v>25.11</v>
      </c>
      <c r="D92" s="2">
        <v>13.37</v>
      </c>
      <c r="E92" s="2" t="s">
        <v>264</v>
      </c>
      <c r="F92" s="2" t="s">
        <v>265</v>
      </c>
      <c r="G92" s="2" t="s">
        <v>253</v>
      </c>
    </row>
    <row r="93">
      <c r="A93" s="2" t="s">
        <v>427</v>
      </c>
      <c r="B93" s="37" t="s">
        <v>428</v>
      </c>
      <c r="C93" s="2">
        <v>4.78</v>
      </c>
      <c r="D93" s="2">
        <v>35.89</v>
      </c>
      <c r="E93" s="2" t="s">
        <v>248</v>
      </c>
      <c r="F93" s="2" t="s">
        <v>249</v>
      </c>
      <c r="G93" s="2" t="s">
        <v>250</v>
      </c>
    </row>
    <row r="94">
      <c r="A94" s="2" t="s">
        <v>429</v>
      </c>
      <c r="B94" s="37" t="s">
        <v>430</v>
      </c>
      <c r="C94" s="2">
        <v>-7.63</v>
      </c>
      <c r="D94" s="2">
        <v>37.33</v>
      </c>
      <c r="E94" s="2" t="s">
        <v>260</v>
      </c>
      <c r="F94" s="2" t="s">
        <v>249</v>
      </c>
      <c r="G94" s="2" t="s">
        <v>250</v>
      </c>
    </row>
    <row r="95">
      <c r="A95" s="2" t="s">
        <v>431</v>
      </c>
      <c r="B95" s="37" t="s">
        <v>432</v>
      </c>
      <c r="C95" s="2">
        <v>-10.67</v>
      </c>
      <c r="D95" s="2">
        <v>38.22</v>
      </c>
      <c r="E95" s="2" t="s">
        <v>260</v>
      </c>
      <c r="F95" s="2" t="s">
        <v>249</v>
      </c>
      <c r="G95" s="2" t="s">
        <v>250</v>
      </c>
    </row>
    <row r="96">
      <c r="A96" s="2" t="s">
        <v>433</v>
      </c>
      <c r="B96" s="37" t="s">
        <v>434</v>
      </c>
      <c r="C96" s="2">
        <v>-0.33</v>
      </c>
      <c r="D96" s="2">
        <v>46.08</v>
      </c>
      <c r="E96" s="2" t="s">
        <v>248</v>
      </c>
      <c r="F96" s="2" t="s">
        <v>252</v>
      </c>
      <c r="G96" s="2" t="s">
        <v>253</v>
      </c>
    </row>
    <row r="97">
      <c r="A97" s="2" t="s">
        <v>435</v>
      </c>
      <c r="B97" s="37" t="s">
        <v>436</v>
      </c>
      <c r="C97" s="2">
        <v>-1.97</v>
      </c>
      <c r="D97" s="2">
        <v>45.05</v>
      </c>
      <c r="E97" s="2" t="s">
        <v>248</v>
      </c>
      <c r="F97" s="2" t="s">
        <v>252</v>
      </c>
      <c r="G97" s="2" t="s">
        <v>253</v>
      </c>
    </row>
    <row r="98">
      <c r="A98" s="2" t="s">
        <v>437</v>
      </c>
      <c r="B98" s="37" t="s">
        <v>438</v>
      </c>
      <c r="C98" s="2">
        <v>-4.99</v>
      </c>
      <c r="D98" s="2">
        <v>44.24</v>
      </c>
      <c r="E98" s="2" t="s">
        <v>248</v>
      </c>
      <c r="F98" s="2" t="s">
        <v>252</v>
      </c>
      <c r="G98" s="2" t="s">
        <v>253</v>
      </c>
    </row>
    <row r="99">
      <c r="A99" s="37" t="s">
        <v>439</v>
      </c>
      <c r="B99" s="37" t="s">
        <v>440</v>
      </c>
      <c r="C99" s="2">
        <v>-4.17</v>
      </c>
      <c r="D99" s="2">
        <v>40.04</v>
      </c>
      <c r="E99" s="2" t="s">
        <v>248</v>
      </c>
      <c r="F99" s="2" t="s">
        <v>252</v>
      </c>
      <c r="G99" s="2" t="s">
        <v>253</v>
      </c>
    </row>
    <row r="100">
      <c r="A100" s="37" t="s">
        <v>441</v>
      </c>
      <c r="B100" s="37" t="s">
        <v>442</v>
      </c>
      <c r="C100" s="2">
        <v>-10.81</v>
      </c>
      <c r="D100" s="2">
        <v>44.26</v>
      </c>
      <c r="E100" s="2" t="s">
        <v>260</v>
      </c>
      <c r="F100" s="2" t="s">
        <v>252</v>
      </c>
      <c r="G100" s="2" t="s">
        <v>253</v>
      </c>
    </row>
    <row r="101">
      <c r="A101" s="2" t="s">
        <v>86</v>
      </c>
      <c r="B101" s="37" t="s">
        <v>443</v>
      </c>
      <c r="C101" s="2">
        <v>-1.82</v>
      </c>
      <c r="D101" s="2">
        <v>48.85</v>
      </c>
      <c r="E101" s="2" t="s">
        <v>248</v>
      </c>
      <c r="F101" s="2" t="s">
        <v>291</v>
      </c>
      <c r="G101" s="2" t="s">
        <v>253</v>
      </c>
    </row>
    <row r="102">
      <c r="A102" s="2" t="s">
        <v>444</v>
      </c>
      <c r="B102" s="37" t="s">
        <v>445</v>
      </c>
      <c r="C102" s="2">
        <v>-6.37</v>
      </c>
      <c r="D102" s="2">
        <v>45.44</v>
      </c>
      <c r="E102" s="2" t="s">
        <v>260</v>
      </c>
      <c r="F102" s="2" t="s">
        <v>252</v>
      </c>
      <c r="G102" s="2" t="s">
        <v>250</v>
      </c>
    </row>
    <row r="103">
      <c r="A103" s="2" t="s">
        <v>446</v>
      </c>
      <c r="B103" s="37" t="s">
        <v>447</v>
      </c>
      <c r="C103" s="2">
        <v>-16.33</v>
      </c>
      <c r="D103" s="2">
        <v>28.61</v>
      </c>
      <c r="E103" s="2" t="s">
        <v>260</v>
      </c>
      <c r="F103" s="2" t="s">
        <v>257</v>
      </c>
      <c r="G103" s="2" t="s">
        <v>310</v>
      </c>
    </row>
    <row r="104">
      <c r="A104" s="2" t="s">
        <v>448</v>
      </c>
      <c r="B104" s="37" t="s">
        <v>449</v>
      </c>
      <c r="C104" s="2">
        <v>-4.21</v>
      </c>
      <c r="D104" s="2">
        <v>45.09</v>
      </c>
      <c r="E104" s="2" t="s">
        <v>248</v>
      </c>
      <c r="F104" s="2" t="s">
        <v>252</v>
      </c>
      <c r="G104" s="2" t="s">
        <v>253</v>
      </c>
    </row>
    <row r="105">
      <c r="A105" s="2" t="s">
        <v>450</v>
      </c>
      <c r="B105" s="37" t="s">
        <v>451</v>
      </c>
      <c r="C105" s="2">
        <v>-1.11</v>
      </c>
      <c r="D105" s="2">
        <v>44.89</v>
      </c>
      <c r="E105" s="2" t="s">
        <v>248</v>
      </c>
      <c r="F105" s="2" t="s">
        <v>252</v>
      </c>
      <c r="G105" s="2" t="s">
        <v>310</v>
      </c>
    </row>
    <row r="106">
      <c r="A106" s="2" t="s">
        <v>452</v>
      </c>
      <c r="B106" s="37" t="s">
        <v>453</v>
      </c>
      <c r="C106" s="2">
        <v>-2.07</v>
      </c>
      <c r="D106" s="2">
        <v>45.91</v>
      </c>
      <c r="E106" s="2" t="s">
        <v>248</v>
      </c>
      <c r="F106" s="2" t="s">
        <v>252</v>
      </c>
      <c r="G106" s="2" t="s">
        <v>253</v>
      </c>
    </row>
    <row r="107">
      <c r="A107" s="2" t="s">
        <v>454</v>
      </c>
      <c r="B107" s="37" t="s">
        <v>455</v>
      </c>
      <c r="C107" s="2">
        <v>0.3</v>
      </c>
      <c r="D107" s="2">
        <v>46.29</v>
      </c>
      <c r="E107" s="2" t="s">
        <v>248</v>
      </c>
      <c r="F107" s="2" t="s">
        <v>252</v>
      </c>
      <c r="G107" s="2" t="s">
        <v>253</v>
      </c>
    </row>
    <row r="108">
      <c r="A108" s="2" t="s">
        <v>456</v>
      </c>
      <c r="B108" s="37" t="s">
        <v>457</v>
      </c>
      <c r="C108" s="2">
        <v>-9.03</v>
      </c>
      <c r="D108" s="2">
        <v>37.42</v>
      </c>
      <c r="E108" s="2" t="s">
        <v>260</v>
      </c>
      <c r="F108" s="2" t="s">
        <v>249</v>
      </c>
      <c r="G108" s="2" t="s">
        <v>250</v>
      </c>
    </row>
    <row r="109">
      <c r="A109" s="2" t="s">
        <v>458</v>
      </c>
      <c r="B109" s="37" t="s">
        <v>459</v>
      </c>
      <c r="C109" s="2">
        <v>-13.11</v>
      </c>
      <c r="D109" s="2">
        <v>31.56</v>
      </c>
      <c r="E109" s="2" t="s">
        <v>260</v>
      </c>
      <c r="F109" s="2" t="s">
        <v>257</v>
      </c>
      <c r="G109" s="2" t="s">
        <v>250</v>
      </c>
    </row>
    <row r="110">
      <c r="A110" s="2" t="s">
        <v>460</v>
      </c>
      <c r="B110" s="37" t="s">
        <v>461</v>
      </c>
      <c r="C110" s="2">
        <v>18.92</v>
      </c>
      <c r="D110" s="2">
        <v>24.33</v>
      </c>
      <c r="E110" s="2" t="s">
        <v>264</v>
      </c>
      <c r="F110" s="2" t="s">
        <v>257</v>
      </c>
      <c r="G110" s="2" t="s">
        <v>250</v>
      </c>
    </row>
    <row r="111">
      <c r="A111" s="2" t="s">
        <v>462</v>
      </c>
      <c r="B111" s="37" t="s">
        <v>463</v>
      </c>
      <c r="C111" s="2">
        <v>0.31</v>
      </c>
      <c r="D111" s="2">
        <v>47.8</v>
      </c>
      <c r="E111" s="2" t="s">
        <v>248</v>
      </c>
      <c r="F111" s="2" t="s">
        <v>252</v>
      </c>
      <c r="G111" s="2" t="s">
        <v>253</v>
      </c>
    </row>
    <row r="112">
      <c r="A112" s="2" t="s">
        <v>464</v>
      </c>
      <c r="B112" s="37" t="s">
        <v>465</v>
      </c>
      <c r="C112" s="2">
        <v>-2.22</v>
      </c>
      <c r="D112" s="2">
        <v>46.23</v>
      </c>
      <c r="E112" s="2" t="s">
        <v>248</v>
      </c>
      <c r="F112" s="2" t="s">
        <v>252</v>
      </c>
      <c r="G112" s="2" t="s">
        <v>253</v>
      </c>
    </row>
    <row r="113">
      <c r="A113" s="2" t="s">
        <v>466</v>
      </c>
      <c r="B113" s="37" t="s">
        <v>467</v>
      </c>
      <c r="C113" s="2">
        <v>-1.67</v>
      </c>
      <c r="D113" s="2">
        <v>41.44</v>
      </c>
      <c r="E113" s="2" t="s">
        <v>248</v>
      </c>
      <c r="F113" s="2" t="s">
        <v>252</v>
      </c>
      <c r="G113" s="2" t="s">
        <v>250</v>
      </c>
    </row>
    <row r="114">
      <c r="A114" s="2" t="s">
        <v>468</v>
      </c>
      <c r="B114" s="37" t="s">
        <v>469</v>
      </c>
      <c r="C114" s="2">
        <v>-4.39</v>
      </c>
      <c r="D114" s="2">
        <v>42.33</v>
      </c>
      <c r="E114" s="2" t="s">
        <v>248</v>
      </c>
      <c r="F114" s="2" t="s">
        <v>252</v>
      </c>
      <c r="G114" s="2" t="s">
        <v>253</v>
      </c>
    </row>
    <row r="115">
      <c r="A115" s="2" t="s">
        <v>470</v>
      </c>
      <c r="B115" s="37" t="s">
        <v>471</v>
      </c>
      <c r="C115" s="2">
        <v>-4.17</v>
      </c>
      <c r="D115" s="2">
        <v>45.75</v>
      </c>
      <c r="E115" s="2" t="s">
        <v>248</v>
      </c>
      <c r="F115" s="2" t="s">
        <v>252</v>
      </c>
      <c r="G115" s="2" t="s">
        <v>253</v>
      </c>
    </row>
    <row r="116">
      <c r="A116" s="2" t="s">
        <v>472</v>
      </c>
      <c r="B116" s="37" t="s">
        <v>473</v>
      </c>
      <c r="C116" s="2">
        <v>-0.32</v>
      </c>
      <c r="D116" s="2">
        <v>46.32</v>
      </c>
      <c r="E116" s="2" t="s">
        <v>248</v>
      </c>
      <c r="F116" s="2" t="s">
        <v>252</v>
      </c>
      <c r="G116" s="2" t="s">
        <v>253</v>
      </c>
    </row>
    <row r="117">
      <c r="A117" s="2" t="s">
        <v>474</v>
      </c>
      <c r="B117" s="37" t="s">
        <v>475</v>
      </c>
      <c r="C117" s="2">
        <v>-4.95</v>
      </c>
      <c r="D117" s="2">
        <v>45.68</v>
      </c>
      <c r="E117" s="2" t="s">
        <v>248</v>
      </c>
      <c r="F117" s="2" t="s">
        <v>252</v>
      </c>
      <c r="G117" s="2" t="s">
        <v>253</v>
      </c>
    </row>
    <row r="118">
      <c r="A118" s="2" t="s">
        <v>476</v>
      </c>
      <c r="B118" s="37" t="s">
        <v>477</v>
      </c>
      <c r="C118" s="2">
        <v>-3.24</v>
      </c>
      <c r="D118" s="2">
        <v>45.69</v>
      </c>
      <c r="E118" s="2" t="s">
        <v>248</v>
      </c>
      <c r="F118" s="2" t="s">
        <v>252</v>
      </c>
      <c r="G118" s="2" t="s">
        <v>253</v>
      </c>
    </row>
    <row r="119">
      <c r="A119" s="2" t="s">
        <v>478</v>
      </c>
      <c r="B119" s="37" t="s">
        <v>479</v>
      </c>
      <c r="C119" s="2">
        <v>-2.3</v>
      </c>
      <c r="D119" s="2">
        <v>45.62</v>
      </c>
      <c r="E119" s="2" t="s">
        <v>248</v>
      </c>
      <c r="F119" s="2" t="s">
        <v>252</v>
      </c>
      <c r="G119" s="2" t="s">
        <v>253</v>
      </c>
    </row>
    <row r="120">
      <c r="A120" s="2" t="s">
        <v>480</v>
      </c>
      <c r="B120" s="37" t="s">
        <v>481</v>
      </c>
      <c r="C120" s="2">
        <v>-10.0</v>
      </c>
      <c r="D120" s="2">
        <v>40.25</v>
      </c>
      <c r="E120" s="2" t="s">
        <v>260</v>
      </c>
      <c r="F120" s="2" t="s">
        <v>252</v>
      </c>
      <c r="G120" s="2" t="s">
        <v>253</v>
      </c>
    </row>
    <row r="121">
      <c r="A121" s="2" t="s">
        <v>482</v>
      </c>
      <c r="B121" s="37" t="s">
        <v>483</v>
      </c>
      <c r="C121" s="2">
        <v>-4.6</v>
      </c>
      <c r="D121" s="2">
        <v>43.51</v>
      </c>
      <c r="E121" s="2" t="s">
        <v>248</v>
      </c>
      <c r="F121" s="2" t="s">
        <v>252</v>
      </c>
      <c r="G121" s="2" t="s">
        <v>253</v>
      </c>
    </row>
    <row r="122">
      <c r="A122" s="2" t="s">
        <v>484</v>
      </c>
      <c r="B122" s="37" t="s">
        <v>485</v>
      </c>
      <c r="C122" s="2">
        <v>-5.7</v>
      </c>
      <c r="D122" s="2">
        <v>44.22</v>
      </c>
      <c r="E122" s="2" t="s">
        <v>248</v>
      </c>
      <c r="F122" s="2" t="s">
        <v>252</v>
      </c>
      <c r="G122" s="2" t="s">
        <v>253</v>
      </c>
    </row>
    <row r="123">
      <c r="A123" s="2" t="s">
        <v>486</v>
      </c>
      <c r="B123" s="37" t="s">
        <v>487</v>
      </c>
      <c r="C123" s="2">
        <v>-0.33</v>
      </c>
      <c r="D123" s="2">
        <v>46.19</v>
      </c>
      <c r="E123" s="2" t="s">
        <v>248</v>
      </c>
      <c r="F123" s="2" t="s">
        <v>252</v>
      </c>
      <c r="G123" s="2" t="s">
        <v>253</v>
      </c>
    </row>
    <row r="124">
      <c r="A124" s="2" t="s">
        <v>488</v>
      </c>
      <c r="B124" s="37" t="s">
        <v>489</v>
      </c>
      <c r="C124" s="2">
        <v>-4.95</v>
      </c>
      <c r="D124" s="2">
        <v>44.65</v>
      </c>
      <c r="E124" s="2" t="s">
        <v>248</v>
      </c>
      <c r="F124" s="2" t="s">
        <v>252</v>
      </c>
      <c r="G124" s="2" t="s">
        <v>253</v>
      </c>
    </row>
    <row r="125">
      <c r="A125" s="2" t="s">
        <v>490</v>
      </c>
      <c r="B125" s="37" t="s">
        <v>491</v>
      </c>
      <c r="C125" s="2">
        <v>-5.74</v>
      </c>
      <c r="D125" s="2">
        <v>38.36</v>
      </c>
      <c r="E125" s="2" t="s">
        <v>248</v>
      </c>
      <c r="F125" s="2" t="s">
        <v>249</v>
      </c>
      <c r="G125" s="2" t="s">
        <v>253</v>
      </c>
    </row>
    <row r="126">
      <c r="A126" s="2" t="s">
        <v>93</v>
      </c>
      <c r="B126" s="37" t="s">
        <v>492</v>
      </c>
      <c r="C126" s="2">
        <v>-3.74</v>
      </c>
      <c r="D126" s="2">
        <v>44.39</v>
      </c>
      <c r="E126" s="2" t="s">
        <v>248</v>
      </c>
      <c r="F126" s="2" t="s">
        <v>252</v>
      </c>
      <c r="G126" s="2" t="s">
        <v>253</v>
      </c>
    </row>
    <row r="127">
      <c r="A127" s="2" t="s">
        <v>493</v>
      </c>
      <c r="B127" s="37" t="s">
        <v>494</v>
      </c>
      <c r="C127" s="2">
        <v>-7.06</v>
      </c>
      <c r="D127" s="2">
        <v>42.67</v>
      </c>
      <c r="E127" s="2" t="s">
        <v>260</v>
      </c>
      <c r="F127" s="2" t="s">
        <v>252</v>
      </c>
      <c r="G127" s="2" t="s">
        <v>250</v>
      </c>
    </row>
    <row r="128">
      <c r="A128" s="2" t="s">
        <v>495</v>
      </c>
      <c r="B128" s="37" t="s">
        <v>496</v>
      </c>
      <c r="C128" s="2">
        <v>-2.89</v>
      </c>
      <c r="D128" s="2">
        <v>44.89</v>
      </c>
      <c r="E128" s="2" t="s">
        <v>248</v>
      </c>
      <c r="F128" s="2" t="s">
        <v>252</v>
      </c>
      <c r="G128" s="2" t="s">
        <v>250</v>
      </c>
    </row>
    <row r="129">
      <c r="A129" s="2" t="s">
        <v>497</v>
      </c>
      <c r="B129" s="37" t="s">
        <v>498</v>
      </c>
      <c r="C129" s="2">
        <v>2.17</v>
      </c>
      <c r="D129" s="2">
        <v>42.52</v>
      </c>
      <c r="E129" s="2" t="s">
        <v>248</v>
      </c>
      <c r="F129" s="2" t="s">
        <v>252</v>
      </c>
      <c r="G129" s="2" t="s">
        <v>253</v>
      </c>
    </row>
    <row r="130">
      <c r="A130" s="2" t="s">
        <v>499</v>
      </c>
      <c r="B130" s="37" t="s">
        <v>500</v>
      </c>
      <c r="C130" s="2">
        <v>-5.8</v>
      </c>
      <c r="D130" s="2">
        <v>43.13</v>
      </c>
      <c r="E130" s="2" t="s">
        <v>248</v>
      </c>
      <c r="F130" s="2" t="s">
        <v>252</v>
      </c>
      <c r="G130" s="2" t="s">
        <v>253</v>
      </c>
    </row>
    <row r="131">
      <c r="A131" s="2" t="s">
        <v>501</v>
      </c>
      <c r="B131" s="37" t="s">
        <v>502</v>
      </c>
      <c r="C131" s="2">
        <v>-0.2</v>
      </c>
      <c r="D131" s="2">
        <v>45.23</v>
      </c>
      <c r="E131" s="2" t="s">
        <v>248</v>
      </c>
      <c r="F131" s="2" t="s">
        <v>252</v>
      </c>
      <c r="G131" s="2" t="s">
        <v>253</v>
      </c>
    </row>
    <row r="132">
      <c r="A132" s="2" t="s">
        <v>503</v>
      </c>
      <c r="B132" s="37" t="s">
        <v>504</v>
      </c>
      <c r="C132" s="2">
        <v>-9.87</v>
      </c>
      <c r="D132" s="2">
        <v>43.25</v>
      </c>
      <c r="E132" s="2" t="s">
        <v>260</v>
      </c>
      <c r="F132" s="2" t="s">
        <v>252</v>
      </c>
      <c r="G132" s="2" t="s">
        <v>253</v>
      </c>
    </row>
    <row r="133">
      <c r="A133" s="2" t="s">
        <v>505</v>
      </c>
      <c r="B133" s="37" t="s">
        <v>506</v>
      </c>
      <c r="C133" s="2">
        <v>0.0</v>
      </c>
      <c r="D133" s="2">
        <v>45.56</v>
      </c>
      <c r="E133" s="2" t="s">
        <v>248</v>
      </c>
      <c r="F133" s="2" t="s">
        <v>252</v>
      </c>
      <c r="G133" s="2" t="s">
        <v>250</v>
      </c>
    </row>
    <row r="134">
      <c r="A134" s="2" t="s">
        <v>507</v>
      </c>
      <c r="B134" s="37" t="s">
        <v>508</v>
      </c>
      <c r="C134" s="2">
        <v>-22.89</v>
      </c>
      <c r="D134" s="2">
        <v>37.11</v>
      </c>
      <c r="E134" s="2" t="s">
        <v>256</v>
      </c>
      <c r="F134" s="2" t="s">
        <v>249</v>
      </c>
      <c r="G134" s="2" t="s">
        <v>250</v>
      </c>
    </row>
    <row r="135">
      <c r="A135" s="2" t="s">
        <v>509</v>
      </c>
      <c r="B135" s="37" t="s">
        <v>510</v>
      </c>
      <c r="C135" s="2">
        <v>-17.63</v>
      </c>
      <c r="D135" s="2">
        <v>32.22</v>
      </c>
      <c r="E135" s="2" t="s">
        <v>260</v>
      </c>
      <c r="F135" s="2" t="s">
        <v>249</v>
      </c>
      <c r="G135" s="2" t="s">
        <v>253</v>
      </c>
    </row>
    <row r="136">
      <c r="A136" s="2" t="s">
        <v>511</v>
      </c>
      <c r="B136" s="37" t="s">
        <v>512</v>
      </c>
      <c r="C136" s="2">
        <v>-5.4</v>
      </c>
      <c r="D136" s="2">
        <v>45.98</v>
      </c>
      <c r="E136" s="2" t="s">
        <v>248</v>
      </c>
      <c r="F136" s="2" t="s">
        <v>252</v>
      </c>
      <c r="G136" s="2" t="s">
        <v>253</v>
      </c>
    </row>
    <row r="137">
      <c r="A137" s="2" t="s">
        <v>513</v>
      </c>
      <c r="B137" s="37" t="s">
        <v>514</v>
      </c>
      <c r="C137" s="2">
        <v>0.11</v>
      </c>
      <c r="D137" s="2">
        <v>44.68</v>
      </c>
      <c r="E137" s="2" t="s">
        <v>248</v>
      </c>
      <c r="F137" s="2" t="s">
        <v>252</v>
      </c>
      <c r="G137" s="2" t="s">
        <v>253</v>
      </c>
    </row>
    <row r="138">
      <c r="A138" s="2" t="s">
        <v>515</v>
      </c>
      <c r="B138" s="37" t="s">
        <v>516</v>
      </c>
      <c r="C138" s="2">
        <v>-0.44</v>
      </c>
      <c r="D138" s="2">
        <v>37.22</v>
      </c>
      <c r="E138" s="2" t="s">
        <v>248</v>
      </c>
      <c r="F138" s="2" t="s">
        <v>249</v>
      </c>
      <c r="G138" s="2" t="s">
        <v>250</v>
      </c>
    </row>
    <row r="139">
      <c r="A139" s="2" t="s">
        <v>517</v>
      </c>
      <c r="B139" s="37" t="s">
        <v>518</v>
      </c>
      <c r="C139" s="2">
        <v>28.04</v>
      </c>
      <c r="D139" s="2">
        <v>10.26</v>
      </c>
      <c r="E139" s="2" t="s">
        <v>264</v>
      </c>
      <c r="F139" s="2" t="s">
        <v>265</v>
      </c>
      <c r="G139" s="2" t="s">
        <v>250</v>
      </c>
    </row>
    <row r="140">
      <c r="A140" s="2" t="s">
        <v>519</v>
      </c>
      <c r="B140" s="37" t="s">
        <v>520</v>
      </c>
      <c r="C140" s="2">
        <v>-2.2</v>
      </c>
      <c r="D140" s="2">
        <v>46.27</v>
      </c>
      <c r="E140" s="2" t="s">
        <v>248</v>
      </c>
      <c r="F140" s="2" t="s">
        <v>252</v>
      </c>
      <c r="G140" s="2" t="s">
        <v>253</v>
      </c>
    </row>
    <row r="141">
      <c r="A141" s="2" t="s">
        <v>521</v>
      </c>
      <c r="B141" s="37" t="s">
        <v>522</v>
      </c>
      <c r="C141" s="2">
        <v>-0.27</v>
      </c>
      <c r="D141" s="2">
        <v>45.98</v>
      </c>
      <c r="E141" s="2" t="s">
        <v>248</v>
      </c>
      <c r="F141" s="2" t="s">
        <v>252</v>
      </c>
      <c r="G141" s="2" t="s">
        <v>253</v>
      </c>
    </row>
    <row r="142">
      <c r="A142" s="2" t="s">
        <v>523</v>
      </c>
      <c r="B142" s="37" t="s">
        <v>524</v>
      </c>
      <c r="C142" s="2">
        <v>0.53</v>
      </c>
      <c r="D142" s="2">
        <v>26.15</v>
      </c>
      <c r="E142" s="2" t="s">
        <v>248</v>
      </c>
      <c r="F142" s="2" t="s">
        <v>257</v>
      </c>
      <c r="G142" s="2" t="s">
        <v>253</v>
      </c>
    </row>
    <row r="143">
      <c r="A143" s="2" t="s">
        <v>206</v>
      </c>
      <c r="B143" s="37" t="s">
        <v>525</v>
      </c>
      <c r="C143" s="2">
        <v>-2.64</v>
      </c>
      <c r="D143" s="2">
        <v>46.12</v>
      </c>
      <c r="E143" s="2" t="s">
        <v>248</v>
      </c>
      <c r="F143" s="2" t="s">
        <v>252</v>
      </c>
      <c r="G143" s="2" t="s">
        <v>253</v>
      </c>
    </row>
    <row r="144">
      <c r="A144" s="2" t="s">
        <v>526</v>
      </c>
      <c r="B144" s="37" t="s">
        <v>527</v>
      </c>
      <c r="C144" s="2">
        <v>-3.78</v>
      </c>
      <c r="D144" s="2">
        <v>44.56</v>
      </c>
      <c r="E144" s="2" t="s">
        <v>248</v>
      </c>
      <c r="F144" s="2" t="s">
        <v>252</v>
      </c>
      <c r="G144" s="2" t="s">
        <v>310</v>
      </c>
    </row>
    <row r="145">
      <c r="A145" s="2" t="s">
        <v>528</v>
      </c>
      <c r="B145" s="37" t="s">
        <v>529</v>
      </c>
      <c r="C145" s="2">
        <v>-5.44</v>
      </c>
      <c r="D145" s="2">
        <v>43.78</v>
      </c>
      <c r="E145" s="2" t="s">
        <v>248</v>
      </c>
      <c r="F145" s="2" t="s">
        <v>252</v>
      </c>
      <c r="G145" s="2" t="s">
        <v>310</v>
      </c>
    </row>
    <row r="146">
      <c r="A146" s="2" t="s">
        <v>530</v>
      </c>
      <c r="B146" s="37" t="s">
        <v>531</v>
      </c>
      <c r="C146" s="2">
        <v>-0.67</v>
      </c>
      <c r="D146" s="2">
        <v>55.78</v>
      </c>
      <c r="E146" s="2" t="s">
        <v>248</v>
      </c>
      <c r="F146" s="2" t="s">
        <v>291</v>
      </c>
      <c r="G146" s="2" t="s">
        <v>310</v>
      </c>
    </row>
    <row r="147">
      <c r="A147" s="2" t="s">
        <v>532</v>
      </c>
      <c r="B147" s="37" t="s">
        <v>533</v>
      </c>
      <c r="C147" s="2">
        <v>19.2</v>
      </c>
      <c r="D147" s="2">
        <v>26.94</v>
      </c>
      <c r="E147" s="2" t="s">
        <v>264</v>
      </c>
      <c r="F147" s="2" t="s">
        <v>257</v>
      </c>
      <c r="G147" s="2" t="s">
        <v>253</v>
      </c>
    </row>
    <row r="148">
      <c r="A148" s="2" t="s">
        <v>534</v>
      </c>
      <c r="B148" s="37" t="s">
        <v>535</v>
      </c>
      <c r="C148" s="2">
        <v>-4.78</v>
      </c>
      <c r="D148" s="2">
        <v>41.48</v>
      </c>
      <c r="E148" s="2" t="s">
        <v>248</v>
      </c>
      <c r="F148" s="2" t="s">
        <v>252</v>
      </c>
      <c r="G148" s="2" t="s">
        <v>253</v>
      </c>
    </row>
    <row r="149">
      <c r="A149" s="2" t="s">
        <v>536</v>
      </c>
      <c r="B149" s="37" t="s">
        <v>537</v>
      </c>
      <c r="C149" s="2">
        <v>18.67</v>
      </c>
      <c r="D149" s="2">
        <v>18.46</v>
      </c>
      <c r="E149" s="2" t="s">
        <v>264</v>
      </c>
      <c r="F149" s="2" t="s">
        <v>333</v>
      </c>
      <c r="G149" s="2" t="s">
        <v>253</v>
      </c>
    </row>
    <row r="150">
      <c r="A150" s="2" t="s">
        <v>538</v>
      </c>
      <c r="B150" s="37" t="s">
        <v>539</v>
      </c>
      <c r="C150" s="2">
        <v>0.47</v>
      </c>
      <c r="D150" s="2">
        <v>43.02</v>
      </c>
      <c r="E150" s="2" t="s">
        <v>248</v>
      </c>
      <c r="F150" s="2" t="s">
        <v>252</v>
      </c>
      <c r="G150" s="2" t="s">
        <v>253</v>
      </c>
    </row>
    <row r="151">
      <c r="A151" s="2" t="s">
        <v>540</v>
      </c>
      <c r="B151" s="37" t="s">
        <v>541</v>
      </c>
      <c r="C151" s="2">
        <v>30.4</v>
      </c>
      <c r="D151" s="2">
        <v>4.98</v>
      </c>
      <c r="E151" s="2" t="s">
        <v>389</v>
      </c>
      <c r="F151" s="2" t="s">
        <v>390</v>
      </c>
      <c r="G151" s="2" t="s">
        <v>253</v>
      </c>
    </row>
    <row r="152">
      <c r="A152" s="2" t="s">
        <v>542</v>
      </c>
      <c r="B152" s="37" t="s">
        <v>543</v>
      </c>
      <c r="C152" s="2">
        <v>-5.67</v>
      </c>
      <c r="D152" s="2">
        <v>36.11</v>
      </c>
      <c r="E152" s="2" t="s">
        <v>248</v>
      </c>
      <c r="F152" s="2" t="s">
        <v>249</v>
      </c>
      <c r="G152" s="2" t="s">
        <v>250</v>
      </c>
    </row>
    <row r="153">
      <c r="A153" s="2" t="s">
        <v>544</v>
      </c>
      <c r="B153" s="37" t="s">
        <v>545</v>
      </c>
      <c r="C153" s="2">
        <v>0.07</v>
      </c>
      <c r="D153" s="2">
        <v>42.79</v>
      </c>
      <c r="E153" s="2" t="s">
        <v>248</v>
      </c>
      <c r="F153" s="2" t="s">
        <v>252</v>
      </c>
      <c r="G153" s="2" t="s">
        <v>253</v>
      </c>
    </row>
    <row r="154">
      <c r="A154" s="2" t="s">
        <v>546</v>
      </c>
      <c r="B154" s="37" t="s">
        <v>547</v>
      </c>
      <c r="C154" s="2">
        <v>-3.48</v>
      </c>
      <c r="D154" s="2">
        <v>46.44</v>
      </c>
      <c r="E154" s="2" t="s">
        <v>248</v>
      </c>
      <c r="F154" s="2" t="s">
        <v>252</v>
      </c>
      <c r="G154" s="2" t="s">
        <v>253</v>
      </c>
    </row>
    <row r="155">
      <c r="A155" s="2" t="s">
        <v>548</v>
      </c>
      <c r="B155" s="37" t="s">
        <v>549</v>
      </c>
      <c r="C155" s="2">
        <v>-0.02</v>
      </c>
      <c r="D155" s="2">
        <v>43.27</v>
      </c>
      <c r="E155" s="2" t="s">
        <v>248</v>
      </c>
      <c r="F155" s="2" t="s">
        <v>252</v>
      </c>
      <c r="G155" s="2" t="s">
        <v>253</v>
      </c>
    </row>
    <row r="156">
      <c r="A156" s="2" t="s">
        <v>550</v>
      </c>
      <c r="B156" s="37" t="s">
        <v>551</v>
      </c>
      <c r="C156" s="2">
        <v>-21.73</v>
      </c>
      <c r="D156" s="2">
        <v>27.39</v>
      </c>
      <c r="E156" s="2" t="s">
        <v>256</v>
      </c>
      <c r="F156" s="2" t="s">
        <v>257</v>
      </c>
      <c r="G156" s="2" t="s">
        <v>250</v>
      </c>
    </row>
    <row r="157">
      <c r="A157" s="2" t="s">
        <v>192</v>
      </c>
      <c r="B157" s="37" t="s">
        <v>552</v>
      </c>
      <c r="C157" s="2">
        <v>-5.86</v>
      </c>
      <c r="D157" s="2">
        <v>41.24</v>
      </c>
      <c r="E157" s="2" t="s">
        <v>248</v>
      </c>
      <c r="F157" s="2" t="s">
        <v>252</v>
      </c>
      <c r="G157" s="2" t="s">
        <v>253</v>
      </c>
    </row>
    <row r="158">
      <c r="A158" s="2" t="s">
        <v>220</v>
      </c>
      <c r="B158" s="37" t="s">
        <v>553</v>
      </c>
      <c r="C158" s="2">
        <v>-4.14</v>
      </c>
      <c r="D158" s="2">
        <v>40.87</v>
      </c>
      <c r="E158" s="2" t="s">
        <v>248</v>
      </c>
      <c r="F158" s="2" t="s">
        <v>252</v>
      </c>
      <c r="G158" s="2" t="s">
        <v>253</v>
      </c>
    </row>
    <row r="159">
      <c r="A159" s="2" t="s">
        <v>554</v>
      </c>
      <c r="B159" s="37" t="s">
        <v>555</v>
      </c>
      <c r="C159" s="2">
        <v>25.33</v>
      </c>
      <c r="D159" s="2">
        <v>18.46</v>
      </c>
      <c r="E159" s="2" t="s">
        <v>264</v>
      </c>
      <c r="F159" s="2" t="s">
        <v>333</v>
      </c>
      <c r="G159" s="2" t="s">
        <v>253</v>
      </c>
    </row>
    <row r="160">
      <c r="A160" s="2" t="s">
        <v>556</v>
      </c>
      <c r="B160" s="37" t="s">
        <v>557</v>
      </c>
      <c r="C160" s="2">
        <v>-12.32</v>
      </c>
      <c r="D160" s="2">
        <v>43.56</v>
      </c>
      <c r="E160" s="2" t="s">
        <v>260</v>
      </c>
      <c r="F160" s="2" t="s">
        <v>252</v>
      </c>
      <c r="G160" s="2" t="s">
        <v>253</v>
      </c>
    </row>
    <row r="161">
      <c r="A161" s="2" t="s">
        <v>558</v>
      </c>
      <c r="B161" s="37" t="s">
        <v>559</v>
      </c>
      <c r="C161" s="2">
        <v>-0.78</v>
      </c>
      <c r="D161" s="2">
        <v>38.22</v>
      </c>
      <c r="E161" s="2" t="s">
        <v>248</v>
      </c>
      <c r="F161" s="2" t="s">
        <v>249</v>
      </c>
      <c r="G161" s="2" t="s">
        <v>250</v>
      </c>
    </row>
    <row r="162">
      <c r="A162" s="2" t="s">
        <v>560</v>
      </c>
      <c r="B162" s="37" t="s">
        <v>561</v>
      </c>
      <c r="C162" s="2">
        <v>25.55</v>
      </c>
      <c r="D162" s="2">
        <v>21.72</v>
      </c>
      <c r="E162" s="2" t="s">
        <v>264</v>
      </c>
      <c r="F162" s="2" t="s">
        <v>333</v>
      </c>
      <c r="G162" s="2" t="s">
        <v>253</v>
      </c>
    </row>
    <row r="163">
      <c r="A163" s="2" t="s">
        <v>562</v>
      </c>
      <c r="B163" s="37" t="s">
        <v>563</v>
      </c>
      <c r="C163" s="2">
        <v>16.07</v>
      </c>
      <c r="D163" s="2">
        <v>26.29</v>
      </c>
      <c r="E163" s="2" t="s">
        <v>336</v>
      </c>
      <c r="F163" s="2" t="s">
        <v>257</v>
      </c>
      <c r="G163" s="2" t="s">
        <v>250</v>
      </c>
    </row>
    <row r="164">
      <c r="A164" s="2" t="s">
        <v>172</v>
      </c>
      <c r="B164" s="37" t="s">
        <v>564</v>
      </c>
      <c r="C164" s="2">
        <v>-2.23</v>
      </c>
      <c r="D164" s="2">
        <v>40.73</v>
      </c>
      <c r="E164" s="2" t="s">
        <v>248</v>
      </c>
      <c r="F164" s="2" t="s">
        <v>252</v>
      </c>
      <c r="G164" s="2" t="s">
        <v>253</v>
      </c>
    </row>
    <row r="165">
      <c r="A165" s="2" t="s">
        <v>565</v>
      </c>
      <c r="B165" s="37" t="s">
        <v>566</v>
      </c>
      <c r="C165" s="2">
        <v>-0.56</v>
      </c>
      <c r="D165" s="2">
        <v>45.54</v>
      </c>
      <c r="E165" s="2" t="s">
        <v>248</v>
      </c>
      <c r="F165" s="2" t="s">
        <v>252</v>
      </c>
      <c r="G165" s="2" t="s">
        <v>253</v>
      </c>
    </row>
    <row r="166">
      <c r="A166" s="2" t="s">
        <v>567</v>
      </c>
      <c r="B166" s="37" t="s">
        <v>568</v>
      </c>
      <c r="C166" s="2">
        <v>-2.31</v>
      </c>
      <c r="D166" s="2">
        <v>46.76</v>
      </c>
      <c r="E166" s="2" t="s">
        <v>248</v>
      </c>
      <c r="F166" s="2" t="s">
        <v>252</v>
      </c>
      <c r="G166" s="2" t="s">
        <v>253</v>
      </c>
    </row>
    <row r="167">
      <c r="A167" s="2" t="s">
        <v>569</v>
      </c>
      <c r="B167" s="37" t="s">
        <v>570</v>
      </c>
      <c r="C167" s="2">
        <v>-21.78</v>
      </c>
      <c r="D167" s="2">
        <v>21.53</v>
      </c>
      <c r="E167" s="2" t="s">
        <v>256</v>
      </c>
      <c r="F167" s="2" t="s">
        <v>333</v>
      </c>
      <c r="G167" s="2" t="s">
        <v>253</v>
      </c>
    </row>
    <row r="168">
      <c r="A168" s="2" t="s">
        <v>571</v>
      </c>
      <c r="B168" s="37" t="s">
        <v>572</v>
      </c>
      <c r="C168" s="2">
        <v>-18.06</v>
      </c>
      <c r="D168" s="2">
        <v>33.28</v>
      </c>
      <c r="E168" s="2" t="s">
        <v>256</v>
      </c>
      <c r="F168" s="2" t="s">
        <v>249</v>
      </c>
      <c r="G168" s="2" t="s">
        <v>253</v>
      </c>
    </row>
    <row r="169">
      <c r="A169" s="2" t="s">
        <v>573</v>
      </c>
      <c r="B169" s="37" t="s">
        <v>574</v>
      </c>
      <c r="C169" s="2">
        <v>19.41</v>
      </c>
      <c r="D169" s="2">
        <v>24.25</v>
      </c>
      <c r="E169" s="2" t="s">
        <v>264</v>
      </c>
      <c r="F169" s="2" t="s">
        <v>257</v>
      </c>
      <c r="G169" s="2" t="s">
        <v>253</v>
      </c>
    </row>
    <row r="170">
      <c r="A170" s="2" t="s">
        <v>575</v>
      </c>
      <c r="B170" s="37" t="s">
        <v>576</v>
      </c>
      <c r="C170" s="2">
        <v>-28.29</v>
      </c>
      <c r="D170" s="2">
        <v>21.56</v>
      </c>
      <c r="E170" s="2" t="s">
        <v>256</v>
      </c>
      <c r="F170" s="2" t="s">
        <v>333</v>
      </c>
      <c r="G170" s="2" t="s">
        <v>253</v>
      </c>
    </row>
    <row r="171">
      <c r="A171" s="2" t="s">
        <v>577</v>
      </c>
      <c r="B171" s="37" t="s">
        <v>578</v>
      </c>
      <c r="C171" s="2">
        <v>-5.72</v>
      </c>
      <c r="D171" s="2">
        <v>41.44</v>
      </c>
      <c r="E171" s="2" t="s">
        <v>248</v>
      </c>
      <c r="F171" s="2" t="s">
        <v>252</v>
      </c>
      <c r="G171" s="2" t="s">
        <v>250</v>
      </c>
    </row>
    <row r="172">
      <c r="A172" s="2" t="s">
        <v>579</v>
      </c>
      <c r="B172" s="37" t="s">
        <v>580</v>
      </c>
      <c r="C172" s="2">
        <v>-6.17</v>
      </c>
      <c r="D172" s="2">
        <v>27.41</v>
      </c>
      <c r="E172" s="2" t="s">
        <v>260</v>
      </c>
      <c r="F172" s="2" t="s">
        <v>257</v>
      </c>
      <c r="G172" s="2" t="s">
        <v>253</v>
      </c>
    </row>
    <row r="173">
      <c r="A173" s="2" t="s">
        <v>581</v>
      </c>
      <c r="B173" s="37" t="s">
        <v>582</v>
      </c>
      <c r="C173" s="2">
        <v>-12.25</v>
      </c>
      <c r="D173" s="2">
        <v>32.61</v>
      </c>
      <c r="E173" s="2" t="s">
        <v>260</v>
      </c>
      <c r="F173" s="2" t="s">
        <v>249</v>
      </c>
      <c r="G173" s="2" t="s">
        <v>253</v>
      </c>
    </row>
    <row r="174">
      <c r="A174" s="2" t="s">
        <v>583</v>
      </c>
      <c r="B174" s="37" t="s">
        <v>584</v>
      </c>
      <c r="C174" s="2">
        <v>25.53</v>
      </c>
      <c r="D174" s="2">
        <v>18.44</v>
      </c>
      <c r="E174" s="2" t="s">
        <v>264</v>
      </c>
      <c r="F174" s="2" t="s">
        <v>333</v>
      </c>
      <c r="G174" s="2" t="s">
        <v>310</v>
      </c>
    </row>
    <row r="175">
      <c r="A175" s="2" t="s">
        <v>585</v>
      </c>
      <c r="B175" s="37" t="s">
        <v>586</v>
      </c>
      <c r="C175" s="2">
        <v>17.89</v>
      </c>
      <c r="D175" s="2">
        <v>16.12</v>
      </c>
      <c r="E175" s="2" t="s">
        <v>336</v>
      </c>
      <c r="F175" s="2" t="s">
        <v>333</v>
      </c>
      <c r="G175" s="2" t="s">
        <v>310</v>
      </c>
    </row>
    <row r="176">
      <c r="A176" s="2" t="s">
        <v>587</v>
      </c>
      <c r="B176" s="37" t="s">
        <v>588</v>
      </c>
      <c r="C176" s="2">
        <v>12.22</v>
      </c>
      <c r="D176" s="2">
        <v>30.67</v>
      </c>
      <c r="E176" s="2" t="s">
        <v>336</v>
      </c>
      <c r="F176" s="2" t="s">
        <v>257</v>
      </c>
      <c r="G176" s="2" t="s">
        <v>310</v>
      </c>
    </row>
    <row r="177">
      <c r="A177" s="2" t="s">
        <v>589</v>
      </c>
      <c r="B177" s="37" t="s">
        <v>590</v>
      </c>
      <c r="C177" s="2">
        <v>24.92</v>
      </c>
      <c r="D177" s="2">
        <v>16.67</v>
      </c>
      <c r="E177" s="2" t="s">
        <v>264</v>
      </c>
      <c r="F177" s="2" t="s">
        <v>333</v>
      </c>
      <c r="G177" s="2" t="s">
        <v>310</v>
      </c>
    </row>
    <row r="178">
      <c r="A178" s="2" t="s">
        <v>591</v>
      </c>
      <c r="B178" s="37" t="s">
        <v>592</v>
      </c>
      <c r="C178" s="2">
        <v>18.2</v>
      </c>
      <c r="D178" s="2">
        <v>28.56</v>
      </c>
      <c r="E178" s="2" t="s">
        <v>264</v>
      </c>
      <c r="F178" s="2" t="s">
        <v>257</v>
      </c>
      <c r="G178" s="2" t="s">
        <v>310</v>
      </c>
    </row>
    <row r="179">
      <c r="A179" s="2" t="s">
        <v>593</v>
      </c>
      <c r="B179" s="37" t="s">
        <v>594</v>
      </c>
      <c r="C179" s="2">
        <v>-7.33</v>
      </c>
      <c r="D179" s="2">
        <v>31.56</v>
      </c>
      <c r="E179" s="2" t="s">
        <v>260</v>
      </c>
      <c r="F179" s="2" t="s">
        <v>257</v>
      </c>
      <c r="G179" s="2" t="s">
        <v>250</v>
      </c>
    </row>
    <row r="180">
      <c r="A180" s="2" t="s">
        <v>595</v>
      </c>
      <c r="B180" s="37" t="s">
        <v>596</v>
      </c>
      <c r="C180" s="2">
        <v>-1.93</v>
      </c>
      <c r="D180" s="2">
        <v>29.25</v>
      </c>
      <c r="E180" s="2" t="s">
        <v>248</v>
      </c>
      <c r="F180" s="2" t="s">
        <v>257</v>
      </c>
      <c r="G180" s="2" t="s">
        <v>250</v>
      </c>
    </row>
    <row r="181">
      <c r="A181" s="2" t="s">
        <v>146</v>
      </c>
      <c r="B181" s="37" t="s">
        <v>597</v>
      </c>
      <c r="C181" s="2">
        <v>-5.78</v>
      </c>
      <c r="D181" s="2">
        <v>41.44</v>
      </c>
      <c r="E181" s="2" t="s">
        <v>248</v>
      </c>
      <c r="F181" s="2" t="s">
        <v>252</v>
      </c>
      <c r="G181" s="2" t="s">
        <v>250</v>
      </c>
    </row>
    <row r="182">
      <c r="A182" s="2" t="s">
        <v>598</v>
      </c>
      <c r="B182" s="37" t="s">
        <v>599</v>
      </c>
      <c r="C182" s="2">
        <v>-5.37</v>
      </c>
      <c r="D182" s="2">
        <v>47.17</v>
      </c>
      <c r="E182" s="2" t="s">
        <v>248</v>
      </c>
      <c r="F182" s="2" t="s">
        <v>252</v>
      </c>
      <c r="G182" s="2" t="s">
        <v>253</v>
      </c>
    </row>
    <row r="183">
      <c r="A183" s="2" t="s">
        <v>600</v>
      </c>
      <c r="B183" s="37" t="s">
        <v>601</v>
      </c>
      <c r="C183" s="2">
        <v>-1.67</v>
      </c>
      <c r="D183" s="2">
        <v>42.67</v>
      </c>
      <c r="E183" s="2" t="s">
        <v>248</v>
      </c>
      <c r="F183" s="2" t="s">
        <v>252</v>
      </c>
      <c r="G183" s="2" t="s">
        <v>250</v>
      </c>
    </row>
    <row r="184">
      <c r="A184" s="2" t="s">
        <v>126</v>
      </c>
      <c r="B184" s="37" t="s">
        <v>602</v>
      </c>
      <c r="C184" s="2">
        <v>-2.62</v>
      </c>
      <c r="D184" s="2">
        <v>45.56</v>
      </c>
      <c r="E184" s="2" t="s">
        <v>248</v>
      </c>
      <c r="F184" s="2" t="s">
        <v>252</v>
      </c>
      <c r="G184" s="2" t="s">
        <v>253</v>
      </c>
    </row>
    <row r="185">
      <c r="A185" s="2" t="s">
        <v>603</v>
      </c>
      <c r="B185" s="37" t="s">
        <v>604</v>
      </c>
      <c r="C185" s="2">
        <v>0.22</v>
      </c>
      <c r="D185" s="2">
        <v>45.22</v>
      </c>
      <c r="E185" s="2" t="s">
        <v>248</v>
      </c>
      <c r="F185" s="2" t="s">
        <v>252</v>
      </c>
      <c r="G185" s="2" t="s">
        <v>310</v>
      </c>
    </row>
    <row r="186">
      <c r="A186" s="2" t="s">
        <v>605</v>
      </c>
      <c r="B186" s="37" t="s">
        <v>606</v>
      </c>
      <c r="C186" s="2">
        <v>0.22</v>
      </c>
      <c r="D186" s="2">
        <v>43.78</v>
      </c>
      <c r="E186" s="2" t="s">
        <v>248</v>
      </c>
      <c r="F186" s="2" t="s">
        <v>252</v>
      </c>
      <c r="G186" s="2" t="s">
        <v>310</v>
      </c>
    </row>
    <row r="187">
      <c r="A187" s="2" t="s">
        <v>607</v>
      </c>
      <c r="B187" s="37" t="s">
        <v>608</v>
      </c>
      <c r="C187" s="2">
        <v>0.0</v>
      </c>
      <c r="D187" s="2">
        <v>42.56</v>
      </c>
      <c r="E187" s="2" t="s">
        <v>248</v>
      </c>
      <c r="F187" s="2" t="s">
        <v>252</v>
      </c>
      <c r="G187" s="2" t="s">
        <v>310</v>
      </c>
    </row>
    <row r="188">
      <c r="A188" s="2" t="s">
        <v>609</v>
      </c>
      <c r="B188" s="37" t="s">
        <v>610</v>
      </c>
      <c r="C188" s="2">
        <v>0.22</v>
      </c>
      <c r="D188" s="2">
        <v>44.56</v>
      </c>
      <c r="E188" s="2" t="s">
        <v>248</v>
      </c>
      <c r="F188" s="2" t="s">
        <v>252</v>
      </c>
      <c r="G188" s="2" t="s">
        <v>310</v>
      </c>
    </row>
    <row r="189">
      <c r="A189" s="2" t="s">
        <v>127</v>
      </c>
      <c r="B189" s="37" t="s">
        <v>611</v>
      </c>
      <c r="C189" s="2">
        <v>-0.22</v>
      </c>
      <c r="D189" s="2">
        <v>41.44</v>
      </c>
      <c r="E189" s="2" t="s">
        <v>248</v>
      </c>
      <c r="F189" s="2" t="s">
        <v>252</v>
      </c>
      <c r="G189" s="2" t="s">
        <v>310</v>
      </c>
    </row>
    <row r="190">
      <c r="A190" s="2" t="s">
        <v>612</v>
      </c>
      <c r="B190" s="37" t="s">
        <v>613</v>
      </c>
      <c r="C190" s="2">
        <v>-0.22</v>
      </c>
      <c r="D190" s="2">
        <v>42.89</v>
      </c>
      <c r="E190" s="2" t="s">
        <v>248</v>
      </c>
      <c r="F190" s="2" t="s">
        <v>252</v>
      </c>
      <c r="G190" s="2" t="s">
        <v>310</v>
      </c>
    </row>
    <row r="191">
      <c r="A191" s="2" t="s">
        <v>614</v>
      </c>
      <c r="B191" s="37" t="s">
        <v>615</v>
      </c>
      <c r="C191" s="2">
        <v>-0.22</v>
      </c>
      <c r="D191" s="2">
        <v>43.89</v>
      </c>
      <c r="E191" s="2" t="s">
        <v>248</v>
      </c>
      <c r="F191" s="2" t="s">
        <v>252</v>
      </c>
      <c r="G191" s="2" t="s">
        <v>310</v>
      </c>
    </row>
    <row r="192">
      <c r="A192" s="2" t="s">
        <v>616</v>
      </c>
      <c r="B192" s="37" t="s">
        <v>617</v>
      </c>
      <c r="C192" s="2">
        <v>-0.44</v>
      </c>
      <c r="D192" s="2">
        <v>44.11</v>
      </c>
      <c r="E192" s="2" t="s">
        <v>248</v>
      </c>
      <c r="F192" s="2" t="s">
        <v>252</v>
      </c>
      <c r="G192" s="2" t="s">
        <v>310</v>
      </c>
    </row>
    <row r="193">
      <c r="A193" s="2" t="s">
        <v>618</v>
      </c>
      <c r="B193" s="37" t="s">
        <v>619</v>
      </c>
      <c r="C193" s="2">
        <v>-0.78</v>
      </c>
      <c r="D193" s="2">
        <v>43.33</v>
      </c>
      <c r="E193" s="2" t="s">
        <v>248</v>
      </c>
      <c r="F193" s="2" t="s">
        <v>252</v>
      </c>
      <c r="G193" s="2" t="s">
        <v>310</v>
      </c>
    </row>
    <row r="194">
      <c r="A194" s="2" t="s">
        <v>620</v>
      </c>
      <c r="B194" s="37" t="s">
        <v>621</v>
      </c>
      <c r="C194" s="2">
        <v>-1.11</v>
      </c>
      <c r="D194" s="2">
        <v>43.11</v>
      </c>
      <c r="E194" s="2" t="s">
        <v>248</v>
      </c>
      <c r="F194" s="2" t="s">
        <v>252</v>
      </c>
      <c r="G194" s="2" t="s">
        <v>310</v>
      </c>
    </row>
    <row r="195">
      <c r="A195" s="2" t="s">
        <v>622</v>
      </c>
      <c r="B195" s="37" t="s">
        <v>623</v>
      </c>
      <c r="C195" s="2">
        <v>0.44</v>
      </c>
      <c r="D195" s="2">
        <v>44.67</v>
      </c>
      <c r="E195" s="2" t="s">
        <v>248</v>
      </c>
      <c r="F195" s="2" t="s">
        <v>252</v>
      </c>
      <c r="G195" s="2" t="s">
        <v>310</v>
      </c>
    </row>
    <row r="196">
      <c r="A196" s="2" t="s">
        <v>624</v>
      </c>
      <c r="B196" s="37" t="s">
        <v>625</v>
      </c>
      <c r="C196" s="2">
        <v>0.33</v>
      </c>
      <c r="D196" s="2">
        <v>41.92</v>
      </c>
      <c r="E196" s="2" t="s">
        <v>248</v>
      </c>
      <c r="F196" s="2" t="s">
        <v>252</v>
      </c>
      <c r="G196" s="2" t="s">
        <v>310</v>
      </c>
    </row>
    <row r="197">
      <c r="A197" s="2" t="s">
        <v>626</v>
      </c>
      <c r="B197" s="37" t="s">
        <v>627</v>
      </c>
      <c r="C197" s="2">
        <v>0.0</v>
      </c>
      <c r="D197" s="2">
        <v>44.78</v>
      </c>
      <c r="E197" s="2" t="s">
        <v>248</v>
      </c>
      <c r="F197" s="2" t="s">
        <v>252</v>
      </c>
      <c r="G197" s="2" t="s">
        <v>310</v>
      </c>
    </row>
    <row r="198">
      <c r="A198" s="2" t="s">
        <v>628</v>
      </c>
      <c r="B198" s="37" t="s">
        <v>629</v>
      </c>
      <c r="C198" s="2">
        <v>-3.71</v>
      </c>
      <c r="D198" s="2">
        <v>42.75</v>
      </c>
      <c r="E198" s="2" t="s">
        <v>248</v>
      </c>
      <c r="F198" s="2" t="s">
        <v>252</v>
      </c>
      <c r="G198" s="2" t="s">
        <v>310</v>
      </c>
    </row>
    <row r="199">
      <c r="A199" s="2" t="s">
        <v>630</v>
      </c>
      <c r="B199" s="37" t="s">
        <v>631</v>
      </c>
      <c r="C199" s="2">
        <v>0.22</v>
      </c>
      <c r="D199" s="2">
        <v>42.56</v>
      </c>
      <c r="E199" s="2" t="s">
        <v>248</v>
      </c>
      <c r="F199" s="2" t="s">
        <v>252</v>
      </c>
      <c r="G199" s="2" t="s">
        <v>310</v>
      </c>
    </row>
    <row r="200">
      <c r="A200" s="2" t="s">
        <v>632</v>
      </c>
      <c r="B200" s="37" t="s">
        <v>633</v>
      </c>
      <c r="C200" s="2">
        <v>-0.56</v>
      </c>
      <c r="D200" s="2">
        <v>42.0</v>
      </c>
      <c r="E200" s="2" t="s">
        <v>248</v>
      </c>
      <c r="F200" s="2" t="s">
        <v>252</v>
      </c>
      <c r="G200" s="2" t="s">
        <v>310</v>
      </c>
    </row>
    <row r="201">
      <c r="A201" s="2" t="s">
        <v>634</v>
      </c>
      <c r="B201" s="37" t="s">
        <v>635</v>
      </c>
      <c r="C201" s="2">
        <v>-8.17</v>
      </c>
      <c r="D201" s="2">
        <v>39.78</v>
      </c>
      <c r="E201" s="2" t="s">
        <v>260</v>
      </c>
      <c r="F201" s="2" t="s">
        <v>249</v>
      </c>
      <c r="G201" s="2" t="s">
        <v>310</v>
      </c>
    </row>
    <row r="202">
      <c r="A202" s="2" t="s">
        <v>636</v>
      </c>
      <c r="B202" s="37" t="s">
        <v>637</v>
      </c>
      <c r="C202" s="2">
        <v>0.0</v>
      </c>
      <c r="D202" s="2">
        <v>45.22</v>
      </c>
      <c r="E202" s="2" t="s">
        <v>248</v>
      </c>
      <c r="F202" s="2" t="s">
        <v>252</v>
      </c>
      <c r="G202" s="2" t="s">
        <v>310</v>
      </c>
    </row>
    <row r="203">
      <c r="A203" s="2" t="s">
        <v>638</v>
      </c>
      <c r="B203" s="37" t="s">
        <v>639</v>
      </c>
      <c r="C203" s="2">
        <v>23.8</v>
      </c>
      <c r="D203" s="2">
        <v>15.75</v>
      </c>
      <c r="E203" s="2" t="s">
        <v>264</v>
      </c>
      <c r="F203" s="2" t="s">
        <v>265</v>
      </c>
      <c r="G203" s="2" t="s">
        <v>250</v>
      </c>
    </row>
    <row r="204">
      <c r="A204" s="2" t="s">
        <v>640</v>
      </c>
      <c r="B204" s="37" t="s">
        <v>641</v>
      </c>
      <c r="C204" s="2">
        <v>-0.51</v>
      </c>
      <c r="D204" s="2">
        <v>49.14</v>
      </c>
      <c r="E204" s="2" t="s">
        <v>248</v>
      </c>
      <c r="F204" s="2" t="s">
        <v>291</v>
      </c>
      <c r="G204" s="2" t="s">
        <v>253</v>
      </c>
    </row>
    <row r="205">
      <c r="A205" s="2" t="s">
        <v>642</v>
      </c>
      <c r="B205" s="37" t="s">
        <v>643</v>
      </c>
      <c r="C205" s="2">
        <v>-7.05</v>
      </c>
      <c r="D205" s="2">
        <v>39.13</v>
      </c>
      <c r="E205" s="2" t="s">
        <v>260</v>
      </c>
      <c r="F205" s="2" t="s">
        <v>249</v>
      </c>
      <c r="G205" s="2" t="s">
        <v>253</v>
      </c>
    </row>
    <row r="206">
      <c r="A206" s="2" t="s">
        <v>644</v>
      </c>
      <c r="B206" s="37" t="s">
        <v>645</v>
      </c>
      <c r="C206" s="2">
        <v>0.65</v>
      </c>
      <c r="D206" s="2">
        <v>44.93</v>
      </c>
      <c r="E206" s="2" t="s">
        <v>248</v>
      </c>
      <c r="F206" s="2" t="s">
        <v>252</v>
      </c>
      <c r="G206" s="2" t="s">
        <v>253</v>
      </c>
    </row>
    <row r="207">
      <c r="A207" s="2" t="s">
        <v>646</v>
      </c>
      <c r="B207" s="37" t="s">
        <v>647</v>
      </c>
      <c r="C207" s="2">
        <v>-8.03</v>
      </c>
      <c r="D207" s="2">
        <v>28.93</v>
      </c>
      <c r="E207" s="2" t="s">
        <v>260</v>
      </c>
      <c r="F207" s="2" t="s">
        <v>257</v>
      </c>
      <c r="G207" s="2" t="s">
        <v>253</v>
      </c>
    </row>
    <row r="208">
      <c r="A208" s="2" t="s">
        <v>198</v>
      </c>
      <c r="B208" s="37" t="s">
        <v>648</v>
      </c>
      <c r="C208" s="2">
        <v>-9.6</v>
      </c>
      <c r="D208" s="2">
        <v>44.67</v>
      </c>
      <c r="E208" s="2" t="s">
        <v>260</v>
      </c>
      <c r="F208" s="2" t="s">
        <v>252</v>
      </c>
      <c r="G208" s="2" t="s">
        <v>253</v>
      </c>
    </row>
    <row r="209">
      <c r="A209" s="2" t="s">
        <v>649</v>
      </c>
      <c r="B209" s="37" t="s">
        <v>650</v>
      </c>
      <c r="C209" s="2">
        <v>10.23</v>
      </c>
      <c r="D209" s="2">
        <v>40.34</v>
      </c>
      <c r="E209" s="2" t="s">
        <v>336</v>
      </c>
      <c r="F209" s="2" t="s">
        <v>252</v>
      </c>
      <c r="G209" s="2" t="s">
        <v>253</v>
      </c>
    </row>
    <row r="210">
      <c r="A210" s="2" t="s">
        <v>651</v>
      </c>
      <c r="B210" s="37" t="s">
        <v>652</v>
      </c>
      <c r="C210" s="2">
        <v>-19.16</v>
      </c>
      <c r="D210" s="2">
        <v>36.02</v>
      </c>
      <c r="E210" s="2" t="s">
        <v>256</v>
      </c>
      <c r="F210" s="2" t="s">
        <v>249</v>
      </c>
      <c r="G210" s="2" t="s">
        <v>253</v>
      </c>
    </row>
    <row r="211">
      <c r="A211" s="2" t="s">
        <v>653</v>
      </c>
      <c r="B211" s="37" t="s">
        <v>654</v>
      </c>
      <c r="C211" s="2">
        <v>-0.33</v>
      </c>
      <c r="D211" s="2">
        <v>37.67</v>
      </c>
      <c r="E211" s="2" t="s">
        <v>248</v>
      </c>
      <c r="F211" s="2" t="s">
        <v>249</v>
      </c>
      <c r="G211" s="2" t="s">
        <v>250</v>
      </c>
    </row>
    <row r="212">
      <c r="A212" s="2" t="s">
        <v>655</v>
      </c>
      <c r="B212" s="37" t="s">
        <v>656</v>
      </c>
      <c r="C212" s="2">
        <v>3.75</v>
      </c>
      <c r="D212" s="2">
        <v>43.08</v>
      </c>
      <c r="E212" s="2" t="s">
        <v>248</v>
      </c>
      <c r="F212" s="2" t="s">
        <v>252</v>
      </c>
      <c r="G212" s="2" t="s">
        <v>253</v>
      </c>
    </row>
    <row r="213">
      <c r="A213" s="2" t="s">
        <v>657</v>
      </c>
      <c r="B213" s="37" t="s">
        <v>658</v>
      </c>
      <c r="C213" s="2">
        <v>3.89</v>
      </c>
      <c r="D213" s="2">
        <v>45.91</v>
      </c>
      <c r="E213" s="2" t="s">
        <v>248</v>
      </c>
      <c r="F213" s="2" t="s">
        <v>252</v>
      </c>
      <c r="G213" s="2" t="s">
        <v>253</v>
      </c>
    </row>
    <row r="214">
      <c r="A214" s="2" t="s">
        <v>659</v>
      </c>
      <c r="B214" s="37" t="s">
        <v>660</v>
      </c>
      <c r="C214" s="2">
        <v>0.78</v>
      </c>
      <c r="D214" s="2">
        <v>31.33</v>
      </c>
      <c r="E214" s="2" t="s">
        <v>248</v>
      </c>
      <c r="F214" s="2" t="s">
        <v>257</v>
      </c>
      <c r="G214" s="2" t="s">
        <v>250</v>
      </c>
    </row>
    <row r="215">
      <c r="A215" s="2" t="s">
        <v>210</v>
      </c>
      <c r="B215" s="37" t="s">
        <v>661</v>
      </c>
      <c r="C215" s="2">
        <v>16.24</v>
      </c>
      <c r="D215" s="2">
        <v>30.18</v>
      </c>
      <c r="E215" s="2" t="s">
        <v>336</v>
      </c>
      <c r="F215" s="2" t="s">
        <v>257</v>
      </c>
      <c r="G215" s="2" t="s">
        <v>253</v>
      </c>
    </row>
    <row r="216">
      <c r="A216" s="2" t="s">
        <v>662</v>
      </c>
      <c r="B216" s="37" t="s">
        <v>663</v>
      </c>
      <c r="C216" s="2">
        <v>-13.26</v>
      </c>
      <c r="D216" s="2">
        <v>36.09</v>
      </c>
      <c r="E216" s="2" t="s">
        <v>260</v>
      </c>
      <c r="F216" s="2" t="s">
        <v>249</v>
      </c>
      <c r="G216" s="2" t="s">
        <v>253</v>
      </c>
    </row>
    <row r="217">
      <c r="A217" s="2" t="s">
        <v>664</v>
      </c>
      <c r="B217" s="37" t="s">
        <v>665</v>
      </c>
      <c r="C217" s="2">
        <v>7.26</v>
      </c>
      <c r="D217" s="2">
        <v>39.33</v>
      </c>
      <c r="E217" s="2" t="s">
        <v>336</v>
      </c>
      <c r="F217" s="2" t="s">
        <v>249</v>
      </c>
      <c r="G217" s="2" t="s">
        <v>250</v>
      </c>
    </row>
    <row r="218">
      <c r="A218" s="2" t="s">
        <v>666</v>
      </c>
      <c r="B218" s="37" t="s">
        <v>667</v>
      </c>
      <c r="C218" s="2">
        <v>21.57</v>
      </c>
      <c r="D218" s="2">
        <v>13.48</v>
      </c>
      <c r="E218" s="2" t="s">
        <v>264</v>
      </c>
      <c r="F218" s="2" t="s">
        <v>265</v>
      </c>
      <c r="G218" s="2" t="s">
        <v>250</v>
      </c>
    </row>
    <row r="219">
      <c r="A219" s="2" t="s">
        <v>668</v>
      </c>
      <c r="B219" s="37" t="s">
        <v>669</v>
      </c>
      <c r="C219" s="2">
        <v>18.0</v>
      </c>
      <c r="D219" s="2">
        <v>24.7</v>
      </c>
      <c r="E219" s="2" t="s">
        <v>264</v>
      </c>
      <c r="F219" s="2" t="s">
        <v>257</v>
      </c>
      <c r="G219" s="2" t="s">
        <v>250</v>
      </c>
    </row>
    <row r="220">
      <c r="A220" s="2" t="s">
        <v>670</v>
      </c>
      <c r="B220" s="37" t="s">
        <v>671</v>
      </c>
      <c r="C220" s="2">
        <v>-1.67</v>
      </c>
      <c r="D220" s="2">
        <v>44.56</v>
      </c>
      <c r="E220" s="2" t="s">
        <v>248</v>
      </c>
      <c r="F220" s="2" t="s">
        <v>252</v>
      </c>
      <c r="G220" s="2" t="s">
        <v>250</v>
      </c>
    </row>
    <row r="221">
      <c r="A221" s="2" t="s">
        <v>672</v>
      </c>
      <c r="B221" s="37" t="s">
        <v>673</v>
      </c>
      <c r="C221" s="2">
        <v>-1.98</v>
      </c>
      <c r="D221" s="2">
        <v>46.93</v>
      </c>
      <c r="E221" s="2" t="s">
        <v>248</v>
      </c>
      <c r="F221" s="2" t="s">
        <v>252</v>
      </c>
      <c r="G221" s="2" t="s">
        <v>253</v>
      </c>
    </row>
    <row r="222">
      <c r="A222" s="2" t="s">
        <v>674</v>
      </c>
      <c r="B222" s="37" t="s">
        <v>675</v>
      </c>
      <c r="C222" s="2">
        <v>-1.07</v>
      </c>
      <c r="D222" s="2">
        <v>39.59</v>
      </c>
      <c r="E222" s="2" t="s">
        <v>248</v>
      </c>
      <c r="F222" s="2" t="s">
        <v>249</v>
      </c>
      <c r="G222" s="2" t="s">
        <v>253</v>
      </c>
    </row>
    <row r="223">
      <c r="A223" s="2" t="s">
        <v>676</v>
      </c>
      <c r="B223" s="37" t="s">
        <v>677</v>
      </c>
      <c r="C223" s="2">
        <v>-3.42</v>
      </c>
      <c r="D223" s="2">
        <v>43.03</v>
      </c>
      <c r="E223" s="2" t="s">
        <v>248</v>
      </c>
      <c r="F223" s="2" t="s">
        <v>252</v>
      </c>
      <c r="G223" s="2" t="s">
        <v>253</v>
      </c>
    </row>
    <row r="224">
      <c r="A224" s="2" t="s">
        <v>678</v>
      </c>
      <c r="B224" s="37" t="s">
        <v>679</v>
      </c>
      <c r="C224" s="2">
        <v>12.75</v>
      </c>
      <c r="D224" s="2">
        <v>26.45</v>
      </c>
      <c r="E224" s="2" t="s">
        <v>336</v>
      </c>
      <c r="F224" s="2" t="s">
        <v>257</v>
      </c>
      <c r="G224" s="2" t="s">
        <v>253</v>
      </c>
    </row>
    <row r="225">
      <c r="A225" s="2" t="s">
        <v>680</v>
      </c>
      <c r="B225" s="37" t="s">
        <v>681</v>
      </c>
      <c r="C225" s="2">
        <v>22.33</v>
      </c>
      <c r="D225" s="2">
        <v>24.06</v>
      </c>
      <c r="E225" s="2" t="s">
        <v>264</v>
      </c>
      <c r="F225" s="2" t="s">
        <v>257</v>
      </c>
      <c r="G225" s="2" t="s">
        <v>250</v>
      </c>
    </row>
    <row r="226">
      <c r="A226" s="2" t="s">
        <v>682</v>
      </c>
      <c r="B226" s="37" t="s">
        <v>683</v>
      </c>
      <c r="C226" s="2">
        <v>-6.54</v>
      </c>
      <c r="D226" s="2">
        <v>39.84</v>
      </c>
      <c r="E226" s="2" t="s">
        <v>260</v>
      </c>
      <c r="F226" s="2" t="s">
        <v>249</v>
      </c>
      <c r="G226" s="2" t="s">
        <v>253</v>
      </c>
    </row>
    <row r="227">
      <c r="A227" s="2" t="s">
        <v>684</v>
      </c>
      <c r="B227" s="37" t="s">
        <v>685</v>
      </c>
      <c r="C227" s="2">
        <v>-9.11</v>
      </c>
      <c r="D227" s="2">
        <v>41.11</v>
      </c>
      <c r="E227" s="2" t="s">
        <v>260</v>
      </c>
      <c r="F227" s="2" t="s">
        <v>252</v>
      </c>
      <c r="G227" s="2" t="s">
        <v>250</v>
      </c>
    </row>
    <row r="228">
      <c r="A228" s="2" t="s">
        <v>686</v>
      </c>
      <c r="B228" s="37" t="s">
        <v>687</v>
      </c>
      <c r="C228" s="2">
        <v>-8.51</v>
      </c>
      <c r="D228" s="2">
        <v>40.9</v>
      </c>
      <c r="E228" s="2" t="s">
        <v>260</v>
      </c>
      <c r="F228" s="2" t="s">
        <v>252</v>
      </c>
      <c r="G228" s="2" t="s">
        <v>253</v>
      </c>
    </row>
    <row r="229">
      <c r="A229" s="2" t="s">
        <v>688</v>
      </c>
      <c r="B229" s="37" t="s">
        <v>689</v>
      </c>
      <c r="C229" s="2">
        <v>-10.04</v>
      </c>
      <c r="D229" s="2">
        <v>39.73</v>
      </c>
      <c r="E229" s="2" t="s">
        <v>260</v>
      </c>
      <c r="F229" s="2" t="s">
        <v>249</v>
      </c>
      <c r="G229" s="2" t="s">
        <v>253</v>
      </c>
    </row>
    <row r="230">
      <c r="A230" s="2" t="s">
        <v>690</v>
      </c>
      <c r="B230" s="37" t="s">
        <v>691</v>
      </c>
      <c r="C230" s="2">
        <v>-7.22</v>
      </c>
      <c r="D230" s="2">
        <v>33.11</v>
      </c>
      <c r="E230" s="2" t="s">
        <v>260</v>
      </c>
      <c r="F230" s="2" t="s">
        <v>249</v>
      </c>
      <c r="G230" s="2" t="s">
        <v>250</v>
      </c>
    </row>
    <row r="231">
      <c r="A231" s="2" t="s">
        <v>91</v>
      </c>
      <c r="B231" s="37" t="s">
        <v>692</v>
      </c>
      <c r="C231" s="2">
        <v>-7.83</v>
      </c>
      <c r="D231" s="2">
        <v>43.2</v>
      </c>
      <c r="E231" s="2" t="s">
        <v>260</v>
      </c>
      <c r="F231" s="2" t="s">
        <v>252</v>
      </c>
      <c r="G231" s="2" t="s">
        <v>253</v>
      </c>
    </row>
    <row r="232">
      <c r="A232" s="2" t="s">
        <v>693</v>
      </c>
      <c r="B232" s="37" t="s">
        <v>694</v>
      </c>
      <c r="C232" s="2">
        <v>-8.24</v>
      </c>
      <c r="D232" s="2">
        <v>41.0</v>
      </c>
      <c r="E232" s="2" t="s">
        <v>260</v>
      </c>
      <c r="F232" s="2" t="s">
        <v>252</v>
      </c>
      <c r="G232" s="2" t="s">
        <v>310</v>
      </c>
    </row>
    <row r="233">
      <c r="A233" s="2" t="s">
        <v>695</v>
      </c>
      <c r="B233" s="37" t="s">
        <v>696</v>
      </c>
      <c r="C233" s="2">
        <v>-3.44</v>
      </c>
      <c r="D233" s="2">
        <v>35.44</v>
      </c>
      <c r="E233" s="2" t="s">
        <v>248</v>
      </c>
      <c r="F233" s="2" t="s">
        <v>249</v>
      </c>
      <c r="G233" s="2" t="s">
        <v>310</v>
      </c>
    </row>
    <row r="234">
      <c r="A234" s="2" t="s">
        <v>697</v>
      </c>
      <c r="B234" s="37" t="s">
        <v>698</v>
      </c>
      <c r="C234" s="2">
        <v>1.08</v>
      </c>
      <c r="D234" s="2">
        <v>45.0</v>
      </c>
      <c r="E234" s="2" t="s">
        <v>248</v>
      </c>
      <c r="F234" s="2" t="s">
        <v>252</v>
      </c>
      <c r="G234" s="2" t="s">
        <v>253</v>
      </c>
    </row>
    <row r="235">
      <c r="A235" s="2" t="s">
        <v>699</v>
      </c>
      <c r="B235" s="37" t="s">
        <v>700</v>
      </c>
      <c r="C235" s="2">
        <v>-6.99</v>
      </c>
      <c r="D235" s="2">
        <v>45.81</v>
      </c>
      <c r="E235" s="2" t="s">
        <v>260</v>
      </c>
      <c r="F235" s="2" t="s">
        <v>252</v>
      </c>
      <c r="G235" s="2" t="s">
        <v>253</v>
      </c>
    </row>
    <row r="236">
      <c r="A236" s="2" t="s">
        <v>701</v>
      </c>
      <c r="B236" s="37" t="s">
        <v>702</v>
      </c>
      <c r="C236" s="2">
        <v>17.75</v>
      </c>
      <c r="D236" s="2">
        <v>24.28</v>
      </c>
      <c r="E236" s="2" t="s">
        <v>336</v>
      </c>
      <c r="F236" s="2" t="s">
        <v>257</v>
      </c>
      <c r="G236" s="2" t="s">
        <v>250</v>
      </c>
    </row>
    <row r="237">
      <c r="A237" s="2" t="s">
        <v>703</v>
      </c>
      <c r="B237" s="37" t="s">
        <v>704</v>
      </c>
      <c r="C237" s="2">
        <v>-0.69</v>
      </c>
      <c r="D237" s="2">
        <v>45.0</v>
      </c>
      <c r="E237" s="2" t="s">
        <v>248</v>
      </c>
      <c r="F237" s="2" t="s">
        <v>252</v>
      </c>
      <c r="G237" s="2" t="s">
        <v>253</v>
      </c>
    </row>
    <row r="238">
      <c r="A238" s="2" t="s">
        <v>705</v>
      </c>
      <c r="B238" s="37" t="s">
        <v>706</v>
      </c>
      <c r="C238" s="2">
        <v>-15.56</v>
      </c>
      <c r="D238" s="2">
        <v>33.89</v>
      </c>
      <c r="E238" s="2" t="s">
        <v>260</v>
      </c>
      <c r="F238" s="2" t="s">
        <v>249</v>
      </c>
      <c r="G238" s="2" t="s">
        <v>250</v>
      </c>
    </row>
    <row r="239">
      <c r="A239" s="2" t="s">
        <v>707</v>
      </c>
      <c r="B239" s="37" t="s">
        <v>708</v>
      </c>
      <c r="C239" s="2">
        <v>-7.98</v>
      </c>
      <c r="D239" s="2">
        <v>41.16</v>
      </c>
      <c r="E239" s="2" t="s">
        <v>260</v>
      </c>
      <c r="F239" s="2" t="s">
        <v>252</v>
      </c>
      <c r="G239" s="2" t="s">
        <v>253</v>
      </c>
    </row>
    <row r="240">
      <c r="A240" s="2" t="s">
        <v>709</v>
      </c>
      <c r="B240" s="37" t="s">
        <v>710</v>
      </c>
      <c r="C240" s="2">
        <v>12.68</v>
      </c>
      <c r="D240" s="2">
        <v>28.33</v>
      </c>
      <c r="E240" s="2" t="s">
        <v>336</v>
      </c>
      <c r="F240" s="2" t="s">
        <v>257</v>
      </c>
      <c r="G240" s="2" t="s">
        <v>253</v>
      </c>
    </row>
    <row r="241">
      <c r="A241" s="2" t="s">
        <v>711</v>
      </c>
      <c r="B241" s="37" t="s">
        <v>712</v>
      </c>
      <c r="C241" s="2">
        <v>-2.4</v>
      </c>
      <c r="D241" s="2">
        <v>38.91</v>
      </c>
      <c r="E241" s="2" t="s">
        <v>248</v>
      </c>
      <c r="F241" s="2" t="s">
        <v>249</v>
      </c>
      <c r="G241" s="2" t="s">
        <v>253</v>
      </c>
    </row>
    <row r="242">
      <c r="A242" s="2" t="s">
        <v>713</v>
      </c>
      <c r="B242" s="37" t="s">
        <v>714</v>
      </c>
      <c r="C242" s="2">
        <v>-1.78</v>
      </c>
      <c r="D242" s="2">
        <v>43.22</v>
      </c>
      <c r="E242" s="2" t="s">
        <v>248</v>
      </c>
      <c r="F242" s="2" t="s">
        <v>252</v>
      </c>
      <c r="G242" s="2" t="s">
        <v>250</v>
      </c>
    </row>
    <row r="243">
      <c r="A243" s="2" t="s">
        <v>715</v>
      </c>
      <c r="B243" s="37" t="s">
        <v>716</v>
      </c>
      <c r="C243" s="2">
        <v>-0.4</v>
      </c>
      <c r="D243" s="2">
        <v>44.77</v>
      </c>
      <c r="E243" s="2" t="s">
        <v>248</v>
      </c>
      <c r="F243" s="2" t="s">
        <v>252</v>
      </c>
      <c r="G243" s="2" t="s">
        <v>253</v>
      </c>
    </row>
    <row r="244">
      <c r="A244" s="2" t="s">
        <v>717</v>
      </c>
      <c r="B244" s="37" t="s">
        <v>718</v>
      </c>
      <c r="C244" s="2">
        <v>-1.5</v>
      </c>
      <c r="D244" s="2">
        <v>44.75</v>
      </c>
      <c r="E244" s="2" t="s">
        <v>248</v>
      </c>
      <c r="F244" s="2" t="s">
        <v>252</v>
      </c>
      <c r="G244" s="2" t="s">
        <v>253</v>
      </c>
    </row>
    <row r="245">
      <c r="A245" s="2" t="s">
        <v>719</v>
      </c>
      <c r="B245" s="37" t="s">
        <v>720</v>
      </c>
      <c r="C245" s="2">
        <v>2.11</v>
      </c>
      <c r="D245" s="2">
        <v>42.89</v>
      </c>
      <c r="E245" s="2" t="s">
        <v>248</v>
      </c>
      <c r="F245" s="2" t="s">
        <v>252</v>
      </c>
      <c r="G245" s="2" t="s">
        <v>250</v>
      </c>
    </row>
    <row r="246">
      <c r="A246" s="2" t="s">
        <v>721</v>
      </c>
      <c r="B246" s="37" t="s">
        <v>722</v>
      </c>
      <c r="C246" s="2">
        <v>6.2</v>
      </c>
      <c r="D246" s="2">
        <v>41.17</v>
      </c>
      <c r="E246" s="2" t="s">
        <v>336</v>
      </c>
      <c r="F246" s="2" t="s">
        <v>252</v>
      </c>
      <c r="G246" s="2" t="s">
        <v>253</v>
      </c>
    </row>
    <row r="247">
      <c r="A247" s="2" t="s">
        <v>723</v>
      </c>
      <c r="B247" s="37" t="s">
        <v>724</v>
      </c>
      <c r="C247" s="2">
        <v>-4.73</v>
      </c>
      <c r="D247" s="2">
        <v>45.32</v>
      </c>
      <c r="E247" s="2" t="s">
        <v>248</v>
      </c>
      <c r="F247" s="2" t="s">
        <v>252</v>
      </c>
      <c r="G247" s="2" t="s">
        <v>253</v>
      </c>
    </row>
    <row r="248">
      <c r="A248" s="2" t="s">
        <v>725</v>
      </c>
      <c r="B248" s="37" t="s">
        <v>726</v>
      </c>
      <c r="C248" s="2">
        <v>1.33</v>
      </c>
      <c r="D248" s="2">
        <v>38.89</v>
      </c>
      <c r="E248" s="2" t="s">
        <v>248</v>
      </c>
      <c r="F248" s="2" t="s">
        <v>249</v>
      </c>
      <c r="G248" s="2" t="s">
        <v>250</v>
      </c>
    </row>
    <row r="249">
      <c r="A249" s="2" t="s">
        <v>727</v>
      </c>
      <c r="B249" s="37" t="s">
        <v>728</v>
      </c>
      <c r="C249" s="2">
        <v>-1.11</v>
      </c>
      <c r="D249" s="2">
        <v>45.67</v>
      </c>
      <c r="E249" s="2" t="s">
        <v>248</v>
      </c>
      <c r="F249" s="2" t="s">
        <v>252</v>
      </c>
      <c r="G249" s="2" t="s">
        <v>310</v>
      </c>
    </row>
    <row r="250">
      <c r="A250" s="2" t="s">
        <v>729</v>
      </c>
      <c r="B250" s="37" t="s">
        <v>730</v>
      </c>
      <c r="C250" s="2">
        <v>16.05</v>
      </c>
      <c r="D250" s="2">
        <v>33.34</v>
      </c>
      <c r="E250" s="2" t="s">
        <v>336</v>
      </c>
      <c r="F250" s="2" t="s">
        <v>249</v>
      </c>
      <c r="G250" s="2" t="s">
        <v>253</v>
      </c>
    </row>
    <row r="251">
      <c r="A251" s="2" t="s">
        <v>731</v>
      </c>
      <c r="B251" s="37" t="s">
        <v>732</v>
      </c>
      <c r="C251" s="2">
        <v>6.78</v>
      </c>
      <c r="D251" s="2">
        <v>41.56</v>
      </c>
      <c r="E251" s="2" t="s">
        <v>336</v>
      </c>
      <c r="F251" s="2" t="s">
        <v>252</v>
      </c>
      <c r="G251" s="2" t="s">
        <v>310</v>
      </c>
    </row>
    <row r="252">
      <c r="A252" s="2" t="s">
        <v>733</v>
      </c>
      <c r="B252" s="37" t="s">
        <v>734</v>
      </c>
      <c r="C252" s="2">
        <v>2.78</v>
      </c>
      <c r="D252" s="2">
        <v>41.0</v>
      </c>
      <c r="E252" s="2" t="s">
        <v>248</v>
      </c>
      <c r="F252" s="2" t="s">
        <v>252</v>
      </c>
      <c r="G252" s="2" t="s">
        <v>310</v>
      </c>
    </row>
    <row r="253">
      <c r="A253" s="2" t="s">
        <v>735</v>
      </c>
      <c r="B253" s="37" t="s">
        <v>736</v>
      </c>
      <c r="C253" s="2">
        <v>10.0</v>
      </c>
      <c r="D253" s="2">
        <v>39.33</v>
      </c>
      <c r="E253" s="2" t="s">
        <v>336</v>
      </c>
      <c r="F253" s="2" t="s">
        <v>249</v>
      </c>
      <c r="G253" s="2" t="s">
        <v>310</v>
      </c>
    </row>
    <row r="254">
      <c r="A254" s="2" t="s">
        <v>737</v>
      </c>
      <c r="B254" s="37" t="s">
        <v>738</v>
      </c>
      <c r="C254" s="2">
        <v>1.44</v>
      </c>
      <c r="D254" s="2">
        <v>41.89</v>
      </c>
      <c r="E254" s="2" t="s">
        <v>248</v>
      </c>
      <c r="F254" s="2" t="s">
        <v>252</v>
      </c>
      <c r="G254" s="2" t="s">
        <v>310</v>
      </c>
    </row>
    <row r="255">
      <c r="A255" s="2" t="s">
        <v>739</v>
      </c>
      <c r="B255" s="37" t="s">
        <v>740</v>
      </c>
      <c r="C255" s="2">
        <v>10.56</v>
      </c>
      <c r="D255" s="2">
        <v>35.56</v>
      </c>
      <c r="E255" s="2" t="s">
        <v>336</v>
      </c>
      <c r="F255" s="2" t="s">
        <v>249</v>
      </c>
      <c r="G255" s="2" t="s">
        <v>310</v>
      </c>
    </row>
    <row r="256">
      <c r="A256" s="2" t="s">
        <v>741</v>
      </c>
      <c r="B256" s="37" t="s">
        <v>742</v>
      </c>
      <c r="C256" s="2">
        <v>14.56</v>
      </c>
      <c r="D256" s="2">
        <v>25.06</v>
      </c>
      <c r="E256" s="2" t="s">
        <v>336</v>
      </c>
      <c r="F256" s="2" t="s">
        <v>257</v>
      </c>
      <c r="G256" s="2" t="s">
        <v>310</v>
      </c>
    </row>
    <row r="257">
      <c r="A257" s="2" t="s">
        <v>136</v>
      </c>
      <c r="B257" s="37" t="s">
        <v>743</v>
      </c>
      <c r="C257" s="2">
        <v>-5.11</v>
      </c>
      <c r="D257" s="2">
        <v>49.22</v>
      </c>
      <c r="E257" s="2" t="s">
        <v>248</v>
      </c>
      <c r="F257" s="2" t="s">
        <v>291</v>
      </c>
      <c r="G257" s="2" t="s">
        <v>310</v>
      </c>
    </row>
    <row r="258">
      <c r="A258" s="2" t="s">
        <v>99</v>
      </c>
      <c r="B258" s="37" t="s">
        <v>744</v>
      </c>
      <c r="C258" s="2">
        <v>-0.93</v>
      </c>
      <c r="D258" s="2">
        <v>47.73</v>
      </c>
      <c r="E258" s="2" t="s">
        <v>248</v>
      </c>
      <c r="F258" s="2" t="s">
        <v>252</v>
      </c>
      <c r="G258" s="2" t="s">
        <v>253</v>
      </c>
    </row>
    <row r="259">
      <c r="A259" s="2" t="s">
        <v>745</v>
      </c>
      <c r="B259" s="37" t="s">
        <v>746</v>
      </c>
      <c r="C259" s="2">
        <v>0.0</v>
      </c>
      <c r="D259" s="2">
        <v>44.67</v>
      </c>
      <c r="E259" s="2" t="s">
        <v>248</v>
      </c>
      <c r="F259" s="2" t="s">
        <v>252</v>
      </c>
      <c r="G259" s="2" t="s">
        <v>250</v>
      </c>
    </row>
    <row r="260">
      <c r="A260" s="2" t="s">
        <v>79</v>
      </c>
      <c r="B260" s="37" t="s">
        <v>747</v>
      </c>
      <c r="C260" s="2">
        <v>-3.6</v>
      </c>
      <c r="D260" s="2">
        <v>46.07</v>
      </c>
      <c r="E260" s="2" t="s">
        <v>248</v>
      </c>
      <c r="F260" s="2" t="s">
        <v>252</v>
      </c>
      <c r="G260" s="2" t="s">
        <v>253</v>
      </c>
    </row>
    <row r="261">
      <c r="A261" s="2" t="s">
        <v>748</v>
      </c>
      <c r="B261" s="37" t="s">
        <v>749</v>
      </c>
      <c r="C261" s="2">
        <v>-4.67</v>
      </c>
      <c r="D261" s="2">
        <v>44.56</v>
      </c>
      <c r="E261" s="2" t="s">
        <v>248</v>
      </c>
      <c r="F261" s="2" t="s">
        <v>252</v>
      </c>
      <c r="G261" s="2" t="s">
        <v>310</v>
      </c>
    </row>
    <row r="262">
      <c r="A262" s="2" t="s">
        <v>750</v>
      </c>
      <c r="B262" s="37" t="s">
        <v>751</v>
      </c>
      <c r="C262" s="2">
        <v>-8.17</v>
      </c>
      <c r="D262" s="2">
        <v>34.26</v>
      </c>
      <c r="E262" s="2" t="s">
        <v>260</v>
      </c>
      <c r="F262" s="2" t="s">
        <v>249</v>
      </c>
      <c r="G262" s="2" t="s">
        <v>310</v>
      </c>
    </row>
    <row r="263">
      <c r="A263" s="2" t="s">
        <v>209</v>
      </c>
      <c r="B263" s="37" t="s">
        <v>752</v>
      </c>
      <c r="C263" s="2">
        <v>-2.89</v>
      </c>
      <c r="D263" s="2">
        <v>47.11</v>
      </c>
      <c r="E263" s="2" t="s">
        <v>248</v>
      </c>
      <c r="F263" s="2" t="s">
        <v>252</v>
      </c>
      <c r="G263" s="2" t="s">
        <v>310</v>
      </c>
    </row>
    <row r="264">
      <c r="A264" s="2" t="s">
        <v>100</v>
      </c>
      <c r="B264" s="37" t="s">
        <v>753</v>
      </c>
      <c r="C264" s="2">
        <v>-4.33</v>
      </c>
      <c r="D264" s="2">
        <v>42.11</v>
      </c>
      <c r="E264" s="2" t="s">
        <v>248</v>
      </c>
      <c r="F264" s="2" t="s">
        <v>252</v>
      </c>
      <c r="G264" s="2" t="s">
        <v>310</v>
      </c>
    </row>
    <row r="265">
      <c r="A265" s="2" t="s">
        <v>754</v>
      </c>
      <c r="B265" s="37" t="s">
        <v>747</v>
      </c>
      <c r="C265" s="2">
        <v>-0.89</v>
      </c>
      <c r="D265" s="2">
        <v>45.44</v>
      </c>
      <c r="E265" s="2" t="s">
        <v>248</v>
      </c>
      <c r="F265" s="2" t="s">
        <v>252</v>
      </c>
      <c r="G265" s="2" t="s">
        <v>310</v>
      </c>
    </row>
    <row r="266">
      <c r="A266" s="2" t="s">
        <v>755</v>
      </c>
      <c r="B266" s="37" t="s">
        <v>756</v>
      </c>
      <c r="C266" s="2">
        <v>-5.61</v>
      </c>
      <c r="D266" s="2">
        <v>44.0</v>
      </c>
      <c r="E266" s="2" t="s">
        <v>248</v>
      </c>
      <c r="F266" s="2" t="s">
        <v>252</v>
      </c>
      <c r="G266" s="2" t="s">
        <v>310</v>
      </c>
    </row>
    <row r="267">
      <c r="A267" s="2" t="s">
        <v>757</v>
      </c>
      <c r="B267" s="37" t="s">
        <v>758</v>
      </c>
      <c r="C267" s="2">
        <v>-0.56</v>
      </c>
      <c r="D267" s="2">
        <v>46.44</v>
      </c>
      <c r="E267" s="2" t="s">
        <v>248</v>
      </c>
      <c r="F267" s="2" t="s">
        <v>252</v>
      </c>
      <c r="G267" s="2" t="s">
        <v>310</v>
      </c>
    </row>
    <row r="268">
      <c r="A268" s="2" t="s">
        <v>108</v>
      </c>
      <c r="B268" s="37" t="s">
        <v>759</v>
      </c>
      <c r="C268" s="2">
        <v>-4.44</v>
      </c>
      <c r="D268" s="2">
        <v>48.78</v>
      </c>
      <c r="E268" s="2" t="s">
        <v>248</v>
      </c>
      <c r="F268" s="2" t="s">
        <v>291</v>
      </c>
      <c r="G268" s="2" t="s">
        <v>310</v>
      </c>
    </row>
    <row r="269">
      <c r="A269" s="2" t="s">
        <v>760</v>
      </c>
      <c r="B269" s="37" t="s">
        <v>761</v>
      </c>
      <c r="C269" s="2">
        <v>24.26</v>
      </c>
      <c r="D269" s="2">
        <v>15.95</v>
      </c>
      <c r="E269" s="2" t="s">
        <v>264</v>
      </c>
      <c r="F269" s="2" t="s">
        <v>265</v>
      </c>
      <c r="G269" s="2" t="s">
        <v>253</v>
      </c>
    </row>
    <row r="270">
      <c r="A270" s="2" t="s">
        <v>762</v>
      </c>
      <c r="B270" s="37" t="s">
        <v>763</v>
      </c>
      <c r="C270" s="2">
        <v>-11.19</v>
      </c>
      <c r="D270" s="2">
        <v>43.44</v>
      </c>
      <c r="E270" s="2" t="s">
        <v>260</v>
      </c>
      <c r="F270" s="2" t="s">
        <v>252</v>
      </c>
      <c r="G270" s="2" t="s">
        <v>253</v>
      </c>
    </row>
    <row r="271">
      <c r="A271" s="2" t="s">
        <v>764</v>
      </c>
      <c r="B271" s="37" t="s">
        <v>765</v>
      </c>
      <c r="C271" s="2">
        <v>26.4</v>
      </c>
      <c r="D271" s="2">
        <v>9.42</v>
      </c>
      <c r="E271" s="2" t="s">
        <v>264</v>
      </c>
      <c r="F271" s="2" t="s">
        <v>265</v>
      </c>
      <c r="G271" s="2" t="s">
        <v>253</v>
      </c>
    </row>
    <row r="272">
      <c r="A272" s="2" t="s">
        <v>766</v>
      </c>
      <c r="B272" s="37" t="s">
        <v>767</v>
      </c>
      <c r="C272" s="2">
        <v>-0.02</v>
      </c>
      <c r="D272" s="2">
        <v>45.93</v>
      </c>
      <c r="E272" s="2" t="s">
        <v>248</v>
      </c>
      <c r="F272" s="2" t="s">
        <v>252</v>
      </c>
      <c r="G272" s="2" t="s">
        <v>253</v>
      </c>
    </row>
    <row r="273">
      <c r="A273" s="2" t="s">
        <v>768</v>
      </c>
      <c r="B273" s="37" t="s">
        <v>769</v>
      </c>
      <c r="C273" s="2">
        <v>-7.72</v>
      </c>
      <c r="D273" s="2">
        <v>39.78</v>
      </c>
      <c r="E273" s="2" t="s">
        <v>260</v>
      </c>
      <c r="F273" s="2" t="s">
        <v>249</v>
      </c>
      <c r="G273" s="2" t="s">
        <v>310</v>
      </c>
    </row>
    <row r="274">
      <c r="A274" s="2" t="s">
        <v>770</v>
      </c>
      <c r="B274" s="37" t="s">
        <v>771</v>
      </c>
      <c r="C274" s="2">
        <v>-4.2</v>
      </c>
      <c r="D274" s="2">
        <v>44.37</v>
      </c>
      <c r="E274" s="2" t="s">
        <v>248</v>
      </c>
      <c r="F274" s="2" t="s">
        <v>252</v>
      </c>
      <c r="G274" s="2" t="s">
        <v>253</v>
      </c>
    </row>
    <row r="275">
      <c r="A275" s="2" t="s">
        <v>772</v>
      </c>
      <c r="B275" s="37" t="s">
        <v>773</v>
      </c>
      <c r="C275" s="2">
        <v>-2.43</v>
      </c>
      <c r="D275" s="2">
        <v>44.68</v>
      </c>
      <c r="E275" s="2" t="s">
        <v>248</v>
      </c>
      <c r="F275" s="2" t="s">
        <v>252</v>
      </c>
      <c r="G275" s="2" t="s">
        <v>253</v>
      </c>
    </row>
    <row r="276">
      <c r="A276" s="2" t="s">
        <v>774</v>
      </c>
      <c r="B276" s="37" t="s">
        <v>775</v>
      </c>
      <c r="C276" s="2">
        <v>-31.83</v>
      </c>
      <c r="D276" s="2">
        <v>20.11</v>
      </c>
      <c r="E276" s="2" t="s">
        <v>776</v>
      </c>
      <c r="F276" s="2" t="s">
        <v>333</v>
      </c>
      <c r="G276" s="2" t="s">
        <v>250</v>
      </c>
    </row>
    <row r="277">
      <c r="A277" s="2" t="s">
        <v>777</v>
      </c>
      <c r="B277" s="37" t="s">
        <v>778</v>
      </c>
      <c r="C277" s="2">
        <v>-3.71</v>
      </c>
      <c r="D277" s="2">
        <v>45.43</v>
      </c>
      <c r="E277" s="2" t="s">
        <v>248</v>
      </c>
      <c r="F277" s="2" t="s">
        <v>252</v>
      </c>
      <c r="G277" s="2" t="s">
        <v>253</v>
      </c>
    </row>
    <row r="278">
      <c r="A278" s="2" t="s">
        <v>779</v>
      </c>
      <c r="B278" s="37" t="s">
        <v>780</v>
      </c>
      <c r="C278" s="2">
        <v>-4.81</v>
      </c>
      <c r="D278" s="2">
        <v>43.67</v>
      </c>
      <c r="E278" s="2" t="s">
        <v>248</v>
      </c>
      <c r="F278" s="2" t="s">
        <v>252</v>
      </c>
      <c r="G278" s="2" t="s">
        <v>250</v>
      </c>
    </row>
    <row r="279">
      <c r="A279" s="2" t="s">
        <v>781</v>
      </c>
      <c r="B279" s="37" t="s">
        <v>782</v>
      </c>
      <c r="C279" s="2">
        <v>-10.44</v>
      </c>
      <c r="D279" s="2">
        <v>46.22</v>
      </c>
      <c r="E279" s="2" t="s">
        <v>260</v>
      </c>
      <c r="F279" s="2" t="s">
        <v>252</v>
      </c>
      <c r="G279" s="2" t="s">
        <v>250</v>
      </c>
    </row>
    <row r="280">
      <c r="A280" s="2" t="s">
        <v>783</v>
      </c>
      <c r="B280" s="37" t="s">
        <v>784</v>
      </c>
      <c r="C280" s="2">
        <v>-4.67</v>
      </c>
      <c r="D280" s="2">
        <v>42.67</v>
      </c>
      <c r="E280" s="2" t="s">
        <v>248</v>
      </c>
      <c r="F280" s="2" t="s">
        <v>252</v>
      </c>
      <c r="G280" s="2" t="s">
        <v>310</v>
      </c>
    </row>
    <row r="281">
      <c r="A281" s="2" t="s">
        <v>785</v>
      </c>
      <c r="B281" s="37" t="s">
        <v>786</v>
      </c>
      <c r="C281" s="2">
        <v>-5.83</v>
      </c>
      <c r="D281" s="2">
        <v>41.78</v>
      </c>
      <c r="E281" s="2" t="s">
        <v>248</v>
      </c>
      <c r="F281" s="2" t="s">
        <v>252</v>
      </c>
      <c r="G281" s="2" t="s">
        <v>310</v>
      </c>
    </row>
    <row r="282">
      <c r="A282" s="2" t="s">
        <v>787</v>
      </c>
      <c r="B282" s="37" t="s">
        <v>788</v>
      </c>
      <c r="C282" s="2">
        <v>-5.17</v>
      </c>
      <c r="D282" s="2">
        <v>41.67</v>
      </c>
      <c r="E282" s="2" t="s">
        <v>248</v>
      </c>
      <c r="F282" s="2" t="s">
        <v>252</v>
      </c>
      <c r="G282" s="2" t="s">
        <v>310</v>
      </c>
    </row>
    <row r="283">
      <c r="A283" s="2" t="s">
        <v>789</v>
      </c>
      <c r="B283" s="37" t="s">
        <v>790</v>
      </c>
      <c r="C283" s="2">
        <v>-1.11</v>
      </c>
      <c r="D283" s="2">
        <v>42.22</v>
      </c>
      <c r="E283" s="2" t="s">
        <v>248</v>
      </c>
      <c r="F283" s="2" t="s">
        <v>252</v>
      </c>
      <c r="G283" s="2" t="s">
        <v>310</v>
      </c>
    </row>
    <row r="284">
      <c r="A284" s="2" t="s">
        <v>791</v>
      </c>
      <c r="B284" s="37" t="s">
        <v>792</v>
      </c>
      <c r="C284" s="2">
        <v>-2.56</v>
      </c>
      <c r="D284" s="2">
        <v>41.33</v>
      </c>
      <c r="E284" s="2" t="s">
        <v>248</v>
      </c>
      <c r="F284" s="2" t="s">
        <v>252</v>
      </c>
      <c r="G284" s="2" t="s">
        <v>310</v>
      </c>
    </row>
    <row r="285">
      <c r="A285" s="2" t="s">
        <v>793</v>
      </c>
      <c r="B285" s="37" t="s">
        <v>794</v>
      </c>
      <c r="C285" s="2">
        <v>-7.0</v>
      </c>
      <c r="D285" s="2">
        <v>40.11</v>
      </c>
      <c r="E285" s="2" t="s">
        <v>260</v>
      </c>
      <c r="F285" s="2" t="s">
        <v>252</v>
      </c>
      <c r="G285" s="2" t="s">
        <v>310</v>
      </c>
    </row>
    <row r="286">
      <c r="A286" s="2" t="s">
        <v>795</v>
      </c>
      <c r="B286" s="37" t="s">
        <v>796</v>
      </c>
      <c r="C286" s="2">
        <v>-0.33</v>
      </c>
      <c r="D286" s="2">
        <v>38.67</v>
      </c>
      <c r="E286" s="2" t="s">
        <v>248</v>
      </c>
      <c r="F286" s="2" t="s">
        <v>249</v>
      </c>
      <c r="G286" s="2" t="s">
        <v>310</v>
      </c>
    </row>
    <row r="287">
      <c r="A287" s="2" t="s">
        <v>797</v>
      </c>
      <c r="B287" s="37" t="s">
        <v>798</v>
      </c>
      <c r="C287" s="2">
        <v>-6.33</v>
      </c>
      <c r="D287" s="2">
        <v>43.11</v>
      </c>
      <c r="E287" s="2" t="s">
        <v>260</v>
      </c>
      <c r="F287" s="2" t="s">
        <v>252</v>
      </c>
      <c r="G287" s="2" t="s">
        <v>310</v>
      </c>
    </row>
    <row r="288">
      <c r="A288" s="2" t="s">
        <v>799</v>
      </c>
      <c r="B288" s="37" t="s">
        <v>800</v>
      </c>
      <c r="C288" s="2">
        <v>-7.7</v>
      </c>
      <c r="D288" s="2">
        <v>42.33</v>
      </c>
      <c r="E288" s="2" t="s">
        <v>260</v>
      </c>
      <c r="F288" s="2" t="s">
        <v>252</v>
      </c>
      <c r="G288" s="2" t="s">
        <v>310</v>
      </c>
    </row>
    <row r="289">
      <c r="A289" s="2" t="s">
        <v>801</v>
      </c>
      <c r="B289" s="37" t="s">
        <v>802</v>
      </c>
      <c r="C289" s="2">
        <v>-8.04</v>
      </c>
      <c r="D289" s="2">
        <v>38.61</v>
      </c>
      <c r="E289" s="2" t="s">
        <v>260</v>
      </c>
      <c r="F289" s="2" t="s">
        <v>249</v>
      </c>
      <c r="G289" s="2" t="s">
        <v>310</v>
      </c>
    </row>
    <row r="290">
      <c r="A290" s="2" t="s">
        <v>803</v>
      </c>
      <c r="B290" s="37" t="s">
        <v>804</v>
      </c>
      <c r="C290" s="2">
        <v>-3.0</v>
      </c>
      <c r="D290" s="2">
        <v>41.33</v>
      </c>
      <c r="E290" s="2" t="s">
        <v>248</v>
      </c>
      <c r="F290" s="2" t="s">
        <v>252</v>
      </c>
      <c r="G290" s="2" t="s">
        <v>310</v>
      </c>
    </row>
    <row r="291">
      <c r="A291" s="2" t="s">
        <v>805</v>
      </c>
      <c r="B291" s="37" t="s">
        <v>806</v>
      </c>
      <c r="C291" s="2">
        <v>-2.44</v>
      </c>
      <c r="D291" s="2">
        <v>38.44</v>
      </c>
      <c r="E291" s="2" t="s">
        <v>248</v>
      </c>
      <c r="F291" s="2" t="s">
        <v>249</v>
      </c>
      <c r="G291" s="2" t="s">
        <v>250</v>
      </c>
    </row>
    <row r="292">
      <c r="A292" s="2" t="s">
        <v>807</v>
      </c>
      <c r="B292" s="37" t="s">
        <v>808</v>
      </c>
      <c r="C292" s="2">
        <v>0.04</v>
      </c>
      <c r="D292" s="2">
        <v>47.74</v>
      </c>
      <c r="E292" s="2" t="s">
        <v>248</v>
      </c>
      <c r="F292" s="2" t="s">
        <v>252</v>
      </c>
      <c r="G292" s="2" t="s">
        <v>253</v>
      </c>
    </row>
    <row r="293">
      <c r="A293" s="2" t="s">
        <v>166</v>
      </c>
      <c r="B293" s="37" t="s">
        <v>809</v>
      </c>
      <c r="C293" s="2">
        <v>-4.26</v>
      </c>
      <c r="D293" s="2">
        <v>46.65</v>
      </c>
      <c r="E293" s="2" t="s">
        <v>248</v>
      </c>
      <c r="F293" s="2" t="s">
        <v>252</v>
      </c>
      <c r="G293" s="2" t="s">
        <v>253</v>
      </c>
    </row>
    <row r="294">
      <c r="A294" s="2" t="s">
        <v>165</v>
      </c>
      <c r="B294" s="37" t="s">
        <v>810</v>
      </c>
      <c r="C294" s="2">
        <v>-3.06</v>
      </c>
      <c r="D294" s="2">
        <v>45.75</v>
      </c>
      <c r="E294" s="2" t="s">
        <v>248</v>
      </c>
      <c r="F294" s="2" t="s">
        <v>252</v>
      </c>
      <c r="G294" s="2" t="s">
        <v>253</v>
      </c>
    </row>
    <row r="295">
      <c r="A295" s="2" t="s">
        <v>811</v>
      </c>
      <c r="B295" s="37" t="s">
        <v>812</v>
      </c>
      <c r="C295" s="2">
        <v>18.58</v>
      </c>
      <c r="D295" s="2">
        <v>24.67</v>
      </c>
      <c r="E295" s="2" t="s">
        <v>264</v>
      </c>
      <c r="F295" s="2" t="s">
        <v>257</v>
      </c>
      <c r="G295" s="2" t="s">
        <v>253</v>
      </c>
    </row>
    <row r="296">
      <c r="A296" s="2" t="s">
        <v>813</v>
      </c>
      <c r="B296" s="37" t="s">
        <v>814</v>
      </c>
      <c r="C296" s="2">
        <v>21.8</v>
      </c>
      <c r="D296" s="2">
        <v>16.71</v>
      </c>
      <c r="E296" s="2" t="s">
        <v>264</v>
      </c>
      <c r="F296" s="2" t="s">
        <v>333</v>
      </c>
      <c r="G296" s="2" t="s">
        <v>250</v>
      </c>
    </row>
    <row r="297">
      <c r="A297" s="2" t="s">
        <v>815</v>
      </c>
      <c r="B297" s="37" t="s">
        <v>816</v>
      </c>
      <c r="C297" s="2">
        <v>8.71</v>
      </c>
      <c r="D297" s="2">
        <v>14.22</v>
      </c>
      <c r="E297" s="2" t="s">
        <v>336</v>
      </c>
      <c r="F297" s="2" t="s">
        <v>265</v>
      </c>
      <c r="G297" s="2" t="s">
        <v>253</v>
      </c>
    </row>
    <row r="298">
      <c r="A298" s="2" t="s">
        <v>817</v>
      </c>
      <c r="B298" s="37" t="s">
        <v>818</v>
      </c>
      <c r="C298" s="2">
        <v>1.33</v>
      </c>
      <c r="D298" s="2">
        <v>35.11</v>
      </c>
      <c r="E298" s="2" t="s">
        <v>248</v>
      </c>
      <c r="F298" s="2" t="s">
        <v>249</v>
      </c>
      <c r="G298" s="2" t="s">
        <v>250</v>
      </c>
    </row>
    <row r="299">
      <c r="A299" s="2" t="s">
        <v>819</v>
      </c>
      <c r="B299" s="37" t="s">
        <v>820</v>
      </c>
      <c r="C299" s="2">
        <v>-2.35</v>
      </c>
      <c r="D299" s="2">
        <v>45.45</v>
      </c>
      <c r="E299" s="2" t="s">
        <v>248</v>
      </c>
      <c r="F299" s="2" t="s">
        <v>252</v>
      </c>
      <c r="G299" s="2" t="s">
        <v>253</v>
      </c>
    </row>
    <row r="300">
      <c r="A300" s="2" t="s">
        <v>821</v>
      </c>
      <c r="B300" s="37" t="s">
        <v>822</v>
      </c>
      <c r="C300" s="2">
        <v>6.26</v>
      </c>
      <c r="D300" s="2">
        <v>41.92</v>
      </c>
      <c r="E300" s="2" t="s">
        <v>336</v>
      </c>
      <c r="F300" s="2" t="s">
        <v>252</v>
      </c>
      <c r="G300" s="2" t="s">
        <v>253</v>
      </c>
    </row>
    <row r="301">
      <c r="A301" s="37" t="s">
        <v>823</v>
      </c>
      <c r="B301" s="37" t="s">
        <v>824</v>
      </c>
      <c r="C301" s="2">
        <v>-0.72</v>
      </c>
      <c r="D301" s="2">
        <v>47.36</v>
      </c>
      <c r="E301" s="2" t="s">
        <v>248</v>
      </c>
      <c r="F301" s="2" t="s">
        <v>252</v>
      </c>
      <c r="G301" s="2" t="s">
        <v>253</v>
      </c>
    </row>
    <row r="302">
      <c r="A302" s="2" t="s">
        <v>825</v>
      </c>
      <c r="B302" s="37" t="s">
        <v>826</v>
      </c>
      <c r="C302" s="2">
        <v>17.9</v>
      </c>
      <c r="D302" s="2">
        <v>23.85</v>
      </c>
      <c r="E302" s="2" t="s">
        <v>336</v>
      </c>
      <c r="F302" s="2" t="s">
        <v>333</v>
      </c>
      <c r="G302" s="2" t="s">
        <v>253</v>
      </c>
    </row>
    <row r="303">
      <c r="A303" s="2" t="s">
        <v>827</v>
      </c>
      <c r="B303" s="37" t="s">
        <v>828</v>
      </c>
      <c r="C303" s="2">
        <v>-18.09</v>
      </c>
      <c r="D303" s="2">
        <v>34.55</v>
      </c>
      <c r="E303" s="2" t="s">
        <v>256</v>
      </c>
      <c r="F303" s="2" t="s">
        <v>249</v>
      </c>
      <c r="G303" s="2" t="s">
        <v>253</v>
      </c>
    </row>
    <row r="304">
      <c r="A304" s="2" t="s">
        <v>829</v>
      </c>
      <c r="B304" s="37" t="s">
        <v>830</v>
      </c>
      <c r="C304" s="2">
        <v>-8.78</v>
      </c>
      <c r="D304" s="2">
        <v>42.07</v>
      </c>
      <c r="E304" s="2" t="s">
        <v>260</v>
      </c>
      <c r="F304" s="2" t="s">
        <v>252</v>
      </c>
      <c r="G304" s="2" t="s">
        <v>253</v>
      </c>
    </row>
    <row r="305">
      <c r="A305" s="2" t="s">
        <v>831</v>
      </c>
      <c r="B305" s="37" t="s">
        <v>832</v>
      </c>
      <c r="C305" s="2">
        <v>9.29</v>
      </c>
      <c r="D305" s="2">
        <v>35.35</v>
      </c>
      <c r="E305" s="2" t="s">
        <v>336</v>
      </c>
      <c r="F305" s="2" t="s">
        <v>249</v>
      </c>
      <c r="G305" s="2" t="s">
        <v>253</v>
      </c>
    </row>
    <row r="306">
      <c r="A306" s="2" t="s">
        <v>833</v>
      </c>
      <c r="B306" s="37" t="s">
        <v>834</v>
      </c>
      <c r="C306" s="2">
        <v>-7.12</v>
      </c>
      <c r="D306" s="2">
        <v>40.76</v>
      </c>
      <c r="E306" s="2" t="s">
        <v>260</v>
      </c>
      <c r="F306" s="2" t="s">
        <v>252</v>
      </c>
      <c r="G306" s="2" t="s">
        <v>253</v>
      </c>
    </row>
    <row r="307">
      <c r="A307" s="2" t="s">
        <v>835</v>
      </c>
      <c r="B307" s="37" t="s">
        <v>836</v>
      </c>
      <c r="C307" s="2">
        <v>-1.89</v>
      </c>
      <c r="D307" s="2">
        <v>43.0</v>
      </c>
      <c r="E307" s="2" t="s">
        <v>248</v>
      </c>
      <c r="F307" s="2" t="s">
        <v>252</v>
      </c>
      <c r="G307" s="2" t="s">
        <v>250</v>
      </c>
    </row>
    <row r="308">
      <c r="A308" s="2" t="s">
        <v>837</v>
      </c>
      <c r="B308" s="37" t="s">
        <v>838</v>
      </c>
      <c r="C308" s="2">
        <v>-9.11</v>
      </c>
      <c r="D308" s="2">
        <v>38.4</v>
      </c>
      <c r="E308" s="2" t="s">
        <v>260</v>
      </c>
      <c r="F308" s="2" t="s">
        <v>249</v>
      </c>
      <c r="G308" s="2" t="s">
        <v>253</v>
      </c>
    </row>
    <row r="309">
      <c r="A309" s="2" t="s">
        <v>839</v>
      </c>
      <c r="B309" s="37" t="s">
        <v>840</v>
      </c>
      <c r="C309" s="2">
        <v>-18.67</v>
      </c>
      <c r="D309" s="2">
        <v>30.56</v>
      </c>
      <c r="E309" s="2" t="s">
        <v>256</v>
      </c>
      <c r="F309" s="2" t="s">
        <v>257</v>
      </c>
      <c r="G309" s="2" t="s">
        <v>250</v>
      </c>
    </row>
    <row r="310">
      <c r="A310" s="2" t="s">
        <v>841</v>
      </c>
      <c r="B310" s="37" t="s">
        <v>842</v>
      </c>
      <c r="C310" s="2">
        <v>-8.81</v>
      </c>
      <c r="D310" s="2">
        <v>43.77</v>
      </c>
      <c r="E310" s="2" t="s">
        <v>260</v>
      </c>
      <c r="F310" s="2" t="s">
        <v>252</v>
      </c>
      <c r="G310" s="2" t="s">
        <v>253</v>
      </c>
    </row>
    <row r="311">
      <c r="A311" s="37" t="s">
        <v>843</v>
      </c>
      <c r="B311" s="37" t="s">
        <v>844</v>
      </c>
      <c r="C311" s="2">
        <v>-0.67</v>
      </c>
      <c r="D311" s="2">
        <v>46.85</v>
      </c>
      <c r="E311" s="2" t="s">
        <v>248</v>
      </c>
      <c r="F311" s="2" t="s">
        <v>252</v>
      </c>
      <c r="G311" s="2" t="s">
        <v>253</v>
      </c>
    </row>
    <row r="312">
      <c r="A312" s="2" t="s">
        <v>239</v>
      </c>
      <c r="B312" s="37" t="s">
        <v>845</v>
      </c>
      <c r="C312" s="2">
        <v>-2.23</v>
      </c>
      <c r="D312" s="2">
        <v>43.97</v>
      </c>
      <c r="E312" s="2" t="s">
        <v>248</v>
      </c>
      <c r="F312" s="2" t="s">
        <v>252</v>
      </c>
      <c r="G312" s="2" t="s">
        <v>253</v>
      </c>
    </row>
    <row r="313">
      <c r="A313" s="2" t="s">
        <v>846</v>
      </c>
      <c r="B313" s="37" t="s">
        <v>847</v>
      </c>
      <c r="C313" s="2">
        <v>-2.0</v>
      </c>
      <c r="D313" s="2">
        <v>42.56</v>
      </c>
      <c r="E313" s="2" t="s">
        <v>248</v>
      </c>
      <c r="F313" s="2" t="s">
        <v>252</v>
      </c>
      <c r="G313" s="2" t="s">
        <v>250</v>
      </c>
    </row>
    <row r="314">
      <c r="A314" s="2" t="s">
        <v>848</v>
      </c>
      <c r="B314" s="37" t="s">
        <v>849</v>
      </c>
      <c r="C314" s="2">
        <v>18.38</v>
      </c>
      <c r="D314" s="2">
        <v>21.4</v>
      </c>
      <c r="E314" s="2" t="s">
        <v>264</v>
      </c>
      <c r="F314" s="2" t="s">
        <v>333</v>
      </c>
      <c r="G314" s="2" t="s">
        <v>253</v>
      </c>
    </row>
    <row r="315">
      <c r="A315" s="2" t="s">
        <v>850</v>
      </c>
      <c r="B315" s="37" t="s">
        <v>851</v>
      </c>
      <c r="C315" s="2">
        <v>12.08</v>
      </c>
      <c r="D315" s="2">
        <v>19.59</v>
      </c>
      <c r="E315" s="2" t="s">
        <v>336</v>
      </c>
      <c r="F315" s="2" t="s">
        <v>333</v>
      </c>
      <c r="G315" s="2" t="s">
        <v>253</v>
      </c>
    </row>
    <row r="316">
      <c r="A316" s="2" t="s">
        <v>147</v>
      </c>
      <c r="B316" s="37" t="s">
        <v>852</v>
      </c>
      <c r="C316" s="2">
        <v>-2.34</v>
      </c>
      <c r="D316" s="2">
        <v>46.25</v>
      </c>
      <c r="E316" s="2" t="s">
        <v>248</v>
      </c>
      <c r="F316" s="2" t="s">
        <v>252</v>
      </c>
      <c r="G316" s="2" t="s">
        <v>253</v>
      </c>
    </row>
    <row r="317">
      <c r="A317" s="2" t="s">
        <v>853</v>
      </c>
      <c r="B317" s="37" t="s">
        <v>854</v>
      </c>
      <c r="C317" s="2">
        <v>-0.89</v>
      </c>
      <c r="D317" s="2">
        <v>40.56</v>
      </c>
      <c r="E317" s="2" t="s">
        <v>248</v>
      </c>
      <c r="F317" s="2" t="s">
        <v>252</v>
      </c>
      <c r="G317" s="2" t="s">
        <v>310</v>
      </c>
    </row>
    <row r="318">
      <c r="A318" s="2" t="s">
        <v>855</v>
      </c>
      <c r="B318" s="37" t="s">
        <v>856</v>
      </c>
      <c r="C318" s="2">
        <v>-1.44</v>
      </c>
      <c r="D318" s="2">
        <v>39.67</v>
      </c>
      <c r="E318" s="2" t="s">
        <v>248</v>
      </c>
      <c r="F318" s="2" t="s">
        <v>249</v>
      </c>
      <c r="G318" s="2" t="s">
        <v>310</v>
      </c>
    </row>
    <row r="319">
      <c r="A319" s="2" t="s">
        <v>857</v>
      </c>
      <c r="B319" s="37" t="s">
        <v>858</v>
      </c>
      <c r="C319" s="2">
        <v>-0.11</v>
      </c>
      <c r="D319" s="2">
        <v>38.56</v>
      </c>
      <c r="E319" s="2" t="s">
        <v>248</v>
      </c>
      <c r="F319" s="2" t="s">
        <v>249</v>
      </c>
      <c r="G319" s="2" t="s">
        <v>310</v>
      </c>
    </row>
    <row r="320">
      <c r="A320" s="2" t="s">
        <v>859</v>
      </c>
      <c r="B320" s="37" t="s">
        <v>860</v>
      </c>
      <c r="C320" s="2">
        <v>1.22</v>
      </c>
      <c r="D320" s="2">
        <v>36.33</v>
      </c>
      <c r="E320" s="2" t="s">
        <v>248</v>
      </c>
      <c r="F320" s="2" t="s">
        <v>249</v>
      </c>
      <c r="G320" s="2" t="s">
        <v>310</v>
      </c>
    </row>
    <row r="321">
      <c r="A321" s="2" t="s">
        <v>861</v>
      </c>
      <c r="B321" s="37" t="s">
        <v>862</v>
      </c>
      <c r="C321" s="2">
        <v>-0.33</v>
      </c>
      <c r="D321" s="2">
        <v>42.67</v>
      </c>
      <c r="E321" s="2" t="s">
        <v>248</v>
      </c>
      <c r="F321" s="2" t="s">
        <v>252</v>
      </c>
      <c r="G321" s="2" t="s">
        <v>310</v>
      </c>
    </row>
    <row r="322">
      <c r="A322" s="2" t="s">
        <v>863</v>
      </c>
      <c r="B322" s="37" t="s">
        <v>864</v>
      </c>
      <c r="C322" s="2">
        <v>-0.44</v>
      </c>
      <c r="D322" s="2">
        <v>40.89</v>
      </c>
      <c r="E322" s="2" t="s">
        <v>248</v>
      </c>
      <c r="F322" s="2" t="s">
        <v>252</v>
      </c>
      <c r="G322" s="2" t="s">
        <v>310</v>
      </c>
    </row>
    <row r="323">
      <c r="A323" s="2" t="s">
        <v>865</v>
      </c>
      <c r="B323" s="37" t="s">
        <v>866</v>
      </c>
      <c r="C323" s="2">
        <v>0.0</v>
      </c>
      <c r="D323" s="2">
        <v>37.67</v>
      </c>
      <c r="E323" s="2" t="s">
        <v>248</v>
      </c>
      <c r="F323" s="2" t="s">
        <v>249</v>
      </c>
      <c r="G323" s="2" t="s">
        <v>310</v>
      </c>
    </row>
    <row r="324">
      <c r="A324" s="2" t="s">
        <v>867</v>
      </c>
      <c r="B324" s="37" t="s">
        <v>868</v>
      </c>
      <c r="C324" s="2">
        <v>-0.44</v>
      </c>
      <c r="D324" s="2">
        <v>40.56</v>
      </c>
      <c r="E324" s="2" t="s">
        <v>248</v>
      </c>
      <c r="F324" s="2" t="s">
        <v>252</v>
      </c>
      <c r="G324" s="2" t="s">
        <v>310</v>
      </c>
    </row>
    <row r="325">
      <c r="A325" s="2" t="s">
        <v>869</v>
      </c>
      <c r="B325" s="37" t="s">
        <v>870</v>
      </c>
      <c r="C325" s="2">
        <v>-4.22</v>
      </c>
      <c r="D325" s="2">
        <v>42.33</v>
      </c>
      <c r="E325" s="2" t="s">
        <v>248</v>
      </c>
      <c r="F325" s="2" t="s">
        <v>252</v>
      </c>
      <c r="G325" s="2" t="s">
        <v>310</v>
      </c>
    </row>
    <row r="326">
      <c r="A326" s="2" t="s">
        <v>871</v>
      </c>
      <c r="B326" s="37" t="s">
        <v>872</v>
      </c>
      <c r="C326" s="2">
        <v>-10.13</v>
      </c>
      <c r="D326" s="2">
        <v>43.93</v>
      </c>
      <c r="E326" s="2" t="s">
        <v>260</v>
      </c>
      <c r="F326" s="2" t="s">
        <v>252</v>
      </c>
      <c r="G326" s="2" t="s">
        <v>310</v>
      </c>
    </row>
    <row r="327">
      <c r="A327" s="2" t="s">
        <v>873</v>
      </c>
      <c r="B327" s="37" t="s">
        <v>874</v>
      </c>
      <c r="C327" s="2">
        <v>-1.44</v>
      </c>
      <c r="D327" s="2">
        <v>41.11</v>
      </c>
      <c r="E327" s="2" t="s">
        <v>248</v>
      </c>
      <c r="F327" s="2" t="s">
        <v>252</v>
      </c>
      <c r="G327" s="2" t="s">
        <v>310</v>
      </c>
    </row>
    <row r="328">
      <c r="A328" s="2" t="s">
        <v>875</v>
      </c>
      <c r="B328" s="37" t="s">
        <v>876</v>
      </c>
      <c r="C328" s="2">
        <v>-0.57</v>
      </c>
      <c r="D328" s="2">
        <v>45.67</v>
      </c>
      <c r="E328" s="2" t="s">
        <v>248</v>
      </c>
      <c r="F328" s="2" t="s">
        <v>252</v>
      </c>
      <c r="G328" s="2" t="s">
        <v>253</v>
      </c>
    </row>
    <row r="329">
      <c r="A329" s="2" t="s">
        <v>88</v>
      </c>
      <c r="B329" s="37" t="s">
        <v>877</v>
      </c>
      <c r="C329" s="2">
        <v>-8.68</v>
      </c>
      <c r="D329" s="2">
        <v>42.4</v>
      </c>
      <c r="E329" s="2" t="s">
        <v>260</v>
      </c>
      <c r="F329" s="2" t="s">
        <v>252</v>
      </c>
      <c r="G329" s="2" t="s">
        <v>253</v>
      </c>
    </row>
    <row r="330">
      <c r="A330" s="2" t="s">
        <v>878</v>
      </c>
      <c r="B330" s="37" t="s">
        <v>879</v>
      </c>
      <c r="C330" s="2">
        <v>-1.11</v>
      </c>
      <c r="D330" s="2">
        <v>50.33</v>
      </c>
      <c r="E330" s="2" t="s">
        <v>248</v>
      </c>
      <c r="F330" s="2" t="s">
        <v>291</v>
      </c>
      <c r="G330" s="2" t="s">
        <v>250</v>
      </c>
    </row>
    <row r="331">
      <c r="A331" s="2" t="s">
        <v>880</v>
      </c>
      <c r="B331" s="37" t="s">
        <v>881</v>
      </c>
      <c r="C331" s="2">
        <v>-4.67</v>
      </c>
      <c r="D331" s="2">
        <v>44.5</v>
      </c>
      <c r="E331" s="2" t="s">
        <v>248</v>
      </c>
      <c r="F331" s="2" t="s">
        <v>252</v>
      </c>
      <c r="G331" s="2" t="s">
        <v>310</v>
      </c>
    </row>
    <row r="332">
      <c r="A332" s="2" t="s">
        <v>882</v>
      </c>
      <c r="B332" s="37" t="s">
        <v>883</v>
      </c>
      <c r="C332" s="2">
        <v>-7.15</v>
      </c>
      <c r="D332" s="2">
        <v>42.78</v>
      </c>
      <c r="E332" s="2" t="s">
        <v>260</v>
      </c>
      <c r="F332" s="2" t="s">
        <v>252</v>
      </c>
      <c r="G332" s="2" t="s">
        <v>310</v>
      </c>
    </row>
    <row r="333">
      <c r="A333" s="2" t="s">
        <v>884</v>
      </c>
      <c r="B333" s="37" t="s">
        <v>885</v>
      </c>
      <c r="C333" s="2">
        <v>-3.44</v>
      </c>
      <c r="D333" s="2">
        <v>45.22</v>
      </c>
      <c r="E333" s="2" t="s">
        <v>248</v>
      </c>
      <c r="F333" s="2" t="s">
        <v>252</v>
      </c>
      <c r="G333" s="2" t="s">
        <v>310</v>
      </c>
    </row>
    <row r="334">
      <c r="A334" s="2" t="s">
        <v>886</v>
      </c>
      <c r="B334" s="37" t="s">
        <v>887</v>
      </c>
      <c r="C334" s="2">
        <v>-0.78</v>
      </c>
      <c r="D334" s="2">
        <v>45.33</v>
      </c>
      <c r="E334" s="2" t="s">
        <v>248</v>
      </c>
      <c r="F334" s="2" t="s">
        <v>252</v>
      </c>
      <c r="G334" s="2" t="s">
        <v>310</v>
      </c>
    </row>
    <row r="335">
      <c r="A335" s="2" t="s">
        <v>888</v>
      </c>
      <c r="B335" s="37" t="s">
        <v>889</v>
      </c>
      <c r="C335" s="2">
        <v>-5.56</v>
      </c>
      <c r="D335" s="2">
        <v>46.44</v>
      </c>
      <c r="E335" s="2" t="s">
        <v>248</v>
      </c>
      <c r="F335" s="2" t="s">
        <v>252</v>
      </c>
      <c r="G335" s="2" t="s">
        <v>310</v>
      </c>
    </row>
    <row r="336">
      <c r="A336" s="2" t="s">
        <v>890</v>
      </c>
      <c r="B336" s="37" t="s">
        <v>891</v>
      </c>
      <c r="C336" s="2">
        <v>-4.33</v>
      </c>
      <c r="D336" s="2">
        <v>43.86</v>
      </c>
      <c r="E336" s="2" t="s">
        <v>248</v>
      </c>
      <c r="F336" s="2" t="s">
        <v>252</v>
      </c>
      <c r="G336" s="2" t="s">
        <v>310</v>
      </c>
    </row>
    <row r="337">
      <c r="A337" s="2" t="s">
        <v>892</v>
      </c>
      <c r="B337" s="37" t="s">
        <v>893</v>
      </c>
      <c r="C337" s="2">
        <v>-1.33</v>
      </c>
      <c r="D337" s="2">
        <v>44.0</v>
      </c>
      <c r="E337" s="2" t="s">
        <v>248</v>
      </c>
      <c r="F337" s="2" t="s">
        <v>252</v>
      </c>
      <c r="G337" s="2" t="s">
        <v>310</v>
      </c>
    </row>
    <row r="338">
      <c r="A338" s="2" t="s">
        <v>894</v>
      </c>
      <c r="B338" s="37" t="s">
        <v>895</v>
      </c>
      <c r="C338" s="2">
        <v>-5.78</v>
      </c>
      <c r="D338" s="2">
        <v>44.33</v>
      </c>
      <c r="E338" s="2" t="s">
        <v>248</v>
      </c>
      <c r="F338" s="2" t="s">
        <v>252</v>
      </c>
      <c r="G338" s="2" t="s">
        <v>310</v>
      </c>
    </row>
    <row r="339">
      <c r="A339" s="2" t="s">
        <v>896</v>
      </c>
      <c r="B339" s="37" t="s">
        <v>897</v>
      </c>
      <c r="C339" s="2">
        <v>-0.22</v>
      </c>
      <c r="D339" s="2">
        <v>45.33</v>
      </c>
      <c r="E339" s="2" t="s">
        <v>248</v>
      </c>
      <c r="F339" s="2" t="s">
        <v>252</v>
      </c>
      <c r="G339" s="2" t="s">
        <v>310</v>
      </c>
    </row>
    <row r="340">
      <c r="A340" s="2" t="s">
        <v>898</v>
      </c>
      <c r="B340" s="37" t="s">
        <v>899</v>
      </c>
      <c r="C340" s="2">
        <v>-0.44</v>
      </c>
      <c r="D340" s="2">
        <v>44.78</v>
      </c>
      <c r="E340" s="2" t="s">
        <v>248</v>
      </c>
      <c r="F340" s="2" t="s">
        <v>252</v>
      </c>
      <c r="G340" s="2" t="s">
        <v>310</v>
      </c>
    </row>
    <row r="341">
      <c r="A341" s="2" t="s">
        <v>900</v>
      </c>
      <c r="B341" s="37" t="s">
        <v>901</v>
      </c>
      <c r="C341" s="2">
        <v>-6.67</v>
      </c>
      <c r="D341" s="2">
        <v>44.25</v>
      </c>
      <c r="E341" s="2" t="s">
        <v>260</v>
      </c>
      <c r="F341" s="2" t="s">
        <v>252</v>
      </c>
      <c r="G341" s="2" t="s">
        <v>310</v>
      </c>
    </row>
    <row r="342">
      <c r="A342" s="2" t="s">
        <v>902</v>
      </c>
      <c r="B342" s="37" t="s">
        <v>903</v>
      </c>
      <c r="C342" s="2">
        <v>-1.22</v>
      </c>
      <c r="D342" s="2">
        <v>43.89</v>
      </c>
      <c r="E342" s="2" t="s">
        <v>248</v>
      </c>
      <c r="F342" s="2" t="s">
        <v>252</v>
      </c>
      <c r="G342" s="2" t="s">
        <v>310</v>
      </c>
    </row>
    <row r="343">
      <c r="A343" s="2" t="s">
        <v>904</v>
      </c>
      <c r="B343" s="37" t="s">
        <v>905</v>
      </c>
      <c r="C343" s="2">
        <v>-8.28</v>
      </c>
      <c r="D343" s="2">
        <v>40.44</v>
      </c>
      <c r="E343" s="2" t="s">
        <v>260</v>
      </c>
      <c r="F343" s="2" t="s">
        <v>252</v>
      </c>
      <c r="G343" s="2" t="s">
        <v>250</v>
      </c>
    </row>
    <row r="344">
      <c r="A344" s="2" t="s">
        <v>906</v>
      </c>
      <c r="B344" s="37" t="s">
        <v>907</v>
      </c>
      <c r="C344" s="2">
        <v>-11.33</v>
      </c>
      <c r="D344" s="2">
        <v>38.0</v>
      </c>
      <c r="E344" s="2" t="s">
        <v>260</v>
      </c>
      <c r="F344" s="2" t="s">
        <v>249</v>
      </c>
      <c r="G344" s="2" t="s">
        <v>310</v>
      </c>
    </row>
    <row r="345">
      <c r="A345" s="2" t="s">
        <v>908</v>
      </c>
      <c r="B345" s="37" t="s">
        <v>909</v>
      </c>
      <c r="C345" s="2">
        <v>-13.1</v>
      </c>
      <c r="D345" s="2">
        <v>39.67</v>
      </c>
      <c r="E345" s="2" t="s">
        <v>260</v>
      </c>
      <c r="F345" s="2" t="s">
        <v>249</v>
      </c>
      <c r="G345" s="2" t="s">
        <v>310</v>
      </c>
    </row>
    <row r="346">
      <c r="A346" s="2" t="s">
        <v>910</v>
      </c>
      <c r="B346" s="37" t="s">
        <v>911</v>
      </c>
      <c r="C346" s="2">
        <v>-11.44</v>
      </c>
      <c r="D346" s="2">
        <v>35.44</v>
      </c>
      <c r="E346" s="2" t="s">
        <v>260</v>
      </c>
      <c r="F346" s="2" t="s">
        <v>249</v>
      </c>
      <c r="G346" s="2" t="s">
        <v>310</v>
      </c>
    </row>
    <row r="347">
      <c r="A347" s="2" t="s">
        <v>912</v>
      </c>
      <c r="B347" s="37" t="s">
        <v>913</v>
      </c>
      <c r="C347" s="2">
        <v>0.0</v>
      </c>
      <c r="D347" s="2">
        <v>46.47</v>
      </c>
      <c r="E347" s="2" t="s">
        <v>248</v>
      </c>
      <c r="F347" s="2" t="s">
        <v>252</v>
      </c>
      <c r="G347" s="2" t="s">
        <v>310</v>
      </c>
    </row>
    <row r="348">
      <c r="A348" s="2" t="s">
        <v>914</v>
      </c>
      <c r="B348" s="37" t="s">
        <v>915</v>
      </c>
      <c r="C348" s="2">
        <v>-11.75</v>
      </c>
      <c r="D348" s="2">
        <v>27.0</v>
      </c>
      <c r="E348" s="2" t="s">
        <v>260</v>
      </c>
      <c r="F348" s="2" t="s">
        <v>257</v>
      </c>
      <c r="G348" s="2" t="s">
        <v>310</v>
      </c>
    </row>
    <row r="349">
      <c r="A349" s="2" t="s">
        <v>916</v>
      </c>
      <c r="B349" s="37" t="s">
        <v>917</v>
      </c>
      <c r="C349" s="2">
        <v>-9.22</v>
      </c>
      <c r="D349" s="2">
        <v>38.22</v>
      </c>
      <c r="E349" s="2" t="s">
        <v>260</v>
      </c>
      <c r="F349" s="2" t="s">
        <v>249</v>
      </c>
      <c r="G349" s="2" t="s">
        <v>310</v>
      </c>
    </row>
    <row r="350">
      <c r="A350" s="2" t="s">
        <v>918</v>
      </c>
      <c r="B350" s="37" t="s">
        <v>919</v>
      </c>
      <c r="C350" s="2">
        <v>-9.67</v>
      </c>
      <c r="D350" s="2">
        <v>43.22</v>
      </c>
      <c r="E350" s="2" t="s">
        <v>260</v>
      </c>
      <c r="F350" s="2" t="s">
        <v>252</v>
      </c>
      <c r="G350" s="2" t="s">
        <v>310</v>
      </c>
    </row>
    <row r="351">
      <c r="A351" s="2" t="s">
        <v>920</v>
      </c>
      <c r="B351" s="37" t="s">
        <v>921</v>
      </c>
      <c r="C351" s="2">
        <v>-17.2</v>
      </c>
      <c r="D351" s="2">
        <v>27.52</v>
      </c>
      <c r="E351" s="2" t="s">
        <v>260</v>
      </c>
      <c r="F351" s="2" t="s">
        <v>257</v>
      </c>
      <c r="G351" s="2" t="s">
        <v>310</v>
      </c>
    </row>
    <row r="352">
      <c r="A352" s="2" t="s">
        <v>922</v>
      </c>
      <c r="B352" s="37" t="s">
        <v>923</v>
      </c>
      <c r="C352" s="2">
        <v>-8.56</v>
      </c>
      <c r="D352" s="2">
        <v>41.89</v>
      </c>
      <c r="E352" s="2" t="s">
        <v>260</v>
      </c>
      <c r="F352" s="2" t="s">
        <v>252</v>
      </c>
      <c r="G352" s="2" t="s">
        <v>310</v>
      </c>
    </row>
    <row r="353">
      <c r="A353" s="2" t="s">
        <v>924</v>
      </c>
      <c r="B353" s="37" t="s">
        <v>925</v>
      </c>
      <c r="C353" s="2">
        <v>-12.0</v>
      </c>
      <c r="D353" s="2">
        <v>39.22</v>
      </c>
      <c r="E353" s="2" t="s">
        <v>260</v>
      </c>
      <c r="F353" s="2" t="s">
        <v>249</v>
      </c>
      <c r="G353" s="2" t="s">
        <v>310</v>
      </c>
    </row>
    <row r="354">
      <c r="A354" s="2" t="s">
        <v>926</v>
      </c>
      <c r="B354" s="37" t="s">
        <v>927</v>
      </c>
      <c r="C354" s="2">
        <v>-20.15</v>
      </c>
      <c r="D354" s="2">
        <v>32.06</v>
      </c>
      <c r="E354" s="2" t="s">
        <v>256</v>
      </c>
      <c r="F354" s="2" t="s">
        <v>249</v>
      </c>
      <c r="G354" s="2" t="s">
        <v>310</v>
      </c>
    </row>
    <row r="355">
      <c r="A355" s="2" t="s">
        <v>928</v>
      </c>
      <c r="B355" s="37" t="s">
        <v>929</v>
      </c>
      <c r="C355" s="2">
        <v>-8.44</v>
      </c>
      <c r="D355" s="2">
        <v>42.33</v>
      </c>
      <c r="E355" s="2" t="s">
        <v>260</v>
      </c>
      <c r="F355" s="2" t="s">
        <v>252</v>
      </c>
      <c r="G355" s="2" t="s">
        <v>310</v>
      </c>
    </row>
    <row r="356">
      <c r="A356" s="2" t="s">
        <v>930</v>
      </c>
      <c r="B356" s="37" t="s">
        <v>931</v>
      </c>
      <c r="C356" s="2">
        <v>-10.81</v>
      </c>
      <c r="D356" s="2">
        <v>36.54</v>
      </c>
      <c r="E356" s="2" t="s">
        <v>260</v>
      </c>
      <c r="F356" s="2" t="s">
        <v>249</v>
      </c>
      <c r="G356" s="2" t="s">
        <v>310</v>
      </c>
    </row>
    <row r="357">
      <c r="A357" s="2" t="s">
        <v>932</v>
      </c>
      <c r="B357" s="37" t="s">
        <v>933</v>
      </c>
      <c r="C357" s="2">
        <v>-7.81</v>
      </c>
      <c r="D357" s="2">
        <v>41.0</v>
      </c>
      <c r="E357" s="2" t="s">
        <v>260</v>
      </c>
      <c r="F357" s="2" t="s">
        <v>252</v>
      </c>
      <c r="G357" s="2" t="s">
        <v>310</v>
      </c>
    </row>
    <row r="358">
      <c r="A358" s="2" t="s">
        <v>934</v>
      </c>
      <c r="B358" s="37" t="s">
        <v>935</v>
      </c>
      <c r="C358" s="2">
        <v>-9.33</v>
      </c>
      <c r="D358" s="2">
        <v>38.44</v>
      </c>
      <c r="E358" s="2" t="s">
        <v>260</v>
      </c>
      <c r="F358" s="2" t="s">
        <v>249</v>
      </c>
      <c r="G358" s="2" t="s">
        <v>310</v>
      </c>
    </row>
    <row r="359">
      <c r="A359" s="2" t="s">
        <v>936</v>
      </c>
      <c r="B359" s="37" t="s">
        <v>937</v>
      </c>
      <c r="C359" s="2">
        <v>-8.78</v>
      </c>
      <c r="D359" s="2">
        <v>38.89</v>
      </c>
      <c r="E359" s="2" t="s">
        <v>260</v>
      </c>
      <c r="F359" s="2" t="s">
        <v>249</v>
      </c>
      <c r="G359" s="2" t="s">
        <v>310</v>
      </c>
    </row>
    <row r="360">
      <c r="A360" s="2" t="s">
        <v>938</v>
      </c>
      <c r="B360" s="37" t="s">
        <v>939</v>
      </c>
      <c r="C360" s="2">
        <v>-2.11</v>
      </c>
      <c r="D360" s="2">
        <v>42.67</v>
      </c>
      <c r="E360" s="2" t="s">
        <v>248</v>
      </c>
      <c r="F360" s="2" t="s">
        <v>252</v>
      </c>
      <c r="G360" s="2" t="s">
        <v>310</v>
      </c>
    </row>
    <row r="361">
      <c r="A361" s="2" t="s">
        <v>940</v>
      </c>
      <c r="B361" s="37" t="s">
        <v>941</v>
      </c>
      <c r="C361" s="2">
        <v>-12.42</v>
      </c>
      <c r="D361" s="2">
        <v>37.08</v>
      </c>
      <c r="E361" s="2" t="s">
        <v>260</v>
      </c>
      <c r="F361" s="2" t="s">
        <v>249</v>
      </c>
      <c r="G361" s="2" t="s">
        <v>310</v>
      </c>
    </row>
    <row r="362">
      <c r="A362" s="2" t="s">
        <v>942</v>
      </c>
      <c r="B362" s="37" t="s">
        <v>943</v>
      </c>
      <c r="C362" s="2">
        <v>-14.97</v>
      </c>
      <c r="D362" s="2">
        <v>32.63</v>
      </c>
      <c r="E362" s="2" t="s">
        <v>260</v>
      </c>
      <c r="F362" s="2" t="s">
        <v>249</v>
      </c>
      <c r="G362" s="2" t="s">
        <v>310</v>
      </c>
    </row>
    <row r="363">
      <c r="A363" s="2" t="s">
        <v>944</v>
      </c>
      <c r="B363" s="37" t="s">
        <v>945</v>
      </c>
      <c r="C363" s="2">
        <v>-1.33</v>
      </c>
      <c r="D363" s="2">
        <v>36.6</v>
      </c>
      <c r="E363" s="2" t="s">
        <v>248</v>
      </c>
      <c r="F363" s="2" t="s">
        <v>249</v>
      </c>
      <c r="G363" s="2" t="s">
        <v>310</v>
      </c>
    </row>
    <row r="364">
      <c r="A364" s="2" t="s">
        <v>946</v>
      </c>
      <c r="B364" s="37" t="s">
        <v>947</v>
      </c>
      <c r="C364" s="2">
        <v>-8.33</v>
      </c>
      <c r="D364" s="2">
        <v>39.89</v>
      </c>
      <c r="E364" s="2" t="s">
        <v>260</v>
      </c>
      <c r="F364" s="2" t="s">
        <v>249</v>
      </c>
      <c r="G364" s="2" t="s">
        <v>310</v>
      </c>
    </row>
    <row r="365">
      <c r="A365" s="2" t="s">
        <v>948</v>
      </c>
      <c r="B365" s="37" t="s">
        <v>949</v>
      </c>
      <c r="C365" s="2">
        <v>-16.48</v>
      </c>
      <c r="D365" s="2">
        <v>38.2</v>
      </c>
      <c r="E365" s="2" t="s">
        <v>260</v>
      </c>
      <c r="F365" s="2" t="s">
        <v>249</v>
      </c>
      <c r="G365" s="2" t="s">
        <v>310</v>
      </c>
    </row>
    <row r="366">
      <c r="A366" s="2" t="s">
        <v>950</v>
      </c>
      <c r="B366" s="37" t="s">
        <v>951</v>
      </c>
      <c r="C366" s="2">
        <v>-11.63</v>
      </c>
      <c r="D366" s="2">
        <v>42.62</v>
      </c>
      <c r="E366" s="2" t="s">
        <v>260</v>
      </c>
      <c r="F366" s="2" t="s">
        <v>252</v>
      </c>
      <c r="G366" s="2" t="s">
        <v>310</v>
      </c>
    </row>
    <row r="367">
      <c r="A367" s="2" t="s">
        <v>952</v>
      </c>
      <c r="B367" s="37" t="s">
        <v>953</v>
      </c>
      <c r="C367" s="2">
        <v>15.52</v>
      </c>
      <c r="D367" s="2">
        <v>33.93</v>
      </c>
      <c r="E367" s="2" t="s">
        <v>336</v>
      </c>
      <c r="F367" s="2" t="s">
        <v>249</v>
      </c>
      <c r="G367" s="2" t="s">
        <v>253</v>
      </c>
    </row>
    <row r="368">
      <c r="A368" s="2" t="s">
        <v>954</v>
      </c>
      <c r="B368" s="37" t="s">
        <v>955</v>
      </c>
      <c r="C368" s="2">
        <v>-18.08</v>
      </c>
      <c r="D368" s="2">
        <v>33.78</v>
      </c>
      <c r="E368" s="2" t="s">
        <v>256</v>
      </c>
      <c r="F368" s="2" t="s">
        <v>249</v>
      </c>
      <c r="G368" s="2" t="s">
        <v>250</v>
      </c>
    </row>
    <row r="369">
      <c r="A369" s="2" t="s">
        <v>956</v>
      </c>
      <c r="B369" s="37" t="s">
        <v>957</v>
      </c>
      <c r="C369" s="2">
        <v>-10.88</v>
      </c>
      <c r="D369" s="2">
        <v>43.1</v>
      </c>
      <c r="E369" s="2" t="s">
        <v>260</v>
      </c>
      <c r="F369" s="2" t="s">
        <v>252</v>
      </c>
      <c r="G369" s="2" t="s">
        <v>253</v>
      </c>
    </row>
    <row r="370">
      <c r="A370" s="2" t="s">
        <v>958</v>
      </c>
      <c r="B370" s="37" t="s">
        <v>959</v>
      </c>
      <c r="C370" s="2">
        <v>-2.44</v>
      </c>
      <c r="D370" s="2">
        <v>45.38</v>
      </c>
      <c r="E370" s="2" t="s">
        <v>248</v>
      </c>
      <c r="F370" s="2" t="s">
        <v>252</v>
      </c>
      <c r="G370" s="2" t="s">
        <v>253</v>
      </c>
    </row>
    <row r="371">
      <c r="A371" s="2" t="s">
        <v>960</v>
      </c>
      <c r="B371" s="37" t="s">
        <v>961</v>
      </c>
      <c r="C371" s="2">
        <v>-7.08</v>
      </c>
      <c r="D371" s="2">
        <v>43.78</v>
      </c>
      <c r="E371" s="2" t="s">
        <v>260</v>
      </c>
      <c r="F371" s="2" t="s">
        <v>252</v>
      </c>
      <c r="G371" s="2" t="s">
        <v>253</v>
      </c>
    </row>
    <row r="372">
      <c r="A372" s="2" t="s">
        <v>962</v>
      </c>
      <c r="B372" s="37" t="s">
        <v>963</v>
      </c>
      <c r="C372" s="2">
        <v>-1.39</v>
      </c>
      <c r="D372" s="2">
        <v>47.69</v>
      </c>
      <c r="E372" s="2" t="s">
        <v>248</v>
      </c>
      <c r="F372" s="2" t="s">
        <v>252</v>
      </c>
      <c r="G372" s="2" t="s">
        <v>253</v>
      </c>
    </row>
    <row r="373">
      <c r="A373" s="2" t="s">
        <v>964</v>
      </c>
      <c r="B373" s="37" t="s">
        <v>965</v>
      </c>
      <c r="C373" s="2">
        <v>-5.98</v>
      </c>
      <c r="D373" s="2">
        <v>43.6</v>
      </c>
      <c r="E373" s="2" t="s">
        <v>248</v>
      </c>
      <c r="F373" s="2" t="s">
        <v>252</v>
      </c>
      <c r="G373" s="2" t="s">
        <v>253</v>
      </c>
    </row>
    <row r="374">
      <c r="A374" s="2" t="s">
        <v>966</v>
      </c>
      <c r="B374" s="37" t="s">
        <v>967</v>
      </c>
      <c r="C374" s="2">
        <v>-9.21</v>
      </c>
      <c r="D374" s="2">
        <v>31.99</v>
      </c>
      <c r="E374" s="2" t="s">
        <v>260</v>
      </c>
      <c r="F374" s="2" t="s">
        <v>257</v>
      </c>
      <c r="G374" s="2" t="s">
        <v>253</v>
      </c>
    </row>
    <row r="375">
      <c r="A375" s="2" t="s">
        <v>968</v>
      </c>
      <c r="B375" s="37" t="s">
        <v>969</v>
      </c>
      <c r="C375" s="2">
        <v>12.58</v>
      </c>
      <c r="D375" s="2">
        <v>31.98</v>
      </c>
      <c r="E375" s="2" t="s">
        <v>336</v>
      </c>
      <c r="F375" s="2" t="s">
        <v>257</v>
      </c>
      <c r="G375" s="2" t="s">
        <v>253</v>
      </c>
    </row>
    <row r="376">
      <c r="A376" s="2" t="s">
        <v>970</v>
      </c>
      <c r="B376" s="37" t="s">
        <v>971</v>
      </c>
      <c r="C376" s="2">
        <v>8.7</v>
      </c>
      <c r="D376" s="2">
        <v>37.0</v>
      </c>
      <c r="E376" s="2" t="s">
        <v>336</v>
      </c>
      <c r="F376" s="2" t="s">
        <v>249</v>
      </c>
      <c r="G376" s="2" t="s">
        <v>250</v>
      </c>
    </row>
    <row r="377">
      <c r="A377" s="2" t="s">
        <v>972</v>
      </c>
      <c r="B377" s="37" t="s">
        <v>973</v>
      </c>
      <c r="C377" s="2">
        <v>-17.73</v>
      </c>
      <c r="D377" s="2">
        <v>39.39</v>
      </c>
      <c r="E377" s="2" t="s">
        <v>260</v>
      </c>
      <c r="F377" s="2" t="s">
        <v>249</v>
      </c>
      <c r="G377" s="2" t="s">
        <v>253</v>
      </c>
    </row>
    <row r="378">
      <c r="A378" s="2" t="s">
        <v>974</v>
      </c>
      <c r="B378" s="37" t="s">
        <v>975</v>
      </c>
      <c r="C378" s="2">
        <v>-4.6</v>
      </c>
      <c r="D378" s="2">
        <v>37.07</v>
      </c>
      <c r="E378" s="2" t="s">
        <v>248</v>
      </c>
      <c r="F378" s="2" t="s">
        <v>249</v>
      </c>
      <c r="G378" s="2" t="s">
        <v>253</v>
      </c>
    </row>
    <row r="379">
      <c r="A379" s="2" t="s">
        <v>202</v>
      </c>
      <c r="B379" s="37" t="s">
        <v>976</v>
      </c>
      <c r="C379" s="2">
        <v>-5.66</v>
      </c>
      <c r="D379" s="2">
        <v>39.15</v>
      </c>
      <c r="E379" s="2" t="s">
        <v>248</v>
      </c>
      <c r="F379" s="2" t="s">
        <v>249</v>
      </c>
      <c r="G379" s="2" t="s">
        <v>253</v>
      </c>
    </row>
    <row r="380">
      <c r="A380" s="2" t="s">
        <v>977</v>
      </c>
      <c r="B380" s="37" t="s">
        <v>978</v>
      </c>
      <c r="C380" s="2">
        <v>-3.19</v>
      </c>
      <c r="D380" s="2">
        <v>45.63</v>
      </c>
      <c r="E380" s="2" t="s">
        <v>248</v>
      </c>
      <c r="F380" s="2" t="s">
        <v>252</v>
      </c>
      <c r="G380" s="2" t="s">
        <v>253</v>
      </c>
    </row>
    <row r="381">
      <c r="A381" s="2" t="s">
        <v>979</v>
      </c>
      <c r="B381" s="37" t="s">
        <v>980</v>
      </c>
      <c r="C381" s="2">
        <v>18.52</v>
      </c>
      <c r="D381" s="2">
        <v>16.3</v>
      </c>
      <c r="E381" s="2" t="s">
        <v>264</v>
      </c>
      <c r="F381" s="2" t="s">
        <v>333</v>
      </c>
      <c r="G381" s="2" t="s">
        <v>253</v>
      </c>
    </row>
    <row r="382">
      <c r="A382" s="2" t="s">
        <v>981</v>
      </c>
      <c r="B382" s="37" t="s">
        <v>982</v>
      </c>
      <c r="C382" s="2">
        <v>26.44</v>
      </c>
      <c r="D382" s="2">
        <v>9.58</v>
      </c>
      <c r="E382" s="2" t="s">
        <v>264</v>
      </c>
      <c r="F382" s="2" t="s">
        <v>265</v>
      </c>
      <c r="G382" s="2" t="s">
        <v>250</v>
      </c>
    </row>
    <row r="383">
      <c r="A383" s="2" t="s">
        <v>983</v>
      </c>
      <c r="B383" s="37" t="s">
        <v>984</v>
      </c>
      <c r="C383" s="2">
        <v>13.47</v>
      </c>
      <c r="D383" s="2">
        <v>29.63</v>
      </c>
      <c r="E383" s="2" t="s">
        <v>336</v>
      </c>
      <c r="F383" s="2" t="s">
        <v>257</v>
      </c>
      <c r="G383" s="2" t="s">
        <v>253</v>
      </c>
    </row>
    <row r="384">
      <c r="A384" s="2" t="s">
        <v>985</v>
      </c>
      <c r="B384" s="37" t="s">
        <v>986</v>
      </c>
      <c r="C384" s="2">
        <v>18.63</v>
      </c>
      <c r="D384" s="2">
        <v>20.6</v>
      </c>
      <c r="E384" s="2" t="s">
        <v>264</v>
      </c>
      <c r="F384" s="2" t="s">
        <v>333</v>
      </c>
      <c r="G384" s="2" t="s">
        <v>253</v>
      </c>
    </row>
    <row r="385">
      <c r="A385" s="2" t="s">
        <v>987</v>
      </c>
      <c r="B385" s="37" t="s">
        <v>988</v>
      </c>
      <c r="C385" s="2">
        <v>18.7</v>
      </c>
      <c r="D385" s="2">
        <v>26.69</v>
      </c>
      <c r="E385" s="2" t="s">
        <v>264</v>
      </c>
      <c r="F385" s="2" t="s">
        <v>257</v>
      </c>
      <c r="G385" s="2" t="s">
        <v>253</v>
      </c>
    </row>
    <row r="386">
      <c r="A386" s="2" t="s">
        <v>989</v>
      </c>
      <c r="B386" s="37" t="s">
        <v>990</v>
      </c>
      <c r="C386" s="2">
        <v>-2.75</v>
      </c>
      <c r="D386" s="2">
        <v>46.0</v>
      </c>
      <c r="E386" s="2" t="s">
        <v>248</v>
      </c>
      <c r="F386" s="2" t="s">
        <v>252</v>
      </c>
      <c r="G386" s="2" t="s">
        <v>250</v>
      </c>
    </row>
    <row r="387">
      <c r="A387" s="2" t="s">
        <v>991</v>
      </c>
      <c r="B387" s="37" t="s">
        <v>992</v>
      </c>
      <c r="C387" s="2">
        <v>-19.2</v>
      </c>
      <c r="D387" s="2">
        <v>25.94</v>
      </c>
      <c r="E387" s="2" t="s">
        <v>256</v>
      </c>
      <c r="F387" s="2" t="s">
        <v>257</v>
      </c>
      <c r="G387" s="2" t="s">
        <v>253</v>
      </c>
    </row>
    <row r="388">
      <c r="A388" s="2" t="s">
        <v>993</v>
      </c>
      <c r="B388" s="37" t="s">
        <v>994</v>
      </c>
      <c r="C388" s="2">
        <v>0.2</v>
      </c>
      <c r="D388" s="2">
        <v>45.26</v>
      </c>
      <c r="E388" s="2" t="s">
        <v>248</v>
      </c>
      <c r="F388" s="2" t="s">
        <v>252</v>
      </c>
      <c r="G388" s="2" t="s">
        <v>253</v>
      </c>
    </row>
    <row r="389">
      <c r="A389" s="2" t="s">
        <v>995</v>
      </c>
      <c r="B389" s="37" t="s">
        <v>996</v>
      </c>
      <c r="C389" s="2">
        <v>-0.78</v>
      </c>
      <c r="D389" s="2">
        <v>44.78</v>
      </c>
      <c r="E389" s="2" t="s">
        <v>248</v>
      </c>
      <c r="F389" s="2" t="s">
        <v>252</v>
      </c>
      <c r="G389" s="2" t="s">
        <v>250</v>
      </c>
    </row>
    <row r="390">
      <c r="A390" s="2" t="s">
        <v>997</v>
      </c>
      <c r="B390" s="37" t="s">
        <v>998</v>
      </c>
      <c r="C390" s="2">
        <v>-11.09</v>
      </c>
      <c r="D390" s="2">
        <v>41.93</v>
      </c>
      <c r="E390" s="2" t="s">
        <v>260</v>
      </c>
      <c r="F390" s="2" t="s">
        <v>252</v>
      </c>
      <c r="G390" s="2" t="s">
        <v>253</v>
      </c>
    </row>
    <row r="391">
      <c r="A391" s="2" t="s">
        <v>999</v>
      </c>
      <c r="B391" s="37" t="s">
        <v>1000</v>
      </c>
      <c r="C391" s="2">
        <v>-13.2</v>
      </c>
      <c r="D391" s="2">
        <v>28.91</v>
      </c>
      <c r="E391" s="2" t="s">
        <v>260</v>
      </c>
      <c r="F391" s="2" t="s">
        <v>257</v>
      </c>
      <c r="G391" s="2" t="s">
        <v>253</v>
      </c>
    </row>
    <row r="392">
      <c r="A392" s="2" t="s">
        <v>1001</v>
      </c>
      <c r="B392" s="37" t="s">
        <v>1002</v>
      </c>
      <c r="C392" s="2">
        <v>-3.67</v>
      </c>
      <c r="D392" s="2">
        <v>45.0</v>
      </c>
      <c r="E392" s="2" t="s">
        <v>248</v>
      </c>
      <c r="F392" s="2" t="s">
        <v>252</v>
      </c>
      <c r="G392" s="2" t="s">
        <v>253</v>
      </c>
    </row>
    <row r="393">
      <c r="A393" s="2" t="s">
        <v>1003</v>
      </c>
      <c r="B393" s="37" t="s">
        <v>1004</v>
      </c>
      <c r="C393" s="2">
        <v>-20.08</v>
      </c>
      <c r="D393" s="2">
        <v>29.5</v>
      </c>
      <c r="E393" s="2" t="s">
        <v>256</v>
      </c>
      <c r="F393" s="2" t="s">
        <v>257</v>
      </c>
      <c r="G393" s="2" t="s">
        <v>253</v>
      </c>
    </row>
    <row r="394">
      <c r="A394" s="2" t="s">
        <v>1005</v>
      </c>
      <c r="B394" s="37" t="s">
        <v>1006</v>
      </c>
      <c r="C394" s="2">
        <v>-8.63</v>
      </c>
      <c r="D394" s="2">
        <v>43.55</v>
      </c>
      <c r="E394" s="2" t="s">
        <v>260</v>
      </c>
      <c r="F394" s="2" t="s">
        <v>252</v>
      </c>
      <c r="G394" s="2" t="s">
        <v>253</v>
      </c>
    </row>
    <row r="395">
      <c r="A395" s="2" t="s">
        <v>1007</v>
      </c>
      <c r="B395" s="37" t="s">
        <v>1008</v>
      </c>
      <c r="C395" s="2">
        <v>-1.88</v>
      </c>
      <c r="D395" s="2">
        <v>47.38</v>
      </c>
      <c r="E395" s="2" t="s">
        <v>248</v>
      </c>
      <c r="F395" s="2" t="s">
        <v>252</v>
      </c>
      <c r="G395" s="2" t="s">
        <v>253</v>
      </c>
    </row>
    <row r="396">
      <c r="A396" s="2" t="s">
        <v>1009</v>
      </c>
      <c r="B396" s="37" t="s">
        <v>1010</v>
      </c>
      <c r="C396" s="2">
        <v>-21.94</v>
      </c>
      <c r="D396" s="2">
        <v>26.39</v>
      </c>
      <c r="E396" s="2" t="s">
        <v>256</v>
      </c>
      <c r="F396" s="2" t="s">
        <v>257</v>
      </c>
      <c r="G396" s="2" t="s">
        <v>253</v>
      </c>
    </row>
    <row r="397">
      <c r="A397" s="2" t="s">
        <v>1011</v>
      </c>
      <c r="B397" s="37" t="s">
        <v>1012</v>
      </c>
      <c r="C397" s="2">
        <v>-8.08</v>
      </c>
      <c r="D397" s="2">
        <v>43.3</v>
      </c>
      <c r="E397" s="2" t="s">
        <v>260</v>
      </c>
      <c r="F397" s="2" t="s">
        <v>252</v>
      </c>
      <c r="G397" s="2" t="s">
        <v>253</v>
      </c>
    </row>
    <row r="398">
      <c r="A398" s="2" t="s">
        <v>1013</v>
      </c>
      <c r="B398" s="37" t="s">
        <v>1014</v>
      </c>
      <c r="C398" s="2">
        <v>-0.36</v>
      </c>
      <c r="D398" s="2">
        <v>45.67</v>
      </c>
      <c r="E398" s="2" t="s">
        <v>248</v>
      </c>
      <c r="F398" s="2" t="s">
        <v>252</v>
      </c>
      <c r="G398" s="2" t="s">
        <v>253</v>
      </c>
    </row>
    <row r="399">
      <c r="A399" s="2" t="s">
        <v>1015</v>
      </c>
      <c r="B399" s="37" t="s">
        <v>1016</v>
      </c>
      <c r="C399" s="2">
        <v>-18.63</v>
      </c>
      <c r="D399" s="2">
        <v>33.39</v>
      </c>
      <c r="E399" s="2" t="s">
        <v>256</v>
      </c>
      <c r="F399" s="2" t="s">
        <v>249</v>
      </c>
      <c r="G399" s="2" t="s">
        <v>253</v>
      </c>
    </row>
    <row r="400">
      <c r="A400" s="2" t="s">
        <v>1017</v>
      </c>
      <c r="B400" s="37" t="s">
        <v>1018</v>
      </c>
      <c r="C400" s="2">
        <v>28.87</v>
      </c>
      <c r="D400" s="2">
        <v>10.97</v>
      </c>
      <c r="E400" s="2" t="s">
        <v>264</v>
      </c>
      <c r="F400" s="2" t="s">
        <v>265</v>
      </c>
      <c r="G400" s="2" t="s">
        <v>253</v>
      </c>
    </row>
    <row r="401">
      <c r="A401" s="2" t="s">
        <v>1019</v>
      </c>
      <c r="B401" s="37" t="s">
        <v>1020</v>
      </c>
      <c r="C401" s="2">
        <v>3.44</v>
      </c>
      <c r="D401" s="2">
        <v>33.0</v>
      </c>
      <c r="E401" s="2" t="s">
        <v>248</v>
      </c>
      <c r="F401" s="2" t="s">
        <v>249</v>
      </c>
      <c r="G401" s="2" t="s">
        <v>250</v>
      </c>
    </row>
    <row r="402">
      <c r="A402" s="2" t="s">
        <v>218</v>
      </c>
      <c r="B402" s="37" t="s">
        <v>1021</v>
      </c>
      <c r="C402" s="2">
        <v>-14.19</v>
      </c>
      <c r="D402" s="2">
        <v>36.06</v>
      </c>
      <c r="E402" s="2" t="s">
        <v>260</v>
      </c>
      <c r="F402" s="2" t="s">
        <v>249</v>
      </c>
      <c r="G402" s="2" t="s">
        <v>253</v>
      </c>
    </row>
    <row r="403">
      <c r="A403" s="2" t="s">
        <v>1022</v>
      </c>
      <c r="B403" s="37" t="s">
        <v>1023</v>
      </c>
      <c r="C403" s="2">
        <v>15.95</v>
      </c>
      <c r="D403" s="2">
        <v>31.6</v>
      </c>
      <c r="E403" s="2" t="s">
        <v>336</v>
      </c>
      <c r="F403" s="2" t="s">
        <v>257</v>
      </c>
      <c r="G403" s="2" t="s">
        <v>253</v>
      </c>
    </row>
    <row r="404">
      <c r="A404" s="2" t="s">
        <v>1024</v>
      </c>
      <c r="B404" s="37" t="s">
        <v>1025</v>
      </c>
      <c r="C404" s="2">
        <v>-12.14</v>
      </c>
      <c r="D404" s="2">
        <v>37.32</v>
      </c>
      <c r="E404" s="2" t="s">
        <v>260</v>
      </c>
      <c r="F404" s="2" t="s">
        <v>249</v>
      </c>
      <c r="G404" s="2" t="s">
        <v>253</v>
      </c>
    </row>
    <row r="405">
      <c r="A405" s="2" t="s">
        <v>1026</v>
      </c>
      <c r="B405" s="37" t="s">
        <v>1027</v>
      </c>
      <c r="C405" s="2">
        <v>-0.19</v>
      </c>
      <c r="D405" s="2">
        <v>46.05</v>
      </c>
      <c r="E405" s="2" t="s">
        <v>248</v>
      </c>
      <c r="F405" s="2" t="s">
        <v>252</v>
      </c>
      <c r="G405" s="2" t="s">
        <v>253</v>
      </c>
    </row>
    <row r="406">
      <c r="A406" s="2" t="s">
        <v>1028</v>
      </c>
      <c r="B406" s="37" t="s">
        <v>1029</v>
      </c>
      <c r="C406" s="2">
        <v>-18.91</v>
      </c>
      <c r="D406" s="2">
        <v>28.79</v>
      </c>
      <c r="E406" s="2" t="s">
        <v>256</v>
      </c>
      <c r="F406" s="2" t="s">
        <v>257</v>
      </c>
      <c r="G406" s="2" t="s">
        <v>253</v>
      </c>
    </row>
    <row r="407">
      <c r="A407" s="2" t="s">
        <v>1030</v>
      </c>
      <c r="B407" s="37" t="s">
        <v>1031</v>
      </c>
      <c r="C407" s="2">
        <v>3.44</v>
      </c>
      <c r="D407" s="2">
        <v>32.51</v>
      </c>
      <c r="E407" s="2" t="s">
        <v>248</v>
      </c>
      <c r="F407" s="2" t="s">
        <v>249</v>
      </c>
      <c r="G407" s="2" t="s">
        <v>253</v>
      </c>
    </row>
    <row r="408">
      <c r="A408" s="2" t="s">
        <v>1032</v>
      </c>
      <c r="B408" s="37" t="s">
        <v>1033</v>
      </c>
      <c r="C408" s="2">
        <v>-7.14</v>
      </c>
      <c r="D408" s="2">
        <v>42.42</v>
      </c>
      <c r="E408" s="2" t="s">
        <v>260</v>
      </c>
      <c r="F408" s="2" t="s">
        <v>252</v>
      </c>
      <c r="G408" s="2" t="s">
        <v>253</v>
      </c>
    </row>
    <row r="409">
      <c r="A409" s="2" t="s">
        <v>1034</v>
      </c>
      <c r="B409" s="37" t="s">
        <v>1035</v>
      </c>
      <c r="C409" s="2">
        <v>1.48</v>
      </c>
      <c r="D409" s="2">
        <v>45.17</v>
      </c>
      <c r="E409" s="2" t="s">
        <v>248</v>
      </c>
      <c r="F409" s="2" t="s">
        <v>252</v>
      </c>
      <c r="G409" s="2" t="s">
        <v>253</v>
      </c>
    </row>
    <row r="410">
      <c r="A410" s="2" t="s">
        <v>1036</v>
      </c>
      <c r="B410" s="37" t="s">
        <v>1037</v>
      </c>
      <c r="C410" s="2">
        <v>17.91</v>
      </c>
      <c r="D410" s="2">
        <v>28.93</v>
      </c>
      <c r="E410" s="2" t="s">
        <v>336</v>
      </c>
      <c r="F410" s="2" t="s">
        <v>257</v>
      </c>
      <c r="G410" s="2" t="s">
        <v>253</v>
      </c>
    </row>
    <row r="411">
      <c r="A411" s="2" t="s">
        <v>1038</v>
      </c>
      <c r="B411" s="37" t="s">
        <v>1039</v>
      </c>
      <c r="C411" s="2">
        <v>-13.3</v>
      </c>
      <c r="D411" s="2">
        <v>34.13</v>
      </c>
      <c r="E411" s="2" t="s">
        <v>260</v>
      </c>
      <c r="F411" s="2" t="s">
        <v>249</v>
      </c>
      <c r="G411" s="2" t="s">
        <v>253</v>
      </c>
    </row>
    <row r="412">
      <c r="A412" s="2" t="s">
        <v>1040</v>
      </c>
      <c r="B412" s="37" t="s">
        <v>1041</v>
      </c>
      <c r="C412" s="2">
        <v>0.0</v>
      </c>
      <c r="D412" s="2">
        <v>46.44</v>
      </c>
      <c r="E412" s="2" t="s">
        <v>248</v>
      </c>
      <c r="F412" s="2" t="s">
        <v>252</v>
      </c>
      <c r="G412" s="2" t="s">
        <v>250</v>
      </c>
    </row>
    <row r="413">
      <c r="A413" s="2" t="s">
        <v>1042</v>
      </c>
      <c r="B413" s="37" t="s">
        <v>1043</v>
      </c>
      <c r="C413" s="2">
        <v>20.28</v>
      </c>
      <c r="D413" s="2">
        <v>18.06</v>
      </c>
      <c r="E413" s="2" t="s">
        <v>264</v>
      </c>
      <c r="F413" s="2" t="s">
        <v>333</v>
      </c>
      <c r="G413" s="2" t="s">
        <v>253</v>
      </c>
    </row>
    <row r="414">
      <c r="A414" s="2" t="s">
        <v>1044</v>
      </c>
      <c r="B414" s="37" t="s">
        <v>1045</v>
      </c>
      <c r="C414" s="2">
        <v>14.29</v>
      </c>
      <c r="D414" s="2">
        <v>33.76</v>
      </c>
      <c r="E414" s="2" t="s">
        <v>336</v>
      </c>
      <c r="F414" s="2" t="s">
        <v>249</v>
      </c>
      <c r="G414" s="2" t="s">
        <v>253</v>
      </c>
    </row>
    <row r="415">
      <c r="A415" s="2" t="s">
        <v>1046</v>
      </c>
      <c r="B415" s="37" t="s">
        <v>1047</v>
      </c>
      <c r="C415" s="2">
        <v>-0.22</v>
      </c>
      <c r="D415" s="2">
        <v>41.0</v>
      </c>
      <c r="E415" s="2" t="s">
        <v>248</v>
      </c>
      <c r="F415" s="2" t="s">
        <v>252</v>
      </c>
      <c r="G415" s="2" t="s">
        <v>310</v>
      </c>
    </row>
    <row r="416">
      <c r="A416" s="2" t="s">
        <v>1048</v>
      </c>
      <c r="B416" s="37" t="s">
        <v>1049</v>
      </c>
      <c r="C416" s="2">
        <v>-3.08</v>
      </c>
      <c r="D416" s="2">
        <v>44.3</v>
      </c>
      <c r="E416" s="2" t="s">
        <v>248</v>
      </c>
      <c r="F416" s="2" t="s">
        <v>252</v>
      </c>
      <c r="G416" s="2" t="s">
        <v>253</v>
      </c>
    </row>
    <row r="417">
      <c r="A417" s="2" t="s">
        <v>1050</v>
      </c>
      <c r="B417" s="37" t="s">
        <v>1051</v>
      </c>
      <c r="C417" s="2">
        <v>24.0</v>
      </c>
      <c r="D417" s="2">
        <v>14.0</v>
      </c>
      <c r="E417" s="2" t="s">
        <v>264</v>
      </c>
      <c r="F417" s="2" t="s">
        <v>265</v>
      </c>
      <c r="G417" s="2" t="s">
        <v>250</v>
      </c>
    </row>
    <row r="418">
      <c r="A418" s="2" t="s">
        <v>1052</v>
      </c>
      <c r="B418" s="37" t="s">
        <v>1053</v>
      </c>
      <c r="C418" s="2">
        <v>18.48</v>
      </c>
      <c r="D418" s="2">
        <v>15.62</v>
      </c>
      <c r="E418" s="2" t="s">
        <v>264</v>
      </c>
      <c r="F418" s="2" t="s">
        <v>265</v>
      </c>
      <c r="G418" s="2" t="s">
        <v>253</v>
      </c>
    </row>
    <row r="419">
      <c r="A419" s="37" t="s">
        <v>1054</v>
      </c>
      <c r="B419" s="37" t="s">
        <v>1055</v>
      </c>
      <c r="C419" s="2">
        <v>0.0</v>
      </c>
      <c r="D419" s="2">
        <v>43.58</v>
      </c>
      <c r="E419" s="2" t="s">
        <v>248</v>
      </c>
      <c r="F419" s="2" t="s">
        <v>252</v>
      </c>
      <c r="G419" s="2" t="s">
        <v>253</v>
      </c>
    </row>
    <row r="420">
      <c r="A420" s="2" t="s">
        <v>1056</v>
      </c>
      <c r="B420" s="37" t="s">
        <v>1057</v>
      </c>
      <c r="C420" s="2">
        <v>-1.02</v>
      </c>
      <c r="D420" s="2">
        <v>45.09</v>
      </c>
      <c r="E420" s="2" t="s">
        <v>248</v>
      </c>
      <c r="F420" s="2" t="s">
        <v>252</v>
      </c>
      <c r="G420" s="2" t="s">
        <v>253</v>
      </c>
    </row>
    <row r="421">
      <c r="A421" s="2" t="s">
        <v>1058</v>
      </c>
      <c r="B421" s="37" t="s">
        <v>1059</v>
      </c>
      <c r="C421" s="2">
        <v>-3.84</v>
      </c>
      <c r="D421" s="2">
        <v>45.88</v>
      </c>
      <c r="E421" s="2" t="s">
        <v>248</v>
      </c>
      <c r="F421" s="2" t="s">
        <v>252</v>
      </c>
      <c r="G421" s="2" t="s">
        <v>253</v>
      </c>
    </row>
    <row r="422">
      <c r="A422" s="2" t="s">
        <v>1060</v>
      </c>
      <c r="B422" s="37" t="s">
        <v>1061</v>
      </c>
      <c r="C422" s="2">
        <v>-5.26</v>
      </c>
      <c r="D422" s="2">
        <v>41.72</v>
      </c>
      <c r="E422" s="2" t="s">
        <v>248</v>
      </c>
      <c r="F422" s="2" t="s">
        <v>252</v>
      </c>
      <c r="G422" s="2" t="s">
        <v>253</v>
      </c>
    </row>
    <row r="423">
      <c r="A423" s="2" t="s">
        <v>1062</v>
      </c>
      <c r="B423" s="37" t="s">
        <v>1063</v>
      </c>
      <c r="C423" s="2">
        <v>-12.84</v>
      </c>
      <c r="D423" s="2">
        <v>33.29</v>
      </c>
      <c r="E423" s="2" t="s">
        <v>260</v>
      </c>
      <c r="F423" s="2" t="s">
        <v>249</v>
      </c>
      <c r="G423" s="2" t="s">
        <v>253</v>
      </c>
    </row>
    <row r="424">
      <c r="A424" s="2" t="s">
        <v>1064</v>
      </c>
      <c r="B424" s="37" t="s">
        <v>1065</v>
      </c>
      <c r="C424" s="2">
        <v>-2.1</v>
      </c>
      <c r="D424" s="2">
        <v>33.8</v>
      </c>
      <c r="E424" s="2" t="s">
        <v>248</v>
      </c>
      <c r="F424" s="2" t="s">
        <v>249</v>
      </c>
      <c r="G424" s="2" t="s">
        <v>253</v>
      </c>
    </row>
    <row r="425">
      <c r="A425" s="2" t="s">
        <v>1066</v>
      </c>
      <c r="B425" s="37" t="s">
        <v>1067</v>
      </c>
      <c r="C425" s="2">
        <v>-15.43</v>
      </c>
      <c r="D425" s="2">
        <v>32.86</v>
      </c>
      <c r="E425" s="2" t="s">
        <v>260</v>
      </c>
      <c r="F425" s="2" t="s">
        <v>249</v>
      </c>
      <c r="G425" s="2" t="s">
        <v>250</v>
      </c>
    </row>
    <row r="426">
      <c r="A426" s="2" t="s">
        <v>1068</v>
      </c>
      <c r="B426" s="37" t="s">
        <v>1069</v>
      </c>
      <c r="C426" s="2">
        <v>-8.67</v>
      </c>
      <c r="D426" s="2">
        <v>37.56</v>
      </c>
      <c r="E426" s="2" t="s">
        <v>260</v>
      </c>
      <c r="F426" s="2" t="s">
        <v>249</v>
      </c>
      <c r="G426" s="2" t="s">
        <v>250</v>
      </c>
    </row>
    <row r="427">
      <c r="A427" s="2" t="s">
        <v>1070</v>
      </c>
      <c r="B427" s="37" t="s">
        <v>1071</v>
      </c>
      <c r="C427" s="2">
        <v>-1.78</v>
      </c>
      <c r="D427" s="2">
        <v>40.22</v>
      </c>
      <c r="E427" s="2" t="s">
        <v>248</v>
      </c>
      <c r="F427" s="2" t="s">
        <v>252</v>
      </c>
      <c r="G427" s="2" t="s">
        <v>250</v>
      </c>
    </row>
    <row r="428">
      <c r="A428" s="2" t="s">
        <v>1072</v>
      </c>
      <c r="B428" s="37" t="s">
        <v>1073</v>
      </c>
      <c r="C428" s="2">
        <v>-3.22</v>
      </c>
      <c r="D428" s="2">
        <v>40.22</v>
      </c>
      <c r="E428" s="2" t="s">
        <v>248</v>
      </c>
      <c r="F428" s="2" t="s">
        <v>252</v>
      </c>
      <c r="G428" s="2" t="s">
        <v>250</v>
      </c>
    </row>
    <row r="429">
      <c r="A429" s="2" t="s">
        <v>1074</v>
      </c>
      <c r="B429" s="37" t="s">
        <v>1075</v>
      </c>
      <c r="C429" s="2">
        <v>2.8</v>
      </c>
      <c r="D429" s="2">
        <v>44.78</v>
      </c>
      <c r="E429" s="2" t="s">
        <v>248</v>
      </c>
      <c r="F429" s="2" t="s">
        <v>252</v>
      </c>
      <c r="G429" s="2" t="s">
        <v>253</v>
      </c>
    </row>
    <row r="430">
      <c r="A430" s="2" t="s">
        <v>1076</v>
      </c>
      <c r="B430" s="37" t="s">
        <v>1077</v>
      </c>
      <c r="C430" s="2">
        <v>-0.18</v>
      </c>
      <c r="D430" s="2">
        <v>44.6</v>
      </c>
      <c r="E430" s="2" t="s">
        <v>248</v>
      </c>
      <c r="F430" s="2" t="s">
        <v>252</v>
      </c>
      <c r="G430" s="2" t="s">
        <v>253</v>
      </c>
    </row>
    <row r="431">
      <c r="A431" s="2" t="s">
        <v>1078</v>
      </c>
      <c r="B431" s="37" t="s">
        <v>1079</v>
      </c>
      <c r="C431" s="2">
        <v>-2.93</v>
      </c>
      <c r="D431" s="2">
        <v>46.33</v>
      </c>
      <c r="E431" s="2" t="s">
        <v>248</v>
      </c>
      <c r="F431" s="2" t="s">
        <v>252</v>
      </c>
      <c r="G431" s="2" t="s">
        <v>253</v>
      </c>
    </row>
    <row r="432">
      <c r="A432" s="2" t="s">
        <v>1080</v>
      </c>
      <c r="B432" s="37" t="s">
        <v>1081</v>
      </c>
      <c r="C432" s="2">
        <v>-20.33</v>
      </c>
      <c r="D432" s="2">
        <v>34.44</v>
      </c>
      <c r="E432" s="2" t="s">
        <v>256</v>
      </c>
      <c r="F432" s="2" t="s">
        <v>249</v>
      </c>
      <c r="G432" s="2" t="s">
        <v>250</v>
      </c>
    </row>
    <row r="433">
      <c r="A433" s="2" t="s">
        <v>1082</v>
      </c>
      <c r="B433" s="37" t="s">
        <v>1083</v>
      </c>
      <c r="C433" s="2">
        <v>-18.84</v>
      </c>
      <c r="D433" s="2">
        <v>34.53</v>
      </c>
      <c r="E433" s="2" t="s">
        <v>256</v>
      </c>
      <c r="F433" s="2" t="s">
        <v>249</v>
      </c>
      <c r="G433" s="2" t="s">
        <v>253</v>
      </c>
    </row>
    <row r="434">
      <c r="A434" s="2" t="s">
        <v>130</v>
      </c>
      <c r="B434" s="37" t="s">
        <v>1084</v>
      </c>
      <c r="C434" s="2">
        <v>-16.48</v>
      </c>
      <c r="D434" s="2">
        <v>31.38</v>
      </c>
      <c r="E434" s="2" t="s">
        <v>260</v>
      </c>
      <c r="F434" s="2" t="s">
        <v>257</v>
      </c>
      <c r="G434" s="2" t="s">
        <v>253</v>
      </c>
    </row>
    <row r="435">
      <c r="A435" s="2" t="s">
        <v>1085</v>
      </c>
      <c r="B435" s="37" t="s">
        <v>1086</v>
      </c>
      <c r="C435" s="2">
        <v>17.08</v>
      </c>
      <c r="D435" s="2">
        <v>28.22</v>
      </c>
      <c r="E435" s="2" t="s">
        <v>336</v>
      </c>
      <c r="F435" s="2" t="s">
        <v>257</v>
      </c>
      <c r="G435" s="2" t="s">
        <v>250</v>
      </c>
    </row>
    <row r="436">
      <c r="A436" s="2" t="s">
        <v>145</v>
      </c>
      <c r="B436" s="37" t="s">
        <v>1087</v>
      </c>
      <c r="C436" s="2">
        <v>-3.12</v>
      </c>
      <c r="D436" s="2">
        <v>45.99</v>
      </c>
      <c r="E436" s="2" t="s">
        <v>248</v>
      </c>
      <c r="F436" s="2" t="s">
        <v>252</v>
      </c>
      <c r="G436" s="2" t="s">
        <v>253</v>
      </c>
    </row>
    <row r="437">
      <c r="A437" s="2" t="s">
        <v>1088</v>
      </c>
      <c r="B437" s="37" t="s">
        <v>1089</v>
      </c>
      <c r="C437" s="2">
        <v>-1.0</v>
      </c>
      <c r="D437" s="2">
        <v>45.8</v>
      </c>
      <c r="E437" s="2" t="s">
        <v>248</v>
      </c>
      <c r="F437" s="2" t="s">
        <v>252</v>
      </c>
      <c r="G437" s="2" t="s">
        <v>253</v>
      </c>
    </row>
    <row r="438">
      <c r="A438" s="2" t="s">
        <v>1090</v>
      </c>
      <c r="B438" s="37" t="s">
        <v>1091</v>
      </c>
      <c r="C438" s="2">
        <v>0.76</v>
      </c>
      <c r="D438" s="2">
        <v>44.29</v>
      </c>
      <c r="E438" s="2" t="s">
        <v>248</v>
      </c>
      <c r="F438" s="2" t="s">
        <v>252</v>
      </c>
      <c r="G438" s="2" t="s">
        <v>253</v>
      </c>
    </row>
    <row r="439">
      <c r="A439" s="2" t="s">
        <v>1092</v>
      </c>
      <c r="B439" s="37" t="s">
        <v>1093</v>
      </c>
      <c r="C439" s="2">
        <v>-10.06</v>
      </c>
      <c r="D439" s="2">
        <v>43.93</v>
      </c>
      <c r="E439" s="2" t="s">
        <v>260</v>
      </c>
      <c r="F439" s="2" t="s">
        <v>252</v>
      </c>
      <c r="G439" s="2" t="s">
        <v>253</v>
      </c>
    </row>
    <row r="440">
      <c r="A440" s="2" t="s">
        <v>1094</v>
      </c>
      <c r="B440" s="37" t="s">
        <v>1095</v>
      </c>
      <c r="C440" s="2">
        <v>-7.17</v>
      </c>
      <c r="D440" s="2">
        <v>43.96</v>
      </c>
      <c r="E440" s="2" t="s">
        <v>260</v>
      </c>
      <c r="F440" s="2" t="s">
        <v>252</v>
      </c>
      <c r="G440" s="2" t="s">
        <v>253</v>
      </c>
    </row>
    <row r="441">
      <c r="A441" s="2" t="s">
        <v>1096</v>
      </c>
      <c r="B441" s="37" t="s">
        <v>1097</v>
      </c>
      <c r="C441" s="2">
        <v>-5.47</v>
      </c>
      <c r="D441" s="2">
        <v>44.89</v>
      </c>
      <c r="E441" s="2" t="s">
        <v>248</v>
      </c>
      <c r="F441" s="2" t="s">
        <v>252</v>
      </c>
      <c r="G441" s="2" t="s">
        <v>253</v>
      </c>
    </row>
    <row r="442">
      <c r="A442" s="2" t="s">
        <v>1098</v>
      </c>
      <c r="B442" s="37" t="s">
        <v>1099</v>
      </c>
      <c r="C442" s="2">
        <v>-4.57</v>
      </c>
      <c r="D442" s="2">
        <v>44.12</v>
      </c>
      <c r="E442" s="2" t="s">
        <v>248</v>
      </c>
      <c r="F442" s="2" t="s">
        <v>252</v>
      </c>
      <c r="G442" s="2" t="s">
        <v>253</v>
      </c>
    </row>
    <row r="443">
      <c r="A443" s="2" t="s">
        <v>1100</v>
      </c>
      <c r="B443" s="37" t="s">
        <v>1101</v>
      </c>
      <c r="C443" s="2">
        <v>-10.28</v>
      </c>
      <c r="D443" s="2">
        <v>42.11</v>
      </c>
      <c r="E443" s="2" t="s">
        <v>260</v>
      </c>
      <c r="F443" s="2" t="s">
        <v>252</v>
      </c>
      <c r="G443" s="2" t="s">
        <v>250</v>
      </c>
    </row>
    <row r="444">
      <c r="A444" s="2" t="s">
        <v>1102</v>
      </c>
      <c r="B444" s="37" t="s">
        <v>1103</v>
      </c>
      <c r="C444" s="2">
        <v>-0.3</v>
      </c>
      <c r="D444" s="2">
        <v>44.15</v>
      </c>
      <c r="E444" s="2" t="s">
        <v>248</v>
      </c>
      <c r="F444" s="2" t="s">
        <v>252</v>
      </c>
      <c r="G444" s="2" t="s">
        <v>253</v>
      </c>
    </row>
    <row r="445">
      <c r="A445" s="2" t="s">
        <v>1104</v>
      </c>
      <c r="B445" s="37" t="s">
        <v>1105</v>
      </c>
      <c r="C445" s="2">
        <v>-21.67</v>
      </c>
      <c r="D445" s="2">
        <v>25.43</v>
      </c>
      <c r="E445" s="2" t="s">
        <v>256</v>
      </c>
      <c r="F445" s="2" t="s">
        <v>257</v>
      </c>
      <c r="G445" s="2" t="s">
        <v>253</v>
      </c>
    </row>
    <row r="446">
      <c r="A446" s="2" t="s">
        <v>1106</v>
      </c>
      <c r="B446" s="37" t="s">
        <v>1107</v>
      </c>
      <c r="C446" s="2">
        <v>-12.02</v>
      </c>
      <c r="D446" s="2">
        <v>27.78</v>
      </c>
      <c r="E446" s="2" t="s">
        <v>260</v>
      </c>
      <c r="F446" s="2" t="s">
        <v>257</v>
      </c>
      <c r="G446" s="2" t="s">
        <v>253</v>
      </c>
    </row>
    <row r="447">
      <c r="A447" s="2" t="s">
        <v>1108</v>
      </c>
      <c r="B447" s="37" t="s">
        <v>1109</v>
      </c>
      <c r="C447" s="2">
        <v>8.67</v>
      </c>
      <c r="D447" s="2">
        <v>32.33</v>
      </c>
      <c r="E447" s="2" t="s">
        <v>336</v>
      </c>
      <c r="F447" s="2" t="s">
        <v>249</v>
      </c>
      <c r="G447" s="2" t="s">
        <v>250</v>
      </c>
    </row>
    <row r="448">
      <c r="A448" s="2" t="s">
        <v>1110</v>
      </c>
      <c r="B448" s="37" t="s">
        <v>1111</v>
      </c>
      <c r="C448" s="2">
        <v>-3.16</v>
      </c>
      <c r="D448" s="2">
        <v>37.33</v>
      </c>
      <c r="E448" s="2" t="s">
        <v>248</v>
      </c>
      <c r="F448" s="2" t="s">
        <v>249</v>
      </c>
      <c r="G448" s="2" t="s">
        <v>253</v>
      </c>
    </row>
    <row r="449">
      <c r="A449" s="2" t="s">
        <v>1112</v>
      </c>
      <c r="B449" s="37" t="s">
        <v>1113</v>
      </c>
      <c r="C449" s="2">
        <v>19.17</v>
      </c>
      <c r="D449" s="2">
        <v>20.26</v>
      </c>
      <c r="E449" s="2" t="s">
        <v>264</v>
      </c>
      <c r="F449" s="2" t="s">
        <v>333</v>
      </c>
      <c r="G449" s="2" t="s">
        <v>253</v>
      </c>
    </row>
    <row r="450">
      <c r="A450" s="2" t="s">
        <v>1114</v>
      </c>
      <c r="B450" s="37" t="s">
        <v>1115</v>
      </c>
      <c r="C450" s="2">
        <v>-2.22</v>
      </c>
      <c r="D450" s="2">
        <v>28.74</v>
      </c>
      <c r="E450" s="2" t="s">
        <v>248</v>
      </c>
      <c r="F450" s="2" t="s">
        <v>257</v>
      </c>
      <c r="G450" s="2" t="s">
        <v>253</v>
      </c>
    </row>
    <row r="451">
      <c r="A451" s="2" t="s">
        <v>1116</v>
      </c>
      <c r="B451" s="37" t="s">
        <v>1117</v>
      </c>
      <c r="C451" s="2">
        <v>-0.41</v>
      </c>
      <c r="D451" s="2">
        <v>45.33</v>
      </c>
      <c r="E451" s="2" t="s">
        <v>248</v>
      </c>
      <c r="F451" s="2" t="s">
        <v>252</v>
      </c>
      <c r="G451" s="2" t="s">
        <v>253</v>
      </c>
    </row>
    <row r="452">
      <c r="A452" s="2" t="s">
        <v>1118</v>
      </c>
      <c r="B452" s="37" t="s">
        <v>1119</v>
      </c>
      <c r="C452" s="2">
        <v>-3.56</v>
      </c>
      <c r="D452" s="2">
        <v>42.11</v>
      </c>
      <c r="E452" s="2" t="s">
        <v>248</v>
      </c>
      <c r="F452" s="2" t="s">
        <v>252</v>
      </c>
      <c r="G452" s="2" t="s">
        <v>250</v>
      </c>
    </row>
    <row r="453">
      <c r="A453" s="2" t="s">
        <v>1120</v>
      </c>
      <c r="B453" s="37" t="s">
        <v>1121</v>
      </c>
      <c r="C453" s="2">
        <v>19.76</v>
      </c>
      <c r="D453" s="2">
        <v>19.49</v>
      </c>
      <c r="E453" s="2" t="s">
        <v>264</v>
      </c>
      <c r="F453" s="2" t="s">
        <v>333</v>
      </c>
      <c r="G453" s="2" t="s">
        <v>253</v>
      </c>
    </row>
    <row r="454">
      <c r="A454" s="2" t="s">
        <v>1122</v>
      </c>
      <c r="B454" s="37" t="s">
        <v>1123</v>
      </c>
      <c r="C454" s="2">
        <v>2.56</v>
      </c>
      <c r="D454" s="2">
        <v>28.56</v>
      </c>
      <c r="E454" s="2" t="s">
        <v>248</v>
      </c>
      <c r="F454" s="2" t="s">
        <v>257</v>
      </c>
      <c r="G454" s="2" t="s">
        <v>250</v>
      </c>
    </row>
    <row r="455">
      <c r="A455" s="2" t="s">
        <v>1124</v>
      </c>
      <c r="B455" s="37" t="s">
        <v>1125</v>
      </c>
      <c r="C455" s="2">
        <v>0.78</v>
      </c>
      <c r="D455" s="2">
        <v>29.89</v>
      </c>
      <c r="E455" s="2" t="s">
        <v>248</v>
      </c>
      <c r="F455" s="2" t="s">
        <v>257</v>
      </c>
      <c r="G455" s="2" t="s">
        <v>250</v>
      </c>
    </row>
    <row r="456">
      <c r="A456" s="2" t="s">
        <v>132</v>
      </c>
      <c r="B456" s="37" t="s">
        <v>1126</v>
      </c>
      <c r="C456" s="2">
        <v>0.02</v>
      </c>
      <c r="D456" s="2">
        <v>39.7</v>
      </c>
      <c r="E456" s="2" t="s">
        <v>248</v>
      </c>
      <c r="F456" s="2" t="s">
        <v>249</v>
      </c>
      <c r="G456" s="2" t="s">
        <v>253</v>
      </c>
    </row>
    <row r="457">
      <c r="A457" s="2" t="s">
        <v>1127</v>
      </c>
      <c r="B457" s="37" t="s">
        <v>1128</v>
      </c>
      <c r="C457" s="2">
        <v>-6.42</v>
      </c>
      <c r="D457" s="2">
        <v>43.79</v>
      </c>
      <c r="E457" s="2" t="s">
        <v>260</v>
      </c>
      <c r="F457" s="2" t="s">
        <v>252</v>
      </c>
      <c r="G457" s="2" t="s">
        <v>253</v>
      </c>
    </row>
    <row r="458">
      <c r="A458" s="2" t="s">
        <v>1129</v>
      </c>
      <c r="B458" s="37" t="s">
        <v>1130</v>
      </c>
      <c r="C458" s="2">
        <v>-3.07</v>
      </c>
      <c r="D458" s="2">
        <v>44.61</v>
      </c>
      <c r="E458" s="2" t="s">
        <v>248</v>
      </c>
      <c r="F458" s="2" t="s">
        <v>252</v>
      </c>
      <c r="G458" s="2" t="s">
        <v>253</v>
      </c>
    </row>
    <row r="459">
      <c r="A459" s="2" t="s">
        <v>1131</v>
      </c>
      <c r="B459" s="37" t="s">
        <v>1132</v>
      </c>
      <c r="C459" s="2">
        <v>1.49</v>
      </c>
      <c r="D459" s="2">
        <v>45.33</v>
      </c>
      <c r="E459" s="2" t="s">
        <v>248</v>
      </c>
      <c r="F459" s="2" t="s">
        <v>252</v>
      </c>
      <c r="G459" s="2" t="s">
        <v>253</v>
      </c>
    </row>
    <row r="460">
      <c r="A460" s="2" t="s">
        <v>1133</v>
      </c>
      <c r="B460" s="37" t="s">
        <v>1134</v>
      </c>
      <c r="C460" s="2">
        <v>-0.81</v>
      </c>
      <c r="D460" s="2">
        <v>31.81</v>
      </c>
      <c r="E460" s="2" t="s">
        <v>248</v>
      </c>
      <c r="F460" s="2" t="s">
        <v>257</v>
      </c>
      <c r="G460" s="2" t="s">
        <v>253</v>
      </c>
    </row>
    <row r="461">
      <c r="A461" s="2" t="s">
        <v>1135</v>
      </c>
      <c r="B461" s="37" t="s">
        <v>1136</v>
      </c>
      <c r="C461" s="2">
        <v>-6.98</v>
      </c>
      <c r="D461" s="2">
        <v>40.84</v>
      </c>
      <c r="E461" s="2" t="s">
        <v>260</v>
      </c>
      <c r="F461" s="2" t="s">
        <v>252</v>
      </c>
      <c r="G461" s="2" t="s">
        <v>253</v>
      </c>
    </row>
    <row r="462">
      <c r="A462" s="2" t="s">
        <v>1137</v>
      </c>
      <c r="B462" s="37" t="s">
        <v>1138</v>
      </c>
      <c r="C462" s="2">
        <v>-7.48</v>
      </c>
      <c r="D462" s="2">
        <v>44.62</v>
      </c>
      <c r="E462" s="2" t="s">
        <v>260</v>
      </c>
      <c r="F462" s="2" t="s">
        <v>252</v>
      </c>
      <c r="G462" s="2" t="s">
        <v>253</v>
      </c>
    </row>
    <row r="463">
      <c r="A463" s="2" t="s">
        <v>1139</v>
      </c>
      <c r="B463" s="37" t="s">
        <v>1140</v>
      </c>
      <c r="C463" s="2">
        <v>-10.49</v>
      </c>
      <c r="D463" s="2">
        <v>42.04</v>
      </c>
      <c r="E463" s="2" t="s">
        <v>260</v>
      </c>
      <c r="F463" s="2" t="s">
        <v>252</v>
      </c>
      <c r="G463" s="2" t="s">
        <v>253</v>
      </c>
    </row>
    <row r="464">
      <c r="A464" s="2" t="s">
        <v>1141</v>
      </c>
      <c r="B464" s="37" t="s">
        <v>1142</v>
      </c>
      <c r="C464" s="2">
        <v>-3.21</v>
      </c>
      <c r="D464" s="2">
        <v>44.98</v>
      </c>
      <c r="E464" s="2" t="s">
        <v>248</v>
      </c>
      <c r="F464" s="2" t="s">
        <v>252</v>
      </c>
      <c r="G464" s="2" t="s">
        <v>253</v>
      </c>
    </row>
    <row r="465">
      <c r="A465" s="2" t="s">
        <v>1143</v>
      </c>
      <c r="B465" s="37" t="s">
        <v>1144</v>
      </c>
      <c r="C465" s="2">
        <v>-5.07</v>
      </c>
      <c r="D465" s="2">
        <v>43.78</v>
      </c>
      <c r="E465" s="2" t="s">
        <v>248</v>
      </c>
      <c r="F465" s="2" t="s">
        <v>252</v>
      </c>
      <c r="G465" s="2" t="s">
        <v>253</v>
      </c>
    </row>
    <row r="466">
      <c r="A466" s="2" t="s">
        <v>1145</v>
      </c>
      <c r="B466" s="37" t="s">
        <v>1146</v>
      </c>
      <c r="C466" s="2">
        <v>-3.74</v>
      </c>
      <c r="D466" s="2">
        <v>43.65</v>
      </c>
      <c r="E466" s="2" t="s">
        <v>248</v>
      </c>
      <c r="F466" s="2" t="s">
        <v>252</v>
      </c>
      <c r="G466" s="2" t="s">
        <v>253</v>
      </c>
    </row>
    <row r="467">
      <c r="A467" s="2" t="s">
        <v>1147</v>
      </c>
      <c r="B467" s="37" t="s">
        <v>1148</v>
      </c>
      <c r="C467" s="2">
        <v>-12.5</v>
      </c>
      <c r="D467" s="2">
        <v>43.51</v>
      </c>
      <c r="E467" s="2" t="s">
        <v>260</v>
      </c>
      <c r="F467" s="2" t="s">
        <v>252</v>
      </c>
      <c r="G467" s="2" t="s">
        <v>253</v>
      </c>
    </row>
    <row r="468">
      <c r="A468" s="2" t="s">
        <v>1149</v>
      </c>
      <c r="B468" s="37" t="s">
        <v>1150</v>
      </c>
      <c r="C468" s="2">
        <v>-10.86</v>
      </c>
      <c r="D468" s="2">
        <v>37.12</v>
      </c>
      <c r="E468" s="2" t="s">
        <v>260</v>
      </c>
      <c r="F468" s="2" t="s">
        <v>249</v>
      </c>
      <c r="G468" s="2" t="s">
        <v>253</v>
      </c>
    </row>
    <row r="469">
      <c r="A469" s="2" t="s">
        <v>203</v>
      </c>
      <c r="B469" s="37" t="s">
        <v>1151</v>
      </c>
      <c r="C469" s="2">
        <v>-10.78</v>
      </c>
      <c r="D469" s="2">
        <v>34.05</v>
      </c>
      <c r="E469" s="2" t="s">
        <v>260</v>
      </c>
      <c r="F469" s="2" t="s">
        <v>249</v>
      </c>
      <c r="G469" s="2" t="s">
        <v>253</v>
      </c>
    </row>
    <row r="470">
      <c r="A470" s="2" t="s">
        <v>1152</v>
      </c>
      <c r="B470" s="37" t="s">
        <v>1153</v>
      </c>
      <c r="C470" s="2">
        <v>-8.51</v>
      </c>
      <c r="D470" s="2">
        <v>36.48</v>
      </c>
      <c r="E470" s="2" t="s">
        <v>260</v>
      </c>
      <c r="F470" s="2" t="s">
        <v>249</v>
      </c>
      <c r="G470" s="2" t="s">
        <v>253</v>
      </c>
    </row>
    <row r="471">
      <c r="A471" s="2" t="s">
        <v>1154</v>
      </c>
      <c r="B471" s="37" t="s">
        <v>1155</v>
      </c>
      <c r="C471" s="2">
        <v>-1.59</v>
      </c>
      <c r="D471" s="2">
        <v>45.16</v>
      </c>
      <c r="E471" s="2" t="s">
        <v>248</v>
      </c>
      <c r="F471" s="2" t="s">
        <v>252</v>
      </c>
      <c r="G471" s="2" t="s">
        <v>253</v>
      </c>
    </row>
    <row r="472">
      <c r="A472" s="2" t="s">
        <v>120</v>
      </c>
      <c r="B472" s="37" t="s">
        <v>1156</v>
      </c>
      <c r="C472" s="2">
        <v>-2.22</v>
      </c>
      <c r="D472" s="2">
        <v>41.16</v>
      </c>
      <c r="E472" s="2" t="s">
        <v>248</v>
      </c>
      <c r="F472" s="2" t="s">
        <v>252</v>
      </c>
      <c r="G472" s="2" t="s">
        <v>253</v>
      </c>
    </row>
    <row r="473">
      <c r="A473" s="2" t="s">
        <v>1157</v>
      </c>
      <c r="B473" s="37" t="s">
        <v>1158</v>
      </c>
      <c r="C473" s="2">
        <v>-14.13</v>
      </c>
      <c r="D473" s="2">
        <v>35.99</v>
      </c>
      <c r="E473" s="2" t="s">
        <v>260</v>
      </c>
      <c r="F473" s="2" t="s">
        <v>249</v>
      </c>
      <c r="G473" s="2" t="s">
        <v>253</v>
      </c>
    </row>
    <row r="474">
      <c r="A474" s="2" t="s">
        <v>1159</v>
      </c>
      <c r="B474" s="37" t="s">
        <v>1160</v>
      </c>
      <c r="C474" s="2">
        <v>19.73</v>
      </c>
      <c r="D474" s="2">
        <v>21.13</v>
      </c>
      <c r="E474" s="2" t="s">
        <v>264</v>
      </c>
      <c r="F474" s="2" t="s">
        <v>333</v>
      </c>
      <c r="G474" s="2" t="s">
        <v>253</v>
      </c>
    </row>
    <row r="475">
      <c r="A475" s="2" t="s">
        <v>1161</v>
      </c>
      <c r="B475" s="37" t="s">
        <v>1162</v>
      </c>
      <c r="C475" s="2">
        <v>9.33</v>
      </c>
      <c r="D475" s="2">
        <v>31.11</v>
      </c>
      <c r="E475" s="2" t="s">
        <v>336</v>
      </c>
      <c r="F475" s="2" t="s">
        <v>257</v>
      </c>
      <c r="G475" s="2" t="s">
        <v>310</v>
      </c>
    </row>
    <row r="476">
      <c r="A476" s="2" t="s">
        <v>1163</v>
      </c>
      <c r="B476" s="37" t="s">
        <v>1164</v>
      </c>
      <c r="C476" s="2">
        <v>20.67</v>
      </c>
      <c r="D476" s="2">
        <v>17.5</v>
      </c>
      <c r="E476" s="2" t="s">
        <v>264</v>
      </c>
      <c r="F476" s="2" t="s">
        <v>333</v>
      </c>
      <c r="G476" s="2" t="s">
        <v>310</v>
      </c>
    </row>
    <row r="477">
      <c r="A477" s="2" t="s">
        <v>1165</v>
      </c>
      <c r="B477" s="37" t="s">
        <v>1166</v>
      </c>
      <c r="C477" s="2">
        <v>18.53</v>
      </c>
      <c r="D477" s="2">
        <v>25.72</v>
      </c>
      <c r="E477" s="2" t="s">
        <v>264</v>
      </c>
      <c r="F477" s="2" t="s">
        <v>257</v>
      </c>
      <c r="G477" s="2" t="s">
        <v>310</v>
      </c>
    </row>
    <row r="478">
      <c r="A478" s="2" t="s">
        <v>1167</v>
      </c>
      <c r="B478" s="37" t="s">
        <v>1168</v>
      </c>
      <c r="C478" s="2">
        <v>16.92</v>
      </c>
      <c r="D478" s="2">
        <v>27.44</v>
      </c>
      <c r="E478" s="2" t="s">
        <v>336</v>
      </c>
      <c r="F478" s="2" t="s">
        <v>257</v>
      </c>
      <c r="G478" s="2" t="s">
        <v>310</v>
      </c>
    </row>
    <row r="479">
      <c r="A479" s="2" t="s">
        <v>1169</v>
      </c>
      <c r="B479" s="37" t="s">
        <v>1170</v>
      </c>
      <c r="C479" s="2">
        <v>17.42</v>
      </c>
      <c r="D479" s="2">
        <v>28.33</v>
      </c>
      <c r="E479" s="2" t="s">
        <v>336</v>
      </c>
      <c r="F479" s="2" t="s">
        <v>257</v>
      </c>
      <c r="G479" s="2" t="s">
        <v>310</v>
      </c>
    </row>
    <row r="480">
      <c r="A480" s="2" t="s">
        <v>1171</v>
      </c>
      <c r="B480" s="37" t="s">
        <v>1172</v>
      </c>
      <c r="C480" s="2">
        <v>0.35</v>
      </c>
      <c r="D480" s="2">
        <v>47.65</v>
      </c>
      <c r="E480" s="2" t="s">
        <v>248</v>
      </c>
      <c r="F480" s="2" t="s">
        <v>252</v>
      </c>
      <c r="G480" s="2" t="s">
        <v>253</v>
      </c>
    </row>
    <row r="481">
      <c r="A481" s="2" t="s">
        <v>1173</v>
      </c>
      <c r="B481" s="37" t="s">
        <v>1174</v>
      </c>
      <c r="C481" s="2">
        <v>-18.08</v>
      </c>
      <c r="D481" s="2">
        <v>27.92</v>
      </c>
      <c r="E481" s="2" t="s">
        <v>256</v>
      </c>
      <c r="F481" s="2" t="s">
        <v>257</v>
      </c>
      <c r="G481" s="2" t="s">
        <v>253</v>
      </c>
    </row>
    <row r="482">
      <c r="A482" s="2" t="s">
        <v>1175</v>
      </c>
      <c r="B482" s="37" t="s">
        <v>1176</v>
      </c>
      <c r="C482" s="2">
        <v>-10.65</v>
      </c>
      <c r="D482" s="2">
        <v>41.25</v>
      </c>
      <c r="E482" s="2" t="s">
        <v>260</v>
      </c>
      <c r="F482" s="2" t="s">
        <v>252</v>
      </c>
      <c r="G482" s="2" t="s">
        <v>253</v>
      </c>
    </row>
    <row r="483">
      <c r="A483" s="2" t="s">
        <v>177</v>
      </c>
      <c r="B483" s="37" t="s">
        <v>1177</v>
      </c>
      <c r="C483" s="2">
        <v>-0.16</v>
      </c>
      <c r="D483" s="2">
        <v>43.33</v>
      </c>
      <c r="E483" s="2" t="s">
        <v>248</v>
      </c>
      <c r="F483" s="2" t="s">
        <v>252</v>
      </c>
      <c r="G483" s="2" t="s">
        <v>253</v>
      </c>
    </row>
    <row r="484">
      <c r="A484" s="2" t="s">
        <v>1178</v>
      </c>
      <c r="B484" s="37" t="s">
        <v>1179</v>
      </c>
      <c r="C484" s="2">
        <v>-4.11</v>
      </c>
      <c r="D484" s="2">
        <v>45.02</v>
      </c>
      <c r="E484" s="2" t="s">
        <v>248</v>
      </c>
      <c r="F484" s="2" t="s">
        <v>252</v>
      </c>
      <c r="G484" s="2" t="s">
        <v>253</v>
      </c>
    </row>
    <row r="485">
      <c r="A485" s="2" t="s">
        <v>1180</v>
      </c>
      <c r="B485" s="37" t="s">
        <v>1181</v>
      </c>
      <c r="C485" s="2">
        <v>-3.36</v>
      </c>
      <c r="D485" s="2">
        <v>44.4</v>
      </c>
      <c r="E485" s="2" t="s">
        <v>248</v>
      </c>
      <c r="F485" s="2" t="s">
        <v>252</v>
      </c>
      <c r="G485" s="2" t="s">
        <v>253</v>
      </c>
    </row>
    <row r="486">
      <c r="A486" s="2" t="s">
        <v>1182</v>
      </c>
      <c r="B486" s="37" t="s">
        <v>1183</v>
      </c>
      <c r="C486" s="2">
        <v>10.7</v>
      </c>
      <c r="D486" s="2">
        <v>38.25</v>
      </c>
      <c r="E486" s="2" t="s">
        <v>336</v>
      </c>
      <c r="F486" s="2" t="s">
        <v>249</v>
      </c>
      <c r="G486" s="2" t="s">
        <v>310</v>
      </c>
    </row>
    <row r="487">
      <c r="A487" s="2" t="s">
        <v>1184</v>
      </c>
      <c r="B487" s="37" t="s">
        <v>1185</v>
      </c>
      <c r="C487" s="2">
        <v>0.0</v>
      </c>
      <c r="D487" s="2">
        <v>42.67</v>
      </c>
      <c r="E487" s="2" t="s">
        <v>248</v>
      </c>
      <c r="F487" s="2" t="s">
        <v>252</v>
      </c>
      <c r="G487" s="2" t="s">
        <v>250</v>
      </c>
    </row>
    <row r="488">
      <c r="A488" s="2" t="s">
        <v>1186</v>
      </c>
      <c r="B488" s="37" t="s">
        <v>1187</v>
      </c>
      <c r="C488" s="2">
        <v>-20.68</v>
      </c>
      <c r="D488" s="2">
        <v>37.53</v>
      </c>
      <c r="E488" s="2" t="s">
        <v>256</v>
      </c>
      <c r="F488" s="2" t="s">
        <v>249</v>
      </c>
      <c r="G488" s="2" t="s">
        <v>253</v>
      </c>
    </row>
    <row r="489">
      <c r="A489" s="2" t="s">
        <v>1188</v>
      </c>
      <c r="B489" s="37" t="s">
        <v>1189</v>
      </c>
      <c r="C489" s="2">
        <v>4.22</v>
      </c>
      <c r="D489" s="2">
        <v>40.44</v>
      </c>
      <c r="E489" s="2" t="s">
        <v>248</v>
      </c>
      <c r="F489" s="2" t="s">
        <v>252</v>
      </c>
      <c r="G489" s="2" t="s">
        <v>250</v>
      </c>
    </row>
    <row r="490">
      <c r="A490" s="37" t="s">
        <v>1190</v>
      </c>
      <c r="B490" s="37" t="s">
        <v>1191</v>
      </c>
      <c r="C490" s="2">
        <v>-2.16</v>
      </c>
      <c r="D490" s="2">
        <v>46.46</v>
      </c>
      <c r="E490" s="2" t="s">
        <v>248</v>
      </c>
      <c r="F490" s="2" t="s">
        <v>252</v>
      </c>
      <c r="G490" s="2" t="s">
        <v>253</v>
      </c>
    </row>
    <row r="491">
      <c r="A491" s="2" t="s">
        <v>1192</v>
      </c>
      <c r="B491" s="37" t="s">
        <v>1193</v>
      </c>
      <c r="C491" s="2">
        <v>-19.26</v>
      </c>
      <c r="D491" s="2">
        <v>32.72</v>
      </c>
      <c r="E491" s="2" t="s">
        <v>256</v>
      </c>
      <c r="F491" s="2" t="s">
        <v>249</v>
      </c>
      <c r="G491" s="2" t="s">
        <v>253</v>
      </c>
    </row>
    <row r="492">
      <c r="A492" s="2" t="s">
        <v>1194</v>
      </c>
      <c r="B492" s="37" t="s">
        <v>1195</v>
      </c>
      <c r="C492" s="2">
        <v>-8.24</v>
      </c>
      <c r="D492" s="2">
        <v>36.06</v>
      </c>
      <c r="E492" s="2" t="s">
        <v>260</v>
      </c>
      <c r="F492" s="2" t="s">
        <v>249</v>
      </c>
      <c r="G492" s="2" t="s">
        <v>253</v>
      </c>
    </row>
    <row r="493">
      <c r="A493" s="2" t="s">
        <v>1196</v>
      </c>
      <c r="B493" s="37" t="s">
        <v>1197</v>
      </c>
      <c r="C493" s="2">
        <v>-7.2</v>
      </c>
      <c r="D493" s="2">
        <v>41.76</v>
      </c>
      <c r="E493" s="2" t="s">
        <v>260</v>
      </c>
      <c r="F493" s="2" t="s">
        <v>252</v>
      </c>
      <c r="G493" s="2" t="s">
        <v>253</v>
      </c>
    </row>
    <row r="494">
      <c r="A494" s="2" t="s">
        <v>1198</v>
      </c>
      <c r="B494" s="37" t="s">
        <v>1199</v>
      </c>
      <c r="C494" s="2">
        <v>-7.42</v>
      </c>
      <c r="D494" s="2">
        <v>38.54</v>
      </c>
      <c r="E494" s="2" t="s">
        <v>260</v>
      </c>
      <c r="F494" s="2" t="s">
        <v>249</v>
      </c>
      <c r="G494" s="2" t="s">
        <v>253</v>
      </c>
    </row>
    <row r="495">
      <c r="A495" s="2" t="s">
        <v>1200</v>
      </c>
      <c r="B495" s="37" t="s">
        <v>1201</v>
      </c>
      <c r="C495" s="2">
        <v>-3.7</v>
      </c>
      <c r="D495" s="2">
        <v>45.91</v>
      </c>
      <c r="E495" s="2" t="s">
        <v>248</v>
      </c>
      <c r="F495" s="2" t="s">
        <v>252</v>
      </c>
      <c r="G495" s="2" t="s">
        <v>253</v>
      </c>
    </row>
    <row r="496">
      <c r="A496" s="2" t="s">
        <v>1202</v>
      </c>
      <c r="B496" s="37" t="s">
        <v>1203</v>
      </c>
      <c r="C496" s="2">
        <v>-26.33</v>
      </c>
      <c r="D496" s="2">
        <v>26.0</v>
      </c>
      <c r="E496" s="2" t="s">
        <v>256</v>
      </c>
      <c r="F496" s="2" t="s">
        <v>257</v>
      </c>
      <c r="G496" s="2" t="s">
        <v>250</v>
      </c>
    </row>
    <row r="497">
      <c r="A497" s="2" t="s">
        <v>1204</v>
      </c>
      <c r="B497" s="37" t="s">
        <v>1205</v>
      </c>
      <c r="C497" s="2">
        <v>17.67</v>
      </c>
      <c r="D497" s="2">
        <v>25.44</v>
      </c>
      <c r="E497" s="2" t="s">
        <v>336</v>
      </c>
      <c r="F497" s="2" t="s">
        <v>257</v>
      </c>
      <c r="G497" s="2" t="s">
        <v>250</v>
      </c>
    </row>
    <row r="498">
      <c r="A498" s="2" t="s">
        <v>1206</v>
      </c>
      <c r="B498" s="37" t="s">
        <v>1207</v>
      </c>
      <c r="C498" s="2">
        <v>0.0</v>
      </c>
      <c r="D498" s="2">
        <v>44.78</v>
      </c>
      <c r="E498" s="2" t="s">
        <v>248</v>
      </c>
      <c r="F498" s="2" t="s">
        <v>252</v>
      </c>
      <c r="G498" s="2" t="s">
        <v>250</v>
      </c>
    </row>
    <row r="499">
      <c r="A499" s="2" t="s">
        <v>1208</v>
      </c>
      <c r="B499" s="37" t="s">
        <v>1209</v>
      </c>
      <c r="C499" s="2">
        <v>-0.48</v>
      </c>
      <c r="D499" s="2">
        <v>44.31</v>
      </c>
      <c r="E499" s="2" t="s">
        <v>248</v>
      </c>
      <c r="F499" s="2" t="s">
        <v>252</v>
      </c>
      <c r="G499" s="2" t="s">
        <v>253</v>
      </c>
    </row>
    <row r="500">
      <c r="A500" s="2" t="s">
        <v>1210</v>
      </c>
      <c r="B500" s="37" t="s">
        <v>1211</v>
      </c>
      <c r="C500" s="2">
        <v>0.0</v>
      </c>
      <c r="D500" s="2">
        <v>46.67</v>
      </c>
      <c r="E500" s="2" t="s">
        <v>248</v>
      </c>
      <c r="F500" s="2" t="s">
        <v>252</v>
      </c>
      <c r="G500" s="2" t="s">
        <v>250</v>
      </c>
    </row>
    <row r="501">
      <c r="A501" s="2" t="s">
        <v>1212</v>
      </c>
      <c r="B501" s="37" t="s">
        <v>1213</v>
      </c>
      <c r="C501" s="2">
        <v>-20.25</v>
      </c>
      <c r="D501" s="2">
        <v>32.87</v>
      </c>
      <c r="E501" s="2" t="s">
        <v>256</v>
      </c>
      <c r="F501" s="2" t="s">
        <v>249</v>
      </c>
      <c r="G501" s="2" t="s">
        <v>253</v>
      </c>
    </row>
    <row r="502">
      <c r="A502" s="2" t="s">
        <v>1214</v>
      </c>
      <c r="B502" s="37" t="s">
        <v>1215</v>
      </c>
      <c r="C502" s="2">
        <v>-0.03</v>
      </c>
      <c r="D502" s="2">
        <v>46.59</v>
      </c>
      <c r="E502" s="2" t="s">
        <v>248</v>
      </c>
      <c r="F502" s="2" t="s">
        <v>252</v>
      </c>
      <c r="G502" s="2" t="s">
        <v>253</v>
      </c>
    </row>
    <row r="503">
      <c r="A503" s="2" t="s">
        <v>1216</v>
      </c>
      <c r="B503" s="37" t="s">
        <v>1217</v>
      </c>
      <c r="C503" s="2">
        <v>-3.64</v>
      </c>
      <c r="D503" s="2">
        <v>45.13</v>
      </c>
      <c r="E503" s="2" t="s">
        <v>248</v>
      </c>
      <c r="F503" s="2" t="s">
        <v>252</v>
      </c>
      <c r="G503" s="2" t="s">
        <v>253</v>
      </c>
    </row>
    <row r="504">
      <c r="A504" s="2" t="s">
        <v>1218</v>
      </c>
      <c r="B504" s="37" t="s">
        <v>1219</v>
      </c>
      <c r="C504" s="2">
        <v>19.8</v>
      </c>
      <c r="D504" s="2">
        <v>18.33</v>
      </c>
      <c r="E504" s="2" t="s">
        <v>264</v>
      </c>
      <c r="F504" s="2" t="s">
        <v>333</v>
      </c>
      <c r="G504" s="2" t="s">
        <v>250</v>
      </c>
    </row>
    <row r="505">
      <c r="A505" s="2" t="s">
        <v>1220</v>
      </c>
      <c r="B505" s="37" t="s">
        <v>1221</v>
      </c>
      <c r="C505" s="2">
        <v>0.0</v>
      </c>
      <c r="D505" s="2">
        <v>44.33</v>
      </c>
      <c r="E505" s="2" t="s">
        <v>248</v>
      </c>
      <c r="F505" s="2" t="s">
        <v>252</v>
      </c>
      <c r="G505" s="2" t="s">
        <v>250</v>
      </c>
    </row>
    <row r="506">
      <c r="A506" s="2" t="s">
        <v>1222</v>
      </c>
      <c r="B506" s="37" t="s">
        <v>1223</v>
      </c>
      <c r="C506" s="2">
        <v>7.85</v>
      </c>
      <c r="D506" s="2">
        <v>34.08</v>
      </c>
      <c r="E506" s="2" t="s">
        <v>336</v>
      </c>
      <c r="F506" s="2" t="s">
        <v>249</v>
      </c>
      <c r="G506" s="2" t="s">
        <v>253</v>
      </c>
    </row>
    <row r="507">
      <c r="A507" s="2" t="s">
        <v>1224</v>
      </c>
      <c r="B507" s="37" t="s">
        <v>1225</v>
      </c>
      <c r="C507" s="2">
        <v>-0.38</v>
      </c>
      <c r="D507" s="2">
        <v>44.85</v>
      </c>
      <c r="E507" s="2" t="s">
        <v>248</v>
      </c>
      <c r="F507" s="2" t="s">
        <v>252</v>
      </c>
      <c r="G507" s="2" t="s">
        <v>253</v>
      </c>
    </row>
    <row r="508">
      <c r="A508" s="2" t="s">
        <v>1226</v>
      </c>
      <c r="B508" s="37" t="s">
        <v>1227</v>
      </c>
      <c r="C508" s="2">
        <v>0.11</v>
      </c>
      <c r="D508" s="2">
        <v>37.78</v>
      </c>
      <c r="E508" s="2" t="s">
        <v>248</v>
      </c>
      <c r="F508" s="2" t="s">
        <v>249</v>
      </c>
      <c r="G508" s="2" t="s">
        <v>253</v>
      </c>
    </row>
    <row r="509">
      <c r="A509" s="2" t="s">
        <v>1228</v>
      </c>
      <c r="B509" s="37" t="s">
        <v>1229</v>
      </c>
      <c r="C509" s="2">
        <v>0.0</v>
      </c>
      <c r="D509" s="2">
        <v>46.22</v>
      </c>
      <c r="E509" s="2" t="s">
        <v>248</v>
      </c>
      <c r="F509" s="2" t="s">
        <v>252</v>
      </c>
      <c r="G509" s="2" t="s">
        <v>250</v>
      </c>
    </row>
    <row r="510">
      <c r="A510" s="2" t="s">
        <v>1230</v>
      </c>
      <c r="B510" s="37" t="s">
        <v>1231</v>
      </c>
      <c r="C510" s="2">
        <v>-6.95</v>
      </c>
      <c r="D510" s="2">
        <v>43.5</v>
      </c>
      <c r="E510" s="2" t="s">
        <v>260</v>
      </c>
      <c r="F510" s="2" t="s">
        <v>252</v>
      </c>
      <c r="G510" s="2" t="s">
        <v>253</v>
      </c>
    </row>
    <row r="511">
      <c r="A511" s="2" t="s">
        <v>1232</v>
      </c>
      <c r="B511" s="37" t="s">
        <v>1233</v>
      </c>
      <c r="C511" s="2">
        <v>-7.95</v>
      </c>
      <c r="D511" s="2">
        <v>39.0</v>
      </c>
      <c r="E511" s="2" t="s">
        <v>260</v>
      </c>
      <c r="F511" s="2" t="s">
        <v>249</v>
      </c>
      <c r="G511" s="2" t="s">
        <v>250</v>
      </c>
    </row>
    <row r="512">
      <c r="A512" s="2" t="s">
        <v>1234</v>
      </c>
      <c r="B512" s="37" t="s">
        <v>1235</v>
      </c>
      <c r="C512" s="2">
        <v>1.55</v>
      </c>
      <c r="D512" s="2">
        <v>41.54</v>
      </c>
      <c r="E512" s="2" t="s">
        <v>248</v>
      </c>
      <c r="F512" s="2" t="s">
        <v>252</v>
      </c>
      <c r="G512" s="2" t="s">
        <v>253</v>
      </c>
    </row>
    <row r="513">
      <c r="A513" s="2" t="s">
        <v>116</v>
      </c>
      <c r="B513" s="37" t="s">
        <v>1236</v>
      </c>
      <c r="C513" s="2">
        <v>-3.46</v>
      </c>
      <c r="D513" s="2">
        <v>43.36</v>
      </c>
      <c r="E513" s="2" t="s">
        <v>248</v>
      </c>
      <c r="F513" s="2" t="s">
        <v>252</v>
      </c>
      <c r="G513" s="2" t="s">
        <v>253</v>
      </c>
    </row>
    <row r="514">
      <c r="A514" s="2" t="s">
        <v>1237</v>
      </c>
      <c r="B514" s="37" t="s">
        <v>1238</v>
      </c>
      <c r="C514" s="2">
        <v>-6.78</v>
      </c>
      <c r="D514" s="2">
        <v>44.57</v>
      </c>
      <c r="E514" s="2" t="s">
        <v>260</v>
      </c>
      <c r="F514" s="2" t="s">
        <v>252</v>
      </c>
      <c r="G514" s="2" t="s">
        <v>253</v>
      </c>
    </row>
    <row r="515">
      <c r="A515" s="2" t="s">
        <v>1239</v>
      </c>
      <c r="B515" s="37" t="s">
        <v>1240</v>
      </c>
      <c r="C515" s="2">
        <v>-2.78</v>
      </c>
      <c r="D515" s="2">
        <v>42.61</v>
      </c>
      <c r="E515" s="2" t="s">
        <v>248</v>
      </c>
      <c r="F515" s="2" t="s">
        <v>252</v>
      </c>
      <c r="G515" s="2" t="s">
        <v>253</v>
      </c>
    </row>
    <row r="516">
      <c r="A516" s="2" t="s">
        <v>1241</v>
      </c>
      <c r="B516" s="37" t="s">
        <v>1242</v>
      </c>
      <c r="C516" s="2">
        <v>-1.68</v>
      </c>
      <c r="D516" s="2">
        <v>44.3</v>
      </c>
      <c r="E516" s="2" t="s">
        <v>248</v>
      </c>
      <c r="F516" s="2" t="s">
        <v>252</v>
      </c>
      <c r="G516" s="2" t="s">
        <v>253</v>
      </c>
    </row>
    <row r="517">
      <c r="A517" s="2" t="s">
        <v>1243</v>
      </c>
      <c r="B517" s="37" t="s">
        <v>1244</v>
      </c>
      <c r="C517" s="2">
        <v>-8.0</v>
      </c>
      <c r="D517" s="2">
        <v>40.74</v>
      </c>
      <c r="E517" s="2" t="s">
        <v>260</v>
      </c>
      <c r="F517" s="2" t="s">
        <v>252</v>
      </c>
      <c r="G517" s="2" t="s">
        <v>253</v>
      </c>
    </row>
    <row r="518">
      <c r="A518" s="2" t="s">
        <v>1245</v>
      </c>
      <c r="B518" s="37" t="s">
        <v>1246</v>
      </c>
      <c r="C518" s="2">
        <v>-11.11</v>
      </c>
      <c r="D518" s="2">
        <v>32.89</v>
      </c>
      <c r="E518" s="2" t="s">
        <v>260</v>
      </c>
      <c r="F518" s="2" t="s">
        <v>249</v>
      </c>
      <c r="G518" s="2" t="s">
        <v>250</v>
      </c>
    </row>
    <row r="519">
      <c r="A519" s="2" t="s">
        <v>1247</v>
      </c>
      <c r="B519" s="37" t="s">
        <v>1248</v>
      </c>
      <c r="C519" s="2">
        <v>10.78</v>
      </c>
      <c r="D519" s="2">
        <v>35.54</v>
      </c>
      <c r="E519" s="2" t="s">
        <v>336</v>
      </c>
      <c r="F519" s="2" t="s">
        <v>249</v>
      </c>
      <c r="G519" s="2" t="s">
        <v>253</v>
      </c>
    </row>
    <row r="520">
      <c r="A520" s="2" t="s">
        <v>188</v>
      </c>
      <c r="B520" s="37" t="s">
        <v>1249</v>
      </c>
      <c r="C520" s="2">
        <v>0.24</v>
      </c>
      <c r="D520" s="2">
        <v>46.71</v>
      </c>
      <c r="E520" s="2" t="s">
        <v>248</v>
      </c>
      <c r="F520" s="2" t="s">
        <v>252</v>
      </c>
      <c r="G520" s="2" t="s">
        <v>253</v>
      </c>
    </row>
    <row r="521">
      <c r="A521" s="2" t="s">
        <v>76</v>
      </c>
      <c r="B521" s="37" t="s">
        <v>1250</v>
      </c>
      <c r="C521" s="2">
        <v>3.19</v>
      </c>
      <c r="D521" s="2">
        <v>46.64</v>
      </c>
      <c r="E521" s="2" t="s">
        <v>248</v>
      </c>
      <c r="F521" s="2" t="s">
        <v>252</v>
      </c>
      <c r="G521" s="2" t="s">
        <v>253</v>
      </c>
    </row>
    <row r="522">
      <c r="A522" s="2" t="s">
        <v>1251</v>
      </c>
      <c r="B522" s="37" t="s">
        <v>1252</v>
      </c>
      <c r="C522" s="2">
        <v>-0.07</v>
      </c>
      <c r="D522" s="2">
        <v>45.93</v>
      </c>
      <c r="E522" s="2" t="s">
        <v>248</v>
      </c>
      <c r="F522" s="2" t="s">
        <v>252</v>
      </c>
      <c r="G522" s="2" t="s">
        <v>253</v>
      </c>
    </row>
    <row r="523">
      <c r="A523" s="2" t="s">
        <v>222</v>
      </c>
      <c r="B523" s="37" t="s">
        <v>1253</v>
      </c>
      <c r="C523" s="2">
        <v>0.11</v>
      </c>
      <c r="D523" s="2">
        <v>44.56</v>
      </c>
      <c r="E523" s="2" t="s">
        <v>248</v>
      </c>
      <c r="F523" s="2" t="s">
        <v>252</v>
      </c>
      <c r="G523" s="2" t="s">
        <v>253</v>
      </c>
    </row>
    <row r="524">
      <c r="A524" s="2" t="s">
        <v>1254</v>
      </c>
      <c r="B524" s="37" t="s">
        <v>1255</v>
      </c>
      <c r="C524" s="2">
        <v>0.33</v>
      </c>
      <c r="D524" s="2">
        <v>45.58</v>
      </c>
      <c r="E524" s="2" t="s">
        <v>248</v>
      </c>
      <c r="F524" s="2" t="s">
        <v>252</v>
      </c>
      <c r="G524" s="2" t="s">
        <v>253</v>
      </c>
    </row>
    <row r="525">
      <c r="A525" s="2" t="s">
        <v>1256</v>
      </c>
      <c r="B525" s="37" t="s">
        <v>1257</v>
      </c>
      <c r="C525" s="2">
        <v>-0.19</v>
      </c>
      <c r="D525" s="2">
        <v>46.71</v>
      </c>
      <c r="E525" s="2" t="s">
        <v>248</v>
      </c>
      <c r="F525" s="2" t="s">
        <v>252</v>
      </c>
      <c r="G525" s="2" t="s">
        <v>253</v>
      </c>
    </row>
    <row r="526">
      <c r="A526" s="2" t="s">
        <v>1258</v>
      </c>
      <c r="B526" s="37" t="s">
        <v>1259</v>
      </c>
      <c r="C526" s="2">
        <v>-0.19</v>
      </c>
      <c r="D526" s="2">
        <v>44.69</v>
      </c>
      <c r="E526" s="2" t="s">
        <v>248</v>
      </c>
      <c r="F526" s="2" t="s">
        <v>252</v>
      </c>
      <c r="G526" s="2" t="s">
        <v>253</v>
      </c>
    </row>
    <row r="527">
      <c r="A527" s="2" t="s">
        <v>1260</v>
      </c>
      <c r="B527" s="37" t="s">
        <v>1261</v>
      </c>
      <c r="C527" s="2">
        <v>0.27</v>
      </c>
      <c r="D527" s="2">
        <v>45.82</v>
      </c>
      <c r="E527" s="2" t="s">
        <v>248</v>
      </c>
      <c r="F527" s="2" t="s">
        <v>252</v>
      </c>
      <c r="G527" s="2" t="s">
        <v>253</v>
      </c>
    </row>
    <row r="528">
      <c r="A528" s="2" t="s">
        <v>137</v>
      </c>
      <c r="B528" s="37" t="s">
        <v>1262</v>
      </c>
      <c r="C528" s="2">
        <v>-0.29</v>
      </c>
      <c r="D528" s="2">
        <v>46.14</v>
      </c>
      <c r="E528" s="2" t="s">
        <v>248</v>
      </c>
      <c r="F528" s="2" t="s">
        <v>252</v>
      </c>
      <c r="G528" s="2" t="s">
        <v>253</v>
      </c>
    </row>
    <row r="529">
      <c r="A529" s="2" t="s">
        <v>152</v>
      </c>
      <c r="B529" s="37" t="s">
        <v>1263</v>
      </c>
      <c r="C529" s="2">
        <v>-2.0</v>
      </c>
      <c r="D529" s="2">
        <v>44.37</v>
      </c>
      <c r="E529" s="2" t="s">
        <v>248</v>
      </c>
      <c r="F529" s="2" t="s">
        <v>252</v>
      </c>
      <c r="G529" s="2" t="s">
        <v>253</v>
      </c>
    </row>
    <row r="530">
      <c r="A530" s="2" t="s">
        <v>98</v>
      </c>
      <c r="B530" s="37" t="s">
        <v>1264</v>
      </c>
      <c r="C530" s="2">
        <v>0.06</v>
      </c>
      <c r="D530" s="2">
        <v>47.54</v>
      </c>
      <c r="E530" s="2" t="s">
        <v>248</v>
      </c>
      <c r="F530" s="2" t="s">
        <v>252</v>
      </c>
      <c r="G530" s="2" t="s">
        <v>253</v>
      </c>
    </row>
    <row r="531">
      <c r="A531" s="2" t="s">
        <v>1265</v>
      </c>
      <c r="B531" s="37" t="s">
        <v>1266</v>
      </c>
      <c r="C531" s="2">
        <v>-0.51</v>
      </c>
      <c r="D531" s="2">
        <v>46.71</v>
      </c>
      <c r="E531" s="2" t="s">
        <v>248</v>
      </c>
      <c r="F531" s="2" t="s">
        <v>252</v>
      </c>
      <c r="G531" s="2" t="s">
        <v>253</v>
      </c>
    </row>
    <row r="532">
      <c r="A532" s="2" t="s">
        <v>1267</v>
      </c>
      <c r="B532" s="37" t="s">
        <v>1268</v>
      </c>
      <c r="C532" s="2">
        <v>0.18</v>
      </c>
      <c r="D532" s="2">
        <v>46.25</v>
      </c>
      <c r="E532" s="2" t="s">
        <v>248</v>
      </c>
      <c r="F532" s="2" t="s">
        <v>252</v>
      </c>
      <c r="G532" s="2" t="s">
        <v>253</v>
      </c>
    </row>
    <row r="533">
      <c r="A533" s="2" t="s">
        <v>1269</v>
      </c>
      <c r="B533" s="37" t="s">
        <v>1270</v>
      </c>
      <c r="C533" s="2">
        <v>22.33</v>
      </c>
      <c r="D533" s="2">
        <v>15.58</v>
      </c>
      <c r="E533" s="2" t="s">
        <v>264</v>
      </c>
      <c r="F533" s="2" t="s">
        <v>265</v>
      </c>
      <c r="G533" s="2" t="s">
        <v>250</v>
      </c>
    </row>
    <row r="534">
      <c r="A534" s="2" t="s">
        <v>200</v>
      </c>
      <c r="B534" s="37" t="s">
        <v>1271</v>
      </c>
      <c r="C534" s="2">
        <v>5.63</v>
      </c>
      <c r="D534" s="2">
        <v>43.35</v>
      </c>
      <c r="E534" s="2" t="s">
        <v>248</v>
      </c>
      <c r="F534" s="2" t="s">
        <v>252</v>
      </c>
      <c r="G534" s="2" t="s">
        <v>253</v>
      </c>
    </row>
    <row r="535">
      <c r="A535" s="2" t="s">
        <v>1272</v>
      </c>
      <c r="B535" s="37" t="s">
        <v>1273</v>
      </c>
      <c r="C535" s="2">
        <v>14.83</v>
      </c>
      <c r="D535" s="2">
        <v>31.33</v>
      </c>
      <c r="E535" s="2" t="s">
        <v>336</v>
      </c>
      <c r="F535" s="2" t="s">
        <v>257</v>
      </c>
      <c r="G535" s="2" t="s">
        <v>310</v>
      </c>
    </row>
    <row r="536">
      <c r="A536" s="2" t="s">
        <v>1274</v>
      </c>
      <c r="B536" s="37" t="s">
        <v>1275</v>
      </c>
      <c r="C536" s="2">
        <v>5.44</v>
      </c>
      <c r="D536" s="2">
        <v>39.44</v>
      </c>
      <c r="E536" s="2" t="s">
        <v>248</v>
      </c>
      <c r="F536" s="2" t="s">
        <v>249</v>
      </c>
      <c r="G536" s="2" t="s">
        <v>310</v>
      </c>
    </row>
    <row r="537">
      <c r="A537" s="2" t="s">
        <v>1276</v>
      </c>
      <c r="B537" s="37" t="s">
        <v>1277</v>
      </c>
      <c r="C537" s="2">
        <v>11.11</v>
      </c>
      <c r="D537" s="2">
        <v>36.78</v>
      </c>
      <c r="E537" s="2" t="s">
        <v>336</v>
      </c>
      <c r="F537" s="2" t="s">
        <v>249</v>
      </c>
      <c r="G537" s="2" t="s">
        <v>310</v>
      </c>
    </row>
    <row r="538">
      <c r="A538" s="2" t="s">
        <v>1278</v>
      </c>
      <c r="B538" s="37" t="s">
        <v>1279</v>
      </c>
      <c r="C538" s="2">
        <v>14.0</v>
      </c>
      <c r="D538" s="2">
        <v>29.0</v>
      </c>
      <c r="E538" s="2" t="s">
        <v>336</v>
      </c>
      <c r="F538" s="2" t="s">
        <v>257</v>
      </c>
      <c r="G538" s="2" t="s">
        <v>310</v>
      </c>
    </row>
    <row r="539">
      <c r="A539" s="2" t="s">
        <v>1280</v>
      </c>
      <c r="B539" s="37" t="s">
        <v>1281</v>
      </c>
      <c r="C539" s="2">
        <v>10.44</v>
      </c>
      <c r="D539" s="2">
        <v>35.0</v>
      </c>
      <c r="E539" s="2" t="s">
        <v>336</v>
      </c>
      <c r="F539" s="2" t="s">
        <v>249</v>
      </c>
      <c r="G539" s="2" t="s">
        <v>310</v>
      </c>
    </row>
    <row r="540">
      <c r="A540" s="2" t="s">
        <v>1282</v>
      </c>
      <c r="B540" s="37" t="s">
        <v>1283</v>
      </c>
      <c r="C540" s="2">
        <v>6.56</v>
      </c>
      <c r="D540" s="2">
        <v>39.0</v>
      </c>
      <c r="E540" s="2" t="s">
        <v>336</v>
      </c>
      <c r="F540" s="2" t="s">
        <v>249</v>
      </c>
      <c r="G540" s="2" t="s">
        <v>310</v>
      </c>
    </row>
    <row r="541">
      <c r="A541" s="2" t="s">
        <v>1284</v>
      </c>
      <c r="B541" s="37" t="s">
        <v>1285</v>
      </c>
      <c r="C541" s="2">
        <v>19.08</v>
      </c>
      <c r="D541" s="2">
        <v>29.78</v>
      </c>
      <c r="E541" s="2" t="s">
        <v>264</v>
      </c>
      <c r="F541" s="2" t="s">
        <v>257</v>
      </c>
      <c r="G541" s="2" t="s">
        <v>310</v>
      </c>
    </row>
    <row r="542">
      <c r="A542" s="2" t="s">
        <v>1286</v>
      </c>
      <c r="B542" s="37" t="s">
        <v>1287</v>
      </c>
      <c r="C542" s="2">
        <v>2.33</v>
      </c>
      <c r="D542" s="2">
        <v>43.22</v>
      </c>
      <c r="E542" s="2" t="s">
        <v>248</v>
      </c>
      <c r="F542" s="2" t="s">
        <v>252</v>
      </c>
      <c r="G542" s="2" t="s">
        <v>310</v>
      </c>
    </row>
    <row r="543">
      <c r="A543" s="2" t="s">
        <v>1288</v>
      </c>
      <c r="B543" s="37" t="s">
        <v>1289</v>
      </c>
      <c r="C543" s="2">
        <v>21.33</v>
      </c>
      <c r="D543" s="2">
        <v>21.63</v>
      </c>
      <c r="E543" s="2" t="s">
        <v>264</v>
      </c>
      <c r="F543" s="2" t="s">
        <v>333</v>
      </c>
      <c r="G543" s="2" t="s">
        <v>310</v>
      </c>
    </row>
    <row r="544">
      <c r="A544" s="2" t="s">
        <v>1290</v>
      </c>
      <c r="B544" s="37" t="s">
        <v>1291</v>
      </c>
      <c r="C544" s="2">
        <v>16.92</v>
      </c>
      <c r="D544" s="2">
        <v>33.11</v>
      </c>
      <c r="E544" s="2" t="s">
        <v>336</v>
      </c>
      <c r="F544" s="2" t="s">
        <v>249</v>
      </c>
      <c r="G544" s="2" t="s">
        <v>310</v>
      </c>
    </row>
    <row r="545">
      <c r="A545" s="2" t="s">
        <v>1292</v>
      </c>
      <c r="B545" s="37" t="s">
        <v>1293</v>
      </c>
      <c r="C545" s="2">
        <v>11.67</v>
      </c>
      <c r="D545" s="2">
        <v>35.78</v>
      </c>
      <c r="E545" s="2" t="s">
        <v>336</v>
      </c>
      <c r="F545" s="2" t="s">
        <v>249</v>
      </c>
      <c r="G545" s="2" t="s">
        <v>310</v>
      </c>
    </row>
    <row r="546">
      <c r="A546" s="2" t="s">
        <v>72</v>
      </c>
      <c r="B546" s="37" t="s">
        <v>1294</v>
      </c>
      <c r="C546" s="2">
        <v>14.02</v>
      </c>
      <c r="D546" s="2">
        <v>35.4</v>
      </c>
      <c r="E546" s="2" t="s">
        <v>336</v>
      </c>
      <c r="F546" s="2" t="s">
        <v>249</v>
      </c>
      <c r="G546" s="2" t="s">
        <v>253</v>
      </c>
    </row>
    <row r="547">
      <c r="A547" s="2" t="s">
        <v>1295</v>
      </c>
      <c r="B547" s="37" t="s">
        <v>1296</v>
      </c>
      <c r="C547" s="2">
        <v>18.33</v>
      </c>
      <c r="D547" s="2">
        <v>26.17</v>
      </c>
      <c r="E547" s="2" t="s">
        <v>264</v>
      </c>
      <c r="F547" s="2" t="s">
        <v>257</v>
      </c>
      <c r="G547" s="2" t="s">
        <v>310</v>
      </c>
    </row>
    <row r="548">
      <c r="A548" s="2" t="s">
        <v>1297</v>
      </c>
      <c r="B548" s="37" t="s">
        <v>1298</v>
      </c>
      <c r="C548" s="2">
        <v>0.78</v>
      </c>
      <c r="D548" s="2">
        <v>46.44</v>
      </c>
      <c r="E548" s="2" t="s">
        <v>248</v>
      </c>
      <c r="F548" s="2" t="s">
        <v>252</v>
      </c>
      <c r="G548" s="2" t="s">
        <v>250</v>
      </c>
    </row>
    <row r="549">
      <c r="A549" s="2" t="s">
        <v>1299</v>
      </c>
      <c r="B549" s="37" t="s">
        <v>1300</v>
      </c>
      <c r="C549" s="2">
        <v>7.6</v>
      </c>
      <c r="D549" s="2">
        <v>42.42</v>
      </c>
      <c r="E549" s="2" t="s">
        <v>336</v>
      </c>
      <c r="F549" s="2" t="s">
        <v>252</v>
      </c>
      <c r="G549" s="2" t="s">
        <v>250</v>
      </c>
    </row>
    <row r="550">
      <c r="A550" s="2" t="s">
        <v>1301</v>
      </c>
      <c r="B550" s="37" t="s">
        <v>1302</v>
      </c>
      <c r="C550" s="2">
        <v>17.08</v>
      </c>
      <c r="D550" s="2">
        <v>39.06</v>
      </c>
      <c r="E550" s="2" t="s">
        <v>336</v>
      </c>
      <c r="F550" s="2" t="s">
        <v>249</v>
      </c>
      <c r="G550" s="2" t="s">
        <v>310</v>
      </c>
    </row>
    <row r="551">
      <c r="A551" s="2" t="s">
        <v>1303</v>
      </c>
      <c r="B551" s="37" t="s">
        <v>1304</v>
      </c>
      <c r="C551" s="2">
        <v>9.67</v>
      </c>
      <c r="D551" s="2">
        <v>35.44</v>
      </c>
      <c r="E551" s="2" t="s">
        <v>336</v>
      </c>
      <c r="F551" s="2" t="s">
        <v>249</v>
      </c>
      <c r="G551" s="2" t="s">
        <v>310</v>
      </c>
    </row>
    <row r="552">
      <c r="A552" s="2" t="s">
        <v>1305</v>
      </c>
      <c r="B552" s="37" t="s">
        <v>1306</v>
      </c>
      <c r="C552" s="2">
        <v>12.44</v>
      </c>
      <c r="D552" s="2">
        <v>36.11</v>
      </c>
      <c r="E552" s="2" t="s">
        <v>336</v>
      </c>
      <c r="F552" s="2" t="s">
        <v>249</v>
      </c>
      <c r="G552" s="2" t="s">
        <v>310</v>
      </c>
    </row>
    <row r="553">
      <c r="A553" s="2" t="s">
        <v>1307</v>
      </c>
      <c r="B553" s="37" t="s">
        <v>1308</v>
      </c>
      <c r="C553" s="2">
        <v>13.62</v>
      </c>
      <c r="D553" s="2">
        <v>39.42</v>
      </c>
      <c r="E553" s="2" t="s">
        <v>336</v>
      </c>
      <c r="F553" s="2" t="s">
        <v>249</v>
      </c>
      <c r="G553" s="2" t="s">
        <v>310</v>
      </c>
    </row>
    <row r="554">
      <c r="A554" s="2" t="s">
        <v>1309</v>
      </c>
      <c r="B554" s="37" t="s">
        <v>1310</v>
      </c>
      <c r="C554" s="2">
        <v>10.78</v>
      </c>
      <c r="D554" s="2">
        <v>36.0</v>
      </c>
      <c r="E554" s="2" t="s">
        <v>336</v>
      </c>
      <c r="F554" s="2" t="s">
        <v>249</v>
      </c>
      <c r="G554" s="2" t="s">
        <v>310</v>
      </c>
    </row>
    <row r="555">
      <c r="A555" s="2" t="s">
        <v>1311</v>
      </c>
      <c r="B555" s="37" t="s">
        <v>1312</v>
      </c>
      <c r="C555" s="2">
        <v>21.0</v>
      </c>
      <c r="D555" s="2">
        <v>32.56</v>
      </c>
      <c r="E555" s="2" t="s">
        <v>264</v>
      </c>
      <c r="F555" s="2" t="s">
        <v>249</v>
      </c>
      <c r="G555" s="2" t="s">
        <v>310</v>
      </c>
    </row>
    <row r="556">
      <c r="A556" s="2" t="s">
        <v>1313</v>
      </c>
      <c r="B556" s="37" t="s">
        <v>1314</v>
      </c>
      <c r="C556" s="2">
        <v>13.56</v>
      </c>
      <c r="D556" s="2">
        <v>34.11</v>
      </c>
      <c r="E556" s="2" t="s">
        <v>336</v>
      </c>
      <c r="F556" s="2" t="s">
        <v>249</v>
      </c>
      <c r="G556" s="2" t="s">
        <v>310</v>
      </c>
    </row>
    <row r="557">
      <c r="A557" s="2" t="s">
        <v>1315</v>
      </c>
      <c r="B557" s="37" t="s">
        <v>1316</v>
      </c>
      <c r="C557" s="2">
        <v>15.44</v>
      </c>
      <c r="D557" s="2">
        <v>30.22</v>
      </c>
      <c r="E557" s="2" t="s">
        <v>336</v>
      </c>
      <c r="F557" s="2" t="s">
        <v>257</v>
      </c>
      <c r="G557" s="2" t="s">
        <v>310</v>
      </c>
    </row>
    <row r="558">
      <c r="A558" s="2" t="s">
        <v>1317</v>
      </c>
      <c r="B558" s="37" t="s">
        <v>1318</v>
      </c>
      <c r="C558" s="2">
        <v>21.56</v>
      </c>
      <c r="D558" s="2">
        <v>22.72</v>
      </c>
      <c r="E558" s="2" t="s">
        <v>264</v>
      </c>
      <c r="F558" s="2" t="s">
        <v>333</v>
      </c>
      <c r="G558" s="2" t="s">
        <v>310</v>
      </c>
    </row>
    <row r="559">
      <c r="A559" s="2" t="s">
        <v>97</v>
      </c>
      <c r="B559" s="37" t="s">
        <v>1319</v>
      </c>
      <c r="C559" s="2">
        <v>11.85</v>
      </c>
      <c r="D559" s="2">
        <v>40.56</v>
      </c>
      <c r="E559" s="2" t="s">
        <v>336</v>
      </c>
      <c r="F559" s="2" t="s">
        <v>252</v>
      </c>
      <c r="G559" s="2" t="s">
        <v>310</v>
      </c>
    </row>
    <row r="560">
      <c r="A560" s="2" t="s">
        <v>1320</v>
      </c>
      <c r="B560" s="37" t="s">
        <v>1321</v>
      </c>
      <c r="C560" s="2">
        <v>18.07</v>
      </c>
      <c r="D560" s="2">
        <v>28.72</v>
      </c>
      <c r="E560" s="2" t="s">
        <v>264</v>
      </c>
      <c r="F560" s="2" t="s">
        <v>257</v>
      </c>
      <c r="G560" s="2" t="s">
        <v>310</v>
      </c>
    </row>
    <row r="561">
      <c r="A561" s="2" t="s">
        <v>1322</v>
      </c>
      <c r="B561" s="37" t="s">
        <v>1323</v>
      </c>
      <c r="C561" s="2">
        <v>11.11</v>
      </c>
      <c r="D561" s="2">
        <v>36.42</v>
      </c>
      <c r="E561" s="2" t="s">
        <v>336</v>
      </c>
      <c r="F561" s="2" t="s">
        <v>249</v>
      </c>
      <c r="G561" s="2" t="s">
        <v>310</v>
      </c>
    </row>
    <row r="562">
      <c r="A562" s="2" t="s">
        <v>1324</v>
      </c>
      <c r="B562" s="37" t="s">
        <v>1325</v>
      </c>
      <c r="C562" s="2">
        <v>14.0</v>
      </c>
      <c r="D562" s="2">
        <v>32.33</v>
      </c>
      <c r="E562" s="2" t="s">
        <v>336</v>
      </c>
      <c r="F562" s="2" t="s">
        <v>249</v>
      </c>
      <c r="G562" s="2" t="s">
        <v>310</v>
      </c>
    </row>
    <row r="563">
      <c r="A563" s="2" t="s">
        <v>1326</v>
      </c>
      <c r="B563" s="37" t="s">
        <v>1327</v>
      </c>
      <c r="C563" s="2">
        <v>26.17</v>
      </c>
      <c r="D563" s="2">
        <v>19.95</v>
      </c>
      <c r="E563" s="2" t="s">
        <v>264</v>
      </c>
      <c r="F563" s="2" t="s">
        <v>333</v>
      </c>
      <c r="G563" s="2" t="s">
        <v>310</v>
      </c>
    </row>
    <row r="564">
      <c r="A564" s="2" t="s">
        <v>1328</v>
      </c>
      <c r="B564" s="37" t="s">
        <v>1329</v>
      </c>
      <c r="C564" s="2">
        <v>17.25</v>
      </c>
      <c r="D564" s="2">
        <v>30.89</v>
      </c>
      <c r="E564" s="2" t="s">
        <v>336</v>
      </c>
      <c r="F564" s="2" t="s">
        <v>257</v>
      </c>
      <c r="G564" s="2" t="s">
        <v>310</v>
      </c>
    </row>
    <row r="565">
      <c r="A565" s="2" t="s">
        <v>1330</v>
      </c>
      <c r="B565" s="37" t="s">
        <v>1331</v>
      </c>
      <c r="C565" s="2">
        <v>25.13</v>
      </c>
      <c r="D565" s="2">
        <v>22.22</v>
      </c>
      <c r="E565" s="2" t="s">
        <v>264</v>
      </c>
      <c r="F565" s="2" t="s">
        <v>333</v>
      </c>
      <c r="G565" s="2" t="s">
        <v>310</v>
      </c>
    </row>
    <row r="566">
      <c r="A566" s="2" t="s">
        <v>1332</v>
      </c>
      <c r="B566" s="37" t="s">
        <v>1333</v>
      </c>
      <c r="C566" s="2">
        <v>26.63</v>
      </c>
      <c r="D566" s="2">
        <v>21.43</v>
      </c>
      <c r="E566" s="2" t="s">
        <v>264</v>
      </c>
      <c r="F566" s="2" t="s">
        <v>333</v>
      </c>
      <c r="G566" s="2" t="s">
        <v>310</v>
      </c>
    </row>
    <row r="567">
      <c r="A567" s="2" t="s">
        <v>1334</v>
      </c>
      <c r="B567" s="37" t="s">
        <v>1335</v>
      </c>
      <c r="C567" s="2">
        <v>8.47</v>
      </c>
      <c r="D567" s="2">
        <v>44.42</v>
      </c>
      <c r="E567" s="2" t="s">
        <v>336</v>
      </c>
      <c r="F567" s="2" t="s">
        <v>252</v>
      </c>
      <c r="G567" s="2" t="s">
        <v>310</v>
      </c>
    </row>
    <row r="568">
      <c r="A568" s="2" t="s">
        <v>1336</v>
      </c>
      <c r="B568" s="37" t="s">
        <v>1337</v>
      </c>
      <c r="C568" s="2">
        <v>20.33</v>
      </c>
      <c r="D568" s="2">
        <v>17.09</v>
      </c>
      <c r="E568" s="2" t="s">
        <v>264</v>
      </c>
      <c r="F568" s="2" t="s">
        <v>333</v>
      </c>
      <c r="G568" s="2" t="s">
        <v>310</v>
      </c>
    </row>
    <row r="569">
      <c r="A569" s="2" t="s">
        <v>1338</v>
      </c>
      <c r="B569" s="37" t="s">
        <v>1339</v>
      </c>
      <c r="C569" s="2">
        <v>11.0</v>
      </c>
      <c r="D569" s="2">
        <v>35.89</v>
      </c>
      <c r="E569" s="2" t="s">
        <v>336</v>
      </c>
      <c r="F569" s="2" t="s">
        <v>249</v>
      </c>
      <c r="G569" s="2" t="s">
        <v>310</v>
      </c>
    </row>
    <row r="570">
      <c r="A570" s="2" t="s">
        <v>1340</v>
      </c>
      <c r="B570" s="37" t="s">
        <v>1341</v>
      </c>
      <c r="C570" s="2">
        <v>15.75</v>
      </c>
      <c r="D570" s="2">
        <v>31.56</v>
      </c>
      <c r="E570" s="2" t="s">
        <v>336</v>
      </c>
      <c r="F570" s="2" t="s">
        <v>257</v>
      </c>
      <c r="G570" s="2" t="s">
        <v>310</v>
      </c>
    </row>
    <row r="571">
      <c r="A571" s="2" t="s">
        <v>1342</v>
      </c>
      <c r="B571" s="37" t="s">
        <v>1343</v>
      </c>
      <c r="C571" s="2">
        <v>16.22</v>
      </c>
      <c r="D571" s="2">
        <v>29.89</v>
      </c>
      <c r="E571" s="2" t="s">
        <v>336</v>
      </c>
      <c r="F571" s="2" t="s">
        <v>257</v>
      </c>
      <c r="G571" s="2" t="s">
        <v>310</v>
      </c>
    </row>
    <row r="572">
      <c r="A572" s="2" t="s">
        <v>1344</v>
      </c>
      <c r="B572" s="37" t="s">
        <v>1345</v>
      </c>
      <c r="C572" s="2">
        <v>17.75</v>
      </c>
      <c r="D572" s="2">
        <v>30.22</v>
      </c>
      <c r="E572" s="2" t="s">
        <v>336</v>
      </c>
      <c r="F572" s="2" t="s">
        <v>257</v>
      </c>
      <c r="G572" s="2" t="s">
        <v>310</v>
      </c>
    </row>
    <row r="573">
      <c r="A573" s="2" t="s">
        <v>1346</v>
      </c>
      <c r="B573" s="37" t="s">
        <v>1347</v>
      </c>
      <c r="C573" s="2">
        <v>13.22</v>
      </c>
      <c r="D573" s="2">
        <v>30.0</v>
      </c>
      <c r="E573" s="2" t="s">
        <v>336</v>
      </c>
      <c r="F573" s="2" t="s">
        <v>257</v>
      </c>
      <c r="G573" s="2" t="s">
        <v>310</v>
      </c>
    </row>
    <row r="574">
      <c r="A574" s="2" t="s">
        <v>1348</v>
      </c>
      <c r="B574" s="37" t="s">
        <v>1349</v>
      </c>
      <c r="C574" s="2">
        <v>26.52</v>
      </c>
      <c r="D574" s="2">
        <v>20.1</v>
      </c>
      <c r="E574" s="2" t="s">
        <v>264</v>
      </c>
      <c r="F574" s="2" t="s">
        <v>333</v>
      </c>
      <c r="G574" s="2" t="s">
        <v>310</v>
      </c>
    </row>
    <row r="575">
      <c r="A575" s="2" t="s">
        <v>1350</v>
      </c>
      <c r="B575" s="37" t="s">
        <v>1351</v>
      </c>
      <c r="C575" s="2">
        <v>8.22</v>
      </c>
      <c r="D575" s="2">
        <v>39.89</v>
      </c>
      <c r="E575" s="2" t="s">
        <v>336</v>
      </c>
      <c r="F575" s="2" t="s">
        <v>249</v>
      </c>
      <c r="G575" s="2" t="s">
        <v>310</v>
      </c>
    </row>
    <row r="576">
      <c r="A576" s="2" t="s">
        <v>1352</v>
      </c>
      <c r="B576" s="37" t="s">
        <v>1353</v>
      </c>
      <c r="C576" s="2">
        <v>21.0</v>
      </c>
      <c r="D576" s="2">
        <v>23.39</v>
      </c>
      <c r="E576" s="2" t="s">
        <v>264</v>
      </c>
      <c r="F576" s="2" t="s">
        <v>333</v>
      </c>
      <c r="G576" s="2" t="s">
        <v>310</v>
      </c>
    </row>
    <row r="577">
      <c r="A577" s="2" t="s">
        <v>1354</v>
      </c>
      <c r="B577" s="37" t="s">
        <v>1355</v>
      </c>
      <c r="C577" s="2">
        <v>12.22</v>
      </c>
      <c r="D577" s="2">
        <v>37.44</v>
      </c>
      <c r="E577" s="2" t="s">
        <v>336</v>
      </c>
      <c r="F577" s="2" t="s">
        <v>249</v>
      </c>
      <c r="G577" s="2" t="s">
        <v>310</v>
      </c>
    </row>
    <row r="578">
      <c r="A578" s="2" t="s">
        <v>1356</v>
      </c>
      <c r="B578" s="37" t="s">
        <v>1357</v>
      </c>
      <c r="C578" s="2">
        <v>23.1</v>
      </c>
      <c r="D578" s="2">
        <v>21.77</v>
      </c>
      <c r="E578" s="2" t="s">
        <v>264</v>
      </c>
      <c r="F578" s="2" t="s">
        <v>333</v>
      </c>
      <c r="G578" s="2" t="s">
        <v>310</v>
      </c>
    </row>
    <row r="579">
      <c r="A579" s="2" t="s">
        <v>1358</v>
      </c>
      <c r="B579" s="37" t="s">
        <v>1359</v>
      </c>
      <c r="C579" s="2">
        <v>22.11</v>
      </c>
      <c r="D579" s="2">
        <v>18.89</v>
      </c>
      <c r="E579" s="2" t="s">
        <v>264</v>
      </c>
      <c r="F579" s="2" t="s">
        <v>333</v>
      </c>
      <c r="G579" s="2" t="s">
        <v>310</v>
      </c>
    </row>
    <row r="580">
      <c r="A580" s="2" t="s">
        <v>1360</v>
      </c>
      <c r="B580" s="37" t="s">
        <v>1361</v>
      </c>
      <c r="C580" s="2">
        <v>14.33</v>
      </c>
      <c r="D580" s="2">
        <v>37.89</v>
      </c>
      <c r="E580" s="2" t="s">
        <v>336</v>
      </c>
      <c r="F580" s="2" t="s">
        <v>249</v>
      </c>
      <c r="G580" s="2" t="s">
        <v>310</v>
      </c>
    </row>
    <row r="581">
      <c r="A581" s="2" t="s">
        <v>1362</v>
      </c>
      <c r="B581" s="37" t="s">
        <v>1363</v>
      </c>
      <c r="C581" s="2">
        <v>-0.65</v>
      </c>
      <c r="D581" s="2">
        <v>46.27</v>
      </c>
      <c r="E581" s="2" t="s">
        <v>248</v>
      </c>
      <c r="F581" s="2" t="s">
        <v>252</v>
      </c>
      <c r="G581" s="2" t="s">
        <v>253</v>
      </c>
    </row>
    <row r="582">
      <c r="A582" s="2" t="s">
        <v>1364</v>
      </c>
      <c r="B582" s="37" t="s">
        <v>1365</v>
      </c>
      <c r="C582" s="2">
        <v>-28.17</v>
      </c>
      <c r="D582" s="2">
        <v>17.58</v>
      </c>
      <c r="E582" s="2" t="s">
        <v>256</v>
      </c>
      <c r="F582" s="2" t="s">
        <v>333</v>
      </c>
      <c r="G582" s="2" t="s">
        <v>250</v>
      </c>
    </row>
    <row r="583">
      <c r="A583" s="2" t="s">
        <v>1366</v>
      </c>
      <c r="B583" s="37" t="s">
        <v>1367</v>
      </c>
      <c r="C583" s="2">
        <v>-5.56</v>
      </c>
      <c r="D583" s="2">
        <v>43.0</v>
      </c>
      <c r="E583" s="2" t="s">
        <v>248</v>
      </c>
      <c r="F583" s="2" t="s">
        <v>252</v>
      </c>
      <c r="G583" s="2" t="s">
        <v>250</v>
      </c>
    </row>
    <row r="584">
      <c r="A584" s="2" t="s">
        <v>1368</v>
      </c>
      <c r="B584" s="37" t="s">
        <v>1369</v>
      </c>
      <c r="C584" s="2">
        <v>-31.13</v>
      </c>
      <c r="D584" s="2">
        <v>19.85</v>
      </c>
      <c r="E584" s="2" t="s">
        <v>776</v>
      </c>
      <c r="F584" s="2" t="s">
        <v>333</v>
      </c>
      <c r="G584" s="2" t="s">
        <v>250</v>
      </c>
    </row>
    <row r="585">
      <c r="A585" s="2" t="s">
        <v>1370</v>
      </c>
      <c r="B585" s="37" t="s">
        <v>1371</v>
      </c>
      <c r="C585" s="2">
        <v>-12.56</v>
      </c>
      <c r="D585" s="2">
        <v>40.33</v>
      </c>
      <c r="E585" s="2" t="s">
        <v>260</v>
      </c>
      <c r="F585" s="2" t="s">
        <v>252</v>
      </c>
      <c r="G585" s="2" t="s">
        <v>310</v>
      </c>
    </row>
    <row r="586">
      <c r="A586" s="2" t="s">
        <v>1372</v>
      </c>
      <c r="B586" s="37" t="s">
        <v>1373</v>
      </c>
      <c r="C586" s="2">
        <v>-19.08</v>
      </c>
      <c r="D586" s="2">
        <v>33.89</v>
      </c>
      <c r="E586" s="2" t="s">
        <v>256</v>
      </c>
      <c r="F586" s="2" t="s">
        <v>249</v>
      </c>
      <c r="G586" s="2" t="s">
        <v>310</v>
      </c>
    </row>
    <row r="587">
      <c r="A587" s="2" t="s">
        <v>1374</v>
      </c>
      <c r="B587" s="37" t="s">
        <v>1375</v>
      </c>
      <c r="C587" s="2">
        <v>-17.67</v>
      </c>
      <c r="D587" s="2">
        <v>35.0</v>
      </c>
      <c r="E587" s="2" t="s">
        <v>260</v>
      </c>
      <c r="F587" s="2" t="s">
        <v>249</v>
      </c>
      <c r="G587" s="2" t="s">
        <v>310</v>
      </c>
    </row>
    <row r="588">
      <c r="A588" s="2" t="s">
        <v>1376</v>
      </c>
      <c r="B588" s="37" t="s">
        <v>1377</v>
      </c>
      <c r="C588" s="2">
        <v>15.59</v>
      </c>
      <c r="D588" s="2">
        <v>29.8</v>
      </c>
      <c r="E588" s="2" t="s">
        <v>336</v>
      </c>
      <c r="F588" s="2" t="s">
        <v>257</v>
      </c>
      <c r="G588" s="2" t="s">
        <v>253</v>
      </c>
    </row>
    <row r="589">
      <c r="A589" s="2" t="s">
        <v>1378</v>
      </c>
      <c r="B589" s="37" t="s">
        <v>1379</v>
      </c>
      <c r="C589" s="2">
        <v>-6.11</v>
      </c>
      <c r="D589" s="2">
        <v>46.11</v>
      </c>
      <c r="E589" s="2" t="s">
        <v>260</v>
      </c>
      <c r="F589" s="2" t="s">
        <v>252</v>
      </c>
      <c r="G589" s="2" t="s">
        <v>250</v>
      </c>
    </row>
    <row r="590">
      <c r="A590" s="2" t="s">
        <v>1380</v>
      </c>
      <c r="B590" s="37" t="s">
        <v>1381</v>
      </c>
      <c r="C590" s="2">
        <v>-21.2</v>
      </c>
      <c r="D590" s="2">
        <v>22.0</v>
      </c>
      <c r="E590" s="2" t="s">
        <v>256</v>
      </c>
      <c r="F590" s="2" t="s">
        <v>333</v>
      </c>
      <c r="G590" s="2" t="s">
        <v>250</v>
      </c>
    </row>
    <row r="591">
      <c r="A591" s="2" t="s">
        <v>1382</v>
      </c>
      <c r="B591" s="37" t="s">
        <v>1383</v>
      </c>
      <c r="C591" s="2">
        <v>-6.56</v>
      </c>
      <c r="D591" s="2">
        <v>42.0</v>
      </c>
      <c r="E591" s="2" t="s">
        <v>260</v>
      </c>
      <c r="F591" s="2" t="s">
        <v>252</v>
      </c>
      <c r="G591" s="2" t="s">
        <v>250</v>
      </c>
    </row>
    <row r="592">
      <c r="A592" s="2" t="s">
        <v>1384</v>
      </c>
      <c r="B592" s="37" t="s">
        <v>1385</v>
      </c>
      <c r="C592" s="2">
        <v>23.85</v>
      </c>
      <c r="D592" s="2">
        <v>18.48</v>
      </c>
      <c r="E592" s="2" t="s">
        <v>264</v>
      </c>
      <c r="F592" s="2" t="s">
        <v>333</v>
      </c>
      <c r="G592" s="2" t="s">
        <v>253</v>
      </c>
    </row>
    <row r="593">
      <c r="A593" s="2" t="s">
        <v>1386</v>
      </c>
      <c r="B593" s="37" t="s">
        <v>1387</v>
      </c>
      <c r="C593" s="2">
        <v>0.0</v>
      </c>
      <c r="D593" s="2">
        <v>45.78</v>
      </c>
      <c r="E593" s="2" t="s">
        <v>248</v>
      </c>
      <c r="F593" s="2" t="s">
        <v>252</v>
      </c>
      <c r="G593" s="2" t="s">
        <v>250</v>
      </c>
    </row>
    <row r="594">
      <c r="A594" s="2" t="s">
        <v>1388</v>
      </c>
      <c r="B594" s="37" t="s">
        <v>1389</v>
      </c>
      <c r="C594" s="2">
        <v>13.85</v>
      </c>
      <c r="D594" s="2">
        <v>24.72</v>
      </c>
      <c r="E594" s="2" t="s">
        <v>336</v>
      </c>
      <c r="F594" s="2" t="s">
        <v>257</v>
      </c>
      <c r="G594" s="2" t="s">
        <v>250</v>
      </c>
    </row>
    <row r="595">
      <c r="A595" s="2" t="s">
        <v>1390</v>
      </c>
      <c r="B595" s="37" t="s">
        <v>1391</v>
      </c>
      <c r="C595" s="2">
        <v>-5.98</v>
      </c>
      <c r="D595" s="2">
        <v>29.81</v>
      </c>
      <c r="E595" s="2" t="s">
        <v>248</v>
      </c>
      <c r="F595" s="2" t="s">
        <v>257</v>
      </c>
      <c r="G595" s="2" t="s">
        <v>253</v>
      </c>
    </row>
    <row r="596">
      <c r="A596" s="2" t="s">
        <v>1392</v>
      </c>
      <c r="B596" s="37" t="s">
        <v>1393</v>
      </c>
      <c r="C596" s="2">
        <v>-5.27</v>
      </c>
      <c r="D596" s="2">
        <v>43.96</v>
      </c>
      <c r="E596" s="2" t="s">
        <v>248</v>
      </c>
      <c r="F596" s="2" t="s">
        <v>252</v>
      </c>
      <c r="G596" s="2" t="s">
        <v>253</v>
      </c>
    </row>
    <row r="597">
      <c r="A597" s="2" t="s">
        <v>1394</v>
      </c>
      <c r="B597" s="37" t="s">
        <v>1395</v>
      </c>
      <c r="C597" s="2">
        <v>-29.5</v>
      </c>
      <c r="D597" s="2">
        <v>19.78</v>
      </c>
      <c r="E597" s="2" t="s">
        <v>256</v>
      </c>
      <c r="F597" s="2" t="s">
        <v>333</v>
      </c>
      <c r="G597" s="2" t="s">
        <v>250</v>
      </c>
    </row>
    <row r="598">
      <c r="A598" s="2" t="s">
        <v>1396</v>
      </c>
      <c r="B598" s="37" t="s">
        <v>1397</v>
      </c>
      <c r="C598" s="2">
        <v>-9.31</v>
      </c>
      <c r="D598" s="2">
        <v>33.61</v>
      </c>
      <c r="E598" s="2" t="s">
        <v>260</v>
      </c>
      <c r="F598" s="2" t="s">
        <v>249</v>
      </c>
      <c r="G598" s="2" t="s">
        <v>253</v>
      </c>
    </row>
    <row r="599">
      <c r="A599" s="2" t="s">
        <v>1398</v>
      </c>
      <c r="B599" s="37" t="s">
        <v>1399</v>
      </c>
      <c r="C599" s="2">
        <v>2.88</v>
      </c>
      <c r="D599" s="2">
        <v>42.4</v>
      </c>
      <c r="E599" s="2" t="s">
        <v>248</v>
      </c>
      <c r="F599" s="2" t="s">
        <v>252</v>
      </c>
      <c r="G599" s="2" t="s">
        <v>253</v>
      </c>
    </row>
    <row r="600">
      <c r="A600" s="2" t="s">
        <v>1400</v>
      </c>
      <c r="B600" s="37" t="s">
        <v>1401</v>
      </c>
      <c r="C600" s="2">
        <v>-7.79</v>
      </c>
      <c r="D600" s="2">
        <v>39.87</v>
      </c>
      <c r="E600" s="2" t="s">
        <v>260</v>
      </c>
      <c r="F600" s="2" t="s">
        <v>249</v>
      </c>
      <c r="G600" s="2" t="s">
        <v>253</v>
      </c>
    </row>
    <row r="601">
      <c r="A601" s="2" t="s">
        <v>1402</v>
      </c>
      <c r="B601" s="37" t="s">
        <v>1403</v>
      </c>
      <c r="C601" s="2">
        <v>-6.75</v>
      </c>
      <c r="D601" s="2">
        <v>42.82</v>
      </c>
      <c r="E601" s="2" t="s">
        <v>260</v>
      </c>
      <c r="F601" s="2" t="s">
        <v>252</v>
      </c>
      <c r="G601" s="2" t="s">
        <v>253</v>
      </c>
    </row>
    <row r="602">
      <c r="A602" s="2" t="s">
        <v>1404</v>
      </c>
      <c r="B602" s="37" t="s">
        <v>1405</v>
      </c>
      <c r="C602" s="2">
        <v>15.56</v>
      </c>
      <c r="D602" s="2">
        <v>32.4</v>
      </c>
      <c r="E602" s="2" t="s">
        <v>336</v>
      </c>
      <c r="F602" s="2" t="s">
        <v>249</v>
      </c>
      <c r="G602" s="2" t="s">
        <v>253</v>
      </c>
    </row>
    <row r="603">
      <c r="A603" s="2" t="s">
        <v>164</v>
      </c>
      <c r="B603" s="37" t="s">
        <v>1406</v>
      </c>
      <c r="C603" s="2">
        <v>-9.74</v>
      </c>
      <c r="D603" s="2">
        <v>39.04</v>
      </c>
      <c r="E603" s="2" t="s">
        <v>260</v>
      </c>
      <c r="F603" s="2" t="s">
        <v>249</v>
      </c>
      <c r="G603" s="2" t="s">
        <v>253</v>
      </c>
    </row>
    <row r="604">
      <c r="A604" s="2" t="s">
        <v>231</v>
      </c>
      <c r="B604" s="37" t="s">
        <v>1407</v>
      </c>
      <c r="C604" s="2">
        <v>-8.75</v>
      </c>
      <c r="D604" s="2">
        <v>37.28</v>
      </c>
      <c r="E604" s="2" t="s">
        <v>260</v>
      </c>
      <c r="F604" s="2" t="s">
        <v>249</v>
      </c>
      <c r="G604" s="2" t="s">
        <v>253</v>
      </c>
    </row>
    <row r="605">
      <c r="A605" s="2" t="s">
        <v>1408</v>
      </c>
      <c r="B605" s="37" t="s">
        <v>1409</v>
      </c>
      <c r="C605" s="2">
        <v>23.46</v>
      </c>
      <c r="D605" s="2">
        <v>21.14</v>
      </c>
      <c r="E605" s="2" t="s">
        <v>264</v>
      </c>
      <c r="F605" s="2" t="s">
        <v>333</v>
      </c>
      <c r="G605" s="2" t="s">
        <v>253</v>
      </c>
    </row>
    <row r="606">
      <c r="A606" s="2" t="s">
        <v>1410</v>
      </c>
      <c r="B606" s="37" t="s">
        <v>1411</v>
      </c>
      <c r="C606" s="2">
        <v>10.91</v>
      </c>
      <c r="D606" s="2">
        <v>36.42</v>
      </c>
      <c r="E606" s="2" t="s">
        <v>336</v>
      </c>
      <c r="F606" s="2" t="s">
        <v>249</v>
      </c>
      <c r="G606" s="2" t="s">
        <v>253</v>
      </c>
    </row>
    <row r="607">
      <c r="A607" s="2" t="s">
        <v>1412</v>
      </c>
      <c r="B607" s="37" t="s">
        <v>1413</v>
      </c>
      <c r="C607" s="2">
        <v>22.53</v>
      </c>
      <c r="D607" s="2">
        <v>16.72</v>
      </c>
      <c r="E607" s="2" t="s">
        <v>264</v>
      </c>
      <c r="F607" s="2" t="s">
        <v>333</v>
      </c>
      <c r="G607" s="2" t="s">
        <v>253</v>
      </c>
    </row>
    <row r="608">
      <c r="A608" s="2" t="s">
        <v>1414</v>
      </c>
      <c r="B608" s="37" t="s">
        <v>1415</v>
      </c>
      <c r="C608" s="2">
        <v>-4.36</v>
      </c>
      <c r="D608" s="2">
        <v>44.82</v>
      </c>
      <c r="E608" s="2" t="s">
        <v>248</v>
      </c>
      <c r="F608" s="2" t="s">
        <v>252</v>
      </c>
      <c r="G608" s="2" t="s">
        <v>253</v>
      </c>
    </row>
    <row r="609">
      <c r="A609" s="2" t="s">
        <v>1416</v>
      </c>
      <c r="B609" s="37" t="s">
        <v>1417</v>
      </c>
      <c r="C609" s="2">
        <v>-1.75</v>
      </c>
      <c r="D609" s="2">
        <v>48.17</v>
      </c>
      <c r="E609" s="2" t="s">
        <v>248</v>
      </c>
      <c r="F609" s="2" t="s">
        <v>291</v>
      </c>
      <c r="G609" s="2" t="s">
        <v>250</v>
      </c>
    </row>
    <row r="610">
      <c r="A610" s="2" t="s">
        <v>1418</v>
      </c>
      <c r="B610" s="37" t="s">
        <v>1419</v>
      </c>
      <c r="C610" s="2">
        <v>-9.11</v>
      </c>
      <c r="D610" s="2">
        <v>32.25</v>
      </c>
      <c r="E610" s="2" t="s">
        <v>260</v>
      </c>
      <c r="F610" s="2" t="s">
        <v>249</v>
      </c>
      <c r="G610" s="2" t="s">
        <v>253</v>
      </c>
    </row>
    <row r="611">
      <c r="A611" s="2" t="s">
        <v>1420</v>
      </c>
      <c r="B611" s="37" t="s">
        <v>1421</v>
      </c>
      <c r="C611" s="2">
        <v>-4.63</v>
      </c>
      <c r="D611" s="2">
        <v>43.24</v>
      </c>
      <c r="E611" s="2" t="s">
        <v>248</v>
      </c>
      <c r="F611" s="2" t="s">
        <v>252</v>
      </c>
      <c r="G611" s="2" t="s">
        <v>253</v>
      </c>
    </row>
    <row r="612">
      <c r="A612" s="2" t="s">
        <v>119</v>
      </c>
      <c r="B612" s="37" t="s">
        <v>1422</v>
      </c>
      <c r="C612" s="2">
        <v>-4.91</v>
      </c>
      <c r="D612" s="2">
        <v>42.9</v>
      </c>
      <c r="E612" s="2" t="s">
        <v>248</v>
      </c>
      <c r="F612" s="2" t="s">
        <v>252</v>
      </c>
      <c r="G612" s="2" t="s">
        <v>253</v>
      </c>
    </row>
    <row r="613">
      <c r="A613" s="2" t="s">
        <v>1423</v>
      </c>
      <c r="B613" s="37" t="s">
        <v>1424</v>
      </c>
      <c r="C613" s="2">
        <v>-1.05</v>
      </c>
      <c r="D613" s="2">
        <v>44.12</v>
      </c>
      <c r="E613" s="2" t="s">
        <v>248</v>
      </c>
      <c r="F613" s="2" t="s">
        <v>252</v>
      </c>
      <c r="G613" s="2" t="s">
        <v>253</v>
      </c>
    </row>
    <row r="614">
      <c r="A614" s="2" t="s">
        <v>1425</v>
      </c>
      <c r="B614" s="37" t="s">
        <v>1426</v>
      </c>
      <c r="C614" s="2">
        <v>-6.03</v>
      </c>
      <c r="D614" s="2">
        <v>40.29</v>
      </c>
      <c r="E614" s="2" t="s">
        <v>260</v>
      </c>
      <c r="F614" s="2" t="s">
        <v>252</v>
      </c>
      <c r="G614" s="2" t="s">
        <v>253</v>
      </c>
    </row>
    <row r="615">
      <c r="A615" s="2" t="s">
        <v>1427</v>
      </c>
      <c r="B615" s="37" t="s">
        <v>1428</v>
      </c>
      <c r="C615" s="2">
        <v>-6.17</v>
      </c>
      <c r="D615" s="2">
        <v>45.32</v>
      </c>
      <c r="E615" s="2" t="s">
        <v>260</v>
      </c>
      <c r="F615" s="2" t="s">
        <v>252</v>
      </c>
      <c r="G615" s="2" t="s">
        <v>253</v>
      </c>
    </row>
    <row r="616">
      <c r="A616" s="2" t="s">
        <v>1429</v>
      </c>
      <c r="B616" s="37" t="s">
        <v>1430</v>
      </c>
      <c r="C616" s="2">
        <v>-2.44</v>
      </c>
      <c r="D616" s="2">
        <v>44.58</v>
      </c>
      <c r="E616" s="2" t="s">
        <v>248</v>
      </c>
      <c r="F616" s="2" t="s">
        <v>252</v>
      </c>
      <c r="G616" s="2" t="s">
        <v>253</v>
      </c>
    </row>
    <row r="617">
      <c r="A617" s="2" t="s">
        <v>1431</v>
      </c>
      <c r="B617" s="37" t="s">
        <v>1432</v>
      </c>
      <c r="C617" s="2">
        <v>-1.78</v>
      </c>
      <c r="D617" s="2">
        <v>45.8</v>
      </c>
      <c r="E617" s="2" t="s">
        <v>248</v>
      </c>
      <c r="F617" s="2" t="s">
        <v>252</v>
      </c>
      <c r="G617" s="2" t="s">
        <v>253</v>
      </c>
    </row>
    <row r="618">
      <c r="A618" s="2" t="s">
        <v>1433</v>
      </c>
      <c r="B618" s="37" t="s">
        <v>1434</v>
      </c>
      <c r="C618" s="2">
        <v>-2.87</v>
      </c>
      <c r="D618" s="2">
        <v>46.0</v>
      </c>
      <c r="E618" s="2" t="s">
        <v>248</v>
      </c>
      <c r="F618" s="2" t="s">
        <v>252</v>
      </c>
      <c r="G618" s="2" t="s">
        <v>253</v>
      </c>
    </row>
    <row r="619">
      <c r="A619" s="2" t="s">
        <v>1435</v>
      </c>
      <c r="B619" s="37" t="s">
        <v>1436</v>
      </c>
      <c r="C619" s="2">
        <v>-9.84</v>
      </c>
      <c r="D619" s="2">
        <v>38.33</v>
      </c>
      <c r="E619" s="2" t="s">
        <v>260</v>
      </c>
      <c r="F619" s="2" t="s">
        <v>249</v>
      </c>
      <c r="G619" s="2" t="s">
        <v>253</v>
      </c>
    </row>
    <row r="620">
      <c r="A620" s="2" t="s">
        <v>1437</v>
      </c>
      <c r="B620" s="37" t="s">
        <v>1438</v>
      </c>
      <c r="C620" s="2">
        <v>24.0</v>
      </c>
      <c r="D620" s="2">
        <v>15.78</v>
      </c>
      <c r="E620" s="2" t="s">
        <v>264</v>
      </c>
      <c r="F620" s="2" t="s">
        <v>265</v>
      </c>
      <c r="G620" s="2" t="s">
        <v>250</v>
      </c>
    </row>
    <row r="621">
      <c r="A621" s="2" t="s">
        <v>1439</v>
      </c>
      <c r="B621" s="37" t="s">
        <v>1440</v>
      </c>
      <c r="C621" s="2">
        <v>-4.0</v>
      </c>
      <c r="D621" s="2">
        <v>44.17</v>
      </c>
      <c r="E621" s="2" t="s">
        <v>248</v>
      </c>
      <c r="F621" s="2" t="s">
        <v>252</v>
      </c>
      <c r="G621" s="2" t="s">
        <v>253</v>
      </c>
    </row>
    <row r="622">
      <c r="A622" s="2" t="s">
        <v>1441</v>
      </c>
      <c r="B622" s="37" t="s">
        <v>1442</v>
      </c>
      <c r="C622" s="2">
        <v>-9.58</v>
      </c>
      <c r="D622" s="2">
        <v>39.08</v>
      </c>
      <c r="E622" s="2" t="s">
        <v>260</v>
      </c>
      <c r="F622" s="2" t="s">
        <v>249</v>
      </c>
      <c r="G622" s="2" t="s">
        <v>253</v>
      </c>
    </row>
    <row r="623">
      <c r="A623" s="2" t="s">
        <v>1443</v>
      </c>
      <c r="B623" s="37" t="s">
        <v>1444</v>
      </c>
      <c r="C623" s="2">
        <v>-3.17</v>
      </c>
      <c r="D623" s="2">
        <v>46.54</v>
      </c>
      <c r="E623" s="2" t="s">
        <v>248</v>
      </c>
      <c r="F623" s="2" t="s">
        <v>252</v>
      </c>
      <c r="G623" s="2" t="s">
        <v>253</v>
      </c>
    </row>
    <row r="624">
      <c r="A624" s="2" t="s">
        <v>1445</v>
      </c>
      <c r="B624" s="37" t="s">
        <v>1446</v>
      </c>
      <c r="C624" s="2">
        <v>-6.98</v>
      </c>
      <c r="D624" s="2">
        <v>43.12</v>
      </c>
      <c r="E624" s="2" t="s">
        <v>260</v>
      </c>
      <c r="F624" s="2" t="s">
        <v>252</v>
      </c>
      <c r="G624" s="2" t="s">
        <v>253</v>
      </c>
    </row>
    <row r="625">
      <c r="A625" s="2" t="s">
        <v>1447</v>
      </c>
      <c r="B625" s="37" t="s">
        <v>1448</v>
      </c>
      <c r="C625" s="2">
        <v>-10.3</v>
      </c>
      <c r="D625" s="2">
        <v>42.92</v>
      </c>
      <c r="E625" s="2" t="s">
        <v>260</v>
      </c>
      <c r="F625" s="2" t="s">
        <v>252</v>
      </c>
      <c r="G625" s="2" t="s">
        <v>253</v>
      </c>
    </row>
    <row r="626">
      <c r="A626" s="37" t="s">
        <v>1449</v>
      </c>
      <c r="B626" s="37" t="s">
        <v>1450</v>
      </c>
      <c r="C626" s="2">
        <v>8.47</v>
      </c>
      <c r="D626" s="2">
        <v>39.18</v>
      </c>
      <c r="E626" s="2" t="s">
        <v>336</v>
      </c>
      <c r="F626" s="2" t="s">
        <v>249</v>
      </c>
      <c r="G626" s="2" t="s">
        <v>253</v>
      </c>
    </row>
    <row r="627">
      <c r="A627" s="2" t="s">
        <v>1451</v>
      </c>
      <c r="B627" s="37" t="s">
        <v>1452</v>
      </c>
      <c r="C627" s="2">
        <v>-4.23</v>
      </c>
      <c r="D627" s="2">
        <v>42.56</v>
      </c>
      <c r="E627" s="2" t="s">
        <v>248</v>
      </c>
      <c r="F627" s="2" t="s">
        <v>252</v>
      </c>
      <c r="G627" s="2" t="s">
        <v>253</v>
      </c>
    </row>
    <row r="628">
      <c r="A628" s="2" t="s">
        <v>1453</v>
      </c>
      <c r="B628" s="37" t="s">
        <v>1454</v>
      </c>
      <c r="C628" s="2">
        <v>-3.67</v>
      </c>
      <c r="D628" s="2">
        <v>38.89</v>
      </c>
      <c r="E628" s="2" t="s">
        <v>248</v>
      </c>
      <c r="F628" s="2" t="s">
        <v>249</v>
      </c>
      <c r="G628" s="2" t="s">
        <v>250</v>
      </c>
    </row>
    <row r="629">
      <c r="A629" s="2" t="s">
        <v>1455</v>
      </c>
      <c r="B629" s="37" t="s">
        <v>1456</v>
      </c>
      <c r="C629" s="2">
        <v>-5.22</v>
      </c>
      <c r="D629" s="2">
        <v>45.67</v>
      </c>
      <c r="E629" s="2" t="s">
        <v>248</v>
      </c>
      <c r="F629" s="2" t="s">
        <v>252</v>
      </c>
      <c r="G629" s="2" t="s">
        <v>250</v>
      </c>
    </row>
    <row r="630">
      <c r="A630" s="2" t="s">
        <v>1457</v>
      </c>
      <c r="B630" s="37" t="s">
        <v>1458</v>
      </c>
      <c r="C630" s="2">
        <v>-17.5</v>
      </c>
      <c r="D630" s="2">
        <v>22.67</v>
      </c>
      <c r="E630" s="2" t="s">
        <v>260</v>
      </c>
      <c r="F630" s="2" t="s">
        <v>333</v>
      </c>
      <c r="G630" s="2" t="s">
        <v>250</v>
      </c>
    </row>
    <row r="631">
      <c r="A631" s="2" t="s">
        <v>1459</v>
      </c>
      <c r="B631" s="37" t="s">
        <v>1460</v>
      </c>
      <c r="C631" s="2">
        <v>-1.74</v>
      </c>
      <c r="D631" s="2">
        <v>48.64</v>
      </c>
      <c r="E631" s="2" t="s">
        <v>248</v>
      </c>
      <c r="F631" s="2" t="s">
        <v>291</v>
      </c>
      <c r="G631" s="2" t="s">
        <v>253</v>
      </c>
    </row>
    <row r="632">
      <c r="A632" s="2" t="s">
        <v>1461</v>
      </c>
      <c r="B632" s="37" t="s">
        <v>1462</v>
      </c>
      <c r="C632" s="2">
        <v>14.51</v>
      </c>
      <c r="D632" s="2">
        <v>31.78</v>
      </c>
      <c r="E632" s="2" t="s">
        <v>336</v>
      </c>
      <c r="F632" s="2" t="s">
        <v>257</v>
      </c>
      <c r="G632" s="2" t="s">
        <v>253</v>
      </c>
    </row>
    <row r="633">
      <c r="A633" s="2" t="s">
        <v>1463</v>
      </c>
      <c r="B633" s="37" t="s">
        <v>1464</v>
      </c>
      <c r="C633" s="2">
        <v>5.0</v>
      </c>
      <c r="D633" s="2">
        <v>23.56</v>
      </c>
      <c r="E633" s="2" t="s">
        <v>248</v>
      </c>
      <c r="F633" s="2" t="s">
        <v>333</v>
      </c>
      <c r="G633" s="2" t="s">
        <v>250</v>
      </c>
    </row>
    <row r="634">
      <c r="A634" s="2" t="s">
        <v>170</v>
      </c>
      <c r="B634" s="37" t="s">
        <v>1465</v>
      </c>
      <c r="C634" s="2">
        <v>-6.63</v>
      </c>
      <c r="D634" s="2">
        <v>43.22</v>
      </c>
      <c r="E634" s="2" t="s">
        <v>260</v>
      </c>
      <c r="F634" s="2" t="s">
        <v>252</v>
      </c>
      <c r="G634" s="2" t="s">
        <v>253</v>
      </c>
    </row>
    <row r="635">
      <c r="A635" s="2" t="s">
        <v>1466</v>
      </c>
      <c r="B635" s="37" t="s">
        <v>1467</v>
      </c>
      <c r="C635" s="2">
        <v>-1.06</v>
      </c>
      <c r="D635" s="2">
        <v>48.0</v>
      </c>
      <c r="E635" s="2" t="s">
        <v>248</v>
      </c>
      <c r="F635" s="2" t="s">
        <v>252</v>
      </c>
      <c r="G635" s="2" t="s">
        <v>253</v>
      </c>
    </row>
    <row r="636">
      <c r="A636" s="2" t="s">
        <v>1468</v>
      </c>
      <c r="B636" s="37" t="s">
        <v>1469</v>
      </c>
      <c r="C636" s="2">
        <v>-0.14</v>
      </c>
      <c r="D636" s="2">
        <v>46.38</v>
      </c>
      <c r="E636" s="2" t="s">
        <v>248</v>
      </c>
      <c r="F636" s="2" t="s">
        <v>252</v>
      </c>
      <c r="G636" s="2" t="s">
        <v>253</v>
      </c>
    </row>
    <row r="637">
      <c r="A637" s="2" t="s">
        <v>1470</v>
      </c>
      <c r="B637" s="37" t="s">
        <v>1471</v>
      </c>
      <c r="C637" s="2">
        <v>-0.38</v>
      </c>
      <c r="D637" s="2">
        <v>47.02</v>
      </c>
      <c r="E637" s="2" t="s">
        <v>248</v>
      </c>
      <c r="F637" s="2" t="s">
        <v>252</v>
      </c>
      <c r="G637" s="2" t="s">
        <v>253</v>
      </c>
    </row>
    <row r="638">
      <c r="A638" s="2" t="s">
        <v>1472</v>
      </c>
      <c r="B638" s="37" t="s">
        <v>1473</v>
      </c>
      <c r="C638" s="2">
        <v>-10.19</v>
      </c>
      <c r="D638" s="2">
        <v>42.11</v>
      </c>
      <c r="E638" s="2" t="s">
        <v>260</v>
      </c>
      <c r="F638" s="2" t="s">
        <v>252</v>
      </c>
      <c r="G638" s="2" t="s">
        <v>310</v>
      </c>
    </row>
    <row r="639">
      <c r="A639" s="2" t="s">
        <v>1474</v>
      </c>
      <c r="B639" s="37" t="s">
        <v>1475</v>
      </c>
      <c r="C639" s="2">
        <v>-9.33</v>
      </c>
      <c r="D639" s="2">
        <v>34.33</v>
      </c>
      <c r="E639" s="2" t="s">
        <v>260</v>
      </c>
      <c r="F639" s="2" t="s">
        <v>249</v>
      </c>
      <c r="G639" s="2" t="s">
        <v>310</v>
      </c>
    </row>
    <row r="640">
      <c r="A640" s="2" t="s">
        <v>1476</v>
      </c>
      <c r="B640" s="37" t="s">
        <v>1477</v>
      </c>
      <c r="C640" s="2">
        <v>13.48</v>
      </c>
      <c r="D640" s="2">
        <v>32.15</v>
      </c>
      <c r="E640" s="2" t="s">
        <v>336</v>
      </c>
      <c r="F640" s="2" t="s">
        <v>249</v>
      </c>
      <c r="G640" s="2" t="s">
        <v>253</v>
      </c>
    </row>
    <row r="641">
      <c r="A641" s="2" t="s">
        <v>1478</v>
      </c>
      <c r="B641" s="37" t="s">
        <v>1479</v>
      </c>
      <c r="C641" s="2">
        <v>-0.42</v>
      </c>
      <c r="D641" s="2">
        <v>46.81</v>
      </c>
      <c r="E641" s="2" t="s">
        <v>248</v>
      </c>
      <c r="F641" s="2" t="s">
        <v>252</v>
      </c>
      <c r="G641" s="2" t="s">
        <v>253</v>
      </c>
    </row>
    <row r="642">
      <c r="A642" s="2" t="s">
        <v>1480</v>
      </c>
      <c r="B642" s="37" t="s">
        <v>1481</v>
      </c>
      <c r="C642" s="2">
        <v>30.17</v>
      </c>
      <c r="D642" s="2">
        <v>6.53</v>
      </c>
      <c r="E642" s="2" t="s">
        <v>389</v>
      </c>
      <c r="F642" s="2" t="s">
        <v>390</v>
      </c>
      <c r="G642" s="2" t="s">
        <v>250</v>
      </c>
    </row>
    <row r="643">
      <c r="A643" s="2" t="s">
        <v>1482</v>
      </c>
      <c r="B643" s="37" t="s">
        <v>1483</v>
      </c>
      <c r="C643" s="2">
        <v>21.43</v>
      </c>
      <c r="D643" s="2">
        <v>14.46</v>
      </c>
      <c r="E643" s="2" t="s">
        <v>264</v>
      </c>
      <c r="F643" s="2" t="s">
        <v>265</v>
      </c>
      <c r="G643" s="2" t="s">
        <v>253</v>
      </c>
    </row>
    <row r="644">
      <c r="A644" s="2" t="s">
        <v>1484</v>
      </c>
      <c r="B644" s="37" t="s">
        <v>1485</v>
      </c>
      <c r="C644" s="2">
        <v>-2.65</v>
      </c>
      <c r="D644" s="2">
        <v>44.87</v>
      </c>
      <c r="E644" s="2" t="s">
        <v>248</v>
      </c>
      <c r="F644" s="2" t="s">
        <v>252</v>
      </c>
      <c r="G644" s="2" t="s">
        <v>253</v>
      </c>
    </row>
    <row r="645">
      <c r="A645" s="2" t="s">
        <v>1486</v>
      </c>
      <c r="B645" s="37" t="s">
        <v>1487</v>
      </c>
      <c r="C645" s="2">
        <v>-7.11</v>
      </c>
      <c r="D645" s="2">
        <v>43.78</v>
      </c>
      <c r="E645" s="2" t="s">
        <v>260</v>
      </c>
      <c r="F645" s="2" t="s">
        <v>252</v>
      </c>
      <c r="G645" s="2" t="s">
        <v>310</v>
      </c>
    </row>
    <row r="646">
      <c r="A646" s="2" t="s">
        <v>1488</v>
      </c>
      <c r="B646" s="37" t="s">
        <v>1489</v>
      </c>
      <c r="C646" s="2">
        <v>-17.95</v>
      </c>
      <c r="D646" s="2">
        <v>29.93</v>
      </c>
      <c r="E646" s="2" t="s">
        <v>260</v>
      </c>
      <c r="F646" s="2" t="s">
        <v>257</v>
      </c>
      <c r="G646" s="2" t="s">
        <v>253</v>
      </c>
    </row>
    <row r="647">
      <c r="A647" s="2" t="s">
        <v>1490</v>
      </c>
      <c r="B647" s="37" t="s">
        <v>1491</v>
      </c>
      <c r="C647" s="2">
        <v>-2.94</v>
      </c>
      <c r="D647" s="2">
        <v>44.0</v>
      </c>
      <c r="E647" s="2" t="s">
        <v>248</v>
      </c>
      <c r="F647" s="2" t="s">
        <v>252</v>
      </c>
      <c r="G647" s="2" t="s">
        <v>253</v>
      </c>
    </row>
    <row r="648">
      <c r="A648" s="2" t="s">
        <v>1492</v>
      </c>
      <c r="B648" s="37" t="s">
        <v>1493</v>
      </c>
      <c r="C648" s="2">
        <v>-0.13</v>
      </c>
      <c r="D648" s="2">
        <v>45.47</v>
      </c>
      <c r="E648" s="2" t="s">
        <v>248</v>
      </c>
      <c r="F648" s="2" t="s">
        <v>252</v>
      </c>
      <c r="G648" s="2" t="s">
        <v>253</v>
      </c>
    </row>
    <row r="649">
      <c r="A649" s="2" t="s">
        <v>1494</v>
      </c>
      <c r="B649" s="37" t="s">
        <v>1495</v>
      </c>
      <c r="C649" s="2">
        <v>-13.69</v>
      </c>
      <c r="D649" s="2">
        <v>35.44</v>
      </c>
      <c r="E649" s="2" t="s">
        <v>260</v>
      </c>
      <c r="F649" s="2" t="s">
        <v>249</v>
      </c>
      <c r="G649" s="2" t="s">
        <v>250</v>
      </c>
    </row>
    <row r="650">
      <c r="A650" s="2" t="s">
        <v>1496</v>
      </c>
      <c r="B650" s="37" t="s">
        <v>1497</v>
      </c>
      <c r="C650" s="2">
        <v>-4.45</v>
      </c>
      <c r="D650" s="2">
        <v>43.59</v>
      </c>
      <c r="E650" s="2" t="s">
        <v>248</v>
      </c>
      <c r="F650" s="2" t="s">
        <v>252</v>
      </c>
      <c r="G650" s="2" t="s">
        <v>253</v>
      </c>
    </row>
    <row r="651">
      <c r="A651" s="2" t="s">
        <v>1498</v>
      </c>
      <c r="B651" s="37" t="s">
        <v>1499</v>
      </c>
      <c r="C651" s="2">
        <v>12.24</v>
      </c>
      <c r="D651" s="2">
        <v>23.47</v>
      </c>
      <c r="E651" s="2" t="s">
        <v>336</v>
      </c>
      <c r="F651" s="2" t="s">
        <v>333</v>
      </c>
      <c r="G651" s="2" t="s">
        <v>253</v>
      </c>
    </row>
    <row r="652">
      <c r="A652" s="2" t="s">
        <v>1500</v>
      </c>
      <c r="B652" s="37" t="s">
        <v>1501</v>
      </c>
      <c r="C652" s="2">
        <v>15.96</v>
      </c>
      <c r="D652" s="2">
        <v>28.68</v>
      </c>
      <c r="E652" s="2" t="s">
        <v>336</v>
      </c>
      <c r="F652" s="2" t="s">
        <v>257</v>
      </c>
      <c r="G652" s="2" t="s">
        <v>253</v>
      </c>
    </row>
    <row r="653">
      <c r="A653" s="2" t="s">
        <v>1502</v>
      </c>
      <c r="B653" s="37" t="s">
        <v>1503</v>
      </c>
      <c r="C653" s="2">
        <v>-8.92</v>
      </c>
      <c r="D653" s="2">
        <v>43.16</v>
      </c>
      <c r="E653" s="2" t="s">
        <v>260</v>
      </c>
      <c r="F653" s="2" t="s">
        <v>252</v>
      </c>
      <c r="G653" s="2" t="s">
        <v>253</v>
      </c>
    </row>
    <row r="654">
      <c r="A654" s="2" t="s">
        <v>1504</v>
      </c>
      <c r="B654" s="37" t="s">
        <v>1505</v>
      </c>
      <c r="C654" s="2">
        <v>-3.38</v>
      </c>
      <c r="D654" s="2">
        <v>46.87</v>
      </c>
      <c r="E654" s="2" t="s">
        <v>248</v>
      </c>
      <c r="F654" s="2" t="s">
        <v>252</v>
      </c>
      <c r="G654" s="2" t="s">
        <v>253</v>
      </c>
    </row>
    <row r="655">
      <c r="A655" s="2" t="s">
        <v>1506</v>
      </c>
      <c r="B655" s="37" t="s">
        <v>1507</v>
      </c>
      <c r="C655" s="2">
        <v>-13.71</v>
      </c>
      <c r="D655" s="2">
        <v>35.62</v>
      </c>
      <c r="E655" s="2" t="s">
        <v>260</v>
      </c>
      <c r="F655" s="2" t="s">
        <v>249</v>
      </c>
      <c r="G655" s="2" t="s">
        <v>253</v>
      </c>
    </row>
    <row r="656">
      <c r="A656" s="2" t="s">
        <v>1508</v>
      </c>
      <c r="B656" s="37" t="s">
        <v>1509</v>
      </c>
      <c r="C656" s="2">
        <v>-4.78</v>
      </c>
      <c r="D656" s="2">
        <v>37.89</v>
      </c>
      <c r="E656" s="2" t="s">
        <v>248</v>
      </c>
      <c r="F656" s="2" t="s">
        <v>249</v>
      </c>
      <c r="G656" s="2" t="s">
        <v>310</v>
      </c>
    </row>
    <row r="657">
      <c r="A657" s="2" t="s">
        <v>1510</v>
      </c>
      <c r="B657" s="37" t="s">
        <v>1511</v>
      </c>
      <c r="C657" s="2">
        <v>-5.0</v>
      </c>
      <c r="D657" s="2">
        <v>38.78</v>
      </c>
      <c r="E657" s="2" t="s">
        <v>248</v>
      </c>
      <c r="F657" s="2" t="s">
        <v>249</v>
      </c>
      <c r="G657" s="2" t="s">
        <v>310</v>
      </c>
    </row>
    <row r="658">
      <c r="A658" s="2" t="s">
        <v>1512</v>
      </c>
      <c r="B658" s="37" t="s">
        <v>1513</v>
      </c>
      <c r="C658" s="2">
        <v>-1.22</v>
      </c>
      <c r="D658" s="2">
        <v>42.89</v>
      </c>
      <c r="E658" s="2" t="s">
        <v>248</v>
      </c>
      <c r="F658" s="2" t="s">
        <v>252</v>
      </c>
      <c r="G658" s="2" t="s">
        <v>310</v>
      </c>
    </row>
    <row r="659">
      <c r="A659" s="2" t="s">
        <v>1514</v>
      </c>
      <c r="B659" s="37" t="s">
        <v>1515</v>
      </c>
      <c r="C659" s="2">
        <v>25.33</v>
      </c>
      <c r="D659" s="2">
        <v>19.0</v>
      </c>
      <c r="E659" s="2" t="s">
        <v>264</v>
      </c>
      <c r="F659" s="2" t="s">
        <v>333</v>
      </c>
      <c r="G659" s="2" t="s">
        <v>250</v>
      </c>
    </row>
    <row r="660">
      <c r="A660" s="2" t="s">
        <v>1516</v>
      </c>
      <c r="B660" s="37" t="s">
        <v>1517</v>
      </c>
      <c r="C660" s="2">
        <v>15.44</v>
      </c>
      <c r="D660" s="2">
        <v>33.89</v>
      </c>
      <c r="E660" s="2" t="s">
        <v>336</v>
      </c>
      <c r="F660" s="2" t="s">
        <v>249</v>
      </c>
      <c r="G660" s="2" t="s">
        <v>250</v>
      </c>
    </row>
    <row r="661">
      <c r="A661" s="2" t="s">
        <v>167</v>
      </c>
      <c r="B661" s="37" t="s">
        <v>1518</v>
      </c>
      <c r="C661" s="2">
        <v>-9.64</v>
      </c>
      <c r="D661" s="2">
        <v>36.78</v>
      </c>
      <c r="E661" s="2" t="s">
        <v>260</v>
      </c>
      <c r="F661" s="2" t="s">
        <v>249</v>
      </c>
      <c r="G661" s="2" t="s">
        <v>253</v>
      </c>
    </row>
    <row r="662">
      <c r="A662" s="2" t="s">
        <v>182</v>
      </c>
      <c r="B662" s="37" t="s">
        <v>1519</v>
      </c>
      <c r="C662" s="2">
        <v>-1.98</v>
      </c>
      <c r="D662" s="2">
        <v>43.84</v>
      </c>
      <c r="E662" s="2" t="s">
        <v>248</v>
      </c>
      <c r="F662" s="2" t="s">
        <v>252</v>
      </c>
      <c r="G662" s="2" t="s">
        <v>253</v>
      </c>
    </row>
    <row r="663">
      <c r="A663" s="2" t="s">
        <v>1520</v>
      </c>
      <c r="B663" s="37" t="s">
        <v>1521</v>
      </c>
      <c r="C663" s="2">
        <v>-2.89</v>
      </c>
      <c r="D663" s="2">
        <v>37.33</v>
      </c>
      <c r="E663" s="2" t="s">
        <v>248</v>
      </c>
      <c r="F663" s="2" t="s">
        <v>249</v>
      </c>
      <c r="G663" s="2" t="s">
        <v>250</v>
      </c>
    </row>
    <row r="664">
      <c r="A664" s="2" t="s">
        <v>1522</v>
      </c>
      <c r="B664" s="37" t="s">
        <v>1523</v>
      </c>
      <c r="C664" s="2">
        <v>-3.21</v>
      </c>
      <c r="D664" s="2">
        <v>46.89</v>
      </c>
      <c r="E664" s="2" t="s">
        <v>248</v>
      </c>
      <c r="F664" s="2" t="s">
        <v>252</v>
      </c>
      <c r="G664" s="2" t="s">
        <v>253</v>
      </c>
    </row>
    <row r="665">
      <c r="A665" s="2" t="s">
        <v>1524</v>
      </c>
      <c r="B665" s="37" t="s">
        <v>1525</v>
      </c>
      <c r="C665" s="2">
        <v>12.42</v>
      </c>
      <c r="D665" s="2">
        <v>34.44</v>
      </c>
      <c r="E665" s="2" t="s">
        <v>336</v>
      </c>
      <c r="F665" s="2" t="s">
        <v>249</v>
      </c>
      <c r="G665" s="2" t="s">
        <v>253</v>
      </c>
    </row>
    <row r="666">
      <c r="A666" s="2" t="s">
        <v>1526</v>
      </c>
      <c r="B666" s="37" t="s">
        <v>1527</v>
      </c>
      <c r="C666" s="2">
        <v>10.49</v>
      </c>
      <c r="D666" s="2">
        <v>31.48</v>
      </c>
      <c r="E666" s="2" t="s">
        <v>336</v>
      </c>
      <c r="F666" s="2" t="s">
        <v>257</v>
      </c>
      <c r="G666" s="2" t="s">
        <v>253</v>
      </c>
    </row>
    <row r="667">
      <c r="A667" s="2" t="s">
        <v>179</v>
      </c>
      <c r="B667" s="37" t="s">
        <v>1528</v>
      </c>
      <c r="C667" s="2">
        <v>-3.28</v>
      </c>
      <c r="D667" s="2">
        <v>44.85</v>
      </c>
      <c r="E667" s="2" t="s">
        <v>248</v>
      </c>
      <c r="F667" s="2" t="s">
        <v>252</v>
      </c>
      <c r="G667" s="2" t="s">
        <v>253</v>
      </c>
    </row>
    <row r="668">
      <c r="A668" s="2" t="s">
        <v>1529</v>
      </c>
      <c r="B668" s="37" t="s">
        <v>1530</v>
      </c>
      <c r="C668" s="2">
        <v>-10.47</v>
      </c>
      <c r="D668" s="2">
        <v>40.07</v>
      </c>
      <c r="E668" s="2" t="s">
        <v>260</v>
      </c>
      <c r="F668" s="2" t="s">
        <v>252</v>
      </c>
      <c r="G668" s="2" t="s">
        <v>253</v>
      </c>
    </row>
    <row r="669">
      <c r="A669" s="2" t="s">
        <v>1531</v>
      </c>
      <c r="B669" s="37" t="s">
        <v>1532</v>
      </c>
      <c r="C669" s="2">
        <v>-13.26</v>
      </c>
      <c r="D669" s="2">
        <v>35.22</v>
      </c>
      <c r="E669" s="2" t="s">
        <v>260</v>
      </c>
      <c r="F669" s="2" t="s">
        <v>249</v>
      </c>
      <c r="G669" s="2" t="s">
        <v>250</v>
      </c>
    </row>
    <row r="670">
      <c r="A670" s="2" t="s">
        <v>117</v>
      </c>
      <c r="B670" s="37" t="s">
        <v>1533</v>
      </c>
      <c r="C670" s="2">
        <v>-11.36</v>
      </c>
      <c r="D670" s="2">
        <v>39.69</v>
      </c>
      <c r="E670" s="2" t="s">
        <v>260</v>
      </c>
      <c r="F670" s="2" t="s">
        <v>249</v>
      </c>
      <c r="G670" s="2" t="s">
        <v>253</v>
      </c>
    </row>
    <row r="671">
      <c r="A671" s="2" t="s">
        <v>1534</v>
      </c>
      <c r="B671" s="37" t="s">
        <v>1535</v>
      </c>
      <c r="C671" s="2">
        <v>15.93</v>
      </c>
      <c r="D671" s="2">
        <v>33.85</v>
      </c>
      <c r="E671" s="2" t="s">
        <v>336</v>
      </c>
      <c r="F671" s="2" t="s">
        <v>249</v>
      </c>
      <c r="G671" s="2" t="s">
        <v>253</v>
      </c>
    </row>
    <row r="672">
      <c r="A672" s="2" t="s">
        <v>1536</v>
      </c>
      <c r="B672" s="37" t="s">
        <v>1537</v>
      </c>
      <c r="C672" s="2">
        <v>23.93</v>
      </c>
      <c r="D672" s="2">
        <v>16.17</v>
      </c>
      <c r="E672" s="2" t="s">
        <v>264</v>
      </c>
      <c r="F672" s="2" t="s">
        <v>333</v>
      </c>
      <c r="G672" s="2" t="s">
        <v>250</v>
      </c>
    </row>
    <row r="673">
      <c r="A673" s="2" t="s">
        <v>1538</v>
      </c>
      <c r="B673" s="37" t="s">
        <v>1539</v>
      </c>
      <c r="C673" s="2">
        <v>28.72</v>
      </c>
      <c r="D673" s="2">
        <v>7.88</v>
      </c>
      <c r="E673" s="2" t="s">
        <v>264</v>
      </c>
      <c r="F673" s="2" t="s">
        <v>390</v>
      </c>
      <c r="G673" s="2" t="s">
        <v>253</v>
      </c>
    </row>
    <row r="674">
      <c r="A674" s="2" t="s">
        <v>1540</v>
      </c>
      <c r="B674" s="37" t="s">
        <v>1541</v>
      </c>
      <c r="C674" s="2">
        <v>-17.22</v>
      </c>
      <c r="D674" s="2">
        <v>31.89</v>
      </c>
      <c r="E674" s="2" t="s">
        <v>260</v>
      </c>
      <c r="F674" s="2" t="s">
        <v>257</v>
      </c>
      <c r="G674" s="2" t="s">
        <v>250</v>
      </c>
    </row>
    <row r="675">
      <c r="A675" s="2" t="s">
        <v>1542</v>
      </c>
      <c r="B675" s="37" t="s">
        <v>1543</v>
      </c>
      <c r="C675" s="2">
        <v>-0.67</v>
      </c>
      <c r="D675" s="2">
        <v>44.0</v>
      </c>
      <c r="E675" s="2" t="s">
        <v>248</v>
      </c>
      <c r="F675" s="2" t="s">
        <v>252</v>
      </c>
      <c r="G675" s="2" t="s">
        <v>310</v>
      </c>
    </row>
    <row r="676">
      <c r="A676" s="2" t="s">
        <v>1544</v>
      </c>
      <c r="B676" s="37" t="s">
        <v>1545</v>
      </c>
      <c r="C676" s="2">
        <v>3.22</v>
      </c>
      <c r="D676" s="2">
        <v>41.44</v>
      </c>
      <c r="E676" s="2" t="s">
        <v>248</v>
      </c>
      <c r="F676" s="2" t="s">
        <v>252</v>
      </c>
      <c r="G676" s="2" t="s">
        <v>310</v>
      </c>
    </row>
    <row r="677">
      <c r="A677" s="2" t="s">
        <v>1546</v>
      </c>
      <c r="B677" s="37" t="s">
        <v>1547</v>
      </c>
      <c r="C677" s="2">
        <v>-0.69</v>
      </c>
      <c r="D677" s="2">
        <v>43.73</v>
      </c>
      <c r="E677" s="2" t="s">
        <v>248</v>
      </c>
      <c r="F677" s="2" t="s">
        <v>252</v>
      </c>
      <c r="G677" s="2" t="s">
        <v>253</v>
      </c>
    </row>
    <row r="678">
      <c r="A678" s="2" t="s">
        <v>1548</v>
      </c>
      <c r="B678" s="37" t="s">
        <v>1549</v>
      </c>
      <c r="C678" s="2">
        <v>-1.78</v>
      </c>
      <c r="D678" s="2">
        <v>45.0</v>
      </c>
      <c r="E678" s="2" t="s">
        <v>248</v>
      </c>
      <c r="F678" s="2" t="s">
        <v>252</v>
      </c>
      <c r="G678" s="2" t="s">
        <v>250</v>
      </c>
    </row>
    <row r="679">
      <c r="A679" s="2" t="s">
        <v>1550</v>
      </c>
      <c r="B679" s="37" t="s">
        <v>1551</v>
      </c>
      <c r="C679" s="2">
        <v>-17.17</v>
      </c>
      <c r="D679" s="2">
        <v>34.44</v>
      </c>
      <c r="E679" s="2" t="s">
        <v>260</v>
      </c>
      <c r="F679" s="2" t="s">
        <v>249</v>
      </c>
      <c r="G679" s="2" t="s">
        <v>250</v>
      </c>
    </row>
    <row r="680">
      <c r="A680" s="2" t="s">
        <v>1552</v>
      </c>
      <c r="B680" s="37" t="s">
        <v>1553</v>
      </c>
      <c r="C680" s="2">
        <v>-18.34</v>
      </c>
      <c r="D680" s="2">
        <v>35.03</v>
      </c>
      <c r="E680" s="2" t="s">
        <v>256</v>
      </c>
      <c r="F680" s="2" t="s">
        <v>249</v>
      </c>
      <c r="G680" s="2" t="s">
        <v>253</v>
      </c>
    </row>
    <row r="681">
      <c r="A681" s="2" t="s">
        <v>1554</v>
      </c>
      <c r="B681" s="37" t="s">
        <v>1555</v>
      </c>
      <c r="C681" s="2">
        <v>4.22</v>
      </c>
      <c r="D681" s="2">
        <v>35.22</v>
      </c>
      <c r="E681" s="2" t="s">
        <v>248</v>
      </c>
      <c r="F681" s="2" t="s">
        <v>249</v>
      </c>
      <c r="G681" s="2" t="s">
        <v>250</v>
      </c>
    </row>
    <row r="682">
      <c r="A682" s="2" t="s">
        <v>1556</v>
      </c>
      <c r="B682" s="37" t="s">
        <v>1557</v>
      </c>
      <c r="C682" s="2">
        <v>11.29</v>
      </c>
      <c r="D682" s="2">
        <v>26.22</v>
      </c>
      <c r="E682" s="2" t="s">
        <v>336</v>
      </c>
      <c r="F682" s="2" t="s">
        <v>257</v>
      </c>
      <c r="G682" s="2" t="s">
        <v>253</v>
      </c>
    </row>
    <row r="683">
      <c r="A683" s="2" t="s">
        <v>1558</v>
      </c>
      <c r="B683" s="37" t="s">
        <v>1559</v>
      </c>
      <c r="C683" s="2">
        <v>7.8</v>
      </c>
      <c r="D683" s="2">
        <v>37.7</v>
      </c>
      <c r="E683" s="2" t="s">
        <v>336</v>
      </c>
      <c r="F683" s="2" t="s">
        <v>249</v>
      </c>
      <c r="G683" s="2" t="s">
        <v>253</v>
      </c>
    </row>
    <row r="684">
      <c r="A684" s="2" t="s">
        <v>1560</v>
      </c>
      <c r="B684" s="37" t="s">
        <v>1561</v>
      </c>
      <c r="C684" s="2">
        <v>-11.0</v>
      </c>
      <c r="D684" s="2">
        <v>39.05</v>
      </c>
      <c r="E684" s="2" t="s">
        <v>260</v>
      </c>
      <c r="F684" s="2" t="s">
        <v>249</v>
      </c>
      <c r="G684" s="2" t="s">
        <v>253</v>
      </c>
    </row>
    <row r="685">
      <c r="A685" s="37" t="s">
        <v>1562</v>
      </c>
      <c r="B685" s="37" t="s">
        <v>1563</v>
      </c>
      <c r="C685" s="2">
        <v>-5.83</v>
      </c>
      <c r="D685" s="2">
        <v>31.74</v>
      </c>
      <c r="E685" s="2" t="s">
        <v>248</v>
      </c>
      <c r="F685" s="2" t="s">
        <v>257</v>
      </c>
      <c r="G685" s="2" t="s">
        <v>253</v>
      </c>
    </row>
    <row r="686">
      <c r="A686" s="2" t="s">
        <v>1564</v>
      </c>
      <c r="B686" s="37" t="s">
        <v>1565</v>
      </c>
      <c r="C686" s="2">
        <v>-5.99</v>
      </c>
      <c r="D686" s="2">
        <v>43.2</v>
      </c>
      <c r="E686" s="2" t="s">
        <v>248</v>
      </c>
      <c r="F686" s="2" t="s">
        <v>252</v>
      </c>
      <c r="G686" s="2" t="s">
        <v>253</v>
      </c>
    </row>
    <row r="687">
      <c r="A687" s="2" t="s">
        <v>1566</v>
      </c>
      <c r="B687" s="37" t="s">
        <v>1567</v>
      </c>
      <c r="C687" s="2">
        <v>-7.71</v>
      </c>
      <c r="D687" s="2">
        <v>36.31</v>
      </c>
      <c r="E687" s="2" t="s">
        <v>260</v>
      </c>
      <c r="F687" s="2" t="s">
        <v>249</v>
      </c>
      <c r="G687" s="2" t="s">
        <v>253</v>
      </c>
    </row>
    <row r="688">
      <c r="A688" s="2" t="s">
        <v>1568</v>
      </c>
      <c r="B688" s="37" t="s">
        <v>1569</v>
      </c>
      <c r="C688" s="2">
        <v>-1.63</v>
      </c>
      <c r="D688" s="2">
        <v>48.07</v>
      </c>
      <c r="E688" s="2" t="s">
        <v>248</v>
      </c>
      <c r="F688" s="2" t="s">
        <v>291</v>
      </c>
      <c r="G688" s="2" t="s">
        <v>253</v>
      </c>
    </row>
    <row r="689">
      <c r="A689" s="2" t="s">
        <v>1570</v>
      </c>
      <c r="B689" s="37" t="s">
        <v>1571</v>
      </c>
      <c r="C689" s="2">
        <v>-4.52</v>
      </c>
      <c r="D689" s="2">
        <v>41.6</v>
      </c>
      <c r="E689" s="2" t="s">
        <v>248</v>
      </c>
      <c r="F689" s="2" t="s">
        <v>252</v>
      </c>
      <c r="G689" s="2" t="s">
        <v>253</v>
      </c>
    </row>
    <row r="690">
      <c r="A690" s="2" t="s">
        <v>1572</v>
      </c>
      <c r="B690" s="37" t="s">
        <v>1573</v>
      </c>
      <c r="C690" s="2">
        <v>-1.22</v>
      </c>
      <c r="D690" s="2">
        <v>47.16</v>
      </c>
      <c r="E690" s="2" t="s">
        <v>248</v>
      </c>
      <c r="F690" s="2" t="s">
        <v>252</v>
      </c>
      <c r="G690" s="2" t="s">
        <v>253</v>
      </c>
    </row>
    <row r="691">
      <c r="A691" s="2" t="s">
        <v>1574</v>
      </c>
      <c r="B691" s="37" t="s">
        <v>1575</v>
      </c>
      <c r="C691" s="2">
        <v>27.22</v>
      </c>
      <c r="D691" s="2">
        <v>13.6</v>
      </c>
      <c r="E691" s="2" t="s">
        <v>264</v>
      </c>
      <c r="F691" s="2" t="s">
        <v>265</v>
      </c>
      <c r="G691" s="2" t="s">
        <v>253</v>
      </c>
    </row>
    <row r="692">
      <c r="A692" s="2" t="s">
        <v>1576</v>
      </c>
      <c r="B692" s="37" t="s">
        <v>1577</v>
      </c>
      <c r="C692" s="2">
        <v>31.67</v>
      </c>
      <c r="D692" s="2">
        <v>6.67</v>
      </c>
      <c r="E692" s="2" t="s">
        <v>389</v>
      </c>
      <c r="F692" s="2" t="s">
        <v>390</v>
      </c>
      <c r="G692" s="2" t="s">
        <v>310</v>
      </c>
    </row>
    <row r="693">
      <c r="A693" s="2" t="s">
        <v>1578</v>
      </c>
      <c r="B693" s="37" t="s">
        <v>1579</v>
      </c>
      <c r="C693" s="2">
        <v>31.53</v>
      </c>
      <c r="D693" s="2">
        <v>7.27</v>
      </c>
      <c r="E693" s="2" t="s">
        <v>389</v>
      </c>
      <c r="F693" s="2" t="s">
        <v>390</v>
      </c>
      <c r="G693" s="2" t="s">
        <v>310</v>
      </c>
    </row>
    <row r="694">
      <c r="A694" s="2" t="s">
        <v>1580</v>
      </c>
      <c r="B694" s="37" t="s">
        <v>1581</v>
      </c>
      <c r="C694" s="2">
        <v>-9.64</v>
      </c>
      <c r="D694" s="2">
        <v>36.2</v>
      </c>
      <c r="E694" s="2" t="s">
        <v>260</v>
      </c>
      <c r="F694" s="2" t="s">
        <v>249</v>
      </c>
      <c r="G694" s="2" t="s">
        <v>253</v>
      </c>
    </row>
    <row r="695">
      <c r="A695" s="37" t="s">
        <v>1582</v>
      </c>
      <c r="B695" s="37" t="s">
        <v>1583</v>
      </c>
      <c r="C695" s="2">
        <v>-1.56</v>
      </c>
      <c r="D695" s="2">
        <v>44.65</v>
      </c>
      <c r="E695" s="2" t="s">
        <v>248</v>
      </c>
      <c r="F695" s="2" t="s">
        <v>252</v>
      </c>
      <c r="G695" s="2" t="s">
        <v>253</v>
      </c>
    </row>
    <row r="696">
      <c r="A696" s="2" t="s">
        <v>1584</v>
      </c>
      <c r="B696" s="37" t="s">
        <v>1585</v>
      </c>
      <c r="C696" s="2">
        <v>-7.13</v>
      </c>
      <c r="D696" s="2">
        <v>32.46</v>
      </c>
      <c r="E696" s="2" t="s">
        <v>260</v>
      </c>
      <c r="F696" s="2" t="s">
        <v>249</v>
      </c>
      <c r="G696" s="2" t="s">
        <v>253</v>
      </c>
    </row>
    <row r="697">
      <c r="A697" s="2" t="s">
        <v>1586</v>
      </c>
      <c r="B697" s="37" t="s">
        <v>1587</v>
      </c>
      <c r="C697" s="2">
        <v>-9.37</v>
      </c>
      <c r="D697" s="2">
        <v>45.73</v>
      </c>
      <c r="E697" s="2" t="s">
        <v>260</v>
      </c>
      <c r="F697" s="2" t="s">
        <v>252</v>
      </c>
      <c r="G697" s="2" t="s">
        <v>253</v>
      </c>
    </row>
    <row r="698">
      <c r="A698" s="2" t="s">
        <v>78</v>
      </c>
      <c r="B698" s="37" t="s">
        <v>1588</v>
      </c>
      <c r="C698" s="2">
        <v>-0.42</v>
      </c>
      <c r="D698" s="2">
        <v>42.02</v>
      </c>
      <c r="E698" s="2" t="s">
        <v>248</v>
      </c>
      <c r="F698" s="2" t="s">
        <v>252</v>
      </c>
      <c r="G698" s="2" t="s">
        <v>253</v>
      </c>
    </row>
    <row r="699">
      <c r="A699" s="2" t="s">
        <v>1589</v>
      </c>
      <c r="B699" s="37" t="s">
        <v>1590</v>
      </c>
      <c r="C699" s="2">
        <v>-8.73</v>
      </c>
      <c r="D699" s="2">
        <v>39.18</v>
      </c>
      <c r="E699" s="2" t="s">
        <v>260</v>
      </c>
      <c r="F699" s="2" t="s">
        <v>249</v>
      </c>
      <c r="G699" s="2" t="s">
        <v>253</v>
      </c>
    </row>
    <row r="700">
      <c r="A700" s="2" t="s">
        <v>1591</v>
      </c>
      <c r="B700" s="37" t="s">
        <v>1592</v>
      </c>
      <c r="C700" s="2">
        <v>-3.5</v>
      </c>
      <c r="D700" s="2">
        <v>40.66</v>
      </c>
      <c r="E700" s="2" t="s">
        <v>248</v>
      </c>
      <c r="F700" s="2" t="s">
        <v>252</v>
      </c>
      <c r="G700" s="2" t="s">
        <v>253</v>
      </c>
    </row>
    <row r="701">
      <c r="A701" s="2" t="s">
        <v>1593</v>
      </c>
      <c r="B701" s="37" t="s">
        <v>1594</v>
      </c>
      <c r="C701" s="2">
        <v>-0.3</v>
      </c>
      <c r="D701" s="2">
        <v>47.67</v>
      </c>
      <c r="E701" s="2" t="s">
        <v>248</v>
      </c>
      <c r="F701" s="2" t="s">
        <v>252</v>
      </c>
      <c r="G701" s="2" t="s">
        <v>253</v>
      </c>
    </row>
    <row r="702">
      <c r="A702" s="2" t="s">
        <v>1595</v>
      </c>
      <c r="B702" s="37" t="s">
        <v>1596</v>
      </c>
      <c r="C702" s="2">
        <v>-16.5</v>
      </c>
      <c r="D702" s="2">
        <v>32.89</v>
      </c>
      <c r="E702" s="2" t="s">
        <v>260</v>
      </c>
      <c r="F702" s="2" t="s">
        <v>249</v>
      </c>
      <c r="G702" s="2" t="s">
        <v>250</v>
      </c>
    </row>
    <row r="703">
      <c r="A703" s="2" t="s">
        <v>89</v>
      </c>
      <c r="B703" s="37" t="s">
        <v>1597</v>
      </c>
      <c r="C703" s="2">
        <v>-5.26</v>
      </c>
      <c r="D703" s="2">
        <v>43.21</v>
      </c>
      <c r="E703" s="2" t="s">
        <v>248</v>
      </c>
      <c r="F703" s="2" t="s">
        <v>252</v>
      </c>
      <c r="G703" s="2" t="s">
        <v>253</v>
      </c>
    </row>
    <row r="704">
      <c r="A704" s="2" t="s">
        <v>1598</v>
      </c>
      <c r="B704" s="37" t="s">
        <v>1599</v>
      </c>
      <c r="C704" s="2">
        <v>-0.5</v>
      </c>
      <c r="D704" s="2">
        <v>38.51</v>
      </c>
      <c r="E704" s="2" t="s">
        <v>248</v>
      </c>
      <c r="F704" s="2" t="s">
        <v>249</v>
      </c>
      <c r="G704" s="2" t="s">
        <v>253</v>
      </c>
    </row>
    <row r="705">
      <c r="A705" s="2" t="s">
        <v>1600</v>
      </c>
      <c r="B705" s="37" t="s">
        <v>1601</v>
      </c>
      <c r="C705" s="2">
        <v>18.33</v>
      </c>
      <c r="D705" s="2">
        <v>27.23</v>
      </c>
      <c r="E705" s="2" t="s">
        <v>264</v>
      </c>
      <c r="F705" s="2" t="s">
        <v>257</v>
      </c>
      <c r="G705" s="2" t="s">
        <v>253</v>
      </c>
    </row>
    <row r="706">
      <c r="A706" s="2" t="s">
        <v>1602</v>
      </c>
      <c r="B706" s="37" t="s">
        <v>1603</v>
      </c>
      <c r="C706" s="2">
        <v>0.33</v>
      </c>
      <c r="D706" s="2">
        <v>43.44</v>
      </c>
      <c r="E706" s="2" t="s">
        <v>248</v>
      </c>
      <c r="F706" s="2" t="s">
        <v>252</v>
      </c>
      <c r="G706" s="2" t="s">
        <v>250</v>
      </c>
    </row>
    <row r="707">
      <c r="A707" s="2" t="s">
        <v>1604</v>
      </c>
      <c r="B707" s="37" t="s">
        <v>1605</v>
      </c>
      <c r="C707" s="2">
        <v>-6.17</v>
      </c>
      <c r="D707" s="2">
        <v>41.89</v>
      </c>
      <c r="E707" s="2" t="s">
        <v>260</v>
      </c>
      <c r="F707" s="2" t="s">
        <v>252</v>
      </c>
      <c r="G707" s="2" t="s">
        <v>250</v>
      </c>
    </row>
    <row r="708">
      <c r="A708" s="2" t="s">
        <v>1606</v>
      </c>
      <c r="B708" s="37" t="s">
        <v>1607</v>
      </c>
      <c r="C708" s="2">
        <v>20.99</v>
      </c>
      <c r="D708" s="2">
        <v>12.51</v>
      </c>
      <c r="E708" s="2" t="s">
        <v>264</v>
      </c>
      <c r="F708" s="2" t="s">
        <v>265</v>
      </c>
      <c r="G708" s="2" t="s">
        <v>253</v>
      </c>
    </row>
    <row r="709">
      <c r="A709" s="2" t="s">
        <v>1608</v>
      </c>
      <c r="B709" s="37" t="s">
        <v>1609</v>
      </c>
      <c r="C709" s="2">
        <v>-14.3</v>
      </c>
      <c r="D709" s="2">
        <v>37.56</v>
      </c>
      <c r="E709" s="2" t="s">
        <v>260</v>
      </c>
      <c r="F709" s="2" t="s">
        <v>249</v>
      </c>
      <c r="G709" s="2" t="s">
        <v>250</v>
      </c>
    </row>
    <row r="710">
      <c r="A710" s="2" t="s">
        <v>1610</v>
      </c>
      <c r="B710" s="37" t="s">
        <v>1611</v>
      </c>
      <c r="C710" s="2">
        <v>-2.86</v>
      </c>
      <c r="D710" s="2">
        <v>42.16</v>
      </c>
      <c r="E710" s="2" t="s">
        <v>248</v>
      </c>
      <c r="F710" s="2" t="s">
        <v>252</v>
      </c>
      <c r="G710" s="2" t="s">
        <v>253</v>
      </c>
    </row>
    <row r="711">
      <c r="A711" s="2" t="s">
        <v>1612</v>
      </c>
      <c r="B711" s="37" t="s">
        <v>1613</v>
      </c>
      <c r="C711" s="2">
        <v>-22.17</v>
      </c>
      <c r="D711" s="2">
        <v>34.22</v>
      </c>
      <c r="E711" s="2" t="s">
        <v>256</v>
      </c>
      <c r="F711" s="2" t="s">
        <v>249</v>
      </c>
      <c r="G711" s="2" t="s">
        <v>250</v>
      </c>
    </row>
    <row r="712">
      <c r="A712" s="2" t="s">
        <v>1614</v>
      </c>
      <c r="B712" s="37" t="s">
        <v>1615</v>
      </c>
      <c r="C712" s="2">
        <v>-6.19</v>
      </c>
      <c r="D712" s="2">
        <v>43.04</v>
      </c>
      <c r="E712" s="2" t="s">
        <v>260</v>
      </c>
      <c r="F712" s="2" t="s">
        <v>252</v>
      </c>
      <c r="G712" s="2" t="s">
        <v>253</v>
      </c>
    </row>
    <row r="713">
      <c r="A713" s="2" t="s">
        <v>1616</v>
      </c>
      <c r="B713" s="37" t="s">
        <v>1617</v>
      </c>
      <c r="C713" s="2">
        <v>-9.29</v>
      </c>
      <c r="D713" s="2">
        <v>39.1</v>
      </c>
      <c r="E713" s="2" t="s">
        <v>260</v>
      </c>
      <c r="F713" s="2" t="s">
        <v>249</v>
      </c>
      <c r="G713" s="2" t="s">
        <v>253</v>
      </c>
    </row>
    <row r="714">
      <c r="A714" s="2" t="s">
        <v>1618</v>
      </c>
      <c r="B714" s="37" t="s">
        <v>1619</v>
      </c>
      <c r="C714" s="2">
        <v>-24.24</v>
      </c>
      <c r="D714" s="2">
        <v>25.99</v>
      </c>
      <c r="E714" s="2" t="s">
        <v>256</v>
      </c>
      <c r="F714" s="2" t="s">
        <v>257</v>
      </c>
      <c r="G714" s="2" t="s">
        <v>253</v>
      </c>
    </row>
    <row r="715">
      <c r="A715" s="2" t="s">
        <v>1620</v>
      </c>
      <c r="B715" s="37" t="s">
        <v>1621</v>
      </c>
      <c r="C715" s="2">
        <v>-12.92</v>
      </c>
      <c r="D715" s="2">
        <v>28.33</v>
      </c>
      <c r="E715" s="2" t="s">
        <v>260</v>
      </c>
      <c r="F715" s="2" t="s">
        <v>257</v>
      </c>
      <c r="G715" s="2" t="s">
        <v>250</v>
      </c>
    </row>
    <row r="716">
      <c r="A716" s="2" t="s">
        <v>1622</v>
      </c>
      <c r="B716" s="37" t="s">
        <v>1623</v>
      </c>
      <c r="C716" s="2">
        <v>-21.51</v>
      </c>
      <c r="D716" s="2">
        <v>31.37</v>
      </c>
      <c r="E716" s="2" t="s">
        <v>256</v>
      </c>
      <c r="F716" s="2" t="s">
        <v>257</v>
      </c>
      <c r="G716" s="2" t="s">
        <v>253</v>
      </c>
    </row>
    <row r="717">
      <c r="A717" s="2" t="s">
        <v>1624</v>
      </c>
      <c r="B717" s="37" t="s">
        <v>1625</v>
      </c>
      <c r="C717" s="2">
        <v>-6.0</v>
      </c>
      <c r="D717" s="2">
        <v>36.84</v>
      </c>
      <c r="E717" s="2" t="s">
        <v>248</v>
      </c>
      <c r="F717" s="2" t="s">
        <v>249</v>
      </c>
      <c r="G717" s="2" t="s">
        <v>253</v>
      </c>
    </row>
    <row r="718">
      <c r="A718" s="2" t="s">
        <v>1626</v>
      </c>
      <c r="B718" s="37" t="s">
        <v>1627</v>
      </c>
      <c r="C718" s="2">
        <v>14.44</v>
      </c>
      <c r="D718" s="2">
        <v>32.22</v>
      </c>
      <c r="E718" s="2" t="s">
        <v>336</v>
      </c>
      <c r="F718" s="2" t="s">
        <v>249</v>
      </c>
      <c r="G718" s="2" t="s">
        <v>250</v>
      </c>
    </row>
    <row r="719">
      <c r="A719" s="2" t="s">
        <v>1628</v>
      </c>
      <c r="B719" s="37" t="s">
        <v>1629</v>
      </c>
      <c r="C719" s="2">
        <v>-20.0</v>
      </c>
      <c r="D719" s="2">
        <v>31.67</v>
      </c>
      <c r="E719" s="2" t="s">
        <v>256</v>
      </c>
      <c r="F719" s="2" t="s">
        <v>257</v>
      </c>
      <c r="G719" s="2" t="s">
        <v>250</v>
      </c>
    </row>
    <row r="720">
      <c r="A720" s="2" t="s">
        <v>1630</v>
      </c>
      <c r="B720" s="37" t="s">
        <v>1631</v>
      </c>
      <c r="C720" s="2">
        <v>2.46</v>
      </c>
      <c r="D720" s="2">
        <v>42.32</v>
      </c>
      <c r="E720" s="2" t="s">
        <v>248</v>
      </c>
      <c r="F720" s="2" t="s">
        <v>252</v>
      </c>
      <c r="G720" s="2" t="s">
        <v>253</v>
      </c>
    </row>
    <row r="721">
      <c r="A721" s="2" t="s">
        <v>1632</v>
      </c>
      <c r="B721" s="37" t="s">
        <v>1633</v>
      </c>
      <c r="C721" s="2">
        <v>-0.81</v>
      </c>
      <c r="D721" s="2">
        <v>45.71</v>
      </c>
      <c r="E721" s="2" t="s">
        <v>248</v>
      </c>
      <c r="F721" s="2" t="s">
        <v>252</v>
      </c>
      <c r="G721" s="2" t="s">
        <v>253</v>
      </c>
    </row>
    <row r="722">
      <c r="A722" s="2" t="s">
        <v>1634</v>
      </c>
      <c r="B722" s="37" t="s">
        <v>1635</v>
      </c>
      <c r="C722" s="2">
        <v>9.65</v>
      </c>
      <c r="D722" s="2">
        <v>36.64</v>
      </c>
      <c r="E722" s="2" t="s">
        <v>336</v>
      </c>
      <c r="F722" s="2" t="s">
        <v>249</v>
      </c>
      <c r="G722" s="2" t="s">
        <v>253</v>
      </c>
    </row>
    <row r="723">
      <c r="A723" s="2" t="s">
        <v>1636</v>
      </c>
      <c r="B723" s="37" t="s">
        <v>1637</v>
      </c>
      <c r="C723" s="2">
        <v>-18.86</v>
      </c>
      <c r="D723" s="2">
        <v>29.65</v>
      </c>
      <c r="E723" s="2" t="s">
        <v>256</v>
      </c>
      <c r="F723" s="2" t="s">
        <v>257</v>
      </c>
      <c r="G723" s="2" t="s">
        <v>253</v>
      </c>
    </row>
    <row r="724">
      <c r="A724" s="2" t="s">
        <v>1638</v>
      </c>
      <c r="B724" s="37" t="s">
        <v>1639</v>
      </c>
      <c r="C724" s="2">
        <v>24.6</v>
      </c>
      <c r="D724" s="2">
        <v>13.86</v>
      </c>
      <c r="E724" s="2" t="s">
        <v>264</v>
      </c>
      <c r="F724" s="2" t="s">
        <v>265</v>
      </c>
      <c r="G724" s="2" t="s">
        <v>250</v>
      </c>
    </row>
    <row r="725">
      <c r="A725" s="2" t="s">
        <v>1640</v>
      </c>
      <c r="B725" s="37" t="s">
        <v>1641</v>
      </c>
      <c r="C725" s="2">
        <v>23.27</v>
      </c>
      <c r="D725" s="2">
        <v>23.64</v>
      </c>
      <c r="E725" s="2" t="s">
        <v>264</v>
      </c>
      <c r="F725" s="2" t="s">
        <v>333</v>
      </c>
      <c r="G725" s="2" t="s">
        <v>253</v>
      </c>
    </row>
    <row r="726">
      <c r="A726" s="2" t="s">
        <v>1642</v>
      </c>
      <c r="B726" s="37" t="s">
        <v>1643</v>
      </c>
      <c r="C726" s="2">
        <v>-0.3</v>
      </c>
      <c r="D726" s="2">
        <v>35.67</v>
      </c>
      <c r="E726" s="2" t="s">
        <v>248</v>
      </c>
      <c r="F726" s="2" t="s">
        <v>249</v>
      </c>
      <c r="G726" s="2" t="s">
        <v>253</v>
      </c>
    </row>
    <row r="727">
      <c r="A727" s="2" t="s">
        <v>1644</v>
      </c>
      <c r="B727" s="37" t="s">
        <v>1645</v>
      </c>
      <c r="C727" s="2">
        <v>-5.86</v>
      </c>
      <c r="D727" s="2">
        <v>44.42</v>
      </c>
      <c r="E727" s="2" t="s">
        <v>248</v>
      </c>
      <c r="F727" s="2" t="s">
        <v>252</v>
      </c>
      <c r="G727" s="2" t="s">
        <v>253</v>
      </c>
    </row>
    <row r="728">
      <c r="A728" s="2" t="s">
        <v>1646</v>
      </c>
      <c r="B728" s="37" t="s">
        <v>1647</v>
      </c>
      <c r="C728" s="2">
        <v>6.83</v>
      </c>
      <c r="D728" s="2">
        <v>38.09</v>
      </c>
      <c r="E728" s="2" t="s">
        <v>336</v>
      </c>
      <c r="F728" s="2" t="s">
        <v>249</v>
      </c>
      <c r="G728" s="2" t="s">
        <v>253</v>
      </c>
    </row>
    <row r="729">
      <c r="A729" s="2" t="s">
        <v>1648</v>
      </c>
      <c r="B729" s="37" t="s">
        <v>1649</v>
      </c>
      <c r="C729" s="2">
        <v>-10.78</v>
      </c>
      <c r="D729" s="2">
        <v>32.0</v>
      </c>
      <c r="E729" s="2" t="s">
        <v>260</v>
      </c>
      <c r="F729" s="2" t="s">
        <v>257</v>
      </c>
      <c r="G729" s="2" t="s">
        <v>250</v>
      </c>
    </row>
    <row r="730">
      <c r="A730" s="2" t="s">
        <v>1650</v>
      </c>
      <c r="B730" s="37" t="s">
        <v>1651</v>
      </c>
      <c r="C730" s="2">
        <v>-3.47</v>
      </c>
      <c r="D730" s="2">
        <v>45.19</v>
      </c>
      <c r="E730" s="2" t="s">
        <v>248</v>
      </c>
      <c r="F730" s="2" t="s">
        <v>252</v>
      </c>
      <c r="G730" s="2" t="s">
        <v>253</v>
      </c>
    </row>
    <row r="731">
      <c r="A731" s="2" t="s">
        <v>1652</v>
      </c>
      <c r="B731" s="37" t="s">
        <v>1653</v>
      </c>
      <c r="C731" s="2">
        <v>-0.44</v>
      </c>
      <c r="D731" s="2">
        <v>43.22</v>
      </c>
      <c r="E731" s="2" t="s">
        <v>248</v>
      </c>
      <c r="F731" s="2" t="s">
        <v>252</v>
      </c>
      <c r="G731" s="2" t="s">
        <v>250</v>
      </c>
    </row>
    <row r="732">
      <c r="A732" s="2" t="s">
        <v>1654</v>
      </c>
      <c r="B732" s="37" t="s">
        <v>1655</v>
      </c>
      <c r="C732" s="2">
        <v>-4.47</v>
      </c>
      <c r="D732" s="2">
        <v>43.35</v>
      </c>
      <c r="E732" s="2" t="s">
        <v>248</v>
      </c>
      <c r="F732" s="2" t="s">
        <v>252</v>
      </c>
      <c r="G732" s="2" t="s">
        <v>253</v>
      </c>
    </row>
    <row r="733">
      <c r="A733" s="2" t="s">
        <v>1656</v>
      </c>
      <c r="B733" s="37" t="s">
        <v>1657</v>
      </c>
      <c r="C733" s="2">
        <v>-1.44</v>
      </c>
      <c r="D733" s="2">
        <v>40.56</v>
      </c>
      <c r="E733" s="2" t="s">
        <v>248</v>
      </c>
      <c r="F733" s="2" t="s">
        <v>252</v>
      </c>
      <c r="G733" s="2" t="s">
        <v>250</v>
      </c>
    </row>
    <row r="734">
      <c r="A734" s="2" t="s">
        <v>1658</v>
      </c>
      <c r="B734" s="37" t="s">
        <v>1659</v>
      </c>
      <c r="C734" s="2">
        <v>-0.98</v>
      </c>
      <c r="D734" s="2">
        <v>45.76</v>
      </c>
      <c r="E734" s="2" t="s">
        <v>248</v>
      </c>
      <c r="F734" s="2" t="s">
        <v>252</v>
      </c>
      <c r="G734" s="2" t="s">
        <v>253</v>
      </c>
    </row>
    <row r="735">
      <c r="A735" s="2" t="s">
        <v>1660</v>
      </c>
      <c r="B735" s="37" t="s">
        <v>1661</v>
      </c>
      <c r="C735" s="2">
        <v>-1.58</v>
      </c>
      <c r="D735" s="2">
        <v>45.1</v>
      </c>
      <c r="E735" s="2" t="s">
        <v>248</v>
      </c>
      <c r="F735" s="2" t="s">
        <v>252</v>
      </c>
      <c r="G735" s="2" t="s">
        <v>253</v>
      </c>
    </row>
    <row r="736">
      <c r="A736" s="2" t="s">
        <v>110</v>
      </c>
      <c r="B736" s="37" t="s">
        <v>1662</v>
      </c>
      <c r="C736" s="2">
        <v>-1.06</v>
      </c>
      <c r="D736" s="2">
        <v>45.7</v>
      </c>
      <c r="E736" s="2" t="s">
        <v>248</v>
      </c>
      <c r="F736" s="2" t="s">
        <v>252</v>
      </c>
      <c r="G736" s="2" t="s">
        <v>253</v>
      </c>
    </row>
    <row r="737">
      <c r="A737" s="2" t="s">
        <v>1663</v>
      </c>
      <c r="B737" s="37" t="s">
        <v>1664</v>
      </c>
      <c r="C737" s="2">
        <v>-0.33</v>
      </c>
      <c r="D737" s="2">
        <v>47.11</v>
      </c>
      <c r="E737" s="2" t="s">
        <v>248</v>
      </c>
      <c r="F737" s="2" t="s">
        <v>252</v>
      </c>
      <c r="G737" s="2" t="s">
        <v>253</v>
      </c>
    </row>
    <row r="738">
      <c r="A738" s="2" t="s">
        <v>1665</v>
      </c>
      <c r="B738" s="37" t="s">
        <v>1666</v>
      </c>
      <c r="C738" s="2">
        <v>-13.26</v>
      </c>
      <c r="D738" s="2">
        <v>28.44</v>
      </c>
      <c r="E738" s="2" t="s">
        <v>260</v>
      </c>
      <c r="F738" s="2" t="s">
        <v>257</v>
      </c>
      <c r="G738" s="2" t="s">
        <v>250</v>
      </c>
    </row>
    <row r="739">
      <c r="A739" s="2" t="s">
        <v>1667</v>
      </c>
      <c r="B739" s="37" t="s">
        <v>1668</v>
      </c>
      <c r="C739" s="2">
        <v>0.0</v>
      </c>
      <c r="D739" s="2">
        <v>46.35</v>
      </c>
      <c r="E739" s="2" t="s">
        <v>248</v>
      </c>
      <c r="F739" s="2" t="s">
        <v>252</v>
      </c>
      <c r="G739" s="2" t="s">
        <v>253</v>
      </c>
    </row>
    <row r="740">
      <c r="A740" s="2" t="s">
        <v>1669</v>
      </c>
      <c r="B740" s="37" t="s">
        <v>1670</v>
      </c>
      <c r="C740" s="2">
        <v>1.78</v>
      </c>
      <c r="D740" s="2">
        <v>39.44</v>
      </c>
      <c r="E740" s="2" t="s">
        <v>248</v>
      </c>
      <c r="F740" s="2" t="s">
        <v>249</v>
      </c>
      <c r="G740" s="2" t="s">
        <v>250</v>
      </c>
    </row>
    <row r="741">
      <c r="A741" s="2" t="s">
        <v>1671</v>
      </c>
      <c r="B741" s="37" t="s">
        <v>1672</v>
      </c>
      <c r="C741" s="2">
        <v>-0.04</v>
      </c>
      <c r="D741" s="2">
        <v>46.31</v>
      </c>
      <c r="E741" s="2" t="s">
        <v>248</v>
      </c>
      <c r="F741" s="2" t="s">
        <v>252</v>
      </c>
      <c r="G741" s="2" t="s">
        <v>253</v>
      </c>
    </row>
    <row r="742">
      <c r="A742" s="2" t="s">
        <v>1673</v>
      </c>
      <c r="B742" s="37" t="s">
        <v>1674</v>
      </c>
      <c r="C742" s="2">
        <v>-2.1</v>
      </c>
      <c r="D742" s="2">
        <v>36.15</v>
      </c>
      <c r="E742" s="2" t="s">
        <v>248</v>
      </c>
      <c r="F742" s="2" t="s">
        <v>249</v>
      </c>
      <c r="G742" s="2" t="s">
        <v>253</v>
      </c>
    </row>
    <row r="743">
      <c r="A743" s="2" t="s">
        <v>1675</v>
      </c>
      <c r="B743" s="37" t="s">
        <v>1676</v>
      </c>
      <c r="C743" s="2">
        <v>-1.68</v>
      </c>
      <c r="D743" s="2">
        <v>46.98</v>
      </c>
      <c r="E743" s="2" t="s">
        <v>248</v>
      </c>
      <c r="F743" s="2" t="s">
        <v>252</v>
      </c>
      <c r="G743" s="2" t="s">
        <v>253</v>
      </c>
    </row>
    <row r="744">
      <c r="A744" s="2" t="s">
        <v>121</v>
      </c>
      <c r="B744" s="37" t="s">
        <v>1677</v>
      </c>
      <c r="C744" s="2">
        <v>-3.15</v>
      </c>
      <c r="D744" s="2">
        <v>47.51</v>
      </c>
      <c r="E744" s="2" t="s">
        <v>248</v>
      </c>
      <c r="F744" s="2" t="s">
        <v>252</v>
      </c>
      <c r="G744" s="2" t="s">
        <v>253</v>
      </c>
    </row>
    <row r="745">
      <c r="A745" s="2" t="s">
        <v>1678</v>
      </c>
      <c r="B745" s="37" t="s">
        <v>1679</v>
      </c>
      <c r="C745" s="2">
        <v>-0.19</v>
      </c>
      <c r="D745" s="2">
        <v>47.02</v>
      </c>
      <c r="E745" s="2" t="s">
        <v>248</v>
      </c>
      <c r="F745" s="2" t="s">
        <v>252</v>
      </c>
      <c r="G745" s="2" t="s">
        <v>253</v>
      </c>
    </row>
    <row r="746">
      <c r="A746" s="2" t="s">
        <v>1680</v>
      </c>
      <c r="B746" s="37" t="s">
        <v>1681</v>
      </c>
      <c r="C746" s="2">
        <v>0.36</v>
      </c>
      <c r="D746" s="2">
        <v>36.76</v>
      </c>
      <c r="E746" s="2" t="s">
        <v>248</v>
      </c>
      <c r="F746" s="2" t="s">
        <v>249</v>
      </c>
      <c r="G746" s="2" t="s">
        <v>253</v>
      </c>
    </row>
    <row r="747">
      <c r="A747" s="2" t="s">
        <v>1682</v>
      </c>
      <c r="B747" s="37" t="s">
        <v>1683</v>
      </c>
      <c r="C747" s="2">
        <v>-0.48</v>
      </c>
      <c r="D747" s="2">
        <v>46.85</v>
      </c>
      <c r="E747" s="2" t="s">
        <v>248</v>
      </c>
      <c r="F747" s="2" t="s">
        <v>252</v>
      </c>
      <c r="G747" s="2" t="s">
        <v>253</v>
      </c>
    </row>
    <row r="748">
      <c r="A748" s="2" t="s">
        <v>1684</v>
      </c>
      <c r="B748" s="37" t="s">
        <v>1685</v>
      </c>
      <c r="C748" s="2">
        <v>-15.5</v>
      </c>
      <c r="D748" s="2">
        <v>27.17</v>
      </c>
      <c r="E748" s="2" t="s">
        <v>260</v>
      </c>
      <c r="F748" s="2" t="s">
        <v>257</v>
      </c>
      <c r="G748" s="2" t="s">
        <v>250</v>
      </c>
    </row>
    <row r="749">
      <c r="A749" s="2" t="s">
        <v>162</v>
      </c>
      <c r="B749" s="37" t="s">
        <v>1686</v>
      </c>
      <c r="C749" s="2">
        <v>-4.32</v>
      </c>
      <c r="D749" s="2">
        <v>44.07</v>
      </c>
      <c r="E749" s="2" t="s">
        <v>248</v>
      </c>
      <c r="F749" s="2" t="s">
        <v>252</v>
      </c>
      <c r="G749" s="2" t="s">
        <v>253</v>
      </c>
    </row>
    <row r="750">
      <c r="A750" s="2" t="s">
        <v>1687</v>
      </c>
      <c r="B750" s="37" t="s">
        <v>1688</v>
      </c>
      <c r="C750" s="2">
        <v>2.2</v>
      </c>
      <c r="D750" s="2">
        <v>44.49</v>
      </c>
      <c r="E750" s="2" t="s">
        <v>248</v>
      </c>
      <c r="F750" s="2" t="s">
        <v>252</v>
      </c>
      <c r="G750" s="2" t="s">
        <v>253</v>
      </c>
    </row>
    <row r="751">
      <c r="A751" s="2" t="s">
        <v>1689</v>
      </c>
      <c r="B751" s="37" t="s">
        <v>1690</v>
      </c>
      <c r="C751" s="2">
        <v>-1.65</v>
      </c>
      <c r="D751" s="2">
        <v>43.56</v>
      </c>
      <c r="E751" s="2" t="s">
        <v>248</v>
      </c>
      <c r="F751" s="2" t="s">
        <v>252</v>
      </c>
      <c r="G751" s="2" t="s">
        <v>253</v>
      </c>
    </row>
    <row r="752">
      <c r="A752" s="2" t="s">
        <v>1691</v>
      </c>
      <c r="B752" s="37" t="s">
        <v>1692</v>
      </c>
      <c r="C752" s="2">
        <v>-0.6</v>
      </c>
      <c r="D752" s="2">
        <v>44.06</v>
      </c>
      <c r="E752" s="2" t="s">
        <v>248</v>
      </c>
      <c r="F752" s="2" t="s">
        <v>252</v>
      </c>
      <c r="G752" s="2" t="s">
        <v>253</v>
      </c>
    </row>
    <row r="753">
      <c r="A753" s="2" t="s">
        <v>1693</v>
      </c>
      <c r="B753" s="37" t="s">
        <v>1694</v>
      </c>
      <c r="C753" s="2">
        <v>0.0</v>
      </c>
      <c r="D753" s="2">
        <v>45.91</v>
      </c>
      <c r="E753" s="2" t="s">
        <v>248</v>
      </c>
      <c r="F753" s="2" t="s">
        <v>252</v>
      </c>
      <c r="G753" s="2" t="s">
        <v>253</v>
      </c>
    </row>
    <row r="754">
      <c r="A754" s="2" t="s">
        <v>1695</v>
      </c>
      <c r="B754" s="37" t="s">
        <v>1696</v>
      </c>
      <c r="C754" s="2">
        <v>-0.06</v>
      </c>
      <c r="D754" s="2">
        <v>45.32</v>
      </c>
      <c r="E754" s="2" t="s">
        <v>248</v>
      </c>
      <c r="F754" s="2" t="s">
        <v>252</v>
      </c>
      <c r="G754" s="2" t="s">
        <v>253</v>
      </c>
    </row>
    <row r="755">
      <c r="A755" s="2" t="s">
        <v>221</v>
      </c>
      <c r="B755" s="37" t="s">
        <v>1697</v>
      </c>
      <c r="C755" s="2">
        <v>-1.6</v>
      </c>
      <c r="D755" s="2">
        <v>46.92</v>
      </c>
      <c r="E755" s="2" t="s">
        <v>248</v>
      </c>
      <c r="F755" s="2" t="s">
        <v>252</v>
      </c>
      <c r="G755" s="2" t="s">
        <v>253</v>
      </c>
    </row>
    <row r="756">
      <c r="A756" s="2" t="s">
        <v>1698</v>
      </c>
      <c r="B756" s="37" t="s">
        <v>1699</v>
      </c>
      <c r="C756" s="2">
        <v>-22.89</v>
      </c>
      <c r="D756" s="2">
        <v>29.0</v>
      </c>
      <c r="E756" s="2" t="s">
        <v>256</v>
      </c>
      <c r="F756" s="2" t="s">
        <v>257</v>
      </c>
      <c r="G756" s="2" t="s">
        <v>250</v>
      </c>
    </row>
    <row r="757">
      <c r="A757" s="2" t="s">
        <v>223</v>
      </c>
      <c r="B757" s="37" t="s">
        <v>1700</v>
      </c>
      <c r="C757" s="2">
        <v>-0.31</v>
      </c>
      <c r="D757" s="2">
        <v>45.62</v>
      </c>
      <c r="E757" s="2" t="s">
        <v>248</v>
      </c>
      <c r="F757" s="2" t="s">
        <v>252</v>
      </c>
      <c r="G757" s="2" t="s">
        <v>253</v>
      </c>
    </row>
    <row r="758">
      <c r="A758" s="2" t="s">
        <v>1701</v>
      </c>
      <c r="B758" s="37" t="s">
        <v>1702</v>
      </c>
      <c r="C758" s="2">
        <v>0.07</v>
      </c>
      <c r="D758" s="2">
        <v>45.56</v>
      </c>
      <c r="E758" s="2" t="s">
        <v>248</v>
      </c>
      <c r="F758" s="2" t="s">
        <v>252</v>
      </c>
      <c r="G758" s="2" t="s">
        <v>253</v>
      </c>
    </row>
    <row r="759">
      <c r="A759" s="2" t="s">
        <v>109</v>
      </c>
      <c r="B759" s="37" t="s">
        <v>1703</v>
      </c>
      <c r="C759" s="2">
        <v>-2.33</v>
      </c>
      <c r="D759" s="2">
        <v>46.41</v>
      </c>
      <c r="E759" s="2" t="s">
        <v>248</v>
      </c>
      <c r="F759" s="2" t="s">
        <v>252</v>
      </c>
      <c r="G759" s="2" t="s">
        <v>253</v>
      </c>
    </row>
    <row r="760">
      <c r="A760" s="2" t="s">
        <v>1704</v>
      </c>
      <c r="B760" s="37" t="s">
        <v>1705</v>
      </c>
      <c r="C760" s="2">
        <v>-0.62</v>
      </c>
      <c r="D760" s="2">
        <v>46.89</v>
      </c>
      <c r="E760" s="2" t="s">
        <v>248</v>
      </c>
      <c r="F760" s="2" t="s">
        <v>252</v>
      </c>
      <c r="G760" s="2" t="s">
        <v>253</v>
      </c>
    </row>
    <row r="761">
      <c r="A761" s="2" t="s">
        <v>1706</v>
      </c>
      <c r="B761" s="37" t="s">
        <v>1707</v>
      </c>
      <c r="C761" s="2">
        <v>-3.35</v>
      </c>
      <c r="D761" s="2">
        <v>45.75</v>
      </c>
      <c r="E761" s="2" t="s">
        <v>248</v>
      </c>
      <c r="F761" s="2" t="s">
        <v>252</v>
      </c>
      <c r="G761" s="2" t="s">
        <v>253</v>
      </c>
    </row>
    <row r="762">
      <c r="A762" s="2" t="s">
        <v>1708</v>
      </c>
      <c r="B762" s="37" t="s">
        <v>1709</v>
      </c>
      <c r="C762" s="2">
        <v>8.46</v>
      </c>
      <c r="D762" s="2">
        <v>33.99</v>
      </c>
      <c r="E762" s="2" t="s">
        <v>336</v>
      </c>
      <c r="F762" s="2" t="s">
        <v>249</v>
      </c>
      <c r="G762" s="2" t="s">
        <v>253</v>
      </c>
    </row>
    <row r="763">
      <c r="A763" s="2" t="s">
        <v>1710</v>
      </c>
      <c r="B763" s="37" t="s">
        <v>1711</v>
      </c>
      <c r="C763" s="2">
        <v>-3.09</v>
      </c>
      <c r="D763" s="2">
        <v>41.67</v>
      </c>
      <c r="E763" s="2" t="s">
        <v>248</v>
      </c>
      <c r="F763" s="2" t="s">
        <v>252</v>
      </c>
      <c r="G763" s="2" t="s">
        <v>253</v>
      </c>
    </row>
    <row r="764">
      <c r="A764" s="2" t="s">
        <v>1712</v>
      </c>
      <c r="B764" s="37" t="s">
        <v>1713</v>
      </c>
      <c r="C764" s="2">
        <v>-18.27</v>
      </c>
      <c r="D764" s="2">
        <v>35.09</v>
      </c>
      <c r="E764" s="2" t="s">
        <v>256</v>
      </c>
      <c r="F764" s="2" t="s">
        <v>249</v>
      </c>
      <c r="G764" s="2" t="s">
        <v>253</v>
      </c>
    </row>
    <row r="765">
      <c r="A765" s="2" t="s">
        <v>1714</v>
      </c>
      <c r="B765" s="37" t="s">
        <v>1715</v>
      </c>
      <c r="C765" s="2">
        <v>-11.53</v>
      </c>
      <c r="D765" s="2">
        <v>42.3</v>
      </c>
      <c r="E765" s="2" t="s">
        <v>260</v>
      </c>
      <c r="F765" s="2" t="s">
        <v>252</v>
      </c>
      <c r="G765" s="2" t="s">
        <v>253</v>
      </c>
    </row>
    <row r="766">
      <c r="A766" s="2" t="s">
        <v>104</v>
      </c>
      <c r="B766" s="37" t="s">
        <v>1716</v>
      </c>
      <c r="C766" s="2">
        <v>-10.46</v>
      </c>
      <c r="D766" s="2">
        <v>43.63</v>
      </c>
      <c r="E766" s="2" t="s">
        <v>260</v>
      </c>
      <c r="F766" s="2" t="s">
        <v>252</v>
      </c>
      <c r="G766" s="2" t="s">
        <v>253</v>
      </c>
    </row>
    <row r="767">
      <c r="A767" s="2" t="s">
        <v>1717</v>
      </c>
      <c r="B767" s="37" t="s">
        <v>1718</v>
      </c>
      <c r="C767" s="2">
        <v>-3.02</v>
      </c>
      <c r="D767" s="2">
        <v>45.44</v>
      </c>
      <c r="E767" s="2" t="s">
        <v>248</v>
      </c>
      <c r="F767" s="2" t="s">
        <v>252</v>
      </c>
      <c r="G767" s="2" t="s">
        <v>253</v>
      </c>
    </row>
    <row r="768">
      <c r="A768" s="2" t="s">
        <v>1719</v>
      </c>
      <c r="B768" s="37" t="s">
        <v>1720</v>
      </c>
      <c r="C768" s="2">
        <v>0.4</v>
      </c>
      <c r="D768" s="2">
        <v>45.36</v>
      </c>
      <c r="E768" s="2" t="s">
        <v>248</v>
      </c>
      <c r="F768" s="2" t="s">
        <v>252</v>
      </c>
      <c r="G768" s="2" t="s">
        <v>253</v>
      </c>
    </row>
    <row r="769">
      <c r="A769" s="2" t="s">
        <v>1721</v>
      </c>
      <c r="B769" s="37" t="s">
        <v>1722</v>
      </c>
      <c r="C769" s="2">
        <v>-1.42</v>
      </c>
      <c r="D769" s="2">
        <v>43.37</v>
      </c>
      <c r="E769" s="2" t="s">
        <v>248</v>
      </c>
      <c r="F769" s="2" t="s">
        <v>252</v>
      </c>
      <c r="G769" s="2" t="s">
        <v>253</v>
      </c>
    </row>
    <row r="770">
      <c r="A770" s="2" t="s">
        <v>1723</v>
      </c>
      <c r="B770" s="37" t="s">
        <v>1724</v>
      </c>
      <c r="C770" s="2">
        <v>-6.53</v>
      </c>
      <c r="D770" s="2">
        <v>45.94</v>
      </c>
      <c r="E770" s="2" t="s">
        <v>260</v>
      </c>
      <c r="F770" s="2" t="s">
        <v>252</v>
      </c>
      <c r="G770" s="2" t="s">
        <v>253</v>
      </c>
    </row>
    <row r="771">
      <c r="A771" s="2" t="s">
        <v>1725</v>
      </c>
      <c r="B771" s="37" t="s">
        <v>1726</v>
      </c>
      <c r="C771" s="2">
        <v>2.49</v>
      </c>
      <c r="D771" s="2">
        <v>43.04</v>
      </c>
      <c r="E771" s="2" t="s">
        <v>248</v>
      </c>
      <c r="F771" s="2" t="s">
        <v>252</v>
      </c>
      <c r="G771" s="2" t="s">
        <v>253</v>
      </c>
    </row>
    <row r="772">
      <c r="A772" s="2" t="s">
        <v>1727</v>
      </c>
      <c r="B772" s="37" t="s">
        <v>1728</v>
      </c>
      <c r="C772" s="2">
        <v>2.51</v>
      </c>
      <c r="D772" s="2">
        <v>42.84</v>
      </c>
      <c r="E772" s="2" t="s">
        <v>248</v>
      </c>
      <c r="F772" s="2" t="s">
        <v>252</v>
      </c>
      <c r="G772" s="2" t="s">
        <v>253</v>
      </c>
    </row>
    <row r="773">
      <c r="A773" s="2" t="s">
        <v>1729</v>
      </c>
      <c r="B773" s="37" t="s">
        <v>1730</v>
      </c>
      <c r="C773" s="2">
        <v>-11.61</v>
      </c>
      <c r="D773" s="2">
        <v>31.87</v>
      </c>
      <c r="E773" s="2" t="s">
        <v>260</v>
      </c>
      <c r="F773" s="2" t="s">
        <v>257</v>
      </c>
      <c r="G773" s="2" t="s">
        <v>253</v>
      </c>
    </row>
    <row r="774">
      <c r="A774" s="2" t="s">
        <v>1731</v>
      </c>
      <c r="B774" s="37" t="s">
        <v>1732</v>
      </c>
      <c r="C774" s="2">
        <v>-3.88</v>
      </c>
      <c r="D774" s="2">
        <v>45.63</v>
      </c>
      <c r="E774" s="2" t="s">
        <v>248</v>
      </c>
      <c r="F774" s="2" t="s">
        <v>252</v>
      </c>
      <c r="G774" s="2" t="s">
        <v>253</v>
      </c>
    </row>
    <row r="775">
      <c r="A775" s="2" t="s">
        <v>1733</v>
      </c>
      <c r="B775" s="37" t="s">
        <v>1734</v>
      </c>
      <c r="C775" s="2">
        <v>11.97</v>
      </c>
      <c r="D775" s="2">
        <v>33.06</v>
      </c>
      <c r="E775" s="2" t="s">
        <v>336</v>
      </c>
      <c r="F775" s="2" t="s">
        <v>249</v>
      </c>
      <c r="G775" s="2" t="s">
        <v>253</v>
      </c>
    </row>
    <row r="776">
      <c r="A776" s="2" t="s">
        <v>1735</v>
      </c>
      <c r="B776" s="37" t="s">
        <v>1736</v>
      </c>
      <c r="C776" s="2">
        <v>-1.8</v>
      </c>
      <c r="D776" s="2">
        <v>46.2</v>
      </c>
      <c r="E776" s="2" t="s">
        <v>248</v>
      </c>
      <c r="F776" s="2" t="s">
        <v>252</v>
      </c>
      <c r="G776" s="2" t="s">
        <v>253</v>
      </c>
    </row>
    <row r="777">
      <c r="A777" s="2" t="s">
        <v>1737</v>
      </c>
      <c r="B777" s="37" t="s">
        <v>1738</v>
      </c>
      <c r="C777" s="2">
        <v>-1.13</v>
      </c>
      <c r="D777" s="2">
        <v>45.78</v>
      </c>
      <c r="E777" s="2" t="s">
        <v>248</v>
      </c>
      <c r="F777" s="2" t="s">
        <v>252</v>
      </c>
      <c r="G777" s="2" t="s">
        <v>253</v>
      </c>
    </row>
    <row r="778">
      <c r="A778" s="2" t="s">
        <v>1739</v>
      </c>
      <c r="B778" s="37" t="s">
        <v>1740</v>
      </c>
      <c r="C778" s="2">
        <v>-23.24</v>
      </c>
      <c r="D778" s="2">
        <v>21.01</v>
      </c>
      <c r="E778" s="2" t="s">
        <v>256</v>
      </c>
      <c r="F778" s="2" t="s">
        <v>333</v>
      </c>
      <c r="G778" s="2" t="s">
        <v>253</v>
      </c>
    </row>
    <row r="779">
      <c r="A779" s="2" t="s">
        <v>1741</v>
      </c>
      <c r="B779" s="37" t="s">
        <v>1742</v>
      </c>
      <c r="C779" s="2">
        <v>-1.89</v>
      </c>
      <c r="D779" s="2">
        <v>44.89</v>
      </c>
      <c r="E779" s="2" t="s">
        <v>248</v>
      </c>
      <c r="F779" s="2" t="s">
        <v>252</v>
      </c>
      <c r="G779" s="2" t="s">
        <v>250</v>
      </c>
    </row>
    <row r="780">
      <c r="A780" s="2" t="s">
        <v>1743</v>
      </c>
      <c r="B780" s="37" t="s">
        <v>1744</v>
      </c>
      <c r="C780" s="2">
        <v>-21.4</v>
      </c>
      <c r="D780" s="2">
        <v>24.44</v>
      </c>
      <c r="E780" s="2" t="s">
        <v>256</v>
      </c>
      <c r="F780" s="2" t="s">
        <v>257</v>
      </c>
      <c r="G780" s="2" t="s">
        <v>250</v>
      </c>
    </row>
    <row r="781">
      <c r="A781" s="2" t="s">
        <v>1745</v>
      </c>
      <c r="B781" s="37" t="s">
        <v>1746</v>
      </c>
      <c r="C781" s="2">
        <v>15.13</v>
      </c>
      <c r="D781" s="2">
        <v>25.83</v>
      </c>
      <c r="E781" s="2" t="s">
        <v>336</v>
      </c>
      <c r="F781" s="2" t="s">
        <v>257</v>
      </c>
      <c r="G781" s="2" t="s">
        <v>253</v>
      </c>
    </row>
    <row r="782">
      <c r="A782" s="2" t="s">
        <v>1747</v>
      </c>
      <c r="B782" s="37" t="s">
        <v>1748</v>
      </c>
      <c r="C782" s="2">
        <v>0.0</v>
      </c>
      <c r="D782" s="2">
        <v>38.0</v>
      </c>
      <c r="E782" s="2" t="s">
        <v>248</v>
      </c>
      <c r="F782" s="2" t="s">
        <v>249</v>
      </c>
      <c r="G782" s="2" t="s">
        <v>250</v>
      </c>
    </row>
    <row r="783">
      <c r="A783" s="2" t="s">
        <v>1749</v>
      </c>
      <c r="B783" s="37" t="s">
        <v>1750</v>
      </c>
      <c r="C783" s="2">
        <v>26.96</v>
      </c>
      <c r="D783" s="2">
        <v>11.37</v>
      </c>
      <c r="E783" s="2" t="s">
        <v>264</v>
      </c>
      <c r="F783" s="2" t="s">
        <v>265</v>
      </c>
      <c r="G783" s="2" t="s">
        <v>253</v>
      </c>
    </row>
    <row r="784">
      <c r="A784" s="2" t="s">
        <v>131</v>
      </c>
      <c r="B784" s="37" t="s">
        <v>1751</v>
      </c>
      <c r="C784" s="2">
        <v>-10.12</v>
      </c>
      <c r="D784" s="2">
        <v>39.45</v>
      </c>
      <c r="E784" s="2" t="s">
        <v>260</v>
      </c>
      <c r="F784" s="2" t="s">
        <v>249</v>
      </c>
      <c r="G784" s="2" t="s">
        <v>253</v>
      </c>
    </row>
    <row r="785">
      <c r="A785" s="2" t="s">
        <v>1752</v>
      </c>
      <c r="B785" s="37" t="s">
        <v>1753</v>
      </c>
      <c r="C785" s="2">
        <v>-22.04</v>
      </c>
      <c r="D785" s="2">
        <v>24.83</v>
      </c>
      <c r="E785" s="2" t="s">
        <v>256</v>
      </c>
      <c r="F785" s="2" t="s">
        <v>257</v>
      </c>
      <c r="G785" s="2" t="s">
        <v>253</v>
      </c>
    </row>
    <row r="786">
      <c r="A786" s="2" t="s">
        <v>1754</v>
      </c>
      <c r="B786" s="37" t="s">
        <v>1755</v>
      </c>
      <c r="C786" s="2">
        <v>18.69</v>
      </c>
      <c r="D786" s="2">
        <v>22.66</v>
      </c>
      <c r="E786" s="2" t="s">
        <v>264</v>
      </c>
      <c r="F786" s="2" t="s">
        <v>333</v>
      </c>
      <c r="G786" s="2" t="s">
        <v>253</v>
      </c>
    </row>
    <row r="787">
      <c r="A787" s="2" t="s">
        <v>1756</v>
      </c>
      <c r="B787" s="37" t="s">
        <v>1757</v>
      </c>
      <c r="C787" s="2">
        <v>17.05</v>
      </c>
      <c r="D787" s="2">
        <v>23.02</v>
      </c>
      <c r="E787" s="2" t="s">
        <v>336</v>
      </c>
      <c r="F787" s="2" t="s">
        <v>333</v>
      </c>
      <c r="G787" s="2" t="s">
        <v>253</v>
      </c>
    </row>
    <row r="788">
      <c r="A788" s="2" t="s">
        <v>1758</v>
      </c>
      <c r="B788" s="37" t="s">
        <v>1759</v>
      </c>
      <c r="C788" s="2">
        <v>21.84</v>
      </c>
      <c r="D788" s="2">
        <v>23.37</v>
      </c>
      <c r="E788" s="2" t="s">
        <v>264</v>
      </c>
      <c r="F788" s="2" t="s">
        <v>333</v>
      </c>
      <c r="G788" s="2" t="s">
        <v>253</v>
      </c>
    </row>
    <row r="789">
      <c r="A789" s="2" t="s">
        <v>1760</v>
      </c>
      <c r="B789" s="37" t="s">
        <v>1761</v>
      </c>
      <c r="C789" s="2">
        <v>-2.02</v>
      </c>
      <c r="D789" s="2">
        <v>44.0</v>
      </c>
      <c r="E789" s="2" t="s">
        <v>248</v>
      </c>
      <c r="F789" s="2" t="s">
        <v>252</v>
      </c>
      <c r="G789" s="2" t="s">
        <v>253</v>
      </c>
    </row>
    <row r="790">
      <c r="A790" s="2" t="s">
        <v>1762</v>
      </c>
      <c r="B790" s="37" t="s">
        <v>1763</v>
      </c>
      <c r="C790" s="2">
        <v>21.37</v>
      </c>
      <c r="D790" s="2">
        <v>17.82</v>
      </c>
      <c r="E790" s="2" t="s">
        <v>264</v>
      </c>
      <c r="F790" s="2" t="s">
        <v>333</v>
      </c>
      <c r="G790" s="2" t="s">
        <v>253</v>
      </c>
    </row>
    <row r="791">
      <c r="A791" s="2" t="s">
        <v>1764</v>
      </c>
      <c r="B791" s="37" t="s">
        <v>1765</v>
      </c>
      <c r="C791" s="2">
        <v>23.38</v>
      </c>
      <c r="D791" s="2">
        <v>20.63</v>
      </c>
      <c r="E791" s="2" t="s">
        <v>264</v>
      </c>
      <c r="F791" s="2" t="s">
        <v>333</v>
      </c>
      <c r="G791" s="2" t="s">
        <v>253</v>
      </c>
    </row>
    <row r="792">
      <c r="A792" s="2" t="s">
        <v>1766</v>
      </c>
      <c r="B792" s="37" t="s">
        <v>1767</v>
      </c>
      <c r="C792" s="2">
        <v>26.56</v>
      </c>
      <c r="D792" s="2">
        <v>13.44</v>
      </c>
      <c r="E792" s="2" t="s">
        <v>264</v>
      </c>
      <c r="F792" s="2" t="s">
        <v>265</v>
      </c>
      <c r="G792" s="2" t="s">
        <v>310</v>
      </c>
    </row>
    <row r="793">
      <c r="A793" s="2" t="s">
        <v>1768</v>
      </c>
      <c r="B793" s="37" t="s">
        <v>1769</v>
      </c>
      <c r="C793" s="2">
        <v>7.97</v>
      </c>
      <c r="D793" s="2">
        <v>28.07</v>
      </c>
      <c r="E793" s="2" t="s">
        <v>336</v>
      </c>
      <c r="F793" s="2" t="s">
        <v>257</v>
      </c>
      <c r="G793" s="2" t="s">
        <v>250</v>
      </c>
    </row>
    <row r="794">
      <c r="A794" s="2" t="s">
        <v>1770</v>
      </c>
      <c r="B794" s="37" t="s">
        <v>1771</v>
      </c>
      <c r="C794" s="2">
        <v>-0.38</v>
      </c>
      <c r="D794" s="2">
        <v>45.91</v>
      </c>
      <c r="E794" s="2" t="s">
        <v>248</v>
      </c>
      <c r="F794" s="2" t="s">
        <v>252</v>
      </c>
      <c r="G794" s="2" t="s">
        <v>253</v>
      </c>
    </row>
    <row r="795">
      <c r="A795" s="2" t="s">
        <v>141</v>
      </c>
      <c r="B795" s="37" t="s">
        <v>1772</v>
      </c>
      <c r="C795" s="2">
        <v>-0.14</v>
      </c>
      <c r="D795" s="2">
        <v>48.68</v>
      </c>
      <c r="E795" s="2" t="s">
        <v>248</v>
      </c>
      <c r="F795" s="2" t="s">
        <v>291</v>
      </c>
      <c r="G795" s="2" t="s">
        <v>253</v>
      </c>
    </row>
    <row r="796">
      <c r="A796" s="2" t="s">
        <v>1773</v>
      </c>
      <c r="B796" s="37" t="s">
        <v>1774</v>
      </c>
      <c r="C796" s="2">
        <v>5.06</v>
      </c>
      <c r="D796" s="2">
        <v>41.67</v>
      </c>
      <c r="E796" s="2" t="s">
        <v>248</v>
      </c>
      <c r="F796" s="2" t="s">
        <v>252</v>
      </c>
      <c r="G796" s="2" t="s">
        <v>250</v>
      </c>
    </row>
    <row r="797">
      <c r="A797" s="2" t="s">
        <v>1775</v>
      </c>
      <c r="B797" s="37" t="s">
        <v>1776</v>
      </c>
      <c r="C797" s="2">
        <v>-0.2</v>
      </c>
      <c r="D797" s="2">
        <v>46.81</v>
      </c>
      <c r="E797" s="2" t="s">
        <v>248</v>
      </c>
      <c r="F797" s="2" t="s">
        <v>252</v>
      </c>
      <c r="G797" s="2" t="s">
        <v>253</v>
      </c>
    </row>
    <row r="798">
      <c r="A798" s="2" t="s">
        <v>73</v>
      </c>
      <c r="B798" s="37" t="s">
        <v>1777</v>
      </c>
      <c r="C798" s="2">
        <v>-0.07</v>
      </c>
      <c r="D798" s="2">
        <v>44.2</v>
      </c>
      <c r="E798" s="2" t="s">
        <v>248</v>
      </c>
      <c r="F798" s="2" t="s">
        <v>252</v>
      </c>
      <c r="G798" s="2" t="s">
        <v>253</v>
      </c>
    </row>
    <row r="799">
      <c r="A799" s="2" t="s">
        <v>1778</v>
      </c>
      <c r="B799" s="37" t="s">
        <v>1779</v>
      </c>
      <c r="C799" s="2">
        <v>-0.4</v>
      </c>
      <c r="D799" s="2">
        <v>46.03</v>
      </c>
      <c r="E799" s="2" t="s">
        <v>248</v>
      </c>
      <c r="F799" s="2" t="s">
        <v>252</v>
      </c>
      <c r="G799" s="2" t="s">
        <v>253</v>
      </c>
    </row>
    <row r="800">
      <c r="A800" s="2" t="s">
        <v>1780</v>
      </c>
      <c r="B800" s="37" t="s">
        <v>1781</v>
      </c>
      <c r="C800" s="2">
        <v>-2.12</v>
      </c>
      <c r="D800" s="2">
        <v>46.52</v>
      </c>
      <c r="E800" s="2" t="s">
        <v>248</v>
      </c>
      <c r="F800" s="2" t="s">
        <v>252</v>
      </c>
      <c r="G800" s="2" t="s">
        <v>253</v>
      </c>
    </row>
    <row r="801">
      <c r="A801" s="2" t="s">
        <v>1782</v>
      </c>
      <c r="B801" s="37" t="s">
        <v>1783</v>
      </c>
      <c r="C801" s="2">
        <v>2.11</v>
      </c>
      <c r="D801" s="2">
        <v>36.22</v>
      </c>
      <c r="E801" s="2" t="s">
        <v>248</v>
      </c>
      <c r="F801" s="2" t="s">
        <v>249</v>
      </c>
      <c r="G801" s="2" t="s">
        <v>250</v>
      </c>
    </row>
    <row r="802">
      <c r="A802" s="2" t="s">
        <v>1784</v>
      </c>
      <c r="B802" s="37" t="s">
        <v>1785</v>
      </c>
      <c r="C802" s="2">
        <v>31.05</v>
      </c>
      <c r="D802" s="2">
        <v>9.73</v>
      </c>
      <c r="E802" s="2" t="s">
        <v>389</v>
      </c>
      <c r="F802" s="2" t="s">
        <v>265</v>
      </c>
      <c r="G802" s="2" t="s">
        <v>250</v>
      </c>
    </row>
    <row r="803">
      <c r="A803" s="2" t="s">
        <v>1786</v>
      </c>
      <c r="B803" s="37" t="s">
        <v>1787</v>
      </c>
      <c r="C803" s="2">
        <v>-5.78</v>
      </c>
      <c r="D803" s="2">
        <v>44.24</v>
      </c>
      <c r="E803" s="2" t="s">
        <v>248</v>
      </c>
      <c r="F803" s="2" t="s">
        <v>252</v>
      </c>
      <c r="G803" s="2" t="s">
        <v>253</v>
      </c>
    </row>
    <row r="804">
      <c r="A804" s="2" t="s">
        <v>1788</v>
      </c>
      <c r="B804" s="37" t="s">
        <v>1789</v>
      </c>
      <c r="C804" s="2">
        <v>0.07</v>
      </c>
      <c r="D804" s="2">
        <v>42.5</v>
      </c>
      <c r="E804" s="2" t="s">
        <v>248</v>
      </c>
      <c r="F804" s="2" t="s">
        <v>252</v>
      </c>
      <c r="G804" s="2" t="s">
        <v>253</v>
      </c>
    </row>
    <row r="805">
      <c r="A805" s="2" t="s">
        <v>1790</v>
      </c>
      <c r="B805" s="37" t="s">
        <v>1791</v>
      </c>
      <c r="C805" s="2">
        <v>-26.0</v>
      </c>
      <c r="D805" s="2">
        <v>23.0</v>
      </c>
      <c r="E805" s="2" t="s">
        <v>256</v>
      </c>
      <c r="F805" s="2" t="s">
        <v>333</v>
      </c>
      <c r="G805" s="2" t="s">
        <v>250</v>
      </c>
    </row>
    <row r="806">
      <c r="A806" s="2" t="s">
        <v>1792</v>
      </c>
      <c r="B806" s="37" t="s">
        <v>1793</v>
      </c>
      <c r="C806" s="2">
        <v>0.0</v>
      </c>
      <c r="D806" s="2">
        <v>47.69</v>
      </c>
      <c r="E806" s="2" t="s">
        <v>248</v>
      </c>
      <c r="F806" s="2" t="s">
        <v>252</v>
      </c>
      <c r="G806" s="2" t="s">
        <v>253</v>
      </c>
    </row>
    <row r="807">
      <c r="A807" s="37" t="s">
        <v>1794</v>
      </c>
      <c r="B807" s="37" t="s">
        <v>1795</v>
      </c>
      <c r="C807" s="2">
        <v>1.11</v>
      </c>
      <c r="D807" s="2">
        <v>45.33</v>
      </c>
      <c r="E807" s="2" t="s">
        <v>248</v>
      </c>
      <c r="F807" s="2" t="s">
        <v>252</v>
      </c>
      <c r="G807" s="2" t="s">
        <v>253</v>
      </c>
    </row>
    <row r="808">
      <c r="A808" s="2" t="s">
        <v>1796</v>
      </c>
      <c r="B808" s="37" t="s">
        <v>1797</v>
      </c>
      <c r="C808" s="2">
        <v>-13.31</v>
      </c>
      <c r="D808" s="2">
        <v>39.8</v>
      </c>
      <c r="E808" s="2" t="s">
        <v>260</v>
      </c>
      <c r="F808" s="2" t="s">
        <v>249</v>
      </c>
      <c r="G808" s="2" t="s">
        <v>253</v>
      </c>
    </row>
    <row r="809">
      <c r="A809" s="2" t="s">
        <v>1798</v>
      </c>
      <c r="B809" s="37" t="s">
        <v>1799</v>
      </c>
      <c r="C809" s="2">
        <v>-18.8</v>
      </c>
      <c r="D809" s="2">
        <v>32.44</v>
      </c>
      <c r="E809" s="2" t="s">
        <v>256</v>
      </c>
      <c r="F809" s="2" t="s">
        <v>249</v>
      </c>
      <c r="G809" s="2" t="s">
        <v>250</v>
      </c>
    </row>
    <row r="810">
      <c r="A810" s="2" t="s">
        <v>1800</v>
      </c>
      <c r="B810" s="37" t="s">
        <v>1801</v>
      </c>
      <c r="C810" s="2">
        <v>-7.0</v>
      </c>
      <c r="D810" s="2">
        <v>41.56</v>
      </c>
      <c r="E810" s="2" t="s">
        <v>260</v>
      </c>
      <c r="F810" s="2" t="s">
        <v>252</v>
      </c>
      <c r="G810" s="2" t="s">
        <v>250</v>
      </c>
    </row>
    <row r="811">
      <c r="A811" s="2" t="s">
        <v>1802</v>
      </c>
      <c r="B811" s="37" t="s">
        <v>1803</v>
      </c>
      <c r="C811" s="2">
        <v>1.33</v>
      </c>
      <c r="D811" s="2">
        <v>35.67</v>
      </c>
      <c r="E811" s="2" t="s">
        <v>248</v>
      </c>
      <c r="F811" s="2" t="s">
        <v>249</v>
      </c>
      <c r="G811" s="2" t="s">
        <v>250</v>
      </c>
    </row>
    <row r="812">
      <c r="A812" s="2" t="s">
        <v>90</v>
      </c>
      <c r="B812" s="37" t="s">
        <v>1804</v>
      </c>
      <c r="C812" s="2">
        <v>-11.44</v>
      </c>
      <c r="D812" s="2">
        <v>41.47</v>
      </c>
      <c r="E812" s="2" t="s">
        <v>260</v>
      </c>
      <c r="F812" s="2" t="s">
        <v>252</v>
      </c>
      <c r="G812" s="2" t="s">
        <v>253</v>
      </c>
    </row>
    <row r="813">
      <c r="A813" s="2" t="s">
        <v>1805</v>
      </c>
      <c r="B813" s="37" t="s">
        <v>1806</v>
      </c>
      <c r="C813" s="2">
        <v>-3.78</v>
      </c>
      <c r="D813" s="2">
        <v>45.17</v>
      </c>
      <c r="E813" s="2" t="s">
        <v>248</v>
      </c>
      <c r="F813" s="2" t="s">
        <v>252</v>
      </c>
      <c r="G813" s="2" t="s">
        <v>253</v>
      </c>
    </row>
    <row r="814">
      <c r="A814" s="2" t="s">
        <v>1807</v>
      </c>
      <c r="B814" s="37" t="s">
        <v>1808</v>
      </c>
      <c r="C814" s="2">
        <v>0.16</v>
      </c>
      <c r="D814" s="2">
        <v>45.02</v>
      </c>
      <c r="E814" s="2" t="s">
        <v>248</v>
      </c>
      <c r="F814" s="2" t="s">
        <v>252</v>
      </c>
      <c r="G814" s="2" t="s">
        <v>253</v>
      </c>
    </row>
    <row r="815">
      <c r="A815" s="2" t="s">
        <v>1809</v>
      </c>
      <c r="B815" s="37" t="s">
        <v>1810</v>
      </c>
      <c r="C815" s="2">
        <v>17.33</v>
      </c>
      <c r="D815" s="2">
        <v>28.67</v>
      </c>
      <c r="E815" s="2" t="s">
        <v>336</v>
      </c>
      <c r="F815" s="2" t="s">
        <v>257</v>
      </c>
      <c r="G815" s="2" t="s">
        <v>250</v>
      </c>
    </row>
    <row r="816">
      <c r="A816" s="2" t="s">
        <v>1811</v>
      </c>
      <c r="B816" s="37" t="s">
        <v>1812</v>
      </c>
      <c r="C816" s="2">
        <v>0.22</v>
      </c>
      <c r="D816" s="2">
        <v>42.0</v>
      </c>
      <c r="E816" s="2" t="s">
        <v>248</v>
      </c>
      <c r="F816" s="2" t="s">
        <v>252</v>
      </c>
      <c r="G816" s="2" t="s">
        <v>250</v>
      </c>
    </row>
    <row r="817">
      <c r="A817" s="2" t="s">
        <v>1813</v>
      </c>
      <c r="B817" s="37" t="s">
        <v>1814</v>
      </c>
      <c r="C817" s="2">
        <v>-3.44</v>
      </c>
      <c r="D817" s="2">
        <v>44.78</v>
      </c>
      <c r="E817" s="2" t="s">
        <v>248</v>
      </c>
      <c r="F817" s="2" t="s">
        <v>252</v>
      </c>
      <c r="G817" s="2" t="s">
        <v>250</v>
      </c>
    </row>
    <row r="818">
      <c r="A818" s="2" t="s">
        <v>1815</v>
      </c>
      <c r="B818" s="37" t="s">
        <v>1816</v>
      </c>
      <c r="C818" s="2">
        <v>-1.44</v>
      </c>
      <c r="D818" s="2">
        <v>45.33</v>
      </c>
      <c r="E818" s="2" t="s">
        <v>248</v>
      </c>
      <c r="F818" s="2" t="s">
        <v>252</v>
      </c>
      <c r="G818" s="2" t="s">
        <v>250</v>
      </c>
    </row>
    <row r="819">
      <c r="A819" s="2" t="s">
        <v>1817</v>
      </c>
      <c r="B819" s="37" t="s">
        <v>1818</v>
      </c>
      <c r="C819" s="2">
        <v>-5.08</v>
      </c>
      <c r="D819" s="2">
        <v>43.55</v>
      </c>
      <c r="E819" s="2" t="s">
        <v>248</v>
      </c>
      <c r="F819" s="2" t="s">
        <v>252</v>
      </c>
      <c r="G819" s="2" t="s">
        <v>253</v>
      </c>
    </row>
    <row r="820">
      <c r="A820" s="2" t="s">
        <v>1819</v>
      </c>
      <c r="B820" s="37" t="s">
        <v>1820</v>
      </c>
      <c r="C820" s="2">
        <v>-10.15</v>
      </c>
      <c r="D820" s="2">
        <v>40.15</v>
      </c>
      <c r="E820" s="2" t="s">
        <v>260</v>
      </c>
      <c r="F820" s="2" t="s">
        <v>252</v>
      </c>
      <c r="G820" s="2" t="s">
        <v>253</v>
      </c>
    </row>
    <row r="821">
      <c r="A821" s="2" t="s">
        <v>1821</v>
      </c>
      <c r="B821" s="37" t="s">
        <v>1822</v>
      </c>
      <c r="C821" s="2">
        <v>1.3</v>
      </c>
      <c r="D821" s="2">
        <v>43.64</v>
      </c>
      <c r="E821" s="2" t="s">
        <v>248</v>
      </c>
      <c r="F821" s="2" t="s">
        <v>252</v>
      </c>
      <c r="G821" s="2" t="s">
        <v>253</v>
      </c>
    </row>
    <row r="822">
      <c r="A822" s="2" t="s">
        <v>1823</v>
      </c>
      <c r="B822" s="37" t="s">
        <v>1824</v>
      </c>
      <c r="C822" s="2">
        <v>-0.05</v>
      </c>
      <c r="D822" s="2">
        <v>46.66</v>
      </c>
      <c r="E822" s="2" t="s">
        <v>248</v>
      </c>
      <c r="F822" s="2" t="s">
        <v>252</v>
      </c>
      <c r="G822" s="2" t="s">
        <v>253</v>
      </c>
    </row>
    <row r="823">
      <c r="A823" s="2" t="s">
        <v>1825</v>
      </c>
      <c r="B823" s="37" t="s">
        <v>1826</v>
      </c>
      <c r="C823" s="2">
        <v>-21.11</v>
      </c>
      <c r="D823" s="2">
        <v>32.44</v>
      </c>
      <c r="E823" s="2" t="s">
        <v>256</v>
      </c>
      <c r="F823" s="2" t="s">
        <v>249</v>
      </c>
      <c r="G823" s="2" t="s">
        <v>250</v>
      </c>
    </row>
    <row r="824">
      <c r="A824" s="2" t="s">
        <v>1827</v>
      </c>
      <c r="B824" s="37" t="s">
        <v>1828</v>
      </c>
      <c r="C824" s="2">
        <v>-0.47</v>
      </c>
      <c r="D824" s="2">
        <v>42.18</v>
      </c>
      <c r="E824" s="2" t="s">
        <v>248</v>
      </c>
      <c r="F824" s="2" t="s">
        <v>252</v>
      </c>
      <c r="G824" s="2" t="s">
        <v>253</v>
      </c>
    </row>
    <row r="825">
      <c r="A825" s="2" t="s">
        <v>1829</v>
      </c>
      <c r="B825" s="37" t="s">
        <v>1830</v>
      </c>
      <c r="C825" s="2">
        <v>1.56</v>
      </c>
      <c r="D825" s="2">
        <v>41.33</v>
      </c>
      <c r="E825" s="2" t="s">
        <v>248</v>
      </c>
      <c r="F825" s="2" t="s">
        <v>252</v>
      </c>
      <c r="G825" s="2" t="s">
        <v>250</v>
      </c>
    </row>
    <row r="826">
      <c r="A826" s="2" t="s">
        <v>1831</v>
      </c>
      <c r="B826" s="37" t="s">
        <v>1832</v>
      </c>
      <c r="C826" s="2">
        <v>-14.45</v>
      </c>
      <c r="D826" s="2">
        <v>27.41</v>
      </c>
      <c r="E826" s="2" t="s">
        <v>260</v>
      </c>
      <c r="F826" s="2" t="s">
        <v>257</v>
      </c>
      <c r="G826" s="2" t="s">
        <v>253</v>
      </c>
    </row>
    <row r="827">
      <c r="A827" s="2" t="s">
        <v>1833</v>
      </c>
      <c r="B827" s="37" t="s">
        <v>1834</v>
      </c>
      <c r="C827" s="2">
        <v>-10.64</v>
      </c>
      <c r="D827" s="2">
        <v>39.99</v>
      </c>
      <c r="E827" s="2" t="s">
        <v>260</v>
      </c>
      <c r="F827" s="2" t="s">
        <v>249</v>
      </c>
      <c r="G827" s="2" t="s">
        <v>253</v>
      </c>
    </row>
    <row r="828">
      <c r="A828" s="2" t="s">
        <v>1835</v>
      </c>
      <c r="B828" s="37" t="s">
        <v>1836</v>
      </c>
      <c r="C828" s="2">
        <v>-7.21</v>
      </c>
      <c r="D828" s="2">
        <v>45.24</v>
      </c>
      <c r="E828" s="2" t="s">
        <v>260</v>
      </c>
      <c r="F828" s="2" t="s">
        <v>252</v>
      </c>
      <c r="G828" s="2" t="s">
        <v>253</v>
      </c>
    </row>
    <row r="829">
      <c r="A829" s="2" t="s">
        <v>1837</v>
      </c>
      <c r="B829" s="37" t="s">
        <v>1838</v>
      </c>
      <c r="C829" s="2">
        <v>-0.06</v>
      </c>
      <c r="D829" s="2">
        <v>46.08</v>
      </c>
      <c r="E829" s="2" t="s">
        <v>248</v>
      </c>
      <c r="F829" s="2" t="s">
        <v>252</v>
      </c>
      <c r="G829" s="2" t="s">
        <v>253</v>
      </c>
    </row>
    <row r="830">
      <c r="A830" s="2" t="s">
        <v>183</v>
      </c>
      <c r="B830" s="37" t="s">
        <v>1839</v>
      </c>
      <c r="C830" s="2">
        <v>-0.33</v>
      </c>
      <c r="D830" s="2">
        <v>43.73</v>
      </c>
      <c r="E830" s="2" t="s">
        <v>248</v>
      </c>
      <c r="F830" s="2" t="s">
        <v>252</v>
      </c>
      <c r="G830" s="2" t="s">
        <v>253</v>
      </c>
    </row>
    <row r="831">
      <c r="A831" s="2" t="s">
        <v>1840</v>
      </c>
      <c r="B831" s="37" t="s">
        <v>1841</v>
      </c>
      <c r="C831" s="2">
        <v>-21.31</v>
      </c>
      <c r="D831" s="2">
        <v>26.77</v>
      </c>
      <c r="E831" s="2" t="s">
        <v>256</v>
      </c>
      <c r="F831" s="2" t="s">
        <v>257</v>
      </c>
      <c r="G831" s="2" t="s">
        <v>253</v>
      </c>
    </row>
    <row r="832">
      <c r="A832" s="2" t="s">
        <v>1842</v>
      </c>
      <c r="B832" s="37" t="s">
        <v>1843</v>
      </c>
      <c r="C832" s="2">
        <v>18.07</v>
      </c>
      <c r="D832" s="2">
        <v>14.53</v>
      </c>
      <c r="E832" s="2" t="s">
        <v>264</v>
      </c>
      <c r="F832" s="2" t="s">
        <v>265</v>
      </c>
      <c r="G832" s="2" t="s">
        <v>253</v>
      </c>
    </row>
    <row r="833">
      <c r="A833" s="2" t="s">
        <v>1844</v>
      </c>
      <c r="B833" s="37" t="s">
        <v>1845</v>
      </c>
      <c r="C833" s="2">
        <v>-3.67</v>
      </c>
      <c r="D833" s="2">
        <v>45.54</v>
      </c>
      <c r="E833" s="2" t="s">
        <v>248</v>
      </c>
      <c r="F833" s="2" t="s">
        <v>252</v>
      </c>
      <c r="G833" s="2" t="s">
        <v>253</v>
      </c>
    </row>
    <row r="834">
      <c r="A834" s="2" t="s">
        <v>1846</v>
      </c>
      <c r="B834" s="37" t="s">
        <v>1847</v>
      </c>
      <c r="C834" s="2">
        <v>-1.82</v>
      </c>
      <c r="D834" s="2">
        <v>44.24</v>
      </c>
      <c r="E834" s="2" t="s">
        <v>248</v>
      </c>
      <c r="F834" s="2" t="s">
        <v>252</v>
      </c>
      <c r="G834" s="2" t="s">
        <v>253</v>
      </c>
    </row>
    <row r="835">
      <c r="A835" s="2" t="s">
        <v>1848</v>
      </c>
      <c r="B835" s="37" t="s">
        <v>1849</v>
      </c>
      <c r="C835" s="2">
        <v>-0.2</v>
      </c>
      <c r="D835" s="2">
        <v>45.74</v>
      </c>
      <c r="E835" s="2" t="s">
        <v>248</v>
      </c>
      <c r="F835" s="2" t="s">
        <v>252</v>
      </c>
      <c r="G835" s="2" t="s">
        <v>253</v>
      </c>
    </row>
    <row r="836">
      <c r="A836" s="2" t="s">
        <v>1850</v>
      </c>
      <c r="B836" s="37" t="s">
        <v>1851</v>
      </c>
      <c r="C836" s="2">
        <v>-9.26</v>
      </c>
      <c r="D836" s="2">
        <v>41.7</v>
      </c>
      <c r="E836" s="2" t="s">
        <v>260</v>
      </c>
      <c r="F836" s="2" t="s">
        <v>252</v>
      </c>
      <c r="G836" s="2" t="s">
        <v>253</v>
      </c>
    </row>
    <row r="837">
      <c r="A837" s="2" t="s">
        <v>195</v>
      </c>
      <c r="B837" s="37" t="s">
        <v>1852</v>
      </c>
      <c r="C837" s="2">
        <v>-5.53</v>
      </c>
      <c r="D837" s="2">
        <v>45.68</v>
      </c>
      <c r="E837" s="2" t="s">
        <v>248</v>
      </c>
      <c r="F837" s="2" t="s">
        <v>252</v>
      </c>
      <c r="G837" s="2" t="s">
        <v>253</v>
      </c>
    </row>
    <row r="838">
      <c r="A838" s="2" t="s">
        <v>1853</v>
      </c>
      <c r="B838" s="37" t="s">
        <v>1854</v>
      </c>
      <c r="C838" s="2">
        <v>-5.02</v>
      </c>
      <c r="D838" s="2">
        <v>43.32</v>
      </c>
      <c r="E838" s="2" t="s">
        <v>248</v>
      </c>
      <c r="F838" s="2" t="s">
        <v>252</v>
      </c>
      <c r="G838" s="2" t="s">
        <v>253</v>
      </c>
    </row>
    <row r="839">
      <c r="A839" s="2" t="s">
        <v>1855</v>
      </c>
      <c r="B839" s="37" t="s">
        <v>1856</v>
      </c>
      <c r="C839" s="2">
        <v>-15.96</v>
      </c>
      <c r="D839" s="2">
        <v>37.99</v>
      </c>
      <c r="E839" s="2" t="s">
        <v>260</v>
      </c>
      <c r="F839" s="2" t="s">
        <v>249</v>
      </c>
      <c r="G839" s="2" t="s">
        <v>253</v>
      </c>
    </row>
    <row r="840">
      <c r="A840" s="2" t="s">
        <v>1857</v>
      </c>
      <c r="B840" s="37" t="s">
        <v>1858</v>
      </c>
      <c r="C840" s="2">
        <v>-11.37</v>
      </c>
      <c r="D840" s="2">
        <v>38.62</v>
      </c>
      <c r="E840" s="2" t="s">
        <v>260</v>
      </c>
      <c r="F840" s="2" t="s">
        <v>249</v>
      </c>
      <c r="G840" s="2" t="s">
        <v>253</v>
      </c>
    </row>
    <row r="841">
      <c r="A841" s="2" t="s">
        <v>1859</v>
      </c>
      <c r="B841" s="37" t="s">
        <v>1860</v>
      </c>
      <c r="C841" s="2">
        <v>-9.82</v>
      </c>
      <c r="D841" s="2">
        <v>39.33</v>
      </c>
      <c r="E841" s="2" t="s">
        <v>260</v>
      </c>
      <c r="F841" s="2" t="s">
        <v>249</v>
      </c>
      <c r="G841" s="2" t="s">
        <v>253</v>
      </c>
    </row>
    <row r="842">
      <c r="A842" s="2" t="s">
        <v>1861</v>
      </c>
      <c r="B842" s="37" t="s">
        <v>1862</v>
      </c>
      <c r="C842" s="2">
        <v>-4.49</v>
      </c>
      <c r="D842" s="2">
        <v>45.11</v>
      </c>
      <c r="E842" s="2" t="s">
        <v>248</v>
      </c>
      <c r="F842" s="2" t="s">
        <v>252</v>
      </c>
      <c r="G842" s="2" t="s">
        <v>253</v>
      </c>
    </row>
    <row r="843">
      <c r="A843" s="2" t="s">
        <v>1863</v>
      </c>
      <c r="B843" s="37" t="s">
        <v>1864</v>
      </c>
      <c r="C843" s="2">
        <v>-0.23</v>
      </c>
      <c r="D843" s="2">
        <v>46.94</v>
      </c>
      <c r="E843" s="2" t="s">
        <v>248</v>
      </c>
      <c r="F843" s="2" t="s">
        <v>252</v>
      </c>
      <c r="G843" s="2" t="s">
        <v>253</v>
      </c>
    </row>
    <row r="844">
      <c r="A844" s="2" t="s">
        <v>1865</v>
      </c>
      <c r="B844" s="37" t="s">
        <v>1866</v>
      </c>
      <c r="C844" s="2">
        <v>-8.25</v>
      </c>
      <c r="D844" s="2">
        <v>40.61</v>
      </c>
      <c r="E844" s="2" t="s">
        <v>260</v>
      </c>
      <c r="F844" s="2" t="s">
        <v>252</v>
      </c>
      <c r="G844" s="2" t="s">
        <v>253</v>
      </c>
    </row>
    <row r="845">
      <c r="A845" s="2" t="s">
        <v>1867</v>
      </c>
      <c r="B845" s="37" t="s">
        <v>1868</v>
      </c>
      <c r="C845" s="2">
        <v>-7.47</v>
      </c>
      <c r="D845" s="2">
        <v>47.05</v>
      </c>
      <c r="E845" s="2" t="s">
        <v>260</v>
      </c>
      <c r="F845" s="2" t="s">
        <v>252</v>
      </c>
      <c r="G845" s="2" t="s">
        <v>253</v>
      </c>
    </row>
    <row r="846">
      <c r="A846" s="2" t="s">
        <v>1869</v>
      </c>
      <c r="B846" s="37" t="s">
        <v>1870</v>
      </c>
      <c r="C846" s="2">
        <v>-2.0</v>
      </c>
      <c r="D846" s="2">
        <v>46.07</v>
      </c>
      <c r="E846" s="2" t="s">
        <v>248</v>
      </c>
      <c r="F846" s="2" t="s">
        <v>252</v>
      </c>
      <c r="G846" s="2" t="s">
        <v>253</v>
      </c>
    </row>
    <row r="847">
      <c r="A847" s="2" t="s">
        <v>1871</v>
      </c>
      <c r="B847" s="37" t="s">
        <v>1872</v>
      </c>
      <c r="C847" s="2">
        <v>0.22</v>
      </c>
      <c r="D847" s="2">
        <v>45.11</v>
      </c>
      <c r="E847" s="2" t="s">
        <v>248</v>
      </c>
      <c r="F847" s="2" t="s">
        <v>252</v>
      </c>
      <c r="G847" s="2" t="s">
        <v>250</v>
      </c>
    </row>
    <row r="848">
      <c r="A848" s="2" t="s">
        <v>1873</v>
      </c>
      <c r="B848" s="37" t="s">
        <v>1874</v>
      </c>
      <c r="C848" s="2">
        <v>-0.69</v>
      </c>
      <c r="D848" s="2">
        <v>46.2</v>
      </c>
      <c r="E848" s="2" t="s">
        <v>248</v>
      </c>
      <c r="F848" s="2" t="s">
        <v>252</v>
      </c>
      <c r="G848" s="2" t="s">
        <v>253</v>
      </c>
    </row>
    <row r="849">
      <c r="A849" s="2" t="s">
        <v>1875</v>
      </c>
      <c r="B849" s="37" t="s">
        <v>1876</v>
      </c>
      <c r="C849" s="2">
        <v>-8.01</v>
      </c>
      <c r="D849" s="2">
        <v>44.49</v>
      </c>
      <c r="E849" s="2" t="s">
        <v>260</v>
      </c>
      <c r="F849" s="2" t="s">
        <v>252</v>
      </c>
      <c r="G849" s="2" t="s">
        <v>253</v>
      </c>
    </row>
    <row r="850">
      <c r="A850" s="2" t="s">
        <v>1877</v>
      </c>
      <c r="B850" s="37" t="s">
        <v>1878</v>
      </c>
      <c r="C850" s="2">
        <v>-5.71</v>
      </c>
      <c r="D850" s="2">
        <v>43.33</v>
      </c>
      <c r="E850" s="2" t="s">
        <v>248</v>
      </c>
      <c r="F850" s="2" t="s">
        <v>252</v>
      </c>
      <c r="G850" s="2" t="s">
        <v>250</v>
      </c>
    </row>
    <row r="851">
      <c r="A851" s="2" t="s">
        <v>1879</v>
      </c>
      <c r="B851" s="37" t="s">
        <v>1880</v>
      </c>
      <c r="C851" s="2">
        <v>-15.0</v>
      </c>
      <c r="D851" s="2">
        <v>36.05</v>
      </c>
      <c r="E851" s="2" t="s">
        <v>260</v>
      </c>
      <c r="F851" s="2" t="s">
        <v>249</v>
      </c>
      <c r="G851" s="2" t="s">
        <v>253</v>
      </c>
    </row>
    <row r="852">
      <c r="A852" s="2" t="s">
        <v>1881</v>
      </c>
      <c r="B852" s="37" t="s">
        <v>1882</v>
      </c>
      <c r="C852" s="2">
        <v>-9.72</v>
      </c>
      <c r="D852" s="2">
        <v>29.7</v>
      </c>
      <c r="E852" s="2" t="s">
        <v>260</v>
      </c>
      <c r="F852" s="2" t="s">
        <v>257</v>
      </c>
      <c r="G852" s="2" t="s">
        <v>253</v>
      </c>
    </row>
    <row r="853">
      <c r="A853" s="2" t="s">
        <v>1883</v>
      </c>
      <c r="B853" s="37" t="s">
        <v>1884</v>
      </c>
      <c r="C853" s="2">
        <v>16.1</v>
      </c>
      <c r="D853" s="2">
        <v>29.72</v>
      </c>
      <c r="E853" s="2" t="s">
        <v>336</v>
      </c>
      <c r="F853" s="2" t="s">
        <v>257</v>
      </c>
      <c r="G853" s="2" t="s">
        <v>253</v>
      </c>
    </row>
    <row r="854">
      <c r="A854" s="2" t="s">
        <v>1885</v>
      </c>
      <c r="B854" s="37" t="s">
        <v>1886</v>
      </c>
      <c r="C854" s="2">
        <v>-2.98</v>
      </c>
      <c r="D854" s="2">
        <v>45.46</v>
      </c>
      <c r="E854" s="2" t="s">
        <v>248</v>
      </c>
      <c r="F854" s="2" t="s">
        <v>252</v>
      </c>
      <c r="G854" s="2" t="s">
        <v>253</v>
      </c>
    </row>
    <row r="855">
      <c r="A855" s="2" t="s">
        <v>158</v>
      </c>
      <c r="B855" s="37" t="s">
        <v>1887</v>
      </c>
      <c r="C855" s="2">
        <v>-0.25</v>
      </c>
      <c r="D855" s="2">
        <v>48.04</v>
      </c>
      <c r="E855" s="2" t="s">
        <v>248</v>
      </c>
      <c r="F855" s="2" t="s">
        <v>291</v>
      </c>
      <c r="G855" s="2" t="s">
        <v>253</v>
      </c>
    </row>
    <row r="856">
      <c r="A856" s="2" t="s">
        <v>1888</v>
      </c>
      <c r="B856" s="37" t="s">
        <v>1889</v>
      </c>
      <c r="C856" s="2">
        <v>-21.8</v>
      </c>
      <c r="D856" s="2">
        <v>32.33</v>
      </c>
      <c r="E856" s="2" t="s">
        <v>256</v>
      </c>
      <c r="F856" s="2" t="s">
        <v>249</v>
      </c>
      <c r="G856" s="2" t="s">
        <v>250</v>
      </c>
    </row>
    <row r="857">
      <c r="A857" s="2" t="s">
        <v>1890</v>
      </c>
      <c r="B857" s="37" t="s">
        <v>1891</v>
      </c>
      <c r="C857" s="2">
        <v>-0.22</v>
      </c>
      <c r="D857" s="2">
        <v>44.11</v>
      </c>
      <c r="E857" s="2" t="s">
        <v>248</v>
      </c>
      <c r="F857" s="2" t="s">
        <v>252</v>
      </c>
      <c r="G857" s="2" t="s">
        <v>250</v>
      </c>
    </row>
    <row r="858">
      <c r="A858" s="2" t="s">
        <v>1892</v>
      </c>
      <c r="B858" s="37" t="s">
        <v>1893</v>
      </c>
      <c r="C858" s="2">
        <v>-3.04</v>
      </c>
      <c r="D858" s="2">
        <v>46.56</v>
      </c>
      <c r="E858" s="2" t="s">
        <v>248</v>
      </c>
      <c r="F858" s="2" t="s">
        <v>252</v>
      </c>
      <c r="G858" s="2" t="s">
        <v>253</v>
      </c>
    </row>
    <row r="859">
      <c r="A859" s="2" t="s">
        <v>1894</v>
      </c>
      <c r="B859" s="37" t="s">
        <v>1895</v>
      </c>
      <c r="C859" s="2">
        <v>-0.27</v>
      </c>
      <c r="D859" s="2">
        <v>46.91</v>
      </c>
      <c r="E859" s="2" t="s">
        <v>248</v>
      </c>
      <c r="F859" s="2" t="s">
        <v>252</v>
      </c>
      <c r="G859" s="2" t="s">
        <v>253</v>
      </c>
    </row>
    <row r="860">
      <c r="A860" s="2" t="s">
        <v>1896</v>
      </c>
      <c r="B860" s="37" t="s">
        <v>1897</v>
      </c>
      <c r="C860" s="2">
        <v>0.04</v>
      </c>
      <c r="D860" s="2">
        <v>46.89</v>
      </c>
      <c r="E860" s="2" t="s">
        <v>248</v>
      </c>
      <c r="F860" s="2" t="s">
        <v>252</v>
      </c>
      <c r="G860" s="2" t="s">
        <v>253</v>
      </c>
    </row>
    <row r="861">
      <c r="A861" s="2" t="s">
        <v>1898</v>
      </c>
      <c r="B861" s="37" t="s">
        <v>1899</v>
      </c>
      <c r="C861" s="2">
        <v>-21.0</v>
      </c>
      <c r="D861" s="2">
        <v>28.72</v>
      </c>
      <c r="E861" s="2" t="s">
        <v>256</v>
      </c>
      <c r="F861" s="2" t="s">
        <v>257</v>
      </c>
      <c r="G861" s="2" t="s">
        <v>253</v>
      </c>
    </row>
    <row r="862">
      <c r="A862" s="2" t="s">
        <v>1900</v>
      </c>
      <c r="B862" s="37" t="s">
        <v>1901</v>
      </c>
      <c r="C862" s="2">
        <v>0.04</v>
      </c>
      <c r="D862" s="2">
        <v>45.54</v>
      </c>
      <c r="E862" s="2" t="s">
        <v>248</v>
      </c>
      <c r="F862" s="2" t="s">
        <v>252</v>
      </c>
      <c r="G862" s="2" t="s">
        <v>253</v>
      </c>
    </row>
    <row r="863">
      <c r="A863" s="2" t="s">
        <v>1902</v>
      </c>
      <c r="B863" s="37" t="s">
        <v>1903</v>
      </c>
      <c r="C863" s="2">
        <v>-0.11</v>
      </c>
      <c r="D863" s="2">
        <v>45.98</v>
      </c>
      <c r="E863" s="2" t="s">
        <v>248</v>
      </c>
      <c r="F863" s="2" t="s">
        <v>252</v>
      </c>
      <c r="G863" s="2" t="s">
        <v>253</v>
      </c>
    </row>
    <row r="864">
      <c r="A864" s="2" t="s">
        <v>1904</v>
      </c>
      <c r="B864" s="37" t="s">
        <v>1905</v>
      </c>
      <c r="C864" s="2">
        <v>2.11</v>
      </c>
      <c r="D864" s="2">
        <v>43.89</v>
      </c>
      <c r="E864" s="2" t="s">
        <v>248</v>
      </c>
      <c r="F864" s="2" t="s">
        <v>252</v>
      </c>
      <c r="G864" s="2" t="s">
        <v>250</v>
      </c>
    </row>
    <row r="865">
      <c r="A865" s="2" t="s">
        <v>1906</v>
      </c>
      <c r="B865" s="37" t="s">
        <v>1907</v>
      </c>
      <c r="C865" s="2">
        <v>-15.47</v>
      </c>
      <c r="D865" s="2">
        <v>39.12</v>
      </c>
      <c r="E865" s="2" t="s">
        <v>260</v>
      </c>
      <c r="F865" s="2" t="s">
        <v>249</v>
      </c>
      <c r="G865" s="2" t="s">
        <v>253</v>
      </c>
    </row>
    <row r="866">
      <c r="A866" s="2" t="s">
        <v>1908</v>
      </c>
      <c r="B866" s="37" t="s">
        <v>1909</v>
      </c>
      <c r="C866" s="2">
        <v>-8.01</v>
      </c>
      <c r="D866" s="2">
        <v>38.53</v>
      </c>
      <c r="E866" s="2" t="s">
        <v>260</v>
      </c>
      <c r="F866" s="2" t="s">
        <v>249</v>
      </c>
      <c r="G866" s="2" t="s">
        <v>253</v>
      </c>
    </row>
    <row r="867">
      <c r="A867" s="2" t="s">
        <v>1910</v>
      </c>
      <c r="B867" s="37" t="s">
        <v>1911</v>
      </c>
      <c r="C867" s="2">
        <v>-1.58</v>
      </c>
      <c r="D867" s="2">
        <v>41.83</v>
      </c>
      <c r="E867" s="2" t="s">
        <v>248</v>
      </c>
      <c r="F867" s="2" t="s">
        <v>252</v>
      </c>
      <c r="G867" s="2" t="s">
        <v>250</v>
      </c>
    </row>
    <row r="868">
      <c r="A868" s="2" t="s">
        <v>1912</v>
      </c>
      <c r="B868" s="37" t="s">
        <v>1913</v>
      </c>
      <c r="C868" s="2">
        <v>17.75</v>
      </c>
      <c r="D868" s="2">
        <v>25.81</v>
      </c>
      <c r="E868" s="2" t="s">
        <v>336</v>
      </c>
      <c r="F868" s="2" t="s">
        <v>257</v>
      </c>
      <c r="G868" s="2" t="s">
        <v>253</v>
      </c>
    </row>
    <row r="869">
      <c r="A869" s="2" t="s">
        <v>1914</v>
      </c>
      <c r="B869" s="37" t="s">
        <v>1915</v>
      </c>
      <c r="C869" s="2">
        <v>-13.5</v>
      </c>
      <c r="D869" s="2">
        <v>39.03</v>
      </c>
      <c r="E869" s="2" t="s">
        <v>260</v>
      </c>
      <c r="F869" s="2" t="s">
        <v>249</v>
      </c>
      <c r="G869" s="2" t="s">
        <v>253</v>
      </c>
    </row>
    <row r="870">
      <c r="A870" s="2" t="s">
        <v>1916</v>
      </c>
      <c r="B870" s="37" t="s">
        <v>1917</v>
      </c>
      <c r="C870" s="2">
        <v>-11.4</v>
      </c>
      <c r="D870" s="2">
        <v>37.21</v>
      </c>
      <c r="E870" s="2" t="s">
        <v>260</v>
      </c>
      <c r="F870" s="2" t="s">
        <v>249</v>
      </c>
      <c r="G870" s="2" t="s">
        <v>253</v>
      </c>
    </row>
    <row r="871">
      <c r="A871" s="2" t="s">
        <v>101</v>
      </c>
      <c r="B871" s="37" t="s">
        <v>1918</v>
      </c>
      <c r="C871" s="2">
        <v>-14.13</v>
      </c>
      <c r="D871" s="2">
        <v>35.87</v>
      </c>
      <c r="E871" s="2" t="s">
        <v>260</v>
      </c>
      <c r="F871" s="2" t="s">
        <v>249</v>
      </c>
      <c r="G871" s="2" t="s">
        <v>253</v>
      </c>
    </row>
    <row r="872">
      <c r="A872" s="2" t="s">
        <v>1919</v>
      </c>
      <c r="B872" s="37" t="s">
        <v>1920</v>
      </c>
      <c r="C872" s="2">
        <v>-15.33</v>
      </c>
      <c r="D872" s="2">
        <v>36.5</v>
      </c>
      <c r="E872" s="2" t="s">
        <v>260</v>
      </c>
      <c r="F872" s="2" t="s">
        <v>249</v>
      </c>
      <c r="G872" s="2" t="s">
        <v>310</v>
      </c>
    </row>
    <row r="873">
      <c r="A873" s="2" t="s">
        <v>1921</v>
      </c>
      <c r="B873" s="37" t="s">
        <v>1922</v>
      </c>
      <c r="C873" s="2">
        <v>-13.78</v>
      </c>
      <c r="D873" s="2">
        <v>37.22</v>
      </c>
      <c r="E873" s="2" t="s">
        <v>260</v>
      </c>
      <c r="F873" s="2" t="s">
        <v>249</v>
      </c>
      <c r="G873" s="2" t="s">
        <v>310</v>
      </c>
    </row>
    <row r="874">
      <c r="A874" s="2" t="s">
        <v>1923</v>
      </c>
      <c r="B874" s="37" t="s">
        <v>1924</v>
      </c>
      <c r="C874" s="2">
        <v>-14.56</v>
      </c>
      <c r="D874" s="2">
        <v>38.27</v>
      </c>
      <c r="E874" s="2" t="s">
        <v>260</v>
      </c>
      <c r="F874" s="2" t="s">
        <v>249</v>
      </c>
      <c r="G874" s="2" t="s">
        <v>310</v>
      </c>
    </row>
    <row r="875">
      <c r="A875" s="2" t="s">
        <v>1925</v>
      </c>
      <c r="B875" s="37" t="s">
        <v>1926</v>
      </c>
      <c r="C875" s="2">
        <v>-16.0</v>
      </c>
      <c r="D875" s="2">
        <v>33.44</v>
      </c>
      <c r="E875" s="2" t="s">
        <v>260</v>
      </c>
      <c r="F875" s="2" t="s">
        <v>249</v>
      </c>
      <c r="G875" s="2" t="s">
        <v>310</v>
      </c>
    </row>
    <row r="876">
      <c r="A876" s="2" t="s">
        <v>1927</v>
      </c>
      <c r="B876" s="37" t="s">
        <v>1928</v>
      </c>
      <c r="C876" s="2">
        <v>-12.08</v>
      </c>
      <c r="D876" s="2">
        <v>40.33</v>
      </c>
      <c r="E876" s="2" t="s">
        <v>260</v>
      </c>
      <c r="F876" s="2" t="s">
        <v>252</v>
      </c>
      <c r="G876" s="2" t="s">
        <v>310</v>
      </c>
    </row>
    <row r="877">
      <c r="A877" s="2" t="s">
        <v>1929</v>
      </c>
      <c r="B877" s="37" t="s">
        <v>1930</v>
      </c>
      <c r="C877" s="2">
        <v>-8.89</v>
      </c>
      <c r="D877" s="2">
        <v>42.56</v>
      </c>
      <c r="E877" s="2" t="s">
        <v>260</v>
      </c>
      <c r="F877" s="2" t="s">
        <v>252</v>
      </c>
      <c r="G877" s="2" t="s">
        <v>310</v>
      </c>
    </row>
    <row r="878">
      <c r="A878" s="2" t="s">
        <v>1931</v>
      </c>
      <c r="B878" s="37" t="s">
        <v>1932</v>
      </c>
      <c r="C878" s="2">
        <v>-18.7</v>
      </c>
      <c r="D878" s="2">
        <v>33.31</v>
      </c>
      <c r="E878" s="2" t="s">
        <v>256</v>
      </c>
      <c r="F878" s="2" t="s">
        <v>249</v>
      </c>
      <c r="G878" s="2" t="s">
        <v>310</v>
      </c>
    </row>
    <row r="879">
      <c r="A879" s="2" t="s">
        <v>1933</v>
      </c>
      <c r="B879" s="37" t="s">
        <v>1934</v>
      </c>
      <c r="C879" s="2">
        <v>-7.33</v>
      </c>
      <c r="D879" s="2">
        <v>42.78</v>
      </c>
      <c r="E879" s="2" t="s">
        <v>260</v>
      </c>
      <c r="F879" s="2" t="s">
        <v>252</v>
      </c>
      <c r="G879" s="2" t="s">
        <v>310</v>
      </c>
    </row>
    <row r="880">
      <c r="A880" s="2" t="s">
        <v>1935</v>
      </c>
      <c r="B880" s="37" t="s">
        <v>1936</v>
      </c>
      <c r="C880" s="2">
        <v>-8.22</v>
      </c>
      <c r="D880" s="2">
        <v>42.89</v>
      </c>
      <c r="E880" s="2" t="s">
        <v>260</v>
      </c>
      <c r="F880" s="2" t="s">
        <v>252</v>
      </c>
      <c r="G880" s="2" t="s">
        <v>310</v>
      </c>
    </row>
    <row r="881">
      <c r="A881" s="2" t="s">
        <v>1937</v>
      </c>
      <c r="B881" s="37" t="s">
        <v>1938</v>
      </c>
      <c r="C881" s="2">
        <v>-11.11</v>
      </c>
      <c r="D881" s="2">
        <v>40.56</v>
      </c>
      <c r="E881" s="2" t="s">
        <v>260</v>
      </c>
      <c r="F881" s="2" t="s">
        <v>252</v>
      </c>
      <c r="G881" s="2" t="s">
        <v>310</v>
      </c>
    </row>
    <row r="882">
      <c r="A882" s="2" t="s">
        <v>1939</v>
      </c>
      <c r="B882" s="37" t="s">
        <v>1940</v>
      </c>
      <c r="C882" s="2">
        <v>-10.0</v>
      </c>
      <c r="D882" s="2">
        <v>38.4</v>
      </c>
      <c r="E882" s="2" t="s">
        <v>260</v>
      </c>
      <c r="F882" s="2" t="s">
        <v>249</v>
      </c>
      <c r="G882" s="2" t="s">
        <v>310</v>
      </c>
    </row>
    <row r="883">
      <c r="A883" s="2" t="s">
        <v>1941</v>
      </c>
      <c r="B883" s="37" t="s">
        <v>1942</v>
      </c>
      <c r="C883" s="2">
        <v>-15.17</v>
      </c>
      <c r="D883" s="2">
        <v>35.11</v>
      </c>
      <c r="E883" s="2" t="s">
        <v>260</v>
      </c>
      <c r="F883" s="2" t="s">
        <v>249</v>
      </c>
      <c r="G883" s="2" t="s">
        <v>310</v>
      </c>
    </row>
    <row r="884">
      <c r="A884" s="2" t="s">
        <v>1943</v>
      </c>
      <c r="B884" s="37" t="s">
        <v>1944</v>
      </c>
      <c r="C884" s="2">
        <v>-20.53</v>
      </c>
      <c r="D884" s="2">
        <v>30.67</v>
      </c>
      <c r="E884" s="2" t="s">
        <v>256</v>
      </c>
      <c r="F884" s="2" t="s">
        <v>257</v>
      </c>
      <c r="G884" s="2" t="s">
        <v>310</v>
      </c>
    </row>
    <row r="885">
      <c r="A885" s="2" t="s">
        <v>1945</v>
      </c>
      <c r="B885" s="37" t="s">
        <v>1946</v>
      </c>
      <c r="C885" s="2">
        <v>-11.11</v>
      </c>
      <c r="D885" s="2">
        <v>37.33</v>
      </c>
      <c r="E885" s="2" t="s">
        <v>260</v>
      </c>
      <c r="F885" s="2" t="s">
        <v>249</v>
      </c>
      <c r="G885" s="2" t="s">
        <v>310</v>
      </c>
    </row>
    <row r="886">
      <c r="A886" s="2" t="s">
        <v>1947</v>
      </c>
      <c r="B886" s="37" t="s">
        <v>1948</v>
      </c>
      <c r="C886" s="2">
        <v>-16.43</v>
      </c>
      <c r="D886" s="2">
        <v>37.33</v>
      </c>
      <c r="E886" s="2" t="s">
        <v>260</v>
      </c>
      <c r="F886" s="2" t="s">
        <v>249</v>
      </c>
      <c r="G886" s="2" t="s">
        <v>310</v>
      </c>
    </row>
    <row r="887">
      <c r="A887" s="2" t="s">
        <v>1949</v>
      </c>
      <c r="B887" s="37" t="s">
        <v>1950</v>
      </c>
      <c r="C887" s="2">
        <v>-22.44</v>
      </c>
      <c r="D887" s="2">
        <v>30.22</v>
      </c>
      <c r="E887" s="2" t="s">
        <v>256</v>
      </c>
      <c r="F887" s="2" t="s">
        <v>257</v>
      </c>
      <c r="G887" s="2" t="s">
        <v>310</v>
      </c>
    </row>
    <row r="888">
      <c r="A888" s="2" t="s">
        <v>1951</v>
      </c>
      <c r="B888" s="37" t="s">
        <v>1952</v>
      </c>
      <c r="C888" s="2">
        <v>-20.61</v>
      </c>
      <c r="D888" s="2">
        <v>28.07</v>
      </c>
      <c r="E888" s="2" t="s">
        <v>256</v>
      </c>
      <c r="F888" s="2" t="s">
        <v>257</v>
      </c>
      <c r="G888" s="2" t="s">
        <v>310</v>
      </c>
    </row>
    <row r="889">
      <c r="A889" s="2" t="s">
        <v>1953</v>
      </c>
      <c r="B889" s="37" t="s">
        <v>1954</v>
      </c>
      <c r="C889" s="2">
        <v>-18.0</v>
      </c>
      <c r="D889" s="2">
        <v>33.0</v>
      </c>
      <c r="E889" s="2" t="s">
        <v>260</v>
      </c>
      <c r="F889" s="2" t="s">
        <v>249</v>
      </c>
      <c r="G889" s="2" t="s">
        <v>310</v>
      </c>
    </row>
    <row r="890">
      <c r="A890" s="2" t="s">
        <v>1955</v>
      </c>
      <c r="B890" s="37" t="s">
        <v>1956</v>
      </c>
      <c r="C890" s="2">
        <v>-16.9</v>
      </c>
      <c r="D890" s="2">
        <v>38.33</v>
      </c>
      <c r="E890" s="2" t="s">
        <v>260</v>
      </c>
      <c r="F890" s="2" t="s">
        <v>249</v>
      </c>
      <c r="G890" s="2" t="s">
        <v>310</v>
      </c>
    </row>
    <row r="891">
      <c r="A891" s="2" t="s">
        <v>1957</v>
      </c>
      <c r="B891" s="37" t="s">
        <v>1958</v>
      </c>
      <c r="C891" s="2">
        <v>-19.53</v>
      </c>
      <c r="D891" s="2">
        <v>24.22</v>
      </c>
      <c r="E891" s="2" t="s">
        <v>256</v>
      </c>
      <c r="F891" s="2" t="s">
        <v>257</v>
      </c>
      <c r="G891" s="2" t="s">
        <v>310</v>
      </c>
    </row>
    <row r="892">
      <c r="A892" s="2" t="s">
        <v>1959</v>
      </c>
      <c r="B892" s="37" t="s">
        <v>1960</v>
      </c>
      <c r="C892" s="2">
        <v>-16.56</v>
      </c>
      <c r="D892" s="2">
        <v>33.33</v>
      </c>
      <c r="E892" s="2" t="s">
        <v>260</v>
      </c>
      <c r="F892" s="2" t="s">
        <v>249</v>
      </c>
      <c r="G892" s="2" t="s">
        <v>310</v>
      </c>
    </row>
    <row r="893">
      <c r="A893" s="2" t="s">
        <v>1961</v>
      </c>
      <c r="B893" s="37" t="s">
        <v>1962</v>
      </c>
      <c r="C893" s="2">
        <v>-11.56</v>
      </c>
      <c r="D893" s="2">
        <v>38.78</v>
      </c>
      <c r="E893" s="2" t="s">
        <v>260</v>
      </c>
      <c r="F893" s="2" t="s">
        <v>249</v>
      </c>
      <c r="G893" s="2" t="s">
        <v>310</v>
      </c>
    </row>
    <row r="894">
      <c r="A894" s="2" t="s">
        <v>1963</v>
      </c>
      <c r="B894" s="37" t="s">
        <v>1964</v>
      </c>
      <c r="C894" s="2">
        <v>-15.78</v>
      </c>
      <c r="D894" s="2">
        <v>36.56</v>
      </c>
      <c r="E894" s="2" t="s">
        <v>260</v>
      </c>
      <c r="F894" s="2" t="s">
        <v>249</v>
      </c>
      <c r="G894" s="2" t="s">
        <v>310</v>
      </c>
    </row>
    <row r="895">
      <c r="A895" s="2" t="s">
        <v>1965</v>
      </c>
      <c r="B895" s="37" t="s">
        <v>1966</v>
      </c>
      <c r="C895" s="2">
        <v>-6.83</v>
      </c>
      <c r="D895" s="2">
        <v>43.33</v>
      </c>
      <c r="E895" s="2" t="s">
        <v>260</v>
      </c>
      <c r="F895" s="2" t="s">
        <v>252</v>
      </c>
      <c r="G895" s="2" t="s">
        <v>310</v>
      </c>
    </row>
    <row r="896">
      <c r="A896" s="2" t="s">
        <v>1967</v>
      </c>
      <c r="B896" s="37" t="s">
        <v>1968</v>
      </c>
      <c r="C896" s="2">
        <v>-11.74</v>
      </c>
      <c r="D896" s="2">
        <v>38.89</v>
      </c>
      <c r="E896" s="2" t="s">
        <v>260</v>
      </c>
      <c r="F896" s="2" t="s">
        <v>249</v>
      </c>
      <c r="G896" s="2" t="s">
        <v>310</v>
      </c>
    </row>
    <row r="897">
      <c r="A897" s="2" t="s">
        <v>1969</v>
      </c>
      <c r="B897" s="37" t="s">
        <v>1970</v>
      </c>
      <c r="C897" s="2">
        <v>-13.33</v>
      </c>
      <c r="D897" s="2">
        <v>28.0</v>
      </c>
      <c r="E897" s="2" t="s">
        <v>260</v>
      </c>
      <c r="F897" s="2" t="s">
        <v>257</v>
      </c>
      <c r="G897" s="2" t="s">
        <v>250</v>
      </c>
    </row>
    <row r="898">
      <c r="A898" s="2" t="s">
        <v>1971</v>
      </c>
      <c r="B898" s="37" t="s">
        <v>1972</v>
      </c>
      <c r="C898" s="2">
        <v>15.14</v>
      </c>
      <c r="D898" s="2">
        <v>34.16</v>
      </c>
      <c r="E898" s="2" t="s">
        <v>336</v>
      </c>
      <c r="F898" s="2" t="s">
        <v>249</v>
      </c>
      <c r="G898" s="2" t="s">
        <v>253</v>
      </c>
    </row>
    <row r="899">
      <c r="A899" s="2" t="s">
        <v>1973</v>
      </c>
      <c r="B899" s="37" t="s">
        <v>1974</v>
      </c>
      <c r="C899" s="2">
        <v>2.73</v>
      </c>
      <c r="D899" s="2">
        <v>33.53</v>
      </c>
      <c r="E899" s="2" t="s">
        <v>248</v>
      </c>
      <c r="F899" s="2" t="s">
        <v>249</v>
      </c>
      <c r="G899" s="2" t="s">
        <v>253</v>
      </c>
    </row>
    <row r="900">
      <c r="A900" s="2" t="s">
        <v>153</v>
      </c>
      <c r="B900" s="37" t="s">
        <v>1975</v>
      </c>
      <c r="C900" s="2">
        <v>-1.54</v>
      </c>
      <c r="D900" s="2">
        <v>45.07</v>
      </c>
      <c r="E900" s="2" t="s">
        <v>248</v>
      </c>
      <c r="F900" s="2" t="s">
        <v>252</v>
      </c>
      <c r="G900" s="2" t="s">
        <v>253</v>
      </c>
    </row>
    <row r="901">
      <c r="A901" s="2" t="s">
        <v>1976</v>
      </c>
      <c r="B901" s="37" t="s">
        <v>1977</v>
      </c>
      <c r="C901" s="2">
        <v>-0.09</v>
      </c>
      <c r="D901" s="2">
        <v>46.52</v>
      </c>
      <c r="E901" s="2" t="s">
        <v>248</v>
      </c>
      <c r="F901" s="2" t="s">
        <v>252</v>
      </c>
      <c r="G901" s="2" t="s">
        <v>253</v>
      </c>
    </row>
    <row r="902">
      <c r="A902" s="2" t="s">
        <v>1978</v>
      </c>
      <c r="B902" s="37" t="s">
        <v>1979</v>
      </c>
      <c r="C902" s="2">
        <v>-0.26</v>
      </c>
      <c r="D902" s="2">
        <v>44.2</v>
      </c>
      <c r="E902" s="2" t="s">
        <v>248</v>
      </c>
      <c r="F902" s="2" t="s">
        <v>252</v>
      </c>
      <c r="G902" s="2" t="s">
        <v>253</v>
      </c>
    </row>
    <row r="903">
      <c r="A903" s="2" t="s">
        <v>1980</v>
      </c>
      <c r="B903" s="37" t="s">
        <v>1981</v>
      </c>
      <c r="C903" s="2">
        <v>-18.47</v>
      </c>
      <c r="D903" s="2">
        <v>24.66</v>
      </c>
      <c r="E903" s="2" t="s">
        <v>256</v>
      </c>
      <c r="F903" s="2" t="s">
        <v>257</v>
      </c>
      <c r="G903" s="2" t="s">
        <v>253</v>
      </c>
    </row>
    <row r="904">
      <c r="A904" s="2" t="s">
        <v>1982</v>
      </c>
      <c r="B904" s="37" t="s">
        <v>1983</v>
      </c>
      <c r="C904" s="2">
        <v>0.09</v>
      </c>
      <c r="D904" s="2">
        <v>42.39</v>
      </c>
      <c r="E904" s="2" t="s">
        <v>248</v>
      </c>
      <c r="F904" s="2" t="s">
        <v>252</v>
      </c>
      <c r="G904" s="2" t="s">
        <v>253</v>
      </c>
    </row>
    <row r="905">
      <c r="A905" s="2" t="s">
        <v>1984</v>
      </c>
      <c r="B905" s="37" t="s">
        <v>1985</v>
      </c>
      <c r="C905" s="2">
        <v>8.55</v>
      </c>
      <c r="D905" s="2">
        <v>39.1</v>
      </c>
      <c r="E905" s="2" t="s">
        <v>336</v>
      </c>
      <c r="F905" s="2" t="s">
        <v>249</v>
      </c>
      <c r="G905" s="2" t="s">
        <v>253</v>
      </c>
    </row>
    <row r="906">
      <c r="A906" s="2" t="s">
        <v>1986</v>
      </c>
      <c r="B906" s="37" t="s">
        <v>1987</v>
      </c>
      <c r="C906" s="2">
        <v>5.62</v>
      </c>
      <c r="D906" s="2">
        <v>12.73</v>
      </c>
      <c r="E906" s="2" t="s">
        <v>248</v>
      </c>
      <c r="F906" s="2" t="s">
        <v>265</v>
      </c>
      <c r="G906" s="2" t="s">
        <v>253</v>
      </c>
    </row>
    <row r="907">
      <c r="A907" s="2" t="s">
        <v>1988</v>
      </c>
      <c r="B907" s="37" t="s">
        <v>1989</v>
      </c>
      <c r="C907" s="2">
        <v>20.43</v>
      </c>
      <c r="D907" s="2">
        <v>20.79</v>
      </c>
      <c r="E907" s="2" t="s">
        <v>264</v>
      </c>
      <c r="F907" s="2" t="s">
        <v>333</v>
      </c>
      <c r="G907" s="2" t="s">
        <v>253</v>
      </c>
    </row>
    <row r="908">
      <c r="A908" s="2" t="s">
        <v>1990</v>
      </c>
      <c r="B908" s="37" t="s">
        <v>1991</v>
      </c>
      <c r="C908" s="2">
        <v>-2.48</v>
      </c>
      <c r="D908" s="2">
        <v>45.79</v>
      </c>
      <c r="E908" s="2" t="s">
        <v>248</v>
      </c>
      <c r="F908" s="2" t="s">
        <v>252</v>
      </c>
      <c r="G908" s="2" t="s">
        <v>253</v>
      </c>
    </row>
    <row r="909">
      <c r="A909" s="2" t="s">
        <v>1992</v>
      </c>
      <c r="B909" s="37" t="s">
        <v>1993</v>
      </c>
      <c r="C909" s="2">
        <v>7.79</v>
      </c>
      <c r="D909" s="2">
        <v>38.21</v>
      </c>
      <c r="E909" s="2" t="s">
        <v>336</v>
      </c>
      <c r="F909" s="2" t="s">
        <v>249</v>
      </c>
      <c r="G909" s="2" t="s">
        <v>253</v>
      </c>
    </row>
    <row r="910">
      <c r="A910" s="2" t="s">
        <v>1994</v>
      </c>
      <c r="B910" s="37" t="s">
        <v>1995</v>
      </c>
      <c r="C910" s="2">
        <v>-0.4</v>
      </c>
      <c r="D910" s="2">
        <v>44.16</v>
      </c>
      <c r="E910" s="2" t="s">
        <v>248</v>
      </c>
      <c r="F910" s="2" t="s">
        <v>252</v>
      </c>
      <c r="G910" s="2" t="s">
        <v>253</v>
      </c>
    </row>
    <row r="911">
      <c r="A911" s="2" t="s">
        <v>1996</v>
      </c>
      <c r="B911" s="37" t="s">
        <v>1997</v>
      </c>
      <c r="C911" s="2">
        <v>-10.45</v>
      </c>
      <c r="D911" s="2">
        <v>38.29</v>
      </c>
      <c r="E911" s="2" t="s">
        <v>260</v>
      </c>
      <c r="F911" s="2" t="s">
        <v>249</v>
      </c>
      <c r="G911" s="2" t="s">
        <v>253</v>
      </c>
    </row>
    <row r="912">
      <c r="A912" s="2" t="s">
        <v>1998</v>
      </c>
      <c r="B912" s="37" t="s">
        <v>1999</v>
      </c>
      <c r="C912" s="2">
        <v>1.0</v>
      </c>
      <c r="D912" s="2">
        <v>43.78</v>
      </c>
      <c r="E912" s="2" t="s">
        <v>248</v>
      </c>
      <c r="F912" s="2" t="s">
        <v>252</v>
      </c>
      <c r="G912" s="2" t="s">
        <v>253</v>
      </c>
    </row>
    <row r="913">
      <c r="A913" s="2" t="s">
        <v>2000</v>
      </c>
      <c r="B913" s="37" t="s">
        <v>2001</v>
      </c>
      <c r="C913" s="2">
        <v>14.23</v>
      </c>
      <c r="D913" s="2">
        <v>32.41</v>
      </c>
      <c r="E913" s="2" t="s">
        <v>336</v>
      </c>
      <c r="F913" s="2" t="s">
        <v>249</v>
      </c>
      <c r="G913" s="2" t="s">
        <v>253</v>
      </c>
    </row>
    <row r="914">
      <c r="A914" s="2" t="s">
        <v>2002</v>
      </c>
      <c r="B914" s="37" t="s">
        <v>2003</v>
      </c>
      <c r="C914" s="2">
        <v>4.44</v>
      </c>
      <c r="D914" s="2">
        <v>32.33</v>
      </c>
      <c r="E914" s="2" t="s">
        <v>248</v>
      </c>
      <c r="F914" s="2" t="s">
        <v>249</v>
      </c>
      <c r="G914" s="2" t="s">
        <v>250</v>
      </c>
    </row>
    <row r="915">
      <c r="A915" s="2" t="s">
        <v>2004</v>
      </c>
      <c r="B915" s="37" t="s">
        <v>2005</v>
      </c>
      <c r="C915" s="2">
        <v>-4.81</v>
      </c>
      <c r="D915" s="2">
        <v>45.98</v>
      </c>
      <c r="E915" s="2" t="s">
        <v>248</v>
      </c>
      <c r="F915" s="2" t="s">
        <v>252</v>
      </c>
      <c r="G915" s="2" t="s">
        <v>253</v>
      </c>
    </row>
    <row r="916">
      <c r="A916" s="2" t="s">
        <v>2006</v>
      </c>
      <c r="B916" s="37" t="s">
        <v>2007</v>
      </c>
      <c r="C916" s="2">
        <v>30.61</v>
      </c>
      <c r="D916" s="2">
        <v>7.87</v>
      </c>
      <c r="E916" s="2" t="s">
        <v>389</v>
      </c>
      <c r="F916" s="2" t="s">
        <v>390</v>
      </c>
      <c r="G916" s="2" t="s">
        <v>253</v>
      </c>
    </row>
    <row r="917">
      <c r="A917" s="2" t="s">
        <v>2008</v>
      </c>
      <c r="B917" s="37" t="s">
        <v>2009</v>
      </c>
      <c r="C917" s="2">
        <v>-1.27</v>
      </c>
      <c r="D917" s="2">
        <v>46.38</v>
      </c>
      <c r="E917" s="2" t="s">
        <v>248</v>
      </c>
      <c r="F917" s="2" t="s">
        <v>252</v>
      </c>
      <c r="G917" s="2" t="s">
        <v>253</v>
      </c>
    </row>
    <row r="918">
      <c r="A918" s="2" t="s">
        <v>2010</v>
      </c>
      <c r="B918" s="37" t="s">
        <v>2011</v>
      </c>
      <c r="C918" s="2">
        <v>-3.58</v>
      </c>
      <c r="D918" s="2">
        <v>42.97</v>
      </c>
      <c r="E918" s="2" t="s">
        <v>248</v>
      </c>
      <c r="F918" s="2" t="s">
        <v>252</v>
      </c>
      <c r="G918" s="2" t="s">
        <v>253</v>
      </c>
    </row>
    <row r="919">
      <c r="A919" s="2" t="s">
        <v>2012</v>
      </c>
      <c r="B919" s="37" t="s">
        <v>2013</v>
      </c>
      <c r="C919" s="2">
        <v>0.09</v>
      </c>
      <c r="D919" s="2">
        <v>45.21</v>
      </c>
      <c r="E919" s="2" t="s">
        <v>248</v>
      </c>
      <c r="F919" s="2" t="s">
        <v>252</v>
      </c>
      <c r="G919" s="2" t="s">
        <v>253</v>
      </c>
    </row>
    <row r="920">
      <c r="A920" s="2" t="s">
        <v>2014</v>
      </c>
      <c r="B920" s="37" t="s">
        <v>2015</v>
      </c>
      <c r="C920" s="2">
        <v>-0.18</v>
      </c>
      <c r="D920" s="2">
        <v>46.25</v>
      </c>
      <c r="E920" s="2" t="s">
        <v>248</v>
      </c>
      <c r="F920" s="2" t="s">
        <v>252</v>
      </c>
      <c r="G920" s="2" t="s">
        <v>253</v>
      </c>
    </row>
    <row r="921">
      <c r="A921" s="2" t="s">
        <v>2016</v>
      </c>
      <c r="B921" s="37" t="s">
        <v>2017</v>
      </c>
      <c r="C921" s="2">
        <v>-2.45</v>
      </c>
      <c r="D921" s="2">
        <v>45.19</v>
      </c>
      <c r="E921" s="2" t="s">
        <v>248</v>
      </c>
      <c r="F921" s="2" t="s">
        <v>252</v>
      </c>
      <c r="G921" s="2" t="s">
        <v>253</v>
      </c>
    </row>
    <row r="922">
      <c r="A922" s="2" t="s">
        <v>2018</v>
      </c>
      <c r="B922" s="37" t="s">
        <v>2019</v>
      </c>
      <c r="C922" s="2">
        <v>-0.36</v>
      </c>
      <c r="D922" s="2">
        <v>45.34</v>
      </c>
      <c r="E922" s="2" t="s">
        <v>248</v>
      </c>
      <c r="F922" s="2" t="s">
        <v>252</v>
      </c>
      <c r="G922" s="2" t="s">
        <v>253</v>
      </c>
    </row>
    <row r="923">
      <c r="A923" s="2" t="s">
        <v>2020</v>
      </c>
      <c r="B923" s="37" t="s">
        <v>2021</v>
      </c>
      <c r="C923" s="2">
        <v>-2.73</v>
      </c>
      <c r="D923" s="2">
        <v>46.43</v>
      </c>
      <c r="E923" s="2" t="s">
        <v>248</v>
      </c>
      <c r="F923" s="2" t="s">
        <v>252</v>
      </c>
      <c r="G923" s="2" t="s">
        <v>253</v>
      </c>
    </row>
    <row r="924">
      <c r="A924" s="2" t="s">
        <v>2022</v>
      </c>
      <c r="B924" s="37" t="s">
        <v>2023</v>
      </c>
      <c r="C924" s="2">
        <v>-4.05</v>
      </c>
      <c r="D924" s="2">
        <v>46.92</v>
      </c>
      <c r="E924" s="2" t="s">
        <v>248</v>
      </c>
      <c r="F924" s="2" t="s">
        <v>252</v>
      </c>
      <c r="G924" s="2" t="s">
        <v>253</v>
      </c>
    </row>
    <row r="925">
      <c r="A925" s="2" t="s">
        <v>75</v>
      </c>
      <c r="B925" s="37" t="s">
        <v>2024</v>
      </c>
      <c r="C925" s="2">
        <v>-6.82</v>
      </c>
      <c r="D925" s="2">
        <v>45.8</v>
      </c>
      <c r="E925" s="2" t="s">
        <v>260</v>
      </c>
      <c r="F925" s="2" t="s">
        <v>252</v>
      </c>
      <c r="G925" s="2" t="s">
        <v>253</v>
      </c>
    </row>
    <row r="926">
      <c r="A926" s="2" t="s">
        <v>2025</v>
      </c>
      <c r="B926" s="37" t="s">
        <v>2026</v>
      </c>
      <c r="C926" s="2">
        <v>-1.67</v>
      </c>
      <c r="D926" s="2">
        <v>44.78</v>
      </c>
      <c r="E926" s="2" t="s">
        <v>248</v>
      </c>
      <c r="F926" s="2" t="s">
        <v>252</v>
      </c>
      <c r="G926" s="2" t="s">
        <v>310</v>
      </c>
    </row>
    <row r="927">
      <c r="A927" s="2" t="s">
        <v>2027</v>
      </c>
      <c r="B927" s="37" t="s">
        <v>2028</v>
      </c>
      <c r="C927" s="2">
        <v>-5.94</v>
      </c>
      <c r="D927" s="2">
        <v>49.56</v>
      </c>
      <c r="E927" s="2" t="s">
        <v>248</v>
      </c>
      <c r="F927" s="2" t="s">
        <v>291</v>
      </c>
      <c r="G927" s="2" t="s">
        <v>310</v>
      </c>
    </row>
    <row r="928">
      <c r="A928" s="2" t="s">
        <v>2029</v>
      </c>
      <c r="B928" s="37" t="s">
        <v>2030</v>
      </c>
      <c r="C928" s="2">
        <v>-6.28</v>
      </c>
      <c r="D928" s="2">
        <v>50.44</v>
      </c>
      <c r="E928" s="2" t="s">
        <v>260</v>
      </c>
      <c r="F928" s="2" t="s">
        <v>291</v>
      </c>
      <c r="G928" s="2" t="s">
        <v>310</v>
      </c>
    </row>
    <row r="929">
      <c r="A929" s="2" t="s">
        <v>2031</v>
      </c>
      <c r="B929" s="37" t="s">
        <v>2032</v>
      </c>
      <c r="C929" s="2">
        <v>-8.0</v>
      </c>
      <c r="D929" s="2">
        <v>42.67</v>
      </c>
      <c r="E929" s="2" t="s">
        <v>260</v>
      </c>
      <c r="F929" s="2" t="s">
        <v>252</v>
      </c>
      <c r="G929" s="2" t="s">
        <v>310</v>
      </c>
    </row>
    <row r="930">
      <c r="A930" s="2" t="s">
        <v>2033</v>
      </c>
      <c r="B930" s="37" t="s">
        <v>2034</v>
      </c>
      <c r="C930" s="2">
        <v>-1.27</v>
      </c>
      <c r="D930" s="2">
        <v>44.4</v>
      </c>
      <c r="E930" s="2" t="s">
        <v>248</v>
      </c>
      <c r="F930" s="2" t="s">
        <v>252</v>
      </c>
      <c r="G930" s="2" t="s">
        <v>310</v>
      </c>
    </row>
    <row r="931">
      <c r="A931" s="2" t="s">
        <v>2035</v>
      </c>
      <c r="B931" s="37" t="s">
        <v>2036</v>
      </c>
      <c r="C931" s="2">
        <v>-6.59</v>
      </c>
      <c r="D931" s="2">
        <v>41.89</v>
      </c>
      <c r="E931" s="2" t="s">
        <v>260</v>
      </c>
      <c r="F931" s="2" t="s">
        <v>252</v>
      </c>
      <c r="G931" s="2" t="s">
        <v>310</v>
      </c>
    </row>
    <row r="932">
      <c r="A932" s="2" t="s">
        <v>185</v>
      </c>
      <c r="B932" s="37" t="s">
        <v>2037</v>
      </c>
      <c r="C932" s="2">
        <v>-1.22</v>
      </c>
      <c r="D932" s="2">
        <v>42.0</v>
      </c>
      <c r="E932" s="2" t="s">
        <v>248</v>
      </c>
      <c r="F932" s="2" t="s">
        <v>252</v>
      </c>
      <c r="G932" s="2" t="s">
        <v>310</v>
      </c>
    </row>
    <row r="933">
      <c r="A933" s="2" t="s">
        <v>2038</v>
      </c>
      <c r="B933" s="37" t="s">
        <v>2039</v>
      </c>
      <c r="C933" s="2">
        <v>-2.56</v>
      </c>
      <c r="D933" s="2">
        <v>39.78</v>
      </c>
      <c r="E933" s="2" t="s">
        <v>248</v>
      </c>
      <c r="F933" s="2" t="s">
        <v>249</v>
      </c>
      <c r="G933" s="2" t="s">
        <v>310</v>
      </c>
    </row>
    <row r="934">
      <c r="A934" s="2" t="s">
        <v>2040</v>
      </c>
      <c r="B934" s="37" t="s">
        <v>2041</v>
      </c>
      <c r="C934" s="2">
        <v>-0.56</v>
      </c>
      <c r="D934" s="2">
        <v>33.56</v>
      </c>
      <c r="E934" s="2" t="s">
        <v>248</v>
      </c>
      <c r="F934" s="2" t="s">
        <v>249</v>
      </c>
      <c r="G934" s="2" t="s">
        <v>310</v>
      </c>
    </row>
    <row r="935">
      <c r="A935" s="2" t="s">
        <v>2042</v>
      </c>
      <c r="B935" s="37" t="s">
        <v>2043</v>
      </c>
      <c r="C935" s="2">
        <v>-9.0</v>
      </c>
      <c r="D935" s="2">
        <v>38.65</v>
      </c>
      <c r="E935" s="2" t="s">
        <v>260</v>
      </c>
      <c r="F935" s="2" t="s">
        <v>249</v>
      </c>
      <c r="G935" s="2" t="s">
        <v>253</v>
      </c>
    </row>
    <row r="936">
      <c r="A936" s="2" t="s">
        <v>2044</v>
      </c>
      <c r="B936" s="37" t="s">
        <v>2045</v>
      </c>
      <c r="C936" s="2">
        <v>19.58</v>
      </c>
      <c r="D936" s="2">
        <v>16.61</v>
      </c>
      <c r="E936" s="2" t="s">
        <v>264</v>
      </c>
      <c r="F936" s="2" t="s">
        <v>333</v>
      </c>
      <c r="G936" s="2" t="s">
        <v>253</v>
      </c>
    </row>
    <row r="937">
      <c r="A937" s="2" t="s">
        <v>2046</v>
      </c>
      <c r="B937" s="37" t="s">
        <v>2047</v>
      </c>
      <c r="C937" s="2">
        <v>-4.33</v>
      </c>
      <c r="D937" s="2">
        <v>46.14</v>
      </c>
      <c r="E937" s="2" t="s">
        <v>248</v>
      </c>
      <c r="F937" s="2" t="s">
        <v>252</v>
      </c>
      <c r="G937" s="2" t="s">
        <v>253</v>
      </c>
    </row>
    <row r="938">
      <c r="A938" s="2" t="s">
        <v>2048</v>
      </c>
      <c r="B938" s="37" t="s">
        <v>2049</v>
      </c>
      <c r="C938" s="2">
        <v>-10.5</v>
      </c>
      <c r="D938" s="2">
        <v>41.7</v>
      </c>
      <c r="E938" s="2" t="s">
        <v>260</v>
      </c>
      <c r="F938" s="2" t="s">
        <v>252</v>
      </c>
      <c r="G938" s="2" t="s">
        <v>253</v>
      </c>
    </row>
    <row r="939">
      <c r="A939" s="2" t="s">
        <v>2050</v>
      </c>
      <c r="B939" s="37" t="s">
        <v>2051</v>
      </c>
      <c r="C939" s="2">
        <v>9.29</v>
      </c>
      <c r="D939" s="2">
        <v>36.44</v>
      </c>
      <c r="E939" s="2" t="s">
        <v>336</v>
      </c>
      <c r="F939" s="2" t="s">
        <v>249</v>
      </c>
      <c r="G939" s="2" t="s">
        <v>253</v>
      </c>
    </row>
    <row r="940">
      <c r="A940" s="2" t="s">
        <v>2052</v>
      </c>
      <c r="B940" s="37" t="s">
        <v>2053</v>
      </c>
      <c r="C940" s="2">
        <v>-1.56</v>
      </c>
      <c r="D940" s="2">
        <v>44.76</v>
      </c>
      <c r="E940" s="2" t="s">
        <v>248</v>
      </c>
      <c r="F940" s="2" t="s">
        <v>252</v>
      </c>
      <c r="G940" s="2" t="s">
        <v>253</v>
      </c>
    </row>
    <row r="941">
      <c r="A941" s="2" t="s">
        <v>2054</v>
      </c>
      <c r="B941" s="37" t="s">
        <v>2055</v>
      </c>
      <c r="C941" s="2">
        <v>-8.78</v>
      </c>
      <c r="D941" s="2">
        <v>43.28</v>
      </c>
      <c r="E941" s="2" t="s">
        <v>260</v>
      </c>
      <c r="F941" s="2" t="s">
        <v>252</v>
      </c>
      <c r="G941" s="2" t="s">
        <v>253</v>
      </c>
    </row>
    <row r="942">
      <c r="A942" s="2" t="s">
        <v>2056</v>
      </c>
      <c r="B942" s="37" t="s">
        <v>2057</v>
      </c>
      <c r="C942" s="2">
        <v>-4.83</v>
      </c>
      <c r="D942" s="2">
        <v>45.02</v>
      </c>
      <c r="E942" s="2" t="s">
        <v>248</v>
      </c>
      <c r="F942" s="2" t="s">
        <v>252</v>
      </c>
      <c r="G942" s="2" t="s">
        <v>253</v>
      </c>
    </row>
    <row r="943">
      <c r="A943" s="2" t="s">
        <v>2058</v>
      </c>
      <c r="B943" s="37" t="s">
        <v>2059</v>
      </c>
      <c r="C943" s="2">
        <v>-21.37</v>
      </c>
      <c r="D943" s="2">
        <v>34.17</v>
      </c>
      <c r="E943" s="2" t="s">
        <v>256</v>
      </c>
      <c r="F943" s="2" t="s">
        <v>249</v>
      </c>
      <c r="G943" s="2" t="s">
        <v>253</v>
      </c>
    </row>
    <row r="944">
      <c r="A944" s="2" t="s">
        <v>2060</v>
      </c>
      <c r="B944" s="37" t="s">
        <v>2061</v>
      </c>
      <c r="C944" s="2">
        <v>-18.43</v>
      </c>
      <c r="D944" s="2">
        <v>34.36</v>
      </c>
      <c r="E944" s="2" t="s">
        <v>256</v>
      </c>
      <c r="F944" s="2" t="s">
        <v>249</v>
      </c>
      <c r="G944" s="2" t="s">
        <v>253</v>
      </c>
    </row>
    <row r="945">
      <c r="A945" s="2" t="s">
        <v>2062</v>
      </c>
      <c r="B945" s="37" t="s">
        <v>2063</v>
      </c>
      <c r="C945" s="2">
        <v>22.96</v>
      </c>
      <c r="D945" s="2">
        <v>15.68</v>
      </c>
      <c r="E945" s="2" t="s">
        <v>264</v>
      </c>
      <c r="F945" s="2" t="s">
        <v>265</v>
      </c>
      <c r="G945" s="2" t="s">
        <v>253</v>
      </c>
    </row>
    <row r="946">
      <c r="A946" s="2" t="s">
        <v>2064</v>
      </c>
      <c r="B946" s="37" t="s">
        <v>2065</v>
      </c>
      <c r="C946" s="2">
        <v>-7.33</v>
      </c>
      <c r="D946" s="2">
        <v>40.13</v>
      </c>
      <c r="E946" s="2" t="s">
        <v>260</v>
      </c>
      <c r="F946" s="2" t="s">
        <v>252</v>
      </c>
      <c r="G946" s="2" t="s">
        <v>253</v>
      </c>
    </row>
    <row r="947">
      <c r="A947" s="2" t="s">
        <v>2066</v>
      </c>
      <c r="B947" s="37" t="s">
        <v>2067</v>
      </c>
      <c r="C947" s="2">
        <v>11.29</v>
      </c>
      <c r="D947" s="2">
        <v>32.33</v>
      </c>
      <c r="E947" s="2" t="s">
        <v>336</v>
      </c>
      <c r="F947" s="2" t="s">
        <v>249</v>
      </c>
      <c r="G947" s="2" t="s">
        <v>253</v>
      </c>
    </row>
    <row r="948">
      <c r="A948" s="2" t="s">
        <v>2068</v>
      </c>
      <c r="B948" s="37" t="s">
        <v>2069</v>
      </c>
      <c r="C948" s="2">
        <v>-9.24</v>
      </c>
      <c r="D948" s="2">
        <v>41.65</v>
      </c>
      <c r="E948" s="2" t="s">
        <v>260</v>
      </c>
      <c r="F948" s="2" t="s">
        <v>252</v>
      </c>
      <c r="G948" s="2" t="s">
        <v>253</v>
      </c>
    </row>
    <row r="949">
      <c r="A949" s="2" t="s">
        <v>169</v>
      </c>
      <c r="B949" s="37" t="s">
        <v>2070</v>
      </c>
      <c r="C949" s="2">
        <v>12.44</v>
      </c>
      <c r="D949" s="2">
        <v>32.71</v>
      </c>
      <c r="E949" s="2" t="s">
        <v>336</v>
      </c>
      <c r="F949" s="2" t="s">
        <v>249</v>
      </c>
      <c r="G949" s="2" t="s">
        <v>253</v>
      </c>
    </row>
    <row r="950">
      <c r="A950" s="2" t="s">
        <v>2071</v>
      </c>
      <c r="B950" s="37" t="s">
        <v>2072</v>
      </c>
      <c r="C950" s="2">
        <v>13.11</v>
      </c>
      <c r="D950" s="2">
        <v>31.1</v>
      </c>
      <c r="E950" s="2" t="s">
        <v>336</v>
      </c>
      <c r="F950" s="2" t="s">
        <v>257</v>
      </c>
      <c r="G950" s="2" t="s">
        <v>253</v>
      </c>
    </row>
    <row r="951">
      <c r="A951" s="2" t="s">
        <v>2073</v>
      </c>
      <c r="B951" s="37" t="s">
        <v>2074</v>
      </c>
      <c r="C951" s="2">
        <v>-5.23</v>
      </c>
      <c r="D951" s="2">
        <v>39.24</v>
      </c>
      <c r="E951" s="2" t="s">
        <v>248</v>
      </c>
      <c r="F951" s="2" t="s">
        <v>249</v>
      </c>
      <c r="G951" s="2" t="s">
        <v>253</v>
      </c>
    </row>
    <row r="952">
      <c r="A952" s="2" t="s">
        <v>2075</v>
      </c>
      <c r="B952" s="37" t="s">
        <v>2076</v>
      </c>
      <c r="C952" s="2">
        <v>-12.9</v>
      </c>
      <c r="D952" s="2">
        <v>36.5</v>
      </c>
      <c r="E952" s="2" t="s">
        <v>260</v>
      </c>
      <c r="F952" s="2" t="s">
        <v>249</v>
      </c>
      <c r="G952" s="2" t="s">
        <v>253</v>
      </c>
    </row>
    <row r="953">
      <c r="A953" s="2" t="s">
        <v>2077</v>
      </c>
      <c r="B953" s="37" t="s">
        <v>2078</v>
      </c>
      <c r="C953" s="2">
        <v>-0.53</v>
      </c>
      <c r="D953" s="2">
        <v>44.4</v>
      </c>
      <c r="E953" s="2" t="s">
        <v>248</v>
      </c>
      <c r="F953" s="2" t="s">
        <v>252</v>
      </c>
      <c r="G953" s="2" t="s">
        <v>253</v>
      </c>
    </row>
    <row r="954">
      <c r="A954" s="2" t="s">
        <v>2079</v>
      </c>
      <c r="B954" s="37" t="s">
        <v>2080</v>
      </c>
      <c r="C954" s="2">
        <v>8.78</v>
      </c>
      <c r="D954" s="2">
        <v>38.89</v>
      </c>
      <c r="E954" s="2" t="s">
        <v>336</v>
      </c>
      <c r="F954" s="2" t="s">
        <v>249</v>
      </c>
      <c r="G954" s="2" t="s">
        <v>250</v>
      </c>
    </row>
    <row r="955">
      <c r="A955" s="2" t="s">
        <v>2081</v>
      </c>
      <c r="B955" s="37" t="s">
        <v>2082</v>
      </c>
      <c r="C955" s="2">
        <v>-0.38</v>
      </c>
      <c r="D955" s="2">
        <v>47.15</v>
      </c>
      <c r="E955" s="2" t="s">
        <v>248</v>
      </c>
      <c r="F955" s="2" t="s">
        <v>252</v>
      </c>
      <c r="G955" s="2" t="s">
        <v>253</v>
      </c>
    </row>
    <row r="956">
      <c r="A956" s="2" t="s">
        <v>128</v>
      </c>
      <c r="B956" s="37" t="s">
        <v>2083</v>
      </c>
      <c r="C956" s="2">
        <v>-0.39</v>
      </c>
      <c r="D956" s="2">
        <v>44.25</v>
      </c>
      <c r="E956" s="2" t="s">
        <v>248</v>
      </c>
      <c r="F956" s="2" t="s">
        <v>252</v>
      </c>
      <c r="G956" s="2" t="s">
        <v>253</v>
      </c>
    </row>
    <row r="957">
      <c r="A957" s="2" t="s">
        <v>2084</v>
      </c>
      <c r="B957" s="37" t="s">
        <v>2085</v>
      </c>
      <c r="C957" s="2">
        <v>21.83</v>
      </c>
      <c r="D957" s="2">
        <v>23.08</v>
      </c>
      <c r="E957" s="2" t="s">
        <v>264</v>
      </c>
      <c r="F957" s="2" t="s">
        <v>333</v>
      </c>
      <c r="G957" s="2" t="s">
        <v>253</v>
      </c>
    </row>
    <row r="958">
      <c r="A958" s="2" t="s">
        <v>2086</v>
      </c>
      <c r="B958" s="37" t="s">
        <v>2087</v>
      </c>
      <c r="C958" s="2">
        <v>19.93</v>
      </c>
      <c r="D958" s="2">
        <v>23.33</v>
      </c>
      <c r="E958" s="2" t="s">
        <v>264</v>
      </c>
      <c r="F958" s="2" t="s">
        <v>333</v>
      </c>
      <c r="G958" s="2" t="s">
        <v>250</v>
      </c>
    </row>
    <row r="959">
      <c r="A959" s="2" t="s">
        <v>2088</v>
      </c>
      <c r="B959" s="37" t="s">
        <v>2089</v>
      </c>
      <c r="C959" s="2">
        <v>-3.35</v>
      </c>
      <c r="D959" s="2">
        <v>47.69</v>
      </c>
      <c r="E959" s="2" t="s">
        <v>248</v>
      </c>
      <c r="F959" s="2" t="s">
        <v>252</v>
      </c>
      <c r="G959" s="2" t="s">
        <v>253</v>
      </c>
    </row>
    <row r="960">
      <c r="A960" s="2" t="s">
        <v>2090</v>
      </c>
      <c r="B960" s="37" t="s">
        <v>2091</v>
      </c>
      <c r="C960" s="2">
        <v>-5.87</v>
      </c>
      <c r="D960" s="2">
        <v>43.85</v>
      </c>
      <c r="E960" s="2" t="s">
        <v>248</v>
      </c>
      <c r="F960" s="2" t="s">
        <v>252</v>
      </c>
      <c r="G960" s="2" t="s">
        <v>253</v>
      </c>
    </row>
    <row r="961">
      <c r="A961" s="2" t="s">
        <v>2092</v>
      </c>
      <c r="B961" s="37" t="s">
        <v>2093</v>
      </c>
      <c r="C961" s="2">
        <v>15.58</v>
      </c>
      <c r="D961" s="2">
        <v>30.17</v>
      </c>
      <c r="E961" s="2" t="s">
        <v>336</v>
      </c>
      <c r="F961" s="2" t="s">
        <v>257</v>
      </c>
      <c r="G961" s="2" t="s">
        <v>253</v>
      </c>
    </row>
    <row r="962">
      <c r="A962" s="2" t="s">
        <v>2094</v>
      </c>
      <c r="B962" s="37" t="s">
        <v>2095</v>
      </c>
      <c r="C962" s="2">
        <v>21.5</v>
      </c>
      <c r="D962" s="2">
        <v>18.33</v>
      </c>
      <c r="E962" s="2" t="s">
        <v>264</v>
      </c>
      <c r="F962" s="2" t="s">
        <v>333</v>
      </c>
      <c r="G962" s="2" t="s">
        <v>310</v>
      </c>
    </row>
    <row r="963">
      <c r="A963" s="2" t="s">
        <v>2096</v>
      </c>
      <c r="B963" s="37" t="s">
        <v>2097</v>
      </c>
      <c r="C963" s="2">
        <v>19.89</v>
      </c>
      <c r="D963" s="2">
        <v>23.41</v>
      </c>
      <c r="E963" s="2" t="s">
        <v>264</v>
      </c>
      <c r="F963" s="2" t="s">
        <v>333</v>
      </c>
      <c r="G963" s="2" t="s">
        <v>310</v>
      </c>
    </row>
    <row r="964">
      <c r="A964" s="2" t="s">
        <v>2098</v>
      </c>
      <c r="B964" s="37" t="s">
        <v>2099</v>
      </c>
      <c r="C964" s="2">
        <v>23.72</v>
      </c>
      <c r="D964" s="2">
        <v>12.12</v>
      </c>
      <c r="E964" s="2" t="s">
        <v>264</v>
      </c>
      <c r="F964" s="2" t="s">
        <v>265</v>
      </c>
      <c r="G964" s="2" t="s">
        <v>310</v>
      </c>
    </row>
    <row r="965">
      <c r="A965" s="2" t="s">
        <v>2100</v>
      </c>
      <c r="B965" s="37" t="s">
        <v>2101</v>
      </c>
      <c r="C965" s="2">
        <v>10.11</v>
      </c>
      <c r="D965" s="2">
        <v>35.67</v>
      </c>
      <c r="E965" s="2" t="s">
        <v>336</v>
      </c>
      <c r="F965" s="2" t="s">
        <v>249</v>
      </c>
      <c r="G965" s="2" t="s">
        <v>310</v>
      </c>
    </row>
    <row r="966">
      <c r="A966" s="2" t="s">
        <v>2102</v>
      </c>
      <c r="B966" s="37" t="s">
        <v>2103</v>
      </c>
      <c r="C966" s="2">
        <v>20.44</v>
      </c>
      <c r="D966" s="2">
        <v>23.11</v>
      </c>
      <c r="E966" s="2" t="s">
        <v>264</v>
      </c>
      <c r="F966" s="2" t="s">
        <v>333</v>
      </c>
      <c r="G966" s="2" t="s">
        <v>310</v>
      </c>
    </row>
    <row r="967">
      <c r="A967" s="2" t="s">
        <v>2104</v>
      </c>
      <c r="B967" s="37" t="s">
        <v>2105</v>
      </c>
      <c r="C967" s="2">
        <v>24.5</v>
      </c>
      <c r="D967" s="2">
        <v>14.33</v>
      </c>
      <c r="E967" s="2" t="s">
        <v>264</v>
      </c>
      <c r="F967" s="2" t="s">
        <v>265</v>
      </c>
      <c r="G967" s="2" t="s">
        <v>310</v>
      </c>
    </row>
    <row r="968">
      <c r="A968" s="2" t="s">
        <v>2106</v>
      </c>
      <c r="B968" s="37" t="s">
        <v>2107</v>
      </c>
      <c r="C968" s="2">
        <v>18.17</v>
      </c>
      <c r="D968" s="2">
        <v>24.39</v>
      </c>
      <c r="E968" s="2" t="s">
        <v>264</v>
      </c>
      <c r="F968" s="2" t="s">
        <v>257</v>
      </c>
      <c r="G968" s="2" t="s">
        <v>310</v>
      </c>
    </row>
    <row r="969">
      <c r="A969" s="2" t="s">
        <v>2108</v>
      </c>
      <c r="B969" s="37" t="s">
        <v>2109</v>
      </c>
      <c r="C969" s="2">
        <v>22.9</v>
      </c>
      <c r="D969" s="2">
        <v>19.67</v>
      </c>
      <c r="E969" s="2" t="s">
        <v>264</v>
      </c>
      <c r="F969" s="2" t="s">
        <v>333</v>
      </c>
      <c r="G969" s="2" t="s">
        <v>310</v>
      </c>
    </row>
    <row r="970">
      <c r="A970" s="2" t="s">
        <v>2110</v>
      </c>
      <c r="B970" s="37" t="s">
        <v>2111</v>
      </c>
      <c r="C970" s="2">
        <v>18.7</v>
      </c>
      <c r="D970" s="2">
        <v>27.37</v>
      </c>
      <c r="E970" s="2" t="s">
        <v>264</v>
      </c>
      <c r="F970" s="2" t="s">
        <v>257</v>
      </c>
      <c r="G970" s="2" t="s">
        <v>310</v>
      </c>
    </row>
    <row r="971">
      <c r="A971" s="2" t="s">
        <v>2112</v>
      </c>
      <c r="B971" s="37" t="s">
        <v>2113</v>
      </c>
      <c r="C971" s="2">
        <v>21.81</v>
      </c>
      <c r="D971" s="2">
        <v>15.33</v>
      </c>
      <c r="E971" s="2" t="s">
        <v>264</v>
      </c>
      <c r="F971" s="2" t="s">
        <v>265</v>
      </c>
      <c r="G971" s="2" t="s">
        <v>310</v>
      </c>
    </row>
    <row r="972">
      <c r="A972" s="2" t="s">
        <v>2114</v>
      </c>
      <c r="B972" s="37" t="s">
        <v>2115</v>
      </c>
      <c r="C972" s="2">
        <v>0.22</v>
      </c>
      <c r="D972" s="2">
        <v>39.78</v>
      </c>
      <c r="E972" s="2" t="s">
        <v>248</v>
      </c>
      <c r="F972" s="2" t="s">
        <v>249</v>
      </c>
      <c r="G972" s="2" t="s">
        <v>310</v>
      </c>
    </row>
    <row r="973">
      <c r="A973" s="2" t="s">
        <v>2116</v>
      </c>
      <c r="B973" s="37" t="s">
        <v>2117</v>
      </c>
      <c r="C973" s="2">
        <v>26.75</v>
      </c>
      <c r="D973" s="2">
        <v>15.42</v>
      </c>
      <c r="E973" s="2" t="s">
        <v>264</v>
      </c>
      <c r="F973" s="2" t="s">
        <v>265</v>
      </c>
      <c r="G973" s="2" t="s">
        <v>310</v>
      </c>
    </row>
    <row r="974">
      <c r="A974" s="2" t="s">
        <v>2118</v>
      </c>
      <c r="B974" s="37" t="s">
        <v>2119</v>
      </c>
      <c r="C974" s="2">
        <v>21.67</v>
      </c>
      <c r="D974" s="2">
        <v>23.56</v>
      </c>
      <c r="E974" s="2" t="s">
        <v>264</v>
      </c>
      <c r="F974" s="2" t="s">
        <v>333</v>
      </c>
      <c r="G974" s="2" t="s">
        <v>310</v>
      </c>
    </row>
    <row r="975">
      <c r="A975" s="2" t="s">
        <v>2120</v>
      </c>
      <c r="B975" s="37" t="s">
        <v>2121</v>
      </c>
      <c r="C975" s="2">
        <v>21.67</v>
      </c>
      <c r="D975" s="2">
        <v>23.44</v>
      </c>
      <c r="E975" s="2" t="s">
        <v>264</v>
      </c>
      <c r="F975" s="2" t="s">
        <v>333</v>
      </c>
      <c r="G975" s="2" t="s">
        <v>310</v>
      </c>
    </row>
    <row r="976">
      <c r="A976" s="2" t="s">
        <v>2122</v>
      </c>
      <c r="B976" s="37" t="s">
        <v>2123</v>
      </c>
      <c r="C976" s="2">
        <v>22.44</v>
      </c>
      <c r="D976" s="2">
        <v>23.67</v>
      </c>
      <c r="E976" s="2" t="s">
        <v>264</v>
      </c>
      <c r="F976" s="2" t="s">
        <v>333</v>
      </c>
      <c r="G976" s="2" t="s">
        <v>310</v>
      </c>
    </row>
    <row r="977">
      <c r="A977" s="2" t="s">
        <v>2124</v>
      </c>
      <c r="B977" s="37" t="s">
        <v>2125</v>
      </c>
      <c r="C977" s="2">
        <v>20.73</v>
      </c>
      <c r="D977" s="2">
        <v>25.89</v>
      </c>
      <c r="E977" s="2" t="s">
        <v>264</v>
      </c>
      <c r="F977" s="2" t="s">
        <v>257</v>
      </c>
      <c r="G977" s="2" t="s">
        <v>310</v>
      </c>
    </row>
    <row r="978">
      <c r="A978" s="2" t="s">
        <v>2126</v>
      </c>
      <c r="B978" s="37" t="s">
        <v>2127</v>
      </c>
      <c r="C978" s="2">
        <v>21.13</v>
      </c>
      <c r="D978" s="2">
        <v>20.71</v>
      </c>
      <c r="E978" s="2" t="s">
        <v>264</v>
      </c>
      <c r="F978" s="2" t="s">
        <v>333</v>
      </c>
      <c r="G978" s="2" t="s">
        <v>310</v>
      </c>
    </row>
    <row r="979">
      <c r="A979" s="2" t="s">
        <v>2128</v>
      </c>
      <c r="B979" s="37" t="s">
        <v>2129</v>
      </c>
      <c r="C979" s="2">
        <v>25.92</v>
      </c>
      <c r="D979" s="2">
        <v>15.68</v>
      </c>
      <c r="E979" s="2" t="s">
        <v>264</v>
      </c>
      <c r="F979" s="2" t="s">
        <v>265</v>
      </c>
      <c r="G979" s="2" t="s">
        <v>310</v>
      </c>
    </row>
    <row r="980">
      <c r="A980" s="2" t="s">
        <v>2130</v>
      </c>
      <c r="B980" s="37" t="s">
        <v>2131</v>
      </c>
      <c r="C980" s="2">
        <v>21.67</v>
      </c>
      <c r="D980" s="2">
        <v>21.22</v>
      </c>
      <c r="E980" s="2" t="s">
        <v>264</v>
      </c>
      <c r="F980" s="2" t="s">
        <v>333</v>
      </c>
      <c r="G980" s="2" t="s">
        <v>310</v>
      </c>
    </row>
    <row r="981">
      <c r="A981" s="2" t="s">
        <v>2132</v>
      </c>
      <c r="B981" s="37" t="s">
        <v>2133</v>
      </c>
      <c r="C981" s="2">
        <v>22.92</v>
      </c>
      <c r="D981" s="2">
        <v>13.71</v>
      </c>
      <c r="E981" s="2" t="s">
        <v>264</v>
      </c>
      <c r="F981" s="2" t="s">
        <v>265</v>
      </c>
      <c r="G981" s="2" t="s">
        <v>310</v>
      </c>
    </row>
    <row r="982">
      <c r="A982" s="2" t="s">
        <v>2134</v>
      </c>
      <c r="B982" s="37" t="s">
        <v>2135</v>
      </c>
      <c r="C982" s="2">
        <v>22.56</v>
      </c>
      <c r="D982" s="2">
        <v>20.26</v>
      </c>
      <c r="E982" s="2" t="s">
        <v>264</v>
      </c>
      <c r="F982" s="2" t="s">
        <v>333</v>
      </c>
      <c r="G982" s="2" t="s">
        <v>310</v>
      </c>
    </row>
    <row r="983">
      <c r="A983" s="2" t="s">
        <v>2136</v>
      </c>
      <c r="B983" s="37" t="s">
        <v>2137</v>
      </c>
      <c r="C983" s="2">
        <v>21.0</v>
      </c>
      <c r="D983" s="2">
        <v>16.0</v>
      </c>
      <c r="E983" s="2" t="s">
        <v>264</v>
      </c>
      <c r="F983" s="2" t="s">
        <v>265</v>
      </c>
      <c r="G983" s="2" t="s">
        <v>310</v>
      </c>
    </row>
    <row r="984">
      <c r="A984" s="2" t="s">
        <v>2138</v>
      </c>
      <c r="B984" s="37" t="s">
        <v>2139</v>
      </c>
      <c r="C984" s="2">
        <v>21.78</v>
      </c>
      <c r="D984" s="2">
        <v>20.67</v>
      </c>
      <c r="E984" s="2" t="s">
        <v>264</v>
      </c>
      <c r="F984" s="2" t="s">
        <v>333</v>
      </c>
      <c r="G984" s="2" t="s">
        <v>310</v>
      </c>
    </row>
    <row r="985">
      <c r="A985" s="2" t="s">
        <v>2140</v>
      </c>
      <c r="B985" s="37" t="s">
        <v>2141</v>
      </c>
      <c r="C985" s="2">
        <v>0.32</v>
      </c>
      <c r="D985" s="2">
        <v>44.61</v>
      </c>
      <c r="E985" s="2" t="s">
        <v>248</v>
      </c>
      <c r="F985" s="2" t="s">
        <v>252</v>
      </c>
      <c r="G985" s="2" t="s">
        <v>253</v>
      </c>
    </row>
    <row r="986">
      <c r="A986" s="2" t="s">
        <v>2142</v>
      </c>
      <c r="B986" s="37" t="s">
        <v>2143</v>
      </c>
      <c r="C986" s="2">
        <v>6.33</v>
      </c>
      <c r="D986" s="2">
        <v>39.5</v>
      </c>
      <c r="E986" s="2" t="s">
        <v>336</v>
      </c>
      <c r="F986" s="2" t="s">
        <v>249</v>
      </c>
      <c r="G986" s="2" t="s">
        <v>310</v>
      </c>
    </row>
    <row r="987">
      <c r="A987" s="2" t="s">
        <v>2144</v>
      </c>
      <c r="B987" s="37" t="s">
        <v>2145</v>
      </c>
      <c r="C987" s="2">
        <v>-1.85</v>
      </c>
      <c r="D987" s="2">
        <v>37.81</v>
      </c>
      <c r="E987" s="2" t="s">
        <v>248</v>
      </c>
      <c r="F987" s="2" t="s">
        <v>249</v>
      </c>
      <c r="G987" s="2" t="s">
        <v>310</v>
      </c>
    </row>
    <row r="988">
      <c r="A988" s="2" t="s">
        <v>2146</v>
      </c>
      <c r="B988" s="37" t="s">
        <v>2147</v>
      </c>
      <c r="C988" s="2">
        <v>2.89</v>
      </c>
      <c r="D988" s="2">
        <v>35.67</v>
      </c>
      <c r="E988" s="2" t="s">
        <v>248</v>
      </c>
      <c r="F988" s="2" t="s">
        <v>249</v>
      </c>
      <c r="G988" s="2" t="s">
        <v>310</v>
      </c>
    </row>
    <row r="989">
      <c r="A989" s="2" t="s">
        <v>2148</v>
      </c>
      <c r="B989" s="37" t="s">
        <v>2149</v>
      </c>
      <c r="C989" s="2">
        <v>-0.67</v>
      </c>
      <c r="D989" s="2">
        <v>44.58</v>
      </c>
      <c r="E989" s="2" t="s">
        <v>248</v>
      </c>
      <c r="F989" s="2" t="s">
        <v>252</v>
      </c>
      <c r="G989" s="2" t="s">
        <v>310</v>
      </c>
    </row>
    <row r="990">
      <c r="A990" s="2" t="s">
        <v>2150</v>
      </c>
      <c r="B990" s="37" t="s">
        <v>2151</v>
      </c>
      <c r="C990" s="2">
        <v>-0.43</v>
      </c>
      <c r="D990" s="2">
        <v>45.57</v>
      </c>
      <c r="E990" s="2" t="s">
        <v>248</v>
      </c>
      <c r="F990" s="2" t="s">
        <v>252</v>
      </c>
      <c r="G990" s="2" t="s">
        <v>310</v>
      </c>
    </row>
    <row r="991">
      <c r="A991" s="2" t="s">
        <v>2152</v>
      </c>
      <c r="B991" s="37" t="s">
        <v>2153</v>
      </c>
      <c r="C991" s="2">
        <v>-2.63</v>
      </c>
      <c r="D991" s="2">
        <v>45.52</v>
      </c>
      <c r="E991" s="2" t="s">
        <v>248</v>
      </c>
      <c r="F991" s="2" t="s">
        <v>252</v>
      </c>
      <c r="G991" s="2" t="s">
        <v>310</v>
      </c>
    </row>
    <row r="992">
      <c r="A992" s="2" t="s">
        <v>2154</v>
      </c>
      <c r="B992" s="37" t="s">
        <v>2155</v>
      </c>
      <c r="C992" s="2">
        <v>12.33</v>
      </c>
      <c r="D992" s="2">
        <v>29.37</v>
      </c>
      <c r="E992" s="2" t="s">
        <v>336</v>
      </c>
      <c r="F992" s="2" t="s">
        <v>257</v>
      </c>
      <c r="G992" s="2" t="s">
        <v>310</v>
      </c>
    </row>
    <row r="993">
      <c r="A993" s="2" t="s">
        <v>2156</v>
      </c>
      <c r="B993" s="37" t="s">
        <v>2157</v>
      </c>
      <c r="C993" s="2">
        <v>8.92</v>
      </c>
      <c r="D993" s="2">
        <v>38.24</v>
      </c>
      <c r="E993" s="2" t="s">
        <v>336</v>
      </c>
      <c r="F993" s="2" t="s">
        <v>249</v>
      </c>
      <c r="G993" s="2" t="s">
        <v>310</v>
      </c>
    </row>
    <row r="994">
      <c r="A994" s="2" t="s">
        <v>2158</v>
      </c>
      <c r="B994" s="37" t="s">
        <v>2159</v>
      </c>
      <c r="C994" s="2">
        <v>-13.33</v>
      </c>
      <c r="D994" s="2">
        <v>35.48</v>
      </c>
      <c r="E994" s="2" t="s">
        <v>260</v>
      </c>
      <c r="F994" s="2" t="s">
        <v>249</v>
      </c>
      <c r="G994" s="2" t="s">
        <v>253</v>
      </c>
    </row>
    <row r="995">
      <c r="A995" s="2" t="s">
        <v>2160</v>
      </c>
      <c r="B995" s="37" t="s">
        <v>2161</v>
      </c>
      <c r="C995" s="2">
        <v>24.55</v>
      </c>
      <c r="D995" s="2">
        <v>18.83</v>
      </c>
      <c r="E995" s="2" t="s">
        <v>264</v>
      </c>
      <c r="F995" s="2" t="s">
        <v>333</v>
      </c>
      <c r="G995" s="2" t="s">
        <v>253</v>
      </c>
    </row>
    <row r="996">
      <c r="A996" s="2" t="s">
        <v>2162</v>
      </c>
      <c r="B996" s="37" t="s">
        <v>2163</v>
      </c>
      <c r="C996" s="2">
        <v>10.5</v>
      </c>
      <c r="D996" s="2">
        <v>25.47</v>
      </c>
      <c r="E996" s="2" t="s">
        <v>336</v>
      </c>
      <c r="F996" s="2" t="s">
        <v>257</v>
      </c>
      <c r="G996" s="2" t="s">
        <v>253</v>
      </c>
    </row>
    <row r="997">
      <c r="A997" s="2" t="s">
        <v>2164</v>
      </c>
      <c r="B997" s="37" t="s">
        <v>2165</v>
      </c>
      <c r="C997" s="2">
        <v>30.33</v>
      </c>
      <c r="D997" s="2">
        <v>7.29</v>
      </c>
      <c r="E997" s="2" t="s">
        <v>389</v>
      </c>
      <c r="F997" s="2" t="s">
        <v>390</v>
      </c>
      <c r="G997" s="2" t="s">
        <v>253</v>
      </c>
    </row>
    <row r="998">
      <c r="A998" s="2" t="s">
        <v>2166</v>
      </c>
      <c r="B998" s="37" t="s">
        <v>2167</v>
      </c>
      <c r="C998" s="2">
        <v>23.23</v>
      </c>
      <c r="D998" s="2">
        <v>14.13</v>
      </c>
      <c r="E998" s="2" t="s">
        <v>264</v>
      </c>
      <c r="F998" s="2" t="s">
        <v>265</v>
      </c>
      <c r="G998" s="2" t="s">
        <v>253</v>
      </c>
    </row>
    <row r="999">
      <c r="A999" s="2" t="s">
        <v>2168</v>
      </c>
      <c r="B999" s="37" t="s">
        <v>2169</v>
      </c>
      <c r="C999" s="2">
        <v>-4.8</v>
      </c>
      <c r="D999" s="2">
        <v>38.31</v>
      </c>
      <c r="E999" s="2" t="s">
        <v>248</v>
      </c>
      <c r="F999" s="2" t="s">
        <v>249</v>
      </c>
      <c r="G999" s="2" t="s">
        <v>253</v>
      </c>
    </row>
    <row r="1000">
      <c r="A1000" s="2" t="s">
        <v>187</v>
      </c>
      <c r="B1000" s="37" t="s">
        <v>2170</v>
      </c>
      <c r="C1000" s="2">
        <v>-3.19</v>
      </c>
      <c r="D1000" s="2">
        <v>47.54</v>
      </c>
      <c r="E1000" s="2" t="s">
        <v>248</v>
      </c>
      <c r="F1000" s="2" t="s">
        <v>252</v>
      </c>
      <c r="G1000" s="2" t="s">
        <v>253</v>
      </c>
    </row>
    <row r="1001">
      <c r="A1001" s="2" t="s">
        <v>2171</v>
      </c>
      <c r="B1001" s="37" t="s">
        <v>2172</v>
      </c>
      <c r="C1001" s="2">
        <v>14.56</v>
      </c>
      <c r="D1001" s="2">
        <v>34.44</v>
      </c>
      <c r="E1001" s="2" t="s">
        <v>336</v>
      </c>
      <c r="F1001" s="2" t="s">
        <v>249</v>
      </c>
      <c r="G1001" s="2" t="s">
        <v>250</v>
      </c>
    </row>
    <row r="1002">
      <c r="A1002" s="2" t="s">
        <v>2173</v>
      </c>
      <c r="B1002" s="37" t="s">
        <v>2174</v>
      </c>
      <c r="C1002" s="2">
        <v>-0.52</v>
      </c>
      <c r="D1002" s="2">
        <v>45.39</v>
      </c>
      <c r="E1002" s="2" t="s">
        <v>248</v>
      </c>
      <c r="F1002" s="2" t="s">
        <v>252</v>
      </c>
      <c r="G1002" s="2" t="s">
        <v>253</v>
      </c>
    </row>
    <row r="1003">
      <c r="A1003" s="2" t="s">
        <v>2175</v>
      </c>
      <c r="B1003" s="37" t="s">
        <v>2176</v>
      </c>
      <c r="C1003" s="2">
        <v>-2.78</v>
      </c>
      <c r="D1003" s="2">
        <v>35.49</v>
      </c>
      <c r="E1003" s="2" t="s">
        <v>248</v>
      </c>
      <c r="F1003" s="2" t="s">
        <v>249</v>
      </c>
      <c r="G1003" s="2" t="s">
        <v>253</v>
      </c>
    </row>
    <row r="1004">
      <c r="A1004" s="37" t="s">
        <v>2177</v>
      </c>
      <c r="B1004" s="37" t="s">
        <v>2178</v>
      </c>
      <c r="C1004" s="2">
        <v>-1.97</v>
      </c>
      <c r="D1004" s="2">
        <v>46.54</v>
      </c>
      <c r="E1004" s="2" t="s">
        <v>248</v>
      </c>
      <c r="F1004" s="2" t="s">
        <v>252</v>
      </c>
      <c r="G1004" s="2" t="s">
        <v>253</v>
      </c>
    </row>
    <row r="1005">
      <c r="A1005" s="2" t="s">
        <v>2179</v>
      </c>
      <c r="B1005" s="37" t="s">
        <v>2180</v>
      </c>
      <c r="C1005" s="2">
        <v>21.25</v>
      </c>
      <c r="D1005" s="2">
        <v>20.67</v>
      </c>
      <c r="E1005" s="2" t="s">
        <v>264</v>
      </c>
      <c r="F1005" s="2" t="s">
        <v>333</v>
      </c>
      <c r="G1005" s="2" t="s">
        <v>250</v>
      </c>
    </row>
    <row r="1006">
      <c r="A1006" s="2" t="s">
        <v>2181</v>
      </c>
      <c r="B1006" s="37" t="s">
        <v>2182</v>
      </c>
      <c r="C1006" s="2">
        <v>-19.47</v>
      </c>
      <c r="D1006" s="2">
        <v>33.67</v>
      </c>
      <c r="E1006" s="2" t="s">
        <v>256</v>
      </c>
      <c r="F1006" s="2" t="s">
        <v>249</v>
      </c>
      <c r="G1006" s="2" t="s">
        <v>250</v>
      </c>
    </row>
    <row r="1007">
      <c r="A1007" s="37" t="s">
        <v>2183</v>
      </c>
      <c r="B1007" s="37" t="s">
        <v>2184</v>
      </c>
      <c r="C1007" s="2">
        <v>-2.0</v>
      </c>
      <c r="D1007" s="2">
        <v>48.15</v>
      </c>
      <c r="E1007" s="2" t="s">
        <v>248</v>
      </c>
      <c r="F1007" s="2" t="s">
        <v>291</v>
      </c>
      <c r="G1007" s="2" t="s">
        <v>253</v>
      </c>
    </row>
    <row r="1008">
      <c r="A1008" s="2" t="s">
        <v>2185</v>
      </c>
      <c r="B1008" s="37" t="s">
        <v>2186</v>
      </c>
      <c r="C1008" s="2">
        <v>-4.22</v>
      </c>
      <c r="D1008" s="2">
        <v>45.8</v>
      </c>
      <c r="E1008" s="2" t="s">
        <v>248</v>
      </c>
      <c r="F1008" s="2" t="s">
        <v>252</v>
      </c>
      <c r="G1008" s="2" t="s">
        <v>253</v>
      </c>
    </row>
    <row r="1009">
      <c r="A1009" s="2" t="s">
        <v>2187</v>
      </c>
      <c r="B1009" s="37" t="s">
        <v>2188</v>
      </c>
      <c r="C1009" s="2">
        <v>-0.24</v>
      </c>
      <c r="D1009" s="2">
        <v>45.71</v>
      </c>
      <c r="E1009" s="2" t="s">
        <v>248</v>
      </c>
      <c r="F1009" s="2" t="s">
        <v>252</v>
      </c>
      <c r="G1009" s="2" t="s">
        <v>253</v>
      </c>
    </row>
    <row r="1010">
      <c r="A1010" s="2" t="s">
        <v>2189</v>
      </c>
      <c r="B1010" s="37" t="s">
        <v>2190</v>
      </c>
      <c r="C1010" s="2">
        <v>18.51</v>
      </c>
      <c r="D1010" s="2">
        <v>22.32</v>
      </c>
      <c r="E1010" s="2" t="s">
        <v>264</v>
      </c>
      <c r="F1010" s="2" t="s">
        <v>333</v>
      </c>
      <c r="G1010" s="2" t="s">
        <v>253</v>
      </c>
    </row>
    <row r="1011">
      <c r="A1011" s="2" t="s">
        <v>2191</v>
      </c>
      <c r="B1011" s="37" t="s">
        <v>2192</v>
      </c>
      <c r="C1011" s="2">
        <v>16.05</v>
      </c>
      <c r="D1011" s="2">
        <v>23.69</v>
      </c>
      <c r="E1011" s="2" t="s">
        <v>336</v>
      </c>
      <c r="F1011" s="2" t="s">
        <v>333</v>
      </c>
      <c r="G1011" s="2" t="s">
        <v>253</v>
      </c>
    </row>
    <row r="1012">
      <c r="A1012" s="2" t="s">
        <v>181</v>
      </c>
      <c r="B1012" s="37" t="s">
        <v>2193</v>
      </c>
      <c r="C1012" s="2">
        <v>-8.19</v>
      </c>
      <c r="D1012" s="2">
        <v>41.25</v>
      </c>
      <c r="E1012" s="2" t="s">
        <v>260</v>
      </c>
      <c r="F1012" s="2" t="s">
        <v>252</v>
      </c>
      <c r="G1012" s="2" t="s">
        <v>253</v>
      </c>
    </row>
    <row r="1013">
      <c r="A1013" s="2" t="s">
        <v>94</v>
      </c>
      <c r="B1013" s="37" t="s">
        <v>2194</v>
      </c>
      <c r="C1013" s="2">
        <v>-4.73</v>
      </c>
      <c r="D1013" s="2">
        <v>44.48</v>
      </c>
      <c r="E1013" s="2" t="s">
        <v>248</v>
      </c>
      <c r="F1013" s="2" t="s">
        <v>252</v>
      </c>
      <c r="G1013" s="2" t="s">
        <v>253</v>
      </c>
    </row>
    <row r="1014">
      <c r="A1014" s="2" t="s">
        <v>2195</v>
      </c>
      <c r="B1014" s="37" t="s">
        <v>2196</v>
      </c>
      <c r="C1014" s="2">
        <v>-3.11</v>
      </c>
      <c r="D1014" s="2">
        <v>45.87</v>
      </c>
      <c r="E1014" s="2" t="s">
        <v>248</v>
      </c>
      <c r="F1014" s="2" t="s">
        <v>252</v>
      </c>
      <c r="G1014" s="2" t="s">
        <v>253</v>
      </c>
    </row>
    <row r="1015">
      <c r="A1015" s="2" t="s">
        <v>2197</v>
      </c>
      <c r="B1015" s="37" t="s">
        <v>2198</v>
      </c>
      <c r="C1015" s="2">
        <v>-0.17</v>
      </c>
      <c r="D1015" s="2">
        <v>50.75</v>
      </c>
      <c r="E1015" s="2" t="s">
        <v>248</v>
      </c>
      <c r="F1015" s="2" t="s">
        <v>291</v>
      </c>
      <c r="G1015" s="2" t="s">
        <v>250</v>
      </c>
    </row>
    <row r="1016">
      <c r="A1016" s="2" t="s">
        <v>2199</v>
      </c>
      <c r="B1016" s="37" t="s">
        <v>2200</v>
      </c>
      <c r="C1016" s="2">
        <v>16.1</v>
      </c>
      <c r="D1016" s="2">
        <v>23.65</v>
      </c>
      <c r="E1016" s="2" t="s">
        <v>336</v>
      </c>
      <c r="F1016" s="2" t="s">
        <v>333</v>
      </c>
      <c r="G1016" s="2" t="s">
        <v>253</v>
      </c>
    </row>
    <row r="1017">
      <c r="A1017" s="2" t="s">
        <v>2201</v>
      </c>
      <c r="B1017" s="37" t="s">
        <v>2202</v>
      </c>
      <c r="C1017" s="2">
        <v>15.8</v>
      </c>
      <c r="D1017" s="2">
        <v>33.71</v>
      </c>
      <c r="E1017" s="2" t="s">
        <v>336</v>
      </c>
      <c r="F1017" s="2" t="s">
        <v>249</v>
      </c>
      <c r="G1017" s="2" t="s">
        <v>253</v>
      </c>
    </row>
    <row r="1018">
      <c r="A1018" s="2" t="s">
        <v>2203</v>
      </c>
      <c r="B1018" s="37" t="s">
        <v>2204</v>
      </c>
      <c r="C1018" s="2">
        <v>13.44</v>
      </c>
      <c r="D1018" s="2">
        <v>28.44</v>
      </c>
      <c r="E1018" s="2" t="s">
        <v>336</v>
      </c>
      <c r="F1018" s="2" t="s">
        <v>257</v>
      </c>
      <c r="G1018" s="2" t="s">
        <v>310</v>
      </c>
    </row>
    <row r="1019">
      <c r="A1019" s="2" t="s">
        <v>2205</v>
      </c>
      <c r="B1019" s="37" t="s">
        <v>2206</v>
      </c>
      <c r="C1019" s="2">
        <v>2.56</v>
      </c>
      <c r="D1019" s="2">
        <v>42.89</v>
      </c>
      <c r="E1019" s="2" t="s">
        <v>248</v>
      </c>
      <c r="F1019" s="2" t="s">
        <v>252</v>
      </c>
      <c r="G1019" s="2" t="s">
        <v>310</v>
      </c>
    </row>
    <row r="1020">
      <c r="A1020" s="2" t="s">
        <v>2207</v>
      </c>
      <c r="B1020" s="37" t="s">
        <v>2208</v>
      </c>
      <c r="C1020" s="2">
        <v>10.22</v>
      </c>
      <c r="D1020" s="2">
        <v>39.11</v>
      </c>
      <c r="E1020" s="2" t="s">
        <v>336</v>
      </c>
      <c r="F1020" s="2" t="s">
        <v>249</v>
      </c>
      <c r="G1020" s="2" t="s">
        <v>310</v>
      </c>
    </row>
    <row r="1021">
      <c r="A1021" s="2" t="s">
        <v>2209</v>
      </c>
      <c r="B1021" s="37" t="s">
        <v>2210</v>
      </c>
      <c r="C1021" s="2">
        <v>3.22</v>
      </c>
      <c r="D1021" s="2">
        <v>40.89</v>
      </c>
      <c r="E1021" s="2" t="s">
        <v>248</v>
      </c>
      <c r="F1021" s="2" t="s">
        <v>252</v>
      </c>
      <c r="G1021" s="2" t="s">
        <v>310</v>
      </c>
    </row>
    <row r="1022">
      <c r="A1022" s="2" t="s">
        <v>2211</v>
      </c>
      <c r="B1022" s="37" t="s">
        <v>2212</v>
      </c>
      <c r="C1022" s="2">
        <v>10.85</v>
      </c>
      <c r="D1022" s="2">
        <v>39.22</v>
      </c>
      <c r="E1022" s="2" t="s">
        <v>336</v>
      </c>
      <c r="F1022" s="2" t="s">
        <v>249</v>
      </c>
      <c r="G1022" s="2" t="s">
        <v>310</v>
      </c>
    </row>
    <row r="1023">
      <c r="A1023" s="2" t="s">
        <v>2213</v>
      </c>
      <c r="B1023" s="37" t="s">
        <v>2214</v>
      </c>
      <c r="C1023" s="2">
        <v>9.5</v>
      </c>
      <c r="D1023" s="2">
        <v>42.11</v>
      </c>
      <c r="E1023" s="2" t="s">
        <v>336</v>
      </c>
      <c r="F1023" s="2" t="s">
        <v>252</v>
      </c>
      <c r="G1023" s="2" t="s">
        <v>310</v>
      </c>
    </row>
    <row r="1024">
      <c r="A1024" s="2" t="s">
        <v>2215</v>
      </c>
      <c r="B1024" s="37" t="s">
        <v>2216</v>
      </c>
      <c r="C1024" s="2">
        <v>18.5</v>
      </c>
      <c r="D1024" s="2">
        <v>23.83</v>
      </c>
      <c r="E1024" s="2" t="s">
        <v>264</v>
      </c>
      <c r="F1024" s="2" t="s">
        <v>333</v>
      </c>
      <c r="G1024" s="2" t="s">
        <v>310</v>
      </c>
    </row>
    <row r="1025">
      <c r="A1025" s="2" t="s">
        <v>2217</v>
      </c>
      <c r="B1025" s="37" t="s">
        <v>2218</v>
      </c>
      <c r="C1025" s="2">
        <v>10.11</v>
      </c>
      <c r="D1025" s="2">
        <v>29.11</v>
      </c>
      <c r="E1025" s="2" t="s">
        <v>336</v>
      </c>
      <c r="F1025" s="2" t="s">
        <v>257</v>
      </c>
      <c r="G1025" s="2" t="s">
        <v>310</v>
      </c>
    </row>
    <row r="1026">
      <c r="A1026" s="2" t="s">
        <v>2219</v>
      </c>
      <c r="B1026" s="37" t="s">
        <v>2220</v>
      </c>
      <c r="C1026" s="2">
        <v>26.29</v>
      </c>
      <c r="D1026" s="2">
        <v>8.0</v>
      </c>
      <c r="E1026" s="2" t="s">
        <v>264</v>
      </c>
      <c r="F1026" s="2" t="s">
        <v>390</v>
      </c>
      <c r="G1026" s="2" t="s">
        <v>253</v>
      </c>
    </row>
    <row r="1027">
      <c r="A1027" s="2" t="s">
        <v>2221</v>
      </c>
      <c r="B1027" s="37" t="s">
        <v>2222</v>
      </c>
      <c r="C1027" s="2">
        <v>-7.61</v>
      </c>
      <c r="D1027" s="2">
        <v>41.25</v>
      </c>
      <c r="E1027" s="2" t="s">
        <v>260</v>
      </c>
      <c r="F1027" s="2" t="s">
        <v>252</v>
      </c>
      <c r="G1027" s="2" t="s">
        <v>253</v>
      </c>
    </row>
    <row r="1028">
      <c r="A1028" s="2" t="s">
        <v>2223</v>
      </c>
      <c r="B1028" s="37" t="s">
        <v>2224</v>
      </c>
      <c r="C1028" s="2">
        <v>16.35</v>
      </c>
      <c r="D1028" s="2">
        <v>25.58</v>
      </c>
      <c r="E1028" s="2" t="s">
        <v>336</v>
      </c>
      <c r="F1028" s="2" t="s">
        <v>257</v>
      </c>
      <c r="G1028" s="2" t="s">
        <v>253</v>
      </c>
    </row>
    <row r="1029">
      <c r="A1029" s="2" t="s">
        <v>2225</v>
      </c>
      <c r="B1029" s="37" t="s">
        <v>2226</v>
      </c>
      <c r="C1029" s="2">
        <v>24.33</v>
      </c>
      <c r="D1029" s="2">
        <v>13.17</v>
      </c>
      <c r="E1029" s="2" t="s">
        <v>264</v>
      </c>
      <c r="F1029" s="2" t="s">
        <v>265</v>
      </c>
      <c r="G1029" s="2" t="s">
        <v>310</v>
      </c>
    </row>
    <row r="1030">
      <c r="A1030" s="2" t="s">
        <v>2227</v>
      </c>
      <c r="B1030" s="37" t="s">
        <v>2228</v>
      </c>
      <c r="C1030" s="2">
        <v>22.78</v>
      </c>
      <c r="D1030" s="2">
        <v>12.25</v>
      </c>
      <c r="E1030" s="2" t="s">
        <v>264</v>
      </c>
      <c r="F1030" s="2" t="s">
        <v>265</v>
      </c>
      <c r="G1030" s="2" t="s">
        <v>310</v>
      </c>
    </row>
    <row r="1031">
      <c r="A1031" s="2" t="s">
        <v>2229</v>
      </c>
      <c r="B1031" s="37" t="s">
        <v>2230</v>
      </c>
      <c r="C1031" s="2">
        <v>25.33</v>
      </c>
      <c r="D1031" s="2">
        <v>12.67</v>
      </c>
      <c r="E1031" s="2" t="s">
        <v>264</v>
      </c>
      <c r="F1031" s="2" t="s">
        <v>265</v>
      </c>
      <c r="G1031" s="2" t="s">
        <v>310</v>
      </c>
    </row>
    <row r="1032">
      <c r="A1032" s="2" t="s">
        <v>2231</v>
      </c>
      <c r="B1032" s="37" t="s">
        <v>2232</v>
      </c>
      <c r="C1032" s="2">
        <v>25.0</v>
      </c>
      <c r="D1032" s="2">
        <v>14.46</v>
      </c>
      <c r="E1032" s="2" t="s">
        <v>264</v>
      </c>
      <c r="F1032" s="2" t="s">
        <v>265</v>
      </c>
      <c r="G1032" s="2" t="s">
        <v>310</v>
      </c>
    </row>
    <row r="1033">
      <c r="A1033" s="2" t="s">
        <v>2233</v>
      </c>
      <c r="B1033" s="37" t="s">
        <v>2234</v>
      </c>
      <c r="C1033" s="2">
        <v>25.17</v>
      </c>
      <c r="D1033" s="2">
        <v>15.03</v>
      </c>
      <c r="E1033" s="2" t="s">
        <v>264</v>
      </c>
      <c r="F1033" s="2" t="s">
        <v>265</v>
      </c>
      <c r="G1033" s="2" t="s">
        <v>310</v>
      </c>
    </row>
    <row r="1034">
      <c r="A1034" s="2" t="s">
        <v>2235</v>
      </c>
      <c r="B1034" s="37" t="s">
        <v>2236</v>
      </c>
      <c r="C1034" s="2">
        <v>24.11</v>
      </c>
      <c r="D1034" s="2">
        <v>12.53</v>
      </c>
      <c r="E1034" s="2" t="s">
        <v>264</v>
      </c>
      <c r="F1034" s="2" t="s">
        <v>265</v>
      </c>
      <c r="G1034" s="2" t="s">
        <v>310</v>
      </c>
    </row>
    <row r="1035">
      <c r="A1035" s="2" t="s">
        <v>2237</v>
      </c>
      <c r="B1035" s="37" t="s">
        <v>2238</v>
      </c>
      <c r="C1035" s="2">
        <v>-5.8</v>
      </c>
      <c r="D1035" s="2">
        <v>46.09</v>
      </c>
      <c r="E1035" s="2" t="s">
        <v>248</v>
      </c>
      <c r="F1035" s="2" t="s">
        <v>252</v>
      </c>
      <c r="G1035" s="2" t="s">
        <v>253</v>
      </c>
    </row>
    <row r="1036">
      <c r="A1036" s="2" t="s">
        <v>2239</v>
      </c>
      <c r="B1036" s="37" t="s">
        <v>2240</v>
      </c>
      <c r="C1036" s="2">
        <v>0.0</v>
      </c>
      <c r="D1036" s="2">
        <v>45.93</v>
      </c>
      <c r="E1036" s="2" t="s">
        <v>248</v>
      </c>
      <c r="F1036" s="2" t="s">
        <v>252</v>
      </c>
      <c r="G1036" s="2" t="s">
        <v>253</v>
      </c>
    </row>
    <row r="1037">
      <c r="A1037" s="2" t="s">
        <v>2241</v>
      </c>
      <c r="B1037" s="37" t="s">
        <v>2242</v>
      </c>
      <c r="C1037" s="2">
        <v>-23.0</v>
      </c>
      <c r="D1037" s="2">
        <v>24.2</v>
      </c>
      <c r="E1037" s="2" t="s">
        <v>256</v>
      </c>
      <c r="F1037" s="2" t="s">
        <v>257</v>
      </c>
      <c r="G1037" s="2" t="s">
        <v>253</v>
      </c>
    </row>
    <row r="1038">
      <c r="A1038" s="2" t="s">
        <v>2243</v>
      </c>
      <c r="B1038" s="37" t="s">
        <v>2244</v>
      </c>
      <c r="C1038" s="2">
        <v>-14.04</v>
      </c>
      <c r="D1038" s="2">
        <v>32.0</v>
      </c>
      <c r="E1038" s="2" t="s">
        <v>260</v>
      </c>
      <c r="F1038" s="2" t="s">
        <v>249</v>
      </c>
      <c r="G1038" s="2" t="s">
        <v>250</v>
      </c>
    </row>
    <row r="1039">
      <c r="A1039" s="2" t="s">
        <v>2245</v>
      </c>
      <c r="B1039" s="37" t="s">
        <v>2246</v>
      </c>
      <c r="C1039" s="2">
        <v>4.67</v>
      </c>
      <c r="D1039" s="2">
        <v>39.28</v>
      </c>
      <c r="E1039" s="2" t="s">
        <v>248</v>
      </c>
      <c r="F1039" s="2" t="s">
        <v>249</v>
      </c>
      <c r="G1039" s="2" t="s">
        <v>253</v>
      </c>
    </row>
    <row r="1040">
      <c r="A1040" s="2" t="s">
        <v>2247</v>
      </c>
      <c r="B1040" s="37" t="s">
        <v>2248</v>
      </c>
      <c r="C1040" s="2">
        <v>-0.45</v>
      </c>
      <c r="D1040" s="2">
        <v>47.14</v>
      </c>
      <c r="E1040" s="2" t="s">
        <v>248</v>
      </c>
      <c r="F1040" s="2" t="s">
        <v>252</v>
      </c>
      <c r="G1040" s="2" t="s">
        <v>253</v>
      </c>
    </row>
    <row r="1041">
      <c r="A1041" s="2" t="s">
        <v>2249</v>
      </c>
      <c r="B1041" s="37" t="s">
        <v>2250</v>
      </c>
      <c r="C1041" s="2">
        <v>-4.24</v>
      </c>
      <c r="D1041" s="2">
        <v>45.28</v>
      </c>
      <c r="E1041" s="2" t="s">
        <v>248</v>
      </c>
      <c r="F1041" s="2" t="s">
        <v>252</v>
      </c>
      <c r="G1041" s="2" t="s">
        <v>250</v>
      </c>
    </row>
    <row r="1042">
      <c r="A1042" s="2" t="s">
        <v>2251</v>
      </c>
      <c r="B1042" s="37" t="s">
        <v>2252</v>
      </c>
      <c r="C1042" s="2">
        <v>-11.83</v>
      </c>
      <c r="D1042" s="2">
        <v>43.56</v>
      </c>
      <c r="E1042" s="2" t="s">
        <v>260</v>
      </c>
      <c r="F1042" s="2" t="s">
        <v>252</v>
      </c>
      <c r="G1042" s="2" t="s">
        <v>250</v>
      </c>
    </row>
    <row r="1043">
      <c r="A1043" s="2" t="s">
        <v>2253</v>
      </c>
      <c r="B1043" s="37" t="s">
        <v>2254</v>
      </c>
      <c r="C1043" s="2">
        <v>-1.78</v>
      </c>
      <c r="D1043" s="2">
        <v>43.22</v>
      </c>
      <c r="E1043" s="2" t="s">
        <v>248</v>
      </c>
      <c r="F1043" s="2" t="s">
        <v>252</v>
      </c>
      <c r="G1043" s="2" t="s">
        <v>250</v>
      </c>
    </row>
    <row r="1044">
      <c r="A1044" s="2" t="s">
        <v>2255</v>
      </c>
      <c r="B1044" s="37" t="s">
        <v>2256</v>
      </c>
      <c r="C1044" s="2">
        <v>0.0</v>
      </c>
      <c r="D1044" s="2">
        <v>42.78</v>
      </c>
      <c r="E1044" s="2" t="s">
        <v>248</v>
      </c>
      <c r="F1044" s="2" t="s">
        <v>252</v>
      </c>
      <c r="G1044" s="2" t="s">
        <v>250</v>
      </c>
    </row>
    <row r="1045">
      <c r="A1045" s="2" t="s">
        <v>2257</v>
      </c>
      <c r="B1045" s="37" t="s">
        <v>2258</v>
      </c>
      <c r="C1045" s="2">
        <v>-1.56</v>
      </c>
      <c r="D1045" s="2">
        <v>46.17</v>
      </c>
      <c r="E1045" s="2" t="s">
        <v>248</v>
      </c>
      <c r="F1045" s="2" t="s">
        <v>252</v>
      </c>
      <c r="G1045" s="2" t="s">
        <v>253</v>
      </c>
    </row>
    <row r="1046">
      <c r="A1046" s="2" t="s">
        <v>2259</v>
      </c>
      <c r="B1046" s="37" t="s">
        <v>2260</v>
      </c>
      <c r="C1046" s="2">
        <v>-1.29</v>
      </c>
      <c r="D1046" s="2">
        <v>45.57</v>
      </c>
      <c r="E1046" s="2" t="s">
        <v>248</v>
      </c>
      <c r="F1046" s="2" t="s">
        <v>252</v>
      </c>
      <c r="G1046" s="2" t="s">
        <v>253</v>
      </c>
    </row>
    <row r="1047">
      <c r="A1047" s="2" t="s">
        <v>2261</v>
      </c>
      <c r="B1047" s="37" t="s">
        <v>2262</v>
      </c>
      <c r="C1047" s="2">
        <v>3.67</v>
      </c>
      <c r="D1047" s="2">
        <v>43.56</v>
      </c>
      <c r="E1047" s="2" t="s">
        <v>248</v>
      </c>
      <c r="F1047" s="2" t="s">
        <v>252</v>
      </c>
      <c r="G1047" s="2" t="s">
        <v>250</v>
      </c>
    </row>
    <row r="1048">
      <c r="A1048" s="2" t="s">
        <v>2263</v>
      </c>
      <c r="B1048" s="37" t="s">
        <v>2264</v>
      </c>
      <c r="C1048" s="2">
        <v>-1.33</v>
      </c>
      <c r="D1048" s="2">
        <v>48.02</v>
      </c>
      <c r="E1048" s="2" t="s">
        <v>248</v>
      </c>
      <c r="F1048" s="2" t="s">
        <v>291</v>
      </c>
      <c r="G1048" s="2" t="s">
        <v>253</v>
      </c>
    </row>
    <row r="1049">
      <c r="A1049" s="2" t="s">
        <v>234</v>
      </c>
      <c r="B1049" s="37" t="s">
        <v>2265</v>
      </c>
      <c r="C1049" s="2">
        <v>-7.18</v>
      </c>
      <c r="D1049" s="2">
        <v>44.99</v>
      </c>
      <c r="E1049" s="2" t="s">
        <v>260</v>
      </c>
      <c r="F1049" s="2" t="s">
        <v>252</v>
      </c>
      <c r="G1049" s="2" t="s">
        <v>253</v>
      </c>
    </row>
    <row r="1050">
      <c r="A1050" s="2" t="s">
        <v>2266</v>
      </c>
      <c r="B1050" s="37" t="s">
        <v>2267</v>
      </c>
      <c r="C1050" s="2">
        <v>-3.46</v>
      </c>
      <c r="D1050" s="2">
        <v>45.04</v>
      </c>
      <c r="E1050" s="2" t="s">
        <v>248</v>
      </c>
      <c r="F1050" s="2" t="s">
        <v>252</v>
      </c>
      <c r="G1050" s="2" t="s">
        <v>253</v>
      </c>
    </row>
    <row r="1051">
      <c r="A1051" s="2" t="s">
        <v>2268</v>
      </c>
      <c r="B1051" s="37" t="s">
        <v>2269</v>
      </c>
      <c r="C1051" s="2">
        <v>-16.11</v>
      </c>
      <c r="D1051" s="2">
        <v>33.0</v>
      </c>
      <c r="E1051" s="2" t="s">
        <v>260</v>
      </c>
      <c r="F1051" s="2" t="s">
        <v>249</v>
      </c>
      <c r="G1051" s="2" t="s">
        <v>250</v>
      </c>
    </row>
    <row r="1052">
      <c r="A1052" s="2" t="s">
        <v>2270</v>
      </c>
      <c r="B1052" s="37" t="s">
        <v>2271</v>
      </c>
      <c r="C1052" s="2">
        <v>-7.0</v>
      </c>
      <c r="D1052" s="2">
        <v>39.24</v>
      </c>
      <c r="E1052" s="2" t="s">
        <v>260</v>
      </c>
      <c r="F1052" s="2" t="s">
        <v>249</v>
      </c>
      <c r="G1052" s="2" t="s">
        <v>253</v>
      </c>
    </row>
    <row r="1053">
      <c r="A1053" s="2" t="s">
        <v>2272</v>
      </c>
      <c r="B1053" s="37" t="s">
        <v>2273</v>
      </c>
      <c r="C1053" s="2">
        <v>-2.02</v>
      </c>
      <c r="D1053" s="2">
        <v>42.69</v>
      </c>
      <c r="E1053" s="2" t="s">
        <v>248</v>
      </c>
      <c r="F1053" s="2" t="s">
        <v>252</v>
      </c>
      <c r="G1053" s="2" t="s">
        <v>253</v>
      </c>
    </row>
    <row r="1054">
      <c r="A1054" s="2" t="s">
        <v>2274</v>
      </c>
      <c r="B1054" s="37" t="s">
        <v>2275</v>
      </c>
      <c r="C1054" s="2">
        <v>14.47</v>
      </c>
      <c r="D1054" s="2">
        <v>26.97</v>
      </c>
      <c r="E1054" s="2" t="s">
        <v>336</v>
      </c>
      <c r="F1054" s="2" t="s">
        <v>257</v>
      </c>
      <c r="G1054" s="2" t="s">
        <v>253</v>
      </c>
    </row>
    <row r="1055">
      <c r="A1055" s="2" t="s">
        <v>2276</v>
      </c>
      <c r="B1055" s="37" t="s">
        <v>2277</v>
      </c>
      <c r="C1055" s="2">
        <v>11.63</v>
      </c>
      <c r="D1055" s="2">
        <v>32.44</v>
      </c>
      <c r="E1055" s="2" t="s">
        <v>336</v>
      </c>
      <c r="F1055" s="2" t="s">
        <v>249</v>
      </c>
      <c r="G1055" s="2" t="s">
        <v>250</v>
      </c>
    </row>
    <row r="1056">
      <c r="A1056" s="2" t="s">
        <v>2278</v>
      </c>
      <c r="B1056" s="37" t="s">
        <v>2279</v>
      </c>
      <c r="C1056" s="2">
        <v>-7.16</v>
      </c>
      <c r="D1056" s="2">
        <v>39.56</v>
      </c>
      <c r="E1056" s="2" t="s">
        <v>260</v>
      </c>
      <c r="F1056" s="2" t="s">
        <v>249</v>
      </c>
      <c r="G1056" s="2" t="s">
        <v>253</v>
      </c>
    </row>
    <row r="1057">
      <c r="A1057" s="2" t="s">
        <v>2280</v>
      </c>
      <c r="B1057" s="37" t="s">
        <v>2281</v>
      </c>
      <c r="C1057" s="2">
        <v>-0.4</v>
      </c>
      <c r="D1057" s="2">
        <v>43.6</v>
      </c>
      <c r="E1057" s="2" t="s">
        <v>248</v>
      </c>
      <c r="F1057" s="2" t="s">
        <v>252</v>
      </c>
      <c r="G1057" s="2" t="s">
        <v>253</v>
      </c>
    </row>
    <row r="1058">
      <c r="A1058" s="2" t="s">
        <v>2282</v>
      </c>
      <c r="B1058" s="37" t="s">
        <v>2283</v>
      </c>
      <c r="C1058" s="2">
        <v>-7.4</v>
      </c>
      <c r="D1058" s="2">
        <v>40.56</v>
      </c>
      <c r="E1058" s="2" t="s">
        <v>260</v>
      </c>
      <c r="F1058" s="2" t="s">
        <v>252</v>
      </c>
      <c r="G1058" s="2" t="s">
        <v>253</v>
      </c>
    </row>
    <row r="1059">
      <c r="A1059" s="2" t="s">
        <v>2284</v>
      </c>
      <c r="B1059" s="37" t="s">
        <v>2285</v>
      </c>
      <c r="C1059" s="2">
        <v>-2.26</v>
      </c>
      <c r="D1059" s="2">
        <v>41.93</v>
      </c>
      <c r="E1059" s="2" t="s">
        <v>248</v>
      </c>
      <c r="F1059" s="2" t="s">
        <v>252</v>
      </c>
      <c r="G1059" s="2" t="s">
        <v>253</v>
      </c>
    </row>
    <row r="1060">
      <c r="A1060" s="2" t="s">
        <v>2286</v>
      </c>
      <c r="B1060" s="37" t="s">
        <v>2287</v>
      </c>
      <c r="C1060" s="2">
        <v>-26.0</v>
      </c>
      <c r="D1060" s="2">
        <v>17.55</v>
      </c>
      <c r="E1060" s="2" t="s">
        <v>256</v>
      </c>
      <c r="F1060" s="2" t="s">
        <v>333</v>
      </c>
      <c r="G1060" s="2" t="s">
        <v>253</v>
      </c>
    </row>
    <row r="1061">
      <c r="A1061" s="2" t="s">
        <v>2288</v>
      </c>
      <c r="B1061" s="37" t="s">
        <v>2289</v>
      </c>
      <c r="C1061" s="2">
        <v>2.51</v>
      </c>
      <c r="D1061" s="2">
        <v>42.35</v>
      </c>
      <c r="E1061" s="2" t="s">
        <v>248</v>
      </c>
      <c r="F1061" s="2" t="s">
        <v>252</v>
      </c>
      <c r="G1061" s="2" t="s">
        <v>253</v>
      </c>
    </row>
    <row r="1062">
      <c r="A1062" s="2" t="s">
        <v>2290</v>
      </c>
      <c r="B1062" s="37" t="s">
        <v>2291</v>
      </c>
      <c r="C1062" s="2">
        <v>-15.42</v>
      </c>
      <c r="D1062" s="2">
        <v>31.0</v>
      </c>
      <c r="E1062" s="2" t="s">
        <v>260</v>
      </c>
      <c r="F1062" s="2" t="s">
        <v>257</v>
      </c>
      <c r="G1062" s="2" t="s">
        <v>250</v>
      </c>
    </row>
    <row r="1063">
      <c r="A1063" s="2" t="s">
        <v>2292</v>
      </c>
      <c r="B1063" s="37" t="s">
        <v>2293</v>
      </c>
      <c r="C1063" s="2">
        <v>-6.56</v>
      </c>
      <c r="D1063" s="2">
        <v>41.58</v>
      </c>
      <c r="E1063" s="2" t="s">
        <v>260</v>
      </c>
      <c r="F1063" s="2" t="s">
        <v>252</v>
      </c>
      <c r="G1063" s="2" t="s">
        <v>253</v>
      </c>
    </row>
    <row r="1064">
      <c r="A1064" s="2" t="s">
        <v>2294</v>
      </c>
      <c r="B1064" s="37" t="s">
        <v>2295</v>
      </c>
      <c r="C1064" s="2">
        <v>17.05</v>
      </c>
      <c r="D1064" s="2">
        <v>22.37</v>
      </c>
      <c r="E1064" s="2" t="s">
        <v>336</v>
      </c>
      <c r="F1064" s="2" t="s">
        <v>333</v>
      </c>
      <c r="G1064" s="2" t="s">
        <v>250</v>
      </c>
    </row>
    <row r="1065">
      <c r="A1065" s="2" t="s">
        <v>2296</v>
      </c>
      <c r="B1065" s="37" t="s">
        <v>2297</v>
      </c>
      <c r="C1065" s="2">
        <v>-1.61</v>
      </c>
      <c r="D1065" s="2">
        <v>43.33</v>
      </c>
      <c r="E1065" s="2" t="s">
        <v>248</v>
      </c>
      <c r="F1065" s="2" t="s">
        <v>252</v>
      </c>
      <c r="G1065" s="2" t="s">
        <v>253</v>
      </c>
    </row>
    <row r="1066">
      <c r="A1066" s="2" t="s">
        <v>2298</v>
      </c>
      <c r="B1066" s="37" t="s">
        <v>2299</v>
      </c>
      <c r="C1066" s="2">
        <v>-16.97</v>
      </c>
      <c r="D1066" s="2">
        <v>36.21</v>
      </c>
      <c r="E1066" s="2" t="s">
        <v>260</v>
      </c>
      <c r="F1066" s="2" t="s">
        <v>249</v>
      </c>
      <c r="G1066" s="2" t="s">
        <v>253</v>
      </c>
    </row>
    <row r="1067">
      <c r="A1067" s="2" t="s">
        <v>2300</v>
      </c>
      <c r="B1067" s="37" t="s">
        <v>2301</v>
      </c>
      <c r="C1067" s="2">
        <v>-11.69</v>
      </c>
      <c r="D1067" s="2">
        <v>35.07</v>
      </c>
      <c r="E1067" s="2" t="s">
        <v>260</v>
      </c>
      <c r="F1067" s="2" t="s">
        <v>249</v>
      </c>
      <c r="G1067" s="2" t="s">
        <v>253</v>
      </c>
    </row>
    <row r="1068">
      <c r="A1068" s="2" t="s">
        <v>2302</v>
      </c>
      <c r="B1068" s="37" t="s">
        <v>2303</v>
      </c>
      <c r="C1068" s="2">
        <v>23.67</v>
      </c>
      <c r="D1068" s="2">
        <v>17.08</v>
      </c>
      <c r="E1068" s="2" t="s">
        <v>264</v>
      </c>
      <c r="F1068" s="2" t="s">
        <v>333</v>
      </c>
      <c r="G1068" s="2" t="s">
        <v>250</v>
      </c>
    </row>
    <row r="1069">
      <c r="A1069" s="2" t="s">
        <v>2304</v>
      </c>
      <c r="B1069" s="37" t="s">
        <v>2305</v>
      </c>
      <c r="C1069" s="2">
        <v>-5.08</v>
      </c>
      <c r="D1069" s="2">
        <v>48.29</v>
      </c>
      <c r="E1069" s="2" t="s">
        <v>248</v>
      </c>
      <c r="F1069" s="2" t="s">
        <v>291</v>
      </c>
      <c r="G1069" s="2" t="s">
        <v>253</v>
      </c>
    </row>
    <row r="1070">
      <c r="A1070" s="2" t="s">
        <v>2306</v>
      </c>
      <c r="B1070" s="37" t="s">
        <v>2307</v>
      </c>
      <c r="C1070" s="2">
        <v>-17.85</v>
      </c>
      <c r="D1070" s="2">
        <v>29.82</v>
      </c>
      <c r="E1070" s="2" t="s">
        <v>260</v>
      </c>
      <c r="F1070" s="2" t="s">
        <v>257</v>
      </c>
      <c r="G1070" s="2" t="s">
        <v>253</v>
      </c>
    </row>
    <row r="1071">
      <c r="A1071" s="2" t="s">
        <v>2308</v>
      </c>
      <c r="B1071" s="37" t="s">
        <v>2309</v>
      </c>
      <c r="C1071" s="2">
        <v>-4.65</v>
      </c>
      <c r="D1071" s="2">
        <v>48.28</v>
      </c>
      <c r="E1071" s="2" t="s">
        <v>248</v>
      </c>
      <c r="F1071" s="2" t="s">
        <v>291</v>
      </c>
      <c r="G1071" s="2" t="s">
        <v>253</v>
      </c>
    </row>
    <row r="1072">
      <c r="A1072" s="2" t="s">
        <v>134</v>
      </c>
      <c r="B1072" s="37" t="s">
        <v>2310</v>
      </c>
      <c r="C1072" s="2">
        <v>-5.17</v>
      </c>
      <c r="D1072" s="2">
        <v>46.0</v>
      </c>
      <c r="E1072" s="2" t="s">
        <v>248</v>
      </c>
      <c r="F1072" s="2" t="s">
        <v>252</v>
      </c>
      <c r="G1072" s="2" t="s">
        <v>310</v>
      </c>
    </row>
    <row r="1073">
      <c r="A1073" s="2" t="s">
        <v>2311</v>
      </c>
      <c r="B1073" s="37" t="s">
        <v>2312</v>
      </c>
      <c r="C1073" s="2">
        <v>-3.11</v>
      </c>
      <c r="D1073" s="2">
        <v>41.0</v>
      </c>
      <c r="E1073" s="2" t="s">
        <v>248</v>
      </c>
      <c r="F1073" s="2" t="s">
        <v>252</v>
      </c>
      <c r="G1073" s="2" t="s">
        <v>310</v>
      </c>
    </row>
    <row r="1074">
      <c r="A1074" s="2" t="s">
        <v>2313</v>
      </c>
      <c r="B1074" s="37" t="s">
        <v>2314</v>
      </c>
      <c r="C1074" s="2">
        <v>-5.72</v>
      </c>
      <c r="D1074" s="2">
        <v>47.89</v>
      </c>
      <c r="E1074" s="2" t="s">
        <v>248</v>
      </c>
      <c r="F1074" s="2" t="s">
        <v>252</v>
      </c>
      <c r="G1074" s="2" t="s">
        <v>310</v>
      </c>
    </row>
    <row r="1075">
      <c r="A1075" s="2" t="s">
        <v>2315</v>
      </c>
      <c r="B1075" s="37" t="s">
        <v>2316</v>
      </c>
      <c r="C1075" s="2">
        <v>-10.89</v>
      </c>
      <c r="D1075" s="2">
        <v>39.78</v>
      </c>
      <c r="E1075" s="2" t="s">
        <v>260</v>
      </c>
      <c r="F1075" s="2" t="s">
        <v>249</v>
      </c>
      <c r="G1075" s="2" t="s">
        <v>310</v>
      </c>
    </row>
    <row r="1076">
      <c r="A1076" s="2" t="s">
        <v>2317</v>
      </c>
      <c r="B1076" s="37" t="s">
        <v>2318</v>
      </c>
      <c r="C1076" s="2">
        <v>-7.91</v>
      </c>
      <c r="D1076" s="2">
        <v>36.8</v>
      </c>
      <c r="E1076" s="2" t="s">
        <v>260</v>
      </c>
      <c r="F1076" s="2" t="s">
        <v>249</v>
      </c>
      <c r="G1076" s="2" t="s">
        <v>253</v>
      </c>
    </row>
    <row r="1077">
      <c r="A1077" s="2" t="s">
        <v>2319</v>
      </c>
      <c r="B1077" s="37" t="s">
        <v>2320</v>
      </c>
      <c r="C1077" s="2">
        <v>-3.35</v>
      </c>
      <c r="D1077" s="2">
        <v>45.02</v>
      </c>
      <c r="E1077" s="2" t="s">
        <v>248</v>
      </c>
      <c r="F1077" s="2" t="s">
        <v>252</v>
      </c>
      <c r="G1077" s="2" t="s">
        <v>253</v>
      </c>
    </row>
    <row r="1078">
      <c r="A1078" s="2" t="s">
        <v>87</v>
      </c>
      <c r="B1078" s="37" t="s">
        <v>2321</v>
      </c>
      <c r="C1078" s="2">
        <v>-6.92</v>
      </c>
      <c r="D1078" s="2">
        <v>43.16</v>
      </c>
      <c r="E1078" s="2" t="s">
        <v>260</v>
      </c>
      <c r="F1078" s="2" t="s">
        <v>252</v>
      </c>
      <c r="G1078" s="2" t="s">
        <v>253</v>
      </c>
    </row>
    <row r="1079">
      <c r="A1079" s="2" t="s">
        <v>2322</v>
      </c>
      <c r="B1079" s="37" t="s">
        <v>2323</v>
      </c>
      <c r="C1079" s="2">
        <v>-1.55</v>
      </c>
      <c r="D1079" s="2">
        <v>33.0</v>
      </c>
      <c r="E1079" s="2" t="s">
        <v>248</v>
      </c>
      <c r="F1079" s="2" t="s">
        <v>249</v>
      </c>
      <c r="G1079" s="2" t="s">
        <v>253</v>
      </c>
    </row>
    <row r="1080">
      <c r="A1080" s="2" t="s">
        <v>2324</v>
      </c>
      <c r="B1080" s="37" t="s">
        <v>2325</v>
      </c>
      <c r="C1080" s="2">
        <v>-14.43</v>
      </c>
      <c r="D1080" s="2">
        <v>37.07</v>
      </c>
      <c r="E1080" s="2" t="s">
        <v>260</v>
      </c>
      <c r="F1080" s="2" t="s">
        <v>249</v>
      </c>
      <c r="G1080" s="2" t="s">
        <v>253</v>
      </c>
    </row>
    <row r="1081">
      <c r="A1081" s="2" t="s">
        <v>2326</v>
      </c>
      <c r="B1081" s="37" t="s">
        <v>2327</v>
      </c>
      <c r="C1081" s="2">
        <v>-16.91</v>
      </c>
      <c r="D1081" s="2">
        <v>27.45</v>
      </c>
      <c r="E1081" s="2" t="s">
        <v>260</v>
      </c>
      <c r="F1081" s="2" t="s">
        <v>257</v>
      </c>
      <c r="G1081" s="2" t="s">
        <v>253</v>
      </c>
    </row>
    <row r="1082">
      <c r="A1082" s="2" t="s">
        <v>2328</v>
      </c>
      <c r="B1082" s="37" t="s">
        <v>2329</v>
      </c>
      <c r="C1082" s="2">
        <v>-0.44</v>
      </c>
      <c r="D1082" s="2">
        <v>50.65</v>
      </c>
      <c r="E1082" s="2" t="s">
        <v>248</v>
      </c>
      <c r="F1082" s="2" t="s">
        <v>291</v>
      </c>
      <c r="G1082" s="2" t="s">
        <v>253</v>
      </c>
    </row>
    <row r="1083">
      <c r="A1083" s="2" t="s">
        <v>2330</v>
      </c>
      <c r="B1083" s="37" t="s">
        <v>2331</v>
      </c>
      <c r="C1083" s="2">
        <v>-7.84</v>
      </c>
      <c r="D1083" s="2">
        <v>40.72</v>
      </c>
      <c r="E1083" s="2" t="s">
        <v>260</v>
      </c>
      <c r="F1083" s="2" t="s">
        <v>252</v>
      </c>
      <c r="G1083" s="2" t="s">
        <v>253</v>
      </c>
    </row>
    <row r="1084">
      <c r="A1084" s="2" t="s">
        <v>2332</v>
      </c>
      <c r="B1084" s="37" t="s">
        <v>2333</v>
      </c>
      <c r="C1084" s="2">
        <v>-1.75</v>
      </c>
      <c r="D1084" s="2">
        <v>45.73</v>
      </c>
      <c r="E1084" s="2" t="s">
        <v>248</v>
      </c>
      <c r="F1084" s="2" t="s">
        <v>252</v>
      </c>
      <c r="G1084" s="2" t="s">
        <v>253</v>
      </c>
    </row>
    <row r="1085">
      <c r="A1085" s="2" t="s">
        <v>2334</v>
      </c>
      <c r="B1085" s="37" t="s">
        <v>2335</v>
      </c>
      <c r="C1085" s="2">
        <v>-6.23</v>
      </c>
      <c r="D1085" s="2">
        <v>45.47</v>
      </c>
      <c r="E1085" s="2" t="s">
        <v>260</v>
      </c>
      <c r="F1085" s="2" t="s">
        <v>252</v>
      </c>
      <c r="G1085" s="2" t="s">
        <v>253</v>
      </c>
    </row>
    <row r="1086">
      <c r="A1086" s="37" t="s">
        <v>2336</v>
      </c>
      <c r="B1086" s="37" t="s">
        <v>2337</v>
      </c>
      <c r="C1086" s="2">
        <v>-0.37</v>
      </c>
      <c r="D1086" s="2">
        <v>46.13</v>
      </c>
      <c r="E1086" s="2" t="s">
        <v>248</v>
      </c>
      <c r="F1086" s="2" t="s">
        <v>252</v>
      </c>
      <c r="G1086" s="2" t="s">
        <v>253</v>
      </c>
    </row>
    <row r="1087">
      <c r="A1087" s="2" t="s">
        <v>2338</v>
      </c>
      <c r="B1087" s="37" t="s">
        <v>2339</v>
      </c>
      <c r="C1087" s="2">
        <v>-11.68</v>
      </c>
      <c r="D1087" s="2">
        <v>40.98</v>
      </c>
      <c r="E1087" s="2" t="s">
        <v>260</v>
      </c>
      <c r="F1087" s="2" t="s">
        <v>252</v>
      </c>
      <c r="G1087" s="2" t="s">
        <v>253</v>
      </c>
    </row>
    <row r="1088">
      <c r="A1088" s="2" t="s">
        <v>2340</v>
      </c>
      <c r="B1088" s="37" t="s">
        <v>2341</v>
      </c>
      <c r="C1088" s="2">
        <v>0.0</v>
      </c>
      <c r="D1088" s="2">
        <v>47.78</v>
      </c>
      <c r="E1088" s="2" t="s">
        <v>248</v>
      </c>
      <c r="F1088" s="2" t="s">
        <v>252</v>
      </c>
      <c r="G1088" s="2" t="s">
        <v>253</v>
      </c>
    </row>
    <row r="1089">
      <c r="A1089" s="2" t="s">
        <v>2342</v>
      </c>
      <c r="B1089" s="37" t="s">
        <v>2343</v>
      </c>
      <c r="C1089" s="2">
        <v>-0.55</v>
      </c>
      <c r="D1089" s="2">
        <v>48.17</v>
      </c>
      <c r="E1089" s="2" t="s">
        <v>248</v>
      </c>
      <c r="F1089" s="2" t="s">
        <v>291</v>
      </c>
      <c r="G1089" s="2" t="s">
        <v>253</v>
      </c>
    </row>
    <row r="1090">
      <c r="A1090" s="2" t="s">
        <v>2344</v>
      </c>
      <c r="B1090" s="37" t="s">
        <v>2345</v>
      </c>
      <c r="C1090" s="2">
        <v>-14.0</v>
      </c>
      <c r="D1090" s="2">
        <v>32.56</v>
      </c>
      <c r="E1090" s="2" t="s">
        <v>260</v>
      </c>
      <c r="F1090" s="2" t="s">
        <v>249</v>
      </c>
      <c r="G1090" s="2" t="s">
        <v>250</v>
      </c>
    </row>
    <row r="1091">
      <c r="A1091" s="2" t="s">
        <v>2346</v>
      </c>
      <c r="B1091" s="37" t="s">
        <v>2347</v>
      </c>
      <c r="C1091" s="2">
        <v>21.76</v>
      </c>
      <c r="D1091" s="2">
        <v>20.81</v>
      </c>
      <c r="E1091" s="2" t="s">
        <v>264</v>
      </c>
      <c r="F1091" s="2" t="s">
        <v>333</v>
      </c>
      <c r="G1091" s="2" t="s">
        <v>253</v>
      </c>
    </row>
    <row r="1092">
      <c r="A1092" s="2" t="s">
        <v>2348</v>
      </c>
      <c r="B1092" s="37" t="s">
        <v>2349</v>
      </c>
      <c r="C1092" s="2">
        <v>-9.39</v>
      </c>
      <c r="D1092" s="2">
        <v>38.11</v>
      </c>
      <c r="E1092" s="2" t="s">
        <v>260</v>
      </c>
      <c r="F1092" s="2" t="s">
        <v>249</v>
      </c>
      <c r="G1092" s="2" t="s">
        <v>250</v>
      </c>
    </row>
    <row r="1093">
      <c r="A1093" s="2" t="s">
        <v>2350</v>
      </c>
      <c r="B1093" s="37" t="s">
        <v>2351</v>
      </c>
      <c r="C1093" s="2">
        <v>-0.78</v>
      </c>
      <c r="D1093" s="2">
        <v>45.11</v>
      </c>
      <c r="E1093" s="2" t="s">
        <v>248</v>
      </c>
      <c r="F1093" s="2" t="s">
        <v>252</v>
      </c>
      <c r="G1093" s="2" t="s">
        <v>250</v>
      </c>
    </row>
    <row r="1094">
      <c r="A1094" s="2" t="s">
        <v>2352</v>
      </c>
      <c r="B1094" s="37" t="s">
        <v>2353</v>
      </c>
      <c r="C1094" s="2">
        <v>-6.99</v>
      </c>
      <c r="D1094" s="2">
        <v>39.48</v>
      </c>
      <c r="E1094" s="2" t="s">
        <v>260</v>
      </c>
      <c r="F1094" s="2" t="s">
        <v>249</v>
      </c>
      <c r="G1094" s="2" t="s">
        <v>253</v>
      </c>
    </row>
    <row r="1095">
      <c r="A1095" s="2" t="s">
        <v>2354</v>
      </c>
      <c r="B1095" s="37" t="s">
        <v>2355</v>
      </c>
      <c r="C1095" s="2">
        <v>-2.67</v>
      </c>
      <c r="D1095" s="2">
        <v>43.67</v>
      </c>
      <c r="E1095" s="2" t="s">
        <v>248</v>
      </c>
      <c r="F1095" s="2" t="s">
        <v>252</v>
      </c>
      <c r="G1095" s="2" t="s">
        <v>250</v>
      </c>
    </row>
    <row r="1096">
      <c r="A1096" s="2" t="s">
        <v>2356</v>
      </c>
      <c r="B1096" s="37" t="s">
        <v>2357</v>
      </c>
      <c r="C1096" s="2">
        <v>-12.0</v>
      </c>
      <c r="D1096" s="2">
        <v>42.33</v>
      </c>
      <c r="E1096" s="2" t="s">
        <v>260</v>
      </c>
      <c r="F1096" s="2" t="s">
        <v>252</v>
      </c>
      <c r="G1096" s="2" t="s">
        <v>250</v>
      </c>
    </row>
    <row r="1097">
      <c r="A1097" s="2" t="s">
        <v>2358</v>
      </c>
      <c r="B1097" s="37" t="s">
        <v>2359</v>
      </c>
      <c r="C1097" s="2">
        <v>-25.25</v>
      </c>
      <c r="D1097" s="2">
        <v>29.56</v>
      </c>
      <c r="E1097" s="2" t="s">
        <v>256</v>
      </c>
      <c r="F1097" s="2" t="s">
        <v>257</v>
      </c>
      <c r="G1097" s="2" t="s">
        <v>250</v>
      </c>
    </row>
    <row r="1098">
      <c r="A1098" s="2" t="s">
        <v>2360</v>
      </c>
      <c r="B1098" s="37" t="s">
        <v>2361</v>
      </c>
      <c r="C1098" s="2">
        <v>-13.22</v>
      </c>
      <c r="D1098" s="2">
        <v>35.56</v>
      </c>
      <c r="E1098" s="2" t="s">
        <v>260</v>
      </c>
      <c r="F1098" s="2" t="s">
        <v>249</v>
      </c>
      <c r="G1098" s="2" t="s">
        <v>250</v>
      </c>
    </row>
    <row r="1099">
      <c r="A1099" s="2" t="s">
        <v>2362</v>
      </c>
      <c r="B1099" s="37" t="s">
        <v>2363</v>
      </c>
      <c r="C1099" s="2">
        <v>-18.87</v>
      </c>
      <c r="D1099" s="2">
        <v>34.67</v>
      </c>
      <c r="E1099" s="2" t="s">
        <v>256</v>
      </c>
      <c r="F1099" s="2" t="s">
        <v>249</v>
      </c>
      <c r="G1099" s="2" t="s">
        <v>250</v>
      </c>
    </row>
    <row r="1100">
      <c r="A1100" s="2" t="s">
        <v>2364</v>
      </c>
      <c r="B1100" s="37" t="s">
        <v>2365</v>
      </c>
      <c r="C1100" s="2">
        <v>2.19</v>
      </c>
      <c r="D1100" s="2">
        <v>44.71</v>
      </c>
      <c r="E1100" s="2" t="s">
        <v>248</v>
      </c>
      <c r="F1100" s="2" t="s">
        <v>252</v>
      </c>
      <c r="G1100" s="2" t="s">
        <v>253</v>
      </c>
    </row>
    <row r="1101">
      <c r="A1101" s="2" t="s">
        <v>2366</v>
      </c>
      <c r="B1101" s="37" t="s">
        <v>2367</v>
      </c>
      <c r="C1101" s="2">
        <v>5.82</v>
      </c>
      <c r="D1101" s="2">
        <v>43.2</v>
      </c>
      <c r="E1101" s="2" t="s">
        <v>248</v>
      </c>
      <c r="F1101" s="2" t="s">
        <v>252</v>
      </c>
      <c r="G1101" s="2" t="s">
        <v>253</v>
      </c>
    </row>
    <row r="1102">
      <c r="A1102" s="2" t="s">
        <v>2368</v>
      </c>
      <c r="B1102" s="37" t="s">
        <v>2369</v>
      </c>
      <c r="C1102" s="2">
        <v>0.16</v>
      </c>
      <c r="D1102" s="2">
        <v>42.11</v>
      </c>
      <c r="E1102" s="2" t="s">
        <v>248</v>
      </c>
      <c r="F1102" s="2" t="s">
        <v>252</v>
      </c>
      <c r="G1102" s="2" t="s">
        <v>253</v>
      </c>
    </row>
    <row r="1103">
      <c r="A1103" s="2" t="s">
        <v>2370</v>
      </c>
      <c r="B1103" s="37" t="s">
        <v>2371</v>
      </c>
      <c r="C1103" s="2">
        <v>21.61</v>
      </c>
      <c r="D1103" s="2">
        <v>16.78</v>
      </c>
      <c r="E1103" s="2" t="s">
        <v>264</v>
      </c>
      <c r="F1103" s="2" t="s">
        <v>333</v>
      </c>
      <c r="G1103" s="2" t="s">
        <v>253</v>
      </c>
    </row>
    <row r="1104">
      <c r="A1104" s="2" t="s">
        <v>2372</v>
      </c>
      <c r="B1104" s="37" t="s">
        <v>2373</v>
      </c>
      <c r="C1104" s="2">
        <v>1.89</v>
      </c>
      <c r="D1104" s="2">
        <v>42.11</v>
      </c>
      <c r="E1104" s="2" t="s">
        <v>248</v>
      </c>
      <c r="F1104" s="2" t="s">
        <v>252</v>
      </c>
      <c r="G1104" s="2" t="s">
        <v>250</v>
      </c>
    </row>
    <row r="1105">
      <c r="A1105" s="2" t="s">
        <v>2374</v>
      </c>
      <c r="B1105" s="37" t="s">
        <v>2375</v>
      </c>
      <c r="C1105" s="2">
        <v>-15.94</v>
      </c>
      <c r="D1105" s="2">
        <v>24.52</v>
      </c>
      <c r="E1105" s="2" t="s">
        <v>260</v>
      </c>
      <c r="F1105" s="2" t="s">
        <v>257</v>
      </c>
      <c r="G1105" s="2" t="s">
        <v>253</v>
      </c>
    </row>
    <row r="1106">
      <c r="A1106" s="2" t="s">
        <v>2376</v>
      </c>
      <c r="B1106" s="37" t="s">
        <v>2377</v>
      </c>
      <c r="C1106" s="2">
        <v>-12.44</v>
      </c>
      <c r="D1106" s="2">
        <v>43.22</v>
      </c>
      <c r="E1106" s="2" t="s">
        <v>260</v>
      </c>
      <c r="F1106" s="2" t="s">
        <v>252</v>
      </c>
      <c r="G1106" s="2" t="s">
        <v>250</v>
      </c>
    </row>
    <row r="1107">
      <c r="A1107" s="2" t="s">
        <v>2378</v>
      </c>
      <c r="B1107" s="37" t="s">
        <v>2379</v>
      </c>
      <c r="C1107" s="2">
        <v>-16.67</v>
      </c>
      <c r="D1107" s="2">
        <v>34.67</v>
      </c>
      <c r="E1107" s="2" t="s">
        <v>260</v>
      </c>
      <c r="F1107" s="2" t="s">
        <v>249</v>
      </c>
      <c r="G1107" s="2" t="s">
        <v>250</v>
      </c>
    </row>
    <row r="1108">
      <c r="A1108" s="2" t="s">
        <v>156</v>
      </c>
      <c r="B1108" s="37" t="s">
        <v>2380</v>
      </c>
      <c r="C1108" s="2">
        <v>-6.66</v>
      </c>
      <c r="D1108" s="2">
        <v>42.75</v>
      </c>
      <c r="E1108" s="2" t="s">
        <v>260</v>
      </c>
      <c r="F1108" s="2" t="s">
        <v>252</v>
      </c>
      <c r="G1108" s="2" t="s">
        <v>253</v>
      </c>
    </row>
    <row r="1109">
      <c r="A1109" s="2" t="s">
        <v>2381</v>
      </c>
      <c r="B1109" s="37" t="s">
        <v>2382</v>
      </c>
      <c r="C1109" s="2">
        <v>-0.44</v>
      </c>
      <c r="D1109" s="2">
        <v>43.33</v>
      </c>
      <c r="E1109" s="2" t="s">
        <v>248</v>
      </c>
      <c r="F1109" s="2" t="s">
        <v>252</v>
      </c>
      <c r="G1109" s="2" t="s">
        <v>250</v>
      </c>
    </row>
    <row r="1110">
      <c r="A1110" s="2" t="s">
        <v>2383</v>
      </c>
      <c r="B1110" s="37" t="s">
        <v>2384</v>
      </c>
      <c r="C1110" s="2">
        <v>-0.78</v>
      </c>
      <c r="D1110" s="2">
        <v>44.56</v>
      </c>
      <c r="E1110" s="2" t="s">
        <v>248</v>
      </c>
      <c r="F1110" s="2" t="s">
        <v>252</v>
      </c>
      <c r="G1110" s="2" t="s">
        <v>250</v>
      </c>
    </row>
    <row r="1111">
      <c r="A1111" s="2" t="s">
        <v>2385</v>
      </c>
      <c r="B1111" s="37" t="s">
        <v>2386</v>
      </c>
      <c r="C1111" s="2">
        <v>-2.44</v>
      </c>
      <c r="D1111" s="2">
        <v>39.44</v>
      </c>
      <c r="E1111" s="2" t="s">
        <v>248</v>
      </c>
      <c r="F1111" s="2" t="s">
        <v>249</v>
      </c>
      <c r="G1111" s="2" t="s">
        <v>250</v>
      </c>
    </row>
    <row r="1112">
      <c r="A1112" s="2" t="s">
        <v>2387</v>
      </c>
      <c r="B1112" s="37" t="s">
        <v>2388</v>
      </c>
      <c r="C1112" s="2">
        <v>-4.56</v>
      </c>
      <c r="D1112" s="2">
        <v>42.78</v>
      </c>
      <c r="E1112" s="2" t="s">
        <v>248</v>
      </c>
      <c r="F1112" s="2" t="s">
        <v>252</v>
      </c>
      <c r="G1112" s="2" t="s">
        <v>250</v>
      </c>
    </row>
    <row r="1113">
      <c r="A1113" s="2" t="s">
        <v>2389</v>
      </c>
      <c r="B1113" s="37" t="s">
        <v>2390</v>
      </c>
      <c r="C1113" s="2">
        <v>0.0</v>
      </c>
      <c r="D1113" s="2">
        <v>44.78</v>
      </c>
      <c r="E1113" s="2" t="s">
        <v>248</v>
      </c>
      <c r="F1113" s="2" t="s">
        <v>252</v>
      </c>
      <c r="G1113" s="2" t="s">
        <v>250</v>
      </c>
    </row>
    <row r="1114">
      <c r="A1114" s="2" t="s">
        <v>2391</v>
      </c>
      <c r="B1114" s="37" t="s">
        <v>2392</v>
      </c>
      <c r="C1114" s="2">
        <v>-8.33</v>
      </c>
      <c r="D1114" s="2">
        <v>33.11</v>
      </c>
      <c r="E1114" s="2" t="s">
        <v>260</v>
      </c>
      <c r="F1114" s="2" t="s">
        <v>249</v>
      </c>
      <c r="G1114" s="2" t="s">
        <v>250</v>
      </c>
    </row>
    <row r="1115">
      <c r="A1115" s="2" t="s">
        <v>2393</v>
      </c>
      <c r="B1115" s="37" t="s">
        <v>2394</v>
      </c>
      <c r="C1115" s="2">
        <v>-11.89</v>
      </c>
      <c r="D1115" s="2">
        <v>36.11</v>
      </c>
      <c r="E1115" s="2" t="s">
        <v>260</v>
      </c>
      <c r="F1115" s="2" t="s">
        <v>249</v>
      </c>
      <c r="G1115" s="2" t="s">
        <v>250</v>
      </c>
    </row>
    <row r="1116">
      <c r="A1116" s="2" t="s">
        <v>2395</v>
      </c>
      <c r="B1116" s="37" t="s">
        <v>2396</v>
      </c>
      <c r="C1116" s="2">
        <v>-15.97</v>
      </c>
      <c r="D1116" s="2">
        <v>31.52</v>
      </c>
      <c r="E1116" s="2" t="s">
        <v>260</v>
      </c>
      <c r="F1116" s="2" t="s">
        <v>257</v>
      </c>
      <c r="G1116" s="2" t="s">
        <v>253</v>
      </c>
    </row>
    <row r="1117">
      <c r="A1117" s="2" t="s">
        <v>2397</v>
      </c>
      <c r="B1117" s="37" t="s">
        <v>2398</v>
      </c>
      <c r="C1117" s="2">
        <v>-3.17</v>
      </c>
      <c r="D1117" s="2">
        <v>45.14</v>
      </c>
      <c r="E1117" s="2" t="s">
        <v>248</v>
      </c>
      <c r="F1117" s="2" t="s">
        <v>252</v>
      </c>
      <c r="G1117" s="2" t="s">
        <v>253</v>
      </c>
    </row>
    <row r="1118">
      <c r="A1118" s="2" t="s">
        <v>2399</v>
      </c>
      <c r="B1118" s="37" t="s">
        <v>2400</v>
      </c>
      <c r="C1118" s="2">
        <v>8.98</v>
      </c>
      <c r="D1118" s="2">
        <v>13.49</v>
      </c>
      <c r="E1118" s="2" t="s">
        <v>336</v>
      </c>
      <c r="F1118" s="2" t="s">
        <v>265</v>
      </c>
      <c r="G1118" s="2" t="s">
        <v>253</v>
      </c>
    </row>
    <row r="1119">
      <c r="A1119" s="37" t="s">
        <v>2401</v>
      </c>
      <c r="B1119" s="37" t="s">
        <v>2402</v>
      </c>
      <c r="C1119" s="2">
        <v>-1.21</v>
      </c>
      <c r="D1119" s="2">
        <v>44.04</v>
      </c>
      <c r="E1119" s="2" t="s">
        <v>248</v>
      </c>
      <c r="F1119" s="2" t="s">
        <v>252</v>
      </c>
      <c r="G1119" s="2" t="s">
        <v>253</v>
      </c>
    </row>
    <row r="1120">
      <c r="A1120" s="2" t="s">
        <v>2403</v>
      </c>
      <c r="B1120" s="37" t="s">
        <v>2404</v>
      </c>
      <c r="C1120" s="2">
        <v>2.05</v>
      </c>
      <c r="D1120" s="2">
        <v>42.82</v>
      </c>
      <c r="E1120" s="2" t="s">
        <v>248</v>
      </c>
      <c r="F1120" s="2" t="s">
        <v>252</v>
      </c>
      <c r="G1120" s="2" t="s">
        <v>253</v>
      </c>
    </row>
    <row r="1121">
      <c r="A1121" s="2" t="s">
        <v>2405</v>
      </c>
      <c r="B1121" s="37" t="s">
        <v>2406</v>
      </c>
      <c r="C1121" s="2">
        <v>-5.55</v>
      </c>
      <c r="D1121" s="2">
        <v>34.33</v>
      </c>
      <c r="E1121" s="2" t="s">
        <v>248</v>
      </c>
      <c r="F1121" s="2" t="s">
        <v>249</v>
      </c>
      <c r="G1121" s="2" t="s">
        <v>253</v>
      </c>
    </row>
    <row r="1122">
      <c r="A1122" s="2" t="s">
        <v>2407</v>
      </c>
      <c r="B1122" s="37" t="s">
        <v>2408</v>
      </c>
      <c r="C1122" s="2">
        <v>-3.56</v>
      </c>
      <c r="D1122" s="2">
        <v>39.31</v>
      </c>
      <c r="E1122" s="2" t="s">
        <v>248</v>
      </c>
      <c r="F1122" s="2" t="s">
        <v>249</v>
      </c>
      <c r="G1122" s="2" t="s">
        <v>253</v>
      </c>
    </row>
    <row r="1123">
      <c r="A1123" s="2" t="s">
        <v>2409</v>
      </c>
      <c r="B1123" s="37" t="s">
        <v>2410</v>
      </c>
      <c r="C1123" s="2">
        <v>-12.15</v>
      </c>
      <c r="D1123" s="2">
        <v>35.65</v>
      </c>
      <c r="E1123" s="2" t="s">
        <v>260</v>
      </c>
      <c r="F1123" s="2" t="s">
        <v>249</v>
      </c>
      <c r="G1123" s="2" t="s">
        <v>253</v>
      </c>
    </row>
    <row r="1124">
      <c r="A1124" s="2" t="s">
        <v>2411</v>
      </c>
      <c r="B1124" s="37" t="s">
        <v>2412</v>
      </c>
      <c r="C1124" s="2">
        <v>-10.5</v>
      </c>
      <c r="D1124" s="2">
        <v>34.82</v>
      </c>
      <c r="E1124" s="2" t="s">
        <v>260</v>
      </c>
      <c r="F1124" s="2" t="s">
        <v>249</v>
      </c>
      <c r="G1124" s="2" t="s">
        <v>253</v>
      </c>
    </row>
    <row r="1125">
      <c r="A1125" s="2" t="s">
        <v>2413</v>
      </c>
      <c r="B1125" s="37" t="s">
        <v>2414</v>
      </c>
      <c r="C1125" s="2">
        <v>-14.96</v>
      </c>
      <c r="D1125" s="2">
        <v>40.25</v>
      </c>
      <c r="E1125" s="2" t="s">
        <v>260</v>
      </c>
      <c r="F1125" s="2" t="s">
        <v>252</v>
      </c>
      <c r="G1125" s="2" t="s">
        <v>253</v>
      </c>
    </row>
    <row r="1126">
      <c r="A1126" s="2" t="s">
        <v>2415</v>
      </c>
      <c r="B1126" s="37" t="s">
        <v>2416</v>
      </c>
      <c r="C1126" s="2">
        <v>-1.22</v>
      </c>
      <c r="D1126" s="2">
        <v>45.64</v>
      </c>
      <c r="E1126" s="2" t="s">
        <v>248</v>
      </c>
      <c r="F1126" s="2" t="s">
        <v>252</v>
      </c>
      <c r="G1126" s="2" t="s">
        <v>253</v>
      </c>
    </row>
    <row r="1127">
      <c r="A1127" s="2" t="s">
        <v>2417</v>
      </c>
      <c r="B1127" s="37" t="s">
        <v>2418</v>
      </c>
      <c r="C1127" s="2">
        <v>-14.64</v>
      </c>
      <c r="D1127" s="2">
        <v>33.02</v>
      </c>
      <c r="E1127" s="2" t="s">
        <v>260</v>
      </c>
      <c r="F1127" s="2" t="s">
        <v>249</v>
      </c>
      <c r="G1127" s="2" t="s">
        <v>253</v>
      </c>
    </row>
    <row r="1128">
      <c r="A1128" s="2" t="s">
        <v>219</v>
      </c>
      <c r="B1128" s="37" t="s">
        <v>2419</v>
      </c>
      <c r="C1128" s="2">
        <v>-4.35</v>
      </c>
      <c r="D1128" s="2">
        <v>46.31</v>
      </c>
      <c r="E1128" s="2" t="s">
        <v>248</v>
      </c>
      <c r="F1128" s="2" t="s">
        <v>252</v>
      </c>
      <c r="G1128" s="2" t="s">
        <v>253</v>
      </c>
    </row>
    <row r="1129">
      <c r="A1129" s="2" t="s">
        <v>2420</v>
      </c>
      <c r="B1129" s="37" t="s">
        <v>2421</v>
      </c>
      <c r="C1129" s="2">
        <v>-2.58</v>
      </c>
      <c r="D1129" s="2">
        <v>44.88</v>
      </c>
      <c r="E1129" s="2" t="s">
        <v>248</v>
      </c>
      <c r="F1129" s="2" t="s">
        <v>252</v>
      </c>
      <c r="G1129" s="2" t="s">
        <v>253</v>
      </c>
    </row>
    <row r="1130">
      <c r="A1130" s="2" t="s">
        <v>2422</v>
      </c>
      <c r="B1130" s="37" t="s">
        <v>2423</v>
      </c>
      <c r="C1130" s="2">
        <v>-9.44</v>
      </c>
      <c r="D1130" s="2">
        <v>44.67</v>
      </c>
      <c r="E1130" s="2" t="s">
        <v>260</v>
      </c>
      <c r="F1130" s="2" t="s">
        <v>252</v>
      </c>
      <c r="G1130" s="2" t="s">
        <v>250</v>
      </c>
    </row>
    <row r="1131">
      <c r="A1131" s="2" t="s">
        <v>2424</v>
      </c>
      <c r="B1131" s="37" t="s">
        <v>2425</v>
      </c>
      <c r="C1131" s="2">
        <v>-1.96</v>
      </c>
      <c r="D1131" s="2">
        <v>45.84</v>
      </c>
      <c r="E1131" s="2" t="s">
        <v>248</v>
      </c>
      <c r="F1131" s="2" t="s">
        <v>252</v>
      </c>
      <c r="G1131" s="2" t="s">
        <v>253</v>
      </c>
    </row>
    <row r="1132">
      <c r="A1132" s="2" t="s">
        <v>2426</v>
      </c>
      <c r="B1132" s="37" t="s">
        <v>2427</v>
      </c>
      <c r="C1132" s="2">
        <v>20.1</v>
      </c>
      <c r="D1132" s="2">
        <v>21.52</v>
      </c>
      <c r="E1132" s="2" t="s">
        <v>264</v>
      </c>
      <c r="F1132" s="2" t="s">
        <v>333</v>
      </c>
      <c r="G1132" s="2" t="s">
        <v>253</v>
      </c>
    </row>
    <row r="1133">
      <c r="A1133" s="2" t="s">
        <v>2428</v>
      </c>
      <c r="B1133" s="37" t="s">
        <v>2429</v>
      </c>
      <c r="C1133" s="2">
        <v>-5.06</v>
      </c>
      <c r="D1133" s="2">
        <v>36.78</v>
      </c>
      <c r="E1133" s="2" t="s">
        <v>248</v>
      </c>
      <c r="F1133" s="2" t="s">
        <v>249</v>
      </c>
      <c r="G1133" s="2" t="s">
        <v>250</v>
      </c>
    </row>
    <row r="1134">
      <c r="A1134" s="2" t="s">
        <v>2430</v>
      </c>
      <c r="B1134" s="37" t="s">
        <v>2431</v>
      </c>
      <c r="C1134" s="2">
        <v>-7.73</v>
      </c>
      <c r="D1134" s="2">
        <v>41.36</v>
      </c>
      <c r="E1134" s="2" t="s">
        <v>260</v>
      </c>
      <c r="F1134" s="2" t="s">
        <v>252</v>
      </c>
      <c r="G1134" s="2" t="s">
        <v>253</v>
      </c>
    </row>
    <row r="1135">
      <c r="A1135" s="2" t="s">
        <v>2432</v>
      </c>
      <c r="B1135" s="37" t="s">
        <v>2433</v>
      </c>
      <c r="C1135" s="2">
        <v>18.71</v>
      </c>
      <c r="D1135" s="2">
        <v>23.13</v>
      </c>
      <c r="E1135" s="2" t="s">
        <v>264</v>
      </c>
      <c r="F1135" s="2" t="s">
        <v>333</v>
      </c>
      <c r="G1135" s="2" t="s">
        <v>253</v>
      </c>
    </row>
    <row r="1136">
      <c r="A1136" s="2" t="s">
        <v>2434</v>
      </c>
      <c r="B1136" s="37" t="s">
        <v>2435</v>
      </c>
      <c r="C1136" s="2">
        <v>19.67</v>
      </c>
      <c r="D1136" s="2">
        <v>30.33</v>
      </c>
      <c r="E1136" s="2" t="s">
        <v>264</v>
      </c>
      <c r="F1136" s="2" t="s">
        <v>257</v>
      </c>
      <c r="G1136" s="2" t="s">
        <v>310</v>
      </c>
    </row>
    <row r="1137">
      <c r="A1137" s="2" t="s">
        <v>2436</v>
      </c>
      <c r="B1137" s="37" t="s">
        <v>2437</v>
      </c>
      <c r="C1137" s="2">
        <v>-14.08</v>
      </c>
      <c r="D1137" s="2">
        <v>31.02</v>
      </c>
      <c r="E1137" s="2" t="s">
        <v>260</v>
      </c>
      <c r="F1137" s="2" t="s">
        <v>257</v>
      </c>
      <c r="G1137" s="2" t="s">
        <v>253</v>
      </c>
    </row>
    <row r="1138">
      <c r="A1138" s="2" t="s">
        <v>2438</v>
      </c>
      <c r="B1138" s="37" t="s">
        <v>2439</v>
      </c>
      <c r="C1138" s="2">
        <v>-4.44</v>
      </c>
      <c r="D1138" s="2">
        <v>40.11</v>
      </c>
      <c r="E1138" s="2" t="s">
        <v>248</v>
      </c>
      <c r="F1138" s="2" t="s">
        <v>252</v>
      </c>
      <c r="G1138" s="2" t="s">
        <v>250</v>
      </c>
    </row>
    <row r="1139">
      <c r="A1139" s="2" t="s">
        <v>2440</v>
      </c>
      <c r="B1139" s="37" t="s">
        <v>2441</v>
      </c>
      <c r="C1139" s="2">
        <v>-12.63</v>
      </c>
      <c r="D1139" s="2">
        <v>35.13</v>
      </c>
      <c r="E1139" s="2" t="s">
        <v>260</v>
      </c>
      <c r="F1139" s="2" t="s">
        <v>249</v>
      </c>
      <c r="G1139" s="2" t="s">
        <v>253</v>
      </c>
    </row>
    <row r="1140">
      <c r="A1140" s="2" t="s">
        <v>2442</v>
      </c>
      <c r="B1140" s="37" t="s">
        <v>2443</v>
      </c>
      <c r="C1140" s="2">
        <v>-8.43</v>
      </c>
      <c r="D1140" s="2">
        <v>36.69</v>
      </c>
      <c r="E1140" s="2" t="s">
        <v>260</v>
      </c>
      <c r="F1140" s="2" t="s">
        <v>249</v>
      </c>
      <c r="G1140" s="2" t="s">
        <v>253</v>
      </c>
    </row>
    <row r="1141">
      <c r="A1141" s="2" t="s">
        <v>2444</v>
      </c>
      <c r="B1141" s="37" t="s">
        <v>2445</v>
      </c>
      <c r="C1141" s="2">
        <v>-6.73</v>
      </c>
      <c r="D1141" s="2">
        <v>46.84</v>
      </c>
      <c r="E1141" s="2" t="s">
        <v>260</v>
      </c>
      <c r="F1141" s="2" t="s">
        <v>252</v>
      </c>
      <c r="G1141" s="2" t="s">
        <v>253</v>
      </c>
    </row>
    <row r="1142">
      <c r="A1142" s="2" t="s">
        <v>2446</v>
      </c>
      <c r="B1142" s="37" t="s">
        <v>2447</v>
      </c>
      <c r="C1142" s="2">
        <v>-3.09</v>
      </c>
      <c r="D1142" s="2">
        <v>43.76</v>
      </c>
      <c r="E1142" s="2" t="s">
        <v>248</v>
      </c>
      <c r="F1142" s="2" t="s">
        <v>252</v>
      </c>
      <c r="G1142" s="2" t="s">
        <v>253</v>
      </c>
    </row>
    <row r="1143">
      <c r="A1143" s="2" t="s">
        <v>2448</v>
      </c>
      <c r="B1143" s="37" t="s">
        <v>2449</v>
      </c>
      <c r="C1143" s="2">
        <v>-0.54</v>
      </c>
      <c r="D1143" s="2">
        <v>40.5</v>
      </c>
      <c r="E1143" s="2" t="s">
        <v>248</v>
      </c>
      <c r="F1143" s="2" t="s">
        <v>252</v>
      </c>
      <c r="G1143" s="2" t="s">
        <v>253</v>
      </c>
    </row>
    <row r="1144">
      <c r="A1144" s="2" t="s">
        <v>2450</v>
      </c>
      <c r="B1144" s="37" t="s">
        <v>2451</v>
      </c>
      <c r="C1144" s="2">
        <v>-0.29</v>
      </c>
      <c r="D1144" s="2">
        <v>43.02</v>
      </c>
      <c r="E1144" s="2" t="s">
        <v>248</v>
      </c>
      <c r="F1144" s="2" t="s">
        <v>252</v>
      </c>
      <c r="G1144" s="2" t="s">
        <v>253</v>
      </c>
    </row>
    <row r="1145">
      <c r="A1145" s="2" t="s">
        <v>2452</v>
      </c>
      <c r="B1145" s="37" t="s">
        <v>2453</v>
      </c>
      <c r="C1145" s="2">
        <v>-0.93</v>
      </c>
      <c r="D1145" s="2">
        <v>45.73</v>
      </c>
      <c r="E1145" s="2" t="s">
        <v>248</v>
      </c>
      <c r="F1145" s="2" t="s">
        <v>252</v>
      </c>
      <c r="G1145" s="2" t="s">
        <v>253</v>
      </c>
    </row>
    <row r="1146">
      <c r="A1146" s="2" t="s">
        <v>2454</v>
      </c>
      <c r="B1146" s="37" t="s">
        <v>2455</v>
      </c>
      <c r="C1146" s="2">
        <v>11.7</v>
      </c>
      <c r="D1146" s="2">
        <v>27.0</v>
      </c>
      <c r="E1146" s="2" t="s">
        <v>336</v>
      </c>
      <c r="F1146" s="2" t="s">
        <v>257</v>
      </c>
      <c r="G1146" s="2" t="s">
        <v>253</v>
      </c>
    </row>
    <row r="1147">
      <c r="A1147" s="2" t="s">
        <v>2456</v>
      </c>
      <c r="B1147" s="37" t="s">
        <v>2457</v>
      </c>
      <c r="C1147" s="2">
        <v>-3.11</v>
      </c>
      <c r="D1147" s="2">
        <v>41.84</v>
      </c>
      <c r="E1147" s="2" t="s">
        <v>248</v>
      </c>
      <c r="F1147" s="2" t="s">
        <v>252</v>
      </c>
      <c r="G1147" s="2" t="s">
        <v>253</v>
      </c>
    </row>
    <row r="1148">
      <c r="A1148" s="2" t="s">
        <v>2458</v>
      </c>
      <c r="B1148" s="37" t="s">
        <v>2459</v>
      </c>
      <c r="C1148" s="2">
        <v>-8.37</v>
      </c>
      <c r="D1148" s="2">
        <v>33.89</v>
      </c>
      <c r="E1148" s="2" t="s">
        <v>260</v>
      </c>
      <c r="F1148" s="2" t="s">
        <v>249</v>
      </c>
      <c r="G1148" s="2" t="s">
        <v>250</v>
      </c>
    </row>
    <row r="1149">
      <c r="A1149" s="2" t="s">
        <v>2460</v>
      </c>
      <c r="B1149" s="37" t="s">
        <v>2461</v>
      </c>
      <c r="C1149" s="2">
        <v>-2.6</v>
      </c>
      <c r="D1149" s="2">
        <v>43.71</v>
      </c>
      <c r="E1149" s="2" t="s">
        <v>248</v>
      </c>
      <c r="F1149" s="2" t="s">
        <v>252</v>
      </c>
      <c r="G1149" s="2" t="s">
        <v>253</v>
      </c>
    </row>
    <row r="1150">
      <c r="A1150" s="2" t="s">
        <v>2462</v>
      </c>
      <c r="B1150" s="37" t="s">
        <v>2463</v>
      </c>
      <c r="C1150" s="2">
        <v>0.0</v>
      </c>
      <c r="D1150" s="2">
        <v>45.04</v>
      </c>
      <c r="E1150" s="2" t="s">
        <v>248</v>
      </c>
      <c r="F1150" s="2" t="s">
        <v>252</v>
      </c>
      <c r="G1150" s="2" t="s">
        <v>253</v>
      </c>
    </row>
    <row r="1151">
      <c r="A1151" s="2" t="s">
        <v>2464</v>
      </c>
      <c r="B1151" s="37" t="s">
        <v>2465</v>
      </c>
      <c r="C1151" s="2">
        <v>-5.37</v>
      </c>
      <c r="D1151" s="2">
        <v>44.53</v>
      </c>
      <c r="E1151" s="2" t="s">
        <v>248</v>
      </c>
      <c r="F1151" s="2" t="s">
        <v>252</v>
      </c>
      <c r="G1151" s="2" t="s">
        <v>253</v>
      </c>
    </row>
    <row r="1152">
      <c r="A1152" s="2" t="s">
        <v>2466</v>
      </c>
      <c r="B1152" s="37" t="s">
        <v>2467</v>
      </c>
      <c r="C1152" s="2">
        <v>-11.02</v>
      </c>
      <c r="D1152" s="2">
        <v>31.8</v>
      </c>
      <c r="E1152" s="2" t="s">
        <v>260</v>
      </c>
      <c r="F1152" s="2" t="s">
        <v>257</v>
      </c>
      <c r="G1152" s="2" t="s">
        <v>253</v>
      </c>
    </row>
    <row r="1153">
      <c r="A1153" s="2" t="s">
        <v>2468</v>
      </c>
      <c r="B1153" s="37" t="s">
        <v>2469</v>
      </c>
      <c r="C1153" s="2">
        <v>9.71</v>
      </c>
      <c r="D1153" s="2">
        <v>37.58</v>
      </c>
      <c r="E1153" s="2" t="s">
        <v>336</v>
      </c>
      <c r="F1153" s="2" t="s">
        <v>249</v>
      </c>
      <c r="G1153" s="2" t="s">
        <v>253</v>
      </c>
    </row>
    <row r="1154">
      <c r="A1154" s="2" t="s">
        <v>2470</v>
      </c>
      <c r="B1154" s="37" t="s">
        <v>2471</v>
      </c>
      <c r="C1154" s="2">
        <v>-0.93</v>
      </c>
      <c r="D1154" s="2">
        <v>39.89</v>
      </c>
      <c r="E1154" s="2" t="s">
        <v>248</v>
      </c>
      <c r="F1154" s="2" t="s">
        <v>249</v>
      </c>
      <c r="G1154" s="2" t="s">
        <v>250</v>
      </c>
    </row>
    <row r="1155">
      <c r="A1155" s="2" t="s">
        <v>2472</v>
      </c>
      <c r="B1155" s="37" t="s">
        <v>2473</v>
      </c>
      <c r="C1155" s="2">
        <v>5.33</v>
      </c>
      <c r="D1155" s="2">
        <v>38.89</v>
      </c>
      <c r="E1155" s="2" t="s">
        <v>248</v>
      </c>
      <c r="F1155" s="2" t="s">
        <v>249</v>
      </c>
      <c r="G1155" s="2" t="s">
        <v>250</v>
      </c>
    </row>
    <row r="1156">
      <c r="A1156" s="2" t="s">
        <v>2474</v>
      </c>
      <c r="B1156" s="37" t="s">
        <v>2475</v>
      </c>
      <c r="C1156" s="2">
        <v>-7.67</v>
      </c>
      <c r="D1156" s="2">
        <v>40.22</v>
      </c>
      <c r="E1156" s="2" t="s">
        <v>260</v>
      </c>
      <c r="F1156" s="2" t="s">
        <v>252</v>
      </c>
      <c r="G1156" s="2" t="s">
        <v>250</v>
      </c>
    </row>
    <row r="1157">
      <c r="A1157" s="2" t="s">
        <v>2476</v>
      </c>
      <c r="B1157" s="37" t="s">
        <v>2477</v>
      </c>
      <c r="C1157" s="2">
        <v>0.0</v>
      </c>
      <c r="D1157" s="2">
        <v>39.73</v>
      </c>
      <c r="E1157" s="2" t="s">
        <v>248</v>
      </c>
      <c r="F1157" s="2" t="s">
        <v>249</v>
      </c>
      <c r="G1157" s="2" t="s">
        <v>253</v>
      </c>
    </row>
    <row r="1158">
      <c r="A1158" s="2" t="s">
        <v>2478</v>
      </c>
      <c r="B1158" s="37" t="s">
        <v>2479</v>
      </c>
      <c r="C1158" s="2">
        <v>-7.56</v>
      </c>
      <c r="D1158" s="2">
        <v>44.33</v>
      </c>
      <c r="E1158" s="2" t="s">
        <v>260</v>
      </c>
      <c r="F1158" s="2" t="s">
        <v>252</v>
      </c>
      <c r="G1158" s="2" t="s">
        <v>250</v>
      </c>
    </row>
    <row r="1159">
      <c r="A1159" s="2" t="s">
        <v>2480</v>
      </c>
      <c r="B1159" s="37" t="s">
        <v>2481</v>
      </c>
      <c r="C1159" s="2">
        <v>-15.33</v>
      </c>
      <c r="D1159" s="2">
        <v>38.2</v>
      </c>
      <c r="E1159" s="2" t="s">
        <v>260</v>
      </c>
      <c r="F1159" s="2" t="s">
        <v>249</v>
      </c>
      <c r="G1159" s="2" t="s">
        <v>253</v>
      </c>
    </row>
    <row r="1160">
      <c r="A1160" s="2" t="s">
        <v>2482</v>
      </c>
      <c r="B1160" s="37" t="s">
        <v>2483</v>
      </c>
      <c r="C1160" s="2">
        <v>12.8</v>
      </c>
      <c r="D1160" s="2">
        <v>41.57</v>
      </c>
      <c r="E1160" s="2" t="s">
        <v>336</v>
      </c>
      <c r="F1160" s="2" t="s">
        <v>252</v>
      </c>
      <c r="G1160" s="2" t="s">
        <v>253</v>
      </c>
    </row>
    <row r="1161">
      <c r="A1161" s="2" t="s">
        <v>2484</v>
      </c>
      <c r="B1161" s="37" t="s">
        <v>2485</v>
      </c>
      <c r="C1161" s="2">
        <v>-6.5</v>
      </c>
      <c r="D1161" s="2">
        <v>38.44</v>
      </c>
      <c r="E1161" s="2" t="s">
        <v>260</v>
      </c>
      <c r="F1161" s="2" t="s">
        <v>249</v>
      </c>
      <c r="G1161" s="2" t="s">
        <v>250</v>
      </c>
    </row>
    <row r="1162">
      <c r="A1162" s="2" t="s">
        <v>2486</v>
      </c>
      <c r="B1162" s="37" t="s">
        <v>2487</v>
      </c>
      <c r="C1162" s="2">
        <v>-17.14</v>
      </c>
      <c r="D1162" s="2">
        <v>32.33</v>
      </c>
      <c r="E1162" s="2" t="s">
        <v>260</v>
      </c>
      <c r="F1162" s="2" t="s">
        <v>249</v>
      </c>
      <c r="G1162" s="2" t="s">
        <v>253</v>
      </c>
    </row>
    <row r="1163">
      <c r="A1163" s="2" t="s">
        <v>2488</v>
      </c>
      <c r="B1163" s="37" t="s">
        <v>2489</v>
      </c>
      <c r="C1163" s="2">
        <v>17.62</v>
      </c>
      <c r="D1163" s="2">
        <v>23.91</v>
      </c>
      <c r="E1163" s="2" t="s">
        <v>336</v>
      </c>
      <c r="F1163" s="2" t="s">
        <v>333</v>
      </c>
      <c r="G1163" s="2" t="s">
        <v>253</v>
      </c>
    </row>
    <row r="1164">
      <c r="A1164" s="2" t="s">
        <v>2490</v>
      </c>
      <c r="B1164" s="37" t="s">
        <v>2491</v>
      </c>
      <c r="C1164" s="2">
        <v>-9.18</v>
      </c>
      <c r="D1164" s="2">
        <v>41.61</v>
      </c>
      <c r="E1164" s="2" t="s">
        <v>260</v>
      </c>
      <c r="F1164" s="2" t="s">
        <v>252</v>
      </c>
      <c r="G1164" s="2" t="s">
        <v>253</v>
      </c>
    </row>
    <row r="1165">
      <c r="A1165" s="2" t="s">
        <v>2492</v>
      </c>
      <c r="B1165" s="37" t="s">
        <v>2493</v>
      </c>
      <c r="C1165" s="2">
        <v>16.42</v>
      </c>
      <c r="D1165" s="2">
        <v>18.42</v>
      </c>
      <c r="E1165" s="2" t="s">
        <v>336</v>
      </c>
      <c r="F1165" s="2" t="s">
        <v>333</v>
      </c>
      <c r="G1165" s="2" t="s">
        <v>250</v>
      </c>
    </row>
    <row r="1166">
      <c r="A1166" s="2" t="s">
        <v>2494</v>
      </c>
      <c r="B1166" s="37" t="s">
        <v>2495</v>
      </c>
      <c r="C1166" s="2">
        <v>-17.53</v>
      </c>
      <c r="D1166" s="2">
        <v>36.79</v>
      </c>
      <c r="E1166" s="2" t="s">
        <v>260</v>
      </c>
      <c r="F1166" s="2" t="s">
        <v>249</v>
      </c>
      <c r="G1166" s="2" t="s">
        <v>253</v>
      </c>
    </row>
    <row r="1167">
      <c r="A1167" s="2" t="s">
        <v>2496</v>
      </c>
      <c r="B1167" s="37" t="s">
        <v>2497</v>
      </c>
      <c r="C1167" s="2">
        <v>9.44</v>
      </c>
      <c r="D1167" s="2">
        <v>33.28</v>
      </c>
      <c r="E1167" s="2" t="s">
        <v>336</v>
      </c>
      <c r="F1167" s="2" t="s">
        <v>249</v>
      </c>
      <c r="G1167" s="2" t="s">
        <v>250</v>
      </c>
    </row>
    <row r="1168">
      <c r="A1168" s="2" t="s">
        <v>2498</v>
      </c>
      <c r="B1168" s="37" t="s">
        <v>2499</v>
      </c>
      <c r="C1168" s="2">
        <v>6.02</v>
      </c>
      <c r="D1168" s="2">
        <v>40.21</v>
      </c>
      <c r="E1168" s="2" t="s">
        <v>336</v>
      </c>
      <c r="F1168" s="2" t="s">
        <v>252</v>
      </c>
      <c r="G1168" s="2" t="s">
        <v>253</v>
      </c>
    </row>
    <row r="1169">
      <c r="A1169" s="2" t="s">
        <v>2500</v>
      </c>
      <c r="B1169" s="37" t="s">
        <v>2501</v>
      </c>
      <c r="C1169" s="2">
        <v>16.34</v>
      </c>
      <c r="D1169" s="2">
        <v>27.79</v>
      </c>
      <c r="E1169" s="2" t="s">
        <v>336</v>
      </c>
      <c r="F1169" s="2" t="s">
        <v>257</v>
      </c>
      <c r="G1169" s="2" t="s">
        <v>253</v>
      </c>
    </row>
    <row r="1170">
      <c r="A1170" s="2" t="s">
        <v>2502</v>
      </c>
      <c r="B1170" s="37" t="s">
        <v>2503</v>
      </c>
      <c r="C1170" s="2">
        <v>7.83</v>
      </c>
      <c r="D1170" s="2">
        <v>35.44</v>
      </c>
      <c r="E1170" s="2" t="s">
        <v>336</v>
      </c>
      <c r="F1170" s="2" t="s">
        <v>249</v>
      </c>
      <c r="G1170" s="2" t="s">
        <v>253</v>
      </c>
    </row>
    <row r="1171">
      <c r="A1171" s="2" t="s">
        <v>2504</v>
      </c>
      <c r="B1171" s="37" t="s">
        <v>2505</v>
      </c>
      <c r="C1171" s="2">
        <v>9.33</v>
      </c>
      <c r="D1171" s="2">
        <v>35.31</v>
      </c>
      <c r="E1171" s="2" t="s">
        <v>336</v>
      </c>
      <c r="F1171" s="2" t="s">
        <v>249</v>
      </c>
      <c r="G1171" s="2" t="s">
        <v>253</v>
      </c>
    </row>
    <row r="1172">
      <c r="A1172" s="2" t="s">
        <v>2506</v>
      </c>
      <c r="B1172" s="37" t="s">
        <v>2507</v>
      </c>
      <c r="C1172" s="2">
        <v>14.29</v>
      </c>
      <c r="D1172" s="2">
        <v>29.69</v>
      </c>
      <c r="E1172" s="2" t="s">
        <v>336</v>
      </c>
      <c r="F1172" s="2" t="s">
        <v>257</v>
      </c>
      <c r="G1172" s="2" t="s">
        <v>253</v>
      </c>
    </row>
    <row r="1173">
      <c r="A1173" s="2" t="s">
        <v>2508</v>
      </c>
      <c r="B1173" s="37" t="s">
        <v>2509</v>
      </c>
      <c r="C1173" s="2">
        <v>7.72</v>
      </c>
      <c r="D1173" s="2">
        <v>37.03</v>
      </c>
      <c r="E1173" s="2" t="s">
        <v>336</v>
      </c>
      <c r="F1173" s="2" t="s">
        <v>249</v>
      </c>
      <c r="G1173" s="2" t="s">
        <v>253</v>
      </c>
    </row>
    <row r="1174">
      <c r="A1174" s="2" t="s">
        <v>2510</v>
      </c>
      <c r="B1174" s="37" t="s">
        <v>2511</v>
      </c>
      <c r="C1174" s="2">
        <v>8.71</v>
      </c>
      <c r="D1174" s="2">
        <v>38.42</v>
      </c>
      <c r="E1174" s="2" t="s">
        <v>336</v>
      </c>
      <c r="F1174" s="2" t="s">
        <v>249</v>
      </c>
      <c r="G1174" s="2" t="s">
        <v>253</v>
      </c>
    </row>
    <row r="1175">
      <c r="A1175" s="2" t="s">
        <v>2512</v>
      </c>
      <c r="B1175" s="37" t="s">
        <v>2513</v>
      </c>
      <c r="C1175" s="2">
        <v>-0.78</v>
      </c>
      <c r="D1175" s="2">
        <v>42.89</v>
      </c>
      <c r="E1175" s="2" t="s">
        <v>248</v>
      </c>
      <c r="F1175" s="2" t="s">
        <v>252</v>
      </c>
      <c r="G1175" s="2" t="s">
        <v>250</v>
      </c>
    </row>
    <row r="1176">
      <c r="A1176" s="2" t="s">
        <v>2514</v>
      </c>
      <c r="B1176" s="37" t="s">
        <v>2515</v>
      </c>
      <c r="C1176" s="2">
        <v>20.92</v>
      </c>
      <c r="D1176" s="2">
        <v>20.44</v>
      </c>
      <c r="E1176" s="2" t="s">
        <v>264</v>
      </c>
      <c r="F1176" s="2" t="s">
        <v>333</v>
      </c>
      <c r="G1176" s="2" t="s">
        <v>253</v>
      </c>
    </row>
    <row r="1177">
      <c r="A1177" s="2" t="s">
        <v>2516</v>
      </c>
      <c r="B1177" s="37" t="s">
        <v>2517</v>
      </c>
      <c r="C1177" s="2">
        <v>0.04</v>
      </c>
      <c r="D1177" s="2">
        <v>45.1</v>
      </c>
      <c r="E1177" s="2" t="s">
        <v>248</v>
      </c>
      <c r="F1177" s="2" t="s">
        <v>252</v>
      </c>
      <c r="G1177" s="2" t="s">
        <v>253</v>
      </c>
    </row>
    <row r="1178">
      <c r="A1178" s="2" t="s">
        <v>2518</v>
      </c>
      <c r="B1178" s="37" t="s">
        <v>2519</v>
      </c>
      <c r="C1178" s="2">
        <v>22.79</v>
      </c>
      <c r="D1178" s="2">
        <v>22.08</v>
      </c>
      <c r="E1178" s="2" t="s">
        <v>264</v>
      </c>
      <c r="F1178" s="2" t="s">
        <v>333</v>
      </c>
      <c r="G1178" s="2" t="s">
        <v>253</v>
      </c>
    </row>
    <row r="1179">
      <c r="A1179" s="2" t="s">
        <v>2520</v>
      </c>
      <c r="B1179" s="37" t="s">
        <v>2521</v>
      </c>
      <c r="C1179" s="2">
        <v>-11.96</v>
      </c>
      <c r="D1179" s="2">
        <v>34.28</v>
      </c>
      <c r="E1179" s="2" t="s">
        <v>260</v>
      </c>
      <c r="F1179" s="2" t="s">
        <v>249</v>
      </c>
      <c r="G1179" s="2" t="s">
        <v>253</v>
      </c>
    </row>
    <row r="1180">
      <c r="A1180" s="2" t="s">
        <v>2522</v>
      </c>
      <c r="B1180" s="37" t="s">
        <v>2523</v>
      </c>
      <c r="C1180" s="2">
        <v>11.89</v>
      </c>
      <c r="D1180" s="2">
        <v>34.56</v>
      </c>
      <c r="E1180" s="2" t="s">
        <v>336</v>
      </c>
      <c r="F1180" s="2" t="s">
        <v>249</v>
      </c>
      <c r="G1180" s="2" t="s">
        <v>250</v>
      </c>
    </row>
    <row r="1181">
      <c r="A1181" s="2" t="s">
        <v>2524</v>
      </c>
      <c r="B1181" s="37" t="s">
        <v>2525</v>
      </c>
      <c r="C1181" s="2">
        <v>-6.7</v>
      </c>
      <c r="D1181" s="2">
        <v>40.59</v>
      </c>
      <c r="E1181" s="2" t="s">
        <v>260</v>
      </c>
      <c r="F1181" s="2" t="s">
        <v>252</v>
      </c>
      <c r="G1181" s="2" t="s">
        <v>253</v>
      </c>
    </row>
    <row r="1182">
      <c r="A1182" s="2" t="s">
        <v>2526</v>
      </c>
      <c r="B1182" s="37" t="s">
        <v>2527</v>
      </c>
      <c r="C1182" s="2">
        <v>-4.06</v>
      </c>
      <c r="D1182" s="2">
        <v>44.09</v>
      </c>
      <c r="E1182" s="2" t="s">
        <v>248</v>
      </c>
      <c r="F1182" s="2" t="s">
        <v>252</v>
      </c>
      <c r="G1182" s="2" t="s">
        <v>253</v>
      </c>
    </row>
    <row r="1183">
      <c r="A1183" s="2" t="s">
        <v>2528</v>
      </c>
      <c r="B1183" s="37" t="s">
        <v>2529</v>
      </c>
      <c r="C1183" s="2">
        <v>-0.22</v>
      </c>
      <c r="D1183" s="2">
        <v>44.67</v>
      </c>
      <c r="E1183" s="2" t="s">
        <v>248</v>
      </c>
      <c r="F1183" s="2" t="s">
        <v>252</v>
      </c>
      <c r="G1183" s="2" t="s">
        <v>250</v>
      </c>
    </row>
    <row r="1184">
      <c r="A1184" s="2" t="s">
        <v>2530</v>
      </c>
      <c r="B1184" s="37" t="s">
        <v>2531</v>
      </c>
      <c r="C1184" s="2">
        <v>-1.87</v>
      </c>
      <c r="D1184" s="2">
        <v>45.72</v>
      </c>
      <c r="E1184" s="2" t="s">
        <v>248</v>
      </c>
      <c r="F1184" s="2" t="s">
        <v>252</v>
      </c>
      <c r="G1184" s="2" t="s">
        <v>253</v>
      </c>
    </row>
    <row r="1185">
      <c r="A1185" s="2" t="s">
        <v>77</v>
      </c>
      <c r="B1185" s="37" t="s">
        <v>2532</v>
      </c>
      <c r="C1185" s="2">
        <v>-1.32</v>
      </c>
      <c r="D1185" s="2">
        <v>47.94</v>
      </c>
      <c r="E1185" s="2" t="s">
        <v>248</v>
      </c>
      <c r="F1185" s="2" t="s">
        <v>252</v>
      </c>
      <c r="G1185" s="2" t="s">
        <v>253</v>
      </c>
    </row>
    <row r="1186">
      <c r="A1186" s="2" t="s">
        <v>2533</v>
      </c>
      <c r="B1186" s="37" t="s">
        <v>2534</v>
      </c>
      <c r="C1186" s="2">
        <v>-8.93</v>
      </c>
      <c r="D1186" s="2">
        <v>38.31</v>
      </c>
      <c r="E1186" s="2" t="s">
        <v>260</v>
      </c>
      <c r="F1186" s="2" t="s">
        <v>249</v>
      </c>
      <c r="G1186" s="2" t="s">
        <v>253</v>
      </c>
    </row>
    <row r="1187">
      <c r="A1187" s="2" t="s">
        <v>2535</v>
      </c>
      <c r="B1187" s="37" t="s">
        <v>2536</v>
      </c>
      <c r="C1187" s="2">
        <v>-15.05</v>
      </c>
      <c r="D1187" s="2">
        <v>49.56</v>
      </c>
      <c r="E1187" s="2" t="s">
        <v>260</v>
      </c>
      <c r="F1187" s="2" t="s">
        <v>291</v>
      </c>
      <c r="G1187" s="2" t="s">
        <v>250</v>
      </c>
    </row>
    <row r="1188">
      <c r="A1188" s="2" t="s">
        <v>2537</v>
      </c>
      <c r="B1188" s="37" t="s">
        <v>2538</v>
      </c>
      <c r="C1188" s="2">
        <v>23.98</v>
      </c>
      <c r="D1188" s="2">
        <v>19.48</v>
      </c>
      <c r="E1188" s="2" t="s">
        <v>264</v>
      </c>
      <c r="F1188" s="2" t="s">
        <v>333</v>
      </c>
      <c r="G1188" s="2" t="s">
        <v>253</v>
      </c>
    </row>
    <row r="1189">
      <c r="A1189" s="2" t="s">
        <v>2539</v>
      </c>
      <c r="B1189" s="37" t="s">
        <v>2540</v>
      </c>
      <c r="C1189" s="2">
        <v>-17.34</v>
      </c>
      <c r="D1189" s="2">
        <v>32.33</v>
      </c>
      <c r="E1189" s="2" t="s">
        <v>260</v>
      </c>
      <c r="F1189" s="2" t="s">
        <v>249</v>
      </c>
      <c r="G1189" s="2" t="s">
        <v>253</v>
      </c>
    </row>
    <row r="1190">
      <c r="A1190" s="2" t="s">
        <v>2541</v>
      </c>
      <c r="B1190" s="37" t="s">
        <v>2542</v>
      </c>
      <c r="C1190" s="2">
        <v>2.17</v>
      </c>
      <c r="D1190" s="2">
        <v>41.82</v>
      </c>
      <c r="E1190" s="2" t="s">
        <v>248</v>
      </c>
      <c r="F1190" s="2" t="s">
        <v>252</v>
      </c>
      <c r="G1190" s="2" t="s">
        <v>253</v>
      </c>
    </row>
    <row r="1191">
      <c r="A1191" s="2" t="s">
        <v>2543</v>
      </c>
      <c r="B1191" s="37" t="s">
        <v>2544</v>
      </c>
      <c r="C1191" s="2">
        <v>8.04</v>
      </c>
      <c r="D1191" s="2">
        <v>33.89</v>
      </c>
      <c r="E1191" s="2" t="s">
        <v>336</v>
      </c>
      <c r="F1191" s="2" t="s">
        <v>249</v>
      </c>
      <c r="G1191" s="2" t="s">
        <v>250</v>
      </c>
    </row>
    <row r="1192">
      <c r="A1192" s="2" t="s">
        <v>2545</v>
      </c>
      <c r="B1192" s="37" t="s">
        <v>2546</v>
      </c>
      <c r="C1192" s="2">
        <v>12.98</v>
      </c>
      <c r="D1192" s="2">
        <v>31.31</v>
      </c>
      <c r="E1192" s="2" t="s">
        <v>336</v>
      </c>
      <c r="F1192" s="2" t="s">
        <v>257</v>
      </c>
      <c r="G1192" s="2" t="s">
        <v>253</v>
      </c>
    </row>
    <row r="1193">
      <c r="A1193" s="2" t="s">
        <v>2547</v>
      </c>
      <c r="B1193" s="37" t="s">
        <v>2548</v>
      </c>
      <c r="C1193" s="2">
        <v>-18.29</v>
      </c>
      <c r="D1193" s="2">
        <v>26.97</v>
      </c>
      <c r="E1193" s="2" t="s">
        <v>256</v>
      </c>
      <c r="F1193" s="2" t="s">
        <v>257</v>
      </c>
      <c r="G1193" s="2" t="s">
        <v>253</v>
      </c>
    </row>
    <row r="1194">
      <c r="A1194" s="2" t="s">
        <v>2549</v>
      </c>
      <c r="B1194" s="37" t="s">
        <v>2550</v>
      </c>
      <c r="C1194" s="2">
        <v>-7.43</v>
      </c>
      <c r="D1194" s="2">
        <v>42.56</v>
      </c>
      <c r="E1194" s="2" t="s">
        <v>260</v>
      </c>
      <c r="F1194" s="2" t="s">
        <v>252</v>
      </c>
      <c r="G1194" s="2" t="s">
        <v>253</v>
      </c>
    </row>
    <row r="1195">
      <c r="A1195" s="2" t="s">
        <v>2551</v>
      </c>
      <c r="B1195" s="37" t="s">
        <v>2552</v>
      </c>
      <c r="C1195" s="2">
        <v>22.67</v>
      </c>
      <c r="D1195" s="2">
        <v>15.13</v>
      </c>
      <c r="E1195" s="2" t="s">
        <v>264</v>
      </c>
      <c r="F1195" s="2" t="s">
        <v>265</v>
      </c>
      <c r="G1195" s="2" t="s">
        <v>250</v>
      </c>
    </row>
    <row r="1196">
      <c r="A1196" s="2" t="s">
        <v>2553</v>
      </c>
      <c r="B1196" s="37" t="s">
        <v>2554</v>
      </c>
      <c r="C1196" s="2">
        <v>-3.27</v>
      </c>
      <c r="D1196" s="2">
        <v>46.31</v>
      </c>
      <c r="E1196" s="2" t="s">
        <v>248</v>
      </c>
      <c r="F1196" s="2" t="s">
        <v>252</v>
      </c>
      <c r="G1196" s="2" t="s">
        <v>253</v>
      </c>
    </row>
    <row r="1197">
      <c r="A1197" s="2" t="s">
        <v>2555</v>
      </c>
      <c r="B1197" s="37" t="s">
        <v>2556</v>
      </c>
      <c r="C1197" s="2">
        <v>-13.87</v>
      </c>
      <c r="D1197" s="2">
        <v>26.21</v>
      </c>
      <c r="E1197" s="2" t="s">
        <v>260</v>
      </c>
      <c r="F1197" s="2" t="s">
        <v>257</v>
      </c>
      <c r="G1197" s="2" t="s">
        <v>253</v>
      </c>
    </row>
    <row r="1198">
      <c r="A1198" s="2" t="s">
        <v>2557</v>
      </c>
      <c r="B1198" s="37" t="s">
        <v>2558</v>
      </c>
      <c r="C1198" s="2">
        <v>17.08</v>
      </c>
      <c r="D1198" s="2">
        <v>29.56</v>
      </c>
      <c r="E1198" s="2" t="s">
        <v>336</v>
      </c>
      <c r="F1198" s="2" t="s">
        <v>257</v>
      </c>
      <c r="G1198" s="2" t="s">
        <v>250</v>
      </c>
    </row>
    <row r="1199">
      <c r="A1199" s="2" t="s">
        <v>2559</v>
      </c>
      <c r="B1199" s="37" t="s">
        <v>2560</v>
      </c>
      <c r="C1199" s="2">
        <v>-0.19</v>
      </c>
      <c r="D1199" s="2">
        <v>46.64</v>
      </c>
      <c r="E1199" s="2" t="s">
        <v>248</v>
      </c>
      <c r="F1199" s="2" t="s">
        <v>252</v>
      </c>
      <c r="G1199" s="2" t="s">
        <v>253</v>
      </c>
    </row>
    <row r="1200">
      <c r="A1200" s="2" t="s">
        <v>2561</v>
      </c>
      <c r="B1200" s="37" t="s">
        <v>2562</v>
      </c>
      <c r="C1200" s="2">
        <v>-9.19</v>
      </c>
      <c r="D1200" s="2">
        <v>42.67</v>
      </c>
      <c r="E1200" s="2" t="s">
        <v>260</v>
      </c>
      <c r="F1200" s="2" t="s">
        <v>252</v>
      </c>
      <c r="G1200" s="2" t="s">
        <v>250</v>
      </c>
    </row>
    <row r="1201">
      <c r="A1201" s="2" t="s">
        <v>2563</v>
      </c>
      <c r="B1201" s="37" t="s">
        <v>2564</v>
      </c>
      <c r="C1201" s="2">
        <v>11.41</v>
      </c>
      <c r="D1201" s="2">
        <v>28.78</v>
      </c>
      <c r="E1201" s="2" t="s">
        <v>336</v>
      </c>
      <c r="F1201" s="2" t="s">
        <v>257</v>
      </c>
      <c r="G1201" s="2" t="s">
        <v>253</v>
      </c>
    </row>
    <row r="1202">
      <c r="A1202" s="2" t="s">
        <v>2565</v>
      </c>
      <c r="B1202" s="37" t="s">
        <v>2566</v>
      </c>
      <c r="C1202" s="2">
        <v>-7.5</v>
      </c>
      <c r="D1202" s="2">
        <v>22.67</v>
      </c>
      <c r="E1202" s="2" t="s">
        <v>260</v>
      </c>
      <c r="F1202" s="2" t="s">
        <v>333</v>
      </c>
      <c r="G1202" s="2" t="s">
        <v>310</v>
      </c>
    </row>
    <row r="1203">
      <c r="A1203" s="2" t="s">
        <v>2567</v>
      </c>
      <c r="B1203" s="37" t="s">
        <v>2568</v>
      </c>
      <c r="C1203" s="2">
        <v>9.26</v>
      </c>
      <c r="D1203" s="2">
        <v>16.37</v>
      </c>
      <c r="E1203" s="2" t="s">
        <v>336</v>
      </c>
      <c r="F1203" s="2" t="s">
        <v>333</v>
      </c>
      <c r="G1203" s="2" t="s">
        <v>310</v>
      </c>
    </row>
    <row r="1204">
      <c r="A1204" s="2" t="s">
        <v>2569</v>
      </c>
      <c r="B1204" s="37" t="s">
        <v>2570</v>
      </c>
      <c r="C1204" s="2">
        <v>-17.93</v>
      </c>
      <c r="D1204" s="2">
        <v>31.92</v>
      </c>
      <c r="E1204" s="2" t="s">
        <v>260</v>
      </c>
      <c r="F1204" s="2" t="s">
        <v>257</v>
      </c>
      <c r="G1204" s="2" t="s">
        <v>310</v>
      </c>
    </row>
    <row r="1205">
      <c r="A1205" s="2" t="s">
        <v>2571</v>
      </c>
      <c r="B1205" s="37" t="s">
        <v>2572</v>
      </c>
      <c r="C1205" s="2">
        <v>-7.39</v>
      </c>
      <c r="D1205" s="2">
        <v>37.78</v>
      </c>
      <c r="E1205" s="2" t="s">
        <v>260</v>
      </c>
      <c r="F1205" s="2" t="s">
        <v>249</v>
      </c>
      <c r="G1205" s="2" t="s">
        <v>310</v>
      </c>
    </row>
    <row r="1206">
      <c r="A1206" s="2" t="s">
        <v>2573</v>
      </c>
      <c r="B1206" s="37" t="s">
        <v>2574</v>
      </c>
      <c r="C1206" s="2">
        <v>0.5</v>
      </c>
      <c r="D1206" s="2">
        <v>28.24</v>
      </c>
      <c r="E1206" s="2" t="s">
        <v>248</v>
      </c>
      <c r="F1206" s="2" t="s">
        <v>257</v>
      </c>
      <c r="G1206" s="2" t="s">
        <v>310</v>
      </c>
    </row>
    <row r="1207">
      <c r="A1207" s="2" t="s">
        <v>2575</v>
      </c>
      <c r="B1207" s="37" t="s">
        <v>2576</v>
      </c>
      <c r="C1207" s="2">
        <v>-4.33</v>
      </c>
      <c r="D1207" s="2">
        <v>32.56</v>
      </c>
      <c r="E1207" s="2" t="s">
        <v>248</v>
      </c>
      <c r="F1207" s="2" t="s">
        <v>249</v>
      </c>
      <c r="G1207" s="2" t="s">
        <v>310</v>
      </c>
    </row>
    <row r="1208">
      <c r="A1208" s="2" t="s">
        <v>2577</v>
      </c>
      <c r="B1208" s="37" t="s">
        <v>2578</v>
      </c>
      <c r="C1208" s="2">
        <v>-6.56</v>
      </c>
      <c r="D1208" s="2">
        <v>33.56</v>
      </c>
      <c r="E1208" s="2" t="s">
        <v>260</v>
      </c>
      <c r="F1208" s="2" t="s">
        <v>249</v>
      </c>
      <c r="G1208" s="2" t="s">
        <v>310</v>
      </c>
    </row>
    <row r="1209">
      <c r="A1209" s="2" t="s">
        <v>2579</v>
      </c>
      <c r="B1209" s="37" t="s">
        <v>2580</v>
      </c>
      <c r="C1209" s="2">
        <v>-2.37</v>
      </c>
      <c r="D1209" s="2">
        <v>42.85</v>
      </c>
      <c r="E1209" s="2" t="s">
        <v>248</v>
      </c>
      <c r="F1209" s="2" t="s">
        <v>252</v>
      </c>
      <c r="G1209" s="2" t="s">
        <v>253</v>
      </c>
    </row>
    <row r="1210">
      <c r="A1210" s="2" t="s">
        <v>2581</v>
      </c>
      <c r="B1210" s="37" t="s">
        <v>2582</v>
      </c>
      <c r="C1210" s="2">
        <v>13.78</v>
      </c>
      <c r="D1210" s="2">
        <v>37.22</v>
      </c>
      <c r="E1210" s="2" t="s">
        <v>336</v>
      </c>
      <c r="F1210" s="2" t="s">
        <v>249</v>
      </c>
      <c r="G1210" s="2" t="s">
        <v>250</v>
      </c>
    </row>
    <row r="1211">
      <c r="A1211" s="2" t="s">
        <v>2583</v>
      </c>
      <c r="B1211" s="37" t="s">
        <v>2584</v>
      </c>
      <c r="C1211" s="2">
        <v>-22.73</v>
      </c>
      <c r="D1211" s="2">
        <v>25.0</v>
      </c>
      <c r="E1211" s="2" t="s">
        <v>256</v>
      </c>
      <c r="F1211" s="2" t="s">
        <v>257</v>
      </c>
      <c r="G1211" s="2" t="s">
        <v>250</v>
      </c>
    </row>
    <row r="1212">
      <c r="A1212" s="2" t="s">
        <v>2585</v>
      </c>
      <c r="B1212" s="37" t="s">
        <v>2586</v>
      </c>
      <c r="C1212" s="2">
        <v>26.09</v>
      </c>
      <c r="D1212" s="2">
        <v>16.52</v>
      </c>
      <c r="E1212" s="2" t="s">
        <v>264</v>
      </c>
      <c r="F1212" s="2" t="s">
        <v>333</v>
      </c>
      <c r="G1212" s="2" t="s">
        <v>253</v>
      </c>
    </row>
    <row r="1213">
      <c r="A1213" s="2" t="s">
        <v>2587</v>
      </c>
      <c r="B1213" s="37" t="s">
        <v>2588</v>
      </c>
      <c r="C1213" s="2">
        <v>11.78</v>
      </c>
      <c r="D1213" s="2">
        <v>34.56</v>
      </c>
      <c r="E1213" s="2" t="s">
        <v>336</v>
      </c>
      <c r="F1213" s="2" t="s">
        <v>249</v>
      </c>
      <c r="G1213" s="2" t="s">
        <v>250</v>
      </c>
    </row>
    <row r="1214">
      <c r="A1214" s="2" t="s">
        <v>2589</v>
      </c>
      <c r="B1214" s="37" t="s">
        <v>2590</v>
      </c>
      <c r="C1214" s="2">
        <v>-2.0</v>
      </c>
      <c r="D1214" s="2">
        <v>46.96</v>
      </c>
      <c r="E1214" s="2" t="s">
        <v>248</v>
      </c>
      <c r="F1214" s="2" t="s">
        <v>252</v>
      </c>
      <c r="G1214" s="2" t="s">
        <v>253</v>
      </c>
    </row>
    <row r="1215">
      <c r="A1215" s="2" t="s">
        <v>2591</v>
      </c>
      <c r="B1215" s="37" t="s">
        <v>2592</v>
      </c>
      <c r="C1215" s="2">
        <v>-17.92</v>
      </c>
      <c r="D1215" s="2">
        <v>33.86</v>
      </c>
      <c r="E1215" s="2" t="s">
        <v>260</v>
      </c>
      <c r="F1215" s="2" t="s">
        <v>249</v>
      </c>
      <c r="G1215" s="2" t="s">
        <v>253</v>
      </c>
    </row>
    <row r="1216">
      <c r="A1216" s="2" t="s">
        <v>2593</v>
      </c>
      <c r="B1216" s="37" t="s">
        <v>2594</v>
      </c>
      <c r="C1216" s="2">
        <v>-2.45</v>
      </c>
      <c r="D1216" s="2">
        <v>46.89</v>
      </c>
      <c r="E1216" s="2" t="s">
        <v>248</v>
      </c>
      <c r="F1216" s="2" t="s">
        <v>252</v>
      </c>
      <c r="G1216" s="2" t="s">
        <v>253</v>
      </c>
    </row>
    <row r="1217">
      <c r="A1217" s="2" t="s">
        <v>2595</v>
      </c>
      <c r="B1217" s="37" t="s">
        <v>2596</v>
      </c>
      <c r="C1217" s="2">
        <v>10.4</v>
      </c>
      <c r="D1217" s="2">
        <v>35.1</v>
      </c>
      <c r="E1217" s="2" t="s">
        <v>336</v>
      </c>
      <c r="F1217" s="2" t="s">
        <v>249</v>
      </c>
      <c r="G1217" s="2" t="s">
        <v>253</v>
      </c>
    </row>
    <row r="1218">
      <c r="A1218" s="2" t="s">
        <v>2597</v>
      </c>
      <c r="B1218" s="37" t="s">
        <v>2598</v>
      </c>
      <c r="C1218" s="2">
        <v>-6.31</v>
      </c>
      <c r="D1218" s="2">
        <v>45.06</v>
      </c>
      <c r="E1218" s="2" t="s">
        <v>260</v>
      </c>
      <c r="F1218" s="2" t="s">
        <v>252</v>
      </c>
      <c r="G1218" s="2" t="s">
        <v>253</v>
      </c>
    </row>
    <row r="1219">
      <c r="A1219" s="2" t="s">
        <v>2599</v>
      </c>
      <c r="B1219" s="37" t="s">
        <v>2600</v>
      </c>
      <c r="C1219" s="2">
        <v>-5.4</v>
      </c>
      <c r="D1219" s="2">
        <v>44.04</v>
      </c>
      <c r="E1219" s="2" t="s">
        <v>248</v>
      </c>
      <c r="F1219" s="2" t="s">
        <v>252</v>
      </c>
      <c r="G1219" s="2" t="s">
        <v>253</v>
      </c>
    </row>
    <row r="1220">
      <c r="A1220" s="2" t="s">
        <v>2601</v>
      </c>
      <c r="B1220" s="37" t="s">
        <v>2602</v>
      </c>
      <c r="C1220" s="2">
        <v>-5.23</v>
      </c>
      <c r="D1220" s="2">
        <v>43.11</v>
      </c>
      <c r="E1220" s="2" t="s">
        <v>248</v>
      </c>
      <c r="F1220" s="2" t="s">
        <v>252</v>
      </c>
      <c r="G1220" s="2" t="s">
        <v>253</v>
      </c>
    </row>
    <row r="1221">
      <c r="A1221" s="2" t="s">
        <v>2603</v>
      </c>
      <c r="B1221" s="37" t="s">
        <v>2604</v>
      </c>
      <c r="C1221" s="2">
        <v>-15.11</v>
      </c>
      <c r="D1221" s="2">
        <v>32.55</v>
      </c>
      <c r="E1221" s="2" t="s">
        <v>260</v>
      </c>
      <c r="F1221" s="2" t="s">
        <v>249</v>
      </c>
      <c r="G1221" s="2" t="s">
        <v>253</v>
      </c>
    </row>
    <row r="1222">
      <c r="A1222" s="2" t="s">
        <v>2605</v>
      </c>
      <c r="B1222" s="37" t="s">
        <v>2606</v>
      </c>
      <c r="C1222" s="2">
        <v>-1.15</v>
      </c>
      <c r="D1222" s="2">
        <v>46.66</v>
      </c>
      <c r="E1222" s="2" t="s">
        <v>248</v>
      </c>
      <c r="F1222" s="2" t="s">
        <v>252</v>
      </c>
      <c r="G1222" s="2" t="s">
        <v>253</v>
      </c>
    </row>
    <row r="1223">
      <c r="A1223" s="2" t="s">
        <v>235</v>
      </c>
      <c r="B1223" s="37" t="s">
        <v>2607</v>
      </c>
      <c r="C1223" s="2">
        <v>-0.07</v>
      </c>
      <c r="D1223" s="2">
        <v>46.74</v>
      </c>
      <c r="E1223" s="2" t="s">
        <v>248</v>
      </c>
      <c r="F1223" s="2" t="s">
        <v>252</v>
      </c>
      <c r="G1223" s="2" t="s">
        <v>253</v>
      </c>
    </row>
    <row r="1224">
      <c r="A1224" s="2" t="s">
        <v>2608</v>
      </c>
      <c r="B1224" s="37" t="s">
        <v>2609</v>
      </c>
      <c r="C1224" s="2">
        <v>-1.86</v>
      </c>
      <c r="D1224" s="2">
        <v>47.37</v>
      </c>
      <c r="E1224" s="2" t="s">
        <v>248</v>
      </c>
      <c r="F1224" s="2" t="s">
        <v>252</v>
      </c>
      <c r="G1224" s="2" t="s">
        <v>253</v>
      </c>
    </row>
    <row r="1225">
      <c r="A1225" s="2" t="s">
        <v>2610</v>
      </c>
      <c r="B1225" s="37" t="s">
        <v>2611</v>
      </c>
      <c r="C1225" s="2">
        <v>-3.62</v>
      </c>
      <c r="D1225" s="2">
        <v>46.16</v>
      </c>
      <c r="E1225" s="2" t="s">
        <v>248</v>
      </c>
      <c r="F1225" s="2" t="s">
        <v>252</v>
      </c>
      <c r="G1225" s="2" t="s">
        <v>253</v>
      </c>
    </row>
    <row r="1226">
      <c r="A1226" s="2" t="s">
        <v>2612</v>
      </c>
      <c r="B1226" s="37" t="s">
        <v>2613</v>
      </c>
      <c r="C1226" s="2">
        <v>-8.52</v>
      </c>
      <c r="D1226" s="2">
        <v>43.37</v>
      </c>
      <c r="E1226" s="2" t="s">
        <v>260</v>
      </c>
      <c r="F1226" s="2" t="s">
        <v>252</v>
      </c>
      <c r="G1226" s="2" t="s">
        <v>253</v>
      </c>
    </row>
    <row r="1227">
      <c r="A1227" s="2" t="s">
        <v>2614</v>
      </c>
      <c r="B1227" s="37" t="s">
        <v>2615</v>
      </c>
      <c r="C1227" s="2">
        <v>-0.69</v>
      </c>
      <c r="D1227" s="2">
        <v>46.88</v>
      </c>
      <c r="E1227" s="2" t="s">
        <v>248</v>
      </c>
      <c r="F1227" s="2" t="s">
        <v>252</v>
      </c>
      <c r="G1227" s="2" t="s">
        <v>253</v>
      </c>
    </row>
    <row r="1228">
      <c r="A1228" s="2" t="s">
        <v>2616</v>
      </c>
      <c r="B1228" s="37" t="s">
        <v>2617</v>
      </c>
      <c r="C1228" s="2">
        <v>-0.04</v>
      </c>
      <c r="D1228" s="2">
        <v>44.97</v>
      </c>
      <c r="E1228" s="2" t="s">
        <v>248</v>
      </c>
      <c r="F1228" s="2" t="s">
        <v>252</v>
      </c>
      <c r="G1228" s="2" t="s">
        <v>253</v>
      </c>
    </row>
    <row r="1229">
      <c r="A1229" s="2" t="s">
        <v>2618</v>
      </c>
      <c r="B1229" s="37" t="s">
        <v>2619</v>
      </c>
      <c r="C1229" s="2">
        <v>-3.04</v>
      </c>
      <c r="D1229" s="2">
        <v>47.87</v>
      </c>
      <c r="E1229" s="2" t="s">
        <v>248</v>
      </c>
      <c r="F1229" s="2" t="s">
        <v>252</v>
      </c>
      <c r="G1229" s="2" t="s">
        <v>253</v>
      </c>
    </row>
    <row r="1230">
      <c r="A1230" s="2" t="s">
        <v>2620</v>
      </c>
      <c r="B1230" s="37" t="s">
        <v>2621</v>
      </c>
      <c r="C1230" s="2">
        <v>-2.99</v>
      </c>
      <c r="D1230" s="2">
        <v>44.82</v>
      </c>
      <c r="E1230" s="2" t="s">
        <v>248</v>
      </c>
      <c r="F1230" s="2" t="s">
        <v>252</v>
      </c>
      <c r="G1230" s="2" t="s">
        <v>253</v>
      </c>
    </row>
    <row r="1231">
      <c r="A1231" s="2" t="s">
        <v>2622</v>
      </c>
      <c r="B1231" s="37" t="s">
        <v>2623</v>
      </c>
      <c r="C1231" s="2">
        <v>-19.7</v>
      </c>
      <c r="D1231" s="2">
        <v>25.51</v>
      </c>
      <c r="E1231" s="2" t="s">
        <v>256</v>
      </c>
      <c r="F1231" s="2" t="s">
        <v>257</v>
      </c>
      <c r="G1231" s="2" t="s">
        <v>253</v>
      </c>
    </row>
    <row r="1232">
      <c r="A1232" s="2" t="s">
        <v>2624</v>
      </c>
      <c r="B1232" s="37" t="s">
        <v>2625</v>
      </c>
      <c r="C1232" s="2">
        <v>-0.18</v>
      </c>
      <c r="D1232" s="2">
        <v>42.53</v>
      </c>
      <c r="E1232" s="2" t="s">
        <v>248</v>
      </c>
      <c r="F1232" s="2" t="s">
        <v>252</v>
      </c>
      <c r="G1232" s="2" t="s">
        <v>253</v>
      </c>
    </row>
    <row r="1233">
      <c r="A1233" s="2" t="s">
        <v>2626</v>
      </c>
      <c r="B1233" s="37" t="s">
        <v>2627</v>
      </c>
      <c r="C1233" s="2">
        <v>-10.93</v>
      </c>
      <c r="D1233" s="2">
        <v>41.18</v>
      </c>
      <c r="E1233" s="2" t="s">
        <v>260</v>
      </c>
      <c r="F1233" s="2" t="s">
        <v>252</v>
      </c>
      <c r="G1233" s="2" t="s">
        <v>253</v>
      </c>
    </row>
    <row r="1234">
      <c r="A1234" s="2" t="s">
        <v>2628</v>
      </c>
      <c r="B1234" s="37" t="s">
        <v>2629</v>
      </c>
      <c r="C1234" s="2">
        <v>-5.19</v>
      </c>
      <c r="D1234" s="2">
        <v>43.76</v>
      </c>
      <c r="E1234" s="2" t="s">
        <v>248</v>
      </c>
      <c r="F1234" s="2" t="s">
        <v>252</v>
      </c>
      <c r="G1234" s="2" t="s">
        <v>253</v>
      </c>
    </row>
    <row r="1235">
      <c r="A1235" s="2" t="s">
        <v>2630</v>
      </c>
      <c r="B1235" s="37" t="s">
        <v>2631</v>
      </c>
      <c r="C1235" s="2">
        <v>-4.11</v>
      </c>
      <c r="D1235" s="2">
        <v>44.09</v>
      </c>
      <c r="E1235" s="2" t="s">
        <v>248</v>
      </c>
      <c r="F1235" s="2" t="s">
        <v>252</v>
      </c>
      <c r="G1235" s="2" t="s">
        <v>253</v>
      </c>
    </row>
    <row r="1236">
      <c r="A1236" s="2" t="s">
        <v>2632</v>
      </c>
      <c r="B1236" s="37" t="s">
        <v>2633</v>
      </c>
      <c r="C1236" s="2">
        <v>-1.68</v>
      </c>
      <c r="D1236" s="2">
        <v>45.78</v>
      </c>
      <c r="E1236" s="2" t="s">
        <v>248</v>
      </c>
      <c r="F1236" s="2" t="s">
        <v>252</v>
      </c>
      <c r="G1236" s="2" t="s">
        <v>253</v>
      </c>
    </row>
    <row r="1237">
      <c r="A1237" s="2" t="s">
        <v>2634</v>
      </c>
      <c r="B1237" s="37" t="s">
        <v>2635</v>
      </c>
      <c r="C1237" s="2">
        <v>-4.79</v>
      </c>
      <c r="D1237" s="2">
        <v>39.94</v>
      </c>
      <c r="E1237" s="2" t="s">
        <v>248</v>
      </c>
      <c r="F1237" s="2" t="s">
        <v>249</v>
      </c>
      <c r="G1237" s="2" t="s">
        <v>253</v>
      </c>
    </row>
    <row r="1238">
      <c r="A1238" s="2" t="s">
        <v>2636</v>
      </c>
      <c r="B1238" s="37" t="s">
        <v>2637</v>
      </c>
      <c r="C1238" s="2">
        <v>17.54</v>
      </c>
      <c r="D1238" s="2">
        <v>12.98</v>
      </c>
      <c r="E1238" s="2" t="s">
        <v>336</v>
      </c>
      <c r="F1238" s="2" t="s">
        <v>265</v>
      </c>
      <c r="G1238" s="2" t="s">
        <v>253</v>
      </c>
    </row>
    <row r="1239">
      <c r="A1239" s="2" t="s">
        <v>2638</v>
      </c>
      <c r="B1239" s="37" t="s">
        <v>2639</v>
      </c>
      <c r="C1239" s="2">
        <v>23.71</v>
      </c>
      <c r="D1239" s="2">
        <v>16.08</v>
      </c>
      <c r="E1239" s="2" t="s">
        <v>264</v>
      </c>
      <c r="F1239" s="2" t="s">
        <v>333</v>
      </c>
      <c r="G1239" s="2" t="s">
        <v>250</v>
      </c>
    </row>
    <row r="1240">
      <c r="A1240" s="2" t="s">
        <v>2640</v>
      </c>
      <c r="B1240" s="37" t="s">
        <v>2641</v>
      </c>
      <c r="C1240" s="2">
        <v>-23.23</v>
      </c>
      <c r="D1240" s="2">
        <v>35.5</v>
      </c>
      <c r="E1240" s="2" t="s">
        <v>256</v>
      </c>
      <c r="F1240" s="2" t="s">
        <v>249</v>
      </c>
      <c r="G1240" s="2" t="s">
        <v>253</v>
      </c>
    </row>
    <row r="1241">
      <c r="A1241" s="2" t="s">
        <v>2642</v>
      </c>
      <c r="B1241" s="37" t="s">
        <v>2643</v>
      </c>
      <c r="C1241" s="2">
        <v>-5.33</v>
      </c>
      <c r="D1241" s="2">
        <v>38.44</v>
      </c>
      <c r="E1241" s="2" t="s">
        <v>248</v>
      </c>
      <c r="F1241" s="2" t="s">
        <v>249</v>
      </c>
      <c r="G1241" s="2" t="s">
        <v>250</v>
      </c>
    </row>
    <row r="1242">
      <c r="A1242" s="2" t="s">
        <v>150</v>
      </c>
      <c r="B1242" s="37" t="s">
        <v>2644</v>
      </c>
      <c r="C1242" s="2">
        <v>-5.78</v>
      </c>
      <c r="D1242" s="2">
        <v>40.58</v>
      </c>
      <c r="E1242" s="2" t="s">
        <v>248</v>
      </c>
      <c r="F1242" s="2" t="s">
        <v>252</v>
      </c>
      <c r="G1242" s="2" t="s">
        <v>253</v>
      </c>
    </row>
    <row r="1243">
      <c r="A1243" s="2" t="s">
        <v>2645</v>
      </c>
      <c r="B1243" s="37" t="s">
        <v>2646</v>
      </c>
      <c r="C1243" s="2">
        <v>-1.33</v>
      </c>
      <c r="D1243" s="2">
        <v>46.0</v>
      </c>
      <c r="E1243" s="2" t="s">
        <v>248</v>
      </c>
      <c r="F1243" s="2" t="s">
        <v>252</v>
      </c>
      <c r="G1243" s="2" t="s">
        <v>250</v>
      </c>
    </row>
    <row r="1244">
      <c r="A1244" s="2" t="s">
        <v>2647</v>
      </c>
      <c r="B1244" s="37" t="s">
        <v>2648</v>
      </c>
      <c r="C1244" s="2">
        <v>19.23</v>
      </c>
      <c r="D1244" s="2">
        <v>16.27</v>
      </c>
      <c r="E1244" s="2" t="s">
        <v>264</v>
      </c>
      <c r="F1244" s="2" t="s">
        <v>333</v>
      </c>
      <c r="G1244" s="2" t="s">
        <v>253</v>
      </c>
    </row>
    <row r="1245">
      <c r="A1245" s="2" t="s">
        <v>2649</v>
      </c>
      <c r="B1245" s="37" t="s">
        <v>2650</v>
      </c>
      <c r="C1245" s="2">
        <v>6.67</v>
      </c>
      <c r="D1245" s="2">
        <v>41.22</v>
      </c>
      <c r="E1245" s="2" t="s">
        <v>336</v>
      </c>
      <c r="F1245" s="2" t="s">
        <v>252</v>
      </c>
      <c r="G1245" s="2" t="s">
        <v>310</v>
      </c>
    </row>
    <row r="1246">
      <c r="A1246" s="2" t="s">
        <v>2651</v>
      </c>
      <c r="B1246" s="37" t="s">
        <v>2652</v>
      </c>
      <c r="C1246" s="2">
        <v>-6.76</v>
      </c>
      <c r="D1246" s="2">
        <v>34.17</v>
      </c>
      <c r="E1246" s="2" t="s">
        <v>260</v>
      </c>
      <c r="F1246" s="2" t="s">
        <v>249</v>
      </c>
      <c r="G1246" s="2" t="s">
        <v>253</v>
      </c>
    </row>
    <row r="1247">
      <c r="A1247" s="2" t="s">
        <v>2653</v>
      </c>
      <c r="B1247" s="37" t="s">
        <v>2654</v>
      </c>
      <c r="C1247" s="2">
        <v>-10.61</v>
      </c>
      <c r="D1247" s="2">
        <v>43.78</v>
      </c>
      <c r="E1247" s="2" t="s">
        <v>260</v>
      </c>
      <c r="F1247" s="2" t="s">
        <v>252</v>
      </c>
      <c r="G1247" s="2" t="s">
        <v>250</v>
      </c>
    </row>
    <row r="1248">
      <c r="A1248" s="2" t="s">
        <v>208</v>
      </c>
      <c r="B1248" s="37" t="s">
        <v>2655</v>
      </c>
      <c r="C1248" s="2">
        <v>-2.22</v>
      </c>
      <c r="D1248" s="2">
        <v>45.32</v>
      </c>
      <c r="E1248" s="2" t="s">
        <v>248</v>
      </c>
      <c r="F1248" s="2" t="s">
        <v>252</v>
      </c>
      <c r="G1248" s="2" t="s">
        <v>253</v>
      </c>
    </row>
    <row r="1249">
      <c r="A1249" s="2" t="s">
        <v>2656</v>
      </c>
      <c r="B1249" s="37" t="s">
        <v>2657</v>
      </c>
      <c r="C1249" s="2">
        <v>-15.27</v>
      </c>
      <c r="D1249" s="2">
        <v>37.01</v>
      </c>
      <c r="E1249" s="2" t="s">
        <v>260</v>
      </c>
      <c r="F1249" s="2" t="s">
        <v>249</v>
      </c>
      <c r="G1249" s="2" t="s">
        <v>253</v>
      </c>
    </row>
    <row r="1250">
      <c r="A1250" s="2" t="s">
        <v>2658</v>
      </c>
      <c r="B1250" s="37" t="s">
        <v>2659</v>
      </c>
      <c r="C1250" s="2">
        <v>21.78</v>
      </c>
      <c r="D1250" s="2">
        <v>19.22</v>
      </c>
      <c r="E1250" s="2" t="s">
        <v>264</v>
      </c>
      <c r="F1250" s="2" t="s">
        <v>333</v>
      </c>
      <c r="G1250" s="2" t="s">
        <v>250</v>
      </c>
    </row>
    <row r="1251">
      <c r="A1251" s="2" t="s">
        <v>2660</v>
      </c>
      <c r="B1251" s="37" t="s">
        <v>2661</v>
      </c>
      <c r="C1251" s="2">
        <v>-11.01</v>
      </c>
      <c r="D1251" s="2">
        <v>39.51</v>
      </c>
      <c r="E1251" s="2" t="s">
        <v>260</v>
      </c>
      <c r="F1251" s="2" t="s">
        <v>249</v>
      </c>
      <c r="G1251" s="2" t="s">
        <v>253</v>
      </c>
    </row>
    <row r="1252">
      <c r="A1252" s="2" t="s">
        <v>2662</v>
      </c>
      <c r="B1252" s="37" t="s">
        <v>2663</v>
      </c>
      <c r="C1252" s="2">
        <v>-15.97</v>
      </c>
      <c r="D1252" s="2">
        <v>35.5</v>
      </c>
      <c r="E1252" s="2" t="s">
        <v>260</v>
      </c>
      <c r="F1252" s="2" t="s">
        <v>249</v>
      </c>
      <c r="G1252" s="2" t="s">
        <v>250</v>
      </c>
    </row>
    <row r="1253">
      <c r="A1253" s="2" t="s">
        <v>2664</v>
      </c>
      <c r="B1253" s="37" t="s">
        <v>2665</v>
      </c>
      <c r="C1253" s="2">
        <v>-3.77</v>
      </c>
      <c r="D1253" s="2">
        <v>45.53</v>
      </c>
      <c r="E1253" s="2" t="s">
        <v>248</v>
      </c>
      <c r="F1253" s="2" t="s">
        <v>252</v>
      </c>
      <c r="G1253" s="2" t="s">
        <v>253</v>
      </c>
    </row>
    <row r="1254">
      <c r="A1254" s="2" t="s">
        <v>2666</v>
      </c>
      <c r="B1254" s="37" t="s">
        <v>2667</v>
      </c>
      <c r="C1254" s="2">
        <v>-1.78</v>
      </c>
      <c r="D1254" s="2">
        <v>42.56</v>
      </c>
      <c r="E1254" s="2" t="s">
        <v>248</v>
      </c>
      <c r="F1254" s="2" t="s">
        <v>252</v>
      </c>
      <c r="G1254" s="2" t="s">
        <v>250</v>
      </c>
    </row>
    <row r="1255">
      <c r="A1255" s="2" t="s">
        <v>2668</v>
      </c>
      <c r="B1255" s="37" t="s">
        <v>2669</v>
      </c>
      <c r="C1255" s="2">
        <v>-2.06</v>
      </c>
      <c r="D1255" s="2">
        <v>45.2</v>
      </c>
      <c r="E1255" s="2" t="s">
        <v>248</v>
      </c>
      <c r="F1255" s="2" t="s">
        <v>252</v>
      </c>
      <c r="G1255" s="2" t="s">
        <v>253</v>
      </c>
    </row>
    <row r="1256">
      <c r="A1256" s="2" t="s">
        <v>2670</v>
      </c>
      <c r="B1256" s="37" t="s">
        <v>2671</v>
      </c>
      <c r="C1256" s="2">
        <v>0.0</v>
      </c>
      <c r="D1256" s="2">
        <v>42.33</v>
      </c>
      <c r="E1256" s="2" t="s">
        <v>248</v>
      </c>
      <c r="F1256" s="2" t="s">
        <v>252</v>
      </c>
      <c r="G1256" s="2" t="s">
        <v>253</v>
      </c>
    </row>
    <row r="1257">
      <c r="A1257" s="2" t="s">
        <v>2672</v>
      </c>
      <c r="B1257" s="37" t="s">
        <v>2673</v>
      </c>
      <c r="C1257" s="2">
        <v>-23.14</v>
      </c>
      <c r="D1257" s="2">
        <v>32.36</v>
      </c>
      <c r="E1257" s="2" t="s">
        <v>256</v>
      </c>
      <c r="F1257" s="2" t="s">
        <v>249</v>
      </c>
      <c r="G1257" s="2" t="s">
        <v>253</v>
      </c>
    </row>
    <row r="1258">
      <c r="A1258" s="2" t="s">
        <v>2674</v>
      </c>
      <c r="B1258" s="37" t="s">
        <v>2675</v>
      </c>
      <c r="C1258" s="2">
        <v>-12.58</v>
      </c>
      <c r="D1258" s="2">
        <v>38.88</v>
      </c>
      <c r="E1258" s="2" t="s">
        <v>260</v>
      </c>
      <c r="F1258" s="2" t="s">
        <v>249</v>
      </c>
      <c r="G1258" s="2" t="s">
        <v>253</v>
      </c>
    </row>
    <row r="1259">
      <c r="A1259" s="2" t="s">
        <v>2676</v>
      </c>
      <c r="B1259" s="37" t="s">
        <v>2677</v>
      </c>
      <c r="C1259" s="2">
        <v>-23.07</v>
      </c>
      <c r="D1259" s="2">
        <v>20.15</v>
      </c>
      <c r="E1259" s="2" t="s">
        <v>256</v>
      </c>
      <c r="F1259" s="2" t="s">
        <v>333</v>
      </c>
      <c r="G1259" s="2" t="s">
        <v>250</v>
      </c>
    </row>
    <row r="1260">
      <c r="A1260" s="2" t="s">
        <v>2678</v>
      </c>
      <c r="B1260" s="37" t="s">
        <v>2679</v>
      </c>
      <c r="C1260" s="2">
        <v>-6.61</v>
      </c>
      <c r="D1260" s="2">
        <v>40.11</v>
      </c>
      <c r="E1260" s="2" t="s">
        <v>260</v>
      </c>
      <c r="F1260" s="2" t="s">
        <v>252</v>
      </c>
      <c r="G1260" s="2" t="s">
        <v>250</v>
      </c>
    </row>
    <row r="1261">
      <c r="A1261" s="2" t="s">
        <v>2680</v>
      </c>
      <c r="B1261" s="37" t="s">
        <v>2681</v>
      </c>
      <c r="C1261" s="2">
        <v>-3.5</v>
      </c>
      <c r="D1261" s="2">
        <v>41.9</v>
      </c>
      <c r="E1261" s="2" t="s">
        <v>248</v>
      </c>
      <c r="F1261" s="2" t="s">
        <v>252</v>
      </c>
      <c r="G1261" s="2" t="s">
        <v>253</v>
      </c>
    </row>
    <row r="1262">
      <c r="A1262" s="2" t="s">
        <v>2682</v>
      </c>
      <c r="B1262" s="37" t="s">
        <v>2683</v>
      </c>
      <c r="C1262" s="2">
        <v>-11.62</v>
      </c>
      <c r="D1262" s="2">
        <v>35.28</v>
      </c>
      <c r="E1262" s="2" t="s">
        <v>260</v>
      </c>
      <c r="F1262" s="2" t="s">
        <v>249</v>
      </c>
      <c r="G1262" s="2" t="s">
        <v>253</v>
      </c>
    </row>
    <row r="1263">
      <c r="A1263" s="2" t="s">
        <v>2684</v>
      </c>
      <c r="B1263" s="37" t="s">
        <v>2685</v>
      </c>
      <c r="C1263" s="2">
        <v>-1.13</v>
      </c>
      <c r="D1263" s="2">
        <v>44.35</v>
      </c>
      <c r="E1263" s="2" t="s">
        <v>248</v>
      </c>
      <c r="F1263" s="2" t="s">
        <v>252</v>
      </c>
      <c r="G1263" s="2" t="s">
        <v>253</v>
      </c>
    </row>
    <row r="1264">
      <c r="A1264" s="37" t="s">
        <v>2686</v>
      </c>
      <c r="B1264" s="37" t="s">
        <v>2687</v>
      </c>
      <c r="C1264" s="2">
        <v>0.0</v>
      </c>
      <c r="D1264" s="2">
        <v>45.77</v>
      </c>
      <c r="E1264" s="2" t="s">
        <v>248</v>
      </c>
      <c r="F1264" s="2" t="s">
        <v>252</v>
      </c>
      <c r="G1264" s="2" t="s">
        <v>253</v>
      </c>
    </row>
    <row r="1265">
      <c r="A1265" s="2" t="s">
        <v>2688</v>
      </c>
      <c r="B1265" s="37" t="s">
        <v>2689</v>
      </c>
      <c r="C1265" s="2">
        <v>0.0</v>
      </c>
      <c r="D1265" s="2">
        <v>46.89</v>
      </c>
      <c r="E1265" s="2" t="s">
        <v>248</v>
      </c>
      <c r="F1265" s="2" t="s">
        <v>252</v>
      </c>
      <c r="G1265" s="2" t="s">
        <v>253</v>
      </c>
    </row>
    <row r="1266">
      <c r="A1266" s="2" t="s">
        <v>2690</v>
      </c>
      <c r="B1266" s="37" t="s">
        <v>2691</v>
      </c>
      <c r="C1266" s="2">
        <v>19.33</v>
      </c>
      <c r="D1266" s="2">
        <v>17.74</v>
      </c>
      <c r="E1266" s="2" t="s">
        <v>264</v>
      </c>
      <c r="F1266" s="2" t="s">
        <v>333</v>
      </c>
      <c r="G1266" s="2" t="s">
        <v>250</v>
      </c>
    </row>
    <row r="1267">
      <c r="A1267" s="2" t="s">
        <v>2692</v>
      </c>
      <c r="B1267" s="37" t="s">
        <v>2693</v>
      </c>
      <c r="C1267" s="2">
        <v>-0.08</v>
      </c>
      <c r="D1267" s="2">
        <v>42.56</v>
      </c>
      <c r="E1267" s="2" t="s">
        <v>248</v>
      </c>
      <c r="F1267" s="2" t="s">
        <v>252</v>
      </c>
      <c r="G1267" s="2" t="s">
        <v>253</v>
      </c>
    </row>
    <row r="1268">
      <c r="A1268" s="2" t="s">
        <v>2694</v>
      </c>
      <c r="B1268" s="37" t="s">
        <v>2695</v>
      </c>
      <c r="C1268" s="2">
        <v>13.64</v>
      </c>
      <c r="D1268" s="2">
        <v>26.88</v>
      </c>
      <c r="E1268" s="2" t="s">
        <v>336</v>
      </c>
      <c r="F1268" s="2" t="s">
        <v>257</v>
      </c>
      <c r="G1268" s="2" t="s">
        <v>253</v>
      </c>
    </row>
    <row r="1269">
      <c r="A1269" s="2" t="s">
        <v>2696</v>
      </c>
      <c r="B1269" s="37" t="s">
        <v>2697</v>
      </c>
      <c r="C1269" s="2">
        <v>6.51</v>
      </c>
      <c r="D1269" s="2">
        <v>26.17</v>
      </c>
      <c r="E1269" s="2" t="s">
        <v>336</v>
      </c>
      <c r="F1269" s="2" t="s">
        <v>257</v>
      </c>
      <c r="G1269" s="2" t="s">
        <v>253</v>
      </c>
    </row>
    <row r="1270">
      <c r="A1270" s="2" t="s">
        <v>2698</v>
      </c>
      <c r="B1270" s="37" t="s">
        <v>2699</v>
      </c>
      <c r="C1270" s="2">
        <v>-3.97</v>
      </c>
      <c r="D1270" s="2">
        <v>41.53</v>
      </c>
      <c r="E1270" s="2" t="s">
        <v>248</v>
      </c>
      <c r="F1270" s="2" t="s">
        <v>252</v>
      </c>
      <c r="G1270" s="2" t="s">
        <v>253</v>
      </c>
    </row>
    <row r="1271">
      <c r="A1271" s="2" t="s">
        <v>2700</v>
      </c>
      <c r="B1271" s="37" t="s">
        <v>2701</v>
      </c>
      <c r="C1271" s="2">
        <v>-0.4</v>
      </c>
      <c r="D1271" s="2">
        <v>44.44</v>
      </c>
      <c r="E1271" s="2" t="s">
        <v>248</v>
      </c>
      <c r="F1271" s="2" t="s">
        <v>252</v>
      </c>
      <c r="G1271" s="2" t="s">
        <v>253</v>
      </c>
    </row>
    <row r="1272">
      <c r="A1272" s="2" t="s">
        <v>2702</v>
      </c>
      <c r="B1272" s="37" t="s">
        <v>2703</v>
      </c>
      <c r="C1272" s="2">
        <v>8.78</v>
      </c>
      <c r="D1272" s="2">
        <v>36.59</v>
      </c>
      <c r="E1272" s="2" t="s">
        <v>336</v>
      </c>
      <c r="F1272" s="2" t="s">
        <v>249</v>
      </c>
      <c r="G1272" s="2" t="s">
        <v>253</v>
      </c>
    </row>
    <row r="1273">
      <c r="A1273" s="2" t="s">
        <v>2704</v>
      </c>
      <c r="B1273" s="37" t="s">
        <v>2705</v>
      </c>
      <c r="C1273" s="2">
        <v>-8.57</v>
      </c>
      <c r="D1273" s="2">
        <v>44.73</v>
      </c>
      <c r="E1273" s="2" t="s">
        <v>260</v>
      </c>
      <c r="F1273" s="2" t="s">
        <v>252</v>
      </c>
      <c r="G1273" s="2" t="s">
        <v>253</v>
      </c>
    </row>
    <row r="1274">
      <c r="A1274" s="2" t="s">
        <v>2706</v>
      </c>
      <c r="B1274" s="37" t="s">
        <v>2707</v>
      </c>
      <c r="C1274" s="2">
        <v>0.02</v>
      </c>
      <c r="D1274" s="2">
        <v>46.56</v>
      </c>
      <c r="E1274" s="2" t="s">
        <v>248</v>
      </c>
      <c r="F1274" s="2" t="s">
        <v>252</v>
      </c>
      <c r="G1274" s="2" t="s">
        <v>253</v>
      </c>
    </row>
    <row r="1275">
      <c r="A1275" s="2" t="s">
        <v>2708</v>
      </c>
      <c r="B1275" s="37" t="s">
        <v>2709</v>
      </c>
      <c r="C1275" s="2">
        <v>-20.6</v>
      </c>
      <c r="D1275" s="2">
        <v>24.89</v>
      </c>
      <c r="E1275" s="2" t="s">
        <v>256</v>
      </c>
      <c r="F1275" s="2" t="s">
        <v>257</v>
      </c>
      <c r="G1275" s="2" t="s">
        <v>250</v>
      </c>
    </row>
    <row r="1276">
      <c r="A1276" s="2" t="s">
        <v>2710</v>
      </c>
      <c r="B1276" s="37" t="s">
        <v>2711</v>
      </c>
      <c r="C1276" s="2">
        <v>-2.52</v>
      </c>
      <c r="D1276" s="2">
        <v>45.06</v>
      </c>
      <c r="E1276" s="2" t="s">
        <v>248</v>
      </c>
      <c r="F1276" s="2" t="s">
        <v>252</v>
      </c>
      <c r="G1276" s="2" t="s">
        <v>253</v>
      </c>
    </row>
    <row r="1277">
      <c r="A1277" s="2" t="s">
        <v>2712</v>
      </c>
      <c r="B1277" s="37" t="s">
        <v>2713</v>
      </c>
      <c r="C1277" s="2">
        <v>-3.83</v>
      </c>
      <c r="D1277" s="2">
        <v>46.43</v>
      </c>
      <c r="E1277" s="2" t="s">
        <v>248</v>
      </c>
      <c r="F1277" s="2" t="s">
        <v>252</v>
      </c>
      <c r="G1277" s="2" t="s">
        <v>253</v>
      </c>
    </row>
    <row r="1278">
      <c r="A1278" s="2" t="s">
        <v>2714</v>
      </c>
      <c r="B1278" s="37" t="s">
        <v>2715</v>
      </c>
      <c r="C1278" s="2">
        <v>0.43</v>
      </c>
      <c r="D1278" s="2">
        <v>49.37</v>
      </c>
      <c r="E1278" s="2" t="s">
        <v>248</v>
      </c>
      <c r="F1278" s="2" t="s">
        <v>291</v>
      </c>
      <c r="G1278" s="2" t="s">
        <v>253</v>
      </c>
    </row>
    <row r="1279">
      <c r="A1279" s="2" t="s">
        <v>2716</v>
      </c>
      <c r="B1279" s="37" t="s">
        <v>2717</v>
      </c>
      <c r="C1279" s="2">
        <v>-1.75</v>
      </c>
      <c r="D1279" s="2">
        <v>47.17</v>
      </c>
      <c r="E1279" s="2" t="s">
        <v>248</v>
      </c>
      <c r="F1279" s="2" t="s">
        <v>252</v>
      </c>
      <c r="G1279" s="2" t="s">
        <v>250</v>
      </c>
    </row>
    <row r="1280">
      <c r="A1280" s="2" t="s">
        <v>2718</v>
      </c>
      <c r="B1280" s="37" t="s">
        <v>2719</v>
      </c>
      <c r="C1280" s="2">
        <v>-20.56</v>
      </c>
      <c r="D1280" s="2">
        <v>23.94</v>
      </c>
      <c r="E1280" s="2" t="s">
        <v>256</v>
      </c>
      <c r="F1280" s="2" t="s">
        <v>333</v>
      </c>
      <c r="G1280" s="2" t="s">
        <v>250</v>
      </c>
    </row>
    <row r="1281">
      <c r="A1281" s="2" t="s">
        <v>2720</v>
      </c>
      <c r="B1281" s="37" t="s">
        <v>2721</v>
      </c>
      <c r="C1281" s="2">
        <v>-2.64</v>
      </c>
      <c r="D1281" s="2">
        <v>44.09</v>
      </c>
      <c r="E1281" s="2" t="s">
        <v>248</v>
      </c>
      <c r="F1281" s="2" t="s">
        <v>252</v>
      </c>
      <c r="G1281" s="2" t="s">
        <v>253</v>
      </c>
    </row>
    <row r="1282">
      <c r="A1282" s="2" t="s">
        <v>2722</v>
      </c>
      <c r="B1282" s="37" t="s">
        <v>2723</v>
      </c>
      <c r="C1282" s="2">
        <v>-13.96</v>
      </c>
      <c r="D1282" s="2">
        <v>44.89</v>
      </c>
      <c r="E1282" s="2" t="s">
        <v>260</v>
      </c>
      <c r="F1282" s="2" t="s">
        <v>252</v>
      </c>
      <c r="G1282" s="2" t="s">
        <v>250</v>
      </c>
    </row>
    <row r="1283">
      <c r="A1283" s="2" t="s">
        <v>2724</v>
      </c>
      <c r="B1283" s="37" t="s">
        <v>2725</v>
      </c>
      <c r="C1283" s="2">
        <v>-23.0</v>
      </c>
      <c r="D1283" s="2">
        <v>29.44</v>
      </c>
      <c r="E1283" s="2" t="s">
        <v>256</v>
      </c>
      <c r="F1283" s="2" t="s">
        <v>257</v>
      </c>
      <c r="G1283" s="2" t="s">
        <v>250</v>
      </c>
    </row>
    <row r="1284">
      <c r="A1284" s="2" t="s">
        <v>2726</v>
      </c>
      <c r="B1284" s="37" t="s">
        <v>2727</v>
      </c>
      <c r="C1284" s="2">
        <v>22.78</v>
      </c>
      <c r="D1284" s="2">
        <v>18.44</v>
      </c>
      <c r="E1284" s="2" t="s">
        <v>264</v>
      </c>
      <c r="F1284" s="2" t="s">
        <v>333</v>
      </c>
      <c r="G1284" s="2" t="s">
        <v>250</v>
      </c>
    </row>
    <row r="1285">
      <c r="A1285" s="2" t="s">
        <v>2728</v>
      </c>
      <c r="B1285" s="37" t="s">
        <v>2729</v>
      </c>
      <c r="C1285" s="2">
        <v>-0.64</v>
      </c>
      <c r="D1285" s="2">
        <v>45.67</v>
      </c>
      <c r="E1285" s="2" t="s">
        <v>248</v>
      </c>
      <c r="F1285" s="2" t="s">
        <v>252</v>
      </c>
      <c r="G1285" s="2" t="s">
        <v>253</v>
      </c>
    </row>
    <row r="1286">
      <c r="A1286" s="2" t="s">
        <v>2730</v>
      </c>
      <c r="B1286" s="37" t="s">
        <v>2731</v>
      </c>
      <c r="C1286" s="2">
        <v>-1.89</v>
      </c>
      <c r="D1286" s="2">
        <v>41.22</v>
      </c>
      <c r="E1286" s="2" t="s">
        <v>248</v>
      </c>
      <c r="F1286" s="2" t="s">
        <v>252</v>
      </c>
      <c r="G1286" s="2" t="s">
        <v>250</v>
      </c>
    </row>
    <row r="1287">
      <c r="A1287" s="2" t="s">
        <v>2732</v>
      </c>
      <c r="B1287" s="37" t="s">
        <v>2733</v>
      </c>
      <c r="C1287" s="2">
        <v>-12.49</v>
      </c>
      <c r="D1287" s="2">
        <v>39.5</v>
      </c>
      <c r="E1287" s="2" t="s">
        <v>260</v>
      </c>
      <c r="F1287" s="2" t="s">
        <v>249</v>
      </c>
      <c r="G1287" s="2" t="s">
        <v>253</v>
      </c>
    </row>
    <row r="1288">
      <c r="A1288" s="2" t="s">
        <v>2734</v>
      </c>
      <c r="B1288" s="37" t="s">
        <v>2735</v>
      </c>
      <c r="C1288" s="2">
        <v>0.0</v>
      </c>
      <c r="D1288" s="2">
        <v>44.36</v>
      </c>
      <c r="E1288" s="2" t="s">
        <v>248</v>
      </c>
      <c r="F1288" s="2" t="s">
        <v>252</v>
      </c>
      <c r="G1288" s="2" t="s">
        <v>253</v>
      </c>
    </row>
    <row r="1289">
      <c r="A1289" s="2" t="s">
        <v>2736</v>
      </c>
      <c r="B1289" s="37" t="s">
        <v>2737</v>
      </c>
      <c r="C1289" s="2">
        <v>-0.22</v>
      </c>
      <c r="D1289" s="2">
        <v>40.89</v>
      </c>
      <c r="E1289" s="2" t="s">
        <v>248</v>
      </c>
      <c r="F1289" s="2" t="s">
        <v>252</v>
      </c>
      <c r="G1289" s="2" t="s">
        <v>250</v>
      </c>
    </row>
    <row r="1290">
      <c r="A1290" s="2" t="s">
        <v>2738</v>
      </c>
      <c r="B1290" s="37" t="s">
        <v>2739</v>
      </c>
      <c r="C1290" s="2">
        <v>-2.29</v>
      </c>
      <c r="D1290" s="2">
        <v>44.3</v>
      </c>
      <c r="E1290" s="2" t="s">
        <v>248</v>
      </c>
      <c r="F1290" s="2" t="s">
        <v>252</v>
      </c>
      <c r="G1290" s="2" t="s">
        <v>253</v>
      </c>
    </row>
    <row r="1291">
      <c r="A1291" s="2" t="s">
        <v>2740</v>
      </c>
      <c r="B1291" s="37" t="s">
        <v>2741</v>
      </c>
      <c r="C1291" s="2">
        <v>19.33</v>
      </c>
      <c r="D1291" s="2">
        <v>14.42</v>
      </c>
      <c r="E1291" s="2" t="s">
        <v>264</v>
      </c>
      <c r="F1291" s="2" t="s">
        <v>265</v>
      </c>
      <c r="G1291" s="2" t="s">
        <v>253</v>
      </c>
    </row>
    <row r="1292">
      <c r="A1292" s="2" t="s">
        <v>2742</v>
      </c>
      <c r="B1292" s="37" t="s">
        <v>2743</v>
      </c>
      <c r="C1292" s="2">
        <v>-6.13</v>
      </c>
      <c r="D1292" s="2">
        <v>44.35</v>
      </c>
      <c r="E1292" s="2" t="s">
        <v>260</v>
      </c>
      <c r="F1292" s="2" t="s">
        <v>252</v>
      </c>
      <c r="G1292" s="2" t="s">
        <v>253</v>
      </c>
    </row>
    <row r="1293">
      <c r="A1293" s="2" t="s">
        <v>2744</v>
      </c>
      <c r="B1293" s="37" t="s">
        <v>2745</v>
      </c>
      <c r="C1293" s="2">
        <v>-6.81</v>
      </c>
      <c r="D1293" s="2">
        <v>24.0</v>
      </c>
      <c r="E1293" s="2" t="s">
        <v>260</v>
      </c>
      <c r="F1293" s="2" t="s">
        <v>333</v>
      </c>
      <c r="G1293" s="2" t="s">
        <v>250</v>
      </c>
    </row>
    <row r="1294">
      <c r="A1294" s="2" t="s">
        <v>2746</v>
      </c>
      <c r="B1294" s="37" t="s">
        <v>2747</v>
      </c>
      <c r="C1294" s="2">
        <v>-6.67</v>
      </c>
      <c r="D1294" s="2">
        <v>40.78</v>
      </c>
      <c r="E1294" s="2" t="s">
        <v>260</v>
      </c>
      <c r="F1294" s="2" t="s">
        <v>252</v>
      </c>
      <c r="G1294" s="2" t="s">
        <v>250</v>
      </c>
    </row>
    <row r="1295">
      <c r="A1295" s="2" t="s">
        <v>2748</v>
      </c>
      <c r="B1295" s="37" t="s">
        <v>2749</v>
      </c>
      <c r="C1295" s="2">
        <v>-2.87</v>
      </c>
      <c r="D1295" s="2">
        <v>46.7</v>
      </c>
      <c r="E1295" s="2" t="s">
        <v>248</v>
      </c>
      <c r="F1295" s="2" t="s">
        <v>252</v>
      </c>
      <c r="G1295" s="2" t="s">
        <v>253</v>
      </c>
    </row>
    <row r="1296">
      <c r="A1296" s="2" t="s">
        <v>2750</v>
      </c>
      <c r="B1296" s="37" t="s">
        <v>2751</v>
      </c>
      <c r="C1296" s="2">
        <v>6.31</v>
      </c>
      <c r="D1296" s="2">
        <v>35.69</v>
      </c>
      <c r="E1296" s="2" t="s">
        <v>336</v>
      </c>
      <c r="F1296" s="2" t="s">
        <v>249</v>
      </c>
      <c r="G1296" s="2" t="s">
        <v>253</v>
      </c>
    </row>
    <row r="1297">
      <c r="A1297" s="2" t="s">
        <v>2752</v>
      </c>
      <c r="B1297" s="37" t="s">
        <v>2753</v>
      </c>
      <c r="C1297" s="2">
        <v>-2.2</v>
      </c>
      <c r="D1297" s="2">
        <v>42.96</v>
      </c>
      <c r="E1297" s="2" t="s">
        <v>248</v>
      </c>
      <c r="F1297" s="2" t="s">
        <v>252</v>
      </c>
      <c r="G1297" s="2" t="s">
        <v>253</v>
      </c>
    </row>
    <row r="1298">
      <c r="A1298" s="2" t="s">
        <v>2754</v>
      </c>
      <c r="B1298" s="37" t="s">
        <v>2755</v>
      </c>
      <c r="C1298" s="2">
        <v>-14.89</v>
      </c>
      <c r="D1298" s="2">
        <v>34.22</v>
      </c>
      <c r="E1298" s="2" t="s">
        <v>260</v>
      </c>
      <c r="F1298" s="2" t="s">
        <v>249</v>
      </c>
      <c r="G1298" s="2" t="s">
        <v>250</v>
      </c>
    </row>
    <row r="1299">
      <c r="A1299" s="2" t="s">
        <v>2756</v>
      </c>
      <c r="B1299" s="37" t="s">
        <v>2757</v>
      </c>
      <c r="C1299" s="2">
        <v>-9.83</v>
      </c>
      <c r="D1299" s="2">
        <v>42.48</v>
      </c>
      <c r="E1299" s="2" t="s">
        <v>260</v>
      </c>
      <c r="F1299" s="2" t="s">
        <v>252</v>
      </c>
      <c r="G1299" s="2" t="s">
        <v>253</v>
      </c>
    </row>
    <row r="1300">
      <c r="A1300" s="2" t="s">
        <v>2758</v>
      </c>
      <c r="B1300" s="37" t="s">
        <v>2759</v>
      </c>
      <c r="C1300" s="2">
        <v>-16.79</v>
      </c>
      <c r="D1300" s="2">
        <v>36.33</v>
      </c>
      <c r="E1300" s="2" t="s">
        <v>260</v>
      </c>
      <c r="F1300" s="2" t="s">
        <v>249</v>
      </c>
      <c r="G1300" s="2" t="s">
        <v>250</v>
      </c>
    </row>
    <row r="1301">
      <c r="A1301" s="2" t="s">
        <v>2760</v>
      </c>
      <c r="B1301" s="37" t="s">
        <v>2761</v>
      </c>
      <c r="C1301" s="2">
        <v>0.12</v>
      </c>
      <c r="D1301" s="2">
        <v>44.8</v>
      </c>
      <c r="E1301" s="2" t="s">
        <v>248</v>
      </c>
      <c r="F1301" s="2" t="s">
        <v>252</v>
      </c>
      <c r="G1301" s="2" t="s">
        <v>253</v>
      </c>
    </row>
    <row r="1302">
      <c r="A1302" s="2" t="s">
        <v>2762</v>
      </c>
      <c r="B1302" s="37" t="s">
        <v>2763</v>
      </c>
      <c r="C1302" s="2">
        <v>-3.57</v>
      </c>
      <c r="D1302" s="2">
        <v>46.35</v>
      </c>
      <c r="E1302" s="2" t="s">
        <v>248</v>
      </c>
      <c r="F1302" s="2" t="s">
        <v>252</v>
      </c>
      <c r="G1302" s="2" t="s">
        <v>253</v>
      </c>
    </row>
    <row r="1303">
      <c r="A1303" s="2" t="s">
        <v>2764</v>
      </c>
      <c r="B1303" s="37" t="s">
        <v>2765</v>
      </c>
      <c r="C1303" s="2">
        <v>1.79</v>
      </c>
      <c r="D1303" s="2">
        <v>43.58</v>
      </c>
      <c r="E1303" s="2" t="s">
        <v>248</v>
      </c>
      <c r="F1303" s="2" t="s">
        <v>252</v>
      </c>
      <c r="G1303" s="2" t="s">
        <v>253</v>
      </c>
    </row>
    <row r="1304">
      <c r="A1304" s="2" t="s">
        <v>2766</v>
      </c>
      <c r="B1304" s="37" t="s">
        <v>2767</v>
      </c>
      <c r="C1304" s="2">
        <v>-1.56</v>
      </c>
      <c r="D1304" s="2">
        <v>40.56</v>
      </c>
      <c r="E1304" s="2" t="s">
        <v>248</v>
      </c>
      <c r="F1304" s="2" t="s">
        <v>252</v>
      </c>
      <c r="G1304" s="2" t="s">
        <v>250</v>
      </c>
    </row>
    <row r="1305">
      <c r="A1305" s="2" t="s">
        <v>2768</v>
      </c>
      <c r="B1305" s="37" t="s">
        <v>2769</v>
      </c>
      <c r="C1305" s="2">
        <v>8.24</v>
      </c>
      <c r="D1305" s="2">
        <v>40.47</v>
      </c>
      <c r="E1305" s="2" t="s">
        <v>336</v>
      </c>
      <c r="F1305" s="2" t="s">
        <v>252</v>
      </c>
      <c r="G1305" s="2" t="s">
        <v>253</v>
      </c>
    </row>
    <row r="1306">
      <c r="A1306" s="2" t="s">
        <v>2770</v>
      </c>
      <c r="B1306" s="37" t="s">
        <v>2771</v>
      </c>
      <c r="C1306" s="2">
        <v>19.93</v>
      </c>
      <c r="D1306" s="2">
        <v>21.44</v>
      </c>
      <c r="E1306" s="2" t="s">
        <v>264</v>
      </c>
      <c r="F1306" s="2" t="s">
        <v>333</v>
      </c>
      <c r="G1306" s="2" t="s">
        <v>310</v>
      </c>
    </row>
    <row r="1307">
      <c r="A1307" s="2" t="s">
        <v>2772</v>
      </c>
      <c r="B1307" s="37" t="s">
        <v>2773</v>
      </c>
      <c r="C1307" s="2">
        <v>-21.22</v>
      </c>
      <c r="D1307" s="2">
        <v>24.61</v>
      </c>
      <c r="E1307" s="2" t="s">
        <v>256</v>
      </c>
      <c r="F1307" s="2" t="s">
        <v>257</v>
      </c>
      <c r="G1307" s="2" t="s">
        <v>310</v>
      </c>
    </row>
    <row r="1308">
      <c r="A1308" s="2" t="s">
        <v>2774</v>
      </c>
      <c r="B1308" s="37" t="s">
        <v>2775</v>
      </c>
      <c r="C1308" s="2">
        <v>0.0</v>
      </c>
      <c r="D1308" s="2">
        <v>46.89</v>
      </c>
      <c r="E1308" s="2" t="s">
        <v>248</v>
      </c>
      <c r="F1308" s="2" t="s">
        <v>252</v>
      </c>
      <c r="G1308" s="2" t="s">
        <v>250</v>
      </c>
    </row>
    <row r="1309">
      <c r="A1309" s="2" t="s">
        <v>2776</v>
      </c>
      <c r="B1309" s="37" t="s">
        <v>2777</v>
      </c>
      <c r="C1309" s="2">
        <v>0.67</v>
      </c>
      <c r="D1309" s="2">
        <v>39.0</v>
      </c>
      <c r="E1309" s="2" t="s">
        <v>248</v>
      </c>
      <c r="F1309" s="2" t="s">
        <v>249</v>
      </c>
      <c r="G1309" s="2" t="s">
        <v>250</v>
      </c>
    </row>
    <row r="1310">
      <c r="A1310" s="2" t="s">
        <v>2778</v>
      </c>
      <c r="B1310" s="37" t="s">
        <v>2779</v>
      </c>
      <c r="C1310" s="2">
        <v>-1.78</v>
      </c>
      <c r="D1310" s="2">
        <v>44.67</v>
      </c>
      <c r="E1310" s="2" t="s">
        <v>248</v>
      </c>
      <c r="F1310" s="2" t="s">
        <v>252</v>
      </c>
      <c r="G1310" s="2" t="s">
        <v>253</v>
      </c>
    </row>
    <row r="1311">
      <c r="A1311" s="2" t="s">
        <v>2780</v>
      </c>
      <c r="B1311" s="37" t="s">
        <v>2781</v>
      </c>
      <c r="C1311" s="2">
        <v>-0.54</v>
      </c>
      <c r="D1311" s="2">
        <v>46.27</v>
      </c>
      <c r="E1311" s="2" t="s">
        <v>248</v>
      </c>
      <c r="F1311" s="2" t="s">
        <v>252</v>
      </c>
      <c r="G1311" s="2" t="s">
        <v>253</v>
      </c>
    </row>
    <row r="1312">
      <c r="A1312" s="2" t="s">
        <v>2782</v>
      </c>
      <c r="B1312" s="37" t="s">
        <v>2783</v>
      </c>
      <c r="C1312" s="2">
        <v>-1.53</v>
      </c>
      <c r="D1312" s="2">
        <v>40.73</v>
      </c>
      <c r="E1312" s="2" t="s">
        <v>248</v>
      </c>
      <c r="F1312" s="2" t="s">
        <v>252</v>
      </c>
      <c r="G1312" s="2" t="s">
        <v>253</v>
      </c>
    </row>
    <row r="1313">
      <c r="A1313" s="2" t="s">
        <v>2784</v>
      </c>
      <c r="B1313" s="37" t="s">
        <v>2785</v>
      </c>
      <c r="C1313" s="2">
        <v>-16.25</v>
      </c>
      <c r="D1313" s="2">
        <v>39.58</v>
      </c>
      <c r="E1313" s="2" t="s">
        <v>260</v>
      </c>
      <c r="F1313" s="2" t="s">
        <v>249</v>
      </c>
      <c r="G1313" s="2" t="s">
        <v>253</v>
      </c>
    </row>
    <row r="1314">
      <c r="A1314" s="2" t="s">
        <v>2786</v>
      </c>
      <c r="B1314" s="37" t="s">
        <v>2787</v>
      </c>
      <c r="C1314" s="2">
        <v>-1.94</v>
      </c>
      <c r="D1314" s="2">
        <v>47.46</v>
      </c>
      <c r="E1314" s="2" t="s">
        <v>248</v>
      </c>
      <c r="F1314" s="2" t="s">
        <v>252</v>
      </c>
      <c r="G1314" s="2" t="s">
        <v>253</v>
      </c>
    </row>
    <row r="1315">
      <c r="A1315" s="2" t="s">
        <v>2788</v>
      </c>
      <c r="B1315" s="37" t="s">
        <v>2789</v>
      </c>
      <c r="C1315" s="2">
        <v>-6.96</v>
      </c>
      <c r="D1315" s="2">
        <v>42.53</v>
      </c>
      <c r="E1315" s="2" t="s">
        <v>260</v>
      </c>
      <c r="F1315" s="2" t="s">
        <v>252</v>
      </c>
      <c r="G1315" s="2" t="s">
        <v>253</v>
      </c>
    </row>
    <row r="1316">
      <c r="A1316" s="2" t="s">
        <v>2790</v>
      </c>
      <c r="B1316" s="37" t="s">
        <v>2791</v>
      </c>
      <c r="C1316" s="2">
        <v>0.47</v>
      </c>
      <c r="D1316" s="2">
        <v>39.68</v>
      </c>
      <c r="E1316" s="2" t="s">
        <v>248</v>
      </c>
      <c r="F1316" s="2" t="s">
        <v>249</v>
      </c>
      <c r="G1316" s="2" t="s">
        <v>253</v>
      </c>
    </row>
    <row r="1317">
      <c r="A1317" s="2" t="s">
        <v>2792</v>
      </c>
      <c r="B1317" s="37" t="s">
        <v>2793</v>
      </c>
      <c r="C1317" s="2">
        <v>-7.37</v>
      </c>
      <c r="D1317" s="2">
        <v>44.54</v>
      </c>
      <c r="E1317" s="2" t="s">
        <v>260</v>
      </c>
      <c r="F1317" s="2" t="s">
        <v>252</v>
      </c>
      <c r="G1317" s="2" t="s">
        <v>253</v>
      </c>
    </row>
    <row r="1318">
      <c r="A1318" s="2" t="s">
        <v>2794</v>
      </c>
      <c r="B1318" s="37" t="s">
        <v>2795</v>
      </c>
      <c r="C1318" s="2">
        <v>-3.6</v>
      </c>
      <c r="D1318" s="2">
        <v>43.89</v>
      </c>
      <c r="E1318" s="2" t="s">
        <v>248</v>
      </c>
      <c r="F1318" s="2" t="s">
        <v>252</v>
      </c>
      <c r="G1318" s="2" t="s">
        <v>253</v>
      </c>
    </row>
    <row r="1319">
      <c r="A1319" s="2" t="s">
        <v>157</v>
      </c>
      <c r="B1319" s="37" t="s">
        <v>2796</v>
      </c>
      <c r="C1319" s="2">
        <v>-5.18</v>
      </c>
      <c r="D1319" s="2">
        <v>45.53</v>
      </c>
      <c r="E1319" s="2" t="s">
        <v>248</v>
      </c>
      <c r="F1319" s="2" t="s">
        <v>252</v>
      </c>
      <c r="G1319" s="2" t="s">
        <v>253</v>
      </c>
    </row>
    <row r="1320">
      <c r="A1320" s="2" t="s">
        <v>2797</v>
      </c>
      <c r="B1320" s="37" t="s">
        <v>2798</v>
      </c>
      <c r="C1320" s="2">
        <v>0.89</v>
      </c>
      <c r="D1320" s="2">
        <v>30.11</v>
      </c>
      <c r="E1320" s="2" t="s">
        <v>248</v>
      </c>
      <c r="F1320" s="2" t="s">
        <v>257</v>
      </c>
      <c r="G1320" s="2" t="s">
        <v>250</v>
      </c>
    </row>
    <row r="1321">
      <c r="A1321" s="2" t="s">
        <v>2799</v>
      </c>
      <c r="B1321" s="37" t="s">
        <v>2800</v>
      </c>
      <c r="C1321" s="2">
        <v>-4.16</v>
      </c>
      <c r="D1321" s="2">
        <v>46.0</v>
      </c>
      <c r="E1321" s="2" t="s">
        <v>248</v>
      </c>
      <c r="F1321" s="2" t="s">
        <v>252</v>
      </c>
      <c r="G1321" s="2" t="s">
        <v>253</v>
      </c>
    </row>
    <row r="1322">
      <c r="A1322" s="2" t="s">
        <v>2801</v>
      </c>
      <c r="B1322" s="37" t="s">
        <v>2802</v>
      </c>
      <c r="C1322" s="2">
        <v>-21.53</v>
      </c>
      <c r="D1322" s="2">
        <v>33.0</v>
      </c>
      <c r="E1322" s="2" t="s">
        <v>256</v>
      </c>
      <c r="F1322" s="2" t="s">
        <v>249</v>
      </c>
      <c r="G1322" s="2" t="s">
        <v>250</v>
      </c>
    </row>
    <row r="1323">
      <c r="A1323" s="2" t="s">
        <v>2803</v>
      </c>
      <c r="B1323" s="37" t="s">
        <v>2804</v>
      </c>
      <c r="C1323" s="2">
        <v>13.73</v>
      </c>
      <c r="D1323" s="2">
        <v>32.46</v>
      </c>
      <c r="E1323" s="2" t="s">
        <v>336</v>
      </c>
      <c r="F1323" s="2" t="s">
        <v>249</v>
      </c>
      <c r="G1323" s="2" t="s">
        <v>253</v>
      </c>
    </row>
    <row r="1324">
      <c r="A1324" s="2" t="s">
        <v>2805</v>
      </c>
      <c r="B1324" s="37" t="s">
        <v>2806</v>
      </c>
      <c r="C1324" s="2">
        <v>-15.15</v>
      </c>
      <c r="D1324" s="2">
        <v>35.21</v>
      </c>
      <c r="E1324" s="2" t="s">
        <v>260</v>
      </c>
      <c r="F1324" s="2" t="s">
        <v>249</v>
      </c>
      <c r="G1324" s="2" t="s">
        <v>253</v>
      </c>
    </row>
    <row r="1325">
      <c r="A1325" s="2" t="s">
        <v>2807</v>
      </c>
      <c r="B1325" s="37" t="s">
        <v>2808</v>
      </c>
      <c r="C1325" s="2">
        <v>23.07</v>
      </c>
      <c r="D1325" s="2">
        <v>20.41</v>
      </c>
      <c r="E1325" s="2" t="s">
        <v>264</v>
      </c>
      <c r="F1325" s="2" t="s">
        <v>333</v>
      </c>
      <c r="G1325" s="2" t="s">
        <v>253</v>
      </c>
    </row>
    <row r="1326">
      <c r="A1326" s="2" t="s">
        <v>2809</v>
      </c>
      <c r="B1326" s="37" t="s">
        <v>2810</v>
      </c>
      <c r="C1326" s="2">
        <v>6.0</v>
      </c>
      <c r="D1326" s="2">
        <v>38.33</v>
      </c>
      <c r="E1326" s="2" t="s">
        <v>248</v>
      </c>
      <c r="F1326" s="2" t="s">
        <v>249</v>
      </c>
      <c r="G1326" s="2" t="s">
        <v>250</v>
      </c>
    </row>
    <row r="1327">
      <c r="A1327" s="2" t="s">
        <v>2811</v>
      </c>
      <c r="B1327" s="37" t="s">
        <v>2812</v>
      </c>
      <c r="C1327" s="2">
        <v>19.75</v>
      </c>
      <c r="D1327" s="2">
        <v>27.44</v>
      </c>
      <c r="E1327" s="2" t="s">
        <v>264</v>
      </c>
      <c r="F1327" s="2" t="s">
        <v>257</v>
      </c>
      <c r="G1327" s="2" t="s">
        <v>250</v>
      </c>
    </row>
    <row r="1328">
      <c r="A1328" s="2" t="s">
        <v>2813</v>
      </c>
      <c r="B1328" s="37" t="s">
        <v>2814</v>
      </c>
      <c r="C1328" s="2">
        <v>-10.55</v>
      </c>
      <c r="D1328" s="2">
        <v>42.76</v>
      </c>
      <c r="E1328" s="2" t="s">
        <v>260</v>
      </c>
      <c r="F1328" s="2" t="s">
        <v>252</v>
      </c>
      <c r="G1328" s="2" t="s">
        <v>253</v>
      </c>
    </row>
    <row r="1329">
      <c r="A1329" s="2" t="s">
        <v>2815</v>
      </c>
      <c r="B1329" s="37" t="s">
        <v>2816</v>
      </c>
      <c r="C1329" s="2">
        <v>-12.44</v>
      </c>
      <c r="D1329" s="2">
        <v>40.44</v>
      </c>
      <c r="E1329" s="2" t="s">
        <v>260</v>
      </c>
      <c r="F1329" s="2" t="s">
        <v>252</v>
      </c>
      <c r="G1329" s="2" t="s">
        <v>250</v>
      </c>
    </row>
    <row r="1330">
      <c r="A1330" s="2" t="s">
        <v>139</v>
      </c>
      <c r="B1330" s="37" t="s">
        <v>2817</v>
      </c>
      <c r="C1330" s="2">
        <v>-9.26</v>
      </c>
      <c r="D1330" s="2">
        <v>39.21</v>
      </c>
      <c r="E1330" s="2" t="s">
        <v>260</v>
      </c>
      <c r="F1330" s="2" t="s">
        <v>249</v>
      </c>
      <c r="G1330" s="2" t="s">
        <v>253</v>
      </c>
    </row>
    <row r="1331">
      <c r="A1331" s="2" t="s">
        <v>2818</v>
      </c>
      <c r="B1331" s="37" t="s">
        <v>2819</v>
      </c>
      <c r="C1331" s="2">
        <v>-10.98</v>
      </c>
      <c r="D1331" s="2">
        <v>42.13</v>
      </c>
      <c r="E1331" s="2" t="s">
        <v>260</v>
      </c>
      <c r="F1331" s="2" t="s">
        <v>252</v>
      </c>
      <c r="G1331" s="2" t="s">
        <v>250</v>
      </c>
    </row>
    <row r="1332">
      <c r="A1332" s="2" t="s">
        <v>2820</v>
      </c>
      <c r="B1332" s="37" t="s">
        <v>2821</v>
      </c>
      <c r="C1332" s="2">
        <v>9.89</v>
      </c>
      <c r="D1332" s="2">
        <v>34.33</v>
      </c>
      <c r="E1332" s="2" t="s">
        <v>336</v>
      </c>
      <c r="F1332" s="2" t="s">
        <v>249</v>
      </c>
      <c r="G1332" s="2" t="s">
        <v>250</v>
      </c>
    </row>
    <row r="1333">
      <c r="A1333" s="2" t="s">
        <v>2822</v>
      </c>
      <c r="B1333" s="37" t="s">
        <v>2823</v>
      </c>
      <c r="C1333" s="2">
        <v>-19.03</v>
      </c>
      <c r="D1333" s="2">
        <v>38.33</v>
      </c>
      <c r="E1333" s="2" t="s">
        <v>256</v>
      </c>
      <c r="F1333" s="2" t="s">
        <v>249</v>
      </c>
      <c r="G1333" s="2" t="s">
        <v>253</v>
      </c>
    </row>
    <row r="1334">
      <c r="A1334" s="2" t="s">
        <v>2824</v>
      </c>
      <c r="B1334" s="37" t="s">
        <v>2825</v>
      </c>
      <c r="C1334" s="2">
        <v>-2.32</v>
      </c>
      <c r="D1334" s="2">
        <v>45.87</v>
      </c>
      <c r="E1334" s="2" t="s">
        <v>248</v>
      </c>
      <c r="F1334" s="2" t="s">
        <v>252</v>
      </c>
      <c r="G1334" s="2" t="s">
        <v>253</v>
      </c>
    </row>
    <row r="1335">
      <c r="A1335" s="2" t="s">
        <v>2826</v>
      </c>
      <c r="B1335" s="37" t="s">
        <v>2827</v>
      </c>
      <c r="C1335" s="2">
        <v>-6.49</v>
      </c>
      <c r="D1335" s="2">
        <v>41.2</v>
      </c>
      <c r="E1335" s="2" t="s">
        <v>260</v>
      </c>
      <c r="F1335" s="2" t="s">
        <v>252</v>
      </c>
      <c r="G1335" s="2" t="s">
        <v>253</v>
      </c>
    </row>
    <row r="1336">
      <c r="A1336" s="2" t="s">
        <v>2828</v>
      </c>
      <c r="B1336" s="37" t="s">
        <v>2829</v>
      </c>
      <c r="C1336" s="2">
        <v>9.56</v>
      </c>
      <c r="D1336" s="2">
        <v>36.33</v>
      </c>
      <c r="E1336" s="2" t="s">
        <v>336</v>
      </c>
      <c r="F1336" s="2" t="s">
        <v>249</v>
      </c>
      <c r="G1336" s="2" t="s">
        <v>250</v>
      </c>
    </row>
    <row r="1337">
      <c r="A1337" s="2" t="s">
        <v>2830</v>
      </c>
      <c r="B1337" s="37" t="s">
        <v>2831</v>
      </c>
      <c r="C1337" s="2">
        <v>27.9</v>
      </c>
      <c r="D1337" s="2">
        <v>11.08</v>
      </c>
      <c r="E1337" s="2" t="s">
        <v>264</v>
      </c>
      <c r="F1337" s="2" t="s">
        <v>265</v>
      </c>
      <c r="G1337" s="2" t="s">
        <v>250</v>
      </c>
    </row>
    <row r="1338">
      <c r="A1338" s="2" t="s">
        <v>2832</v>
      </c>
      <c r="B1338" s="37" t="s">
        <v>2833</v>
      </c>
      <c r="C1338" s="2">
        <v>20.46</v>
      </c>
      <c r="D1338" s="2">
        <v>25.87</v>
      </c>
      <c r="E1338" s="2" t="s">
        <v>264</v>
      </c>
      <c r="F1338" s="2" t="s">
        <v>257</v>
      </c>
      <c r="G1338" s="2" t="s">
        <v>250</v>
      </c>
    </row>
    <row r="1339">
      <c r="A1339" s="2" t="s">
        <v>2834</v>
      </c>
      <c r="B1339" s="37" t="s">
        <v>2835</v>
      </c>
      <c r="C1339" s="2">
        <v>-9.0</v>
      </c>
      <c r="D1339" s="2">
        <v>40.04</v>
      </c>
      <c r="E1339" s="2" t="s">
        <v>260</v>
      </c>
      <c r="F1339" s="2" t="s">
        <v>252</v>
      </c>
      <c r="G1339" s="2" t="s">
        <v>253</v>
      </c>
    </row>
    <row r="1340">
      <c r="A1340" s="2" t="s">
        <v>2836</v>
      </c>
      <c r="B1340" s="37" t="s">
        <v>2837</v>
      </c>
      <c r="C1340" s="2">
        <v>17.84</v>
      </c>
      <c r="D1340" s="2">
        <v>28.43</v>
      </c>
      <c r="E1340" s="2" t="s">
        <v>336</v>
      </c>
      <c r="F1340" s="2" t="s">
        <v>257</v>
      </c>
      <c r="G1340" s="2" t="s">
        <v>253</v>
      </c>
    </row>
    <row r="1341">
      <c r="A1341" s="2" t="s">
        <v>2838</v>
      </c>
      <c r="B1341" s="37" t="s">
        <v>2839</v>
      </c>
      <c r="C1341" s="2">
        <v>0.42</v>
      </c>
      <c r="D1341" s="2">
        <v>43.84</v>
      </c>
      <c r="E1341" s="2" t="s">
        <v>248</v>
      </c>
      <c r="F1341" s="2" t="s">
        <v>252</v>
      </c>
      <c r="G1341" s="2" t="s">
        <v>253</v>
      </c>
    </row>
    <row r="1342">
      <c r="A1342" s="2" t="s">
        <v>2840</v>
      </c>
      <c r="B1342" s="37" t="s">
        <v>2841</v>
      </c>
      <c r="C1342" s="2">
        <v>22.0</v>
      </c>
      <c r="D1342" s="2">
        <v>14.91</v>
      </c>
      <c r="E1342" s="2" t="s">
        <v>264</v>
      </c>
      <c r="F1342" s="2" t="s">
        <v>265</v>
      </c>
      <c r="G1342" s="2" t="s">
        <v>253</v>
      </c>
    </row>
    <row r="1343">
      <c r="A1343" s="2" t="s">
        <v>2842</v>
      </c>
      <c r="B1343" s="37" t="s">
        <v>2843</v>
      </c>
      <c r="C1343" s="2">
        <v>-24.44</v>
      </c>
      <c r="D1343" s="2">
        <v>20.04</v>
      </c>
      <c r="E1343" s="2" t="s">
        <v>256</v>
      </c>
      <c r="F1343" s="2" t="s">
        <v>333</v>
      </c>
      <c r="G1343" s="2" t="s">
        <v>250</v>
      </c>
    </row>
    <row r="1344">
      <c r="A1344" s="2" t="s">
        <v>2844</v>
      </c>
      <c r="B1344" s="37" t="s">
        <v>2845</v>
      </c>
      <c r="C1344" s="2">
        <v>8.52</v>
      </c>
      <c r="D1344" s="2">
        <v>36.78</v>
      </c>
      <c r="E1344" s="2" t="s">
        <v>336</v>
      </c>
      <c r="F1344" s="2" t="s">
        <v>249</v>
      </c>
      <c r="G1344" s="2" t="s">
        <v>250</v>
      </c>
    </row>
    <row r="1345">
      <c r="A1345" s="2" t="s">
        <v>2846</v>
      </c>
      <c r="B1345" s="37" t="s">
        <v>2847</v>
      </c>
      <c r="C1345" s="2">
        <v>-19.67</v>
      </c>
      <c r="D1345" s="2">
        <v>29.44</v>
      </c>
      <c r="E1345" s="2" t="s">
        <v>256</v>
      </c>
      <c r="F1345" s="2" t="s">
        <v>257</v>
      </c>
      <c r="G1345" s="2" t="s">
        <v>250</v>
      </c>
    </row>
    <row r="1346">
      <c r="A1346" s="2" t="s">
        <v>2848</v>
      </c>
      <c r="B1346" s="37" t="s">
        <v>2849</v>
      </c>
      <c r="C1346" s="2">
        <v>0.67</v>
      </c>
      <c r="D1346" s="2">
        <v>41.78</v>
      </c>
      <c r="E1346" s="2" t="s">
        <v>248</v>
      </c>
      <c r="F1346" s="2" t="s">
        <v>252</v>
      </c>
      <c r="G1346" s="2" t="s">
        <v>250</v>
      </c>
    </row>
    <row r="1347">
      <c r="A1347" s="2" t="s">
        <v>2850</v>
      </c>
      <c r="B1347" s="37" t="s">
        <v>2851</v>
      </c>
      <c r="C1347" s="2">
        <v>-16.42</v>
      </c>
      <c r="D1347" s="2">
        <v>30.67</v>
      </c>
      <c r="E1347" s="2" t="s">
        <v>260</v>
      </c>
      <c r="F1347" s="2" t="s">
        <v>257</v>
      </c>
      <c r="G1347" s="2" t="s">
        <v>250</v>
      </c>
    </row>
    <row r="1348">
      <c r="A1348" s="2" t="s">
        <v>2852</v>
      </c>
      <c r="B1348" s="37" t="s">
        <v>2853</v>
      </c>
      <c r="C1348" s="2">
        <v>21.6</v>
      </c>
      <c r="D1348" s="2">
        <v>15.79</v>
      </c>
      <c r="E1348" s="2" t="s">
        <v>264</v>
      </c>
      <c r="F1348" s="2" t="s">
        <v>265</v>
      </c>
      <c r="G1348" s="2" t="s">
        <v>250</v>
      </c>
    </row>
    <row r="1349">
      <c r="A1349" s="2" t="s">
        <v>2854</v>
      </c>
      <c r="B1349" s="37" t="s">
        <v>2855</v>
      </c>
      <c r="C1349" s="2">
        <v>-11.63</v>
      </c>
      <c r="D1349" s="2">
        <v>39.44</v>
      </c>
      <c r="E1349" s="2" t="s">
        <v>260</v>
      </c>
      <c r="F1349" s="2" t="s">
        <v>249</v>
      </c>
      <c r="G1349" s="2" t="s">
        <v>253</v>
      </c>
    </row>
    <row r="1350">
      <c r="A1350" s="2" t="s">
        <v>2856</v>
      </c>
      <c r="B1350" s="37" t="s">
        <v>2857</v>
      </c>
      <c r="C1350" s="2">
        <v>-18.8</v>
      </c>
      <c r="D1350" s="2">
        <v>42.0</v>
      </c>
      <c r="E1350" s="2" t="s">
        <v>256</v>
      </c>
      <c r="F1350" s="2" t="s">
        <v>252</v>
      </c>
      <c r="G1350" s="2" t="s">
        <v>250</v>
      </c>
    </row>
    <row r="1351">
      <c r="A1351" s="2" t="s">
        <v>2858</v>
      </c>
      <c r="B1351" s="37" t="s">
        <v>2859</v>
      </c>
      <c r="C1351" s="2">
        <v>-1.56</v>
      </c>
      <c r="D1351" s="2">
        <v>28.11</v>
      </c>
      <c r="E1351" s="2" t="s">
        <v>248</v>
      </c>
      <c r="F1351" s="2" t="s">
        <v>257</v>
      </c>
      <c r="G1351" s="2" t="s">
        <v>250</v>
      </c>
    </row>
    <row r="1352">
      <c r="A1352" s="2" t="s">
        <v>2860</v>
      </c>
      <c r="B1352" s="37" t="s">
        <v>2861</v>
      </c>
      <c r="C1352" s="2">
        <v>-9.94</v>
      </c>
      <c r="D1352" s="2">
        <v>41.6</v>
      </c>
      <c r="E1352" s="2" t="s">
        <v>260</v>
      </c>
      <c r="F1352" s="2" t="s">
        <v>252</v>
      </c>
      <c r="G1352" s="2" t="s">
        <v>250</v>
      </c>
    </row>
    <row r="1353">
      <c r="A1353" s="2" t="s">
        <v>2862</v>
      </c>
      <c r="B1353" s="37" t="s">
        <v>2863</v>
      </c>
      <c r="C1353" s="2">
        <v>-7.81</v>
      </c>
      <c r="D1353" s="2">
        <v>37.33</v>
      </c>
      <c r="E1353" s="2" t="s">
        <v>260</v>
      </c>
      <c r="F1353" s="2" t="s">
        <v>249</v>
      </c>
      <c r="G1353" s="2" t="s">
        <v>250</v>
      </c>
    </row>
    <row r="1354">
      <c r="A1354" s="2" t="s">
        <v>2864</v>
      </c>
      <c r="B1354" s="37" t="s">
        <v>2865</v>
      </c>
      <c r="C1354" s="2">
        <v>-3.74</v>
      </c>
      <c r="D1354" s="2">
        <v>46.97</v>
      </c>
      <c r="E1354" s="2" t="s">
        <v>248</v>
      </c>
      <c r="F1354" s="2" t="s">
        <v>252</v>
      </c>
      <c r="G1354" s="2" t="s">
        <v>253</v>
      </c>
    </row>
    <row r="1355">
      <c r="A1355" s="2" t="s">
        <v>2866</v>
      </c>
      <c r="B1355" s="37" t="s">
        <v>2867</v>
      </c>
      <c r="C1355" s="2">
        <v>-1.7</v>
      </c>
      <c r="D1355" s="2">
        <v>45.06</v>
      </c>
      <c r="E1355" s="2" t="s">
        <v>248</v>
      </c>
      <c r="F1355" s="2" t="s">
        <v>252</v>
      </c>
      <c r="G1355" s="2" t="s">
        <v>253</v>
      </c>
    </row>
    <row r="1356">
      <c r="A1356" s="2" t="s">
        <v>2868</v>
      </c>
      <c r="B1356" s="37" t="s">
        <v>2869</v>
      </c>
      <c r="C1356" s="2">
        <v>-3.04</v>
      </c>
      <c r="D1356" s="2">
        <v>34.08</v>
      </c>
      <c r="E1356" s="2" t="s">
        <v>248</v>
      </c>
      <c r="F1356" s="2" t="s">
        <v>249</v>
      </c>
      <c r="G1356" s="2" t="s">
        <v>253</v>
      </c>
    </row>
    <row r="1357">
      <c r="A1357" s="2" t="s">
        <v>2870</v>
      </c>
      <c r="B1357" s="37" t="s">
        <v>2871</v>
      </c>
      <c r="C1357" s="2">
        <v>-6.7</v>
      </c>
      <c r="D1357" s="2">
        <v>36.75</v>
      </c>
      <c r="E1357" s="2" t="s">
        <v>260</v>
      </c>
      <c r="F1357" s="2" t="s">
        <v>249</v>
      </c>
      <c r="G1357" s="2" t="s">
        <v>250</v>
      </c>
    </row>
    <row r="1358">
      <c r="A1358" s="2" t="s">
        <v>2872</v>
      </c>
      <c r="B1358" s="37" t="s">
        <v>2873</v>
      </c>
      <c r="C1358" s="2">
        <v>-0.12</v>
      </c>
      <c r="D1358" s="2">
        <v>46.22</v>
      </c>
      <c r="E1358" s="2" t="s">
        <v>248</v>
      </c>
      <c r="F1358" s="2" t="s">
        <v>252</v>
      </c>
      <c r="G1358" s="2" t="s">
        <v>253</v>
      </c>
    </row>
    <row r="1359">
      <c r="A1359" s="2" t="s">
        <v>2874</v>
      </c>
      <c r="B1359" s="37" t="s">
        <v>2875</v>
      </c>
      <c r="C1359" s="2">
        <v>-8.28</v>
      </c>
      <c r="D1359" s="2">
        <v>42.11</v>
      </c>
      <c r="E1359" s="2" t="s">
        <v>260</v>
      </c>
      <c r="F1359" s="2" t="s">
        <v>252</v>
      </c>
      <c r="G1359" s="2" t="s">
        <v>250</v>
      </c>
    </row>
    <row r="1360">
      <c r="A1360" s="2" t="s">
        <v>2876</v>
      </c>
      <c r="B1360" s="37" t="s">
        <v>2877</v>
      </c>
      <c r="C1360" s="2">
        <v>-7.91</v>
      </c>
      <c r="D1360" s="2">
        <v>41.39</v>
      </c>
      <c r="E1360" s="2" t="s">
        <v>260</v>
      </c>
      <c r="F1360" s="2" t="s">
        <v>252</v>
      </c>
      <c r="G1360" s="2" t="s">
        <v>253</v>
      </c>
    </row>
    <row r="1361">
      <c r="A1361" s="2" t="s">
        <v>2878</v>
      </c>
      <c r="B1361" s="37" t="s">
        <v>2879</v>
      </c>
      <c r="C1361" s="2">
        <v>3.93</v>
      </c>
      <c r="D1361" s="2">
        <v>44.13</v>
      </c>
      <c r="E1361" s="2" t="s">
        <v>248</v>
      </c>
      <c r="F1361" s="2" t="s">
        <v>252</v>
      </c>
      <c r="G1361" s="2" t="s">
        <v>253</v>
      </c>
    </row>
    <row r="1362">
      <c r="A1362" s="2" t="s">
        <v>2880</v>
      </c>
      <c r="B1362" s="37" t="s">
        <v>2881</v>
      </c>
      <c r="C1362" s="2">
        <v>22.73</v>
      </c>
      <c r="D1362" s="2">
        <v>21.44</v>
      </c>
      <c r="E1362" s="2" t="s">
        <v>264</v>
      </c>
      <c r="F1362" s="2" t="s">
        <v>333</v>
      </c>
      <c r="G1362" s="2" t="s">
        <v>250</v>
      </c>
    </row>
    <row r="1363">
      <c r="A1363" s="2" t="s">
        <v>2882</v>
      </c>
      <c r="B1363" s="37" t="s">
        <v>2883</v>
      </c>
      <c r="C1363" s="2">
        <v>27.67</v>
      </c>
      <c r="D1363" s="2">
        <v>11.22</v>
      </c>
      <c r="E1363" s="2" t="s">
        <v>264</v>
      </c>
      <c r="F1363" s="2" t="s">
        <v>265</v>
      </c>
      <c r="G1363" s="2" t="s">
        <v>250</v>
      </c>
    </row>
    <row r="1364">
      <c r="A1364" s="2" t="s">
        <v>2884</v>
      </c>
      <c r="B1364" s="37" t="s">
        <v>2885</v>
      </c>
      <c r="C1364" s="2">
        <v>10.08</v>
      </c>
      <c r="D1364" s="2">
        <v>39.57</v>
      </c>
      <c r="E1364" s="2" t="s">
        <v>336</v>
      </c>
      <c r="F1364" s="2" t="s">
        <v>249</v>
      </c>
      <c r="G1364" s="2" t="s">
        <v>253</v>
      </c>
    </row>
    <row r="1365">
      <c r="A1365" s="2" t="s">
        <v>2886</v>
      </c>
      <c r="B1365" s="37" t="s">
        <v>2887</v>
      </c>
      <c r="C1365" s="2">
        <v>-7.89</v>
      </c>
      <c r="D1365" s="2">
        <v>38.78</v>
      </c>
      <c r="E1365" s="2" t="s">
        <v>260</v>
      </c>
      <c r="F1365" s="2" t="s">
        <v>249</v>
      </c>
      <c r="G1365" s="2" t="s">
        <v>250</v>
      </c>
    </row>
    <row r="1366">
      <c r="A1366" s="2" t="s">
        <v>2888</v>
      </c>
      <c r="B1366" s="37" t="s">
        <v>2889</v>
      </c>
      <c r="C1366" s="2">
        <v>21.2</v>
      </c>
      <c r="D1366" s="2">
        <v>21.07</v>
      </c>
      <c r="E1366" s="2" t="s">
        <v>264</v>
      </c>
      <c r="F1366" s="2" t="s">
        <v>333</v>
      </c>
      <c r="G1366" s="2" t="s">
        <v>250</v>
      </c>
    </row>
    <row r="1367">
      <c r="A1367" s="2" t="s">
        <v>2890</v>
      </c>
      <c r="B1367" s="37" t="s">
        <v>2891</v>
      </c>
      <c r="C1367" s="2">
        <v>-12.04</v>
      </c>
      <c r="D1367" s="2">
        <v>39.0</v>
      </c>
      <c r="E1367" s="2" t="s">
        <v>260</v>
      </c>
      <c r="F1367" s="2" t="s">
        <v>249</v>
      </c>
      <c r="G1367" s="2" t="s">
        <v>250</v>
      </c>
    </row>
    <row r="1368">
      <c r="A1368" s="2" t="s">
        <v>2892</v>
      </c>
      <c r="B1368" s="37" t="s">
        <v>2893</v>
      </c>
      <c r="C1368" s="2">
        <v>9.62</v>
      </c>
      <c r="D1368" s="2">
        <v>39.33</v>
      </c>
      <c r="E1368" s="2" t="s">
        <v>336</v>
      </c>
      <c r="F1368" s="2" t="s">
        <v>249</v>
      </c>
      <c r="G1368" s="2" t="s">
        <v>253</v>
      </c>
    </row>
    <row r="1369">
      <c r="A1369" s="2" t="s">
        <v>2894</v>
      </c>
      <c r="B1369" s="37" t="s">
        <v>2895</v>
      </c>
      <c r="C1369" s="2">
        <v>27.5</v>
      </c>
      <c r="D1369" s="2">
        <v>11.61</v>
      </c>
      <c r="E1369" s="2" t="s">
        <v>264</v>
      </c>
      <c r="F1369" s="2" t="s">
        <v>265</v>
      </c>
      <c r="G1369" s="2" t="s">
        <v>250</v>
      </c>
    </row>
    <row r="1370">
      <c r="A1370" s="2" t="s">
        <v>2896</v>
      </c>
      <c r="B1370" s="37" t="s">
        <v>2897</v>
      </c>
      <c r="C1370" s="2">
        <v>-4.55</v>
      </c>
      <c r="D1370" s="2">
        <v>43.34</v>
      </c>
      <c r="E1370" s="2" t="s">
        <v>248</v>
      </c>
      <c r="F1370" s="2" t="s">
        <v>252</v>
      </c>
      <c r="G1370" s="2" t="s">
        <v>253</v>
      </c>
    </row>
    <row r="1371">
      <c r="A1371" s="2" t="s">
        <v>123</v>
      </c>
      <c r="B1371" s="37" t="s">
        <v>2898</v>
      </c>
      <c r="C1371" s="2">
        <v>-16.09</v>
      </c>
      <c r="D1371" s="2">
        <v>31.67</v>
      </c>
      <c r="E1371" s="2" t="s">
        <v>260</v>
      </c>
      <c r="F1371" s="2" t="s">
        <v>257</v>
      </c>
      <c r="G1371" s="2" t="s">
        <v>253</v>
      </c>
    </row>
    <row r="1372">
      <c r="A1372" s="2" t="s">
        <v>2899</v>
      </c>
      <c r="B1372" s="37" t="s">
        <v>2900</v>
      </c>
      <c r="C1372" s="2">
        <v>-6.55</v>
      </c>
      <c r="D1372" s="2">
        <v>44.2</v>
      </c>
      <c r="E1372" s="2" t="s">
        <v>260</v>
      </c>
      <c r="F1372" s="2" t="s">
        <v>252</v>
      </c>
      <c r="G1372" s="2" t="s">
        <v>250</v>
      </c>
    </row>
    <row r="1373">
      <c r="A1373" s="2" t="s">
        <v>2901</v>
      </c>
      <c r="B1373" s="37" t="s">
        <v>2902</v>
      </c>
      <c r="C1373" s="2">
        <v>8.44</v>
      </c>
      <c r="D1373" s="2">
        <v>36.11</v>
      </c>
      <c r="E1373" s="2" t="s">
        <v>336</v>
      </c>
      <c r="F1373" s="2" t="s">
        <v>249</v>
      </c>
      <c r="G1373" s="2" t="s">
        <v>250</v>
      </c>
    </row>
    <row r="1374">
      <c r="A1374" s="2" t="s">
        <v>2903</v>
      </c>
      <c r="B1374" s="37" t="s">
        <v>2904</v>
      </c>
      <c r="C1374" s="2">
        <v>-18.75</v>
      </c>
      <c r="D1374" s="2">
        <v>32.67</v>
      </c>
      <c r="E1374" s="2" t="s">
        <v>256</v>
      </c>
      <c r="F1374" s="2" t="s">
        <v>249</v>
      </c>
      <c r="G1374" s="2" t="s">
        <v>250</v>
      </c>
    </row>
    <row r="1375">
      <c r="A1375" s="2" t="s">
        <v>2905</v>
      </c>
      <c r="B1375" s="37" t="s">
        <v>2906</v>
      </c>
      <c r="C1375" s="2">
        <v>-3.07</v>
      </c>
      <c r="D1375" s="2">
        <v>44.27</v>
      </c>
      <c r="E1375" s="2" t="s">
        <v>248</v>
      </c>
      <c r="F1375" s="2" t="s">
        <v>252</v>
      </c>
      <c r="G1375" s="2" t="s">
        <v>253</v>
      </c>
    </row>
    <row r="1376">
      <c r="A1376" s="2" t="s">
        <v>2907</v>
      </c>
      <c r="B1376" s="37" t="s">
        <v>2908</v>
      </c>
      <c r="C1376" s="2">
        <v>-0.67</v>
      </c>
      <c r="D1376" s="2">
        <v>41.22</v>
      </c>
      <c r="E1376" s="2" t="s">
        <v>248</v>
      </c>
      <c r="F1376" s="2" t="s">
        <v>252</v>
      </c>
      <c r="G1376" s="2" t="s">
        <v>250</v>
      </c>
    </row>
    <row r="1377">
      <c r="A1377" s="2" t="s">
        <v>2909</v>
      </c>
      <c r="B1377" s="37" t="s">
        <v>2910</v>
      </c>
      <c r="C1377" s="2">
        <v>-16.5</v>
      </c>
      <c r="D1377" s="2">
        <v>30.78</v>
      </c>
      <c r="E1377" s="2" t="s">
        <v>260</v>
      </c>
      <c r="F1377" s="2" t="s">
        <v>257</v>
      </c>
      <c r="G1377" s="2" t="s">
        <v>250</v>
      </c>
    </row>
    <row r="1378">
      <c r="A1378" s="2" t="s">
        <v>2911</v>
      </c>
      <c r="B1378" s="37" t="s">
        <v>2912</v>
      </c>
      <c r="C1378" s="2">
        <v>-11.7</v>
      </c>
      <c r="D1378" s="2">
        <v>26.89</v>
      </c>
      <c r="E1378" s="2" t="s">
        <v>260</v>
      </c>
      <c r="F1378" s="2" t="s">
        <v>257</v>
      </c>
      <c r="G1378" s="2" t="s">
        <v>250</v>
      </c>
    </row>
    <row r="1379">
      <c r="A1379" s="2" t="s">
        <v>2913</v>
      </c>
      <c r="B1379" s="37" t="s">
        <v>2914</v>
      </c>
      <c r="C1379" s="2">
        <v>-0.56</v>
      </c>
      <c r="D1379" s="2">
        <v>47.56</v>
      </c>
      <c r="E1379" s="2" t="s">
        <v>248</v>
      </c>
      <c r="F1379" s="2" t="s">
        <v>252</v>
      </c>
      <c r="G1379" s="2" t="s">
        <v>250</v>
      </c>
    </row>
    <row r="1380">
      <c r="A1380" s="2" t="s">
        <v>2915</v>
      </c>
      <c r="B1380" s="37" t="s">
        <v>2916</v>
      </c>
      <c r="C1380" s="2">
        <v>29.96</v>
      </c>
      <c r="D1380" s="2">
        <v>14.37</v>
      </c>
      <c r="E1380" s="2" t="s">
        <v>264</v>
      </c>
      <c r="F1380" s="2" t="s">
        <v>265</v>
      </c>
      <c r="G1380" s="2" t="s">
        <v>250</v>
      </c>
    </row>
    <row r="1381">
      <c r="A1381" s="2" t="s">
        <v>2917</v>
      </c>
      <c r="B1381" s="37" t="s">
        <v>2918</v>
      </c>
      <c r="C1381" s="2">
        <v>20.87</v>
      </c>
      <c r="D1381" s="2">
        <v>23.0</v>
      </c>
      <c r="E1381" s="2" t="s">
        <v>264</v>
      </c>
      <c r="F1381" s="2" t="s">
        <v>333</v>
      </c>
      <c r="G1381" s="2" t="s">
        <v>250</v>
      </c>
    </row>
    <row r="1382">
      <c r="A1382" s="2" t="s">
        <v>2919</v>
      </c>
      <c r="B1382" s="37" t="s">
        <v>2920</v>
      </c>
      <c r="C1382" s="2">
        <v>-10.89</v>
      </c>
      <c r="D1382" s="2">
        <v>39.0</v>
      </c>
      <c r="E1382" s="2" t="s">
        <v>260</v>
      </c>
      <c r="F1382" s="2" t="s">
        <v>249</v>
      </c>
      <c r="G1382" s="2" t="s">
        <v>310</v>
      </c>
    </row>
    <row r="1383">
      <c r="A1383" s="2" t="s">
        <v>2921</v>
      </c>
      <c r="B1383" s="37" t="s">
        <v>2922</v>
      </c>
      <c r="C1383" s="2">
        <v>19.17</v>
      </c>
      <c r="D1383" s="2">
        <v>23.3</v>
      </c>
      <c r="E1383" s="2" t="s">
        <v>264</v>
      </c>
      <c r="F1383" s="2" t="s">
        <v>333</v>
      </c>
      <c r="G1383" s="2" t="s">
        <v>253</v>
      </c>
    </row>
    <row r="1384">
      <c r="A1384" s="2" t="s">
        <v>2923</v>
      </c>
      <c r="B1384" s="37" t="s">
        <v>2924</v>
      </c>
      <c r="C1384" s="2">
        <v>-2.64</v>
      </c>
      <c r="D1384" s="2">
        <v>41.88</v>
      </c>
      <c r="E1384" s="2" t="s">
        <v>248</v>
      </c>
      <c r="F1384" s="2" t="s">
        <v>252</v>
      </c>
      <c r="G1384" s="2" t="s">
        <v>253</v>
      </c>
    </row>
    <row r="1385">
      <c r="A1385" s="2" t="s">
        <v>2925</v>
      </c>
      <c r="B1385" s="37" t="s">
        <v>2926</v>
      </c>
      <c r="C1385" s="2">
        <v>5.24</v>
      </c>
      <c r="D1385" s="2">
        <v>40.0</v>
      </c>
      <c r="E1385" s="2" t="s">
        <v>248</v>
      </c>
      <c r="F1385" s="2" t="s">
        <v>249</v>
      </c>
      <c r="G1385" s="2" t="s">
        <v>250</v>
      </c>
    </row>
    <row r="1386">
      <c r="A1386" s="2" t="s">
        <v>2927</v>
      </c>
      <c r="B1386" s="37" t="s">
        <v>2928</v>
      </c>
      <c r="C1386" s="2">
        <v>-2.0</v>
      </c>
      <c r="D1386" s="2">
        <v>44.89</v>
      </c>
      <c r="E1386" s="2" t="s">
        <v>248</v>
      </c>
      <c r="F1386" s="2" t="s">
        <v>252</v>
      </c>
      <c r="G1386" s="2" t="s">
        <v>250</v>
      </c>
    </row>
    <row r="1387">
      <c r="A1387" s="2" t="s">
        <v>2929</v>
      </c>
      <c r="B1387" s="37" t="s">
        <v>2930</v>
      </c>
      <c r="C1387" s="2">
        <v>11.38</v>
      </c>
      <c r="D1387" s="2">
        <v>35.25</v>
      </c>
      <c r="E1387" s="2" t="s">
        <v>336</v>
      </c>
      <c r="F1387" s="2" t="s">
        <v>249</v>
      </c>
      <c r="G1387" s="2" t="s">
        <v>250</v>
      </c>
    </row>
    <row r="1388">
      <c r="A1388" s="2" t="s">
        <v>199</v>
      </c>
      <c r="B1388" s="37" t="s">
        <v>2931</v>
      </c>
      <c r="C1388" s="2">
        <v>-0.15</v>
      </c>
      <c r="D1388" s="2">
        <v>46.19</v>
      </c>
      <c r="E1388" s="2" t="s">
        <v>248</v>
      </c>
      <c r="F1388" s="2" t="s">
        <v>252</v>
      </c>
      <c r="G1388" s="2" t="s">
        <v>253</v>
      </c>
    </row>
    <row r="1389">
      <c r="A1389" s="2" t="s">
        <v>2932</v>
      </c>
      <c r="B1389" s="37" t="s">
        <v>2933</v>
      </c>
      <c r="C1389" s="2">
        <v>9.67</v>
      </c>
      <c r="D1389" s="2">
        <v>35.89</v>
      </c>
      <c r="E1389" s="2" t="s">
        <v>336</v>
      </c>
      <c r="F1389" s="2" t="s">
        <v>249</v>
      </c>
      <c r="G1389" s="2" t="s">
        <v>250</v>
      </c>
    </row>
    <row r="1390">
      <c r="A1390" s="2" t="s">
        <v>2934</v>
      </c>
      <c r="B1390" s="37" t="s">
        <v>2935</v>
      </c>
      <c r="C1390" s="2">
        <v>-2.84</v>
      </c>
      <c r="D1390" s="2">
        <v>46.85</v>
      </c>
      <c r="E1390" s="2" t="s">
        <v>248</v>
      </c>
      <c r="F1390" s="2" t="s">
        <v>252</v>
      </c>
      <c r="G1390" s="2" t="s">
        <v>253</v>
      </c>
    </row>
    <row r="1391">
      <c r="A1391" s="2" t="s">
        <v>2936</v>
      </c>
      <c r="B1391" s="37" t="s">
        <v>2937</v>
      </c>
      <c r="C1391" s="2">
        <v>14.44</v>
      </c>
      <c r="D1391" s="2">
        <v>31.89</v>
      </c>
      <c r="E1391" s="2" t="s">
        <v>336</v>
      </c>
      <c r="F1391" s="2" t="s">
        <v>257</v>
      </c>
      <c r="G1391" s="2" t="s">
        <v>250</v>
      </c>
    </row>
    <row r="1392">
      <c r="A1392" s="2" t="s">
        <v>2938</v>
      </c>
      <c r="B1392" s="37" t="s">
        <v>2939</v>
      </c>
      <c r="C1392" s="2">
        <v>23.67</v>
      </c>
      <c r="D1392" s="2">
        <v>21.81</v>
      </c>
      <c r="E1392" s="2" t="s">
        <v>264</v>
      </c>
      <c r="F1392" s="2" t="s">
        <v>333</v>
      </c>
      <c r="G1392" s="2" t="s">
        <v>250</v>
      </c>
    </row>
    <row r="1393">
      <c r="A1393" s="2" t="s">
        <v>2940</v>
      </c>
      <c r="B1393" s="37" t="s">
        <v>2941</v>
      </c>
      <c r="C1393" s="2">
        <v>0.3</v>
      </c>
      <c r="D1393" s="2">
        <v>35.33</v>
      </c>
      <c r="E1393" s="2" t="s">
        <v>248</v>
      </c>
      <c r="F1393" s="2" t="s">
        <v>249</v>
      </c>
      <c r="G1393" s="2" t="s">
        <v>250</v>
      </c>
    </row>
    <row r="1394">
      <c r="A1394" s="2" t="s">
        <v>2942</v>
      </c>
      <c r="B1394" s="37" t="s">
        <v>2943</v>
      </c>
      <c r="C1394" s="2">
        <v>5.2</v>
      </c>
      <c r="D1394" s="2">
        <v>41.73</v>
      </c>
      <c r="E1394" s="2" t="s">
        <v>248</v>
      </c>
      <c r="F1394" s="2" t="s">
        <v>252</v>
      </c>
      <c r="G1394" s="2" t="s">
        <v>253</v>
      </c>
    </row>
    <row r="1395">
      <c r="A1395" s="2" t="s">
        <v>2944</v>
      </c>
      <c r="B1395" s="37" t="s">
        <v>2945</v>
      </c>
      <c r="C1395" s="2">
        <v>5.83</v>
      </c>
      <c r="D1395" s="2">
        <v>41.75</v>
      </c>
      <c r="E1395" s="2" t="s">
        <v>248</v>
      </c>
      <c r="F1395" s="2" t="s">
        <v>252</v>
      </c>
      <c r="G1395" s="2" t="s">
        <v>250</v>
      </c>
    </row>
    <row r="1396">
      <c r="A1396" s="2" t="s">
        <v>2946</v>
      </c>
      <c r="B1396" s="37" t="s">
        <v>2947</v>
      </c>
      <c r="C1396" s="2">
        <v>-1.33</v>
      </c>
      <c r="D1396" s="2">
        <v>45.89</v>
      </c>
      <c r="E1396" s="2" t="s">
        <v>248</v>
      </c>
      <c r="F1396" s="2" t="s">
        <v>252</v>
      </c>
      <c r="G1396" s="2" t="s">
        <v>250</v>
      </c>
    </row>
    <row r="1397">
      <c r="A1397" s="2" t="s">
        <v>2948</v>
      </c>
      <c r="B1397" s="37" t="s">
        <v>2949</v>
      </c>
      <c r="C1397" s="2">
        <v>17.56</v>
      </c>
      <c r="D1397" s="2">
        <v>16.38</v>
      </c>
      <c r="E1397" s="2" t="s">
        <v>336</v>
      </c>
      <c r="F1397" s="2" t="s">
        <v>333</v>
      </c>
      <c r="G1397" s="2" t="s">
        <v>250</v>
      </c>
    </row>
    <row r="1398">
      <c r="A1398" s="2" t="s">
        <v>2950</v>
      </c>
      <c r="B1398" s="37" t="s">
        <v>2951</v>
      </c>
      <c r="C1398" s="2">
        <v>-1.38</v>
      </c>
      <c r="D1398" s="2">
        <v>41.57</v>
      </c>
      <c r="E1398" s="2" t="s">
        <v>248</v>
      </c>
      <c r="F1398" s="2" t="s">
        <v>252</v>
      </c>
      <c r="G1398" s="2" t="s">
        <v>253</v>
      </c>
    </row>
    <row r="1399">
      <c r="A1399" s="2" t="s">
        <v>2952</v>
      </c>
      <c r="B1399" s="37" t="s">
        <v>2953</v>
      </c>
      <c r="C1399" s="2">
        <v>-1.66</v>
      </c>
      <c r="D1399" s="2">
        <v>44.36</v>
      </c>
      <c r="E1399" s="2" t="s">
        <v>248</v>
      </c>
      <c r="F1399" s="2" t="s">
        <v>252</v>
      </c>
      <c r="G1399" s="2" t="s">
        <v>253</v>
      </c>
    </row>
    <row r="1400">
      <c r="A1400" s="2" t="s">
        <v>2954</v>
      </c>
      <c r="B1400" s="37" t="s">
        <v>2955</v>
      </c>
      <c r="C1400" s="2">
        <v>-1.78</v>
      </c>
      <c r="D1400" s="2">
        <v>40.33</v>
      </c>
      <c r="E1400" s="2" t="s">
        <v>248</v>
      </c>
      <c r="F1400" s="2" t="s">
        <v>252</v>
      </c>
      <c r="G1400" s="2" t="s">
        <v>250</v>
      </c>
    </row>
    <row r="1401">
      <c r="A1401" s="2" t="s">
        <v>2956</v>
      </c>
      <c r="B1401" s="37" t="s">
        <v>2957</v>
      </c>
      <c r="C1401" s="2">
        <v>0.0</v>
      </c>
      <c r="D1401" s="2">
        <v>47.11</v>
      </c>
      <c r="E1401" s="2" t="s">
        <v>248</v>
      </c>
      <c r="F1401" s="2" t="s">
        <v>252</v>
      </c>
      <c r="G1401" s="2" t="s">
        <v>250</v>
      </c>
    </row>
    <row r="1402">
      <c r="A1402" s="2" t="s">
        <v>2958</v>
      </c>
      <c r="B1402" s="37" t="s">
        <v>2959</v>
      </c>
      <c r="C1402" s="2">
        <v>8.61</v>
      </c>
      <c r="D1402" s="2">
        <v>41.11</v>
      </c>
      <c r="E1402" s="2" t="s">
        <v>336</v>
      </c>
      <c r="F1402" s="2" t="s">
        <v>252</v>
      </c>
      <c r="G1402" s="2" t="s">
        <v>250</v>
      </c>
    </row>
    <row r="1403">
      <c r="A1403" s="2" t="s">
        <v>2960</v>
      </c>
      <c r="B1403" s="37" t="s">
        <v>2961</v>
      </c>
      <c r="C1403" s="2">
        <v>7.78</v>
      </c>
      <c r="D1403" s="2">
        <v>36.56</v>
      </c>
      <c r="E1403" s="2" t="s">
        <v>336</v>
      </c>
      <c r="F1403" s="2" t="s">
        <v>249</v>
      </c>
      <c r="G1403" s="2" t="s">
        <v>250</v>
      </c>
    </row>
    <row r="1404">
      <c r="A1404" s="2" t="s">
        <v>2962</v>
      </c>
      <c r="B1404" s="37" t="s">
        <v>2963</v>
      </c>
      <c r="C1404" s="2">
        <v>24.07</v>
      </c>
      <c r="D1404" s="2">
        <v>15.39</v>
      </c>
      <c r="E1404" s="2" t="s">
        <v>264</v>
      </c>
      <c r="F1404" s="2" t="s">
        <v>265</v>
      </c>
      <c r="G1404" s="2" t="s">
        <v>250</v>
      </c>
    </row>
    <row r="1405">
      <c r="A1405" s="2" t="s">
        <v>2964</v>
      </c>
      <c r="B1405" s="37" t="s">
        <v>2965</v>
      </c>
      <c r="C1405" s="2">
        <v>1.48</v>
      </c>
      <c r="D1405" s="2">
        <v>41.71</v>
      </c>
      <c r="E1405" s="2" t="s">
        <v>248</v>
      </c>
      <c r="F1405" s="2" t="s">
        <v>252</v>
      </c>
      <c r="G1405" s="2" t="s">
        <v>253</v>
      </c>
    </row>
    <row r="1406">
      <c r="A1406" s="2" t="s">
        <v>2966</v>
      </c>
      <c r="B1406" s="37" t="s">
        <v>2967</v>
      </c>
      <c r="C1406" s="2">
        <v>-1.44</v>
      </c>
      <c r="D1406" s="2">
        <v>44.44</v>
      </c>
      <c r="E1406" s="2" t="s">
        <v>248</v>
      </c>
      <c r="F1406" s="2" t="s">
        <v>252</v>
      </c>
      <c r="G1406" s="2" t="s">
        <v>250</v>
      </c>
    </row>
    <row r="1407">
      <c r="A1407" s="2" t="s">
        <v>2968</v>
      </c>
      <c r="B1407" s="37" t="s">
        <v>2969</v>
      </c>
      <c r="C1407" s="2">
        <v>-5.56</v>
      </c>
      <c r="D1407" s="2">
        <v>45.44</v>
      </c>
      <c r="E1407" s="2" t="s">
        <v>248</v>
      </c>
      <c r="F1407" s="2" t="s">
        <v>252</v>
      </c>
      <c r="G1407" s="2" t="s">
        <v>250</v>
      </c>
    </row>
    <row r="1408">
      <c r="A1408" s="2" t="s">
        <v>2970</v>
      </c>
      <c r="B1408" s="37" t="s">
        <v>2971</v>
      </c>
      <c r="C1408" s="2">
        <v>19.95</v>
      </c>
      <c r="D1408" s="2">
        <v>23.86</v>
      </c>
      <c r="E1408" s="2" t="s">
        <v>264</v>
      </c>
      <c r="F1408" s="2" t="s">
        <v>333</v>
      </c>
      <c r="G1408" s="2" t="s">
        <v>253</v>
      </c>
    </row>
    <row r="1409">
      <c r="A1409" s="2" t="s">
        <v>2972</v>
      </c>
      <c r="B1409" s="37" t="s">
        <v>2973</v>
      </c>
      <c r="C1409" s="2">
        <v>12.07</v>
      </c>
      <c r="D1409" s="2">
        <v>36.67</v>
      </c>
      <c r="E1409" s="2" t="s">
        <v>336</v>
      </c>
      <c r="F1409" s="2" t="s">
        <v>249</v>
      </c>
      <c r="G1409" s="2" t="s">
        <v>250</v>
      </c>
    </row>
    <row r="1410">
      <c r="A1410" s="2" t="s">
        <v>2974</v>
      </c>
      <c r="B1410" s="37" t="s">
        <v>2975</v>
      </c>
      <c r="C1410" s="2">
        <v>6.41</v>
      </c>
      <c r="D1410" s="2">
        <v>35.56</v>
      </c>
      <c r="E1410" s="2" t="s">
        <v>336</v>
      </c>
      <c r="F1410" s="2" t="s">
        <v>249</v>
      </c>
      <c r="G1410" s="2" t="s">
        <v>250</v>
      </c>
    </row>
    <row r="1411">
      <c r="A1411" s="2" t="s">
        <v>2976</v>
      </c>
      <c r="B1411" s="37" t="s">
        <v>2977</v>
      </c>
      <c r="C1411" s="2">
        <v>-0.15</v>
      </c>
      <c r="D1411" s="2">
        <v>39.57</v>
      </c>
      <c r="E1411" s="2" t="s">
        <v>248</v>
      </c>
      <c r="F1411" s="2" t="s">
        <v>249</v>
      </c>
      <c r="G1411" s="2" t="s">
        <v>253</v>
      </c>
    </row>
    <row r="1412">
      <c r="A1412" s="2" t="s">
        <v>2978</v>
      </c>
      <c r="B1412" s="37" t="s">
        <v>2979</v>
      </c>
      <c r="C1412" s="2">
        <v>-1.68</v>
      </c>
      <c r="D1412" s="2">
        <v>44.13</v>
      </c>
      <c r="E1412" s="2" t="s">
        <v>248</v>
      </c>
      <c r="F1412" s="2" t="s">
        <v>252</v>
      </c>
      <c r="G1412" s="2" t="s">
        <v>253</v>
      </c>
    </row>
    <row r="1413">
      <c r="A1413" s="2" t="s">
        <v>2980</v>
      </c>
      <c r="B1413" s="37" t="s">
        <v>2981</v>
      </c>
      <c r="C1413" s="2">
        <v>-3.0</v>
      </c>
      <c r="D1413" s="2">
        <v>38.11</v>
      </c>
      <c r="E1413" s="2" t="s">
        <v>248</v>
      </c>
      <c r="F1413" s="2" t="s">
        <v>249</v>
      </c>
      <c r="G1413" s="2" t="s">
        <v>250</v>
      </c>
    </row>
    <row r="1414">
      <c r="A1414" s="2" t="s">
        <v>2982</v>
      </c>
      <c r="B1414" s="37" t="s">
        <v>2983</v>
      </c>
      <c r="C1414" s="2">
        <v>-3.89</v>
      </c>
      <c r="D1414" s="2">
        <v>37.56</v>
      </c>
      <c r="E1414" s="2" t="s">
        <v>248</v>
      </c>
      <c r="F1414" s="2" t="s">
        <v>249</v>
      </c>
      <c r="G1414" s="2" t="s">
        <v>250</v>
      </c>
    </row>
    <row r="1415">
      <c r="A1415" s="2" t="s">
        <v>2984</v>
      </c>
      <c r="B1415" s="37" t="s">
        <v>2985</v>
      </c>
      <c r="C1415" s="2">
        <v>-1.31</v>
      </c>
      <c r="D1415" s="2">
        <v>27.16</v>
      </c>
      <c r="E1415" s="2" t="s">
        <v>248</v>
      </c>
      <c r="F1415" s="2" t="s">
        <v>257</v>
      </c>
      <c r="G1415" s="2" t="s">
        <v>253</v>
      </c>
    </row>
    <row r="1416">
      <c r="A1416" s="2" t="s">
        <v>2986</v>
      </c>
      <c r="B1416" s="37" t="s">
        <v>2987</v>
      </c>
      <c r="C1416" s="2">
        <v>19.38</v>
      </c>
      <c r="D1416" s="2">
        <v>17.2</v>
      </c>
      <c r="E1416" s="2" t="s">
        <v>264</v>
      </c>
      <c r="F1416" s="2" t="s">
        <v>333</v>
      </c>
      <c r="G1416" s="2" t="s">
        <v>253</v>
      </c>
    </row>
    <row r="1417">
      <c r="A1417" s="2" t="s">
        <v>2988</v>
      </c>
      <c r="B1417" s="37" t="s">
        <v>2989</v>
      </c>
      <c r="C1417" s="2">
        <v>-4.5</v>
      </c>
      <c r="D1417" s="2">
        <v>45.98</v>
      </c>
      <c r="E1417" s="2" t="s">
        <v>248</v>
      </c>
      <c r="F1417" s="2" t="s">
        <v>252</v>
      </c>
      <c r="G1417" s="2" t="s">
        <v>253</v>
      </c>
    </row>
    <row r="1418">
      <c r="A1418" s="2" t="s">
        <v>2990</v>
      </c>
      <c r="B1418" s="37" t="s">
        <v>2991</v>
      </c>
      <c r="C1418" s="2">
        <v>-2.35</v>
      </c>
      <c r="D1418" s="2">
        <v>45.89</v>
      </c>
      <c r="E1418" s="2" t="s">
        <v>248</v>
      </c>
      <c r="F1418" s="2" t="s">
        <v>252</v>
      </c>
      <c r="G1418" s="2" t="s">
        <v>253</v>
      </c>
    </row>
    <row r="1419">
      <c r="A1419" s="2" t="s">
        <v>2992</v>
      </c>
      <c r="B1419" s="37" t="s">
        <v>2993</v>
      </c>
      <c r="C1419" s="2">
        <v>24.88</v>
      </c>
      <c r="D1419" s="2">
        <v>15.6</v>
      </c>
      <c r="E1419" s="2" t="s">
        <v>264</v>
      </c>
      <c r="F1419" s="2" t="s">
        <v>265</v>
      </c>
      <c r="G1419" s="2" t="s">
        <v>253</v>
      </c>
    </row>
    <row r="1420">
      <c r="A1420" s="2" t="s">
        <v>2994</v>
      </c>
      <c r="B1420" s="37" t="s">
        <v>2995</v>
      </c>
      <c r="C1420" s="2">
        <v>-12.11</v>
      </c>
      <c r="D1420" s="2">
        <v>34.44</v>
      </c>
      <c r="E1420" s="2" t="s">
        <v>260</v>
      </c>
      <c r="F1420" s="2" t="s">
        <v>249</v>
      </c>
      <c r="G1420" s="2" t="s">
        <v>250</v>
      </c>
    </row>
    <row r="1421">
      <c r="A1421" s="2" t="s">
        <v>2996</v>
      </c>
      <c r="B1421" s="37" t="s">
        <v>2997</v>
      </c>
      <c r="C1421" s="2">
        <v>17.18</v>
      </c>
      <c r="D1421" s="2">
        <v>32.56</v>
      </c>
      <c r="E1421" s="2" t="s">
        <v>336</v>
      </c>
      <c r="F1421" s="2" t="s">
        <v>249</v>
      </c>
      <c r="G1421" s="2" t="s">
        <v>250</v>
      </c>
    </row>
    <row r="1422">
      <c r="A1422" s="2" t="s">
        <v>2998</v>
      </c>
      <c r="B1422" s="37" t="s">
        <v>2999</v>
      </c>
      <c r="C1422" s="2">
        <v>30.17</v>
      </c>
      <c r="D1422" s="2">
        <v>13.0</v>
      </c>
      <c r="E1422" s="2" t="s">
        <v>389</v>
      </c>
      <c r="F1422" s="2" t="s">
        <v>265</v>
      </c>
      <c r="G1422" s="2" t="s">
        <v>250</v>
      </c>
    </row>
    <row r="1423">
      <c r="A1423" s="2" t="s">
        <v>3000</v>
      </c>
      <c r="B1423" s="37" t="s">
        <v>3001</v>
      </c>
      <c r="C1423" s="2">
        <v>-1.41</v>
      </c>
      <c r="D1423" s="2">
        <v>44.95</v>
      </c>
      <c r="E1423" s="2" t="s">
        <v>248</v>
      </c>
      <c r="F1423" s="2" t="s">
        <v>252</v>
      </c>
      <c r="G1423" s="2" t="s">
        <v>253</v>
      </c>
    </row>
    <row r="1424">
      <c r="A1424" s="2" t="s">
        <v>3002</v>
      </c>
      <c r="B1424" s="37" t="s">
        <v>3003</v>
      </c>
      <c r="C1424" s="2">
        <v>-5.0</v>
      </c>
      <c r="D1424" s="2">
        <v>37.56</v>
      </c>
      <c r="E1424" s="2" t="s">
        <v>248</v>
      </c>
      <c r="F1424" s="2" t="s">
        <v>249</v>
      </c>
      <c r="G1424" s="2" t="s">
        <v>250</v>
      </c>
    </row>
    <row r="1425">
      <c r="A1425" s="2" t="s">
        <v>3004</v>
      </c>
      <c r="B1425" s="37" t="s">
        <v>3005</v>
      </c>
      <c r="C1425" s="2">
        <v>-24.28</v>
      </c>
      <c r="D1425" s="2">
        <v>28.41</v>
      </c>
      <c r="E1425" s="2" t="s">
        <v>256</v>
      </c>
      <c r="F1425" s="2" t="s">
        <v>257</v>
      </c>
      <c r="G1425" s="2" t="s">
        <v>253</v>
      </c>
    </row>
    <row r="1426">
      <c r="A1426" s="2" t="s">
        <v>3006</v>
      </c>
      <c r="B1426" s="37" t="s">
        <v>3007</v>
      </c>
      <c r="C1426" s="2">
        <v>23.0</v>
      </c>
      <c r="D1426" s="2">
        <v>17.95</v>
      </c>
      <c r="E1426" s="2" t="s">
        <v>264</v>
      </c>
      <c r="F1426" s="2" t="s">
        <v>333</v>
      </c>
      <c r="G1426" s="2" t="s">
        <v>250</v>
      </c>
    </row>
    <row r="1427">
      <c r="A1427" s="2" t="s">
        <v>3008</v>
      </c>
      <c r="B1427" s="37" t="s">
        <v>3009</v>
      </c>
      <c r="C1427" s="2">
        <v>-8.64</v>
      </c>
      <c r="D1427" s="2">
        <v>43.8</v>
      </c>
      <c r="E1427" s="2" t="s">
        <v>260</v>
      </c>
      <c r="F1427" s="2" t="s">
        <v>252</v>
      </c>
      <c r="G1427" s="2" t="s">
        <v>253</v>
      </c>
    </row>
    <row r="1428">
      <c r="A1428" s="2" t="s">
        <v>3010</v>
      </c>
      <c r="B1428" s="37" t="s">
        <v>3011</v>
      </c>
      <c r="C1428" s="2">
        <v>-21.11</v>
      </c>
      <c r="D1428" s="2">
        <v>23.61</v>
      </c>
      <c r="E1428" s="2" t="s">
        <v>256</v>
      </c>
      <c r="F1428" s="2" t="s">
        <v>333</v>
      </c>
      <c r="G1428" s="2" t="s">
        <v>250</v>
      </c>
    </row>
    <row r="1429">
      <c r="A1429" s="2" t="s">
        <v>3012</v>
      </c>
      <c r="B1429" s="37" t="s">
        <v>3013</v>
      </c>
      <c r="C1429" s="2">
        <v>-21.97</v>
      </c>
      <c r="D1429" s="2">
        <v>18.94</v>
      </c>
      <c r="E1429" s="2" t="s">
        <v>256</v>
      </c>
      <c r="F1429" s="2" t="s">
        <v>333</v>
      </c>
      <c r="G1429" s="2" t="s">
        <v>253</v>
      </c>
    </row>
    <row r="1430">
      <c r="A1430" s="2" t="s">
        <v>3014</v>
      </c>
      <c r="B1430" s="37" t="s">
        <v>3015</v>
      </c>
      <c r="C1430" s="2">
        <v>17.84</v>
      </c>
      <c r="D1430" s="2">
        <v>19.89</v>
      </c>
      <c r="E1430" s="2" t="s">
        <v>336</v>
      </c>
      <c r="F1430" s="2" t="s">
        <v>333</v>
      </c>
      <c r="G1430" s="2" t="s">
        <v>253</v>
      </c>
    </row>
    <row r="1431">
      <c r="A1431" s="2" t="s">
        <v>3016</v>
      </c>
      <c r="B1431" s="37" t="s">
        <v>3017</v>
      </c>
      <c r="C1431" s="2">
        <v>24.0</v>
      </c>
      <c r="D1431" s="2">
        <v>10.94</v>
      </c>
      <c r="E1431" s="2" t="s">
        <v>264</v>
      </c>
      <c r="F1431" s="2" t="s">
        <v>265</v>
      </c>
      <c r="G1431" s="2" t="s">
        <v>250</v>
      </c>
    </row>
    <row r="1432">
      <c r="A1432" s="2" t="s">
        <v>129</v>
      </c>
      <c r="B1432" s="37" t="s">
        <v>3018</v>
      </c>
      <c r="C1432" s="2">
        <v>-1.41</v>
      </c>
      <c r="D1432" s="2">
        <v>43.58</v>
      </c>
      <c r="E1432" s="2" t="s">
        <v>248</v>
      </c>
      <c r="F1432" s="2" t="s">
        <v>252</v>
      </c>
      <c r="G1432" s="2" t="s">
        <v>253</v>
      </c>
    </row>
    <row r="1433">
      <c r="A1433" s="2" t="s">
        <v>3019</v>
      </c>
      <c r="B1433" s="37" t="s">
        <v>3020</v>
      </c>
      <c r="C1433" s="2">
        <v>-9.89</v>
      </c>
      <c r="D1433" s="2">
        <v>33.56</v>
      </c>
      <c r="E1433" s="2" t="s">
        <v>260</v>
      </c>
      <c r="F1433" s="2" t="s">
        <v>249</v>
      </c>
      <c r="G1433" s="2" t="s">
        <v>250</v>
      </c>
    </row>
    <row r="1434">
      <c r="A1434" s="2" t="s">
        <v>3021</v>
      </c>
      <c r="B1434" s="37" t="s">
        <v>3022</v>
      </c>
      <c r="C1434" s="2">
        <v>10.46</v>
      </c>
      <c r="D1434" s="2">
        <v>34.19</v>
      </c>
      <c r="E1434" s="2" t="s">
        <v>336</v>
      </c>
      <c r="F1434" s="2" t="s">
        <v>249</v>
      </c>
      <c r="G1434" s="2" t="s">
        <v>253</v>
      </c>
    </row>
    <row r="1435">
      <c r="A1435" s="2" t="s">
        <v>3023</v>
      </c>
      <c r="B1435" s="37" t="s">
        <v>3024</v>
      </c>
      <c r="C1435" s="2">
        <v>-8.8</v>
      </c>
      <c r="D1435" s="2">
        <v>42.46</v>
      </c>
      <c r="E1435" s="2" t="s">
        <v>260</v>
      </c>
      <c r="F1435" s="2" t="s">
        <v>252</v>
      </c>
      <c r="G1435" s="2" t="s">
        <v>253</v>
      </c>
    </row>
    <row r="1436">
      <c r="A1436" s="2" t="s">
        <v>3025</v>
      </c>
      <c r="B1436" s="37" t="s">
        <v>3026</v>
      </c>
      <c r="C1436" s="2">
        <v>-0.56</v>
      </c>
      <c r="D1436" s="2">
        <v>43.44</v>
      </c>
      <c r="E1436" s="2" t="s">
        <v>248</v>
      </c>
      <c r="F1436" s="2" t="s">
        <v>252</v>
      </c>
      <c r="G1436" s="2" t="s">
        <v>250</v>
      </c>
    </row>
    <row r="1437">
      <c r="A1437" s="2" t="s">
        <v>3027</v>
      </c>
      <c r="B1437" s="37" t="s">
        <v>3028</v>
      </c>
      <c r="C1437" s="2">
        <v>-0.89</v>
      </c>
      <c r="D1437" s="2">
        <v>45.0</v>
      </c>
      <c r="E1437" s="2" t="s">
        <v>248</v>
      </c>
      <c r="F1437" s="2" t="s">
        <v>252</v>
      </c>
      <c r="G1437" s="2" t="s">
        <v>250</v>
      </c>
    </row>
    <row r="1438">
      <c r="A1438" s="2" t="s">
        <v>3029</v>
      </c>
      <c r="B1438" s="37" t="s">
        <v>3030</v>
      </c>
      <c r="C1438" s="2">
        <v>-0.22</v>
      </c>
      <c r="D1438" s="2">
        <v>45.56</v>
      </c>
      <c r="E1438" s="2" t="s">
        <v>248</v>
      </c>
      <c r="F1438" s="2" t="s">
        <v>252</v>
      </c>
      <c r="G1438" s="2" t="s">
        <v>250</v>
      </c>
    </row>
    <row r="1439">
      <c r="A1439" s="2" t="s">
        <v>3031</v>
      </c>
      <c r="B1439" s="37" t="s">
        <v>3032</v>
      </c>
      <c r="C1439" s="2">
        <v>-14.88</v>
      </c>
      <c r="D1439" s="2">
        <v>41.14</v>
      </c>
      <c r="E1439" s="2" t="s">
        <v>260</v>
      </c>
      <c r="F1439" s="2" t="s">
        <v>252</v>
      </c>
      <c r="G1439" s="2" t="s">
        <v>253</v>
      </c>
    </row>
    <row r="1440">
      <c r="A1440" s="2" t="s">
        <v>3033</v>
      </c>
      <c r="B1440" s="37" t="s">
        <v>3034</v>
      </c>
      <c r="C1440" s="2">
        <v>0.03</v>
      </c>
      <c r="D1440" s="2">
        <v>39.42</v>
      </c>
      <c r="E1440" s="2" t="s">
        <v>248</v>
      </c>
      <c r="F1440" s="2" t="s">
        <v>249</v>
      </c>
      <c r="G1440" s="2" t="s">
        <v>250</v>
      </c>
    </row>
    <row r="1441">
      <c r="A1441" s="2" t="s">
        <v>3035</v>
      </c>
      <c r="B1441" s="37" t="s">
        <v>3036</v>
      </c>
      <c r="C1441" s="2">
        <v>-4.41</v>
      </c>
      <c r="D1441" s="2">
        <v>44.48</v>
      </c>
      <c r="E1441" s="2" t="s">
        <v>248</v>
      </c>
      <c r="F1441" s="2" t="s">
        <v>252</v>
      </c>
      <c r="G1441" s="2" t="s">
        <v>253</v>
      </c>
    </row>
    <row r="1442">
      <c r="A1442" s="2" t="s">
        <v>3037</v>
      </c>
      <c r="B1442" s="37" t="s">
        <v>3038</v>
      </c>
      <c r="C1442" s="2">
        <v>23.89</v>
      </c>
      <c r="D1442" s="2">
        <v>17.67</v>
      </c>
      <c r="E1442" s="2" t="s">
        <v>264</v>
      </c>
      <c r="F1442" s="2" t="s">
        <v>333</v>
      </c>
      <c r="G1442" s="2" t="s">
        <v>250</v>
      </c>
    </row>
    <row r="1443">
      <c r="A1443" s="2" t="s">
        <v>3039</v>
      </c>
      <c r="B1443" s="37" t="s">
        <v>3040</v>
      </c>
      <c r="C1443" s="2">
        <v>-32.78</v>
      </c>
      <c r="D1443" s="2">
        <v>16.58</v>
      </c>
      <c r="E1443" s="2" t="s">
        <v>776</v>
      </c>
      <c r="F1443" s="2" t="s">
        <v>333</v>
      </c>
      <c r="G1443" s="2" t="s">
        <v>250</v>
      </c>
    </row>
    <row r="1444">
      <c r="A1444" s="2" t="s">
        <v>3041</v>
      </c>
      <c r="B1444" s="37" t="s">
        <v>3042</v>
      </c>
      <c r="C1444" s="2">
        <v>-3.05</v>
      </c>
      <c r="D1444" s="2">
        <v>14.5</v>
      </c>
      <c r="E1444" s="2" t="s">
        <v>248</v>
      </c>
      <c r="F1444" s="2" t="s">
        <v>265</v>
      </c>
      <c r="G1444" s="2" t="s">
        <v>250</v>
      </c>
    </row>
    <row r="1445">
      <c r="A1445" s="2" t="s">
        <v>3043</v>
      </c>
      <c r="B1445" s="37" t="s">
        <v>3044</v>
      </c>
      <c r="C1445" s="2">
        <v>-12.0</v>
      </c>
      <c r="D1445" s="2">
        <v>33.89</v>
      </c>
      <c r="E1445" s="2" t="s">
        <v>260</v>
      </c>
      <c r="F1445" s="2" t="s">
        <v>249</v>
      </c>
      <c r="G1445" s="2" t="s">
        <v>250</v>
      </c>
    </row>
    <row r="1446">
      <c r="A1446" s="2" t="s">
        <v>3045</v>
      </c>
      <c r="B1446" s="37" t="s">
        <v>3046</v>
      </c>
      <c r="C1446" s="2">
        <v>-19.89</v>
      </c>
      <c r="D1446" s="2">
        <v>23.56</v>
      </c>
      <c r="E1446" s="2" t="s">
        <v>256</v>
      </c>
      <c r="F1446" s="2" t="s">
        <v>333</v>
      </c>
      <c r="G1446" s="2" t="s">
        <v>250</v>
      </c>
    </row>
    <row r="1447">
      <c r="A1447" s="2" t="s">
        <v>3047</v>
      </c>
      <c r="B1447" s="37" t="s">
        <v>3048</v>
      </c>
      <c r="C1447" s="2">
        <v>15.17</v>
      </c>
      <c r="D1447" s="2">
        <v>25.0</v>
      </c>
      <c r="E1447" s="2" t="s">
        <v>336</v>
      </c>
      <c r="F1447" s="2" t="s">
        <v>257</v>
      </c>
      <c r="G1447" s="2" t="s">
        <v>250</v>
      </c>
    </row>
    <row r="1448">
      <c r="A1448" s="2" t="s">
        <v>3049</v>
      </c>
      <c r="B1448" s="37" t="s">
        <v>3050</v>
      </c>
      <c r="C1448" s="2">
        <v>-11.78</v>
      </c>
      <c r="D1448" s="2">
        <v>37.11</v>
      </c>
      <c r="E1448" s="2" t="s">
        <v>260</v>
      </c>
      <c r="F1448" s="2" t="s">
        <v>249</v>
      </c>
      <c r="G1448" s="2" t="s">
        <v>250</v>
      </c>
    </row>
    <row r="1449">
      <c r="A1449" s="2" t="s">
        <v>3051</v>
      </c>
      <c r="B1449" s="37" t="s">
        <v>3052</v>
      </c>
      <c r="C1449" s="2">
        <v>-1.11</v>
      </c>
      <c r="D1449" s="2">
        <v>51.33</v>
      </c>
      <c r="E1449" s="2" t="s">
        <v>248</v>
      </c>
      <c r="F1449" s="2" t="s">
        <v>291</v>
      </c>
      <c r="G1449" s="2" t="s">
        <v>250</v>
      </c>
    </row>
    <row r="1450">
      <c r="A1450" s="2" t="s">
        <v>149</v>
      </c>
      <c r="B1450" s="37" t="s">
        <v>3053</v>
      </c>
      <c r="C1450" s="2">
        <v>-6.26</v>
      </c>
      <c r="D1450" s="2">
        <v>43.28</v>
      </c>
      <c r="E1450" s="2" t="s">
        <v>260</v>
      </c>
      <c r="F1450" s="2" t="s">
        <v>252</v>
      </c>
      <c r="G1450" s="2" t="s">
        <v>253</v>
      </c>
    </row>
    <row r="1451">
      <c r="A1451" s="2" t="s">
        <v>3054</v>
      </c>
      <c r="B1451" s="37" t="s">
        <v>3055</v>
      </c>
      <c r="C1451" s="2">
        <v>-1.2</v>
      </c>
      <c r="D1451" s="2">
        <v>45.84</v>
      </c>
      <c r="E1451" s="2" t="s">
        <v>248</v>
      </c>
      <c r="F1451" s="2" t="s">
        <v>252</v>
      </c>
      <c r="G1451" s="2" t="s">
        <v>253</v>
      </c>
    </row>
    <row r="1452">
      <c r="A1452" s="2" t="s">
        <v>3056</v>
      </c>
      <c r="B1452" s="37" t="s">
        <v>3057</v>
      </c>
      <c r="C1452" s="2">
        <v>0.0</v>
      </c>
      <c r="D1452" s="2">
        <v>47.56</v>
      </c>
      <c r="E1452" s="2" t="s">
        <v>248</v>
      </c>
      <c r="F1452" s="2" t="s">
        <v>252</v>
      </c>
      <c r="G1452" s="2" t="s">
        <v>250</v>
      </c>
    </row>
    <row r="1453">
      <c r="A1453" s="2" t="s">
        <v>3058</v>
      </c>
      <c r="B1453" s="37" t="s">
        <v>3059</v>
      </c>
      <c r="C1453" s="2">
        <v>19.5</v>
      </c>
      <c r="D1453" s="2">
        <v>27.89</v>
      </c>
      <c r="E1453" s="2" t="s">
        <v>264</v>
      </c>
      <c r="F1453" s="2" t="s">
        <v>257</v>
      </c>
      <c r="G1453" s="2" t="s">
        <v>250</v>
      </c>
    </row>
    <row r="1454">
      <c r="A1454" s="2" t="s">
        <v>3060</v>
      </c>
      <c r="B1454" s="37" t="s">
        <v>3061</v>
      </c>
      <c r="C1454" s="2">
        <v>19.0</v>
      </c>
      <c r="D1454" s="2">
        <v>22.41</v>
      </c>
      <c r="E1454" s="2" t="s">
        <v>264</v>
      </c>
      <c r="F1454" s="2" t="s">
        <v>333</v>
      </c>
      <c r="G1454" s="2" t="s">
        <v>250</v>
      </c>
    </row>
    <row r="1455">
      <c r="A1455" s="2" t="s">
        <v>3062</v>
      </c>
      <c r="B1455" s="37" t="s">
        <v>3063</v>
      </c>
      <c r="C1455" s="2">
        <v>22.02</v>
      </c>
      <c r="D1455" s="2">
        <v>18.89</v>
      </c>
      <c r="E1455" s="2" t="s">
        <v>264</v>
      </c>
      <c r="F1455" s="2" t="s">
        <v>333</v>
      </c>
      <c r="G1455" s="2" t="s">
        <v>253</v>
      </c>
    </row>
    <row r="1456">
      <c r="A1456" s="2" t="s">
        <v>3064</v>
      </c>
      <c r="B1456" s="37" t="s">
        <v>3065</v>
      </c>
      <c r="C1456" s="2">
        <v>-5.56</v>
      </c>
      <c r="D1456" s="2">
        <v>41.33</v>
      </c>
      <c r="E1456" s="2" t="s">
        <v>248</v>
      </c>
      <c r="F1456" s="2" t="s">
        <v>252</v>
      </c>
      <c r="G1456" s="2" t="s">
        <v>250</v>
      </c>
    </row>
    <row r="1457">
      <c r="A1457" s="2" t="s">
        <v>3066</v>
      </c>
      <c r="B1457" s="37" t="s">
        <v>3067</v>
      </c>
      <c r="C1457" s="2">
        <v>-17.91</v>
      </c>
      <c r="D1457" s="2">
        <v>35.91</v>
      </c>
      <c r="E1457" s="2" t="s">
        <v>260</v>
      </c>
      <c r="F1457" s="2" t="s">
        <v>249</v>
      </c>
      <c r="G1457" s="2" t="s">
        <v>253</v>
      </c>
    </row>
    <row r="1458">
      <c r="A1458" s="2" t="s">
        <v>3068</v>
      </c>
      <c r="B1458" s="37" t="s">
        <v>3069</v>
      </c>
      <c r="C1458" s="2">
        <v>1.67</v>
      </c>
      <c r="D1458" s="2">
        <v>38.22</v>
      </c>
      <c r="E1458" s="2" t="s">
        <v>248</v>
      </c>
      <c r="F1458" s="2" t="s">
        <v>249</v>
      </c>
      <c r="G1458" s="2" t="s">
        <v>250</v>
      </c>
    </row>
    <row r="1459">
      <c r="A1459" s="2" t="s">
        <v>3070</v>
      </c>
      <c r="B1459" s="37" t="s">
        <v>3071</v>
      </c>
      <c r="C1459" s="2">
        <v>11.25</v>
      </c>
      <c r="D1459" s="2">
        <v>33.06</v>
      </c>
      <c r="E1459" s="2" t="s">
        <v>336</v>
      </c>
      <c r="F1459" s="2" t="s">
        <v>249</v>
      </c>
      <c r="G1459" s="2" t="s">
        <v>253</v>
      </c>
    </row>
    <row r="1460">
      <c r="A1460" s="2" t="s">
        <v>3072</v>
      </c>
      <c r="B1460" s="37" t="s">
        <v>3073</v>
      </c>
      <c r="C1460" s="2">
        <v>18.67</v>
      </c>
      <c r="D1460" s="2">
        <v>20.99</v>
      </c>
      <c r="E1460" s="2" t="s">
        <v>264</v>
      </c>
      <c r="F1460" s="2" t="s">
        <v>333</v>
      </c>
      <c r="G1460" s="2" t="s">
        <v>253</v>
      </c>
    </row>
    <row r="1461">
      <c r="A1461" s="2" t="s">
        <v>3074</v>
      </c>
      <c r="B1461" s="37" t="s">
        <v>3075</v>
      </c>
      <c r="C1461" s="2">
        <v>-5.44</v>
      </c>
      <c r="D1461" s="2">
        <v>34.0</v>
      </c>
      <c r="E1461" s="2" t="s">
        <v>248</v>
      </c>
      <c r="F1461" s="2" t="s">
        <v>249</v>
      </c>
      <c r="G1461" s="2" t="s">
        <v>250</v>
      </c>
    </row>
    <row r="1462">
      <c r="A1462" s="2" t="s">
        <v>3076</v>
      </c>
      <c r="B1462" s="37" t="s">
        <v>3077</v>
      </c>
      <c r="C1462" s="2">
        <v>21.44</v>
      </c>
      <c r="D1462" s="2">
        <v>20.44</v>
      </c>
      <c r="E1462" s="2" t="s">
        <v>264</v>
      </c>
      <c r="F1462" s="2" t="s">
        <v>333</v>
      </c>
      <c r="G1462" s="2" t="s">
        <v>250</v>
      </c>
    </row>
    <row r="1463">
      <c r="A1463" s="2" t="s">
        <v>3078</v>
      </c>
      <c r="B1463" s="37" t="s">
        <v>3079</v>
      </c>
      <c r="C1463" s="2">
        <v>-17.42</v>
      </c>
      <c r="D1463" s="2">
        <v>35.22</v>
      </c>
      <c r="E1463" s="2" t="s">
        <v>260</v>
      </c>
      <c r="F1463" s="2" t="s">
        <v>249</v>
      </c>
      <c r="G1463" s="2" t="s">
        <v>250</v>
      </c>
    </row>
    <row r="1464">
      <c r="A1464" s="2" t="s">
        <v>3080</v>
      </c>
      <c r="B1464" s="37" t="s">
        <v>3081</v>
      </c>
      <c r="C1464" s="2">
        <v>32.15</v>
      </c>
      <c r="D1464" s="2">
        <v>8.78</v>
      </c>
      <c r="E1464" s="2" t="s">
        <v>389</v>
      </c>
      <c r="F1464" s="2" t="s">
        <v>265</v>
      </c>
      <c r="G1464" s="2" t="s">
        <v>250</v>
      </c>
    </row>
    <row r="1465">
      <c r="A1465" s="2" t="s">
        <v>3082</v>
      </c>
      <c r="B1465" s="37" t="s">
        <v>3083</v>
      </c>
      <c r="C1465" s="2">
        <v>-5.41</v>
      </c>
      <c r="D1465" s="2">
        <v>46.56</v>
      </c>
      <c r="E1465" s="2" t="s">
        <v>248</v>
      </c>
      <c r="F1465" s="2" t="s">
        <v>252</v>
      </c>
      <c r="G1465" s="2" t="s">
        <v>253</v>
      </c>
    </row>
    <row r="1466">
      <c r="A1466" s="2" t="s">
        <v>124</v>
      </c>
      <c r="B1466" s="37" t="s">
        <v>3084</v>
      </c>
      <c r="C1466" s="2">
        <v>-15.02</v>
      </c>
      <c r="D1466" s="2">
        <v>30.33</v>
      </c>
      <c r="E1466" s="2" t="s">
        <v>260</v>
      </c>
      <c r="F1466" s="2" t="s">
        <v>257</v>
      </c>
      <c r="G1466" s="2" t="s">
        <v>253</v>
      </c>
    </row>
    <row r="1467">
      <c r="A1467" s="2" t="s">
        <v>3085</v>
      </c>
      <c r="B1467" s="37" t="s">
        <v>3086</v>
      </c>
      <c r="C1467" s="2">
        <v>-20.25</v>
      </c>
      <c r="D1467" s="2">
        <v>20.33</v>
      </c>
      <c r="E1467" s="2" t="s">
        <v>256</v>
      </c>
      <c r="F1467" s="2" t="s">
        <v>333</v>
      </c>
      <c r="G1467" s="2" t="s">
        <v>250</v>
      </c>
    </row>
    <row r="1468">
      <c r="A1468" s="2" t="s">
        <v>3087</v>
      </c>
      <c r="B1468" s="37" t="s">
        <v>3088</v>
      </c>
      <c r="C1468" s="2">
        <v>23.76</v>
      </c>
      <c r="D1468" s="2">
        <v>18.42</v>
      </c>
      <c r="E1468" s="2" t="s">
        <v>264</v>
      </c>
      <c r="F1468" s="2" t="s">
        <v>333</v>
      </c>
      <c r="G1468" s="2" t="s">
        <v>250</v>
      </c>
    </row>
    <row r="1469">
      <c r="A1469" s="2" t="s">
        <v>3089</v>
      </c>
      <c r="B1469" s="37" t="s">
        <v>3090</v>
      </c>
      <c r="C1469" s="2">
        <v>7.67</v>
      </c>
      <c r="D1469" s="2">
        <v>42.67</v>
      </c>
      <c r="E1469" s="2" t="s">
        <v>336</v>
      </c>
      <c r="F1469" s="2" t="s">
        <v>252</v>
      </c>
      <c r="G1469" s="2" t="s">
        <v>250</v>
      </c>
    </row>
    <row r="1470">
      <c r="A1470" s="2" t="s">
        <v>3091</v>
      </c>
      <c r="B1470" s="37" t="s">
        <v>3092</v>
      </c>
      <c r="C1470" s="2">
        <v>-5.22</v>
      </c>
      <c r="D1470" s="2">
        <v>37.11</v>
      </c>
      <c r="E1470" s="2" t="s">
        <v>248</v>
      </c>
      <c r="F1470" s="2" t="s">
        <v>249</v>
      </c>
      <c r="G1470" s="2" t="s">
        <v>250</v>
      </c>
    </row>
    <row r="1471">
      <c r="A1471" s="2" t="s">
        <v>3093</v>
      </c>
      <c r="B1471" s="37" t="s">
        <v>3094</v>
      </c>
      <c r="C1471" s="2">
        <v>10.14</v>
      </c>
      <c r="D1471" s="2">
        <v>36.47</v>
      </c>
      <c r="E1471" s="2" t="s">
        <v>336</v>
      </c>
      <c r="F1471" s="2" t="s">
        <v>249</v>
      </c>
      <c r="G1471" s="2" t="s">
        <v>250</v>
      </c>
    </row>
    <row r="1472">
      <c r="A1472" s="2" t="s">
        <v>3095</v>
      </c>
      <c r="B1472" s="37" t="s">
        <v>3096</v>
      </c>
      <c r="C1472" s="2">
        <v>-18.42</v>
      </c>
      <c r="D1472" s="2">
        <v>27.11</v>
      </c>
      <c r="E1472" s="2" t="s">
        <v>256</v>
      </c>
      <c r="F1472" s="2" t="s">
        <v>257</v>
      </c>
      <c r="G1472" s="2" t="s">
        <v>250</v>
      </c>
    </row>
    <row r="1473">
      <c r="A1473" s="2" t="s">
        <v>3097</v>
      </c>
      <c r="B1473" s="37" t="s">
        <v>3098</v>
      </c>
      <c r="C1473" s="2">
        <v>22.78</v>
      </c>
      <c r="D1473" s="2">
        <v>20.04</v>
      </c>
      <c r="E1473" s="2" t="s">
        <v>264</v>
      </c>
      <c r="F1473" s="2" t="s">
        <v>333</v>
      </c>
      <c r="G1473" s="2" t="s">
        <v>250</v>
      </c>
    </row>
    <row r="1474">
      <c r="A1474" s="2" t="s">
        <v>3099</v>
      </c>
      <c r="B1474" s="37" t="s">
        <v>3100</v>
      </c>
      <c r="C1474" s="2">
        <v>29.08</v>
      </c>
      <c r="D1474" s="2">
        <v>10.73</v>
      </c>
      <c r="E1474" s="2" t="s">
        <v>264</v>
      </c>
      <c r="F1474" s="2" t="s">
        <v>265</v>
      </c>
      <c r="G1474" s="2" t="s">
        <v>250</v>
      </c>
    </row>
    <row r="1475">
      <c r="A1475" s="2" t="s">
        <v>3101</v>
      </c>
      <c r="B1475" s="37" t="s">
        <v>3102</v>
      </c>
      <c r="C1475" s="2">
        <v>7.85</v>
      </c>
      <c r="D1475" s="2">
        <v>23.06</v>
      </c>
      <c r="E1475" s="2" t="s">
        <v>336</v>
      </c>
      <c r="F1475" s="2" t="s">
        <v>333</v>
      </c>
      <c r="G1475" s="2" t="s">
        <v>250</v>
      </c>
    </row>
    <row r="1476">
      <c r="A1476" s="2" t="s">
        <v>3103</v>
      </c>
      <c r="B1476" s="37" t="s">
        <v>3104</v>
      </c>
      <c r="C1476" s="2">
        <v>-10.02</v>
      </c>
      <c r="D1476" s="2">
        <v>39.53</v>
      </c>
      <c r="E1476" s="2" t="s">
        <v>260</v>
      </c>
      <c r="F1476" s="2" t="s">
        <v>249</v>
      </c>
      <c r="G1476" s="2" t="s">
        <v>253</v>
      </c>
    </row>
    <row r="1477">
      <c r="A1477" s="2" t="s">
        <v>3105</v>
      </c>
      <c r="B1477" s="37" t="s">
        <v>3106</v>
      </c>
      <c r="C1477" s="2">
        <v>-0.09</v>
      </c>
      <c r="D1477" s="2">
        <v>44.2</v>
      </c>
      <c r="E1477" s="2" t="s">
        <v>248</v>
      </c>
      <c r="F1477" s="2" t="s">
        <v>252</v>
      </c>
      <c r="G1477" s="2" t="s">
        <v>253</v>
      </c>
    </row>
    <row r="1478">
      <c r="A1478" s="2" t="s">
        <v>3107</v>
      </c>
      <c r="B1478" s="37" t="s">
        <v>3108</v>
      </c>
      <c r="C1478" s="2">
        <v>-10.56</v>
      </c>
      <c r="D1478" s="2">
        <v>38.89</v>
      </c>
      <c r="E1478" s="2" t="s">
        <v>260</v>
      </c>
      <c r="F1478" s="2" t="s">
        <v>249</v>
      </c>
      <c r="G1478" s="2" t="s">
        <v>250</v>
      </c>
    </row>
    <row r="1479">
      <c r="A1479" s="2" t="s">
        <v>3109</v>
      </c>
      <c r="B1479" s="37" t="s">
        <v>3110</v>
      </c>
      <c r="C1479" s="2">
        <v>-0.46</v>
      </c>
      <c r="D1479" s="2">
        <v>42.09</v>
      </c>
      <c r="E1479" s="2" t="s">
        <v>248</v>
      </c>
      <c r="F1479" s="2" t="s">
        <v>252</v>
      </c>
      <c r="G1479" s="2" t="s">
        <v>253</v>
      </c>
    </row>
    <row r="1480">
      <c r="A1480" s="2" t="s">
        <v>3111</v>
      </c>
      <c r="B1480" s="37" t="s">
        <v>3112</v>
      </c>
      <c r="C1480" s="2">
        <v>-18.58</v>
      </c>
      <c r="D1480" s="2">
        <v>33.29</v>
      </c>
      <c r="E1480" s="2" t="s">
        <v>256</v>
      </c>
      <c r="F1480" s="2" t="s">
        <v>249</v>
      </c>
      <c r="G1480" s="2" t="s">
        <v>253</v>
      </c>
    </row>
    <row r="1481">
      <c r="A1481" s="2" t="s">
        <v>3113</v>
      </c>
      <c r="B1481" s="37" t="s">
        <v>3114</v>
      </c>
      <c r="C1481" s="2">
        <v>-11.62</v>
      </c>
      <c r="D1481" s="2">
        <v>37.82</v>
      </c>
      <c r="E1481" s="2" t="s">
        <v>260</v>
      </c>
      <c r="F1481" s="2" t="s">
        <v>249</v>
      </c>
      <c r="G1481" s="2" t="s">
        <v>253</v>
      </c>
    </row>
    <row r="1482">
      <c r="A1482" s="2" t="s">
        <v>3115</v>
      </c>
      <c r="B1482" s="37" t="s">
        <v>3116</v>
      </c>
      <c r="C1482" s="2">
        <v>30.13</v>
      </c>
      <c r="D1482" s="2">
        <v>9.33</v>
      </c>
      <c r="E1482" s="2" t="s">
        <v>389</v>
      </c>
      <c r="F1482" s="2" t="s">
        <v>265</v>
      </c>
      <c r="G1482" s="2" t="s">
        <v>250</v>
      </c>
    </row>
    <row r="1483">
      <c r="A1483" s="2" t="s">
        <v>3117</v>
      </c>
      <c r="B1483" s="37" t="s">
        <v>3118</v>
      </c>
      <c r="C1483" s="2">
        <v>-3.63</v>
      </c>
      <c r="D1483" s="2">
        <v>44.85</v>
      </c>
      <c r="E1483" s="2" t="s">
        <v>248</v>
      </c>
      <c r="F1483" s="2" t="s">
        <v>252</v>
      </c>
      <c r="G1483" s="2" t="s">
        <v>253</v>
      </c>
    </row>
    <row r="1484">
      <c r="A1484" s="2" t="s">
        <v>3119</v>
      </c>
      <c r="B1484" s="37" t="s">
        <v>3120</v>
      </c>
      <c r="C1484" s="2">
        <v>-27.08</v>
      </c>
      <c r="D1484" s="2">
        <v>21.78</v>
      </c>
      <c r="E1484" s="2" t="s">
        <v>256</v>
      </c>
      <c r="F1484" s="2" t="s">
        <v>333</v>
      </c>
      <c r="G1484" s="2" t="s">
        <v>250</v>
      </c>
    </row>
    <row r="1485">
      <c r="A1485" s="2" t="s">
        <v>3121</v>
      </c>
      <c r="B1485" s="37" t="s">
        <v>3122</v>
      </c>
      <c r="C1485" s="2">
        <v>22.56</v>
      </c>
      <c r="D1485" s="2">
        <v>15.67</v>
      </c>
      <c r="E1485" s="2" t="s">
        <v>264</v>
      </c>
      <c r="F1485" s="2" t="s">
        <v>265</v>
      </c>
      <c r="G1485" s="2" t="s">
        <v>253</v>
      </c>
    </row>
    <row r="1486">
      <c r="A1486" s="2" t="s">
        <v>3123</v>
      </c>
      <c r="B1486" s="37" t="s">
        <v>3124</v>
      </c>
      <c r="C1486" s="2">
        <v>-2.37</v>
      </c>
      <c r="D1486" s="2">
        <v>36.27</v>
      </c>
      <c r="E1486" s="2" t="s">
        <v>248</v>
      </c>
      <c r="F1486" s="2" t="s">
        <v>249</v>
      </c>
      <c r="G1486" s="2" t="s">
        <v>253</v>
      </c>
    </row>
    <row r="1487">
      <c r="A1487" s="2" t="s">
        <v>85</v>
      </c>
      <c r="B1487" s="37" t="s">
        <v>3125</v>
      </c>
      <c r="C1487" s="2">
        <v>-7.82</v>
      </c>
      <c r="D1487" s="2">
        <v>43.93</v>
      </c>
      <c r="E1487" s="2" t="s">
        <v>260</v>
      </c>
      <c r="F1487" s="2" t="s">
        <v>252</v>
      </c>
      <c r="G1487" s="2" t="s">
        <v>253</v>
      </c>
    </row>
    <row r="1488">
      <c r="A1488" s="2" t="s">
        <v>3126</v>
      </c>
      <c r="B1488" s="37" t="s">
        <v>3127</v>
      </c>
      <c r="C1488" s="2">
        <v>-12.6</v>
      </c>
      <c r="D1488" s="2">
        <v>40.37</v>
      </c>
      <c r="E1488" s="2" t="s">
        <v>260</v>
      </c>
      <c r="F1488" s="2" t="s">
        <v>252</v>
      </c>
      <c r="G1488" s="2" t="s">
        <v>253</v>
      </c>
    </row>
    <row r="1489">
      <c r="A1489" s="2" t="s">
        <v>3128</v>
      </c>
      <c r="B1489" s="37" t="s">
        <v>3129</v>
      </c>
      <c r="C1489" s="2">
        <v>-10.17</v>
      </c>
      <c r="D1489" s="2">
        <v>43.69</v>
      </c>
      <c r="E1489" s="2" t="s">
        <v>260</v>
      </c>
      <c r="F1489" s="2" t="s">
        <v>252</v>
      </c>
      <c r="G1489" s="2" t="s">
        <v>250</v>
      </c>
    </row>
    <row r="1490">
      <c r="A1490" s="2" t="s">
        <v>3130</v>
      </c>
      <c r="B1490" s="37" t="s">
        <v>3131</v>
      </c>
      <c r="C1490" s="2">
        <v>-7.7</v>
      </c>
      <c r="D1490" s="2">
        <v>43.33</v>
      </c>
      <c r="E1490" s="2" t="s">
        <v>260</v>
      </c>
      <c r="F1490" s="2" t="s">
        <v>252</v>
      </c>
      <c r="G1490" s="2" t="s">
        <v>250</v>
      </c>
    </row>
    <row r="1491">
      <c r="A1491" s="2" t="s">
        <v>197</v>
      </c>
      <c r="B1491" s="37" t="s">
        <v>3132</v>
      </c>
      <c r="C1491" s="2">
        <v>-2.59</v>
      </c>
      <c r="D1491" s="2">
        <v>46.46</v>
      </c>
      <c r="E1491" s="2" t="s">
        <v>248</v>
      </c>
      <c r="F1491" s="2" t="s">
        <v>252</v>
      </c>
      <c r="G1491" s="2" t="s">
        <v>253</v>
      </c>
    </row>
    <row r="1492">
      <c r="A1492" s="2" t="s">
        <v>3133</v>
      </c>
      <c r="B1492" s="37" t="s">
        <v>3134</v>
      </c>
      <c r="C1492" s="2">
        <v>22.83</v>
      </c>
      <c r="D1492" s="2">
        <v>19.27</v>
      </c>
      <c r="E1492" s="2" t="s">
        <v>264</v>
      </c>
      <c r="F1492" s="2" t="s">
        <v>333</v>
      </c>
      <c r="G1492" s="2" t="s">
        <v>250</v>
      </c>
    </row>
    <row r="1493">
      <c r="A1493" s="2" t="s">
        <v>3135</v>
      </c>
      <c r="B1493" s="37" t="s">
        <v>3136</v>
      </c>
      <c r="C1493" s="2">
        <v>-0.44</v>
      </c>
      <c r="D1493" s="2">
        <v>47.44</v>
      </c>
      <c r="E1493" s="2" t="s">
        <v>248</v>
      </c>
      <c r="F1493" s="2" t="s">
        <v>252</v>
      </c>
      <c r="G1493" s="2" t="s">
        <v>250</v>
      </c>
    </row>
    <row r="1494">
      <c r="A1494" s="2" t="s">
        <v>3137</v>
      </c>
      <c r="B1494" s="37" t="s">
        <v>3138</v>
      </c>
      <c r="C1494" s="2">
        <v>-6.28</v>
      </c>
      <c r="D1494" s="2">
        <v>42.56</v>
      </c>
      <c r="E1494" s="2" t="s">
        <v>260</v>
      </c>
      <c r="F1494" s="2" t="s">
        <v>252</v>
      </c>
      <c r="G1494" s="2" t="s">
        <v>250</v>
      </c>
    </row>
    <row r="1495">
      <c r="A1495" s="2" t="s">
        <v>3139</v>
      </c>
      <c r="B1495" s="37" t="s">
        <v>3140</v>
      </c>
      <c r="C1495" s="2">
        <v>-14.67</v>
      </c>
      <c r="D1495" s="2">
        <v>34.11</v>
      </c>
      <c r="E1495" s="2" t="s">
        <v>260</v>
      </c>
      <c r="F1495" s="2" t="s">
        <v>249</v>
      </c>
      <c r="G1495" s="2" t="s">
        <v>250</v>
      </c>
    </row>
    <row r="1496">
      <c r="A1496" s="2" t="s">
        <v>3141</v>
      </c>
      <c r="B1496" s="37" t="s">
        <v>3142</v>
      </c>
      <c r="C1496" s="2">
        <v>-8.03</v>
      </c>
      <c r="D1496" s="2">
        <v>41.67</v>
      </c>
      <c r="E1496" s="2" t="s">
        <v>260</v>
      </c>
      <c r="F1496" s="2" t="s">
        <v>252</v>
      </c>
      <c r="G1496" s="2" t="s">
        <v>250</v>
      </c>
    </row>
    <row r="1497">
      <c r="A1497" s="2" t="s">
        <v>3143</v>
      </c>
      <c r="B1497" s="37" t="s">
        <v>3144</v>
      </c>
      <c r="C1497" s="2">
        <v>-4.35</v>
      </c>
      <c r="D1497" s="2">
        <v>47.49</v>
      </c>
      <c r="E1497" s="2" t="s">
        <v>248</v>
      </c>
      <c r="F1497" s="2" t="s">
        <v>252</v>
      </c>
      <c r="G1497" s="2" t="s">
        <v>253</v>
      </c>
    </row>
    <row r="1498">
      <c r="A1498" s="2" t="s">
        <v>3145</v>
      </c>
      <c r="B1498" s="37" t="s">
        <v>3146</v>
      </c>
      <c r="C1498" s="2">
        <v>-1.11</v>
      </c>
      <c r="D1498" s="2">
        <v>44.33</v>
      </c>
      <c r="E1498" s="2" t="s">
        <v>248</v>
      </c>
      <c r="F1498" s="2" t="s">
        <v>252</v>
      </c>
      <c r="G1498" s="2" t="s">
        <v>250</v>
      </c>
    </row>
    <row r="1499">
      <c r="A1499" s="2" t="s">
        <v>3147</v>
      </c>
      <c r="B1499" s="37" t="s">
        <v>3148</v>
      </c>
      <c r="C1499" s="2">
        <v>-0.21</v>
      </c>
      <c r="D1499" s="2">
        <v>47.54</v>
      </c>
      <c r="E1499" s="2" t="s">
        <v>248</v>
      </c>
      <c r="F1499" s="2" t="s">
        <v>252</v>
      </c>
      <c r="G1499" s="2" t="s">
        <v>253</v>
      </c>
    </row>
    <row r="1500">
      <c r="A1500" s="2" t="s">
        <v>3149</v>
      </c>
      <c r="B1500" s="37" t="s">
        <v>3150</v>
      </c>
      <c r="C1500" s="2">
        <v>0.0</v>
      </c>
      <c r="D1500" s="2">
        <v>44.23</v>
      </c>
      <c r="E1500" s="2" t="s">
        <v>248</v>
      </c>
      <c r="F1500" s="2" t="s">
        <v>252</v>
      </c>
      <c r="G1500" s="2" t="s">
        <v>253</v>
      </c>
    </row>
    <row r="1501">
      <c r="A1501" s="2" t="s">
        <v>3151</v>
      </c>
      <c r="B1501" s="37" t="s">
        <v>3152</v>
      </c>
      <c r="C1501" s="2">
        <v>14.77</v>
      </c>
      <c r="D1501" s="2">
        <v>28.85</v>
      </c>
      <c r="E1501" s="2" t="s">
        <v>336</v>
      </c>
      <c r="F1501" s="2" t="s">
        <v>257</v>
      </c>
      <c r="G1501" s="2" t="s">
        <v>253</v>
      </c>
    </row>
    <row r="1502">
      <c r="A1502" s="2" t="s">
        <v>3153</v>
      </c>
      <c r="B1502" s="37" t="s">
        <v>3154</v>
      </c>
      <c r="C1502" s="2">
        <v>-18.87</v>
      </c>
      <c r="D1502" s="2">
        <v>23.44</v>
      </c>
      <c r="E1502" s="2" t="s">
        <v>256</v>
      </c>
      <c r="F1502" s="2" t="s">
        <v>333</v>
      </c>
      <c r="G1502" s="2" t="s">
        <v>250</v>
      </c>
    </row>
    <row r="1503">
      <c r="A1503" s="2" t="s">
        <v>3155</v>
      </c>
      <c r="B1503" s="37" t="s">
        <v>3156</v>
      </c>
      <c r="C1503" s="2">
        <v>23.42</v>
      </c>
      <c r="D1503" s="2">
        <v>15.22</v>
      </c>
      <c r="E1503" s="2" t="s">
        <v>264</v>
      </c>
      <c r="F1503" s="2" t="s">
        <v>265</v>
      </c>
      <c r="G1503" s="2" t="s">
        <v>253</v>
      </c>
    </row>
    <row r="1504">
      <c r="A1504" s="2" t="s">
        <v>3157</v>
      </c>
      <c r="B1504" s="37" t="s">
        <v>3158</v>
      </c>
      <c r="C1504" s="2">
        <v>11.49</v>
      </c>
      <c r="D1504" s="2">
        <v>32.28</v>
      </c>
      <c r="E1504" s="2" t="s">
        <v>336</v>
      </c>
      <c r="F1504" s="2" t="s">
        <v>249</v>
      </c>
      <c r="G1504" s="2" t="s">
        <v>253</v>
      </c>
    </row>
    <row r="1505">
      <c r="A1505" s="2" t="s">
        <v>3159</v>
      </c>
      <c r="B1505" s="37" t="s">
        <v>3160</v>
      </c>
      <c r="C1505" s="2">
        <v>-1.67</v>
      </c>
      <c r="D1505" s="2">
        <v>44.44</v>
      </c>
      <c r="E1505" s="2" t="s">
        <v>248</v>
      </c>
      <c r="F1505" s="2" t="s">
        <v>252</v>
      </c>
      <c r="G1505" s="2" t="s">
        <v>250</v>
      </c>
    </row>
    <row r="1506">
      <c r="A1506" s="2" t="s">
        <v>3161</v>
      </c>
      <c r="B1506" s="37" t="s">
        <v>3162</v>
      </c>
      <c r="C1506" s="2">
        <v>-0.49</v>
      </c>
      <c r="D1506" s="2">
        <v>45.58</v>
      </c>
      <c r="E1506" s="2" t="s">
        <v>248</v>
      </c>
      <c r="F1506" s="2" t="s">
        <v>252</v>
      </c>
      <c r="G1506" s="2" t="s">
        <v>253</v>
      </c>
    </row>
    <row r="1507">
      <c r="A1507" s="2" t="s">
        <v>3163</v>
      </c>
      <c r="B1507" s="37" t="s">
        <v>3164</v>
      </c>
      <c r="C1507" s="2">
        <v>10.62</v>
      </c>
      <c r="D1507" s="2">
        <v>38.81</v>
      </c>
      <c r="E1507" s="2" t="s">
        <v>336</v>
      </c>
      <c r="F1507" s="2" t="s">
        <v>249</v>
      </c>
      <c r="G1507" s="2" t="s">
        <v>253</v>
      </c>
    </row>
    <row r="1508">
      <c r="A1508" s="2" t="s">
        <v>3165</v>
      </c>
      <c r="B1508" s="37" t="s">
        <v>3166</v>
      </c>
      <c r="C1508" s="2">
        <v>-18.3</v>
      </c>
      <c r="D1508" s="2">
        <v>34.95</v>
      </c>
      <c r="E1508" s="2" t="s">
        <v>256</v>
      </c>
      <c r="F1508" s="2" t="s">
        <v>249</v>
      </c>
      <c r="G1508" s="2" t="s">
        <v>253</v>
      </c>
    </row>
    <row r="1509">
      <c r="A1509" s="2" t="s">
        <v>3167</v>
      </c>
      <c r="B1509" s="37" t="s">
        <v>3168</v>
      </c>
      <c r="C1509" s="2">
        <v>-1.44</v>
      </c>
      <c r="D1509" s="2">
        <v>46.89</v>
      </c>
      <c r="E1509" s="2" t="s">
        <v>248</v>
      </c>
      <c r="F1509" s="2" t="s">
        <v>252</v>
      </c>
      <c r="G1509" s="2" t="s">
        <v>250</v>
      </c>
    </row>
    <row r="1510">
      <c r="A1510" s="2" t="s">
        <v>3169</v>
      </c>
      <c r="B1510" s="37" t="s">
        <v>3170</v>
      </c>
      <c r="C1510" s="2">
        <v>1.33</v>
      </c>
      <c r="D1510" s="2">
        <v>39.89</v>
      </c>
      <c r="E1510" s="2" t="s">
        <v>248</v>
      </c>
      <c r="F1510" s="2" t="s">
        <v>249</v>
      </c>
      <c r="G1510" s="2" t="s">
        <v>250</v>
      </c>
    </row>
    <row r="1511">
      <c r="A1511" s="2" t="s">
        <v>3171</v>
      </c>
      <c r="B1511" s="37" t="s">
        <v>3172</v>
      </c>
      <c r="C1511" s="2">
        <v>10.67</v>
      </c>
      <c r="D1511" s="2">
        <v>35.11</v>
      </c>
      <c r="E1511" s="2" t="s">
        <v>336</v>
      </c>
      <c r="F1511" s="2" t="s">
        <v>249</v>
      </c>
      <c r="G1511" s="2" t="s">
        <v>250</v>
      </c>
    </row>
    <row r="1512">
      <c r="A1512" s="2" t="s">
        <v>3173</v>
      </c>
      <c r="B1512" s="37" t="s">
        <v>3174</v>
      </c>
      <c r="C1512" s="2">
        <v>7.33</v>
      </c>
      <c r="D1512" s="2">
        <v>40.44</v>
      </c>
      <c r="E1512" s="2" t="s">
        <v>336</v>
      </c>
      <c r="F1512" s="2" t="s">
        <v>252</v>
      </c>
      <c r="G1512" s="2" t="s">
        <v>250</v>
      </c>
    </row>
    <row r="1513">
      <c r="A1513" s="2" t="s">
        <v>3175</v>
      </c>
      <c r="B1513" s="37" t="s">
        <v>3176</v>
      </c>
      <c r="C1513" s="2">
        <v>-11.08</v>
      </c>
      <c r="D1513" s="2">
        <v>39.29</v>
      </c>
      <c r="E1513" s="2" t="s">
        <v>260</v>
      </c>
      <c r="F1513" s="2" t="s">
        <v>249</v>
      </c>
      <c r="G1513" s="2" t="s">
        <v>253</v>
      </c>
    </row>
    <row r="1514">
      <c r="A1514" s="2" t="s">
        <v>3177</v>
      </c>
      <c r="B1514" s="37" t="s">
        <v>3178</v>
      </c>
      <c r="C1514" s="2">
        <v>-29.08</v>
      </c>
      <c r="D1514" s="2">
        <v>20.72</v>
      </c>
      <c r="E1514" s="2" t="s">
        <v>256</v>
      </c>
      <c r="F1514" s="2" t="s">
        <v>333</v>
      </c>
      <c r="G1514" s="2" t="s">
        <v>250</v>
      </c>
    </row>
    <row r="1515">
      <c r="A1515" s="2" t="s">
        <v>3179</v>
      </c>
      <c r="B1515" s="37" t="s">
        <v>3180</v>
      </c>
      <c r="C1515" s="2">
        <v>23.7</v>
      </c>
      <c r="D1515" s="2">
        <v>22.27</v>
      </c>
      <c r="E1515" s="2" t="s">
        <v>264</v>
      </c>
      <c r="F1515" s="2" t="s">
        <v>333</v>
      </c>
      <c r="G1515" s="2" t="s">
        <v>253</v>
      </c>
    </row>
    <row r="1516">
      <c r="A1516" s="2" t="s">
        <v>3181</v>
      </c>
      <c r="B1516" s="37" t="s">
        <v>3182</v>
      </c>
      <c r="C1516" s="2">
        <v>12.43</v>
      </c>
      <c r="D1516" s="2">
        <v>38.88</v>
      </c>
      <c r="E1516" s="2" t="s">
        <v>336</v>
      </c>
      <c r="F1516" s="2" t="s">
        <v>249</v>
      </c>
      <c r="G1516" s="2" t="s">
        <v>253</v>
      </c>
    </row>
    <row r="1517">
      <c r="A1517" s="2" t="s">
        <v>3183</v>
      </c>
      <c r="B1517" s="37" t="s">
        <v>3184</v>
      </c>
      <c r="C1517" s="2">
        <v>6.22</v>
      </c>
      <c r="D1517" s="2">
        <v>38.67</v>
      </c>
      <c r="E1517" s="2" t="s">
        <v>336</v>
      </c>
      <c r="F1517" s="2" t="s">
        <v>249</v>
      </c>
      <c r="G1517" s="2" t="s">
        <v>250</v>
      </c>
    </row>
    <row r="1518">
      <c r="A1518" s="2" t="s">
        <v>3185</v>
      </c>
      <c r="B1518" s="37" t="s">
        <v>3186</v>
      </c>
      <c r="C1518" s="2">
        <v>22.53</v>
      </c>
      <c r="D1518" s="2">
        <v>21.06</v>
      </c>
      <c r="E1518" s="2" t="s">
        <v>264</v>
      </c>
      <c r="F1518" s="2" t="s">
        <v>333</v>
      </c>
      <c r="G1518" s="2" t="s">
        <v>253</v>
      </c>
    </row>
    <row r="1519">
      <c r="A1519" s="2" t="s">
        <v>3187</v>
      </c>
      <c r="B1519" s="37" t="s">
        <v>3188</v>
      </c>
      <c r="C1519" s="2">
        <v>27.44</v>
      </c>
      <c r="D1519" s="2">
        <v>7.67</v>
      </c>
      <c r="E1519" s="2" t="s">
        <v>264</v>
      </c>
      <c r="F1519" s="2" t="s">
        <v>390</v>
      </c>
      <c r="G1519" s="2" t="s">
        <v>250</v>
      </c>
    </row>
    <row r="1520">
      <c r="A1520" s="2" t="s">
        <v>3189</v>
      </c>
      <c r="B1520" s="37" t="s">
        <v>3190</v>
      </c>
      <c r="C1520" s="2">
        <v>-19.77</v>
      </c>
      <c r="D1520" s="2">
        <v>29.72</v>
      </c>
      <c r="E1520" s="2" t="s">
        <v>256</v>
      </c>
      <c r="F1520" s="2" t="s">
        <v>257</v>
      </c>
      <c r="G1520" s="2" t="s">
        <v>253</v>
      </c>
    </row>
    <row r="1521">
      <c r="A1521" s="2" t="s">
        <v>3191</v>
      </c>
      <c r="B1521" s="37" t="s">
        <v>3192</v>
      </c>
      <c r="C1521" s="2">
        <v>24.48</v>
      </c>
      <c r="D1521" s="2">
        <v>21.33</v>
      </c>
      <c r="E1521" s="2" t="s">
        <v>264</v>
      </c>
      <c r="F1521" s="2" t="s">
        <v>333</v>
      </c>
      <c r="G1521" s="2" t="s">
        <v>250</v>
      </c>
    </row>
    <row r="1522">
      <c r="A1522" s="2" t="s">
        <v>3193</v>
      </c>
      <c r="B1522" s="37" t="s">
        <v>3194</v>
      </c>
      <c r="C1522" s="2">
        <v>-8.71</v>
      </c>
      <c r="D1522" s="2">
        <v>45.03</v>
      </c>
      <c r="E1522" s="2" t="s">
        <v>260</v>
      </c>
      <c r="F1522" s="2" t="s">
        <v>252</v>
      </c>
      <c r="G1522" s="2" t="s">
        <v>253</v>
      </c>
    </row>
    <row r="1523">
      <c r="A1523" s="2" t="s">
        <v>3195</v>
      </c>
      <c r="B1523" s="37" t="s">
        <v>3196</v>
      </c>
      <c r="C1523" s="2">
        <v>-0.86</v>
      </c>
      <c r="D1523" s="2">
        <v>47.96</v>
      </c>
      <c r="E1523" s="2" t="s">
        <v>248</v>
      </c>
      <c r="F1523" s="2" t="s">
        <v>252</v>
      </c>
      <c r="G1523" s="2" t="s">
        <v>253</v>
      </c>
    </row>
    <row r="1524">
      <c r="A1524" s="2" t="s">
        <v>3197</v>
      </c>
      <c r="B1524" s="37" t="s">
        <v>3198</v>
      </c>
      <c r="C1524" s="2">
        <v>19.2</v>
      </c>
      <c r="D1524" s="2">
        <v>28.11</v>
      </c>
      <c r="E1524" s="2" t="s">
        <v>264</v>
      </c>
      <c r="F1524" s="2" t="s">
        <v>257</v>
      </c>
      <c r="G1524" s="2" t="s">
        <v>250</v>
      </c>
    </row>
    <row r="1525">
      <c r="A1525" s="2" t="s">
        <v>3199</v>
      </c>
      <c r="B1525" s="37" t="s">
        <v>3200</v>
      </c>
      <c r="C1525" s="2">
        <v>-17.28</v>
      </c>
      <c r="D1525" s="2">
        <v>23.11</v>
      </c>
      <c r="E1525" s="2" t="s">
        <v>260</v>
      </c>
      <c r="F1525" s="2" t="s">
        <v>333</v>
      </c>
      <c r="G1525" s="2" t="s">
        <v>250</v>
      </c>
    </row>
    <row r="1526">
      <c r="A1526" s="2" t="s">
        <v>3201</v>
      </c>
      <c r="B1526" s="37" t="s">
        <v>3202</v>
      </c>
      <c r="C1526" s="2">
        <v>-0.04</v>
      </c>
      <c r="D1526" s="2">
        <v>47.24</v>
      </c>
      <c r="E1526" s="2" t="s">
        <v>248</v>
      </c>
      <c r="F1526" s="2" t="s">
        <v>252</v>
      </c>
      <c r="G1526" s="2" t="s">
        <v>253</v>
      </c>
    </row>
    <row r="1527">
      <c r="A1527" s="2" t="s">
        <v>3203</v>
      </c>
      <c r="B1527" s="37" t="s">
        <v>3204</v>
      </c>
      <c r="C1527" s="2">
        <v>-7.67</v>
      </c>
      <c r="D1527" s="2">
        <v>33.78</v>
      </c>
      <c r="E1527" s="2" t="s">
        <v>260</v>
      </c>
      <c r="F1527" s="2" t="s">
        <v>249</v>
      </c>
      <c r="G1527" s="2" t="s">
        <v>250</v>
      </c>
    </row>
    <row r="1528">
      <c r="A1528" s="2" t="s">
        <v>3205</v>
      </c>
      <c r="B1528" s="37" t="s">
        <v>3206</v>
      </c>
      <c r="C1528" s="2">
        <v>23.44</v>
      </c>
      <c r="D1528" s="2">
        <v>16.65</v>
      </c>
      <c r="E1528" s="2" t="s">
        <v>264</v>
      </c>
      <c r="F1528" s="2" t="s">
        <v>333</v>
      </c>
      <c r="G1528" s="2" t="s">
        <v>250</v>
      </c>
    </row>
    <row r="1529">
      <c r="A1529" s="2" t="s">
        <v>3207</v>
      </c>
      <c r="B1529" s="37" t="s">
        <v>3208</v>
      </c>
      <c r="C1529" s="2">
        <v>6.28</v>
      </c>
      <c r="D1529" s="2">
        <v>38.11</v>
      </c>
      <c r="E1529" s="2" t="s">
        <v>336</v>
      </c>
      <c r="F1529" s="2" t="s">
        <v>249</v>
      </c>
      <c r="G1529" s="2" t="s">
        <v>250</v>
      </c>
    </row>
    <row r="1530">
      <c r="A1530" s="2" t="s">
        <v>3209</v>
      </c>
      <c r="B1530" s="37" t="s">
        <v>3210</v>
      </c>
      <c r="C1530" s="2">
        <v>9.04</v>
      </c>
      <c r="D1530" s="2">
        <v>30.42</v>
      </c>
      <c r="E1530" s="2" t="s">
        <v>336</v>
      </c>
      <c r="F1530" s="2" t="s">
        <v>257</v>
      </c>
      <c r="G1530" s="2" t="s">
        <v>253</v>
      </c>
    </row>
    <row r="1531">
      <c r="A1531" s="2" t="s">
        <v>3211</v>
      </c>
      <c r="B1531" s="37" t="s">
        <v>3212</v>
      </c>
      <c r="C1531" s="2">
        <v>-1.67</v>
      </c>
      <c r="D1531" s="2">
        <v>39.11</v>
      </c>
      <c r="E1531" s="2" t="s">
        <v>248</v>
      </c>
      <c r="F1531" s="2" t="s">
        <v>249</v>
      </c>
      <c r="G1531" s="2" t="s">
        <v>250</v>
      </c>
    </row>
    <row r="1532">
      <c r="A1532" s="2" t="s">
        <v>3213</v>
      </c>
      <c r="B1532" s="37" t="s">
        <v>3214</v>
      </c>
      <c r="C1532" s="2">
        <v>-14.59</v>
      </c>
      <c r="D1532" s="2">
        <v>28.78</v>
      </c>
      <c r="E1532" s="2" t="s">
        <v>260</v>
      </c>
      <c r="F1532" s="2" t="s">
        <v>257</v>
      </c>
      <c r="G1532" s="2" t="s">
        <v>250</v>
      </c>
    </row>
    <row r="1533">
      <c r="A1533" s="2" t="s">
        <v>3215</v>
      </c>
      <c r="B1533" s="37" t="s">
        <v>3216</v>
      </c>
      <c r="C1533" s="2">
        <v>-5.78</v>
      </c>
      <c r="D1533" s="2">
        <v>38.78</v>
      </c>
      <c r="E1533" s="2" t="s">
        <v>248</v>
      </c>
      <c r="F1533" s="2" t="s">
        <v>249</v>
      </c>
      <c r="G1533" s="2" t="s">
        <v>250</v>
      </c>
    </row>
    <row r="1534">
      <c r="A1534" s="2" t="s">
        <v>3217</v>
      </c>
      <c r="B1534" s="37" t="s">
        <v>3218</v>
      </c>
      <c r="C1534" s="2">
        <v>-7.11</v>
      </c>
      <c r="D1534" s="2">
        <v>43.23</v>
      </c>
      <c r="E1534" s="2" t="s">
        <v>260</v>
      </c>
      <c r="F1534" s="2" t="s">
        <v>252</v>
      </c>
      <c r="G1534" s="2" t="s">
        <v>253</v>
      </c>
    </row>
    <row r="1535">
      <c r="A1535" s="2" t="s">
        <v>3219</v>
      </c>
      <c r="B1535" s="37" t="s">
        <v>3220</v>
      </c>
      <c r="C1535" s="2">
        <v>-3.89</v>
      </c>
      <c r="D1535" s="2">
        <v>37.89</v>
      </c>
      <c r="E1535" s="2" t="s">
        <v>248</v>
      </c>
      <c r="F1535" s="2" t="s">
        <v>249</v>
      </c>
      <c r="G1535" s="2" t="s">
        <v>250</v>
      </c>
    </row>
    <row r="1536">
      <c r="A1536" s="2" t="s">
        <v>3221</v>
      </c>
      <c r="B1536" s="37" t="s">
        <v>3222</v>
      </c>
      <c r="C1536" s="2">
        <v>-23.73</v>
      </c>
      <c r="D1536" s="2">
        <v>34.0</v>
      </c>
      <c r="E1536" s="2" t="s">
        <v>256</v>
      </c>
      <c r="F1536" s="2" t="s">
        <v>249</v>
      </c>
      <c r="G1536" s="2" t="s">
        <v>250</v>
      </c>
    </row>
    <row r="1537">
      <c r="A1537" s="2" t="s">
        <v>3223</v>
      </c>
      <c r="B1537" s="37" t="s">
        <v>3224</v>
      </c>
      <c r="C1537" s="2">
        <v>0.44</v>
      </c>
      <c r="D1537" s="2">
        <v>38.56</v>
      </c>
      <c r="E1537" s="2" t="s">
        <v>248</v>
      </c>
      <c r="F1537" s="2" t="s">
        <v>249</v>
      </c>
      <c r="G1537" s="2" t="s">
        <v>250</v>
      </c>
    </row>
    <row r="1538">
      <c r="A1538" s="2" t="s">
        <v>3225</v>
      </c>
      <c r="B1538" s="37" t="s">
        <v>3226</v>
      </c>
      <c r="C1538" s="2">
        <v>12.11</v>
      </c>
      <c r="D1538" s="2">
        <v>28.65</v>
      </c>
      <c r="E1538" s="2" t="s">
        <v>336</v>
      </c>
      <c r="F1538" s="2" t="s">
        <v>257</v>
      </c>
      <c r="G1538" s="2" t="s">
        <v>253</v>
      </c>
    </row>
    <row r="1539">
      <c r="A1539" s="2" t="s">
        <v>3227</v>
      </c>
      <c r="B1539" s="37" t="s">
        <v>3228</v>
      </c>
      <c r="C1539" s="2">
        <v>-0.18</v>
      </c>
      <c r="D1539" s="2">
        <v>45.11</v>
      </c>
      <c r="E1539" s="2" t="s">
        <v>248</v>
      </c>
      <c r="F1539" s="2" t="s">
        <v>252</v>
      </c>
      <c r="G1539" s="2" t="s">
        <v>253</v>
      </c>
    </row>
    <row r="1540">
      <c r="A1540" s="2" t="s">
        <v>3229</v>
      </c>
      <c r="B1540" s="37" t="s">
        <v>3230</v>
      </c>
      <c r="C1540" s="2">
        <v>-0.11</v>
      </c>
      <c r="D1540" s="2">
        <v>39.61</v>
      </c>
      <c r="E1540" s="2" t="s">
        <v>248</v>
      </c>
      <c r="F1540" s="2" t="s">
        <v>249</v>
      </c>
      <c r="G1540" s="2" t="s">
        <v>253</v>
      </c>
    </row>
    <row r="1541">
      <c r="A1541" s="2" t="s">
        <v>3231</v>
      </c>
      <c r="B1541" s="37" t="s">
        <v>3232</v>
      </c>
      <c r="C1541" s="2">
        <v>-0.56</v>
      </c>
      <c r="D1541" s="2">
        <v>46.86</v>
      </c>
      <c r="E1541" s="2" t="s">
        <v>248</v>
      </c>
      <c r="F1541" s="2" t="s">
        <v>252</v>
      </c>
      <c r="G1541" s="2" t="s">
        <v>253</v>
      </c>
    </row>
    <row r="1542">
      <c r="A1542" s="2" t="s">
        <v>3233</v>
      </c>
      <c r="B1542" s="37" t="s">
        <v>3234</v>
      </c>
      <c r="C1542" s="2">
        <v>23.33</v>
      </c>
      <c r="D1542" s="2">
        <v>10.47</v>
      </c>
      <c r="E1542" s="2" t="s">
        <v>264</v>
      </c>
      <c r="F1542" s="2" t="s">
        <v>265</v>
      </c>
      <c r="G1542" s="2" t="s">
        <v>250</v>
      </c>
    </row>
    <row r="1543">
      <c r="A1543" s="2" t="s">
        <v>3235</v>
      </c>
      <c r="B1543" s="37" t="s">
        <v>3236</v>
      </c>
      <c r="C1543" s="2">
        <v>-18.39</v>
      </c>
      <c r="D1543" s="2">
        <v>36.49</v>
      </c>
      <c r="E1543" s="2" t="s">
        <v>256</v>
      </c>
      <c r="F1543" s="2" t="s">
        <v>249</v>
      </c>
      <c r="G1543" s="2" t="s">
        <v>253</v>
      </c>
    </row>
    <row r="1544">
      <c r="A1544" s="2" t="s">
        <v>3237</v>
      </c>
      <c r="B1544" s="37" t="s">
        <v>3238</v>
      </c>
      <c r="C1544" s="2">
        <v>22.92</v>
      </c>
      <c r="D1544" s="2">
        <v>19.41</v>
      </c>
      <c r="E1544" s="2" t="s">
        <v>264</v>
      </c>
      <c r="F1544" s="2" t="s">
        <v>333</v>
      </c>
      <c r="G1544" s="2" t="s">
        <v>253</v>
      </c>
    </row>
    <row r="1545">
      <c r="A1545" s="2" t="s">
        <v>3239</v>
      </c>
      <c r="B1545" s="37" t="s">
        <v>3240</v>
      </c>
      <c r="C1545" s="2">
        <v>7.18</v>
      </c>
      <c r="D1545" s="2">
        <v>29.34</v>
      </c>
      <c r="E1545" s="2" t="s">
        <v>336</v>
      </c>
      <c r="F1545" s="2" t="s">
        <v>257</v>
      </c>
      <c r="G1545" s="2" t="s">
        <v>253</v>
      </c>
    </row>
    <row r="1546">
      <c r="A1546" s="2" t="s">
        <v>3241</v>
      </c>
      <c r="B1546" s="37" t="s">
        <v>3242</v>
      </c>
      <c r="C1546" s="2">
        <v>-0.96</v>
      </c>
      <c r="D1546" s="2">
        <v>44.73</v>
      </c>
      <c r="E1546" s="2" t="s">
        <v>248</v>
      </c>
      <c r="F1546" s="2" t="s">
        <v>252</v>
      </c>
      <c r="G1546" s="2" t="s">
        <v>253</v>
      </c>
    </row>
    <row r="1547">
      <c r="A1547" s="2" t="s">
        <v>3243</v>
      </c>
      <c r="B1547" s="37" t="s">
        <v>3244</v>
      </c>
      <c r="C1547" s="2">
        <v>-11.67</v>
      </c>
      <c r="D1547" s="2">
        <v>37.89</v>
      </c>
      <c r="E1547" s="2" t="s">
        <v>260</v>
      </c>
      <c r="F1547" s="2" t="s">
        <v>249</v>
      </c>
      <c r="G1547" s="2" t="s">
        <v>250</v>
      </c>
    </row>
    <row r="1548">
      <c r="A1548" s="2" t="s">
        <v>3245</v>
      </c>
      <c r="B1548" s="37" t="s">
        <v>3246</v>
      </c>
      <c r="C1548" s="2">
        <v>-1.56</v>
      </c>
      <c r="D1548" s="2">
        <v>48.22</v>
      </c>
      <c r="E1548" s="2" t="s">
        <v>248</v>
      </c>
      <c r="F1548" s="2" t="s">
        <v>291</v>
      </c>
      <c r="G1548" s="2" t="s">
        <v>250</v>
      </c>
    </row>
    <row r="1549">
      <c r="A1549" s="2" t="s">
        <v>3247</v>
      </c>
      <c r="B1549" s="37" t="s">
        <v>3248</v>
      </c>
      <c r="C1549" s="2">
        <v>-1.67</v>
      </c>
      <c r="D1549" s="2">
        <v>44.67</v>
      </c>
      <c r="E1549" s="2" t="s">
        <v>248</v>
      </c>
      <c r="F1549" s="2" t="s">
        <v>252</v>
      </c>
      <c r="G1549" s="2" t="s">
        <v>250</v>
      </c>
    </row>
    <row r="1550">
      <c r="A1550" s="2" t="s">
        <v>3249</v>
      </c>
      <c r="B1550" s="37" t="s">
        <v>3250</v>
      </c>
      <c r="C1550" s="2">
        <v>-6.64</v>
      </c>
      <c r="D1550" s="2">
        <v>45.75</v>
      </c>
      <c r="E1550" s="2" t="s">
        <v>260</v>
      </c>
      <c r="F1550" s="2" t="s">
        <v>252</v>
      </c>
      <c r="G1550" s="2" t="s">
        <v>253</v>
      </c>
    </row>
    <row r="1551">
      <c r="A1551" s="2" t="s">
        <v>3251</v>
      </c>
      <c r="B1551" s="37" t="s">
        <v>3252</v>
      </c>
      <c r="C1551" s="2">
        <v>6.44</v>
      </c>
      <c r="D1551" s="2">
        <v>43.11</v>
      </c>
      <c r="E1551" s="2" t="s">
        <v>336</v>
      </c>
      <c r="F1551" s="2" t="s">
        <v>252</v>
      </c>
      <c r="G1551" s="2" t="s">
        <v>250</v>
      </c>
    </row>
    <row r="1552">
      <c r="A1552" s="2" t="s">
        <v>3253</v>
      </c>
      <c r="B1552" s="37" t="s">
        <v>3254</v>
      </c>
      <c r="C1552" s="2">
        <v>19.8</v>
      </c>
      <c r="D1552" s="2">
        <v>19.37</v>
      </c>
      <c r="E1552" s="2" t="s">
        <v>264</v>
      </c>
      <c r="F1552" s="2" t="s">
        <v>333</v>
      </c>
      <c r="G1552" s="2" t="s">
        <v>253</v>
      </c>
    </row>
    <row r="1553">
      <c r="A1553" s="2" t="s">
        <v>3255</v>
      </c>
      <c r="B1553" s="37" t="s">
        <v>3256</v>
      </c>
      <c r="C1553" s="2">
        <v>21.67</v>
      </c>
      <c r="D1553" s="2">
        <v>16.94</v>
      </c>
      <c r="E1553" s="2" t="s">
        <v>264</v>
      </c>
      <c r="F1553" s="2" t="s">
        <v>333</v>
      </c>
      <c r="G1553" s="2" t="s">
        <v>250</v>
      </c>
    </row>
    <row r="1554">
      <c r="A1554" s="2" t="s">
        <v>3257</v>
      </c>
      <c r="B1554" s="37" t="s">
        <v>3258</v>
      </c>
      <c r="C1554" s="2">
        <v>1.11</v>
      </c>
      <c r="D1554" s="2">
        <v>44.67</v>
      </c>
      <c r="E1554" s="2" t="s">
        <v>248</v>
      </c>
      <c r="F1554" s="2" t="s">
        <v>252</v>
      </c>
      <c r="G1554" s="2" t="s">
        <v>250</v>
      </c>
    </row>
    <row r="1555">
      <c r="A1555" s="2" t="s">
        <v>133</v>
      </c>
      <c r="B1555" s="37" t="s">
        <v>3259</v>
      </c>
      <c r="C1555" s="2">
        <v>-5.49</v>
      </c>
      <c r="D1555" s="2">
        <v>44.51</v>
      </c>
      <c r="E1555" s="2" t="s">
        <v>248</v>
      </c>
      <c r="F1555" s="2" t="s">
        <v>252</v>
      </c>
      <c r="G1555" s="2" t="s">
        <v>253</v>
      </c>
    </row>
    <row r="1556">
      <c r="A1556" s="2" t="s">
        <v>3260</v>
      </c>
      <c r="B1556" s="37" t="s">
        <v>3261</v>
      </c>
      <c r="C1556" s="2">
        <v>17.5</v>
      </c>
      <c r="D1556" s="2">
        <v>31.44</v>
      </c>
      <c r="E1556" s="2" t="s">
        <v>336</v>
      </c>
      <c r="F1556" s="2" t="s">
        <v>257</v>
      </c>
      <c r="G1556" s="2" t="s">
        <v>250</v>
      </c>
    </row>
    <row r="1557">
      <c r="A1557" s="2" t="s">
        <v>3262</v>
      </c>
      <c r="B1557" s="37" t="s">
        <v>3263</v>
      </c>
      <c r="C1557" s="2">
        <v>-7.91</v>
      </c>
      <c r="D1557" s="2">
        <v>43.02</v>
      </c>
      <c r="E1557" s="2" t="s">
        <v>260</v>
      </c>
      <c r="F1557" s="2" t="s">
        <v>252</v>
      </c>
      <c r="G1557" s="2" t="s">
        <v>253</v>
      </c>
    </row>
    <row r="1558">
      <c r="A1558" s="2" t="s">
        <v>3264</v>
      </c>
      <c r="B1558" s="37" t="s">
        <v>3265</v>
      </c>
      <c r="C1558" s="2">
        <v>-1.44</v>
      </c>
      <c r="D1558" s="2">
        <v>44.73</v>
      </c>
      <c r="E1558" s="2" t="s">
        <v>248</v>
      </c>
      <c r="F1558" s="2" t="s">
        <v>252</v>
      </c>
      <c r="G1558" s="2" t="s">
        <v>253</v>
      </c>
    </row>
    <row r="1559">
      <c r="A1559" s="2" t="s">
        <v>3266</v>
      </c>
      <c r="B1559" s="37" t="s">
        <v>3267</v>
      </c>
      <c r="C1559" s="2">
        <v>13.51</v>
      </c>
      <c r="D1559" s="2">
        <v>36.21</v>
      </c>
      <c r="E1559" s="2" t="s">
        <v>336</v>
      </c>
      <c r="F1559" s="2" t="s">
        <v>249</v>
      </c>
      <c r="G1559" s="2" t="s">
        <v>253</v>
      </c>
    </row>
    <row r="1560">
      <c r="A1560" s="2" t="s">
        <v>3268</v>
      </c>
      <c r="B1560" s="37" t="s">
        <v>3269</v>
      </c>
      <c r="C1560" s="2">
        <v>21.07</v>
      </c>
      <c r="D1560" s="2">
        <v>24.59</v>
      </c>
      <c r="E1560" s="2" t="s">
        <v>264</v>
      </c>
      <c r="F1560" s="2" t="s">
        <v>257</v>
      </c>
      <c r="G1560" s="2" t="s">
        <v>250</v>
      </c>
    </row>
    <row r="1561">
      <c r="A1561" s="2" t="s">
        <v>3270</v>
      </c>
      <c r="B1561" s="37" t="s">
        <v>3271</v>
      </c>
      <c r="C1561" s="2">
        <v>-18.44</v>
      </c>
      <c r="D1561" s="2">
        <v>34.33</v>
      </c>
      <c r="E1561" s="2" t="s">
        <v>256</v>
      </c>
      <c r="F1561" s="2" t="s">
        <v>249</v>
      </c>
      <c r="G1561" s="2" t="s">
        <v>250</v>
      </c>
    </row>
    <row r="1562">
      <c r="A1562" s="2" t="s">
        <v>236</v>
      </c>
      <c r="B1562" s="37" t="s">
        <v>3272</v>
      </c>
      <c r="C1562" s="2">
        <v>-0.74</v>
      </c>
      <c r="D1562" s="2">
        <v>48.99</v>
      </c>
      <c r="E1562" s="2" t="s">
        <v>248</v>
      </c>
      <c r="F1562" s="2" t="s">
        <v>291</v>
      </c>
      <c r="G1562" s="2" t="s">
        <v>253</v>
      </c>
    </row>
    <row r="1563">
      <c r="A1563" s="2" t="s">
        <v>3273</v>
      </c>
      <c r="B1563" s="37" t="s">
        <v>3274</v>
      </c>
      <c r="C1563" s="2">
        <v>-8.33</v>
      </c>
      <c r="D1563" s="2">
        <v>41.11</v>
      </c>
      <c r="E1563" s="2" t="s">
        <v>260</v>
      </c>
      <c r="F1563" s="2" t="s">
        <v>252</v>
      </c>
      <c r="G1563" s="2" t="s">
        <v>250</v>
      </c>
    </row>
    <row r="1564">
      <c r="A1564" s="2" t="s">
        <v>3275</v>
      </c>
      <c r="B1564" s="37" t="s">
        <v>3276</v>
      </c>
      <c r="C1564" s="2">
        <v>-11.81</v>
      </c>
      <c r="D1564" s="2">
        <v>34.44</v>
      </c>
      <c r="E1564" s="2" t="s">
        <v>260</v>
      </c>
      <c r="F1564" s="2" t="s">
        <v>249</v>
      </c>
      <c r="G1564" s="2" t="s">
        <v>253</v>
      </c>
    </row>
    <row r="1565">
      <c r="A1565" s="2" t="s">
        <v>3277</v>
      </c>
      <c r="B1565" s="37" t="s">
        <v>3278</v>
      </c>
      <c r="C1565" s="2">
        <v>-0.33</v>
      </c>
      <c r="D1565" s="2">
        <v>43.78</v>
      </c>
      <c r="E1565" s="2" t="s">
        <v>248</v>
      </c>
      <c r="F1565" s="2" t="s">
        <v>252</v>
      </c>
      <c r="G1565" s="2" t="s">
        <v>250</v>
      </c>
    </row>
    <row r="1566">
      <c r="A1566" s="2" t="s">
        <v>3279</v>
      </c>
      <c r="B1566" s="37" t="s">
        <v>3280</v>
      </c>
      <c r="C1566" s="2">
        <v>8.78</v>
      </c>
      <c r="D1566" s="2">
        <v>36.89</v>
      </c>
      <c r="E1566" s="2" t="s">
        <v>336</v>
      </c>
      <c r="F1566" s="2" t="s">
        <v>249</v>
      </c>
      <c r="G1566" s="2" t="s">
        <v>250</v>
      </c>
    </row>
    <row r="1567">
      <c r="A1567" s="2" t="s">
        <v>3281</v>
      </c>
      <c r="B1567" s="37" t="s">
        <v>3282</v>
      </c>
      <c r="C1567" s="2">
        <v>15.11</v>
      </c>
      <c r="D1567" s="2">
        <v>29.33</v>
      </c>
      <c r="E1567" s="2" t="s">
        <v>336</v>
      </c>
      <c r="F1567" s="2" t="s">
        <v>257</v>
      </c>
      <c r="G1567" s="2" t="s">
        <v>250</v>
      </c>
    </row>
    <row r="1568">
      <c r="A1568" s="2" t="s">
        <v>3283</v>
      </c>
      <c r="B1568" s="37" t="s">
        <v>3284</v>
      </c>
      <c r="C1568" s="2">
        <v>-0.22</v>
      </c>
      <c r="D1568" s="2">
        <v>43.44</v>
      </c>
      <c r="E1568" s="2" t="s">
        <v>248</v>
      </c>
      <c r="F1568" s="2" t="s">
        <v>252</v>
      </c>
      <c r="G1568" s="2" t="s">
        <v>250</v>
      </c>
    </row>
    <row r="1569">
      <c r="A1569" s="2" t="s">
        <v>3285</v>
      </c>
      <c r="B1569" s="37" t="s">
        <v>3286</v>
      </c>
      <c r="C1569" s="2">
        <v>6.28</v>
      </c>
      <c r="D1569" s="2">
        <v>42.78</v>
      </c>
      <c r="E1569" s="2" t="s">
        <v>336</v>
      </c>
      <c r="F1569" s="2" t="s">
        <v>252</v>
      </c>
      <c r="G1569" s="2" t="s">
        <v>250</v>
      </c>
    </row>
    <row r="1570">
      <c r="A1570" s="2" t="s">
        <v>3287</v>
      </c>
      <c r="B1570" s="37" t="s">
        <v>3288</v>
      </c>
      <c r="C1570" s="2">
        <v>-1.11</v>
      </c>
      <c r="D1570" s="2">
        <v>44.0</v>
      </c>
      <c r="E1570" s="2" t="s">
        <v>248</v>
      </c>
      <c r="F1570" s="2" t="s">
        <v>252</v>
      </c>
      <c r="G1570" s="2" t="s">
        <v>250</v>
      </c>
    </row>
    <row r="1571">
      <c r="A1571" s="2" t="s">
        <v>3289</v>
      </c>
      <c r="B1571" s="37" t="s">
        <v>3290</v>
      </c>
      <c r="C1571" s="2">
        <v>0.0</v>
      </c>
      <c r="D1571" s="2">
        <v>48.11</v>
      </c>
      <c r="E1571" s="2" t="s">
        <v>248</v>
      </c>
      <c r="F1571" s="2" t="s">
        <v>291</v>
      </c>
      <c r="G1571" s="2" t="s">
        <v>250</v>
      </c>
    </row>
    <row r="1572">
      <c r="A1572" s="2" t="s">
        <v>3291</v>
      </c>
      <c r="B1572" s="37" t="s">
        <v>3292</v>
      </c>
      <c r="C1572" s="2">
        <v>-2.89</v>
      </c>
      <c r="D1572" s="2">
        <v>46.89</v>
      </c>
      <c r="E1572" s="2" t="s">
        <v>248</v>
      </c>
      <c r="F1572" s="2" t="s">
        <v>252</v>
      </c>
      <c r="G1572" s="2" t="s">
        <v>250</v>
      </c>
    </row>
    <row r="1573">
      <c r="A1573" s="2" t="s">
        <v>3293</v>
      </c>
      <c r="B1573" s="37" t="s">
        <v>3294</v>
      </c>
      <c r="C1573" s="2">
        <v>-4.52</v>
      </c>
      <c r="D1573" s="2">
        <v>40.71</v>
      </c>
      <c r="E1573" s="2" t="s">
        <v>248</v>
      </c>
      <c r="F1573" s="2" t="s">
        <v>252</v>
      </c>
      <c r="G1573" s="2" t="s">
        <v>253</v>
      </c>
    </row>
    <row r="1574">
      <c r="A1574" s="2" t="s">
        <v>3295</v>
      </c>
      <c r="B1574" s="37" t="s">
        <v>3296</v>
      </c>
      <c r="C1574" s="2">
        <v>11.83</v>
      </c>
      <c r="D1574" s="2">
        <v>24.1</v>
      </c>
      <c r="E1574" s="2" t="s">
        <v>336</v>
      </c>
      <c r="F1574" s="2" t="s">
        <v>257</v>
      </c>
      <c r="G1574" s="2" t="s">
        <v>250</v>
      </c>
    </row>
    <row r="1575">
      <c r="A1575" s="2" t="s">
        <v>189</v>
      </c>
      <c r="B1575" s="37" t="s">
        <v>3297</v>
      </c>
      <c r="C1575" s="2">
        <v>-11.32</v>
      </c>
      <c r="D1575" s="2">
        <v>39.53</v>
      </c>
      <c r="E1575" s="2" t="s">
        <v>260</v>
      </c>
      <c r="F1575" s="2" t="s">
        <v>249</v>
      </c>
      <c r="G1575" s="2" t="s">
        <v>253</v>
      </c>
    </row>
    <row r="1576">
      <c r="A1576" s="2" t="s">
        <v>3298</v>
      </c>
      <c r="B1576" s="37" t="s">
        <v>3299</v>
      </c>
      <c r="C1576" s="2">
        <v>-9.22</v>
      </c>
      <c r="D1576" s="2">
        <v>42.89</v>
      </c>
      <c r="E1576" s="2" t="s">
        <v>260</v>
      </c>
      <c r="F1576" s="2" t="s">
        <v>252</v>
      </c>
      <c r="G1576" s="2" t="s">
        <v>250</v>
      </c>
    </row>
    <row r="1577">
      <c r="A1577" s="2" t="s">
        <v>3300</v>
      </c>
      <c r="B1577" s="37" t="s">
        <v>3301</v>
      </c>
      <c r="C1577" s="2">
        <v>0.0</v>
      </c>
      <c r="D1577" s="2">
        <v>45.0</v>
      </c>
      <c r="E1577" s="2" t="s">
        <v>248</v>
      </c>
      <c r="F1577" s="2" t="s">
        <v>252</v>
      </c>
      <c r="G1577" s="2" t="s">
        <v>250</v>
      </c>
    </row>
    <row r="1578">
      <c r="A1578" s="2" t="s">
        <v>3302</v>
      </c>
      <c r="B1578" s="37" t="s">
        <v>3303</v>
      </c>
      <c r="C1578" s="2">
        <v>8.22</v>
      </c>
      <c r="D1578" s="2">
        <v>36.22</v>
      </c>
      <c r="E1578" s="2" t="s">
        <v>336</v>
      </c>
      <c r="F1578" s="2" t="s">
        <v>249</v>
      </c>
      <c r="G1578" s="2" t="s">
        <v>250</v>
      </c>
    </row>
    <row r="1579">
      <c r="A1579" s="2" t="s">
        <v>3304</v>
      </c>
      <c r="B1579" s="37" t="s">
        <v>3305</v>
      </c>
      <c r="C1579" s="2">
        <v>-0.19</v>
      </c>
      <c r="D1579" s="2">
        <v>43.73</v>
      </c>
      <c r="E1579" s="2" t="s">
        <v>248</v>
      </c>
      <c r="F1579" s="2" t="s">
        <v>252</v>
      </c>
      <c r="G1579" s="2" t="s">
        <v>253</v>
      </c>
    </row>
    <row r="1580">
      <c r="A1580" s="2" t="s">
        <v>3306</v>
      </c>
      <c r="B1580" s="37" t="s">
        <v>3307</v>
      </c>
      <c r="C1580" s="2">
        <v>22.17</v>
      </c>
      <c r="D1580" s="2">
        <v>15.91</v>
      </c>
      <c r="E1580" s="2" t="s">
        <v>264</v>
      </c>
      <c r="F1580" s="2" t="s">
        <v>265</v>
      </c>
      <c r="G1580" s="2" t="s">
        <v>250</v>
      </c>
    </row>
    <row r="1581">
      <c r="A1581" s="2" t="s">
        <v>3308</v>
      </c>
      <c r="B1581" s="37" t="s">
        <v>3309</v>
      </c>
      <c r="C1581" s="2">
        <v>-7.19</v>
      </c>
      <c r="D1581" s="2">
        <v>43.21</v>
      </c>
      <c r="E1581" s="2" t="s">
        <v>260</v>
      </c>
      <c r="F1581" s="2" t="s">
        <v>252</v>
      </c>
      <c r="G1581" s="2" t="s">
        <v>253</v>
      </c>
    </row>
    <row r="1582">
      <c r="A1582" s="2" t="s">
        <v>3310</v>
      </c>
      <c r="B1582" s="37" t="s">
        <v>3311</v>
      </c>
      <c r="C1582" s="2">
        <v>-5.61</v>
      </c>
      <c r="D1582" s="2">
        <v>42.78</v>
      </c>
      <c r="E1582" s="2" t="s">
        <v>248</v>
      </c>
      <c r="F1582" s="2" t="s">
        <v>252</v>
      </c>
      <c r="G1582" s="2" t="s">
        <v>250</v>
      </c>
    </row>
    <row r="1583">
      <c r="A1583" s="2" t="s">
        <v>3312</v>
      </c>
      <c r="B1583" s="37" t="s">
        <v>3313</v>
      </c>
      <c r="C1583" s="2">
        <v>1.13</v>
      </c>
      <c r="D1583" s="2">
        <v>44.3</v>
      </c>
      <c r="E1583" s="2" t="s">
        <v>248</v>
      </c>
      <c r="F1583" s="2" t="s">
        <v>252</v>
      </c>
      <c r="G1583" s="2" t="s">
        <v>253</v>
      </c>
    </row>
    <row r="1584">
      <c r="A1584" s="2" t="s">
        <v>3314</v>
      </c>
      <c r="B1584" s="37" t="s">
        <v>3315</v>
      </c>
      <c r="C1584" s="2">
        <v>-2.25</v>
      </c>
      <c r="D1584" s="2">
        <v>46.76</v>
      </c>
      <c r="E1584" s="2" t="s">
        <v>248</v>
      </c>
      <c r="F1584" s="2" t="s">
        <v>252</v>
      </c>
      <c r="G1584" s="2" t="s">
        <v>253</v>
      </c>
    </row>
    <row r="1585">
      <c r="A1585" s="2" t="s">
        <v>3316</v>
      </c>
      <c r="B1585" s="37" t="s">
        <v>3317</v>
      </c>
      <c r="C1585" s="2">
        <v>-11.79</v>
      </c>
      <c r="D1585" s="2">
        <v>35.05</v>
      </c>
      <c r="E1585" s="2" t="s">
        <v>260</v>
      </c>
      <c r="F1585" s="2" t="s">
        <v>249</v>
      </c>
      <c r="G1585" s="2" t="s">
        <v>253</v>
      </c>
    </row>
    <row r="1586">
      <c r="A1586" s="2" t="s">
        <v>92</v>
      </c>
      <c r="B1586" s="37" t="s">
        <v>3318</v>
      </c>
      <c r="C1586" s="2">
        <v>-4.81</v>
      </c>
      <c r="D1586" s="2">
        <v>44.65</v>
      </c>
      <c r="E1586" s="2" t="s">
        <v>248</v>
      </c>
      <c r="F1586" s="2" t="s">
        <v>252</v>
      </c>
      <c r="G1586" s="2" t="s">
        <v>253</v>
      </c>
    </row>
    <row r="1587">
      <c r="A1587" s="2" t="s">
        <v>3319</v>
      </c>
      <c r="B1587" s="37" t="s">
        <v>3320</v>
      </c>
      <c r="C1587" s="2">
        <v>-3.67</v>
      </c>
      <c r="D1587" s="2">
        <v>41.78</v>
      </c>
      <c r="E1587" s="2" t="s">
        <v>248</v>
      </c>
      <c r="F1587" s="2" t="s">
        <v>252</v>
      </c>
      <c r="G1587" s="2" t="s">
        <v>250</v>
      </c>
    </row>
    <row r="1588">
      <c r="A1588" s="2" t="s">
        <v>3321</v>
      </c>
      <c r="B1588" s="37" t="s">
        <v>3322</v>
      </c>
      <c r="C1588" s="2">
        <v>-6.86</v>
      </c>
      <c r="D1588" s="2">
        <v>43.75</v>
      </c>
      <c r="E1588" s="2" t="s">
        <v>260</v>
      </c>
      <c r="F1588" s="2" t="s">
        <v>252</v>
      </c>
      <c r="G1588" s="2" t="s">
        <v>250</v>
      </c>
    </row>
    <row r="1589">
      <c r="A1589" s="2" t="s">
        <v>3323</v>
      </c>
      <c r="B1589" s="37" t="s">
        <v>3324</v>
      </c>
      <c r="C1589" s="2">
        <v>-3.58</v>
      </c>
      <c r="D1589" s="2">
        <v>36.93</v>
      </c>
      <c r="E1589" s="2" t="s">
        <v>248</v>
      </c>
      <c r="F1589" s="2" t="s">
        <v>249</v>
      </c>
      <c r="G1589" s="2" t="s">
        <v>253</v>
      </c>
    </row>
    <row r="1590">
      <c r="A1590" s="2" t="s">
        <v>3325</v>
      </c>
      <c r="B1590" s="37" t="s">
        <v>3326</v>
      </c>
      <c r="C1590" s="2">
        <v>5.17</v>
      </c>
      <c r="D1590" s="2">
        <v>41.25</v>
      </c>
      <c r="E1590" s="2" t="s">
        <v>248</v>
      </c>
      <c r="F1590" s="2" t="s">
        <v>252</v>
      </c>
      <c r="G1590" s="2" t="s">
        <v>253</v>
      </c>
    </row>
    <row r="1591">
      <c r="A1591" s="2" t="s">
        <v>3327</v>
      </c>
      <c r="B1591" s="37" t="s">
        <v>3328</v>
      </c>
      <c r="C1591" s="2">
        <v>20.36</v>
      </c>
      <c r="D1591" s="2">
        <v>24.51</v>
      </c>
      <c r="E1591" s="2" t="s">
        <v>264</v>
      </c>
      <c r="F1591" s="2" t="s">
        <v>257</v>
      </c>
      <c r="G1591" s="2" t="s">
        <v>253</v>
      </c>
    </row>
    <row r="1592">
      <c r="A1592" s="2" t="s">
        <v>3329</v>
      </c>
      <c r="B1592" s="37" t="s">
        <v>3330</v>
      </c>
      <c r="C1592" s="2">
        <v>0.04</v>
      </c>
      <c r="D1592" s="2">
        <v>44.47</v>
      </c>
      <c r="E1592" s="2" t="s">
        <v>248</v>
      </c>
      <c r="F1592" s="2" t="s">
        <v>252</v>
      </c>
      <c r="G1592" s="2" t="s">
        <v>253</v>
      </c>
    </row>
    <row r="1593">
      <c r="A1593" s="2" t="s">
        <v>3331</v>
      </c>
      <c r="B1593" s="37" t="s">
        <v>3332</v>
      </c>
      <c r="C1593" s="2">
        <v>-1.61</v>
      </c>
      <c r="D1593" s="2">
        <v>45.71</v>
      </c>
      <c r="E1593" s="2" t="s">
        <v>248</v>
      </c>
      <c r="F1593" s="2" t="s">
        <v>252</v>
      </c>
      <c r="G1593" s="2" t="s">
        <v>253</v>
      </c>
    </row>
    <row r="1594">
      <c r="A1594" s="2" t="s">
        <v>3333</v>
      </c>
      <c r="B1594" s="37" t="s">
        <v>3334</v>
      </c>
      <c r="C1594" s="2">
        <v>-0.39</v>
      </c>
      <c r="D1594" s="2">
        <v>42.1</v>
      </c>
      <c r="E1594" s="2" t="s">
        <v>248</v>
      </c>
      <c r="F1594" s="2" t="s">
        <v>252</v>
      </c>
      <c r="G1594" s="2" t="s">
        <v>253</v>
      </c>
    </row>
    <row r="1595">
      <c r="A1595" s="2" t="s">
        <v>3335</v>
      </c>
      <c r="B1595" s="37" t="s">
        <v>3336</v>
      </c>
      <c r="C1595" s="2">
        <v>-7.1</v>
      </c>
      <c r="D1595" s="2">
        <v>40.7</v>
      </c>
      <c r="E1595" s="2" t="s">
        <v>260</v>
      </c>
      <c r="F1595" s="2" t="s">
        <v>252</v>
      </c>
      <c r="G1595" s="2" t="s">
        <v>253</v>
      </c>
    </row>
    <row r="1596">
      <c r="A1596" s="2" t="s">
        <v>3337</v>
      </c>
      <c r="B1596" s="37" t="s">
        <v>3338</v>
      </c>
      <c r="C1596" s="2">
        <v>17.45</v>
      </c>
      <c r="D1596" s="2">
        <v>23.05</v>
      </c>
      <c r="E1596" s="2" t="s">
        <v>336</v>
      </c>
      <c r="F1596" s="2" t="s">
        <v>333</v>
      </c>
      <c r="G1596" s="2" t="s">
        <v>253</v>
      </c>
    </row>
    <row r="1597">
      <c r="A1597" s="2" t="s">
        <v>3339</v>
      </c>
      <c r="B1597" s="37" t="s">
        <v>3340</v>
      </c>
      <c r="C1597" s="2">
        <v>-1.29</v>
      </c>
      <c r="D1597" s="2">
        <v>47.83</v>
      </c>
      <c r="E1597" s="2" t="s">
        <v>248</v>
      </c>
      <c r="F1597" s="2" t="s">
        <v>252</v>
      </c>
      <c r="G1597" s="2" t="s">
        <v>253</v>
      </c>
    </row>
    <row r="1598">
      <c r="A1598" s="2" t="s">
        <v>3341</v>
      </c>
      <c r="B1598" s="37" t="s">
        <v>3342</v>
      </c>
      <c r="C1598" s="2">
        <v>25.33</v>
      </c>
      <c r="D1598" s="2">
        <v>15.82</v>
      </c>
      <c r="E1598" s="2" t="s">
        <v>264</v>
      </c>
      <c r="F1598" s="2" t="s">
        <v>265</v>
      </c>
      <c r="G1598" s="2" t="s">
        <v>250</v>
      </c>
    </row>
    <row r="1599">
      <c r="A1599" s="2" t="s">
        <v>3343</v>
      </c>
      <c r="B1599" s="37" t="s">
        <v>3344</v>
      </c>
      <c r="C1599" s="2">
        <v>-0.26</v>
      </c>
      <c r="D1599" s="2">
        <v>39.45</v>
      </c>
      <c r="E1599" s="2" t="s">
        <v>248</v>
      </c>
      <c r="F1599" s="2" t="s">
        <v>249</v>
      </c>
      <c r="G1599" s="2" t="s">
        <v>253</v>
      </c>
    </row>
    <row r="1600">
      <c r="A1600" s="2" t="s">
        <v>3345</v>
      </c>
      <c r="B1600" s="37" t="s">
        <v>3346</v>
      </c>
      <c r="C1600" s="2">
        <v>8.05</v>
      </c>
      <c r="D1600" s="2">
        <v>37.42</v>
      </c>
      <c r="E1600" s="2" t="s">
        <v>336</v>
      </c>
      <c r="F1600" s="2" t="s">
        <v>249</v>
      </c>
      <c r="G1600" s="2" t="s">
        <v>253</v>
      </c>
    </row>
    <row r="1601">
      <c r="A1601" s="2" t="s">
        <v>3347</v>
      </c>
      <c r="B1601" s="37" t="s">
        <v>3348</v>
      </c>
      <c r="C1601" s="2">
        <v>-0.56</v>
      </c>
      <c r="D1601" s="2">
        <v>42.49</v>
      </c>
      <c r="E1601" s="2" t="s">
        <v>248</v>
      </c>
      <c r="F1601" s="2" t="s">
        <v>252</v>
      </c>
      <c r="G1601" s="2" t="s">
        <v>253</v>
      </c>
    </row>
    <row r="1602">
      <c r="A1602" s="2" t="s">
        <v>3349</v>
      </c>
      <c r="B1602" s="37" t="s">
        <v>3350</v>
      </c>
      <c r="C1602" s="2">
        <v>-20.17</v>
      </c>
      <c r="D1602" s="2">
        <v>29.92</v>
      </c>
      <c r="E1602" s="2" t="s">
        <v>256</v>
      </c>
      <c r="F1602" s="2" t="s">
        <v>257</v>
      </c>
      <c r="G1602" s="2" t="s">
        <v>253</v>
      </c>
    </row>
    <row r="1603">
      <c r="A1603" s="2" t="s">
        <v>3351</v>
      </c>
      <c r="B1603" s="37" t="s">
        <v>3352</v>
      </c>
      <c r="C1603" s="2">
        <v>22.0</v>
      </c>
      <c r="D1603" s="2">
        <v>23.06</v>
      </c>
      <c r="E1603" s="2" t="s">
        <v>264</v>
      </c>
      <c r="F1603" s="2" t="s">
        <v>333</v>
      </c>
      <c r="G1603" s="2" t="s">
        <v>250</v>
      </c>
    </row>
    <row r="1604">
      <c r="A1604" s="2" t="s">
        <v>3353</v>
      </c>
      <c r="B1604" s="37" t="s">
        <v>3354</v>
      </c>
      <c r="C1604" s="2">
        <v>17.28</v>
      </c>
      <c r="D1604" s="2">
        <v>20.34</v>
      </c>
      <c r="E1604" s="2" t="s">
        <v>336</v>
      </c>
      <c r="F1604" s="2" t="s">
        <v>333</v>
      </c>
      <c r="G1604" s="2" t="s">
        <v>253</v>
      </c>
    </row>
    <row r="1605">
      <c r="A1605" s="2" t="s">
        <v>3355</v>
      </c>
      <c r="B1605" s="37" t="s">
        <v>3356</v>
      </c>
      <c r="C1605" s="2">
        <v>-1.58</v>
      </c>
      <c r="D1605" s="2">
        <v>46.53</v>
      </c>
      <c r="E1605" s="2" t="s">
        <v>248</v>
      </c>
      <c r="F1605" s="2" t="s">
        <v>252</v>
      </c>
      <c r="G1605" s="2" t="s">
        <v>253</v>
      </c>
    </row>
    <row r="1606">
      <c r="A1606" s="2" t="s">
        <v>3357</v>
      </c>
      <c r="B1606" s="37" t="s">
        <v>3358</v>
      </c>
      <c r="C1606" s="2">
        <v>21.62</v>
      </c>
      <c r="D1606" s="2">
        <v>17.61</v>
      </c>
      <c r="E1606" s="2" t="s">
        <v>264</v>
      </c>
      <c r="F1606" s="2" t="s">
        <v>333</v>
      </c>
      <c r="G1606" s="2" t="s">
        <v>253</v>
      </c>
    </row>
    <row r="1607">
      <c r="A1607" s="2" t="s">
        <v>3359</v>
      </c>
      <c r="B1607" s="37" t="s">
        <v>3360</v>
      </c>
      <c r="C1607" s="2">
        <v>-20.52</v>
      </c>
      <c r="D1607" s="2">
        <v>33.52</v>
      </c>
      <c r="E1607" s="2" t="s">
        <v>256</v>
      </c>
      <c r="F1607" s="2" t="s">
        <v>249</v>
      </c>
      <c r="G1607" s="2" t="s">
        <v>310</v>
      </c>
    </row>
    <row r="1608">
      <c r="A1608" s="2" t="s">
        <v>3361</v>
      </c>
      <c r="B1608" s="37" t="s">
        <v>3362</v>
      </c>
      <c r="C1608" s="2">
        <v>-21.33</v>
      </c>
      <c r="D1608" s="2">
        <v>25.11</v>
      </c>
      <c r="E1608" s="2" t="s">
        <v>256</v>
      </c>
      <c r="F1608" s="2" t="s">
        <v>257</v>
      </c>
      <c r="G1608" s="2" t="s">
        <v>310</v>
      </c>
    </row>
    <row r="1609">
      <c r="A1609" s="2" t="s">
        <v>3363</v>
      </c>
      <c r="B1609" s="37" t="s">
        <v>3364</v>
      </c>
      <c r="C1609" s="2">
        <v>-21.78</v>
      </c>
      <c r="D1609" s="2">
        <v>27.33</v>
      </c>
      <c r="E1609" s="2" t="s">
        <v>256</v>
      </c>
      <c r="F1609" s="2" t="s">
        <v>257</v>
      </c>
      <c r="G1609" s="2" t="s">
        <v>310</v>
      </c>
    </row>
    <row r="1610">
      <c r="A1610" s="2" t="s">
        <v>3365</v>
      </c>
      <c r="B1610" s="37" t="s">
        <v>3366</v>
      </c>
      <c r="C1610" s="2">
        <v>-26.0</v>
      </c>
      <c r="D1610" s="2">
        <v>31.76</v>
      </c>
      <c r="E1610" s="2" t="s">
        <v>256</v>
      </c>
      <c r="F1610" s="2" t="s">
        <v>257</v>
      </c>
      <c r="G1610" s="2" t="s">
        <v>310</v>
      </c>
    </row>
    <row r="1611">
      <c r="A1611" s="2" t="s">
        <v>3367</v>
      </c>
      <c r="B1611" s="37" t="s">
        <v>3368</v>
      </c>
      <c r="C1611" s="2">
        <v>-24.31</v>
      </c>
      <c r="D1611" s="2">
        <v>32.67</v>
      </c>
      <c r="E1611" s="2" t="s">
        <v>256</v>
      </c>
      <c r="F1611" s="2" t="s">
        <v>249</v>
      </c>
      <c r="G1611" s="2" t="s">
        <v>310</v>
      </c>
    </row>
    <row r="1612">
      <c r="A1612" s="2" t="s">
        <v>3369</v>
      </c>
      <c r="B1612" s="37" t="s">
        <v>3370</v>
      </c>
      <c r="C1612" s="2">
        <v>-23.52</v>
      </c>
      <c r="D1612" s="2">
        <v>24.82</v>
      </c>
      <c r="E1612" s="2" t="s">
        <v>256</v>
      </c>
      <c r="F1612" s="2" t="s">
        <v>257</v>
      </c>
      <c r="G1612" s="2" t="s">
        <v>310</v>
      </c>
    </row>
    <row r="1613">
      <c r="A1613" s="2" t="s">
        <v>3371</v>
      </c>
      <c r="B1613" s="37" t="s">
        <v>3372</v>
      </c>
      <c r="C1613" s="2">
        <v>-25.83</v>
      </c>
      <c r="D1613" s="2">
        <v>24.33</v>
      </c>
      <c r="E1613" s="2" t="s">
        <v>256</v>
      </c>
      <c r="F1613" s="2" t="s">
        <v>257</v>
      </c>
      <c r="G1613" s="2" t="s">
        <v>310</v>
      </c>
    </row>
    <row r="1614">
      <c r="A1614" s="2" t="s">
        <v>3373</v>
      </c>
      <c r="B1614" s="37" t="s">
        <v>3374</v>
      </c>
      <c r="C1614" s="2">
        <v>-27.27</v>
      </c>
      <c r="D1614" s="2">
        <v>25.19</v>
      </c>
      <c r="E1614" s="2" t="s">
        <v>256</v>
      </c>
      <c r="F1614" s="2" t="s">
        <v>257</v>
      </c>
      <c r="G1614" s="2" t="s">
        <v>310</v>
      </c>
    </row>
    <row r="1615">
      <c r="A1615" s="2" t="s">
        <v>3375</v>
      </c>
      <c r="B1615" s="37" t="s">
        <v>3376</v>
      </c>
      <c r="C1615" s="2">
        <v>-16.9</v>
      </c>
      <c r="D1615" s="2">
        <v>25.39</v>
      </c>
      <c r="E1615" s="2" t="s">
        <v>260</v>
      </c>
      <c r="F1615" s="2" t="s">
        <v>257</v>
      </c>
      <c r="G1615" s="2" t="s">
        <v>310</v>
      </c>
    </row>
    <row r="1616">
      <c r="A1616" s="2" t="s">
        <v>3377</v>
      </c>
      <c r="B1616" s="37" t="s">
        <v>3378</v>
      </c>
      <c r="C1616" s="2">
        <v>-4.72</v>
      </c>
      <c r="D1616" s="2">
        <v>44.49</v>
      </c>
      <c r="E1616" s="2" t="s">
        <v>248</v>
      </c>
      <c r="F1616" s="2" t="s">
        <v>252</v>
      </c>
      <c r="G1616" s="2" t="s">
        <v>253</v>
      </c>
    </row>
    <row r="1617">
      <c r="A1617" s="2" t="s">
        <v>3379</v>
      </c>
      <c r="B1617" s="37" t="s">
        <v>3380</v>
      </c>
      <c r="C1617" s="2">
        <v>0.0</v>
      </c>
      <c r="D1617" s="2">
        <v>40.56</v>
      </c>
      <c r="E1617" s="2" t="s">
        <v>248</v>
      </c>
      <c r="F1617" s="2" t="s">
        <v>252</v>
      </c>
      <c r="G1617" s="2" t="s">
        <v>250</v>
      </c>
    </row>
    <row r="1618">
      <c r="A1618" s="2" t="s">
        <v>3381</v>
      </c>
      <c r="B1618" s="37" t="s">
        <v>3382</v>
      </c>
      <c r="C1618" s="2">
        <v>-12.59</v>
      </c>
      <c r="D1618" s="2">
        <v>34.11</v>
      </c>
      <c r="E1618" s="2" t="s">
        <v>260</v>
      </c>
      <c r="F1618" s="2" t="s">
        <v>249</v>
      </c>
      <c r="G1618" s="2" t="s">
        <v>250</v>
      </c>
    </row>
    <row r="1619">
      <c r="A1619" s="2" t="s">
        <v>3383</v>
      </c>
      <c r="B1619" s="37" t="s">
        <v>3384</v>
      </c>
      <c r="C1619" s="2">
        <v>-4.03</v>
      </c>
      <c r="D1619" s="2">
        <v>44.55</v>
      </c>
      <c r="E1619" s="2" t="s">
        <v>248</v>
      </c>
      <c r="F1619" s="2" t="s">
        <v>252</v>
      </c>
      <c r="G1619" s="2" t="s">
        <v>253</v>
      </c>
    </row>
    <row r="1620">
      <c r="A1620" s="2" t="s">
        <v>3385</v>
      </c>
      <c r="B1620" s="37" t="s">
        <v>3386</v>
      </c>
      <c r="C1620" s="2">
        <v>6.22</v>
      </c>
      <c r="D1620" s="2">
        <v>41.22</v>
      </c>
      <c r="E1620" s="2" t="s">
        <v>336</v>
      </c>
      <c r="F1620" s="2" t="s">
        <v>252</v>
      </c>
      <c r="G1620" s="2" t="s">
        <v>250</v>
      </c>
    </row>
    <row r="1621">
      <c r="A1621" s="2" t="s">
        <v>3387</v>
      </c>
      <c r="B1621" s="37" t="s">
        <v>3388</v>
      </c>
      <c r="C1621" s="2">
        <v>-15.67</v>
      </c>
      <c r="D1621" s="2">
        <v>32.11</v>
      </c>
      <c r="E1621" s="2" t="s">
        <v>260</v>
      </c>
      <c r="F1621" s="2" t="s">
        <v>249</v>
      </c>
      <c r="G1621" s="2" t="s">
        <v>250</v>
      </c>
    </row>
    <row r="1622">
      <c r="A1622" s="2" t="s">
        <v>3389</v>
      </c>
      <c r="B1622" s="37" t="s">
        <v>3390</v>
      </c>
      <c r="C1622" s="2">
        <v>-5.64</v>
      </c>
      <c r="D1622" s="2">
        <v>37.79</v>
      </c>
      <c r="E1622" s="2" t="s">
        <v>248</v>
      </c>
      <c r="F1622" s="2" t="s">
        <v>249</v>
      </c>
      <c r="G1622" s="2" t="s">
        <v>253</v>
      </c>
    </row>
    <row r="1623">
      <c r="A1623" s="2" t="s">
        <v>3391</v>
      </c>
      <c r="B1623" s="37" t="s">
        <v>3392</v>
      </c>
      <c r="C1623" s="2">
        <v>-16.77</v>
      </c>
      <c r="D1623" s="2">
        <v>31.71</v>
      </c>
      <c r="E1623" s="2" t="s">
        <v>260</v>
      </c>
      <c r="F1623" s="2" t="s">
        <v>257</v>
      </c>
      <c r="G1623" s="2" t="s">
        <v>253</v>
      </c>
    </row>
    <row r="1624">
      <c r="A1624" s="2" t="s">
        <v>3393</v>
      </c>
      <c r="B1624" s="37" t="s">
        <v>3394</v>
      </c>
      <c r="C1624" s="2">
        <v>-0.31</v>
      </c>
      <c r="D1624" s="2">
        <v>44.27</v>
      </c>
      <c r="E1624" s="2" t="s">
        <v>248</v>
      </c>
      <c r="F1624" s="2" t="s">
        <v>252</v>
      </c>
      <c r="G1624" s="2" t="s">
        <v>253</v>
      </c>
    </row>
    <row r="1625">
      <c r="A1625" s="2" t="s">
        <v>3395</v>
      </c>
      <c r="B1625" s="37" t="s">
        <v>3396</v>
      </c>
      <c r="C1625" s="2">
        <v>-1.02</v>
      </c>
      <c r="D1625" s="2">
        <v>45.16</v>
      </c>
      <c r="E1625" s="2" t="s">
        <v>248</v>
      </c>
      <c r="F1625" s="2" t="s">
        <v>252</v>
      </c>
      <c r="G1625" s="2" t="s">
        <v>253</v>
      </c>
    </row>
    <row r="1626">
      <c r="A1626" s="2" t="s">
        <v>3397</v>
      </c>
      <c r="B1626" s="37" t="s">
        <v>3398</v>
      </c>
      <c r="C1626" s="2">
        <v>-21.8</v>
      </c>
      <c r="D1626" s="2">
        <v>30.44</v>
      </c>
      <c r="E1626" s="2" t="s">
        <v>256</v>
      </c>
      <c r="F1626" s="2" t="s">
        <v>257</v>
      </c>
      <c r="G1626" s="2" t="s">
        <v>250</v>
      </c>
    </row>
    <row r="1627">
      <c r="A1627" s="2" t="s">
        <v>3399</v>
      </c>
      <c r="B1627" s="37" t="s">
        <v>3400</v>
      </c>
      <c r="C1627" s="2">
        <v>-20.33</v>
      </c>
      <c r="D1627" s="2">
        <v>18.46</v>
      </c>
      <c r="E1627" s="2" t="s">
        <v>256</v>
      </c>
      <c r="F1627" s="2" t="s">
        <v>333</v>
      </c>
      <c r="G1627" s="2" t="s">
        <v>250</v>
      </c>
    </row>
    <row r="1628">
      <c r="A1628" s="2" t="s">
        <v>3401</v>
      </c>
      <c r="B1628" s="37" t="s">
        <v>3402</v>
      </c>
      <c r="C1628" s="2">
        <v>-7.57</v>
      </c>
      <c r="D1628" s="2">
        <v>47.92</v>
      </c>
      <c r="E1628" s="2" t="s">
        <v>260</v>
      </c>
      <c r="F1628" s="2" t="s">
        <v>252</v>
      </c>
      <c r="G1628" s="2" t="s">
        <v>250</v>
      </c>
    </row>
    <row r="1629">
      <c r="A1629" s="2" t="s">
        <v>3403</v>
      </c>
      <c r="B1629" s="37" t="s">
        <v>3404</v>
      </c>
      <c r="C1629" s="2">
        <v>-1.21</v>
      </c>
      <c r="D1629" s="2">
        <v>47.53</v>
      </c>
      <c r="E1629" s="2" t="s">
        <v>248</v>
      </c>
      <c r="F1629" s="2" t="s">
        <v>252</v>
      </c>
      <c r="G1629" s="2" t="s">
        <v>253</v>
      </c>
    </row>
    <row r="1630">
      <c r="A1630" s="2" t="s">
        <v>237</v>
      </c>
      <c r="B1630" s="37" t="s">
        <v>3405</v>
      </c>
      <c r="C1630" s="2">
        <v>-13.62</v>
      </c>
      <c r="D1630" s="2">
        <v>35.33</v>
      </c>
      <c r="E1630" s="2" t="s">
        <v>260</v>
      </c>
      <c r="F1630" s="2" t="s">
        <v>249</v>
      </c>
      <c r="G1630" s="2" t="s">
        <v>253</v>
      </c>
    </row>
    <row r="1631">
      <c r="A1631" s="2" t="s">
        <v>142</v>
      </c>
      <c r="B1631" s="37" t="s">
        <v>3406</v>
      </c>
      <c r="C1631" s="2">
        <v>-3.94</v>
      </c>
      <c r="D1631" s="2">
        <v>39.98</v>
      </c>
      <c r="E1631" s="2" t="s">
        <v>248</v>
      </c>
      <c r="F1631" s="2" t="s">
        <v>249</v>
      </c>
      <c r="G1631" s="2" t="s">
        <v>253</v>
      </c>
    </row>
    <row r="1632">
      <c r="A1632" s="2" t="s">
        <v>3407</v>
      </c>
      <c r="B1632" s="37" t="s">
        <v>3408</v>
      </c>
      <c r="C1632" s="2">
        <v>-0.25</v>
      </c>
      <c r="D1632" s="2">
        <v>46.15</v>
      </c>
      <c r="E1632" s="2" t="s">
        <v>248</v>
      </c>
      <c r="F1632" s="2" t="s">
        <v>252</v>
      </c>
      <c r="G1632" s="2" t="s">
        <v>253</v>
      </c>
    </row>
    <row r="1633">
      <c r="A1633" s="2" t="s">
        <v>3409</v>
      </c>
      <c r="B1633" s="37" t="s">
        <v>3410</v>
      </c>
      <c r="C1633" s="2">
        <v>-3.82</v>
      </c>
      <c r="D1633" s="2">
        <v>45.64</v>
      </c>
      <c r="E1633" s="2" t="s">
        <v>248</v>
      </c>
      <c r="F1633" s="2" t="s">
        <v>252</v>
      </c>
      <c r="G1633" s="2" t="s">
        <v>253</v>
      </c>
    </row>
    <row r="1634">
      <c r="A1634" s="2" t="s">
        <v>229</v>
      </c>
      <c r="B1634" s="37" t="s">
        <v>3411</v>
      </c>
      <c r="C1634" s="2">
        <v>0.0</v>
      </c>
      <c r="D1634" s="2">
        <v>40.3</v>
      </c>
      <c r="E1634" s="2" t="s">
        <v>248</v>
      </c>
      <c r="F1634" s="2" t="s">
        <v>252</v>
      </c>
      <c r="G1634" s="2" t="s">
        <v>253</v>
      </c>
    </row>
    <row r="1635">
      <c r="A1635" s="2" t="s">
        <v>3412</v>
      </c>
      <c r="B1635" s="37" t="s">
        <v>3413</v>
      </c>
      <c r="C1635" s="2">
        <v>19.68</v>
      </c>
      <c r="D1635" s="2">
        <v>19.23</v>
      </c>
      <c r="E1635" s="2" t="s">
        <v>264</v>
      </c>
      <c r="F1635" s="2" t="s">
        <v>333</v>
      </c>
      <c r="G1635" s="2" t="s">
        <v>253</v>
      </c>
    </row>
    <row r="1636">
      <c r="A1636" s="2" t="s">
        <v>84</v>
      </c>
      <c r="B1636" s="37" t="s">
        <v>3414</v>
      </c>
      <c r="C1636" s="2">
        <v>-5.11</v>
      </c>
      <c r="D1636" s="2">
        <v>45.12</v>
      </c>
      <c r="E1636" s="2" t="s">
        <v>248</v>
      </c>
      <c r="F1636" s="2" t="s">
        <v>252</v>
      </c>
      <c r="G1636" s="2" t="s">
        <v>253</v>
      </c>
    </row>
    <row r="1637">
      <c r="A1637" s="2" t="s">
        <v>3415</v>
      </c>
      <c r="B1637" s="37" t="s">
        <v>3416</v>
      </c>
      <c r="C1637" s="2">
        <v>-16.17</v>
      </c>
      <c r="D1637" s="2">
        <v>34.67</v>
      </c>
      <c r="E1637" s="2" t="s">
        <v>260</v>
      </c>
      <c r="F1637" s="2" t="s">
        <v>249</v>
      </c>
      <c r="G1637" s="2" t="s">
        <v>250</v>
      </c>
    </row>
    <row r="1638">
      <c r="A1638" s="2" t="s">
        <v>3417</v>
      </c>
      <c r="B1638" s="37" t="s">
        <v>3418</v>
      </c>
      <c r="C1638" s="2">
        <v>-6.34</v>
      </c>
      <c r="D1638" s="2">
        <v>43.88</v>
      </c>
      <c r="E1638" s="2" t="s">
        <v>260</v>
      </c>
      <c r="F1638" s="2" t="s">
        <v>252</v>
      </c>
      <c r="G1638" s="2" t="s">
        <v>253</v>
      </c>
    </row>
    <row r="1639">
      <c r="A1639" s="2" t="s">
        <v>3419</v>
      </c>
      <c r="B1639" s="37" t="s">
        <v>3420</v>
      </c>
      <c r="C1639" s="2">
        <v>-13.95</v>
      </c>
      <c r="D1639" s="2">
        <v>36.66</v>
      </c>
      <c r="E1639" s="2" t="s">
        <v>260</v>
      </c>
      <c r="F1639" s="2" t="s">
        <v>249</v>
      </c>
      <c r="G1639" s="2" t="s">
        <v>253</v>
      </c>
    </row>
    <row r="1640">
      <c r="A1640" s="2" t="s">
        <v>106</v>
      </c>
      <c r="B1640" s="37" t="s">
        <v>3421</v>
      </c>
      <c r="C1640" s="2">
        <v>-6.39</v>
      </c>
      <c r="D1640" s="2">
        <v>42.01</v>
      </c>
      <c r="E1640" s="2" t="s">
        <v>260</v>
      </c>
      <c r="F1640" s="2" t="s">
        <v>252</v>
      </c>
      <c r="G1640" s="2" t="s">
        <v>253</v>
      </c>
    </row>
    <row r="1641">
      <c r="A1641" s="2" t="s">
        <v>3422</v>
      </c>
      <c r="B1641" s="37" t="s">
        <v>3423</v>
      </c>
      <c r="C1641" s="2">
        <v>23.02</v>
      </c>
      <c r="D1641" s="2">
        <v>15.83</v>
      </c>
      <c r="E1641" s="2" t="s">
        <v>264</v>
      </c>
      <c r="F1641" s="2" t="s">
        <v>265</v>
      </c>
      <c r="G1641" s="2" t="s">
        <v>253</v>
      </c>
    </row>
    <row r="1642">
      <c r="A1642" s="2" t="s">
        <v>3424</v>
      </c>
      <c r="B1642" s="37" t="s">
        <v>3425</v>
      </c>
      <c r="C1642" s="2">
        <v>-7.0</v>
      </c>
      <c r="D1642" s="2">
        <v>41.01</v>
      </c>
      <c r="E1642" s="2" t="s">
        <v>260</v>
      </c>
      <c r="F1642" s="2" t="s">
        <v>252</v>
      </c>
      <c r="G1642" s="2" t="s">
        <v>253</v>
      </c>
    </row>
    <row r="1643">
      <c r="A1643" s="2" t="s">
        <v>3426</v>
      </c>
      <c r="B1643" s="37" t="s">
        <v>3427</v>
      </c>
      <c r="C1643" s="2">
        <v>-1.55</v>
      </c>
      <c r="D1643" s="2">
        <v>43.29</v>
      </c>
      <c r="E1643" s="2" t="s">
        <v>248</v>
      </c>
      <c r="F1643" s="2" t="s">
        <v>252</v>
      </c>
      <c r="G1643" s="2" t="s">
        <v>253</v>
      </c>
    </row>
    <row r="1644">
      <c r="A1644" s="2" t="s">
        <v>3428</v>
      </c>
      <c r="B1644" s="37" t="s">
        <v>3429</v>
      </c>
      <c r="C1644" s="2">
        <v>19.5</v>
      </c>
      <c r="D1644" s="2">
        <v>27.17</v>
      </c>
      <c r="E1644" s="2" t="s">
        <v>264</v>
      </c>
      <c r="F1644" s="2" t="s">
        <v>257</v>
      </c>
      <c r="G1644" s="2" t="s">
        <v>250</v>
      </c>
    </row>
    <row r="1645">
      <c r="A1645" s="2" t="s">
        <v>3430</v>
      </c>
      <c r="B1645" s="37" t="s">
        <v>3431</v>
      </c>
      <c r="C1645" s="2">
        <v>-3.67</v>
      </c>
      <c r="D1645" s="2">
        <v>42.02</v>
      </c>
      <c r="E1645" s="2" t="s">
        <v>248</v>
      </c>
      <c r="F1645" s="2" t="s">
        <v>252</v>
      </c>
      <c r="G1645" s="2" t="s">
        <v>253</v>
      </c>
    </row>
    <row r="1646">
      <c r="A1646" s="2" t="s">
        <v>3432</v>
      </c>
      <c r="B1646" s="37" t="s">
        <v>3433</v>
      </c>
      <c r="C1646" s="2">
        <v>-18.53</v>
      </c>
      <c r="D1646" s="2">
        <v>14.68</v>
      </c>
      <c r="E1646" s="2" t="s">
        <v>256</v>
      </c>
      <c r="F1646" s="2" t="s">
        <v>265</v>
      </c>
      <c r="G1646" s="2" t="s">
        <v>253</v>
      </c>
    </row>
    <row r="1647">
      <c r="A1647" s="2" t="s">
        <v>196</v>
      </c>
      <c r="B1647" s="37" t="s">
        <v>3434</v>
      </c>
      <c r="C1647" s="2">
        <v>-9.73</v>
      </c>
      <c r="D1647" s="2">
        <v>41.79</v>
      </c>
      <c r="E1647" s="2" t="s">
        <v>260</v>
      </c>
      <c r="F1647" s="2" t="s">
        <v>252</v>
      </c>
      <c r="G1647" s="2" t="s">
        <v>253</v>
      </c>
    </row>
    <row r="1648">
      <c r="A1648" s="2" t="s">
        <v>3435</v>
      </c>
      <c r="B1648" s="37" t="s">
        <v>3436</v>
      </c>
      <c r="C1648" s="2">
        <v>0.0</v>
      </c>
      <c r="D1648" s="2">
        <v>48.56</v>
      </c>
      <c r="E1648" s="2" t="s">
        <v>248</v>
      </c>
      <c r="F1648" s="2" t="s">
        <v>291</v>
      </c>
      <c r="G1648" s="2" t="s">
        <v>250</v>
      </c>
    </row>
    <row r="1649">
      <c r="A1649" s="2" t="s">
        <v>3437</v>
      </c>
      <c r="B1649" s="37" t="s">
        <v>3438</v>
      </c>
      <c r="C1649" s="2">
        <v>-5.72</v>
      </c>
      <c r="D1649" s="2">
        <v>45.33</v>
      </c>
      <c r="E1649" s="2" t="s">
        <v>248</v>
      </c>
      <c r="F1649" s="2" t="s">
        <v>252</v>
      </c>
      <c r="G1649" s="2" t="s">
        <v>310</v>
      </c>
    </row>
    <row r="1650">
      <c r="A1650" s="2" t="s">
        <v>3439</v>
      </c>
      <c r="B1650" s="37" t="s">
        <v>3440</v>
      </c>
      <c r="C1650" s="2">
        <v>-0.11</v>
      </c>
      <c r="D1650" s="2">
        <v>44.22</v>
      </c>
      <c r="E1650" s="2" t="s">
        <v>248</v>
      </c>
      <c r="F1650" s="2" t="s">
        <v>252</v>
      </c>
      <c r="G1650" s="2" t="s">
        <v>250</v>
      </c>
    </row>
    <row r="1651">
      <c r="A1651" s="2" t="s">
        <v>3441</v>
      </c>
      <c r="B1651" s="37" t="s">
        <v>3442</v>
      </c>
      <c r="C1651" s="2">
        <v>-1.48</v>
      </c>
      <c r="D1651" s="2">
        <v>46.29</v>
      </c>
      <c r="E1651" s="2" t="s">
        <v>248</v>
      </c>
      <c r="F1651" s="2" t="s">
        <v>252</v>
      </c>
      <c r="G1651" s="2" t="s">
        <v>253</v>
      </c>
    </row>
    <row r="1652">
      <c r="A1652" s="2" t="s">
        <v>171</v>
      </c>
      <c r="B1652" s="37" t="s">
        <v>3443</v>
      </c>
      <c r="C1652" s="2">
        <v>-11.98</v>
      </c>
      <c r="D1652" s="2">
        <v>40.16</v>
      </c>
      <c r="E1652" s="2" t="s">
        <v>260</v>
      </c>
      <c r="F1652" s="2" t="s">
        <v>252</v>
      </c>
      <c r="G1652" s="2" t="s">
        <v>253</v>
      </c>
    </row>
    <row r="1653">
      <c r="A1653" s="2" t="s">
        <v>80</v>
      </c>
      <c r="B1653" s="37" t="s">
        <v>3444</v>
      </c>
      <c r="C1653" s="2">
        <v>-3.7</v>
      </c>
      <c r="D1653" s="2">
        <v>47.06</v>
      </c>
      <c r="E1653" s="2" t="s">
        <v>248</v>
      </c>
      <c r="F1653" s="2" t="s">
        <v>252</v>
      </c>
      <c r="G1653" s="2" t="s">
        <v>253</v>
      </c>
    </row>
    <row r="1654">
      <c r="A1654" s="2" t="s">
        <v>3445</v>
      </c>
      <c r="B1654" s="37" t="s">
        <v>3446</v>
      </c>
      <c r="C1654" s="2">
        <v>-1.56</v>
      </c>
      <c r="D1654" s="2">
        <v>47.42</v>
      </c>
      <c r="E1654" s="2" t="s">
        <v>248</v>
      </c>
      <c r="F1654" s="2" t="s">
        <v>252</v>
      </c>
      <c r="G1654" s="2" t="s">
        <v>253</v>
      </c>
    </row>
    <row r="1655">
      <c r="A1655" s="2" t="s">
        <v>3447</v>
      </c>
      <c r="B1655" s="37" t="s">
        <v>3448</v>
      </c>
      <c r="C1655" s="2">
        <v>-10.32</v>
      </c>
      <c r="D1655" s="2">
        <v>40.18</v>
      </c>
      <c r="E1655" s="2" t="s">
        <v>260</v>
      </c>
      <c r="F1655" s="2" t="s">
        <v>252</v>
      </c>
      <c r="G1655" s="2" t="s">
        <v>253</v>
      </c>
    </row>
    <row r="1656">
      <c r="A1656" s="2" t="s">
        <v>3449</v>
      </c>
      <c r="B1656" s="37" t="s">
        <v>3450</v>
      </c>
      <c r="C1656" s="2">
        <v>-10.78</v>
      </c>
      <c r="D1656" s="2">
        <v>34.89</v>
      </c>
      <c r="E1656" s="2" t="s">
        <v>260</v>
      </c>
      <c r="F1656" s="2" t="s">
        <v>249</v>
      </c>
      <c r="G1656" s="2" t="s">
        <v>250</v>
      </c>
    </row>
    <row r="1657">
      <c r="A1657" s="2" t="s">
        <v>3451</v>
      </c>
      <c r="B1657" s="37" t="s">
        <v>3452</v>
      </c>
      <c r="C1657" s="2">
        <v>-2.22</v>
      </c>
      <c r="D1657" s="2">
        <v>46.03</v>
      </c>
      <c r="E1657" s="2" t="s">
        <v>248</v>
      </c>
      <c r="F1657" s="2" t="s">
        <v>252</v>
      </c>
      <c r="G1657" s="2" t="s">
        <v>253</v>
      </c>
    </row>
    <row r="1658">
      <c r="A1658" s="2" t="s">
        <v>3453</v>
      </c>
      <c r="B1658" s="37" t="s">
        <v>3454</v>
      </c>
      <c r="C1658" s="2">
        <v>-0.05</v>
      </c>
      <c r="D1658" s="2">
        <v>46.37</v>
      </c>
      <c r="E1658" s="2" t="s">
        <v>248</v>
      </c>
      <c r="F1658" s="2" t="s">
        <v>252</v>
      </c>
      <c r="G1658" s="2" t="s">
        <v>253</v>
      </c>
    </row>
    <row r="1659">
      <c r="A1659" s="2" t="s">
        <v>3455</v>
      </c>
      <c r="B1659" s="37" t="s">
        <v>3456</v>
      </c>
      <c r="C1659" s="2">
        <v>-5.17</v>
      </c>
      <c r="D1659" s="2">
        <v>33.11</v>
      </c>
      <c r="E1659" s="2" t="s">
        <v>248</v>
      </c>
      <c r="F1659" s="2" t="s">
        <v>249</v>
      </c>
      <c r="G1659" s="2" t="s">
        <v>250</v>
      </c>
    </row>
    <row r="1660">
      <c r="A1660" s="2" t="s">
        <v>3457</v>
      </c>
      <c r="B1660" s="37" t="s">
        <v>3458</v>
      </c>
      <c r="C1660" s="2">
        <v>26.88</v>
      </c>
      <c r="D1660" s="2">
        <v>14.38</v>
      </c>
      <c r="E1660" s="2" t="s">
        <v>264</v>
      </c>
      <c r="F1660" s="2" t="s">
        <v>265</v>
      </c>
      <c r="G1660" s="2" t="s">
        <v>253</v>
      </c>
    </row>
    <row r="1661">
      <c r="A1661" s="2" t="s">
        <v>3459</v>
      </c>
      <c r="B1661" s="37" t="s">
        <v>3460</v>
      </c>
      <c r="C1661" s="2">
        <v>5.33</v>
      </c>
      <c r="D1661" s="2">
        <v>30.44</v>
      </c>
      <c r="E1661" s="2" t="s">
        <v>248</v>
      </c>
      <c r="F1661" s="2" t="s">
        <v>257</v>
      </c>
      <c r="G1661" s="2" t="s">
        <v>250</v>
      </c>
    </row>
    <row r="1662">
      <c r="A1662" s="2" t="s">
        <v>3461</v>
      </c>
      <c r="B1662" s="37" t="s">
        <v>3462</v>
      </c>
      <c r="C1662" s="2">
        <v>-0.22</v>
      </c>
      <c r="D1662" s="2">
        <v>44.67</v>
      </c>
      <c r="E1662" s="2" t="s">
        <v>248</v>
      </c>
      <c r="F1662" s="2" t="s">
        <v>252</v>
      </c>
      <c r="G1662" s="2" t="s">
        <v>250</v>
      </c>
    </row>
    <row r="1663">
      <c r="A1663" s="2" t="s">
        <v>105</v>
      </c>
      <c r="B1663" s="37" t="s">
        <v>3463</v>
      </c>
      <c r="C1663" s="2">
        <v>5.09</v>
      </c>
      <c r="D1663" s="2">
        <v>45.37</v>
      </c>
      <c r="E1663" s="2" t="s">
        <v>248</v>
      </c>
      <c r="F1663" s="2" t="s">
        <v>252</v>
      </c>
      <c r="G1663" s="2" t="s">
        <v>253</v>
      </c>
    </row>
    <row r="1664">
      <c r="A1664" s="2" t="s">
        <v>3464</v>
      </c>
      <c r="B1664" s="37" t="s">
        <v>3465</v>
      </c>
      <c r="C1664" s="2">
        <v>1.35</v>
      </c>
      <c r="D1664" s="2">
        <v>40.31</v>
      </c>
      <c r="E1664" s="2" t="s">
        <v>248</v>
      </c>
      <c r="F1664" s="2" t="s">
        <v>252</v>
      </c>
      <c r="G1664" s="2" t="s">
        <v>253</v>
      </c>
    </row>
    <row r="1665">
      <c r="A1665" s="2" t="s">
        <v>3466</v>
      </c>
      <c r="B1665" s="37" t="s">
        <v>3467</v>
      </c>
      <c r="C1665" s="2">
        <v>-7.49</v>
      </c>
      <c r="D1665" s="2">
        <v>42.71</v>
      </c>
      <c r="E1665" s="2" t="s">
        <v>260</v>
      </c>
      <c r="F1665" s="2" t="s">
        <v>252</v>
      </c>
      <c r="G1665" s="2" t="s">
        <v>253</v>
      </c>
    </row>
    <row r="1666">
      <c r="A1666" s="2" t="s">
        <v>3468</v>
      </c>
      <c r="B1666" s="37" t="s">
        <v>3469</v>
      </c>
      <c r="C1666" s="2">
        <v>-4.61</v>
      </c>
      <c r="D1666" s="2">
        <v>46.18</v>
      </c>
      <c r="E1666" s="2" t="s">
        <v>248</v>
      </c>
      <c r="F1666" s="2" t="s">
        <v>252</v>
      </c>
      <c r="G1666" s="2" t="s">
        <v>253</v>
      </c>
    </row>
    <row r="1667">
      <c r="A1667" s="2" t="s">
        <v>3470</v>
      </c>
      <c r="B1667" s="37" t="s">
        <v>3471</v>
      </c>
      <c r="C1667" s="2">
        <v>13.53</v>
      </c>
      <c r="D1667" s="2">
        <v>34.41</v>
      </c>
      <c r="E1667" s="2" t="s">
        <v>336</v>
      </c>
      <c r="F1667" s="2" t="s">
        <v>249</v>
      </c>
      <c r="G1667" s="2" t="s">
        <v>253</v>
      </c>
    </row>
    <row r="1668">
      <c r="A1668" s="2" t="s">
        <v>3472</v>
      </c>
      <c r="B1668" s="37" t="s">
        <v>3473</v>
      </c>
      <c r="C1668" s="2">
        <v>-16.53</v>
      </c>
      <c r="D1668" s="2">
        <v>29.93</v>
      </c>
      <c r="E1668" s="2" t="s">
        <v>260</v>
      </c>
      <c r="F1668" s="2" t="s">
        <v>257</v>
      </c>
      <c r="G1668" s="2" t="s">
        <v>253</v>
      </c>
    </row>
    <row r="1669">
      <c r="A1669" s="2" t="s">
        <v>103</v>
      </c>
      <c r="B1669" s="37" t="s">
        <v>3474</v>
      </c>
      <c r="C1669" s="2">
        <v>-8.55</v>
      </c>
      <c r="D1669" s="2">
        <v>41.05</v>
      </c>
      <c r="E1669" s="2" t="s">
        <v>260</v>
      </c>
      <c r="F1669" s="2" t="s">
        <v>252</v>
      </c>
      <c r="G1669" s="2" t="s">
        <v>253</v>
      </c>
    </row>
    <row r="1670">
      <c r="A1670" s="2" t="s">
        <v>3475</v>
      </c>
      <c r="B1670" s="37" t="s">
        <v>3476</v>
      </c>
      <c r="C1670" s="2">
        <v>12.61</v>
      </c>
      <c r="D1670" s="2">
        <v>35.61</v>
      </c>
      <c r="E1670" s="2" t="s">
        <v>336</v>
      </c>
      <c r="F1670" s="2" t="s">
        <v>249</v>
      </c>
      <c r="G1670" s="2" t="s">
        <v>253</v>
      </c>
    </row>
    <row r="1671">
      <c r="A1671" s="2" t="s">
        <v>3477</v>
      </c>
      <c r="B1671" s="37" t="s">
        <v>3478</v>
      </c>
      <c r="C1671" s="2">
        <v>-0.32</v>
      </c>
      <c r="D1671" s="2">
        <v>46.44</v>
      </c>
      <c r="E1671" s="2" t="s">
        <v>248</v>
      </c>
      <c r="F1671" s="2" t="s">
        <v>252</v>
      </c>
      <c r="G1671" s="2" t="s">
        <v>253</v>
      </c>
    </row>
    <row r="1672">
      <c r="A1672" s="2" t="s">
        <v>3479</v>
      </c>
      <c r="B1672" s="37" t="s">
        <v>3480</v>
      </c>
      <c r="C1672" s="2">
        <v>-2.62</v>
      </c>
      <c r="D1672" s="2">
        <v>42.98</v>
      </c>
      <c r="E1672" s="2" t="s">
        <v>248</v>
      </c>
      <c r="F1672" s="2" t="s">
        <v>252</v>
      </c>
      <c r="G1672" s="2" t="s">
        <v>253</v>
      </c>
    </row>
    <row r="1673">
      <c r="A1673" s="2" t="s">
        <v>3481</v>
      </c>
      <c r="B1673" s="37" t="s">
        <v>3482</v>
      </c>
      <c r="C1673" s="2">
        <v>-0.42</v>
      </c>
      <c r="D1673" s="2">
        <v>43.82</v>
      </c>
      <c r="E1673" s="2" t="s">
        <v>248</v>
      </c>
      <c r="F1673" s="2" t="s">
        <v>252</v>
      </c>
      <c r="G1673" s="2" t="s">
        <v>253</v>
      </c>
    </row>
    <row r="1674">
      <c r="A1674" s="2" t="s">
        <v>3483</v>
      </c>
      <c r="B1674" s="37" t="s">
        <v>3484</v>
      </c>
      <c r="C1674" s="2">
        <v>13.76</v>
      </c>
      <c r="D1674" s="2">
        <v>25.52</v>
      </c>
      <c r="E1674" s="2" t="s">
        <v>336</v>
      </c>
      <c r="F1674" s="2" t="s">
        <v>257</v>
      </c>
      <c r="G1674" s="2" t="s">
        <v>253</v>
      </c>
    </row>
    <row r="1675">
      <c r="A1675" s="2" t="s">
        <v>3485</v>
      </c>
      <c r="B1675" s="37" t="s">
        <v>3486</v>
      </c>
      <c r="C1675" s="2">
        <v>-0.06</v>
      </c>
      <c r="D1675" s="2">
        <v>45.13</v>
      </c>
      <c r="E1675" s="2" t="s">
        <v>248</v>
      </c>
      <c r="F1675" s="2" t="s">
        <v>252</v>
      </c>
      <c r="G1675" s="2" t="s">
        <v>253</v>
      </c>
    </row>
    <row r="1676">
      <c r="A1676" s="2" t="s">
        <v>3487</v>
      </c>
      <c r="B1676" s="37" t="s">
        <v>3488</v>
      </c>
      <c r="C1676" s="2">
        <v>-1.75</v>
      </c>
      <c r="D1676" s="2">
        <v>44.37</v>
      </c>
      <c r="E1676" s="2" t="s">
        <v>248</v>
      </c>
      <c r="F1676" s="2" t="s">
        <v>252</v>
      </c>
      <c r="G1676" s="2" t="s">
        <v>253</v>
      </c>
    </row>
    <row r="1677">
      <c r="A1677" s="2" t="s">
        <v>140</v>
      </c>
      <c r="B1677" s="37" t="s">
        <v>3489</v>
      </c>
      <c r="C1677" s="2">
        <v>-0.4</v>
      </c>
      <c r="D1677" s="2">
        <v>45.55</v>
      </c>
      <c r="E1677" s="2" t="s">
        <v>248</v>
      </c>
      <c r="F1677" s="2" t="s">
        <v>252</v>
      </c>
      <c r="G1677" s="2" t="s">
        <v>253</v>
      </c>
    </row>
    <row r="1678">
      <c r="A1678" s="2" t="s">
        <v>118</v>
      </c>
      <c r="B1678" s="37" t="s">
        <v>3490</v>
      </c>
      <c r="C1678" s="2">
        <v>-0.17</v>
      </c>
      <c r="D1678" s="2">
        <v>47.59</v>
      </c>
      <c r="E1678" s="2" t="s">
        <v>248</v>
      </c>
      <c r="F1678" s="2" t="s">
        <v>252</v>
      </c>
      <c r="G1678" s="2" t="s">
        <v>253</v>
      </c>
    </row>
    <row r="1679">
      <c r="A1679" s="2" t="s">
        <v>3491</v>
      </c>
      <c r="B1679" s="37" t="s">
        <v>3492</v>
      </c>
      <c r="C1679" s="2">
        <v>21.53</v>
      </c>
      <c r="D1679" s="2">
        <v>20.65</v>
      </c>
      <c r="E1679" s="2" t="s">
        <v>264</v>
      </c>
      <c r="F1679" s="2" t="s">
        <v>333</v>
      </c>
      <c r="G1679" s="2" t="s">
        <v>253</v>
      </c>
    </row>
    <row r="1680">
      <c r="A1680" s="2" t="s">
        <v>3493</v>
      </c>
      <c r="B1680" s="37" t="s">
        <v>3494</v>
      </c>
      <c r="C1680" s="2">
        <v>-0.56</v>
      </c>
      <c r="D1680" s="2">
        <v>38.44</v>
      </c>
      <c r="E1680" s="2" t="s">
        <v>248</v>
      </c>
      <c r="F1680" s="2" t="s">
        <v>249</v>
      </c>
      <c r="G1680" s="2" t="s">
        <v>250</v>
      </c>
    </row>
    <row r="1681">
      <c r="A1681" s="2" t="s">
        <v>3495</v>
      </c>
      <c r="B1681" s="37" t="s">
        <v>3496</v>
      </c>
      <c r="C1681" s="2">
        <v>0.0</v>
      </c>
      <c r="D1681" s="2">
        <v>46.54</v>
      </c>
      <c r="E1681" s="2" t="s">
        <v>248</v>
      </c>
      <c r="F1681" s="2" t="s">
        <v>252</v>
      </c>
      <c r="G1681" s="2" t="s">
        <v>253</v>
      </c>
    </row>
    <row r="1682">
      <c r="A1682" s="2" t="s">
        <v>3497</v>
      </c>
      <c r="B1682" s="37" t="s">
        <v>3498</v>
      </c>
      <c r="C1682" s="2">
        <v>13.42</v>
      </c>
      <c r="D1682" s="2">
        <v>25.38</v>
      </c>
      <c r="E1682" s="2" t="s">
        <v>336</v>
      </c>
      <c r="F1682" s="2" t="s">
        <v>257</v>
      </c>
      <c r="G1682" s="2" t="s">
        <v>253</v>
      </c>
    </row>
    <row r="1683">
      <c r="A1683" s="2" t="s">
        <v>3499</v>
      </c>
      <c r="B1683" s="37" t="s">
        <v>3500</v>
      </c>
      <c r="C1683" s="2">
        <v>-0.86</v>
      </c>
      <c r="D1683" s="2">
        <v>43.77</v>
      </c>
      <c r="E1683" s="2" t="s">
        <v>248</v>
      </c>
      <c r="F1683" s="2" t="s">
        <v>252</v>
      </c>
      <c r="G1683" s="2" t="s">
        <v>253</v>
      </c>
    </row>
    <row r="1684">
      <c r="A1684" s="2" t="s">
        <v>3501</v>
      </c>
      <c r="B1684" s="37" t="s">
        <v>3502</v>
      </c>
      <c r="C1684" s="2">
        <v>19.93</v>
      </c>
      <c r="D1684" s="2">
        <v>29.55</v>
      </c>
      <c r="E1684" s="2" t="s">
        <v>264</v>
      </c>
      <c r="F1684" s="2" t="s">
        <v>257</v>
      </c>
      <c r="G1684" s="2" t="s">
        <v>253</v>
      </c>
    </row>
    <row r="1685">
      <c r="A1685" s="2" t="s">
        <v>3503</v>
      </c>
      <c r="B1685" s="37" t="s">
        <v>3504</v>
      </c>
      <c r="C1685" s="2">
        <v>-4.48</v>
      </c>
      <c r="D1685" s="2">
        <v>43.67</v>
      </c>
      <c r="E1685" s="2" t="s">
        <v>248</v>
      </c>
      <c r="F1685" s="2" t="s">
        <v>252</v>
      </c>
      <c r="G1685" s="2" t="s">
        <v>253</v>
      </c>
    </row>
    <row r="1686">
      <c r="A1686" s="2" t="s">
        <v>3505</v>
      </c>
      <c r="B1686" s="37" t="s">
        <v>3506</v>
      </c>
      <c r="C1686" s="2">
        <v>-0.51</v>
      </c>
      <c r="D1686" s="2">
        <v>44.96</v>
      </c>
      <c r="E1686" s="2" t="s">
        <v>248</v>
      </c>
      <c r="F1686" s="2" t="s">
        <v>252</v>
      </c>
      <c r="G1686" s="2" t="s">
        <v>253</v>
      </c>
    </row>
    <row r="1687">
      <c r="A1687" s="2" t="s">
        <v>125</v>
      </c>
      <c r="B1687" s="37" t="s">
        <v>3507</v>
      </c>
      <c r="C1687" s="2">
        <v>-1.23</v>
      </c>
      <c r="D1687" s="2">
        <v>45.73</v>
      </c>
      <c r="E1687" s="2" t="s">
        <v>248</v>
      </c>
      <c r="F1687" s="2" t="s">
        <v>252</v>
      </c>
      <c r="G1687" s="2" t="s">
        <v>253</v>
      </c>
    </row>
    <row r="1688">
      <c r="A1688" s="2" t="s">
        <v>160</v>
      </c>
      <c r="B1688" s="37" t="s">
        <v>3508</v>
      </c>
      <c r="C1688" s="2">
        <v>0.02</v>
      </c>
      <c r="D1688" s="2">
        <v>44.51</v>
      </c>
      <c r="E1688" s="2" t="s">
        <v>248</v>
      </c>
      <c r="F1688" s="2" t="s">
        <v>252</v>
      </c>
      <c r="G1688" s="2" t="s">
        <v>253</v>
      </c>
    </row>
    <row r="1689">
      <c r="A1689" s="2" t="s">
        <v>3509</v>
      </c>
      <c r="B1689" s="37" t="s">
        <v>3510</v>
      </c>
      <c r="C1689" s="2">
        <v>-0.31</v>
      </c>
      <c r="D1689" s="2">
        <v>46.73</v>
      </c>
      <c r="E1689" s="2" t="s">
        <v>248</v>
      </c>
      <c r="F1689" s="2" t="s">
        <v>252</v>
      </c>
      <c r="G1689" s="2" t="s">
        <v>253</v>
      </c>
    </row>
    <row r="1690">
      <c r="A1690" s="2" t="s">
        <v>3511</v>
      </c>
      <c r="B1690" s="37" t="s">
        <v>3512</v>
      </c>
      <c r="C1690" s="2">
        <v>-0.05</v>
      </c>
      <c r="D1690" s="2">
        <v>45.47</v>
      </c>
      <c r="E1690" s="2" t="s">
        <v>248</v>
      </c>
      <c r="F1690" s="2" t="s">
        <v>252</v>
      </c>
      <c r="G1690" s="2" t="s">
        <v>253</v>
      </c>
    </row>
    <row r="1691">
      <c r="A1691" s="2" t="s">
        <v>3513</v>
      </c>
      <c r="B1691" s="37" t="s">
        <v>3514</v>
      </c>
      <c r="C1691" s="2">
        <v>-0.11</v>
      </c>
      <c r="D1691" s="2">
        <v>46.08</v>
      </c>
      <c r="E1691" s="2" t="s">
        <v>248</v>
      </c>
      <c r="F1691" s="2" t="s">
        <v>252</v>
      </c>
      <c r="G1691" s="2" t="s">
        <v>253</v>
      </c>
    </row>
    <row r="1692">
      <c r="A1692" s="2" t="s">
        <v>180</v>
      </c>
      <c r="B1692" s="37" t="s">
        <v>3515</v>
      </c>
      <c r="C1692" s="2">
        <v>-1.65</v>
      </c>
      <c r="D1692" s="2">
        <v>46.04</v>
      </c>
      <c r="E1692" s="2" t="s">
        <v>248</v>
      </c>
      <c r="F1692" s="2" t="s">
        <v>252</v>
      </c>
      <c r="G1692" s="2" t="s">
        <v>253</v>
      </c>
    </row>
    <row r="1693">
      <c r="A1693" s="2" t="s">
        <v>3516</v>
      </c>
      <c r="B1693" s="37" t="s">
        <v>3517</v>
      </c>
      <c r="C1693" s="2">
        <v>-17.92</v>
      </c>
      <c r="D1693" s="2">
        <v>35.67</v>
      </c>
      <c r="E1693" s="2" t="s">
        <v>260</v>
      </c>
      <c r="F1693" s="2" t="s">
        <v>249</v>
      </c>
      <c r="G1693" s="2" t="s">
        <v>250</v>
      </c>
    </row>
    <row r="1694">
      <c r="A1694" s="2" t="s">
        <v>3518</v>
      </c>
      <c r="B1694" s="37" t="s">
        <v>3519</v>
      </c>
      <c r="C1694" s="2">
        <v>5.72</v>
      </c>
      <c r="D1694" s="2">
        <v>38.33</v>
      </c>
      <c r="E1694" s="2" t="s">
        <v>248</v>
      </c>
      <c r="F1694" s="2" t="s">
        <v>249</v>
      </c>
      <c r="G1694" s="2" t="s">
        <v>250</v>
      </c>
    </row>
    <row r="1695">
      <c r="A1695" s="2" t="s">
        <v>3520</v>
      </c>
      <c r="B1695" s="37" t="s">
        <v>3521</v>
      </c>
      <c r="C1695" s="2">
        <v>-7.44</v>
      </c>
      <c r="D1695" s="2">
        <v>42.22</v>
      </c>
      <c r="E1695" s="2" t="s">
        <v>260</v>
      </c>
      <c r="F1695" s="2" t="s">
        <v>252</v>
      </c>
      <c r="G1695" s="2" t="s">
        <v>250</v>
      </c>
    </row>
    <row r="1696">
      <c r="A1696" s="2" t="s">
        <v>3522</v>
      </c>
      <c r="B1696" s="37" t="s">
        <v>3523</v>
      </c>
      <c r="C1696" s="2">
        <v>11.56</v>
      </c>
      <c r="D1696" s="2">
        <v>34.56</v>
      </c>
      <c r="E1696" s="2" t="s">
        <v>336</v>
      </c>
      <c r="F1696" s="2" t="s">
        <v>249</v>
      </c>
      <c r="G1696" s="2" t="s">
        <v>250</v>
      </c>
    </row>
    <row r="1697">
      <c r="A1697" s="2" t="s">
        <v>3524</v>
      </c>
      <c r="B1697" s="37" t="s">
        <v>3525</v>
      </c>
      <c r="C1697" s="2">
        <v>0.44</v>
      </c>
      <c r="D1697" s="2">
        <v>49.0</v>
      </c>
      <c r="E1697" s="2" t="s">
        <v>248</v>
      </c>
      <c r="F1697" s="2" t="s">
        <v>291</v>
      </c>
      <c r="G1697" s="2" t="s">
        <v>250</v>
      </c>
    </row>
    <row r="1698">
      <c r="A1698" s="2" t="s">
        <v>3526</v>
      </c>
      <c r="B1698" s="37" t="s">
        <v>3527</v>
      </c>
      <c r="C1698" s="2">
        <v>-0.29</v>
      </c>
      <c r="D1698" s="2">
        <v>46.93</v>
      </c>
      <c r="E1698" s="2" t="s">
        <v>248</v>
      </c>
      <c r="F1698" s="2" t="s">
        <v>252</v>
      </c>
      <c r="G1698" s="2" t="s">
        <v>253</v>
      </c>
    </row>
    <row r="1699">
      <c r="A1699" s="2" t="s">
        <v>3528</v>
      </c>
      <c r="B1699" s="37" t="s">
        <v>3529</v>
      </c>
      <c r="C1699" s="2">
        <v>-11.11</v>
      </c>
      <c r="D1699" s="2">
        <v>34.11</v>
      </c>
      <c r="E1699" s="2" t="s">
        <v>260</v>
      </c>
      <c r="F1699" s="2" t="s">
        <v>249</v>
      </c>
      <c r="G1699" s="2" t="s">
        <v>250</v>
      </c>
    </row>
    <row r="1700">
      <c r="A1700" s="2" t="s">
        <v>3530</v>
      </c>
      <c r="B1700" s="37" t="s">
        <v>3531</v>
      </c>
      <c r="C1700" s="2">
        <v>-15.0</v>
      </c>
      <c r="D1700" s="2">
        <v>38.33</v>
      </c>
      <c r="E1700" s="2" t="s">
        <v>260</v>
      </c>
      <c r="F1700" s="2" t="s">
        <v>249</v>
      </c>
      <c r="G1700" s="2" t="s">
        <v>250</v>
      </c>
    </row>
    <row r="1701">
      <c r="A1701" s="2" t="s">
        <v>3532</v>
      </c>
      <c r="B1701" s="37" t="s">
        <v>3533</v>
      </c>
      <c r="C1701" s="2">
        <v>-12.85</v>
      </c>
      <c r="D1701" s="2">
        <v>36.22</v>
      </c>
      <c r="E1701" s="2" t="s">
        <v>260</v>
      </c>
      <c r="F1701" s="2" t="s">
        <v>249</v>
      </c>
      <c r="G1701" s="2" t="s">
        <v>253</v>
      </c>
    </row>
    <row r="1702">
      <c r="A1702" s="2" t="s">
        <v>3534</v>
      </c>
      <c r="B1702" s="37" t="s">
        <v>3535</v>
      </c>
      <c r="C1702" s="2">
        <v>-12.56</v>
      </c>
      <c r="D1702" s="2">
        <v>43.33</v>
      </c>
      <c r="E1702" s="2" t="s">
        <v>260</v>
      </c>
      <c r="F1702" s="2" t="s">
        <v>252</v>
      </c>
      <c r="G1702" s="2" t="s">
        <v>250</v>
      </c>
    </row>
    <row r="1703">
      <c r="A1703" s="2" t="s">
        <v>3536</v>
      </c>
      <c r="B1703" s="37" t="s">
        <v>3537</v>
      </c>
      <c r="C1703" s="2">
        <v>-1.0</v>
      </c>
      <c r="D1703" s="2">
        <v>47.78</v>
      </c>
      <c r="E1703" s="2" t="s">
        <v>248</v>
      </c>
      <c r="F1703" s="2" t="s">
        <v>252</v>
      </c>
      <c r="G1703" s="2" t="s">
        <v>250</v>
      </c>
    </row>
    <row r="1704">
      <c r="A1704" s="2" t="s">
        <v>3538</v>
      </c>
      <c r="B1704" s="37" t="s">
        <v>3539</v>
      </c>
      <c r="C1704" s="2">
        <v>-1.52</v>
      </c>
      <c r="D1704" s="2">
        <v>45.15</v>
      </c>
      <c r="E1704" s="2" t="s">
        <v>248</v>
      </c>
      <c r="F1704" s="2" t="s">
        <v>252</v>
      </c>
      <c r="G1704" s="2" t="s">
        <v>253</v>
      </c>
    </row>
    <row r="1705">
      <c r="A1705" s="2" t="s">
        <v>3540</v>
      </c>
      <c r="B1705" s="37" t="s">
        <v>3541</v>
      </c>
      <c r="C1705" s="2">
        <v>-1.71</v>
      </c>
      <c r="D1705" s="2">
        <v>43.46</v>
      </c>
      <c r="E1705" s="2" t="s">
        <v>248</v>
      </c>
      <c r="F1705" s="2" t="s">
        <v>252</v>
      </c>
      <c r="G1705" s="2" t="s">
        <v>253</v>
      </c>
    </row>
    <row r="1706">
      <c r="A1706" s="2" t="s">
        <v>3542</v>
      </c>
      <c r="B1706" s="37" t="s">
        <v>3543</v>
      </c>
      <c r="C1706" s="2">
        <v>-5.26</v>
      </c>
      <c r="D1706" s="2">
        <v>44.35</v>
      </c>
      <c r="E1706" s="2" t="s">
        <v>248</v>
      </c>
      <c r="F1706" s="2" t="s">
        <v>252</v>
      </c>
      <c r="G1706" s="2" t="s">
        <v>253</v>
      </c>
    </row>
    <row r="1707">
      <c r="A1707" s="2" t="s">
        <v>3544</v>
      </c>
      <c r="B1707" s="37" t="s">
        <v>3545</v>
      </c>
      <c r="C1707" s="2">
        <v>-19.77</v>
      </c>
      <c r="D1707" s="2">
        <v>33.44</v>
      </c>
      <c r="E1707" s="2" t="s">
        <v>256</v>
      </c>
      <c r="F1707" s="2" t="s">
        <v>249</v>
      </c>
      <c r="G1707" s="2" t="s">
        <v>250</v>
      </c>
    </row>
    <row r="1708">
      <c r="A1708" s="2" t="s">
        <v>3546</v>
      </c>
      <c r="B1708" s="37" t="s">
        <v>3547</v>
      </c>
      <c r="C1708" s="2">
        <v>-0.29</v>
      </c>
      <c r="D1708" s="2">
        <v>44.38</v>
      </c>
      <c r="E1708" s="2" t="s">
        <v>248</v>
      </c>
      <c r="F1708" s="2" t="s">
        <v>252</v>
      </c>
      <c r="G1708" s="2" t="s">
        <v>253</v>
      </c>
    </row>
    <row r="1709">
      <c r="A1709" s="2" t="s">
        <v>3548</v>
      </c>
      <c r="B1709" s="37" t="s">
        <v>3549</v>
      </c>
      <c r="C1709" s="2">
        <v>0.04</v>
      </c>
      <c r="D1709" s="2">
        <v>46.84</v>
      </c>
      <c r="E1709" s="2" t="s">
        <v>248</v>
      </c>
      <c r="F1709" s="2" t="s">
        <v>252</v>
      </c>
      <c r="G1709" s="2" t="s">
        <v>253</v>
      </c>
    </row>
    <row r="1710">
      <c r="A1710" s="2" t="s">
        <v>3550</v>
      </c>
      <c r="B1710" s="37" t="s">
        <v>3551</v>
      </c>
      <c r="C1710" s="2">
        <v>-0.52</v>
      </c>
      <c r="D1710" s="2">
        <v>44.31</v>
      </c>
      <c r="E1710" s="2" t="s">
        <v>248</v>
      </c>
      <c r="F1710" s="2" t="s">
        <v>252</v>
      </c>
      <c r="G1710" s="2" t="s">
        <v>253</v>
      </c>
    </row>
    <row r="1711">
      <c r="A1711" s="2" t="s">
        <v>3552</v>
      </c>
      <c r="B1711" s="37" t="s">
        <v>3553</v>
      </c>
      <c r="C1711" s="2">
        <v>-0.19</v>
      </c>
      <c r="D1711" s="2">
        <v>44.46</v>
      </c>
      <c r="E1711" s="2" t="s">
        <v>248</v>
      </c>
      <c r="F1711" s="2" t="s">
        <v>252</v>
      </c>
      <c r="G1711" s="2" t="s">
        <v>253</v>
      </c>
    </row>
    <row r="1712">
      <c r="A1712" s="2" t="s">
        <v>3554</v>
      </c>
      <c r="B1712" s="37" t="s">
        <v>3555</v>
      </c>
      <c r="C1712" s="2">
        <v>-0.49</v>
      </c>
      <c r="D1712" s="2">
        <v>47.02</v>
      </c>
      <c r="E1712" s="2" t="s">
        <v>248</v>
      </c>
      <c r="F1712" s="2" t="s">
        <v>252</v>
      </c>
      <c r="G1712" s="2" t="s">
        <v>253</v>
      </c>
    </row>
    <row r="1713">
      <c r="A1713" s="2" t="s">
        <v>3556</v>
      </c>
      <c r="B1713" s="37" t="s">
        <v>3557</v>
      </c>
      <c r="C1713" s="2">
        <v>20.67</v>
      </c>
      <c r="D1713" s="2">
        <v>21.85</v>
      </c>
      <c r="E1713" s="2" t="s">
        <v>264</v>
      </c>
      <c r="F1713" s="2" t="s">
        <v>333</v>
      </c>
      <c r="G1713" s="2" t="s">
        <v>253</v>
      </c>
    </row>
    <row r="1714">
      <c r="A1714" s="2" t="s">
        <v>3558</v>
      </c>
      <c r="B1714" s="37" t="s">
        <v>3559</v>
      </c>
      <c r="C1714" s="2">
        <v>-26.79</v>
      </c>
      <c r="D1714" s="2">
        <v>17.32</v>
      </c>
      <c r="E1714" s="2" t="s">
        <v>256</v>
      </c>
      <c r="F1714" s="2" t="s">
        <v>333</v>
      </c>
      <c r="G1714" s="2" t="s">
        <v>253</v>
      </c>
    </row>
    <row r="1715">
      <c r="A1715" s="2" t="s">
        <v>3560</v>
      </c>
      <c r="B1715" s="37" t="s">
        <v>3561</v>
      </c>
      <c r="C1715" s="2">
        <v>-0.27</v>
      </c>
      <c r="D1715" s="2">
        <v>46.43</v>
      </c>
      <c r="E1715" s="2" t="s">
        <v>248</v>
      </c>
      <c r="F1715" s="2" t="s">
        <v>252</v>
      </c>
      <c r="G1715" s="2" t="s">
        <v>253</v>
      </c>
    </row>
    <row r="1716">
      <c r="A1716" s="2" t="s">
        <v>3562</v>
      </c>
      <c r="B1716" s="37" t="s">
        <v>3563</v>
      </c>
      <c r="C1716" s="2">
        <v>-16.83</v>
      </c>
      <c r="D1716" s="2">
        <v>31.04</v>
      </c>
      <c r="E1716" s="2" t="s">
        <v>260</v>
      </c>
      <c r="F1716" s="2" t="s">
        <v>257</v>
      </c>
      <c r="G1716" s="2" t="s">
        <v>253</v>
      </c>
    </row>
    <row r="1717">
      <c r="A1717" s="2" t="s">
        <v>3564</v>
      </c>
      <c r="B1717" s="37" t="s">
        <v>3565</v>
      </c>
      <c r="C1717" s="2">
        <v>6.98</v>
      </c>
      <c r="D1717" s="2">
        <v>41.88</v>
      </c>
      <c r="E1717" s="2" t="s">
        <v>336</v>
      </c>
      <c r="F1717" s="2" t="s">
        <v>252</v>
      </c>
      <c r="G1717" s="2" t="s">
        <v>253</v>
      </c>
    </row>
    <row r="1718">
      <c r="A1718" s="2" t="s">
        <v>3566</v>
      </c>
      <c r="B1718" s="37" t="s">
        <v>3567</v>
      </c>
      <c r="C1718" s="2">
        <v>-1.5</v>
      </c>
      <c r="D1718" s="2">
        <v>46.42</v>
      </c>
      <c r="E1718" s="2" t="s">
        <v>248</v>
      </c>
      <c r="F1718" s="2" t="s">
        <v>252</v>
      </c>
      <c r="G1718" s="2" t="s">
        <v>250</v>
      </c>
    </row>
    <row r="1719">
      <c r="A1719" s="2" t="s">
        <v>3568</v>
      </c>
      <c r="B1719" s="37" t="s">
        <v>3569</v>
      </c>
      <c r="C1719" s="2">
        <v>-1.67</v>
      </c>
      <c r="D1719" s="2">
        <v>46.78</v>
      </c>
      <c r="E1719" s="2" t="s">
        <v>248</v>
      </c>
      <c r="F1719" s="2" t="s">
        <v>252</v>
      </c>
      <c r="G1719" s="2" t="s">
        <v>250</v>
      </c>
    </row>
    <row r="1720">
      <c r="A1720" s="2" t="s">
        <v>3570</v>
      </c>
      <c r="B1720" s="37" t="s">
        <v>3571</v>
      </c>
      <c r="C1720" s="2">
        <v>-25.6</v>
      </c>
      <c r="D1720" s="2">
        <v>32.13</v>
      </c>
      <c r="E1720" s="2" t="s">
        <v>256</v>
      </c>
      <c r="F1720" s="2" t="s">
        <v>249</v>
      </c>
      <c r="G1720" s="2" t="s">
        <v>253</v>
      </c>
    </row>
    <row r="1721">
      <c r="A1721" s="2" t="s">
        <v>3572</v>
      </c>
      <c r="B1721" s="37" t="s">
        <v>3573</v>
      </c>
      <c r="C1721" s="2">
        <v>-0.11</v>
      </c>
      <c r="D1721" s="2">
        <v>26.72</v>
      </c>
      <c r="E1721" s="2" t="s">
        <v>248</v>
      </c>
      <c r="F1721" s="2" t="s">
        <v>257</v>
      </c>
      <c r="G1721" s="2" t="s">
        <v>250</v>
      </c>
    </row>
    <row r="1722">
      <c r="A1722" s="37" t="s">
        <v>3574</v>
      </c>
      <c r="B1722" s="37" t="s">
        <v>3575</v>
      </c>
      <c r="C1722" s="2">
        <v>25.64</v>
      </c>
      <c r="D1722" s="2">
        <v>8.52</v>
      </c>
      <c r="E1722" s="2" t="s">
        <v>264</v>
      </c>
      <c r="F1722" s="2" t="s">
        <v>265</v>
      </c>
      <c r="G1722" s="2" t="s">
        <v>253</v>
      </c>
    </row>
    <row r="1723">
      <c r="A1723" s="2" t="s">
        <v>3576</v>
      </c>
      <c r="B1723" s="37" t="s">
        <v>3577</v>
      </c>
      <c r="C1723" s="2">
        <v>-22.67</v>
      </c>
      <c r="D1723" s="2">
        <v>20.67</v>
      </c>
      <c r="E1723" s="2" t="s">
        <v>256</v>
      </c>
      <c r="F1723" s="2" t="s">
        <v>333</v>
      </c>
      <c r="G1723" s="2" t="s">
        <v>250</v>
      </c>
    </row>
    <row r="1724">
      <c r="A1724" s="2" t="s">
        <v>3578</v>
      </c>
      <c r="B1724" s="37" t="s">
        <v>3579</v>
      </c>
      <c r="C1724" s="2">
        <v>-1.02</v>
      </c>
      <c r="D1724" s="2">
        <v>45.19</v>
      </c>
      <c r="E1724" s="2" t="s">
        <v>248</v>
      </c>
      <c r="F1724" s="2" t="s">
        <v>252</v>
      </c>
      <c r="G1724" s="2" t="s">
        <v>253</v>
      </c>
    </row>
    <row r="1725">
      <c r="A1725" s="2" t="s">
        <v>3580</v>
      </c>
      <c r="B1725" s="37" t="s">
        <v>3581</v>
      </c>
      <c r="C1725" s="2">
        <v>-0.15</v>
      </c>
      <c r="D1725" s="2">
        <v>44.79</v>
      </c>
      <c r="E1725" s="2" t="s">
        <v>248</v>
      </c>
      <c r="F1725" s="2" t="s">
        <v>252</v>
      </c>
      <c r="G1725" s="2" t="s">
        <v>253</v>
      </c>
    </row>
    <row r="1726">
      <c r="A1726" s="2" t="s">
        <v>3582</v>
      </c>
      <c r="B1726" s="37" t="s">
        <v>3583</v>
      </c>
      <c r="C1726" s="2">
        <v>-0.27</v>
      </c>
      <c r="D1726" s="2">
        <v>46.38</v>
      </c>
      <c r="E1726" s="2" t="s">
        <v>248</v>
      </c>
      <c r="F1726" s="2" t="s">
        <v>252</v>
      </c>
      <c r="G1726" s="2" t="s">
        <v>253</v>
      </c>
    </row>
    <row r="1727">
      <c r="A1727" s="2" t="s">
        <v>159</v>
      </c>
      <c r="B1727" s="37" t="s">
        <v>3584</v>
      </c>
      <c r="C1727" s="2">
        <v>-1.84</v>
      </c>
      <c r="D1727" s="2">
        <v>47.24</v>
      </c>
      <c r="E1727" s="2" t="s">
        <v>248</v>
      </c>
      <c r="F1727" s="2" t="s">
        <v>252</v>
      </c>
      <c r="G1727" s="2" t="s">
        <v>253</v>
      </c>
    </row>
    <row r="1728">
      <c r="A1728" s="2" t="s">
        <v>3585</v>
      </c>
      <c r="B1728" s="37" t="s">
        <v>3586</v>
      </c>
      <c r="C1728" s="2">
        <v>-0.18</v>
      </c>
      <c r="D1728" s="2">
        <v>45.42</v>
      </c>
      <c r="E1728" s="2" t="s">
        <v>248</v>
      </c>
      <c r="F1728" s="2" t="s">
        <v>252</v>
      </c>
      <c r="G1728" s="2" t="s">
        <v>253</v>
      </c>
    </row>
    <row r="1729">
      <c r="A1729" s="2" t="s">
        <v>3587</v>
      </c>
      <c r="B1729" s="37" t="s">
        <v>3588</v>
      </c>
      <c r="C1729" s="2">
        <v>-3.15</v>
      </c>
      <c r="D1729" s="2">
        <v>44.29</v>
      </c>
      <c r="E1729" s="2" t="s">
        <v>248</v>
      </c>
      <c r="F1729" s="2" t="s">
        <v>252</v>
      </c>
      <c r="G1729" s="2" t="s">
        <v>253</v>
      </c>
    </row>
    <row r="1730">
      <c r="A1730" s="2" t="s">
        <v>201</v>
      </c>
      <c r="B1730" s="37" t="s">
        <v>3589</v>
      </c>
      <c r="C1730" s="2">
        <v>-1.5</v>
      </c>
      <c r="D1730" s="2">
        <v>46.67</v>
      </c>
      <c r="E1730" s="2" t="s">
        <v>248</v>
      </c>
      <c r="F1730" s="2" t="s">
        <v>252</v>
      </c>
      <c r="G1730" s="2" t="s">
        <v>253</v>
      </c>
    </row>
    <row r="1731">
      <c r="A1731" s="2" t="s">
        <v>3590</v>
      </c>
      <c r="B1731" s="37" t="s">
        <v>3591</v>
      </c>
      <c r="C1731" s="2">
        <v>34.22</v>
      </c>
      <c r="D1731" s="2">
        <v>6.89</v>
      </c>
      <c r="E1731" s="2" t="s">
        <v>389</v>
      </c>
      <c r="F1731" s="2" t="s">
        <v>390</v>
      </c>
      <c r="G1731" s="2" t="s">
        <v>250</v>
      </c>
    </row>
    <row r="1732">
      <c r="A1732" s="37" t="s">
        <v>74</v>
      </c>
      <c r="B1732" s="37" t="s">
        <v>3592</v>
      </c>
      <c r="C1732" s="2">
        <v>-6.74</v>
      </c>
      <c r="D1732" s="2">
        <v>42.45</v>
      </c>
      <c r="E1732" s="2" t="s">
        <v>260</v>
      </c>
      <c r="F1732" s="2" t="s">
        <v>252</v>
      </c>
      <c r="G1732" s="2" t="s">
        <v>253</v>
      </c>
    </row>
    <row r="1733">
      <c r="A1733" s="2" t="s">
        <v>3593</v>
      </c>
      <c r="B1733" s="37" t="s">
        <v>3594</v>
      </c>
      <c r="C1733" s="2">
        <v>9.65</v>
      </c>
      <c r="D1733" s="2">
        <v>38.07</v>
      </c>
      <c r="E1733" s="2" t="s">
        <v>336</v>
      </c>
      <c r="F1733" s="2" t="s">
        <v>249</v>
      </c>
      <c r="G1733" s="2" t="s">
        <v>253</v>
      </c>
    </row>
    <row r="1734">
      <c r="A1734" s="2" t="s">
        <v>3595</v>
      </c>
      <c r="B1734" s="37" t="s">
        <v>3596</v>
      </c>
      <c r="C1734" s="2">
        <v>-5.77</v>
      </c>
      <c r="D1734" s="2">
        <v>33.92</v>
      </c>
      <c r="E1734" s="2" t="s">
        <v>248</v>
      </c>
      <c r="F1734" s="2" t="s">
        <v>249</v>
      </c>
      <c r="G1734" s="2" t="s">
        <v>253</v>
      </c>
    </row>
    <row r="1735">
      <c r="A1735" s="2" t="s">
        <v>3597</v>
      </c>
      <c r="B1735" s="37" t="s">
        <v>3598</v>
      </c>
      <c r="C1735" s="2">
        <v>-14.75</v>
      </c>
      <c r="D1735" s="2">
        <v>39.68</v>
      </c>
      <c r="E1735" s="2" t="s">
        <v>260</v>
      </c>
      <c r="F1735" s="2" t="s">
        <v>249</v>
      </c>
      <c r="G1735" s="2" t="s">
        <v>253</v>
      </c>
    </row>
    <row r="1736">
      <c r="A1736" s="2" t="s">
        <v>3599</v>
      </c>
      <c r="B1736" s="37" t="s">
        <v>3600</v>
      </c>
      <c r="C1736" s="2">
        <v>-3.96</v>
      </c>
      <c r="D1736" s="2">
        <v>41.8</v>
      </c>
      <c r="E1736" s="2" t="s">
        <v>248</v>
      </c>
      <c r="F1736" s="2" t="s">
        <v>252</v>
      </c>
      <c r="G1736" s="2" t="s">
        <v>253</v>
      </c>
    </row>
    <row r="1737">
      <c r="A1737" s="2" t="s">
        <v>3601</v>
      </c>
      <c r="B1737" s="37" t="s">
        <v>3602</v>
      </c>
      <c r="C1737" s="2">
        <v>-13.11</v>
      </c>
      <c r="D1737" s="2">
        <v>31.11</v>
      </c>
      <c r="E1737" s="2" t="s">
        <v>260</v>
      </c>
      <c r="F1737" s="2" t="s">
        <v>257</v>
      </c>
      <c r="G1737" s="2" t="s">
        <v>250</v>
      </c>
    </row>
    <row r="1738">
      <c r="A1738" s="2" t="s">
        <v>3603</v>
      </c>
      <c r="B1738" s="37" t="s">
        <v>3604</v>
      </c>
      <c r="C1738" s="2">
        <v>25.05</v>
      </c>
      <c r="D1738" s="2">
        <v>18.58</v>
      </c>
      <c r="E1738" s="2" t="s">
        <v>264</v>
      </c>
      <c r="F1738" s="2" t="s">
        <v>333</v>
      </c>
      <c r="G1738" s="2" t="s">
        <v>250</v>
      </c>
    </row>
    <row r="1739">
      <c r="A1739" s="2" t="s">
        <v>3605</v>
      </c>
      <c r="B1739" s="37" t="s">
        <v>3606</v>
      </c>
      <c r="C1739" s="2">
        <v>-0.33</v>
      </c>
      <c r="D1739" s="2">
        <v>46.11</v>
      </c>
      <c r="E1739" s="2" t="s">
        <v>248</v>
      </c>
      <c r="F1739" s="2" t="s">
        <v>252</v>
      </c>
      <c r="G1739" s="2" t="s">
        <v>250</v>
      </c>
    </row>
    <row r="1740">
      <c r="A1740" s="2" t="s">
        <v>3607</v>
      </c>
      <c r="B1740" s="37" t="s">
        <v>3608</v>
      </c>
      <c r="C1740" s="2">
        <v>5.72</v>
      </c>
      <c r="D1740" s="2">
        <v>24.39</v>
      </c>
      <c r="E1740" s="2" t="s">
        <v>248</v>
      </c>
      <c r="F1740" s="2" t="s">
        <v>257</v>
      </c>
      <c r="G1740" s="2" t="s">
        <v>250</v>
      </c>
    </row>
    <row r="1741">
      <c r="A1741" s="2" t="s">
        <v>3609</v>
      </c>
      <c r="B1741" s="37" t="s">
        <v>3610</v>
      </c>
      <c r="C1741" s="2">
        <v>0.18</v>
      </c>
      <c r="D1741" s="2">
        <v>46.0</v>
      </c>
      <c r="E1741" s="2" t="s">
        <v>248</v>
      </c>
      <c r="F1741" s="2" t="s">
        <v>252</v>
      </c>
      <c r="G1741" s="2" t="s">
        <v>253</v>
      </c>
    </row>
    <row r="1742">
      <c r="A1742" s="2" t="s">
        <v>3611</v>
      </c>
      <c r="B1742" s="37" t="s">
        <v>3612</v>
      </c>
      <c r="C1742" s="2">
        <v>5.56</v>
      </c>
      <c r="D1742" s="2">
        <v>27.56</v>
      </c>
      <c r="E1742" s="2" t="s">
        <v>248</v>
      </c>
      <c r="F1742" s="2" t="s">
        <v>257</v>
      </c>
      <c r="G1742" s="2" t="s">
        <v>250</v>
      </c>
    </row>
    <row r="1743">
      <c r="A1743" s="2" t="s">
        <v>3613</v>
      </c>
      <c r="B1743" s="37" t="s">
        <v>3614</v>
      </c>
      <c r="C1743" s="2">
        <v>15.56</v>
      </c>
      <c r="D1743" s="2">
        <v>24.7</v>
      </c>
      <c r="E1743" s="2" t="s">
        <v>336</v>
      </c>
      <c r="F1743" s="2" t="s">
        <v>257</v>
      </c>
      <c r="G1743" s="2" t="s">
        <v>253</v>
      </c>
    </row>
    <row r="1744">
      <c r="A1744" s="2" t="s">
        <v>3615</v>
      </c>
      <c r="B1744" s="37" t="s">
        <v>3616</v>
      </c>
      <c r="C1744" s="2">
        <v>-19.8</v>
      </c>
      <c r="D1744" s="2">
        <v>28.78</v>
      </c>
      <c r="E1744" s="2" t="s">
        <v>256</v>
      </c>
      <c r="F1744" s="2" t="s">
        <v>257</v>
      </c>
      <c r="G1744" s="2" t="s">
        <v>250</v>
      </c>
    </row>
  </sheetData>
  <autoFilter ref="$A$1:$G$1744">
    <sortState ref="A1:G1744">
      <sortCondition ref="A1:A1744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A71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A99"/>
    <hyperlink r:id="rId100" ref="B99"/>
    <hyperlink r:id="rId101" ref="A100"/>
    <hyperlink r:id="rId102" ref="B100"/>
    <hyperlink r:id="rId103" ref="B101"/>
    <hyperlink r:id="rId104" ref="B102"/>
    <hyperlink r:id="rId105" ref="B103"/>
    <hyperlink r:id="rId106" ref="B104"/>
    <hyperlink r:id="rId107" ref="B105"/>
    <hyperlink r:id="rId108" ref="B106"/>
    <hyperlink r:id="rId109" ref="B107"/>
    <hyperlink r:id="rId110" ref="B108"/>
    <hyperlink r:id="rId111" ref="B109"/>
    <hyperlink r:id="rId112" ref="B110"/>
    <hyperlink r:id="rId113" ref="B111"/>
    <hyperlink r:id="rId114" ref="B112"/>
    <hyperlink r:id="rId115" ref="B113"/>
    <hyperlink r:id="rId116" ref="B114"/>
    <hyperlink r:id="rId117" ref="B115"/>
    <hyperlink r:id="rId118" ref="B116"/>
    <hyperlink r:id="rId119" ref="B117"/>
    <hyperlink r:id="rId120" ref="B118"/>
    <hyperlink r:id="rId121" ref="B119"/>
    <hyperlink r:id="rId122" ref="B120"/>
    <hyperlink r:id="rId123" ref="B121"/>
    <hyperlink r:id="rId124" ref="B122"/>
    <hyperlink r:id="rId125" ref="B123"/>
    <hyperlink r:id="rId126" ref="B124"/>
    <hyperlink r:id="rId127" ref="B125"/>
    <hyperlink r:id="rId128" ref="B126"/>
    <hyperlink r:id="rId129" ref="B127"/>
    <hyperlink r:id="rId130" ref="B128"/>
    <hyperlink r:id="rId131" ref="B129"/>
    <hyperlink r:id="rId132" ref="B130"/>
    <hyperlink r:id="rId133" ref="B131"/>
    <hyperlink r:id="rId134" ref="B132"/>
    <hyperlink r:id="rId135" ref="B133"/>
    <hyperlink r:id="rId136" ref="B134"/>
    <hyperlink r:id="rId137" ref="B135"/>
    <hyperlink r:id="rId138" ref="B136"/>
    <hyperlink r:id="rId139" ref="B137"/>
    <hyperlink r:id="rId140" ref="B138"/>
    <hyperlink r:id="rId141" ref="B139"/>
    <hyperlink r:id="rId142" ref="B140"/>
    <hyperlink r:id="rId143" ref="B141"/>
    <hyperlink r:id="rId144" ref="B142"/>
    <hyperlink r:id="rId145" ref="B143"/>
    <hyperlink r:id="rId146" ref="B144"/>
    <hyperlink r:id="rId147" ref="B145"/>
    <hyperlink r:id="rId148" ref="B146"/>
    <hyperlink r:id="rId149" ref="B147"/>
    <hyperlink r:id="rId150" ref="B148"/>
    <hyperlink r:id="rId151" ref="B149"/>
    <hyperlink r:id="rId152" ref="B150"/>
    <hyperlink r:id="rId153" ref="B151"/>
    <hyperlink r:id="rId154" ref="B152"/>
    <hyperlink r:id="rId155" ref="B153"/>
    <hyperlink r:id="rId156" ref="B154"/>
    <hyperlink r:id="rId157" ref="B155"/>
    <hyperlink r:id="rId158" ref="B156"/>
    <hyperlink r:id="rId159" ref="B157"/>
    <hyperlink r:id="rId160" ref="B158"/>
    <hyperlink r:id="rId161" ref="B159"/>
    <hyperlink r:id="rId162" ref="B160"/>
    <hyperlink r:id="rId163" ref="B161"/>
    <hyperlink r:id="rId164" ref="B162"/>
    <hyperlink r:id="rId165" ref="B163"/>
    <hyperlink r:id="rId166" ref="B164"/>
    <hyperlink r:id="rId167" ref="B165"/>
    <hyperlink r:id="rId168" ref="B166"/>
    <hyperlink r:id="rId169" ref="B167"/>
    <hyperlink r:id="rId170" ref="B168"/>
    <hyperlink r:id="rId171" ref="B169"/>
    <hyperlink r:id="rId172" ref="B170"/>
    <hyperlink r:id="rId173" ref="B171"/>
    <hyperlink r:id="rId174" ref="B172"/>
    <hyperlink r:id="rId175" ref="B173"/>
    <hyperlink r:id="rId176" ref="B174"/>
    <hyperlink r:id="rId177" ref="B175"/>
    <hyperlink r:id="rId178" ref="B176"/>
    <hyperlink r:id="rId179" ref="B177"/>
    <hyperlink r:id="rId180" ref="B178"/>
    <hyperlink r:id="rId181" ref="B179"/>
    <hyperlink r:id="rId182" ref="B180"/>
    <hyperlink r:id="rId183" ref="B181"/>
    <hyperlink r:id="rId184" ref="B182"/>
    <hyperlink r:id="rId185" ref="B183"/>
    <hyperlink r:id="rId186" ref="B184"/>
    <hyperlink r:id="rId187" ref="B185"/>
    <hyperlink r:id="rId188" ref="B186"/>
    <hyperlink r:id="rId189" ref="B187"/>
    <hyperlink r:id="rId190" ref="B188"/>
    <hyperlink r:id="rId191" ref="B189"/>
    <hyperlink r:id="rId192" ref="B190"/>
    <hyperlink r:id="rId193" ref="B191"/>
    <hyperlink r:id="rId194" ref="B192"/>
    <hyperlink r:id="rId195" ref="B193"/>
    <hyperlink r:id="rId196" ref="B194"/>
    <hyperlink r:id="rId197" ref="B195"/>
    <hyperlink r:id="rId198" ref="B196"/>
    <hyperlink r:id="rId199" ref="B197"/>
    <hyperlink r:id="rId200" ref="B198"/>
    <hyperlink r:id="rId201" ref="B199"/>
    <hyperlink r:id="rId202" ref="B200"/>
    <hyperlink r:id="rId203" ref="B201"/>
    <hyperlink r:id="rId204" ref="B202"/>
    <hyperlink r:id="rId205" ref="B203"/>
    <hyperlink r:id="rId206" ref="B204"/>
    <hyperlink r:id="rId207" ref="B205"/>
    <hyperlink r:id="rId208" ref="B206"/>
    <hyperlink r:id="rId209" ref="B207"/>
    <hyperlink r:id="rId210" ref="B208"/>
    <hyperlink r:id="rId211" ref="B209"/>
    <hyperlink r:id="rId212" ref="B210"/>
    <hyperlink r:id="rId213" ref="B211"/>
    <hyperlink r:id="rId214" ref="B212"/>
    <hyperlink r:id="rId215" ref="B213"/>
    <hyperlink r:id="rId216" ref="B214"/>
    <hyperlink r:id="rId217" ref="B215"/>
    <hyperlink r:id="rId218" ref="B216"/>
    <hyperlink r:id="rId219" ref="B217"/>
    <hyperlink r:id="rId220" ref="B218"/>
    <hyperlink r:id="rId221" ref="B219"/>
    <hyperlink r:id="rId222" ref="B220"/>
    <hyperlink r:id="rId223" ref="B221"/>
    <hyperlink r:id="rId224" ref="B222"/>
    <hyperlink r:id="rId225" ref="B223"/>
    <hyperlink r:id="rId226" ref="B224"/>
    <hyperlink r:id="rId227" ref="B225"/>
    <hyperlink r:id="rId228" ref="B226"/>
    <hyperlink r:id="rId229" ref="B227"/>
    <hyperlink r:id="rId230" ref="B228"/>
    <hyperlink r:id="rId231" ref="B229"/>
    <hyperlink r:id="rId232" ref="B230"/>
    <hyperlink r:id="rId233" ref="B231"/>
    <hyperlink r:id="rId234" ref="B232"/>
    <hyperlink r:id="rId235" ref="B233"/>
    <hyperlink r:id="rId236" ref="B234"/>
    <hyperlink r:id="rId237" ref="B235"/>
    <hyperlink r:id="rId238" ref="B236"/>
    <hyperlink r:id="rId239" ref="B237"/>
    <hyperlink r:id="rId240" ref="B238"/>
    <hyperlink r:id="rId241" ref="B239"/>
    <hyperlink r:id="rId242" ref="B240"/>
    <hyperlink r:id="rId243" ref="B241"/>
    <hyperlink r:id="rId244" ref="B242"/>
    <hyperlink r:id="rId245" ref="B243"/>
    <hyperlink r:id="rId246" ref="B244"/>
    <hyperlink r:id="rId247" ref="B245"/>
    <hyperlink r:id="rId248" ref="B246"/>
    <hyperlink r:id="rId249" ref="B247"/>
    <hyperlink r:id="rId250" ref="B248"/>
    <hyperlink r:id="rId251" ref="B249"/>
    <hyperlink r:id="rId252" ref="B250"/>
    <hyperlink r:id="rId253" ref="B251"/>
    <hyperlink r:id="rId254" ref="B252"/>
    <hyperlink r:id="rId255" ref="B253"/>
    <hyperlink r:id="rId256" ref="B254"/>
    <hyperlink r:id="rId257" ref="B255"/>
    <hyperlink r:id="rId258" ref="B256"/>
    <hyperlink r:id="rId259" ref="B257"/>
    <hyperlink r:id="rId260" ref="B258"/>
    <hyperlink r:id="rId261" ref="B259"/>
    <hyperlink r:id="rId262" ref="B260"/>
    <hyperlink r:id="rId263" ref="B261"/>
    <hyperlink r:id="rId264" ref="B262"/>
    <hyperlink r:id="rId265" ref="B263"/>
    <hyperlink r:id="rId266" ref="B264"/>
    <hyperlink r:id="rId267" ref="B265"/>
    <hyperlink r:id="rId268" ref="B266"/>
    <hyperlink r:id="rId269" ref="B267"/>
    <hyperlink r:id="rId270" ref="B268"/>
    <hyperlink r:id="rId271" ref="B269"/>
    <hyperlink r:id="rId272" ref="B270"/>
    <hyperlink r:id="rId273" ref="B271"/>
    <hyperlink r:id="rId274" ref="B272"/>
    <hyperlink r:id="rId275" ref="B273"/>
    <hyperlink r:id="rId276" ref="B274"/>
    <hyperlink r:id="rId277" ref="B275"/>
    <hyperlink r:id="rId278" ref="B276"/>
    <hyperlink r:id="rId279" ref="B277"/>
    <hyperlink r:id="rId280" ref="B278"/>
    <hyperlink r:id="rId281" ref="B279"/>
    <hyperlink r:id="rId282" ref="B280"/>
    <hyperlink r:id="rId283" ref="B281"/>
    <hyperlink r:id="rId284" ref="B282"/>
    <hyperlink r:id="rId285" ref="B283"/>
    <hyperlink r:id="rId286" ref="B284"/>
    <hyperlink r:id="rId287" ref="B285"/>
    <hyperlink r:id="rId288" ref="B286"/>
    <hyperlink r:id="rId289" ref="B287"/>
    <hyperlink r:id="rId290" ref="B288"/>
    <hyperlink r:id="rId291" ref="B289"/>
    <hyperlink r:id="rId292" ref="B290"/>
    <hyperlink r:id="rId293" ref="B291"/>
    <hyperlink r:id="rId294" ref="B292"/>
    <hyperlink r:id="rId295" ref="B293"/>
    <hyperlink r:id="rId296" ref="B294"/>
    <hyperlink r:id="rId297" ref="B295"/>
    <hyperlink r:id="rId298" ref="B296"/>
    <hyperlink r:id="rId299" ref="B297"/>
    <hyperlink r:id="rId300" ref="B298"/>
    <hyperlink r:id="rId301" ref="B299"/>
    <hyperlink r:id="rId302" ref="B300"/>
    <hyperlink r:id="rId303" ref="A301"/>
    <hyperlink r:id="rId304" ref="B301"/>
    <hyperlink r:id="rId305" ref="B302"/>
    <hyperlink r:id="rId306" ref="B303"/>
    <hyperlink r:id="rId307" ref="B304"/>
    <hyperlink r:id="rId308" ref="B305"/>
    <hyperlink r:id="rId309" ref="B306"/>
    <hyperlink r:id="rId310" ref="B307"/>
    <hyperlink r:id="rId311" ref="B308"/>
    <hyperlink r:id="rId312" ref="B309"/>
    <hyperlink r:id="rId313" ref="B310"/>
    <hyperlink r:id="rId314" ref="A311"/>
    <hyperlink r:id="rId315" ref="B311"/>
    <hyperlink r:id="rId316" ref="B312"/>
    <hyperlink r:id="rId317" ref="B313"/>
    <hyperlink r:id="rId318" ref="B314"/>
    <hyperlink r:id="rId319" ref="B315"/>
    <hyperlink r:id="rId320" ref="B316"/>
    <hyperlink r:id="rId321" ref="B317"/>
    <hyperlink r:id="rId322" ref="B318"/>
    <hyperlink r:id="rId323" ref="B319"/>
    <hyperlink r:id="rId324" ref="B320"/>
    <hyperlink r:id="rId325" ref="B321"/>
    <hyperlink r:id="rId326" ref="B322"/>
    <hyperlink r:id="rId327" ref="B323"/>
    <hyperlink r:id="rId328" ref="B324"/>
    <hyperlink r:id="rId329" ref="B325"/>
    <hyperlink r:id="rId330" ref="B326"/>
    <hyperlink r:id="rId331" ref="B327"/>
    <hyperlink r:id="rId332" ref="B328"/>
    <hyperlink r:id="rId333" ref="B329"/>
    <hyperlink r:id="rId334" ref="B330"/>
    <hyperlink r:id="rId335" ref="B331"/>
    <hyperlink r:id="rId336" ref="B332"/>
    <hyperlink r:id="rId337" ref="B333"/>
    <hyperlink r:id="rId338" ref="B334"/>
    <hyperlink r:id="rId339" ref="B335"/>
    <hyperlink r:id="rId340" ref="B336"/>
    <hyperlink r:id="rId341" ref="B337"/>
    <hyperlink r:id="rId342" ref="B338"/>
    <hyperlink r:id="rId343" ref="B339"/>
    <hyperlink r:id="rId344" ref="B340"/>
    <hyperlink r:id="rId345" ref="B341"/>
    <hyperlink r:id="rId346" ref="B342"/>
    <hyperlink r:id="rId347" ref="B343"/>
    <hyperlink r:id="rId348" ref="B344"/>
    <hyperlink r:id="rId349" ref="B345"/>
    <hyperlink r:id="rId350" ref="B346"/>
    <hyperlink r:id="rId351" ref="B347"/>
    <hyperlink r:id="rId352" ref="B348"/>
    <hyperlink r:id="rId353" ref="B349"/>
    <hyperlink r:id="rId354" ref="B350"/>
    <hyperlink r:id="rId355" ref="B351"/>
    <hyperlink r:id="rId356" ref="B352"/>
    <hyperlink r:id="rId357" ref="B353"/>
    <hyperlink r:id="rId358" ref="B354"/>
    <hyperlink r:id="rId359" ref="B355"/>
    <hyperlink r:id="rId360" ref="B356"/>
    <hyperlink r:id="rId361" ref="B357"/>
    <hyperlink r:id="rId362" ref="B358"/>
    <hyperlink r:id="rId363" ref="B359"/>
    <hyperlink r:id="rId364" ref="B360"/>
    <hyperlink r:id="rId365" ref="B361"/>
    <hyperlink r:id="rId366" ref="B362"/>
    <hyperlink r:id="rId367" ref="B363"/>
    <hyperlink r:id="rId368" ref="B364"/>
    <hyperlink r:id="rId369" ref="B365"/>
    <hyperlink r:id="rId370" ref="B366"/>
    <hyperlink r:id="rId371" ref="B367"/>
    <hyperlink r:id="rId372" ref="B368"/>
    <hyperlink r:id="rId373" ref="B369"/>
    <hyperlink r:id="rId374" ref="B370"/>
    <hyperlink r:id="rId375" ref="B371"/>
    <hyperlink r:id="rId376" ref="B372"/>
    <hyperlink r:id="rId377" ref="B373"/>
    <hyperlink r:id="rId378" ref="B374"/>
    <hyperlink r:id="rId379" ref="B375"/>
    <hyperlink r:id="rId380" ref="B376"/>
    <hyperlink r:id="rId381" ref="B377"/>
    <hyperlink r:id="rId382" ref="B378"/>
    <hyperlink r:id="rId383" ref="B379"/>
    <hyperlink r:id="rId384" ref="B380"/>
    <hyperlink r:id="rId385" ref="B381"/>
    <hyperlink r:id="rId386" ref="B382"/>
    <hyperlink r:id="rId387" ref="B383"/>
    <hyperlink r:id="rId388" ref="B384"/>
    <hyperlink r:id="rId389" ref="B385"/>
    <hyperlink r:id="rId390" ref="B386"/>
    <hyperlink r:id="rId391" ref="B387"/>
    <hyperlink r:id="rId392" ref="B388"/>
    <hyperlink r:id="rId393" ref="B389"/>
    <hyperlink r:id="rId394" ref="B390"/>
    <hyperlink r:id="rId395" ref="B391"/>
    <hyperlink r:id="rId396" ref="B392"/>
    <hyperlink r:id="rId397" ref="B393"/>
    <hyperlink r:id="rId398" ref="B394"/>
    <hyperlink r:id="rId399" ref="B395"/>
    <hyperlink r:id="rId400" ref="B396"/>
    <hyperlink r:id="rId401" ref="B397"/>
    <hyperlink r:id="rId402" ref="B398"/>
    <hyperlink r:id="rId403" ref="B399"/>
    <hyperlink r:id="rId404" ref="B400"/>
    <hyperlink r:id="rId405" ref="B401"/>
    <hyperlink r:id="rId406" ref="B402"/>
    <hyperlink r:id="rId407" ref="B403"/>
    <hyperlink r:id="rId408" ref="B404"/>
    <hyperlink r:id="rId409" ref="B405"/>
    <hyperlink r:id="rId410" ref="B406"/>
    <hyperlink r:id="rId411" ref="B407"/>
    <hyperlink r:id="rId412" ref="B408"/>
    <hyperlink r:id="rId413" ref="B409"/>
    <hyperlink r:id="rId414" ref="B410"/>
    <hyperlink r:id="rId415" ref="B411"/>
    <hyperlink r:id="rId416" ref="B412"/>
    <hyperlink r:id="rId417" ref="B413"/>
    <hyperlink r:id="rId418" ref="B414"/>
    <hyperlink r:id="rId419" ref="B415"/>
    <hyperlink r:id="rId420" ref="B416"/>
    <hyperlink r:id="rId421" ref="B417"/>
    <hyperlink r:id="rId422" ref="B418"/>
    <hyperlink r:id="rId423" ref="A419"/>
    <hyperlink r:id="rId424" ref="B419"/>
    <hyperlink r:id="rId425" ref="B420"/>
    <hyperlink r:id="rId426" ref="B421"/>
    <hyperlink r:id="rId427" ref="B422"/>
    <hyperlink r:id="rId428" ref="B423"/>
    <hyperlink r:id="rId429" ref="B424"/>
    <hyperlink r:id="rId430" ref="B425"/>
    <hyperlink r:id="rId431" ref="B426"/>
    <hyperlink r:id="rId432" ref="B427"/>
    <hyperlink r:id="rId433" ref="B428"/>
    <hyperlink r:id="rId434" ref="B429"/>
    <hyperlink r:id="rId435" ref="B430"/>
    <hyperlink r:id="rId436" ref="B431"/>
    <hyperlink r:id="rId437" ref="B432"/>
    <hyperlink r:id="rId438" ref="B433"/>
    <hyperlink r:id="rId439" ref="B434"/>
    <hyperlink r:id="rId440" ref="B435"/>
    <hyperlink r:id="rId441" ref="B436"/>
    <hyperlink r:id="rId442" ref="B437"/>
    <hyperlink r:id="rId443" ref="B438"/>
    <hyperlink r:id="rId444" ref="B439"/>
    <hyperlink r:id="rId445" ref="B440"/>
    <hyperlink r:id="rId446" ref="B441"/>
    <hyperlink r:id="rId447" ref="B442"/>
    <hyperlink r:id="rId448" ref="B443"/>
    <hyperlink r:id="rId449" ref="B444"/>
    <hyperlink r:id="rId450" ref="B445"/>
    <hyperlink r:id="rId451" ref="B446"/>
    <hyperlink r:id="rId452" ref="B447"/>
    <hyperlink r:id="rId453" ref="B448"/>
    <hyperlink r:id="rId454" ref="B449"/>
    <hyperlink r:id="rId455" ref="B450"/>
    <hyperlink r:id="rId456" ref="B451"/>
    <hyperlink r:id="rId457" ref="B452"/>
    <hyperlink r:id="rId458" ref="B453"/>
    <hyperlink r:id="rId459" ref="B454"/>
    <hyperlink r:id="rId460" ref="B455"/>
    <hyperlink r:id="rId461" ref="B456"/>
    <hyperlink r:id="rId462" ref="B457"/>
    <hyperlink r:id="rId463" ref="B458"/>
    <hyperlink r:id="rId464" ref="B459"/>
    <hyperlink r:id="rId465" ref="B460"/>
    <hyperlink r:id="rId466" ref="B461"/>
    <hyperlink r:id="rId467" ref="B462"/>
    <hyperlink r:id="rId468" ref="B463"/>
    <hyperlink r:id="rId469" ref="B464"/>
    <hyperlink r:id="rId470" ref="B465"/>
    <hyperlink r:id="rId471" ref="B466"/>
    <hyperlink r:id="rId472" ref="B467"/>
    <hyperlink r:id="rId473" ref="B468"/>
    <hyperlink r:id="rId474" ref="B469"/>
    <hyperlink r:id="rId475" ref="B470"/>
    <hyperlink r:id="rId476" ref="B471"/>
    <hyperlink r:id="rId477" ref="B472"/>
    <hyperlink r:id="rId478" ref="B473"/>
    <hyperlink r:id="rId479" ref="B474"/>
    <hyperlink r:id="rId480" ref="B475"/>
    <hyperlink r:id="rId481" ref="B476"/>
    <hyperlink r:id="rId482" ref="B477"/>
    <hyperlink r:id="rId483" ref="B478"/>
    <hyperlink r:id="rId484" ref="B479"/>
    <hyperlink r:id="rId485" ref="B480"/>
    <hyperlink r:id="rId486" ref="B481"/>
    <hyperlink r:id="rId487" ref="B482"/>
    <hyperlink r:id="rId488" ref="B483"/>
    <hyperlink r:id="rId489" ref="B484"/>
    <hyperlink r:id="rId490" ref="B485"/>
    <hyperlink r:id="rId491" ref="B486"/>
    <hyperlink r:id="rId492" ref="B487"/>
    <hyperlink r:id="rId493" ref="B488"/>
    <hyperlink r:id="rId494" ref="B489"/>
    <hyperlink r:id="rId495" ref="A490"/>
    <hyperlink r:id="rId496" ref="B490"/>
    <hyperlink r:id="rId497" ref="B491"/>
    <hyperlink r:id="rId498" ref="B492"/>
    <hyperlink r:id="rId499" ref="B493"/>
    <hyperlink r:id="rId500" ref="B494"/>
    <hyperlink r:id="rId501" ref="B495"/>
    <hyperlink r:id="rId502" ref="B496"/>
    <hyperlink r:id="rId503" ref="B497"/>
    <hyperlink r:id="rId504" ref="B498"/>
    <hyperlink r:id="rId505" ref="B499"/>
    <hyperlink r:id="rId506" ref="B500"/>
    <hyperlink r:id="rId507" ref="B501"/>
    <hyperlink r:id="rId508" ref="B502"/>
    <hyperlink r:id="rId509" ref="B503"/>
    <hyperlink r:id="rId510" ref="B504"/>
    <hyperlink r:id="rId511" ref="B505"/>
    <hyperlink r:id="rId512" ref="B506"/>
    <hyperlink r:id="rId513" ref="B507"/>
    <hyperlink r:id="rId514" ref="B508"/>
    <hyperlink r:id="rId515" ref="B509"/>
    <hyperlink r:id="rId516" ref="B510"/>
    <hyperlink r:id="rId517" ref="B511"/>
    <hyperlink r:id="rId518" ref="B512"/>
    <hyperlink r:id="rId519" ref="B513"/>
    <hyperlink r:id="rId520" ref="B514"/>
    <hyperlink r:id="rId521" ref="B515"/>
    <hyperlink r:id="rId522" ref="B516"/>
    <hyperlink r:id="rId523" ref="B517"/>
    <hyperlink r:id="rId524" ref="B518"/>
    <hyperlink r:id="rId525" ref="B519"/>
    <hyperlink r:id="rId526" ref="B520"/>
    <hyperlink r:id="rId527" ref="B521"/>
    <hyperlink r:id="rId528" ref="B522"/>
    <hyperlink r:id="rId529" ref="B523"/>
    <hyperlink r:id="rId530" ref="B524"/>
    <hyperlink r:id="rId531" ref="B525"/>
    <hyperlink r:id="rId532" ref="B526"/>
    <hyperlink r:id="rId533" ref="B527"/>
    <hyperlink r:id="rId534" ref="B528"/>
    <hyperlink r:id="rId535" ref="B529"/>
    <hyperlink r:id="rId536" ref="B530"/>
    <hyperlink r:id="rId537" ref="B531"/>
    <hyperlink r:id="rId538" ref="B532"/>
    <hyperlink r:id="rId539" ref="B533"/>
    <hyperlink r:id="rId540" ref="B534"/>
    <hyperlink r:id="rId541" ref="B535"/>
    <hyperlink r:id="rId542" ref="B536"/>
    <hyperlink r:id="rId543" ref="B537"/>
    <hyperlink r:id="rId544" ref="B538"/>
    <hyperlink r:id="rId545" ref="B539"/>
    <hyperlink r:id="rId546" ref="B540"/>
    <hyperlink r:id="rId547" ref="B541"/>
    <hyperlink r:id="rId548" ref="B542"/>
    <hyperlink r:id="rId549" ref="B543"/>
    <hyperlink r:id="rId550" ref="B544"/>
    <hyperlink r:id="rId551" ref="B545"/>
    <hyperlink r:id="rId552" ref="B546"/>
    <hyperlink r:id="rId553" ref="B547"/>
    <hyperlink r:id="rId554" ref="B548"/>
    <hyperlink r:id="rId555" ref="B549"/>
    <hyperlink r:id="rId556" ref="B550"/>
    <hyperlink r:id="rId557" ref="B551"/>
    <hyperlink r:id="rId558" ref="B552"/>
    <hyperlink r:id="rId559" ref="B553"/>
    <hyperlink r:id="rId560" ref="B554"/>
    <hyperlink r:id="rId561" ref="B555"/>
    <hyperlink r:id="rId562" ref="B556"/>
    <hyperlink r:id="rId563" ref="B557"/>
    <hyperlink r:id="rId564" ref="B558"/>
    <hyperlink r:id="rId565" ref="B559"/>
    <hyperlink r:id="rId566" ref="B560"/>
    <hyperlink r:id="rId567" ref="B561"/>
    <hyperlink r:id="rId568" ref="B562"/>
    <hyperlink r:id="rId569" ref="B563"/>
    <hyperlink r:id="rId570" ref="B564"/>
    <hyperlink r:id="rId571" ref="B565"/>
    <hyperlink r:id="rId572" ref="B566"/>
    <hyperlink r:id="rId573" ref="B567"/>
    <hyperlink r:id="rId574" ref="B568"/>
    <hyperlink r:id="rId575" ref="B569"/>
    <hyperlink r:id="rId576" ref="B570"/>
    <hyperlink r:id="rId577" ref="B571"/>
    <hyperlink r:id="rId578" ref="B572"/>
    <hyperlink r:id="rId579" ref="B573"/>
    <hyperlink r:id="rId580" ref="B574"/>
    <hyperlink r:id="rId581" ref="B575"/>
    <hyperlink r:id="rId582" ref="B576"/>
    <hyperlink r:id="rId583" ref="B577"/>
    <hyperlink r:id="rId584" ref="B578"/>
    <hyperlink r:id="rId585" ref="B579"/>
    <hyperlink r:id="rId586" ref="B580"/>
    <hyperlink r:id="rId587" ref="B581"/>
    <hyperlink r:id="rId588" ref="B582"/>
    <hyperlink r:id="rId589" ref="B583"/>
    <hyperlink r:id="rId590" ref="B584"/>
    <hyperlink r:id="rId591" ref="B585"/>
    <hyperlink r:id="rId592" ref="B586"/>
    <hyperlink r:id="rId593" ref="B587"/>
    <hyperlink r:id="rId594" ref="B588"/>
    <hyperlink r:id="rId595" ref="B589"/>
    <hyperlink r:id="rId596" ref="B590"/>
    <hyperlink r:id="rId597" ref="B591"/>
    <hyperlink r:id="rId598" ref="B592"/>
    <hyperlink r:id="rId599" ref="B593"/>
    <hyperlink r:id="rId600" ref="B594"/>
    <hyperlink r:id="rId601" ref="B595"/>
    <hyperlink r:id="rId602" ref="B596"/>
    <hyperlink r:id="rId603" ref="B597"/>
    <hyperlink r:id="rId604" ref="B598"/>
    <hyperlink r:id="rId605" ref="B599"/>
    <hyperlink r:id="rId606" ref="B600"/>
    <hyperlink r:id="rId607" ref="B601"/>
    <hyperlink r:id="rId608" ref="B602"/>
    <hyperlink r:id="rId609" ref="B603"/>
    <hyperlink r:id="rId610" ref="B604"/>
    <hyperlink r:id="rId611" ref="B605"/>
    <hyperlink r:id="rId612" ref="B606"/>
    <hyperlink r:id="rId613" ref="B607"/>
    <hyperlink r:id="rId614" ref="B608"/>
    <hyperlink r:id="rId615" ref="B609"/>
    <hyperlink r:id="rId616" ref="B610"/>
    <hyperlink r:id="rId617" ref="B611"/>
    <hyperlink r:id="rId618" ref="B612"/>
    <hyperlink r:id="rId619" ref="B613"/>
    <hyperlink r:id="rId620" ref="B614"/>
    <hyperlink r:id="rId621" ref="B615"/>
    <hyperlink r:id="rId622" ref="B616"/>
    <hyperlink r:id="rId623" ref="B617"/>
    <hyperlink r:id="rId624" ref="B618"/>
    <hyperlink r:id="rId625" ref="B619"/>
    <hyperlink r:id="rId626" ref="B620"/>
    <hyperlink r:id="rId627" ref="B621"/>
    <hyperlink r:id="rId628" ref="B622"/>
    <hyperlink r:id="rId629" ref="B623"/>
    <hyperlink r:id="rId630" ref="B624"/>
    <hyperlink r:id="rId631" ref="B625"/>
    <hyperlink r:id="rId632" ref="A626"/>
    <hyperlink r:id="rId633" ref="B626"/>
    <hyperlink r:id="rId634" ref="B627"/>
    <hyperlink r:id="rId635" ref="B628"/>
    <hyperlink r:id="rId636" ref="B629"/>
    <hyperlink r:id="rId637" ref="B630"/>
    <hyperlink r:id="rId638" ref="B631"/>
    <hyperlink r:id="rId639" ref="B632"/>
    <hyperlink r:id="rId640" ref="B633"/>
    <hyperlink r:id="rId641" ref="B634"/>
    <hyperlink r:id="rId642" ref="B635"/>
    <hyperlink r:id="rId643" ref="B636"/>
    <hyperlink r:id="rId644" ref="B637"/>
    <hyperlink r:id="rId645" ref="B638"/>
    <hyperlink r:id="rId646" ref="B639"/>
    <hyperlink r:id="rId647" ref="B640"/>
    <hyperlink r:id="rId648" ref="B641"/>
    <hyperlink r:id="rId649" ref="B642"/>
    <hyperlink r:id="rId650" ref="B643"/>
    <hyperlink r:id="rId651" ref="B644"/>
    <hyperlink r:id="rId652" ref="B645"/>
    <hyperlink r:id="rId653" ref="B646"/>
    <hyperlink r:id="rId654" ref="B647"/>
    <hyperlink r:id="rId655" ref="B648"/>
    <hyperlink r:id="rId656" ref="B649"/>
    <hyperlink r:id="rId657" ref="B650"/>
    <hyperlink r:id="rId658" ref="B651"/>
    <hyperlink r:id="rId659" ref="B652"/>
    <hyperlink r:id="rId660" ref="B653"/>
    <hyperlink r:id="rId661" ref="B654"/>
    <hyperlink r:id="rId662" ref="B655"/>
    <hyperlink r:id="rId663" ref="B656"/>
    <hyperlink r:id="rId664" ref="B657"/>
    <hyperlink r:id="rId665" ref="B658"/>
    <hyperlink r:id="rId666" ref="B659"/>
    <hyperlink r:id="rId667" ref="B660"/>
    <hyperlink r:id="rId668" ref="B661"/>
    <hyperlink r:id="rId669" ref="B662"/>
    <hyperlink r:id="rId670" ref="B663"/>
    <hyperlink r:id="rId671" ref="B664"/>
    <hyperlink r:id="rId672" ref="B665"/>
    <hyperlink r:id="rId673" ref="B666"/>
    <hyperlink r:id="rId674" ref="B667"/>
    <hyperlink r:id="rId675" ref="B668"/>
    <hyperlink r:id="rId676" ref="B669"/>
    <hyperlink r:id="rId677" ref="B670"/>
    <hyperlink r:id="rId678" ref="B671"/>
    <hyperlink r:id="rId679" ref="B672"/>
    <hyperlink r:id="rId680" ref="B673"/>
    <hyperlink r:id="rId681" ref="B674"/>
    <hyperlink r:id="rId682" ref="B675"/>
    <hyperlink r:id="rId683" ref="B676"/>
    <hyperlink r:id="rId684" ref="B677"/>
    <hyperlink r:id="rId685" ref="B678"/>
    <hyperlink r:id="rId686" ref="B679"/>
    <hyperlink r:id="rId687" ref="B680"/>
    <hyperlink r:id="rId688" ref="B681"/>
    <hyperlink r:id="rId689" ref="B682"/>
    <hyperlink r:id="rId690" ref="B683"/>
    <hyperlink r:id="rId691" ref="B684"/>
    <hyperlink r:id="rId692" ref="A685"/>
    <hyperlink r:id="rId693" ref="B685"/>
    <hyperlink r:id="rId694" ref="B686"/>
    <hyperlink r:id="rId695" ref="B687"/>
    <hyperlink r:id="rId696" ref="B688"/>
    <hyperlink r:id="rId697" ref="B689"/>
    <hyperlink r:id="rId698" ref="B690"/>
    <hyperlink r:id="rId699" ref="B691"/>
    <hyperlink r:id="rId700" ref="B692"/>
    <hyperlink r:id="rId701" ref="B693"/>
    <hyperlink r:id="rId702" ref="B694"/>
    <hyperlink r:id="rId703" ref="A695"/>
    <hyperlink r:id="rId704" ref="B695"/>
    <hyperlink r:id="rId705" ref="B696"/>
    <hyperlink r:id="rId706" ref="B697"/>
    <hyperlink r:id="rId707" ref="B698"/>
    <hyperlink r:id="rId708" ref="B699"/>
    <hyperlink r:id="rId709" ref="B700"/>
    <hyperlink r:id="rId710" ref="B701"/>
    <hyperlink r:id="rId711" ref="B702"/>
    <hyperlink r:id="rId712" ref="B703"/>
    <hyperlink r:id="rId713" ref="B704"/>
    <hyperlink r:id="rId714" ref="B705"/>
    <hyperlink r:id="rId715" ref="B706"/>
    <hyperlink r:id="rId716" ref="B707"/>
    <hyperlink r:id="rId717" ref="B708"/>
    <hyperlink r:id="rId718" ref="B709"/>
    <hyperlink r:id="rId719" ref="B710"/>
    <hyperlink r:id="rId720" ref="B711"/>
    <hyperlink r:id="rId721" ref="B712"/>
    <hyperlink r:id="rId722" ref="B713"/>
    <hyperlink r:id="rId723" ref="B714"/>
    <hyperlink r:id="rId724" ref="B715"/>
    <hyperlink r:id="rId725" ref="B716"/>
    <hyperlink r:id="rId726" ref="B717"/>
    <hyperlink r:id="rId727" ref="B718"/>
    <hyperlink r:id="rId728" ref="B719"/>
    <hyperlink r:id="rId729" ref="B720"/>
    <hyperlink r:id="rId730" ref="B721"/>
    <hyperlink r:id="rId731" ref="B722"/>
    <hyperlink r:id="rId732" ref="B723"/>
    <hyperlink r:id="rId733" ref="B724"/>
    <hyperlink r:id="rId734" ref="B725"/>
    <hyperlink r:id="rId735" ref="B726"/>
    <hyperlink r:id="rId736" ref="B727"/>
    <hyperlink r:id="rId737" ref="B728"/>
    <hyperlink r:id="rId738" ref="B729"/>
    <hyperlink r:id="rId739" ref="B730"/>
    <hyperlink r:id="rId740" ref="B731"/>
    <hyperlink r:id="rId741" ref="B732"/>
    <hyperlink r:id="rId742" ref="B733"/>
    <hyperlink r:id="rId743" ref="B734"/>
    <hyperlink r:id="rId744" ref="B735"/>
    <hyperlink r:id="rId745" ref="B736"/>
    <hyperlink r:id="rId746" ref="B737"/>
    <hyperlink r:id="rId747" ref="B738"/>
    <hyperlink r:id="rId748" ref="B739"/>
    <hyperlink r:id="rId749" ref="B740"/>
    <hyperlink r:id="rId750" ref="B741"/>
    <hyperlink r:id="rId751" ref="B742"/>
    <hyperlink r:id="rId752" ref="B743"/>
    <hyperlink r:id="rId753" ref="B744"/>
    <hyperlink r:id="rId754" ref="B745"/>
    <hyperlink r:id="rId755" ref="B746"/>
    <hyperlink r:id="rId756" ref="B747"/>
    <hyperlink r:id="rId757" ref="B748"/>
    <hyperlink r:id="rId758" ref="B749"/>
    <hyperlink r:id="rId759" ref="B750"/>
    <hyperlink r:id="rId760" ref="B751"/>
    <hyperlink r:id="rId761" ref="B752"/>
    <hyperlink r:id="rId762" ref="B753"/>
    <hyperlink r:id="rId763" ref="B754"/>
    <hyperlink r:id="rId764" ref="B755"/>
    <hyperlink r:id="rId765" ref="B756"/>
    <hyperlink r:id="rId766" ref="B757"/>
    <hyperlink r:id="rId767" ref="B758"/>
    <hyperlink r:id="rId768" ref="B759"/>
    <hyperlink r:id="rId769" ref="B760"/>
    <hyperlink r:id="rId770" ref="B761"/>
    <hyperlink r:id="rId771" ref="B762"/>
    <hyperlink r:id="rId772" ref="B763"/>
    <hyperlink r:id="rId773" ref="B764"/>
    <hyperlink r:id="rId774" ref="B765"/>
    <hyperlink r:id="rId775" ref="B766"/>
    <hyperlink r:id="rId776" ref="B767"/>
    <hyperlink r:id="rId777" ref="B768"/>
    <hyperlink r:id="rId778" ref="B769"/>
    <hyperlink r:id="rId779" ref="B770"/>
    <hyperlink r:id="rId780" ref="B771"/>
    <hyperlink r:id="rId781" ref="B772"/>
    <hyperlink r:id="rId782" ref="B773"/>
    <hyperlink r:id="rId783" ref="B774"/>
    <hyperlink r:id="rId784" ref="B775"/>
    <hyperlink r:id="rId785" ref="B776"/>
    <hyperlink r:id="rId786" ref="B777"/>
    <hyperlink r:id="rId787" ref="B778"/>
    <hyperlink r:id="rId788" ref="B779"/>
    <hyperlink r:id="rId789" ref="B780"/>
    <hyperlink r:id="rId790" ref="B781"/>
    <hyperlink r:id="rId791" ref="B782"/>
    <hyperlink r:id="rId792" ref="B783"/>
    <hyperlink r:id="rId793" ref="B784"/>
    <hyperlink r:id="rId794" ref="B785"/>
    <hyperlink r:id="rId795" ref="B786"/>
    <hyperlink r:id="rId796" ref="B787"/>
    <hyperlink r:id="rId797" ref="B788"/>
    <hyperlink r:id="rId798" ref="B789"/>
    <hyperlink r:id="rId799" ref="B790"/>
    <hyperlink r:id="rId800" ref="B791"/>
    <hyperlink r:id="rId801" ref="B792"/>
    <hyperlink r:id="rId802" ref="B793"/>
    <hyperlink r:id="rId803" ref="B794"/>
    <hyperlink r:id="rId804" ref="B795"/>
    <hyperlink r:id="rId805" ref="B796"/>
    <hyperlink r:id="rId806" ref="B797"/>
    <hyperlink r:id="rId807" ref="B798"/>
    <hyperlink r:id="rId808" ref="B799"/>
    <hyperlink r:id="rId809" ref="B800"/>
    <hyperlink r:id="rId810" ref="B801"/>
    <hyperlink r:id="rId811" ref="B802"/>
    <hyperlink r:id="rId812" ref="B803"/>
    <hyperlink r:id="rId813" ref="B804"/>
    <hyperlink r:id="rId814" ref="B805"/>
    <hyperlink r:id="rId815" ref="B806"/>
    <hyperlink r:id="rId816" ref="A807"/>
    <hyperlink r:id="rId817" ref="B807"/>
    <hyperlink r:id="rId818" ref="B808"/>
    <hyperlink r:id="rId819" ref="B809"/>
    <hyperlink r:id="rId820" ref="B810"/>
    <hyperlink r:id="rId821" ref="B811"/>
    <hyperlink r:id="rId822" ref="B812"/>
    <hyperlink r:id="rId823" ref="B813"/>
    <hyperlink r:id="rId824" ref="B814"/>
    <hyperlink r:id="rId825" ref="B815"/>
    <hyperlink r:id="rId826" ref="B816"/>
    <hyperlink r:id="rId827" ref="B817"/>
    <hyperlink r:id="rId828" ref="B818"/>
    <hyperlink r:id="rId829" ref="B819"/>
    <hyperlink r:id="rId830" ref="B820"/>
    <hyperlink r:id="rId831" ref="B821"/>
    <hyperlink r:id="rId832" ref="B822"/>
    <hyperlink r:id="rId833" ref="B823"/>
    <hyperlink r:id="rId834" ref="B824"/>
    <hyperlink r:id="rId835" ref="B825"/>
    <hyperlink r:id="rId836" ref="B826"/>
    <hyperlink r:id="rId837" ref="B827"/>
    <hyperlink r:id="rId838" ref="B828"/>
    <hyperlink r:id="rId839" ref="B829"/>
    <hyperlink r:id="rId840" ref="B830"/>
    <hyperlink r:id="rId841" ref="B831"/>
    <hyperlink r:id="rId842" ref="B832"/>
    <hyperlink r:id="rId843" ref="B833"/>
    <hyperlink r:id="rId844" ref="B834"/>
    <hyperlink r:id="rId845" ref="B835"/>
    <hyperlink r:id="rId846" ref="B836"/>
    <hyperlink r:id="rId847" ref="B837"/>
    <hyperlink r:id="rId848" ref="B838"/>
    <hyperlink r:id="rId849" ref="B839"/>
    <hyperlink r:id="rId850" ref="B840"/>
    <hyperlink r:id="rId851" ref="B841"/>
    <hyperlink r:id="rId852" ref="B842"/>
    <hyperlink r:id="rId853" ref="B843"/>
    <hyperlink r:id="rId854" ref="B844"/>
    <hyperlink r:id="rId855" ref="B845"/>
    <hyperlink r:id="rId856" ref="B846"/>
    <hyperlink r:id="rId857" ref="B847"/>
    <hyperlink r:id="rId858" ref="B848"/>
    <hyperlink r:id="rId859" ref="B849"/>
    <hyperlink r:id="rId860" ref="B850"/>
    <hyperlink r:id="rId861" ref="B851"/>
    <hyperlink r:id="rId862" ref="B852"/>
    <hyperlink r:id="rId863" ref="B853"/>
    <hyperlink r:id="rId864" ref="B854"/>
    <hyperlink r:id="rId865" ref="B855"/>
    <hyperlink r:id="rId866" ref="B856"/>
    <hyperlink r:id="rId867" ref="B857"/>
    <hyperlink r:id="rId868" ref="B858"/>
    <hyperlink r:id="rId869" ref="B859"/>
    <hyperlink r:id="rId870" ref="B860"/>
    <hyperlink r:id="rId871" ref="B861"/>
    <hyperlink r:id="rId872" ref="B862"/>
    <hyperlink r:id="rId873" ref="B863"/>
    <hyperlink r:id="rId874" ref="B864"/>
    <hyperlink r:id="rId875" ref="B865"/>
    <hyperlink r:id="rId876" ref="B866"/>
    <hyperlink r:id="rId877" ref="B867"/>
    <hyperlink r:id="rId878" ref="B868"/>
    <hyperlink r:id="rId879" ref="B869"/>
    <hyperlink r:id="rId880" ref="B870"/>
    <hyperlink r:id="rId881" ref="B871"/>
    <hyperlink r:id="rId882" ref="B872"/>
    <hyperlink r:id="rId883" ref="B873"/>
    <hyperlink r:id="rId884" ref="B874"/>
    <hyperlink r:id="rId885" ref="B875"/>
    <hyperlink r:id="rId886" ref="B876"/>
    <hyperlink r:id="rId887" ref="B877"/>
    <hyperlink r:id="rId888" ref="B878"/>
    <hyperlink r:id="rId889" ref="B879"/>
    <hyperlink r:id="rId890" ref="B880"/>
    <hyperlink r:id="rId891" ref="B881"/>
    <hyperlink r:id="rId892" ref="B882"/>
    <hyperlink r:id="rId893" ref="B883"/>
    <hyperlink r:id="rId894" ref="B884"/>
    <hyperlink r:id="rId895" ref="B885"/>
    <hyperlink r:id="rId896" ref="B886"/>
    <hyperlink r:id="rId897" ref="B887"/>
    <hyperlink r:id="rId898" ref="B888"/>
    <hyperlink r:id="rId899" ref="B889"/>
    <hyperlink r:id="rId900" ref="B890"/>
    <hyperlink r:id="rId901" ref="B891"/>
    <hyperlink r:id="rId902" ref="B892"/>
    <hyperlink r:id="rId903" ref="B893"/>
    <hyperlink r:id="rId904" ref="B894"/>
    <hyperlink r:id="rId905" ref="B895"/>
    <hyperlink r:id="rId906" ref="B896"/>
    <hyperlink r:id="rId907" ref="B897"/>
    <hyperlink r:id="rId908" ref="B898"/>
    <hyperlink r:id="rId909" ref="B899"/>
    <hyperlink r:id="rId910" ref="B900"/>
    <hyperlink r:id="rId911" ref="B901"/>
    <hyperlink r:id="rId912" ref="B902"/>
    <hyperlink r:id="rId913" ref="B903"/>
    <hyperlink r:id="rId914" ref="B904"/>
    <hyperlink r:id="rId915" ref="B905"/>
    <hyperlink r:id="rId916" ref="B906"/>
    <hyperlink r:id="rId917" ref="B907"/>
    <hyperlink r:id="rId918" ref="B908"/>
    <hyperlink r:id="rId919" ref="B909"/>
    <hyperlink r:id="rId920" ref="B910"/>
    <hyperlink r:id="rId921" ref="B911"/>
    <hyperlink r:id="rId922" ref="B912"/>
    <hyperlink r:id="rId923" ref="B913"/>
    <hyperlink r:id="rId924" ref="B914"/>
    <hyperlink r:id="rId925" ref="B915"/>
    <hyperlink r:id="rId926" ref="B916"/>
    <hyperlink r:id="rId927" ref="B917"/>
    <hyperlink r:id="rId928" ref="B918"/>
    <hyperlink r:id="rId929" ref="B919"/>
    <hyperlink r:id="rId930" ref="B920"/>
    <hyperlink r:id="rId931" ref="B921"/>
    <hyperlink r:id="rId932" ref="B922"/>
    <hyperlink r:id="rId933" ref="B923"/>
    <hyperlink r:id="rId934" ref="B924"/>
    <hyperlink r:id="rId935" ref="B925"/>
    <hyperlink r:id="rId936" ref="B926"/>
    <hyperlink r:id="rId937" ref="B927"/>
    <hyperlink r:id="rId938" ref="B928"/>
    <hyperlink r:id="rId939" ref="B929"/>
    <hyperlink r:id="rId940" ref="B930"/>
    <hyperlink r:id="rId941" ref="B931"/>
    <hyperlink r:id="rId942" ref="B932"/>
    <hyperlink r:id="rId943" ref="B933"/>
    <hyperlink r:id="rId944" ref="B934"/>
    <hyperlink r:id="rId945" ref="B935"/>
    <hyperlink r:id="rId946" ref="B936"/>
    <hyperlink r:id="rId947" ref="B937"/>
    <hyperlink r:id="rId948" ref="B938"/>
    <hyperlink r:id="rId949" ref="B939"/>
    <hyperlink r:id="rId950" ref="B940"/>
    <hyperlink r:id="rId951" ref="B941"/>
    <hyperlink r:id="rId952" ref="B942"/>
    <hyperlink r:id="rId953" ref="B943"/>
    <hyperlink r:id="rId954" ref="B944"/>
    <hyperlink r:id="rId955" ref="B945"/>
    <hyperlink r:id="rId956" ref="B946"/>
    <hyperlink r:id="rId957" ref="B947"/>
    <hyperlink r:id="rId958" ref="B948"/>
    <hyperlink r:id="rId959" ref="B949"/>
    <hyperlink r:id="rId960" ref="B950"/>
    <hyperlink r:id="rId961" ref="B951"/>
    <hyperlink r:id="rId962" ref="B952"/>
    <hyperlink r:id="rId963" ref="B953"/>
    <hyperlink r:id="rId964" ref="B954"/>
    <hyperlink r:id="rId965" ref="B955"/>
    <hyperlink r:id="rId966" ref="B956"/>
    <hyperlink r:id="rId967" ref="B957"/>
    <hyperlink r:id="rId968" ref="B958"/>
    <hyperlink r:id="rId969" ref="B959"/>
    <hyperlink r:id="rId970" ref="B960"/>
    <hyperlink r:id="rId971" ref="B961"/>
    <hyperlink r:id="rId972" ref="B962"/>
    <hyperlink r:id="rId973" ref="B963"/>
    <hyperlink r:id="rId974" ref="B964"/>
    <hyperlink r:id="rId975" ref="B965"/>
    <hyperlink r:id="rId976" ref="B966"/>
    <hyperlink r:id="rId977" ref="B967"/>
    <hyperlink r:id="rId978" ref="B968"/>
    <hyperlink r:id="rId979" ref="B969"/>
    <hyperlink r:id="rId980" ref="B970"/>
    <hyperlink r:id="rId981" ref="B971"/>
    <hyperlink r:id="rId982" ref="B972"/>
    <hyperlink r:id="rId983" ref="B973"/>
    <hyperlink r:id="rId984" ref="B974"/>
    <hyperlink r:id="rId985" ref="B975"/>
    <hyperlink r:id="rId986" ref="B976"/>
    <hyperlink r:id="rId987" ref="B977"/>
    <hyperlink r:id="rId988" ref="B978"/>
    <hyperlink r:id="rId989" ref="B979"/>
    <hyperlink r:id="rId990" ref="B980"/>
    <hyperlink r:id="rId991" ref="B981"/>
    <hyperlink r:id="rId992" ref="B982"/>
    <hyperlink r:id="rId993" ref="B983"/>
    <hyperlink r:id="rId994" ref="B984"/>
    <hyperlink r:id="rId995" ref="B985"/>
    <hyperlink r:id="rId996" ref="B986"/>
    <hyperlink r:id="rId997" ref="B987"/>
    <hyperlink r:id="rId998" ref="B988"/>
    <hyperlink r:id="rId999" ref="B989"/>
    <hyperlink r:id="rId1000" ref="B990"/>
    <hyperlink r:id="rId1001" ref="B991"/>
    <hyperlink r:id="rId1002" ref="B992"/>
    <hyperlink r:id="rId1003" ref="B993"/>
    <hyperlink r:id="rId1004" ref="B994"/>
    <hyperlink r:id="rId1005" ref="B995"/>
    <hyperlink r:id="rId1006" ref="B996"/>
    <hyperlink r:id="rId1007" ref="B997"/>
    <hyperlink r:id="rId1008" ref="B998"/>
    <hyperlink r:id="rId1009" ref="B999"/>
    <hyperlink r:id="rId1010" ref="B1000"/>
    <hyperlink r:id="rId1011" ref="B1001"/>
    <hyperlink r:id="rId1012" ref="B1002"/>
    <hyperlink r:id="rId1013" ref="B1003"/>
    <hyperlink r:id="rId1014" ref="A1004"/>
    <hyperlink r:id="rId1015" ref="B1004"/>
    <hyperlink r:id="rId1016" ref="B1005"/>
    <hyperlink r:id="rId1017" ref="B1006"/>
    <hyperlink r:id="rId1018" ref="A1007"/>
    <hyperlink r:id="rId1019" ref="B1007"/>
    <hyperlink r:id="rId1020" ref="B1008"/>
    <hyperlink r:id="rId1021" ref="B1009"/>
    <hyperlink r:id="rId1022" ref="B1010"/>
    <hyperlink r:id="rId1023" ref="B1011"/>
    <hyperlink r:id="rId1024" ref="B1012"/>
    <hyperlink r:id="rId1025" ref="B1013"/>
    <hyperlink r:id="rId1026" ref="B1014"/>
    <hyperlink r:id="rId1027" ref="B1015"/>
    <hyperlink r:id="rId1028" ref="B1016"/>
    <hyperlink r:id="rId1029" ref="B1017"/>
    <hyperlink r:id="rId1030" ref="B1018"/>
    <hyperlink r:id="rId1031" ref="B1019"/>
    <hyperlink r:id="rId1032" ref="B1020"/>
    <hyperlink r:id="rId1033" ref="B1021"/>
    <hyperlink r:id="rId1034" ref="B1022"/>
    <hyperlink r:id="rId1035" ref="B1023"/>
    <hyperlink r:id="rId1036" ref="B1024"/>
    <hyperlink r:id="rId1037" ref="B1025"/>
    <hyperlink r:id="rId1038" ref="B1026"/>
    <hyperlink r:id="rId1039" ref="B1027"/>
    <hyperlink r:id="rId1040" ref="B1028"/>
    <hyperlink r:id="rId1041" ref="B1029"/>
    <hyperlink r:id="rId1042" ref="B1030"/>
    <hyperlink r:id="rId1043" ref="B1031"/>
    <hyperlink r:id="rId1044" ref="B1032"/>
    <hyperlink r:id="rId1045" ref="B1033"/>
    <hyperlink r:id="rId1046" ref="B1034"/>
    <hyperlink r:id="rId1047" ref="B1035"/>
    <hyperlink r:id="rId1048" ref="B1036"/>
    <hyperlink r:id="rId1049" ref="B1037"/>
    <hyperlink r:id="rId1050" ref="B1038"/>
    <hyperlink r:id="rId1051" ref="B1039"/>
    <hyperlink r:id="rId1052" ref="B1040"/>
    <hyperlink r:id="rId1053" ref="B1041"/>
    <hyperlink r:id="rId1054" ref="B1042"/>
    <hyperlink r:id="rId1055" ref="B1043"/>
    <hyperlink r:id="rId1056" ref="B1044"/>
    <hyperlink r:id="rId1057" ref="B1045"/>
    <hyperlink r:id="rId1058" ref="B1046"/>
    <hyperlink r:id="rId1059" ref="B1047"/>
    <hyperlink r:id="rId1060" ref="B1048"/>
    <hyperlink r:id="rId1061" ref="B1049"/>
    <hyperlink r:id="rId1062" ref="B1050"/>
    <hyperlink r:id="rId1063" ref="B1051"/>
    <hyperlink r:id="rId1064" ref="B1052"/>
    <hyperlink r:id="rId1065" ref="B1053"/>
    <hyperlink r:id="rId1066" ref="B1054"/>
    <hyperlink r:id="rId1067" ref="B1055"/>
    <hyperlink r:id="rId1068" ref="B1056"/>
    <hyperlink r:id="rId1069" ref="B1057"/>
    <hyperlink r:id="rId1070" ref="B1058"/>
    <hyperlink r:id="rId1071" ref="B1059"/>
    <hyperlink r:id="rId1072" ref="B1060"/>
    <hyperlink r:id="rId1073" ref="B1061"/>
    <hyperlink r:id="rId1074" ref="B1062"/>
    <hyperlink r:id="rId1075" ref="B1063"/>
    <hyperlink r:id="rId1076" ref="B1064"/>
    <hyperlink r:id="rId1077" ref="B1065"/>
    <hyperlink r:id="rId1078" ref="B1066"/>
    <hyperlink r:id="rId1079" ref="B1067"/>
    <hyperlink r:id="rId1080" ref="B1068"/>
    <hyperlink r:id="rId1081" ref="B1069"/>
    <hyperlink r:id="rId1082" ref="B1070"/>
    <hyperlink r:id="rId1083" ref="B1071"/>
    <hyperlink r:id="rId1084" ref="B1072"/>
    <hyperlink r:id="rId1085" ref="B1073"/>
    <hyperlink r:id="rId1086" ref="B1074"/>
    <hyperlink r:id="rId1087" ref="B1075"/>
    <hyperlink r:id="rId1088" ref="B1076"/>
    <hyperlink r:id="rId1089" ref="B1077"/>
    <hyperlink r:id="rId1090" ref="B1078"/>
    <hyperlink r:id="rId1091" ref="B1079"/>
    <hyperlink r:id="rId1092" ref="B1080"/>
    <hyperlink r:id="rId1093" ref="B1081"/>
    <hyperlink r:id="rId1094" ref="B1082"/>
    <hyperlink r:id="rId1095" ref="B1083"/>
    <hyperlink r:id="rId1096" ref="B1084"/>
    <hyperlink r:id="rId1097" ref="B1085"/>
    <hyperlink r:id="rId1098" ref="A1086"/>
    <hyperlink r:id="rId1099" ref="B1086"/>
    <hyperlink r:id="rId1100" ref="B1087"/>
    <hyperlink r:id="rId1101" ref="B1088"/>
    <hyperlink r:id="rId1102" ref="B1089"/>
    <hyperlink r:id="rId1103" ref="B1090"/>
    <hyperlink r:id="rId1104" ref="B1091"/>
    <hyperlink r:id="rId1105" ref="B1092"/>
    <hyperlink r:id="rId1106" ref="B1093"/>
    <hyperlink r:id="rId1107" ref="B1094"/>
    <hyperlink r:id="rId1108" ref="B1095"/>
    <hyperlink r:id="rId1109" ref="B1096"/>
    <hyperlink r:id="rId1110" ref="B1097"/>
    <hyperlink r:id="rId1111" ref="B1098"/>
    <hyperlink r:id="rId1112" ref="B1099"/>
    <hyperlink r:id="rId1113" ref="B1100"/>
    <hyperlink r:id="rId1114" ref="B1101"/>
    <hyperlink r:id="rId1115" ref="B1102"/>
    <hyperlink r:id="rId1116" ref="B1103"/>
    <hyperlink r:id="rId1117" ref="B1104"/>
    <hyperlink r:id="rId1118" ref="B1105"/>
    <hyperlink r:id="rId1119" ref="B1106"/>
    <hyperlink r:id="rId1120" ref="B1107"/>
    <hyperlink r:id="rId1121" ref="B1108"/>
    <hyperlink r:id="rId1122" ref="B1109"/>
    <hyperlink r:id="rId1123" ref="B1110"/>
    <hyperlink r:id="rId1124" ref="B1111"/>
    <hyperlink r:id="rId1125" ref="B1112"/>
    <hyperlink r:id="rId1126" ref="B1113"/>
    <hyperlink r:id="rId1127" ref="B1114"/>
    <hyperlink r:id="rId1128" ref="B1115"/>
    <hyperlink r:id="rId1129" ref="B1116"/>
    <hyperlink r:id="rId1130" ref="B1117"/>
    <hyperlink r:id="rId1131" ref="B1118"/>
    <hyperlink r:id="rId1132" ref="A1119"/>
    <hyperlink r:id="rId1133" ref="B1119"/>
    <hyperlink r:id="rId1134" ref="B1120"/>
    <hyperlink r:id="rId1135" ref="B1121"/>
    <hyperlink r:id="rId1136" ref="B1122"/>
    <hyperlink r:id="rId1137" ref="B1123"/>
    <hyperlink r:id="rId1138" ref="B1124"/>
    <hyperlink r:id="rId1139" ref="B1125"/>
    <hyperlink r:id="rId1140" ref="B1126"/>
    <hyperlink r:id="rId1141" ref="B1127"/>
    <hyperlink r:id="rId1142" ref="B1128"/>
    <hyperlink r:id="rId1143" ref="B1129"/>
    <hyperlink r:id="rId1144" ref="B1130"/>
    <hyperlink r:id="rId1145" ref="B1131"/>
    <hyperlink r:id="rId1146" ref="B1132"/>
    <hyperlink r:id="rId1147" ref="B1133"/>
    <hyperlink r:id="rId1148" ref="B1134"/>
    <hyperlink r:id="rId1149" ref="B1135"/>
    <hyperlink r:id="rId1150" ref="B1136"/>
    <hyperlink r:id="rId1151" ref="B1137"/>
    <hyperlink r:id="rId1152" ref="B1138"/>
    <hyperlink r:id="rId1153" ref="B1139"/>
    <hyperlink r:id="rId1154" ref="B1140"/>
    <hyperlink r:id="rId1155" ref="B1141"/>
    <hyperlink r:id="rId1156" ref="B1142"/>
    <hyperlink r:id="rId1157" ref="B1143"/>
    <hyperlink r:id="rId1158" ref="B1144"/>
    <hyperlink r:id="rId1159" ref="B1145"/>
    <hyperlink r:id="rId1160" ref="B1146"/>
    <hyperlink r:id="rId1161" ref="B1147"/>
    <hyperlink r:id="rId1162" ref="B1148"/>
    <hyperlink r:id="rId1163" ref="B1149"/>
    <hyperlink r:id="rId1164" ref="B1150"/>
    <hyperlink r:id="rId1165" ref="B1151"/>
    <hyperlink r:id="rId1166" ref="B1152"/>
    <hyperlink r:id="rId1167" ref="B1153"/>
    <hyperlink r:id="rId1168" ref="B1154"/>
    <hyperlink r:id="rId1169" ref="B1155"/>
    <hyperlink r:id="rId1170" ref="B1156"/>
    <hyperlink r:id="rId1171" ref="B1157"/>
    <hyperlink r:id="rId1172" ref="B1158"/>
    <hyperlink r:id="rId1173" ref="B1159"/>
    <hyperlink r:id="rId1174" ref="B1160"/>
    <hyperlink r:id="rId1175" ref="B1161"/>
    <hyperlink r:id="rId1176" ref="B1162"/>
    <hyperlink r:id="rId1177" ref="B1163"/>
    <hyperlink r:id="rId1178" ref="B1164"/>
    <hyperlink r:id="rId1179" ref="B1165"/>
    <hyperlink r:id="rId1180" ref="B1166"/>
    <hyperlink r:id="rId1181" ref="B1167"/>
    <hyperlink r:id="rId1182" ref="B1168"/>
    <hyperlink r:id="rId1183" ref="B1169"/>
    <hyperlink r:id="rId1184" ref="B1170"/>
    <hyperlink r:id="rId1185" ref="B1171"/>
    <hyperlink r:id="rId1186" ref="B1172"/>
    <hyperlink r:id="rId1187" ref="B1173"/>
    <hyperlink r:id="rId1188" ref="B1174"/>
    <hyperlink r:id="rId1189" ref="B1175"/>
    <hyperlink r:id="rId1190" ref="B1176"/>
    <hyperlink r:id="rId1191" ref="B1177"/>
    <hyperlink r:id="rId1192" ref="B1178"/>
    <hyperlink r:id="rId1193" ref="B1179"/>
    <hyperlink r:id="rId1194" ref="B1180"/>
    <hyperlink r:id="rId1195" ref="B1181"/>
    <hyperlink r:id="rId1196" ref="B1182"/>
    <hyperlink r:id="rId1197" ref="B1183"/>
    <hyperlink r:id="rId1198" ref="B1184"/>
    <hyperlink r:id="rId1199" ref="B1185"/>
    <hyperlink r:id="rId1200" ref="B1186"/>
    <hyperlink r:id="rId1201" ref="B1187"/>
    <hyperlink r:id="rId1202" ref="B1188"/>
    <hyperlink r:id="rId1203" ref="B1189"/>
    <hyperlink r:id="rId1204" ref="B1190"/>
    <hyperlink r:id="rId1205" ref="B1191"/>
    <hyperlink r:id="rId1206" ref="B1192"/>
    <hyperlink r:id="rId1207" ref="B1193"/>
    <hyperlink r:id="rId1208" ref="B1194"/>
    <hyperlink r:id="rId1209" ref="B1195"/>
    <hyperlink r:id="rId1210" ref="B1196"/>
    <hyperlink r:id="rId1211" ref="B1197"/>
    <hyperlink r:id="rId1212" ref="B1198"/>
    <hyperlink r:id="rId1213" ref="B1199"/>
    <hyperlink r:id="rId1214" ref="B1200"/>
    <hyperlink r:id="rId1215" ref="B1201"/>
    <hyperlink r:id="rId1216" ref="B1202"/>
    <hyperlink r:id="rId1217" ref="B1203"/>
    <hyperlink r:id="rId1218" ref="B1204"/>
    <hyperlink r:id="rId1219" ref="B1205"/>
    <hyperlink r:id="rId1220" ref="B1206"/>
    <hyperlink r:id="rId1221" ref="B1207"/>
    <hyperlink r:id="rId1222" ref="B1208"/>
    <hyperlink r:id="rId1223" ref="B1209"/>
    <hyperlink r:id="rId1224" ref="B1210"/>
    <hyperlink r:id="rId1225" ref="B1211"/>
    <hyperlink r:id="rId1226" ref="B1212"/>
    <hyperlink r:id="rId1227" ref="B1213"/>
    <hyperlink r:id="rId1228" ref="B1214"/>
    <hyperlink r:id="rId1229" ref="B1215"/>
    <hyperlink r:id="rId1230" ref="B1216"/>
    <hyperlink r:id="rId1231" ref="B1217"/>
    <hyperlink r:id="rId1232" ref="B1218"/>
    <hyperlink r:id="rId1233" ref="B1219"/>
    <hyperlink r:id="rId1234" ref="B1220"/>
    <hyperlink r:id="rId1235" ref="B1221"/>
    <hyperlink r:id="rId1236" ref="B1222"/>
    <hyperlink r:id="rId1237" ref="B1223"/>
    <hyperlink r:id="rId1238" ref="B1224"/>
    <hyperlink r:id="rId1239" ref="B1225"/>
    <hyperlink r:id="rId1240" ref="B1226"/>
    <hyperlink r:id="rId1241" ref="B1227"/>
    <hyperlink r:id="rId1242" ref="B1228"/>
    <hyperlink r:id="rId1243" ref="B1229"/>
    <hyperlink r:id="rId1244" ref="B1230"/>
    <hyperlink r:id="rId1245" ref="B1231"/>
    <hyperlink r:id="rId1246" ref="B1232"/>
    <hyperlink r:id="rId1247" ref="B1233"/>
    <hyperlink r:id="rId1248" ref="B1234"/>
    <hyperlink r:id="rId1249" ref="B1235"/>
    <hyperlink r:id="rId1250" ref="B1236"/>
    <hyperlink r:id="rId1251" ref="B1237"/>
    <hyperlink r:id="rId1252" ref="B1238"/>
    <hyperlink r:id="rId1253" ref="B1239"/>
    <hyperlink r:id="rId1254" ref="B1240"/>
    <hyperlink r:id="rId1255" ref="B1241"/>
    <hyperlink r:id="rId1256" ref="B1242"/>
    <hyperlink r:id="rId1257" ref="B1243"/>
    <hyperlink r:id="rId1258" ref="B1244"/>
    <hyperlink r:id="rId1259" ref="B1245"/>
    <hyperlink r:id="rId1260" ref="B1246"/>
    <hyperlink r:id="rId1261" ref="B1247"/>
    <hyperlink r:id="rId1262" ref="B1248"/>
    <hyperlink r:id="rId1263" ref="B1249"/>
    <hyperlink r:id="rId1264" ref="B1250"/>
    <hyperlink r:id="rId1265" ref="B1251"/>
    <hyperlink r:id="rId1266" ref="B1252"/>
    <hyperlink r:id="rId1267" ref="B1253"/>
    <hyperlink r:id="rId1268" ref="B1254"/>
    <hyperlink r:id="rId1269" ref="B1255"/>
    <hyperlink r:id="rId1270" ref="B1256"/>
    <hyperlink r:id="rId1271" ref="B1257"/>
    <hyperlink r:id="rId1272" ref="B1258"/>
    <hyperlink r:id="rId1273" ref="B1259"/>
    <hyperlink r:id="rId1274" ref="B1260"/>
    <hyperlink r:id="rId1275" ref="B1261"/>
    <hyperlink r:id="rId1276" ref="B1262"/>
    <hyperlink r:id="rId1277" ref="B1263"/>
    <hyperlink r:id="rId1278" ref="A1264"/>
    <hyperlink r:id="rId1279" ref="B1264"/>
    <hyperlink r:id="rId1280" ref="B1265"/>
    <hyperlink r:id="rId1281" ref="B1266"/>
    <hyperlink r:id="rId1282" ref="B1267"/>
    <hyperlink r:id="rId1283" ref="B1268"/>
    <hyperlink r:id="rId1284" ref="B1269"/>
    <hyperlink r:id="rId1285" ref="B1270"/>
    <hyperlink r:id="rId1286" ref="B1271"/>
    <hyperlink r:id="rId1287" ref="B1272"/>
    <hyperlink r:id="rId1288" ref="B1273"/>
    <hyperlink r:id="rId1289" ref="B1274"/>
    <hyperlink r:id="rId1290" ref="B1275"/>
    <hyperlink r:id="rId1291" ref="B1276"/>
    <hyperlink r:id="rId1292" ref="B1277"/>
    <hyperlink r:id="rId1293" ref="B1278"/>
    <hyperlink r:id="rId1294" ref="B1279"/>
    <hyperlink r:id="rId1295" ref="B1280"/>
    <hyperlink r:id="rId1296" ref="B1281"/>
    <hyperlink r:id="rId1297" ref="B1282"/>
    <hyperlink r:id="rId1298" ref="B1283"/>
    <hyperlink r:id="rId1299" ref="B1284"/>
    <hyperlink r:id="rId1300" ref="B1285"/>
    <hyperlink r:id="rId1301" ref="B1286"/>
    <hyperlink r:id="rId1302" ref="B1287"/>
    <hyperlink r:id="rId1303" ref="B1288"/>
    <hyperlink r:id="rId1304" ref="B1289"/>
    <hyperlink r:id="rId1305" ref="B1290"/>
    <hyperlink r:id="rId1306" ref="B1291"/>
    <hyperlink r:id="rId1307" ref="B1292"/>
    <hyperlink r:id="rId1308" ref="B1293"/>
    <hyperlink r:id="rId1309" ref="B1294"/>
    <hyperlink r:id="rId1310" ref="B1295"/>
    <hyperlink r:id="rId1311" ref="B1296"/>
    <hyperlink r:id="rId1312" ref="B1297"/>
    <hyperlink r:id="rId1313" ref="B1298"/>
    <hyperlink r:id="rId1314" ref="B1299"/>
    <hyperlink r:id="rId1315" ref="B1300"/>
    <hyperlink r:id="rId1316" ref="B1301"/>
    <hyperlink r:id="rId1317" ref="B1302"/>
    <hyperlink r:id="rId1318" ref="B1303"/>
    <hyperlink r:id="rId1319" ref="B1304"/>
    <hyperlink r:id="rId1320" ref="B1305"/>
    <hyperlink r:id="rId1321" ref="B1306"/>
    <hyperlink r:id="rId1322" ref="B1307"/>
    <hyperlink r:id="rId1323" ref="B1308"/>
    <hyperlink r:id="rId1324" ref="B1309"/>
    <hyperlink r:id="rId1325" ref="B1310"/>
    <hyperlink r:id="rId1326" ref="B1311"/>
    <hyperlink r:id="rId1327" ref="B1312"/>
    <hyperlink r:id="rId1328" ref="B1313"/>
    <hyperlink r:id="rId1329" ref="B1314"/>
    <hyperlink r:id="rId1330" ref="B1315"/>
    <hyperlink r:id="rId1331" ref="B1316"/>
    <hyperlink r:id="rId1332" ref="B1317"/>
    <hyperlink r:id="rId1333" ref="B1318"/>
    <hyperlink r:id="rId1334" ref="B1319"/>
    <hyperlink r:id="rId1335" ref="B1320"/>
    <hyperlink r:id="rId1336" ref="B1321"/>
    <hyperlink r:id="rId1337" ref="B1322"/>
    <hyperlink r:id="rId1338" ref="B1323"/>
    <hyperlink r:id="rId1339" ref="B1324"/>
    <hyperlink r:id="rId1340" ref="B1325"/>
    <hyperlink r:id="rId1341" ref="B1326"/>
    <hyperlink r:id="rId1342" ref="B1327"/>
    <hyperlink r:id="rId1343" ref="B1328"/>
    <hyperlink r:id="rId1344" ref="B1329"/>
    <hyperlink r:id="rId1345" ref="B1330"/>
    <hyperlink r:id="rId1346" ref="B1331"/>
    <hyperlink r:id="rId1347" ref="B1332"/>
    <hyperlink r:id="rId1348" ref="B1333"/>
    <hyperlink r:id="rId1349" ref="B1334"/>
    <hyperlink r:id="rId1350" ref="B1335"/>
    <hyperlink r:id="rId1351" ref="B1336"/>
    <hyperlink r:id="rId1352" ref="B1337"/>
    <hyperlink r:id="rId1353" ref="B1338"/>
    <hyperlink r:id="rId1354" ref="B1339"/>
    <hyperlink r:id="rId1355" ref="B1340"/>
    <hyperlink r:id="rId1356" ref="B1341"/>
    <hyperlink r:id="rId1357" ref="B1342"/>
    <hyperlink r:id="rId1358" ref="B1343"/>
    <hyperlink r:id="rId1359" ref="B1344"/>
    <hyperlink r:id="rId1360" ref="B1345"/>
    <hyperlink r:id="rId1361" ref="B1346"/>
    <hyperlink r:id="rId1362" ref="B1347"/>
    <hyperlink r:id="rId1363" ref="B1348"/>
    <hyperlink r:id="rId1364" ref="B1349"/>
    <hyperlink r:id="rId1365" ref="B1350"/>
    <hyperlink r:id="rId1366" ref="B1351"/>
    <hyperlink r:id="rId1367" ref="B1352"/>
    <hyperlink r:id="rId1368" ref="B1353"/>
    <hyperlink r:id="rId1369" ref="B1354"/>
    <hyperlink r:id="rId1370" ref="B1355"/>
    <hyperlink r:id="rId1371" ref="B1356"/>
    <hyperlink r:id="rId1372" ref="B1357"/>
    <hyperlink r:id="rId1373" ref="B1358"/>
    <hyperlink r:id="rId1374" ref="B1359"/>
    <hyperlink r:id="rId1375" ref="B1360"/>
    <hyperlink r:id="rId1376" ref="B1361"/>
    <hyperlink r:id="rId1377" ref="B1362"/>
    <hyperlink r:id="rId1378" ref="B1363"/>
    <hyperlink r:id="rId1379" ref="B1364"/>
    <hyperlink r:id="rId1380" ref="B1365"/>
    <hyperlink r:id="rId1381" ref="B1366"/>
    <hyperlink r:id="rId1382" ref="B1367"/>
    <hyperlink r:id="rId1383" ref="B1368"/>
    <hyperlink r:id="rId1384" ref="B1369"/>
    <hyperlink r:id="rId1385" ref="B1370"/>
    <hyperlink r:id="rId1386" ref="B1371"/>
    <hyperlink r:id="rId1387" ref="B1372"/>
    <hyperlink r:id="rId1388" ref="B1373"/>
    <hyperlink r:id="rId1389" ref="B1374"/>
    <hyperlink r:id="rId1390" ref="B1375"/>
    <hyperlink r:id="rId1391" ref="B1376"/>
    <hyperlink r:id="rId1392" ref="B1377"/>
    <hyperlink r:id="rId1393" ref="B1378"/>
    <hyperlink r:id="rId1394" ref="B1379"/>
    <hyperlink r:id="rId1395" ref="B1380"/>
    <hyperlink r:id="rId1396" ref="B1381"/>
    <hyperlink r:id="rId1397" ref="B1382"/>
    <hyperlink r:id="rId1398" ref="B1383"/>
    <hyperlink r:id="rId1399" ref="B1384"/>
    <hyperlink r:id="rId1400" ref="B1385"/>
    <hyperlink r:id="rId1401" ref="B1386"/>
    <hyperlink r:id="rId1402" ref="B1387"/>
    <hyperlink r:id="rId1403" ref="B1388"/>
    <hyperlink r:id="rId1404" ref="B1389"/>
    <hyperlink r:id="rId1405" ref="B1390"/>
    <hyperlink r:id="rId1406" ref="B1391"/>
    <hyperlink r:id="rId1407" ref="B1392"/>
    <hyperlink r:id="rId1408" ref="B1393"/>
    <hyperlink r:id="rId1409" ref="B1394"/>
    <hyperlink r:id="rId1410" ref="B1395"/>
    <hyperlink r:id="rId1411" ref="B1396"/>
    <hyperlink r:id="rId1412" ref="B1397"/>
    <hyperlink r:id="rId1413" ref="B1398"/>
    <hyperlink r:id="rId1414" ref="B1399"/>
    <hyperlink r:id="rId1415" ref="B1400"/>
    <hyperlink r:id="rId1416" ref="B1401"/>
    <hyperlink r:id="rId1417" ref="B1402"/>
    <hyperlink r:id="rId1418" ref="B1403"/>
    <hyperlink r:id="rId1419" ref="B1404"/>
    <hyperlink r:id="rId1420" ref="B1405"/>
    <hyperlink r:id="rId1421" ref="B1406"/>
    <hyperlink r:id="rId1422" ref="B1407"/>
    <hyperlink r:id="rId1423" ref="B1408"/>
    <hyperlink r:id="rId1424" ref="B1409"/>
    <hyperlink r:id="rId1425" ref="B1410"/>
    <hyperlink r:id="rId1426" ref="B1411"/>
    <hyperlink r:id="rId1427" ref="B1412"/>
    <hyperlink r:id="rId1428" ref="B1413"/>
    <hyperlink r:id="rId1429" ref="B1414"/>
    <hyperlink r:id="rId1430" ref="B1415"/>
    <hyperlink r:id="rId1431" ref="B1416"/>
    <hyperlink r:id="rId1432" ref="B1417"/>
    <hyperlink r:id="rId1433" ref="B1418"/>
    <hyperlink r:id="rId1434" ref="B1419"/>
    <hyperlink r:id="rId1435" ref="B1420"/>
    <hyperlink r:id="rId1436" ref="B1421"/>
    <hyperlink r:id="rId1437" ref="B1422"/>
    <hyperlink r:id="rId1438" ref="B1423"/>
    <hyperlink r:id="rId1439" ref="B1424"/>
    <hyperlink r:id="rId1440" ref="B1425"/>
    <hyperlink r:id="rId1441" ref="B1426"/>
    <hyperlink r:id="rId1442" ref="B1427"/>
    <hyperlink r:id="rId1443" ref="B1428"/>
    <hyperlink r:id="rId1444" ref="B1429"/>
    <hyperlink r:id="rId1445" ref="B1430"/>
    <hyperlink r:id="rId1446" ref="B1431"/>
    <hyperlink r:id="rId1447" ref="B1432"/>
    <hyperlink r:id="rId1448" ref="B1433"/>
    <hyperlink r:id="rId1449" ref="B1434"/>
    <hyperlink r:id="rId1450" ref="B1435"/>
    <hyperlink r:id="rId1451" ref="B1436"/>
    <hyperlink r:id="rId1452" ref="B1437"/>
    <hyperlink r:id="rId1453" ref="B1438"/>
    <hyperlink r:id="rId1454" ref="B1439"/>
    <hyperlink r:id="rId1455" ref="B1440"/>
    <hyperlink r:id="rId1456" ref="B1441"/>
    <hyperlink r:id="rId1457" ref="B1442"/>
    <hyperlink r:id="rId1458" ref="B1443"/>
    <hyperlink r:id="rId1459" ref="B1444"/>
    <hyperlink r:id="rId1460" ref="B1445"/>
    <hyperlink r:id="rId1461" ref="B1446"/>
    <hyperlink r:id="rId1462" ref="B1447"/>
    <hyperlink r:id="rId1463" ref="B1448"/>
    <hyperlink r:id="rId1464" ref="B1449"/>
    <hyperlink r:id="rId1465" ref="B1450"/>
    <hyperlink r:id="rId1466" ref="B1451"/>
    <hyperlink r:id="rId1467" ref="B1452"/>
    <hyperlink r:id="rId1468" ref="B1453"/>
    <hyperlink r:id="rId1469" ref="B1454"/>
    <hyperlink r:id="rId1470" ref="B1455"/>
    <hyperlink r:id="rId1471" ref="B1456"/>
    <hyperlink r:id="rId1472" ref="B1457"/>
    <hyperlink r:id="rId1473" ref="B1458"/>
    <hyperlink r:id="rId1474" ref="B1459"/>
    <hyperlink r:id="rId1475" ref="B1460"/>
    <hyperlink r:id="rId1476" ref="B1461"/>
    <hyperlink r:id="rId1477" ref="B1462"/>
    <hyperlink r:id="rId1478" ref="B1463"/>
    <hyperlink r:id="rId1479" ref="B1464"/>
    <hyperlink r:id="rId1480" ref="B1465"/>
    <hyperlink r:id="rId1481" ref="B1466"/>
    <hyperlink r:id="rId1482" ref="B1467"/>
    <hyperlink r:id="rId1483" ref="B1468"/>
    <hyperlink r:id="rId1484" ref="B1469"/>
    <hyperlink r:id="rId1485" ref="B1470"/>
    <hyperlink r:id="rId1486" ref="B1471"/>
    <hyperlink r:id="rId1487" ref="B1472"/>
    <hyperlink r:id="rId1488" ref="B1473"/>
    <hyperlink r:id="rId1489" ref="B1474"/>
    <hyperlink r:id="rId1490" ref="B1475"/>
    <hyperlink r:id="rId1491" ref="B1476"/>
    <hyperlink r:id="rId1492" ref="B1477"/>
    <hyperlink r:id="rId1493" ref="B1478"/>
    <hyperlink r:id="rId1494" ref="B1479"/>
    <hyperlink r:id="rId1495" ref="B1480"/>
    <hyperlink r:id="rId1496" ref="B1481"/>
    <hyperlink r:id="rId1497" ref="B1482"/>
    <hyperlink r:id="rId1498" ref="B1483"/>
    <hyperlink r:id="rId1499" ref="B1484"/>
    <hyperlink r:id="rId1500" ref="B1485"/>
    <hyperlink r:id="rId1501" ref="B1486"/>
    <hyperlink r:id="rId1502" ref="B1487"/>
    <hyperlink r:id="rId1503" ref="B1488"/>
    <hyperlink r:id="rId1504" ref="B1489"/>
    <hyperlink r:id="rId1505" ref="B1490"/>
    <hyperlink r:id="rId1506" ref="B1491"/>
    <hyperlink r:id="rId1507" ref="B1492"/>
    <hyperlink r:id="rId1508" ref="B1493"/>
    <hyperlink r:id="rId1509" ref="B1494"/>
    <hyperlink r:id="rId1510" ref="B1495"/>
    <hyperlink r:id="rId1511" ref="B1496"/>
    <hyperlink r:id="rId1512" ref="B1497"/>
    <hyperlink r:id="rId1513" ref="B1498"/>
    <hyperlink r:id="rId1514" ref="B1499"/>
    <hyperlink r:id="rId1515" ref="B1500"/>
    <hyperlink r:id="rId1516" ref="B1501"/>
    <hyperlink r:id="rId1517" ref="B1502"/>
    <hyperlink r:id="rId1518" ref="B1503"/>
    <hyperlink r:id="rId1519" ref="B1504"/>
    <hyperlink r:id="rId1520" ref="B1505"/>
    <hyperlink r:id="rId1521" ref="B1506"/>
    <hyperlink r:id="rId1522" ref="B1507"/>
    <hyperlink r:id="rId1523" ref="B1508"/>
    <hyperlink r:id="rId1524" ref="B1509"/>
    <hyperlink r:id="rId1525" ref="B1510"/>
    <hyperlink r:id="rId1526" ref="B1511"/>
    <hyperlink r:id="rId1527" ref="B1512"/>
    <hyperlink r:id="rId1528" ref="B1513"/>
    <hyperlink r:id="rId1529" ref="B1514"/>
    <hyperlink r:id="rId1530" ref="B1515"/>
    <hyperlink r:id="rId1531" ref="B1516"/>
    <hyperlink r:id="rId1532" ref="B1517"/>
    <hyperlink r:id="rId1533" ref="B1518"/>
    <hyperlink r:id="rId1534" ref="B1519"/>
    <hyperlink r:id="rId1535" ref="B1520"/>
    <hyperlink r:id="rId1536" ref="B1521"/>
    <hyperlink r:id="rId1537" ref="B1522"/>
    <hyperlink r:id="rId1538" ref="B1523"/>
    <hyperlink r:id="rId1539" ref="B1524"/>
    <hyperlink r:id="rId1540" ref="B1525"/>
    <hyperlink r:id="rId1541" ref="B1526"/>
    <hyperlink r:id="rId1542" ref="B1527"/>
    <hyperlink r:id="rId1543" ref="B1528"/>
    <hyperlink r:id="rId1544" ref="B1529"/>
    <hyperlink r:id="rId1545" ref="B1530"/>
    <hyperlink r:id="rId1546" ref="B1531"/>
    <hyperlink r:id="rId1547" ref="B1532"/>
    <hyperlink r:id="rId1548" ref="B1533"/>
    <hyperlink r:id="rId1549" ref="B1534"/>
    <hyperlink r:id="rId1550" ref="B1535"/>
    <hyperlink r:id="rId1551" ref="B1536"/>
    <hyperlink r:id="rId1552" ref="B1537"/>
    <hyperlink r:id="rId1553" ref="B1538"/>
    <hyperlink r:id="rId1554" ref="B1539"/>
    <hyperlink r:id="rId1555" ref="B1540"/>
    <hyperlink r:id="rId1556" ref="B1541"/>
    <hyperlink r:id="rId1557" ref="B1542"/>
    <hyperlink r:id="rId1558" ref="B1543"/>
    <hyperlink r:id="rId1559" ref="B1544"/>
    <hyperlink r:id="rId1560" ref="B1545"/>
    <hyperlink r:id="rId1561" ref="B1546"/>
    <hyperlink r:id="rId1562" ref="B1547"/>
    <hyperlink r:id="rId1563" ref="B1548"/>
    <hyperlink r:id="rId1564" ref="B1549"/>
    <hyperlink r:id="rId1565" ref="B1550"/>
    <hyperlink r:id="rId1566" ref="B1551"/>
    <hyperlink r:id="rId1567" ref="B1552"/>
    <hyperlink r:id="rId1568" ref="B1553"/>
    <hyperlink r:id="rId1569" ref="B1554"/>
    <hyperlink r:id="rId1570" ref="B1555"/>
    <hyperlink r:id="rId1571" ref="B1556"/>
    <hyperlink r:id="rId1572" ref="B1557"/>
    <hyperlink r:id="rId1573" ref="B1558"/>
    <hyperlink r:id="rId1574" ref="B1559"/>
    <hyperlink r:id="rId1575" ref="B1560"/>
    <hyperlink r:id="rId1576" ref="B1561"/>
    <hyperlink r:id="rId1577" ref="B1562"/>
    <hyperlink r:id="rId1578" ref="B1563"/>
    <hyperlink r:id="rId1579" ref="B1564"/>
    <hyperlink r:id="rId1580" ref="B1565"/>
    <hyperlink r:id="rId1581" ref="B1566"/>
    <hyperlink r:id="rId1582" ref="B1567"/>
    <hyperlink r:id="rId1583" ref="B1568"/>
    <hyperlink r:id="rId1584" ref="B1569"/>
    <hyperlink r:id="rId1585" ref="B1570"/>
    <hyperlink r:id="rId1586" ref="B1571"/>
    <hyperlink r:id="rId1587" ref="B1572"/>
    <hyperlink r:id="rId1588" ref="B1573"/>
    <hyperlink r:id="rId1589" ref="B1574"/>
    <hyperlink r:id="rId1590" ref="B1575"/>
    <hyperlink r:id="rId1591" ref="B1576"/>
    <hyperlink r:id="rId1592" ref="B1577"/>
    <hyperlink r:id="rId1593" ref="B1578"/>
    <hyperlink r:id="rId1594" ref="B1579"/>
    <hyperlink r:id="rId1595" ref="B1580"/>
    <hyperlink r:id="rId1596" ref="B1581"/>
    <hyperlink r:id="rId1597" ref="B1582"/>
    <hyperlink r:id="rId1598" ref="B1583"/>
    <hyperlink r:id="rId1599" ref="B1584"/>
    <hyperlink r:id="rId1600" ref="B1585"/>
    <hyperlink r:id="rId1601" ref="B1586"/>
    <hyperlink r:id="rId1602" ref="B1587"/>
    <hyperlink r:id="rId1603" ref="B1588"/>
    <hyperlink r:id="rId1604" ref="B1589"/>
    <hyperlink r:id="rId1605" ref="B1590"/>
    <hyperlink r:id="rId1606" ref="B1591"/>
    <hyperlink r:id="rId1607" ref="B1592"/>
    <hyperlink r:id="rId1608" ref="B1593"/>
    <hyperlink r:id="rId1609" ref="B1594"/>
    <hyperlink r:id="rId1610" ref="B1595"/>
    <hyperlink r:id="rId1611" ref="B1596"/>
    <hyperlink r:id="rId1612" ref="B1597"/>
    <hyperlink r:id="rId1613" ref="B1598"/>
    <hyperlink r:id="rId1614" ref="B1599"/>
    <hyperlink r:id="rId1615" ref="B1600"/>
    <hyperlink r:id="rId1616" ref="B1601"/>
    <hyperlink r:id="rId1617" ref="B1602"/>
    <hyperlink r:id="rId1618" ref="B1603"/>
    <hyperlink r:id="rId1619" ref="B1604"/>
    <hyperlink r:id="rId1620" ref="B1605"/>
    <hyperlink r:id="rId1621" ref="B1606"/>
    <hyperlink r:id="rId1622" ref="B1607"/>
    <hyperlink r:id="rId1623" ref="B1608"/>
    <hyperlink r:id="rId1624" ref="B1609"/>
    <hyperlink r:id="rId1625" ref="B1610"/>
    <hyperlink r:id="rId1626" ref="B1611"/>
    <hyperlink r:id="rId1627" ref="B1612"/>
    <hyperlink r:id="rId1628" ref="B1613"/>
    <hyperlink r:id="rId1629" ref="B1614"/>
    <hyperlink r:id="rId1630" ref="B1615"/>
    <hyperlink r:id="rId1631" ref="B1616"/>
    <hyperlink r:id="rId1632" ref="B1617"/>
    <hyperlink r:id="rId1633" ref="B1618"/>
    <hyperlink r:id="rId1634" ref="B1619"/>
    <hyperlink r:id="rId1635" ref="B1620"/>
    <hyperlink r:id="rId1636" ref="B1621"/>
    <hyperlink r:id="rId1637" ref="B1622"/>
    <hyperlink r:id="rId1638" ref="B1623"/>
    <hyperlink r:id="rId1639" ref="B1624"/>
    <hyperlink r:id="rId1640" ref="B1625"/>
    <hyperlink r:id="rId1641" ref="B1626"/>
    <hyperlink r:id="rId1642" ref="B1627"/>
    <hyperlink r:id="rId1643" ref="B1628"/>
    <hyperlink r:id="rId1644" ref="B1629"/>
    <hyperlink r:id="rId1645" ref="B1630"/>
    <hyperlink r:id="rId1646" ref="B1631"/>
    <hyperlink r:id="rId1647" ref="B1632"/>
    <hyperlink r:id="rId1648" ref="B1633"/>
    <hyperlink r:id="rId1649" ref="B1634"/>
    <hyperlink r:id="rId1650" ref="B1635"/>
    <hyperlink r:id="rId1651" ref="B1636"/>
    <hyperlink r:id="rId1652" ref="B1637"/>
    <hyperlink r:id="rId1653" ref="B1638"/>
    <hyperlink r:id="rId1654" ref="B1639"/>
    <hyperlink r:id="rId1655" ref="B1640"/>
    <hyperlink r:id="rId1656" ref="B1641"/>
    <hyperlink r:id="rId1657" ref="B1642"/>
    <hyperlink r:id="rId1658" ref="B1643"/>
    <hyperlink r:id="rId1659" ref="B1644"/>
    <hyperlink r:id="rId1660" ref="B1645"/>
    <hyperlink r:id="rId1661" ref="B1646"/>
    <hyperlink r:id="rId1662" ref="B1647"/>
    <hyperlink r:id="rId1663" ref="B1648"/>
    <hyperlink r:id="rId1664" ref="B1649"/>
    <hyperlink r:id="rId1665" ref="B1650"/>
    <hyperlink r:id="rId1666" ref="B1651"/>
    <hyperlink r:id="rId1667" ref="B1652"/>
    <hyperlink r:id="rId1668" ref="B1653"/>
    <hyperlink r:id="rId1669" ref="B1654"/>
    <hyperlink r:id="rId1670" ref="B1655"/>
    <hyperlink r:id="rId1671" ref="B1656"/>
    <hyperlink r:id="rId1672" ref="B1657"/>
    <hyperlink r:id="rId1673" ref="B1658"/>
    <hyperlink r:id="rId1674" ref="B1659"/>
    <hyperlink r:id="rId1675" ref="B1660"/>
    <hyperlink r:id="rId1676" ref="B1661"/>
    <hyperlink r:id="rId1677" location="regular_articles" ref="B1662"/>
    <hyperlink r:id="rId1678" ref="B1663"/>
    <hyperlink r:id="rId1679" ref="B1664"/>
    <hyperlink r:id="rId1680" ref="B1665"/>
    <hyperlink r:id="rId1681" ref="B1666"/>
    <hyperlink r:id="rId1682" ref="B1667"/>
    <hyperlink r:id="rId1683" ref="B1668"/>
    <hyperlink r:id="rId1684" ref="B1669"/>
    <hyperlink r:id="rId1685" ref="B1670"/>
    <hyperlink r:id="rId1686" ref="B1671"/>
    <hyperlink r:id="rId1687" ref="B1672"/>
    <hyperlink r:id="rId1688" ref="B1673"/>
    <hyperlink r:id="rId1689" ref="B1674"/>
    <hyperlink r:id="rId1690" ref="B1675"/>
    <hyperlink r:id="rId1691" ref="B1676"/>
    <hyperlink r:id="rId1692" ref="B1677"/>
    <hyperlink r:id="rId1693" ref="B1678"/>
    <hyperlink r:id="rId1694" ref="B1679"/>
    <hyperlink r:id="rId1695" ref="B1680"/>
    <hyperlink r:id="rId1696" ref="B1681"/>
    <hyperlink r:id="rId1697" ref="B1682"/>
    <hyperlink r:id="rId1698" ref="B1683"/>
    <hyperlink r:id="rId1699" ref="B1684"/>
    <hyperlink r:id="rId1700" ref="B1685"/>
    <hyperlink r:id="rId1701" ref="B1686"/>
    <hyperlink r:id="rId1702" ref="B1687"/>
    <hyperlink r:id="rId1703" ref="B1688"/>
    <hyperlink r:id="rId1704" ref="B1689"/>
    <hyperlink r:id="rId1705" ref="B1690"/>
    <hyperlink r:id="rId1706" ref="B1691"/>
    <hyperlink r:id="rId1707" ref="B1692"/>
    <hyperlink r:id="rId1708" ref="B1693"/>
    <hyperlink r:id="rId1709" ref="B1694"/>
    <hyperlink r:id="rId1710" ref="B1695"/>
    <hyperlink r:id="rId1711" ref="B1696"/>
    <hyperlink r:id="rId1712" ref="B1697"/>
    <hyperlink r:id="rId1713" ref="B1698"/>
    <hyperlink r:id="rId1714" ref="B1699"/>
    <hyperlink r:id="rId1715" ref="B1700"/>
    <hyperlink r:id="rId1716" ref="B1701"/>
    <hyperlink r:id="rId1717" ref="B1702"/>
    <hyperlink r:id="rId1718" ref="B1703"/>
    <hyperlink r:id="rId1719" ref="B1704"/>
    <hyperlink r:id="rId1720" ref="B1705"/>
    <hyperlink r:id="rId1721" ref="B1706"/>
    <hyperlink r:id="rId1722" ref="B1707"/>
    <hyperlink r:id="rId1723" ref="B1708"/>
    <hyperlink r:id="rId1724" ref="B1709"/>
    <hyperlink r:id="rId1725" ref="B1710"/>
    <hyperlink r:id="rId1726" ref="B1711"/>
    <hyperlink r:id="rId1727" ref="B1712"/>
    <hyperlink r:id="rId1728" ref="B1713"/>
    <hyperlink r:id="rId1729" ref="B1714"/>
    <hyperlink r:id="rId1730" ref="B1715"/>
    <hyperlink r:id="rId1731" ref="B1716"/>
    <hyperlink r:id="rId1732" ref="B1717"/>
    <hyperlink r:id="rId1733" ref="B1718"/>
    <hyperlink r:id="rId1734" ref="B1719"/>
    <hyperlink r:id="rId1735" ref="B1720"/>
    <hyperlink r:id="rId1736" ref="B1721"/>
    <hyperlink r:id="rId1737" ref="A1722"/>
    <hyperlink r:id="rId1738" ref="B1722"/>
    <hyperlink r:id="rId1739" ref="B1723"/>
    <hyperlink r:id="rId1740" ref="B1724"/>
    <hyperlink r:id="rId1741" ref="B1725"/>
    <hyperlink r:id="rId1742" ref="B1726"/>
    <hyperlink r:id="rId1743" ref="B1727"/>
    <hyperlink r:id="rId1744" ref="B1728"/>
    <hyperlink r:id="rId1745" ref="B1729"/>
    <hyperlink r:id="rId1746" ref="B1730"/>
    <hyperlink r:id="rId1747" ref="B1731"/>
    <hyperlink r:id="rId1748" ref="A1732"/>
    <hyperlink r:id="rId1749" ref="B1732"/>
    <hyperlink r:id="rId1750" ref="B1733"/>
    <hyperlink r:id="rId1751" ref="B1734"/>
    <hyperlink r:id="rId1752" ref="B1735"/>
    <hyperlink r:id="rId1753" ref="B1736"/>
    <hyperlink r:id="rId1754" ref="B1737"/>
    <hyperlink r:id="rId1755" ref="B1738"/>
    <hyperlink r:id="rId1756" ref="B1739"/>
    <hyperlink r:id="rId1757" ref="B1740"/>
    <hyperlink r:id="rId1758" ref="B1741"/>
    <hyperlink r:id="rId1759" ref="B1742"/>
    <hyperlink r:id="rId1760" ref="B1743"/>
    <hyperlink r:id="rId1761" ref="B1744"/>
  </hyperlinks>
  <drawing r:id="rId176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22</v>
      </c>
      <c r="B1" s="2" t="s">
        <v>3617</v>
      </c>
      <c r="C1" s="2" t="s">
        <v>21</v>
      </c>
    </row>
    <row r="2" hidden="1">
      <c r="A2" s="38">
        <f t="array" ref="A2:A18995">sequence(days(DATE(2002,1,1), DATE(1950,1,1))+1,1,DATE(1950,1,1))</f>
        <v>18264</v>
      </c>
      <c r="B2" s="39">
        <f t="shared" ref="B2:B18995" si="1">DATEDIF(A2, DATE(2022, 1, 1), "Y")</f>
        <v>72</v>
      </c>
      <c r="C2" s="39" t="str">
        <f>IFERROR(__xludf.DUMMYFUNCTION("IF(ISBETWEEN(B2,60,69), ""Old"", IF(ISBETWEEN(B2, 20, 29), ""Young"", ""Other""))"),"Other")</f>
        <v>Other</v>
      </c>
    </row>
    <row r="3" hidden="1">
      <c r="A3" s="40">
        <v>18265.0</v>
      </c>
      <c r="B3" s="39">
        <f t="shared" si="1"/>
        <v>71</v>
      </c>
      <c r="C3" s="39" t="str">
        <f>IFERROR(__xludf.DUMMYFUNCTION("IF(ISBETWEEN(B3,60,69), ""Old"", IF(ISBETWEEN(B3, 20, 29), ""Young"", ""Other""))"),"Other")</f>
        <v>Other</v>
      </c>
    </row>
    <row r="4" hidden="1">
      <c r="A4" s="40">
        <v>18266.0</v>
      </c>
      <c r="B4" s="39">
        <f t="shared" si="1"/>
        <v>71</v>
      </c>
      <c r="C4" s="39" t="str">
        <f>IFERROR(__xludf.DUMMYFUNCTION("IF(ISBETWEEN(B4,60,69), ""Old"", IF(ISBETWEEN(B4, 20, 29), ""Young"", ""Other""))"),"Other")</f>
        <v>Other</v>
      </c>
    </row>
    <row r="5" hidden="1">
      <c r="A5" s="40">
        <v>18267.0</v>
      </c>
      <c r="B5" s="39">
        <f t="shared" si="1"/>
        <v>71</v>
      </c>
      <c r="C5" s="39" t="str">
        <f>IFERROR(__xludf.DUMMYFUNCTION("IF(ISBETWEEN(B5,60,69), ""Old"", IF(ISBETWEEN(B5, 20, 29), ""Young"", ""Other""))"),"Other")</f>
        <v>Other</v>
      </c>
    </row>
    <row r="6" hidden="1">
      <c r="A6" s="40">
        <v>18268.0</v>
      </c>
      <c r="B6" s="39">
        <f t="shared" si="1"/>
        <v>71</v>
      </c>
      <c r="C6" s="39" t="str">
        <f>IFERROR(__xludf.DUMMYFUNCTION("IF(ISBETWEEN(B6,60,69), ""Old"", IF(ISBETWEEN(B6, 20, 29), ""Young"", ""Other""))"),"Other")</f>
        <v>Other</v>
      </c>
    </row>
    <row r="7" hidden="1">
      <c r="A7" s="40">
        <v>18269.0</v>
      </c>
      <c r="B7" s="39">
        <f t="shared" si="1"/>
        <v>71</v>
      </c>
      <c r="C7" s="39" t="str">
        <f>IFERROR(__xludf.DUMMYFUNCTION("IF(ISBETWEEN(B7,60,69), ""Old"", IF(ISBETWEEN(B7, 20, 29), ""Young"", ""Other""))"),"Other")</f>
        <v>Other</v>
      </c>
    </row>
    <row r="8" hidden="1">
      <c r="A8" s="40">
        <v>18270.0</v>
      </c>
      <c r="B8" s="39">
        <f t="shared" si="1"/>
        <v>71</v>
      </c>
      <c r="C8" s="39" t="str">
        <f>IFERROR(__xludf.DUMMYFUNCTION("IF(ISBETWEEN(B8,60,69), ""Old"", IF(ISBETWEEN(B8, 20, 29), ""Young"", ""Other""))"),"Other")</f>
        <v>Other</v>
      </c>
    </row>
    <row r="9" hidden="1">
      <c r="A9" s="40">
        <v>18271.0</v>
      </c>
      <c r="B9" s="39">
        <f t="shared" si="1"/>
        <v>71</v>
      </c>
      <c r="C9" s="39" t="str">
        <f>IFERROR(__xludf.DUMMYFUNCTION("IF(ISBETWEEN(B9,60,69), ""Old"", IF(ISBETWEEN(B9, 20, 29), ""Young"", ""Other""))"),"Other")</f>
        <v>Other</v>
      </c>
    </row>
    <row r="10" hidden="1">
      <c r="A10" s="40">
        <v>18272.0</v>
      </c>
      <c r="B10" s="39">
        <f t="shared" si="1"/>
        <v>71</v>
      </c>
      <c r="C10" s="39" t="str">
        <f>IFERROR(__xludf.DUMMYFUNCTION("IF(ISBETWEEN(B10,60,69), ""Old"", IF(ISBETWEEN(B10, 20, 29), ""Young"", ""Other""))"),"Other")</f>
        <v>Other</v>
      </c>
    </row>
    <row r="11" hidden="1">
      <c r="A11" s="40">
        <v>18273.0</v>
      </c>
      <c r="B11" s="39">
        <f t="shared" si="1"/>
        <v>71</v>
      </c>
      <c r="C11" s="39" t="str">
        <f>IFERROR(__xludf.DUMMYFUNCTION("IF(ISBETWEEN(B11,60,69), ""Old"", IF(ISBETWEEN(B11, 20, 29), ""Young"", ""Other""))"),"Other")</f>
        <v>Other</v>
      </c>
    </row>
    <row r="12" hidden="1">
      <c r="A12" s="40">
        <v>18274.0</v>
      </c>
      <c r="B12" s="39">
        <f t="shared" si="1"/>
        <v>71</v>
      </c>
      <c r="C12" s="39" t="str">
        <f>IFERROR(__xludf.DUMMYFUNCTION("IF(ISBETWEEN(B12,60,69), ""Old"", IF(ISBETWEEN(B12, 20, 29), ""Young"", ""Other""))"),"Other")</f>
        <v>Other</v>
      </c>
    </row>
    <row r="13" hidden="1">
      <c r="A13" s="40">
        <v>18275.0</v>
      </c>
      <c r="B13" s="39">
        <f t="shared" si="1"/>
        <v>71</v>
      </c>
      <c r="C13" s="39" t="str">
        <f>IFERROR(__xludf.DUMMYFUNCTION("IF(ISBETWEEN(B13,60,69), ""Old"", IF(ISBETWEEN(B13, 20, 29), ""Young"", ""Other""))"),"Other")</f>
        <v>Other</v>
      </c>
    </row>
    <row r="14" hidden="1">
      <c r="A14" s="40">
        <v>18276.0</v>
      </c>
      <c r="B14" s="39">
        <f t="shared" si="1"/>
        <v>71</v>
      </c>
      <c r="C14" s="39" t="str">
        <f>IFERROR(__xludf.DUMMYFUNCTION("IF(ISBETWEEN(B14,60,69), ""Old"", IF(ISBETWEEN(B14, 20, 29), ""Young"", ""Other""))"),"Other")</f>
        <v>Other</v>
      </c>
    </row>
    <row r="15" hidden="1">
      <c r="A15" s="40">
        <v>18277.0</v>
      </c>
      <c r="B15" s="39">
        <f t="shared" si="1"/>
        <v>71</v>
      </c>
      <c r="C15" s="39" t="str">
        <f>IFERROR(__xludf.DUMMYFUNCTION("IF(ISBETWEEN(B15,60,69), ""Old"", IF(ISBETWEEN(B15, 20, 29), ""Young"", ""Other""))"),"Other")</f>
        <v>Other</v>
      </c>
    </row>
    <row r="16" hidden="1">
      <c r="A16" s="40">
        <v>18278.0</v>
      </c>
      <c r="B16" s="39">
        <f t="shared" si="1"/>
        <v>71</v>
      </c>
      <c r="C16" s="39" t="str">
        <f>IFERROR(__xludf.DUMMYFUNCTION("IF(ISBETWEEN(B16,60,69), ""Old"", IF(ISBETWEEN(B16, 20, 29), ""Young"", ""Other""))"),"Other")</f>
        <v>Other</v>
      </c>
    </row>
    <row r="17" hidden="1">
      <c r="A17" s="40">
        <v>18279.0</v>
      </c>
      <c r="B17" s="39">
        <f t="shared" si="1"/>
        <v>71</v>
      </c>
      <c r="C17" s="39" t="str">
        <f>IFERROR(__xludf.DUMMYFUNCTION("IF(ISBETWEEN(B17,60,69), ""Old"", IF(ISBETWEEN(B17, 20, 29), ""Young"", ""Other""))"),"Other")</f>
        <v>Other</v>
      </c>
    </row>
    <row r="18" hidden="1">
      <c r="A18" s="40">
        <v>18280.0</v>
      </c>
      <c r="B18" s="39">
        <f t="shared" si="1"/>
        <v>71</v>
      </c>
      <c r="C18" s="39" t="str">
        <f>IFERROR(__xludf.DUMMYFUNCTION("IF(ISBETWEEN(B18,60,69), ""Old"", IF(ISBETWEEN(B18, 20, 29), ""Young"", ""Other""))"),"Other")</f>
        <v>Other</v>
      </c>
    </row>
    <row r="19" hidden="1">
      <c r="A19" s="40">
        <v>18281.0</v>
      </c>
      <c r="B19" s="39">
        <f t="shared" si="1"/>
        <v>71</v>
      </c>
      <c r="C19" s="39" t="str">
        <f>IFERROR(__xludf.DUMMYFUNCTION("IF(ISBETWEEN(B19,60,69), ""Old"", IF(ISBETWEEN(B19, 20, 29), ""Young"", ""Other""))"),"Other")</f>
        <v>Other</v>
      </c>
    </row>
    <row r="20" hidden="1">
      <c r="A20" s="40">
        <v>18282.0</v>
      </c>
      <c r="B20" s="39">
        <f t="shared" si="1"/>
        <v>71</v>
      </c>
      <c r="C20" s="39" t="str">
        <f>IFERROR(__xludf.DUMMYFUNCTION("IF(ISBETWEEN(B20,60,69), ""Old"", IF(ISBETWEEN(B20, 20, 29), ""Young"", ""Other""))"),"Other")</f>
        <v>Other</v>
      </c>
    </row>
    <row r="21" hidden="1">
      <c r="A21" s="40">
        <v>18283.0</v>
      </c>
      <c r="B21" s="39">
        <f t="shared" si="1"/>
        <v>71</v>
      </c>
      <c r="C21" s="39" t="str">
        <f>IFERROR(__xludf.DUMMYFUNCTION("IF(ISBETWEEN(B21,60,69), ""Old"", IF(ISBETWEEN(B21, 20, 29), ""Young"", ""Other""))"),"Other")</f>
        <v>Other</v>
      </c>
    </row>
    <row r="22" hidden="1">
      <c r="A22" s="40">
        <v>18284.0</v>
      </c>
      <c r="B22" s="39">
        <f t="shared" si="1"/>
        <v>71</v>
      </c>
      <c r="C22" s="39" t="str">
        <f>IFERROR(__xludf.DUMMYFUNCTION("IF(ISBETWEEN(B22,60,69), ""Old"", IF(ISBETWEEN(B22, 20, 29), ""Young"", ""Other""))"),"Other")</f>
        <v>Other</v>
      </c>
    </row>
    <row r="23" hidden="1">
      <c r="A23" s="40">
        <v>18285.0</v>
      </c>
      <c r="B23" s="39">
        <f t="shared" si="1"/>
        <v>71</v>
      </c>
      <c r="C23" s="39" t="str">
        <f>IFERROR(__xludf.DUMMYFUNCTION("IF(ISBETWEEN(B23,60,69), ""Old"", IF(ISBETWEEN(B23, 20, 29), ""Young"", ""Other""))"),"Other")</f>
        <v>Other</v>
      </c>
    </row>
    <row r="24" hidden="1">
      <c r="A24" s="40">
        <v>18286.0</v>
      </c>
      <c r="B24" s="39">
        <f t="shared" si="1"/>
        <v>71</v>
      </c>
      <c r="C24" s="39" t="str">
        <f>IFERROR(__xludf.DUMMYFUNCTION("IF(ISBETWEEN(B24,60,69), ""Old"", IF(ISBETWEEN(B24, 20, 29), ""Young"", ""Other""))"),"Other")</f>
        <v>Other</v>
      </c>
    </row>
    <row r="25" hidden="1">
      <c r="A25" s="40">
        <v>18287.0</v>
      </c>
      <c r="B25" s="39">
        <f t="shared" si="1"/>
        <v>71</v>
      </c>
      <c r="C25" s="39" t="str">
        <f>IFERROR(__xludf.DUMMYFUNCTION("IF(ISBETWEEN(B25,60,69), ""Old"", IF(ISBETWEEN(B25, 20, 29), ""Young"", ""Other""))"),"Other")</f>
        <v>Other</v>
      </c>
    </row>
    <row r="26" hidden="1">
      <c r="A26" s="40">
        <v>18288.0</v>
      </c>
      <c r="B26" s="39">
        <f t="shared" si="1"/>
        <v>71</v>
      </c>
      <c r="C26" s="39" t="str">
        <f>IFERROR(__xludf.DUMMYFUNCTION("IF(ISBETWEEN(B26,60,69), ""Old"", IF(ISBETWEEN(B26, 20, 29), ""Young"", ""Other""))"),"Other")</f>
        <v>Other</v>
      </c>
    </row>
    <row r="27" hidden="1">
      <c r="A27" s="40">
        <v>18289.0</v>
      </c>
      <c r="B27" s="39">
        <f t="shared" si="1"/>
        <v>71</v>
      </c>
      <c r="C27" s="39" t="str">
        <f>IFERROR(__xludf.DUMMYFUNCTION("IF(ISBETWEEN(B27,60,69), ""Old"", IF(ISBETWEEN(B27, 20, 29), ""Young"", ""Other""))"),"Other")</f>
        <v>Other</v>
      </c>
    </row>
    <row r="28" hidden="1">
      <c r="A28" s="40">
        <v>18290.0</v>
      </c>
      <c r="B28" s="39">
        <f t="shared" si="1"/>
        <v>71</v>
      </c>
      <c r="C28" s="39" t="str">
        <f>IFERROR(__xludf.DUMMYFUNCTION("IF(ISBETWEEN(B28,60,69), ""Old"", IF(ISBETWEEN(B28, 20, 29), ""Young"", ""Other""))"),"Other")</f>
        <v>Other</v>
      </c>
    </row>
    <row r="29" hidden="1">
      <c r="A29" s="40">
        <v>18291.0</v>
      </c>
      <c r="B29" s="39">
        <f t="shared" si="1"/>
        <v>71</v>
      </c>
      <c r="C29" s="39" t="str">
        <f>IFERROR(__xludf.DUMMYFUNCTION("IF(ISBETWEEN(B29,60,69), ""Old"", IF(ISBETWEEN(B29, 20, 29), ""Young"", ""Other""))"),"Other")</f>
        <v>Other</v>
      </c>
    </row>
    <row r="30" hidden="1">
      <c r="A30" s="40">
        <v>18292.0</v>
      </c>
      <c r="B30" s="39">
        <f t="shared" si="1"/>
        <v>71</v>
      </c>
      <c r="C30" s="39" t="str">
        <f>IFERROR(__xludf.DUMMYFUNCTION("IF(ISBETWEEN(B30,60,69), ""Old"", IF(ISBETWEEN(B30, 20, 29), ""Young"", ""Other""))"),"Other")</f>
        <v>Other</v>
      </c>
    </row>
    <row r="31" hidden="1">
      <c r="A31" s="40">
        <v>18293.0</v>
      </c>
      <c r="B31" s="39">
        <f t="shared" si="1"/>
        <v>71</v>
      </c>
      <c r="C31" s="39" t="str">
        <f>IFERROR(__xludf.DUMMYFUNCTION("IF(ISBETWEEN(B31,60,69), ""Old"", IF(ISBETWEEN(B31, 20, 29), ""Young"", ""Other""))"),"Other")</f>
        <v>Other</v>
      </c>
    </row>
    <row r="32" hidden="1">
      <c r="A32" s="40">
        <v>18294.0</v>
      </c>
      <c r="B32" s="39">
        <f t="shared" si="1"/>
        <v>71</v>
      </c>
      <c r="C32" s="39" t="str">
        <f>IFERROR(__xludf.DUMMYFUNCTION("IF(ISBETWEEN(B32,60,69), ""Old"", IF(ISBETWEEN(B32, 20, 29), ""Young"", ""Other""))"),"Other")</f>
        <v>Other</v>
      </c>
    </row>
    <row r="33" hidden="1">
      <c r="A33" s="40">
        <v>18295.0</v>
      </c>
      <c r="B33" s="39">
        <f t="shared" si="1"/>
        <v>71</v>
      </c>
      <c r="C33" s="39" t="str">
        <f>IFERROR(__xludf.DUMMYFUNCTION("IF(ISBETWEEN(B33,60,69), ""Old"", IF(ISBETWEEN(B33, 20, 29), ""Young"", ""Other""))"),"Other")</f>
        <v>Other</v>
      </c>
    </row>
    <row r="34" hidden="1">
      <c r="A34" s="40">
        <v>18296.0</v>
      </c>
      <c r="B34" s="39">
        <f t="shared" si="1"/>
        <v>71</v>
      </c>
      <c r="C34" s="39" t="str">
        <f>IFERROR(__xludf.DUMMYFUNCTION("IF(ISBETWEEN(B34,60,69), ""Old"", IF(ISBETWEEN(B34, 20, 29), ""Young"", ""Other""))"),"Other")</f>
        <v>Other</v>
      </c>
    </row>
    <row r="35" hidden="1">
      <c r="A35" s="40">
        <v>18297.0</v>
      </c>
      <c r="B35" s="39">
        <f t="shared" si="1"/>
        <v>71</v>
      </c>
      <c r="C35" s="39" t="str">
        <f>IFERROR(__xludf.DUMMYFUNCTION("IF(ISBETWEEN(B35,60,69), ""Old"", IF(ISBETWEEN(B35, 20, 29), ""Young"", ""Other""))"),"Other")</f>
        <v>Other</v>
      </c>
    </row>
    <row r="36" hidden="1">
      <c r="A36" s="40">
        <v>18298.0</v>
      </c>
      <c r="B36" s="39">
        <f t="shared" si="1"/>
        <v>71</v>
      </c>
      <c r="C36" s="39" t="str">
        <f>IFERROR(__xludf.DUMMYFUNCTION("IF(ISBETWEEN(B36,60,69), ""Old"", IF(ISBETWEEN(B36, 20, 29), ""Young"", ""Other""))"),"Other")</f>
        <v>Other</v>
      </c>
    </row>
    <row r="37" hidden="1">
      <c r="A37" s="40">
        <v>18299.0</v>
      </c>
      <c r="B37" s="39">
        <f t="shared" si="1"/>
        <v>71</v>
      </c>
      <c r="C37" s="39" t="str">
        <f>IFERROR(__xludf.DUMMYFUNCTION("IF(ISBETWEEN(B37,60,69), ""Old"", IF(ISBETWEEN(B37, 20, 29), ""Young"", ""Other""))"),"Other")</f>
        <v>Other</v>
      </c>
    </row>
    <row r="38" hidden="1">
      <c r="A38" s="40">
        <v>18300.0</v>
      </c>
      <c r="B38" s="39">
        <f t="shared" si="1"/>
        <v>71</v>
      </c>
      <c r="C38" s="39" t="str">
        <f>IFERROR(__xludf.DUMMYFUNCTION("IF(ISBETWEEN(B38,60,69), ""Old"", IF(ISBETWEEN(B38, 20, 29), ""Young"", ""Other""))"),"Other")</f>
        <v>Other</v>
      </c>
    </row>
    <row r="39" hidden="1">
      <c r="A39" s="40">
        <v>18301.0</v>
      </c>
      <c r="B39" s="39">
        <f t="shared" si="1"/>
        <v>71</v>
      </c>
      <c r="C39" s="39" t="str">
        <f>IFERROR(__xludf.DUMMYFUNCTION("IF(ISBETWEEN(B39,60,69), ""Old"", IF(ISBETWEEN(B39, 20, 29), ""Young"", ""Other""))"),"Other")</f>
        <v>Other</v>
      </c>
    </row>
    <row r="40" hidden="1">
      <c r="A40" s="40">
        <v>18302.0</v>
      </c>
      <c r="B40" s="39">
        <f t="shared" si="1"/>
        <v>71</v>
      </c>
      <c r="C40" s="39" t="str">
        <f>IFERROR(__xludf.DUMMYFUNCTION("IF(ISBETWEEN(B40,60,69), ""Old"", IF(ISBETWEEN(B40, 20, 29), ""Young"", ""Other""))"),"Other")</f>
        <v>Other</v>
      </c>
    </row>
    <row r="41" hidden="1">
      <c r="A41" s="40">
        <v>18303.0</v>
      </c>
      <c r="B41" s="39">
        <f t="shared" si="1"/>
        <v>71</v>
      </c>
      <c r="C41" s="39" t="str">
        <f>IFERROR(__xludf.DUMMYFUNCTION("IF(ISBETWEEN(B41,60,69), ""Old"", IF(ISBETWEEN(B41, 20, 29), ""Young"", ""Other""))"),"Other")</f>
        <v>Other</v>
      </c>
    </row>
    <row r="42" hidden="1">
      <c r="A42" s="40">
        <v>18304.0</v>
      </c>
      <c r="B42" s="39">
        <f t="shared" si="1"/>
        <v>71</v>
      </c>
      <c r="C42" s="39" t="str">
        <f>IFERROR(__xludf.DUMMYFUNCTION("IF(ISBETWEEN(B42,60,69), ""Old"", IF(ISBETWEEN(B42, 20, 29), ""Young"", ""Other""))"),"Other")</f>
        <v>Other</v>
      </c>
    </row>
    <row r="43" hidden="1">
      <c r="A43" s="40">
        <v>18305.0</v>
      </c>
      <c r="B43" s="39">
        <f t="shared" si="1"/>
        <v>71</v>
      </c>
      <c r="C43" s="39" t="str">
        <f>IFERROR(__xludf.DUMMYFUNCTION("IF(ISBETWEEN(B43,60,69), ""Old"", IF(ISBETWEEN(B43, 20, 29), ""Young"", ""Other""))"),"Other")</f>
        <v>Other</v>
      </c>
    </row>
    <row r="44" hidden="1">
      <c r="A44" s="40">
        <v>18306.0</v>
      </c>
      <c r="B44" s="39">
        <f t="shared" si="1"/>
        <v>71</v>
      </c>
      <c r="C44" s="39" t="str">
        <f>IFERROR(__xludf.DUMMYFUNCTION("IF(ISBETWEEN(B44,60,69), ""Old"", IF(ISBETWEEN(B44, 20, 29), ""Young"", ""Other""))"),"Other")</f>
        <v>Other</v>
      </c>
    </row>
    <row r="45" hidden="1">
      <c r="A45" s="40">
        <v>18307.0</v>
      </c>
      <c r="B45" s="39">
        <f t="shared" si="1"/>
        <v>71</v>
      </c>
      <c r="C45" s="39" t="str">
        <f>IFERROR(__xludf.DUMMYFUNCTION("IF(ISBETWEEN(B45,60,69), ""Old"", IF(ISBETWEEN(B45, 20, 29), ""Young"", ""Other""))"),"Other")</f>
        <v>Other</v>
      </c>
    </row>
    <row r="46" hidden="1">
      <c r="A46" s="40">
        <v>18308.0</v>
      </c>
      <c r="B46" s="39">
        <f t="shared" si="1"/>
        <v>71</v>
      </c>
      <c r="C46" s="39" t="str">
        <f>IFERROR(__xludf.DUMMYFUNCTION("IF(ISBETWEEN(B46,60,69), ""Old"", IF(ISBETWEEN(B46, 20, 29), ""Young"", ""Other""))"),"Other")</f>
        <v>Other</v>
      </c>
    </row>
    <row r="47" hidden="1">
      <c r="A47" s="40">
        <v>18309.0</v>
      </c>
      <c r="B47" s="39">
        <f t="shared" si="1"/>
        <v>71</v>
      </c>
      <c r="C47" s="39" t="str">
        <f>IFERROR(__xludf.DUMMYFUNCTION("IF(ISBETWEEN(B47,60,69), ""Old"", IF(ISBETWEEN(B47, 20, 29), ""Young"", ""Other""))"),"Other")</f>
        <v>Other</v>
      </c>
    </row>
    <row r="48" hidden="1">
      <c r="A48" s="40">
        <v>18310.0</v>
      </c>
      <c r="B48" s="39">
        <f t="shared" si="1"/>
        <v>71</v>
      </c>
      <c r="C48" s="39" t="str">
        <f>IFERROR(__xludf.DUMMYFUNCTION("IF(ISBETWEEN(B48,60,69), ""Old"", IF(ISBETWEEN(B48, 20, 29), ""Young"", ""Other""))"),"Other")</f>
        <v>Other</v>
      </c>
    </row>
    <row r="49" hidden="1">
      <c r="A49" s="40">
        <v>18311.0</v>
      </c>
      <c r="B49" s="39">
        <f t="shared" si="1"/>
        <v>71</v>
      </c>
      <c r="C49" s="39" t="str">
        <f>IFERROR(__xludf.DUMMYFUNCTION("IF(ISBETWEEN(B49,60,69), ""Old"", IF(ISBETWEEN(B49, 20, 29), ""Young"", ""Other""))"),"Other")</f>
        <v>Other</v>
      </c>
    </row>
    <row r="50" hidden="1">
      <c r="A50" s="40">
        <v>18312.0</v>
      </c>
      <c r="B50" s="39">
        <f t="shared" si="1"/>
        <v>71</v>
      </c>
      <c r="C50" s="39" t="str">
        <f>IFERROR(__xludf.DUMMYFUNCTION("IF(ISBETWEEN(B50,60,69), ""Old"", IF(ISBETWEEN(B50, 20, 29), ""Young"", ""Other""))"),"Other")</f>
        <v>Other</v>
      </c>
    </row>
    <row r="51" hidden="1">
      <c r="A51" s="40">
        <v>18313.0</v>
      </c>
      <c r="B51" s="39">
        <f t="shared" si="1"/>
        <v>71</v>
      </c>
      <c r="C51" s="39" t="str">
        <f>IFERROR(__xludf.DUMMYFUNCTION("IF(ISBETWEEN(B51,60,69), ""Old"", IF(ISBETWEEN(B51, 20, 29), ""Young"", ""Other""))"),"Other")</f>
        <v>Other</v>
      </c>
    </row>
    <row r="52" hidden="1">
      <c r="A52" s="40">
        <v>18314.0</v>
      </c>
      <c r="B52" s="39">
        <f t="shared" si="1"/>
        <v>71</v>
      </c>
      <c r="C52" s="39" t="str">
        <f>IFERROR(__xludf.DUMMYFUNCTION("IF(ISBETWEEN(B52,60,69), ""Old"", IF(ISBETWEEN(B52, 20, 29), ""Young"", ""Other""))"),"Other")</f>
        <v>Other</v>
      </c>
    </row>
    <row r="53" hidden="1">
      <c r="A53" s="40">
        <v>18315.0</v>
      </c>
      <c r="B53" s="39">
        <f t="shared" si="1"/>
        <v>71</v>
      </c>
      <c r="C53" s="39" t="str">
        <f>IFERROR(__xludf.DUMMYFUNCTION("IF(ISBETWEEN(B53,60,69), ""Old"", IF(ISBETWEEN(B53, 20, 29), ""Young"", ""Other""))"),"Other")</f>
        <v>Other</v>
      </c>
    </row>
    <row r="54" hidden="1">
      <c r="A54" s="40">
        <v>18316.0</v>
      </c>
      <c r="B54" s="39">
        <f t="shared" si="1"/>
        <v>71</v>
      </c>
      <c r="C54" s="39" t="str">
        <f>IFERROR(__xludf.DUMMYFUNCTION("IF(ISBETWEEN(B54,60,69), ""Old"", IF(ISBETWEEN(B54, 20, 29), ""Young"", ""Other""))"),"Other")</f>
        <v>Other</v>
      </c>
    </row>
    <row r="55" hidden="1">
      <c r="A55" s="40">
        <v>18317.0</v>
      </c>
      <c r="B55" s="39">
        <f t="shared" si="1"/>
        <v>71</v>
      </c>
      <c r="C55" s="39" t="str">
        <f>IFERROR(__xludf.DUMMYFUNCTION("IF(ISBETWEEN(B55,60,69), ""Old"", IF(ISBETWEEN(B55, 20, 29), ""Young"", ""Other""))"),"Other")</f>
        <v>Other</v>
      </c>
    </row>
    <row r="56" hidden="1">
      <c r="A56" s="40">
        <v>18318.0</v>
      </c>
      <c r="B56" s="39">
        <f t="shared" si="1"/>
        <v>71</v>
      </c>
      <c r="C56" s="39" t="str">
        <f>IFERROR(__xludf.DUMMYFUNCTION("IF(ISBETWEEN(B56,60,69), ""Old"", IF(ISBETWEEN(B56, 20, 29), ""Young"", ""Other""))"),"Other")</f>
        <v>Other</v>
      </c>
    </row>
    <row r="57" hidden="1">
      <c r="A57" s="40">
        <v>18319.0</v>
      </c>
      <c r="B57" s="39">
        <f t="shared" si="1"/>
        <v>71</v>
      </c>
      <c r="C57" s="39" t="str">
        <f>IFERROR(__xludf.DUMMYFUNCTION("IF(ISBETWEEN(B57,60,69), ""Old"", IF(ISBETWEEN(B57, 20, 29), ""Young"", ""Other""))"),"Other")</f>
        <v>Other</v>
      </c>
    </row>
    <row r="58" hidden="1">
      <c r="A58" s="40">
        <v>18320.0</v>
      </c>
      <c r="B58" s="39">
        <f t="shared" si="1"/>
        <v>71</v>
      </c>
      <c r="C58" s="39" t="str">
        <f>IFERROR(__xludf.DUMMYFUNCTION("IF(ISBETWEEN(B58,60,69), ""Old"", IF(ISBETWEEN(B58, 20, 29), ""Young"", ""Other""))"),"Other")</f>
        <v>Other</v>
      </c>
    </row>
    <row r="59" hidden="1">
      <c r="A59" s="40">
        <v>18321.0</v>
      </c>
      <c r="B59" s="39">
        <f t="shared" si="1"/>
        <v>71</v>
      </c>
      <c r="C59" s="39" t="str">
        <f>IFERROR(__xludf.DUMMYFUNCTION("IF(ISBETWEEN(B59,60,69), ""Old"", IF(ISBETWEEN(B59, 20, 29), ""Young"", ""Other""))"),"Other")</f>
        <v>Other</v>
      </c>
    </row>
    <row r="60" hidden="1">
      <c r="A60" s="40">
        <v>18322.0</v>
      </c>
      <c r="B60" s="39">
        <f t="shared" si="1"/>
        <v>71</v>
      </c>
      <c r="C60" s="39" t="str">
        <f>IFERROR(__xludf.DUMMYFUNCTION("IF(ISBETWEEN(B60,60,69), ""Old"", IF(ISBETWEEN(B60, 20, 29), ""Young"", ""Other""))"),"Other")</f>
        <v>Other</v>
      </c>
    </row>
    <row r="61" hidden="1">
      <c r="A61" s="40">
        <v>18323.0</v>
      </c>
      <c r="B61" s="39">
        <f t="shared" si="1"/>
        <v>71</v>
      </c>
      <c r="C61" s="39" t="str">
        <f>IFERROR(__xludf.DUMMYFUNCTION("IF(ISBETWEEN(B61,60,69), ""Old"", IF(ISBETWEEN(B61, 20, 29), ""Young"", ""Other""))"),"Other")</f>
        <v>Other</v>
      </c>
    </row>
    <row r="62" hidden="1">
      <c r="A62" s="40">
        <v>18324.0</v>
      </c>
      <c r="B62" s="39">
        <f t="shared" si="1"/>
        <v>71</v>
      </c>
      <c r="C62" s="39" t="str">
        <f>IFERROR(__xludf.DUMMYFUNCTION("IF(ISBETWEEN(B62,60,69), ""Old"", IF(ISBETWEEN(B62, 20, 29), ""Young"", ""Other""))"),"Other")</f>
        <v>Other</v>
      </c>
    </row>
    <row r="63" hidden="1">
      <c r="A63" s="40">
        <v>18325.0</v>
      </c>
      <c r="B63" s="39">
        <f t="shared" si="1"/>
        <v>71</v>
      </c>
      <c r="C63" s="39" t="str">
        <f>IFERROR(__xludf.DUMMYFUNCTION("IF(ISBETWEEN(B63,60,69), ""Old"", IF(ISBETWEEN(B63, 20, 29), ""Young"", ""Other""))"),"Other")</f>
        <v>Other</v>
      </c>
    </row>
    <row r="64" hidden="1">
      <c r="A64" s="40">
        <v>18326.0</v>
      </c>
      <c r="B64" s="39">
        <f t="shared" si="1"/>
        <v>71</v>
      </c>
      <c r="C64" s="39" t="str">
        <f>IFERROR(__xludf.DUMMYFUNCTION("IF(ISBETWEEN(B64,60,69), ""Old"", IF(ISBETWEEN(B64, 20, 29), ""Young"", ""Other""))"),"Other")</f>
        <v>Other</v>
      </c>
    </row>
    <row r="65" hidden="1">
      <c r="A65" s="40">
        <v>18327.0</v>
      </c>
      <c r="B65" s="39">
        <f t="shared" si="1"/>
        <v>71</v>
      </c>
      <c r="C65" s="39" t="str">
        <f>IFERROR(__xludf.DUMMYFUNCTION("IF(ISBETWEEN(B65,60,69), ""Old"", IF(ISBETWEEN(B65, 20, 29), ""Young"", ""Other""))"),"Other")</f>
        <v>Other</v>
      </c>
    </row>
    <row r="66" hidden="1">
      <c r="A66" s="40">
        <v>18328.0</v>
      </c>
      <c r="B66" s="39">
        <f t="shared" si="1"/>
        <v>71</v>
      </c>
      <c r="C66" s="39" t="str">
        <f>IFERROR(__xludf.DUMMYFUNCTION("IF(ISBETWEEN(B66,60,69), ""Old"", IF(ISBETWEEN(B66, 20, 29), ""Young"", ""Other""))"),"Other")</f>
        <v>Other</v>
      </c>
    </row>
    <row r="67" hidden="1">
      <c r="A67" s="40">
        <v>18329.0</v>
      </c>
      <c r="B67" s="39">
        <f t="shared" si="1"/>
        <v>71</v>
      </c>
      <c r="C67" s="39" t="str">
        <f>IFERROR(__xludf.DUMMYFUNCTION("IF(ISBETWEEN(B67,60,69), ""Old"", IF(ISBETWEEN(B67, 20, 29), ""Young"", ""Other""))"),"Other")</f>
        <v>Other</v>
      </c>
    </row>
    <row r="68" hidden="1">
      <c r="A68" s="40">
        <v>18330.0</v>
      </c>
      <c r="B68" s="39">
        <f t="shared" si="1"/>
        <v>71</v>
      </c>
      <c r="C68" s="39" t="str">
        <f>IFERROR(__xludf.DUMMYFUNCTION("IF(ISBETWEEN(B68,60,69), ""Old"", IF(ISBETWEEN(B68, 20, 29), ""Young"", ""Other""))"),"Other")</f>
        <v>Other</v>
      </c>
    </row>
    <row r="69" hidden="1">
      <c r="A69" s="40">
        <v>18331.0</v>
      </c>
      <c r="B69" s="39">
        <f t="shared" si="1"/>
        <v>71</v>
      </c>
      <c r="C69" s="39" t="str">
        <f>IFERROR(__xludf.DUMMYFUNCTION("IF(ISBETWEEN(B69,60,69), ""Old"", IF(ISBETWEEN(B69, 20, 29), ""Young"", ""Other""))"),"Other")</f>
        <v>Other</v>
      </c>
    </row>
    <row r="70" hidden="1">
      <c r="A70" s="40">
        <v>18332.0</v>
      </c>
      <c r="B70" s="39">
        <f t="shared" si="1"/>
        <v>71</v>
      </c>
      <c r="C70" s="39" t="str">
        <f>IFERROR(__xludf.DUMMYFUNCTION("IF(ISBETWEEN(B70,60,69), ""Old"", IF(ISBETWEEN(B70, 20, 29), ""Young"", ""Other""))"),"Other")</f>
        <v>Other</v>
      </c>
    </row>
    <row r="71" hidden="1">
      <c r="A71" s="40">
        <v>18333.0</v>
      </c>
      <c r="B71" s="39">
        <f t="shared" si="1"/>
        <v>71</v>
      </c>
      <c r="C71" s="39" t="str">
        <f>IFERROR(__xludf.DUMMYFUNCTION("IF(ISBETWEEN(B71,60,69), ""Old"", IF(ISBETWEEN(B71, 20, 29), ""Young"", ""Other""))"),"Other")</f>
        <v>Other</v>
      </c>
    </row>
    <row r="72" hidden="1">
      <c r="A72" s="40">
        <v>18334.0</v>
      </c>
      <c r="B72" s="39">
        <f t="shared" si="1"/>
        <v>71</v>
      </c>
      <c r="C72" s="39" t="str">
        <f>IFERROR(__xludf.DUMMYFUNCTION("IF(ISBETWEEN(B72,60,69), ""Old"", IF(ISBETWEEN(B72, 20, 29), ""Young"", ""Other""))"),"Other")</f>
        <v>Other</v>
      </c>
    </row>
    <row r="73" hidden="1">
      <c r="A73" s="40">
        <v>18335.0</v>
      </c>
      <c r="B73" s="39">
        <f t="shared" si="1"/>
        <v>71</v>
      </c>
      <c r="C73" s="39" t="str">
        <f>IFERROR(__xludf.DUMMYFUNCTION("IF(ISBETWEEN(B73,60,69), ""Old"", IF(ISBETWEEN(B73, 20, 29), ""Young"", ""Other""))"),"Other")</f>
        <v>Other</v>
      </c>
    </row>
    <row r="74" hidden="1">
      <c r="A74" s="40">
        <v>18336.0</v>
      </c>
      <c r="B74" s="39">
        <f t="shared" si="1"/>
        <v>71</v>
      </c>
      <c r="C74" s="39" t="str">
        <f>IFERROR(__xludf.DUMMYFUNCTION("IF(ISBETWEEN(B74,60,69), ""Old"", IF(ISBETWEEN(B74, 20, 29), ""Young"", ""Other""))"),"Other")</f>
        <v>Other</v>
      </c>
    </row>
    <row r="75" hidden="1">
      <c r="A75" s="40">
        <v>18337.0</v>
      </c>
      <c r="B75" s="39">
        <f t="shared" si="1"/>
        <v>71</v>
      </c>
      <c r="C75" s="39" t="str">
        <f>IFERROR(__xludf.DUMMYFUNCTION("IF(ISBETWEEN(B75,60,69), ""Old"", IF(ISBETWEEN(B75, 20, 29), ""Young"", ""Other""))"),"Other")</f>
        <v>Other</v>
      </c>
    </row>
    <row r="76" hidden="1">
      <c r="A76" s="40">
        <v>18338.0</v>
      </c>
      <c r="B76" s="39">
        <f t="shared" si="1"/>
        <v>71</v>
      </c>
      <c r="C76" s="39" t="str">
        <f>IFERROR(__xludf.DUMMYFUNCTION("IF(ISBETWEEN(B76,60,69), ""Old"", IF(ISBETWEEN(B76, 20, 29), ""Young"", ""Other""))"),"Other")</f>
        <v>Other</v>
      </c>
    </row>
    <row r="77" hidden="1">
      <c r="A77" s="40">
        <v>18339.0</v>
      </c>
      <c r="B77" s="39">
        <f t="shared" si="1"/>
        <v>71</v>
      </c>
      <c r="C77" s="39" t="str">
        <f>IFERROR(__xludf.DUMMYFUNCTION("IF(ISBETWEEN(B77,60,69), ""Old"", IF(ISBETWEEN(B77, 20, 29), ""Young"", ""Other""))"),"Other")</f>
        <v>Other</v>
      </c>
    </row>
    <row r="78" hidden="1">
      <c r="A78" s="40">
        <v>18340.0</v>
      </c>
      <c r="B78" s="39">
        <f t="shared" si="1"/>
        <v>71</v>
      </c>
      <c r="C78" s="39" t="str">
        <f>IFERROR(__xludf.DUMMYFUNCTION("IF(ISBETWEEN(B78,60,69), ""Old"", IF(ISBETWEEN(B78, 20, 29), ""Young"", ""Other""))"),"Other")</f>
        <v>Other</v>
      </c>
    </row>
    <row r="79" hidden="1">
      <c r="A79" s="40">
        <v>18341.0</v>
      </c>
      <c r="B79" s="39">
        <f t="shared" si="1"/>
        <v>71</v>
      </c>
      <c r="C79" s="39" t="str">
        <f>IFERROR(__xludf.DUMMYFUNCTION("IF(ISBETWEEN(B79,60,69), ""Old"", IF(ISBETWEEN(B79, 20, 29), ""Young"", ""Other""))"),"Other")</f>
        <v>Other</v>
      </c>
    </row>
    <row r="80" hidden="1">
      <c r="A80" s="40">
        <v>18342.0</v>
      </c>
      <c r="B80" s="39">
        <f t="shared" si="1"/>
        <v>71</v>
      </c>
      <c r="C80" s="39" t="str">
        <f>IFERROR(__xludf.DUMMYFUNCTION("IF(ISBETWEEN(B80,60,69), ""Old"", IF(ISBETWEEN(B80, 20, 29), ""Young"", ""Other""))"),"Other")</f>
        <v>Other</v>
      </c>
    </row>
    <row r="81" hidden="1">
      <c r="A81" s="40">
        <v>18343.0</v>
      </c>
      <c r="B81" s="39">
        <f t="shared" si="1"/>
        <v>71</v>
      </c>
      <c r="C81" s="39" t="str">
        <f>IFERROR(__xludf.DUMMYFUNCTION("IF(ISBETWEEN(B81,60,69), ""Old"", IF(ISBETWEEN(B81, 20, 29), ""Young"", ""Other""))"),"Other")</f>
        <v>Other</v>
      </c>
    </row>
    <row r="82" hidden="1">
      <c r="A82" s="40">
        <v>18344.0</v>
      </c>
      <c r="B82" s="39">
        <f t="shared" si="1"/>
        <v>71</v>
      </c>
      <c r="C82" s="39" t="str">
        <f>IFERROR(__xludf.DUMMYFUNCTION("IF(ISBETWEEN(B82,60,69), ""Old"", IF(ISBETWEEN(B82, 20, 29), ""Young"", ""Other""))"),"Other")</f>
        <v>Other</v>
      </c>
    </row>
    <row r="83" hidden="1">
      <c r="A83" s="40">
        <v>18345.0</v>
      </c>
      <c r="B83" s="39">
        <f t="shared" si="1"/>
        <v>71</v>
      </c>
      <c r="C83" s="39" t="str">
        <f>IFERROR(__xludf.DUMMYFUNCTION("IF(ISBETWEEN(B83,60,69), ""Old"", IF(ISBETWEEN(B83, 20, 29), ""Young"", ""Other""))"),"Other")</f>
        <v>Other</v>
      </c>
    </row>
    <row r="84" hidden="1">
      <c r="A84" s="40">
        <v>18346.0</v>
      </c>
      <c r="B84" s="39">
        <f t="shared" si="1"/>
        <v>71</v>
      </c>
      <c r="C84" s="39" t="str">
        <f>IFERROR(__xludf.DUMMYFUNCTION("IF(ISBETWEEN(B84,60,69), ""Old"", IF(ISBETWEEN(B84, 20, 29), ""Young"", ""Other""))"),"Other")</f>
        <v>Other</v>
      </c>
    </row>
    <row r="85" hidden="1">
      <c r="A85" s="40">
        <v>18347.0</v>
      </c>
      <c r="B85" s="39">
        <f t="shared" si="1"/>
        <v>71</v>
      </c>
      <c r="C85" s="39" t="str">
        <f>IFERROR(__xludf.DUMMYFUNCTION("IF(ISBETWEEN(B85,60,69), ""Old"", IF(ISBETWEEN(B85, 20, 29), ""Young"", ""Other""))"),"Other")</f>
        <v>Other</v>
      </c>
    </row>
    <row r="86" hidden="1">
      <c r="A86" s="40">
        <v>18348.0</v>
      </c>
      <c r="B86" s="39">
        <f t="shared" si="1"/>
        <v>71</v>
      </c>
      <c r="C86" s="39" t="str">
        <f>IFERROR(__xludf.DUMMYFUNCTION("IF(ISBETWEEN(B86,60,69), ""Old"", IF(ISBETWEEN(B86, 20, 29), ""Young"", ""Other""))"),"Other")</f>
        <v>Other</v>
      </c>
    </row>
    <row r="87" hidden="1">
      <c r="A87" s="40">
        <v>18349.0</v>
      </c>
      <c r="B87" s="39">
        <f t="shared" si="1"/>
        <v>71</v>
      </c>
      <c r="C87" s="39" t="str">
        <f>IFERROR(__xludf.DUMMYFUNCTION("IF(ISBETWEEN(B87,60,69), ""Old"", IF(ISBETWEEN(B87, 20, 29), ""Young"", ""Other""))"),"Other")</f>
        <v>Other</v>
      </c>
    </row>
    <row r="88" hidden="1">
      <c r="A88" s="40">
        <v>18350.0</v>
      </c>
      <c r="B88" s="39">
        <f t="shared" si="1"/>
        <v>71</v>
      </c>
      <c r="C88" s="39" t="str">
        <f>IFERROR(__xludf.DUMMYFUNCTION("IF(ISBETWEEN(B88,60,69), ""Old"", IF(ISBETWEEN(B88, 20, 29), ""Young"", ""Other""))"),"Other")</f>
        <v>Other</v>
      </c>
    </row>
    <row r="89" hidden="1">
      <c r="A89" s="40">
        <v>18351.0</v>
      </c>
      <c r="B89" s="39">
        <f t="shared" si="1"/>
        <v>71</v>
      </c>
      <c r="C89" s="39" t="str">
        <f>IFERROR(__xludf.DUMMYFUNCTION("IF(ISBETWEEN(B89,60,69), ""Old"", IF(ISBETWEEN(B89, 20, 29), ""Young"", ""Other""))"),"Other")</f>
        <v>Other</v>
      </c>
    </row>
    <row r="90" hidden="1">
      <c r="A90" s="40">
        <v>18352.0</v>
      </c>
      <c r="B90" s="39">
        <f t="shared" si="1"/>
        <v>71</v>
      </c>
      <c r="C90" s="39" t="str">
        <f>IFERROR(__xludf.DUMMYFUNCTION("IF(ISBETWEEN(B90,60,69), ""Old"", IF(ISBETWEEN(B90, 20, 29), ""Young"", ""Other""))"),"Other")</f>
        <v>Other</v>
      </c>
    </row>
    <row r="91" hidden="1">
      <c r="A91" s="40">
        <v>18353.0</v>
      </c>
      <c r="B91" s="39">
        <f t="shared" si="1"/>
        <v>71</v>
      </c>
      <c r="C91" s="39" t="str">
        <f>IFERROR(__xludf.DUMMYFUNCTION("IF(ISBETWEEN(B91,60,69), ""Old"", IF(ISBETWEEN(B91, 20, 29), ""Young"", ""Other""))"),"Other")</f>
        <v>Other</v>
      </c>
    </row>
    <row r="92" hidden="1">
      <c r="A92" s="40">
        <v>18354.0</v>
      </c>
      <c r="B92" s="39">
        <f t="shared" si="1"/>
        <v>71</v>
      </c>
      <c r="C92" s="39" t="str">
        <f>IFERROR(__xludf.DUMMYFUNCTION("IF(ISBETWEEN(B92,60,69), ""Old"", IF(ISBETWEEN(B92, 20, 29), ""Young"", ""Other""))"),"Other")</f>
        <v>Other</v>
      </c>
    </row>
    <row r="93" hidden="1">
      <c r="A93" s="40">
        <v>18355.0</v>
      </c>
      <c r="B93" s="39">
        <f t="shared" si="1"/>
        <v>71</v>
      </c>
      <c r="C93" s="39" t="str">
        <f>IFERROR(__xludf.DUMMYFUNCTION("IF(ISBETWEEN(B93,60,69), ""Old"", IF(ISBETWEEN(B93, 20, 29), ""Young"", ""Other""))"),"Other")</f>
        <v>Other</v>
      </c>
    </row>
    <row r="94" hidden="1">
      <c r="A94" s="40">
        <v>18356.0</v>
      </c>
      <c r="B94" s="39">
        <f t="shared" si="1"/>
        <v>71</v>
      </c>
      <c r="C94" s="39" t="str">
        <f>IFERROR(__xludf.DUMMYFUNCTION("IF(ISBETWEEN(B94,60,69), ""Old"", IF(ISBETWEEN(B94, 20, 29), ""Young"", ""Other""))"),"Other")</f>
        <v>Other</v>
      </c>
    </row>
    <row r="95" hidden="1">
      <c r="A95" s="40">
        <v>18357.0</v>
      </c>
      <c r="B95" s="39">
        <f t="shared" si="1"/>
        <v>71</v>
      </c>
      <c r="C95" s="39" t="str">
        <f>IFERROR(__xludf.DUMMYFUNCTION("IF(ISBETWEEN(B95,60,69), ""Old"", IF(ISBETWEEN(B95, 20, 29), ""Young"", ""Other""))"),"Other")</f>
        <v>Other</v>
      </c>
    </row>
    <row r="96" hidden="1">
      <c r="A96" s="40">
        <v>18358.0</v>
      </c>
      <c r="B96" s="39">
        <f t="shared" si="1"/>
        <v>71</v>
      </c>
      <c r="C96" s="39" t="str">
        <f>IFERROR(__xludf.DUMMYFUNCTION("IF(ISBETWEEN(B96,60,69), ""Old"", IF(ISBETWEEN(B96, 20, 29), ""Young"", ""Other""))"),"Other")</f>
        <v>Other</v>
      </c>
    </row>
    <row r="97" hidden="1">
      <c r="A97" s="40">
        <v>18359.0</v>
      </c>
      <c r="B97" s="39">
        <f t="shared" si="1"/>
        <v>71</v>
      </c>
      <c r="C97" s="39" t="str">
        <f>IFERROR(__xludf.DUMMYFUNCTION("IF(ISBETWEEN(B97,60,69), ""Old"", IF(ISBETWEEN(B97, 20, 29), ""Young"", ""Other""))"),"Other")</f>
        <v>Other</v>
      </c>
    </row>
    <row r="98" hidden="1">
      <c r="A98" s="40">
        <v>18360.0</v>
      </c>
      <c r="B98" s="39">
        <f t="shared" si="1"/>
        <v>71</v>
      </c>
      <c r="C98" s="39" t="str">
        <f>IFERROR(__xludf.DUMMYFUNCTION("IF(ISBETWEEN(B98,60,69), ""Old"", IF(ISBETWEEN(B98, 20, 29), ""Young"", ""Other""))"),"Other")</f>
        <v>Other</v>
      </c>
    </row>
    <row r="99" hidden="1">
      <c r="A99" s="40">
        <v>18361.0</v>
      </c>
      <c r="B99" s="39">
        <f t="shared" si="1"/>
        <v>71</v>
      </c>
      <c r="C99" s="39" t="str">
        <f>IFERROR(__xludf.DUMMYFUNCTION("IF(ISBETWEEN(B99,60,69), ""Old"", IF(ISBETWEEN(B99, 20, 29), ""Young"", ""Other""))"),"Other")</f>
        <v>Other</v>
      </c>
    </row>
    <row r="100" hidden="1">
      <c r="A100" s="40">
        <v>18362.0</v>
      </c>
      <c r="B100" s="39">
        <f t="shared" si="1"/>
        <v>71</v>
      </c>
      <c r="C100" s="39" t="str">
        <f>IFERROR(__xludf.DUMMYFUNCTION("IF(ISBETWEEN(B100,60,69), ""Old"", IF(ISBETWEEN(B100, 20, 29), ""Young"", ""Other""))"),"Other")</f>
        <v>Other</v>
      </c>
    </row>
    <row r="101" hidden="1">
      <c r="A101" s="40">
        <v>18363.0</v>
      </c>
      <c r="B101" s="39">
        <f t="shared" si="1"/>
        <v>71</v>
      </c>
      <c r="C101" s="39" t="str">
        <f>IFERROR(__xludf.DUMMYFUNCTION("IF(ISBETWEEN(B101,60,69), ""Old"", IF(ISBETWEEN(B101, 20, 29), ""Young"", ""Other""))"),"Other")</f>
        <v>Other</v>
      </c>
    </row>
    <row r="102" hidden="1">
      <c r="A102" s="40">
        <v>18364.0</v>
      </c>
      <c r="B102" s="39">
        <f t="shared" si="1"/>
        <v>71</v>
      </c>
      <c r="C102" s="39" t="str">
        <f>IFERROR(__xludf.DUMMYFUNCTION("IF(ISBETWEEN(B102,60,69), ""Old"", IF(ISBETWEEN(B102, 20, 29), ""Young"", ""Other""))"),"Other")</f>
        <v>Other</v>
      </c>
    </row>
    <row r="103" hidden="1">
      <c r="A103" s="40">
        <v>18365.0</v>
      </c>
      <c r="B103" s="39">
        <f t="shared" si="1"/>
        <v>71</v>
      </c>
      <c r="C103" s="39" t="str">
        <f>IFERROR(__xludf.DUMMYFUNCTION("IF(ISBETWEEN(B103,60,69), ""Old"", IF(ISBETWEEN(B103, 20, 29), ""Young"", ""Other""))"),"Other")</f>
        <v>Other</v>
      </c>
    </row>
    <row r="104" hidden="1">
      <c r="A104" s="40">
        <v>18366.0</v>
      </c>
      <c r="B104" s="39">
        <f t="shared" si="1"/>
        <v>71</v>
      </c>
      <c r="C104" s="39" t="str">
        <f>IFERROR(__xludf.DUMMYFUNCTION("IF(ISBETWEEN(B104,60,69), ""Old"", IF(ISBETWEEN(B104, 20, 29), ""Young"", ""Other""))"),"Other")</f>
        <v>Other</v>
      </c>
    </row>
    <row r="105" hidden="1">
      <c r="A105" s="40">
        <v>18367.0</v>
      </c>
      <c r="B105" s="39">
        <f t="shared" si="1"/>
        <v>71</v>
      </c>
      <c r="C105" s="39" t="str">
        <f>IFERROR(__xludf.DUMMYFUNCTION("IF(ISBETWEEN(B105,60,69), ""Old"", IF(ISBETWEEN(B105, 20, 29), ""Young"", ""Other""))"),"Other")</f>
        <v>Other</v>
      </c>
    </row>
    <row r="106" hidden="1">
      <c r="A106" s="40">
        <v>18368.0</v>
      </c>
      <c r="B106" s="39">
        <f t="shared" si="1"/>
        <v>71</v>
      </c>
      <c r="C106" s="39" t="str">
        <f>IFERROR(__xludf.DUMMYFUNCTION("IF(ISBETWEEN(B106,60,69), ""Old"", IF(ISBETWEEN(B106, 20, 29), ""Young"", ""Other""))"),"Other")</f>
        <v>Other</v>
      </c>
    </row>
    <row r="107" hidden="1">
      <c r="A107" s="40">
        <v>18369.0</v>
      </c>
      <c r="B107" s="39">
        <f t="shared" si="1"/>
        <v>71</v>
      </c>
      <c r="C107" s="39" t="str">
        <f>IFERROR(__xludf.DUMMYFUNCTION("IF(ISBETWEEN(B107,60,69), ""Old"", IF(ISBETWEEN(B107, 20, 29), ""Young"", ""Other""))"),"Other")</f>
        <v>Other</v>
      </c>
    </row>
    <row r="108" hidden="1">
      <c r="A108" s="40">
        <v>18370.0</v>
      </c>
      <c r="B108" s="39">
        <f t="shared" si="1"/>
        <v>71</v>
      </c>
      <c r="C108" s="39" t="str">
        <f>IFERROR(__xludf.DUMMYFUNCTION("IF(ISBETWEEN(B108,60,69), ""Old"", IF(ISBETWEEN(B108, 20, 29), ""Young"", ""Other""))"),"Other")</f>
        <v>Other</v>
      </c>
    </row>
    <row r="109" hidden="1">
      <c r="A109" s="40">
        <v>18371.0</v>
      </c>
      <c r="B109" s="39">
        <f t="shared" si="1"/>
        <v>71</v>
      </c>
      <c r="C109" s="39" t="str">
        <f>IFERROR(__xludf.DUMMYFUNCTION("IF(ISBETWEEN(B109,60,69), ""Old"", IF(ISBETWEEN(B109, 20, 29), ""Young"", ""Other""))"),"Other")</f>
        <v>Other</v>
      </c>
    </row>
    <row r="110" hidden="1">
      <c r="A110" s="40">
        <v>18372.0</v>
      </c>
      <c r="B110" s="39">
        <f t="shared" si="1"/>
        <v>71</v>
      </c>
      <c r="C110" s="39" t="str">
        <f>IFERROR(__xludf.DUMMYFUNCTION("IF(ISBETWEEN(B110,60,69), ""Old"", IF(ISBETWEEN(B110, 20, 29), ""Young"", ""Other""))"),"Other")</f>
        <v>Other</v>
      </c>
    </row>
    <row r="111" hidden="1">
      <c r="A111" s="40">
        <v>18373.0</v>
      </c>
      <c r="B111" s="39">
        <f t="shared" si="1"/>
        <v>71</v>
      </c>
      <c r="C111" s="39" t="str">
        <f>IFERROR(__xludf.DUMMYFUNCTION("IF(ISBETWEEN(B111,60,69), ""Old"", IF(ISBETWEEN(B111, 20, 29), ""Young"", ""Other""))"),"Other")</f>
        <v>Other</v>
      </c>
    </row>
    <row r="112" hidden="1">
      <c r="A112" s="40">
        <v>18374.0</v>
      </c>
      <c r="B112" s="39">
        <f t="shared" si="1"/>
        <v>71</v>
      </c>
      <c r="C112" s="39" t="str">
        <f>IFERROR(__xludf.DUMMYFUNCTION("IF(ISBETWEEN(B112,60,69), ""Old"", IF(ISBETWEEN(B112, 20, 29), ""Young"", ""Other""))"),"Other")</f>
        <v>Other</v>
      </c>
    </row>
    <row r="113" hidden="1">
      <c r="A113" s="40">
        <v>18375.0</v>
      </c>
      <c r="B113" s="39">
        <f t="shared" si="1"/>
        <v>71</v>
      </c>
      <c r="C113" s="39" t="str">
        <f>IFERROR(__xludf.DUMMYFUNCTION("IF(ISBETWEEN(B113,60,69), ""Old"", IF(ISBETWEEN(B113, 20, 29), ""Young"", ""Other""))"),"Other")</f>
        <v>Other</v>
      </c>
    </row>
    <row r="114" hidden="1">
      <c r="A114" s="40">
        <v>18376.0</v>
      </c>
      <c r="B114" s="39">
        <f t="shared" si="1"/>
        <v>71</v>
      </c>
      <c r="C114" s="39" t="str">
        <f>IFERROR(__xludf.DUMMYFUNCTION("IF(ISBETWEEN(B114,60,69), ""Old"", IF(ISBETWEEN(B114, 20, 29), ""Young"", ""Other""))"),"Other")</f>
        <v>Other</v>
      </c>
    </row>
    <row r="115" hidden="1">
      <c r="A115" s="40">
        <v>18377.0</v>
      </c>
      <c r="B115" s="39">
        <f t="shared" si="1"/>
        <v>71</v>
      </c>
      <c r="C115" s="39" t="str">
        <f>IFERROR(__xludf.DUMMYFUNCTION("IF(ISBETWEEN(B115,60,69), ""Old"", IF(ISBETWEEN(B115, 20, 29), ""Young"", ""Other""))"),"Other")</f>
        <v>Other</v>
      </c>
    </row>
    <row r="116" hidden="1">
      <c r="A116" s="40">
        <v>18378.0</v>
      </c>
      <c r="B116" s="39">
        <f t="shared" si="1"/>
        <v>71</v>
      </c>
      <c r="C116" s="39" t="str">
        <f>IFERROR(__xludf.DUMMYFUNCTION("IF(ISBETWEEN(B116,60,69), ""Old"", IF(ISBETWEEN(B116, 20, 29), ""Young"", ""Other""))"),"Other")</f>
        <v>Other</v>
      </c>
    </row>
    <row r="117" hidden="1">
      <c r="A117" s="40">
        <v>18379.0</v>
      </c>
      <c r="B117" s="39">
        <f t="shared" si="1"/>
        <v>71</v>
      </c>
      <c r="C117" s="39" t="str">
        <f>IFERROR(__xludf.DUMMYFUNCTION("IF(ISBETWEEN(B117,60,69), ""Old"", IF(ISBETWEEN(B117, 20, 29), ""Young"", ""Other""))"),"Other")</f>
        <v>Other</v>
      </c>
    </row>
    <row r="118" hidden="1">
      <c r="A118" s="40">
        <v>18380.0</v>
      </c>
      <c r="B118" s="39">
        <f t="shared" si="1"/>
        <v>71</v>
      </c>
      <c r="C118" s="39" t="str">
        <f>IFERROR(__xludf.DUMMYFUNCTION("IF(ISBETWEEN(B118,60,69), ""Old"", IF(ISBETWEEN(B118, 20, 29), ""Young"", ""Other""))"),"Other")</f>
        <v>Other</v>
      </c>
    </row>
    <row r="119" hidden="1">
      <c r="A119" s="40">
        <v>18381.0</v>
      </c>
      <c r="B119" s="39">
        <f t="shared" si="1"/>
        <v>71</v>
      </c>
      <c r="C119" s="39" t="str">
        <f>IFERROR(__xludf.DUMMYFUNCTION("IF(ISBETWEEN(B119,60,69), ""Old"", IF(ISBETWEEN(B119, 20, 29), ""Young"", ""Other""))"),"Other")</f>
        <v>Other</v>
      </c>
    </row>
    <row r="120" hidden="1">
      <c r="A120" s="40">
        <v>18382.0</v>
      </c>
      <c r="B120" s="39">
        <f t="shared" si="1"/>
        <v>71</v>
      </c>
      <c r="C120" s="39" t="str">
        <f>IFERROR(__xludf.DUMMYFUNCTION("IF(ISBETWEEN(B120,60,69), ""Old"", IF(ISBETWEEN(B120, 20, 29), ""Young"", ""Other""))"),"Other")</f>
        <v>Other</v>
      </c>
    </row>
    <row r="121" hidden="1">
      <c r="A121" s="40">
        <v>18383.0</v>
      </c>
      <c r="B121" s="39">
        <f t="shared" si="1"/>
        <v>71</v>
      </c>
      <c r="C121" s="39" t="str">
        <f>IFERROR(__xludf.DUMMYFUNCTION("IF(ISBETWEEN(B121,60,69), ""Old"", IF(ISBETWEEN(B121, 20, 29), ""Young"", ""Other""))"),"Other")</f>
        <v>Other</v>
      </c>
    </row>
    <row r="122" hidden="1">
      <c r="A122" s="40">
        <v>18384.0</v>
      </c>
      <c r="B122" s="39">
        <f t="shared" si="1"/>
        <v>71</v>
      </c>
      <c r="C122" s="39" t="str">
        <f>IFERROR(__xludf.DUMMYFUNCTION("IF(ISBETWEEN(B122,60,69), ""Old"", IF(ISBETWEEN(B122, 20, 29), ""Young"", ""Other""))"),"Other")</f>
        <v>Other</v>
      </c>
    </row>
    <row r="123" hidden="1">
      <c r="A123" s="40">
        <v>18385.0</v>
      </c>
      <c r="B123" s="39">
        <f t="shared" si="1"/>
        <v>71</v>
      </c>
      <c r="C123" s="39" t="str">
        <f>IFERROR(__xludf.DUMMYFUNCTION("IF(ISBETWEEN(B123,60,69), ""Old"", IF(ISBETWEEN(B123, 20, 29), ""Young"", ""Other""))"),"Other")</f>
        <v>Other</v>
      </c>
    </row>
    <row r="124" hidden="1">
      <c r="A124" s="40">
        <v>18386.0</v>
      </c>
      <c r="B124" s="39">
        <f t="shared" si="1"/>
        <v>71</v>
      </c>
      <c r="C124" s="39" t="str">
        <f>IFERROR(__xludf.DUMMYFUNCTION("IF(ISBETWEEN(B124,60,69), ""Old"", IF(ISBETWEEN(B124, 20, 29), ""Young"", ""Other""))"),"Other")</f>
        <v>Other</v>
      </c>
    </row>
    <row r="125" hidden="1">
      <c r="A125" s="40">
        <v>18387.0</v>
      </c>
      <c r="B125" s="39">
        <f t="shared" si="1"/>
        <v>71</v>
      </c>
      <c r="C125" s="39" t="str">
        <f>IFERROR(__xludf.DUMMYFUNCTION("IF(ISBETWEEN(B125,60,69), ""Old"", IF(ISBETWEEN(B125, 20, 29), ""Young"", ""Other""))"),"Other")</f>
        <v>Other</v>
      </c>
    </row>
    <row r="126" hidden="1">
      <c r="A126" s="40">
        <v>18388.0</v>
      </c>
      <c r="B126" s="39">
        <f t="shared" si="1"/>
        <v>71</v>
      </c>
      <c r="C126" s="39" t="str">
        <f>IFERROR(__xludf.DUMMYFUNCTION("IF(ISBETWEEN(B126,60,69), ""Old"", IF(ISBETWEEN(B126, 20, 29), ""Young"", ""Other""))"),"Other")</f>
        <v>Other</v>
      </c>
    </row>
    <row r="127" hidden="1">
      <c r="A127" s="40">
        <v>18389.0</v>
      </c>
      <c r="B127" s="39">
        <f t="shared" si="1"/>
        <v>71</v>
      </c>
      <c r="C127" s="39" t="str">
        <f>IFERROR(__xludf.DUMMYFUNCTION("IF(ISBETWEEN(B127,60,69), ""Old"", IF(ISBETWEEN(B127, 20, 29), ""Young"", ""Other""))"),"Other")</f>
        <v>Other</v>
      </c>
    </row>
    <row r="128" hidden="1">
      <c r="A128" s="40">
        <v>18390.0</v>
      </c>
      <c r="B128" s="39">
        <f t="shared" si="1"/>
        <v>71</v>
      </c>
      <c r="C128" s="39" t="str">
        <f>IFERROR(__xludf.DUMMYFUNCTION("IF(ISBETWEEN(B128,60,69), ""Old"", IF(ISBETWEEN(B128, 20, 29), ""Young"", ""Other""))"),"Other")</f>
        <v>Other</v>
      </c>
    </row>
    <row r="129" hidden="1">
      <c r="A129" s="40">
        <v>18391.0</v>
      </c>
      <c r="B129" s="39">
        <f t="shared" si="1"/>
        <v>71</v>
      </c>
      <c r="C129" s="39" t="str">
        <f>IFERROR(__xludf.DUMMYFUNCTION("IF(ISBETWEEN(B129,60,69), ""Old"", IF(ISBETWEEN(B129, 20, 29), ""Young"", ""Other""))"),"Other")</f>
        <v>Other</v>
      </c>
    </row>
    <row r="130" hidden="1">
      <c r="A130" s="40">
        <v>18392.0</v>
      </c>
      <c r="B130" s="39">
        <f t="shared" si="1"/>
        <v>71</v>
      </c>
      <c r="C130" s="39" t="str">
        <f>IFERROR(__xludf.DUMMYFUNCTION("IF(ISBETWEEN(B130,60,69), ""Old"", IF(ISBETWEEN(B130, 20, 29), ""Young"", ""Other""))"),"Other")</f>
        <v>Other</v>
      </c>
    </row>
    <row r="131" hidden="1">
      <c r="A131" s="40">
        <v>18393.0</v>
      </c>
      <c r="B131" s="39">
        <f t="shared" si="1"/>
        <v>71</v>
      </c>
      <c r="C131" s="39" t="str">
        <f>IFERROR(__xludf.DUMMYFUNCTION("IF(ISBETWEEN(B131,60,69), ""Old"", IF(ISBETWEEN(B131, 20, 29), ""Young"", ""Other""))"),"Other")</f>
        <v>Other</v>
      </c>
    </row>
    <row r="132" hidden="1">
      <c r="A132" s="40">
        <v>18394.0</v>
      </c>
      <c r="B132" s="39">
        <f t="shared" si="1"/>
        <v>71</v>
      </c>
      <c r="C132" s="39" t="str">
        <f>IFERROR(__xludf.DUMMYFUNCTION("IF(ISBETWEEN(B132,60,69), ""Old"", IF(ISBETWEEN(B132, 20, 29), ""Young"", ""Other""))"),"Other")</f>
        <v>Other</v>
      </c>
    </row>
    <row r="133" hidden="1">
      <c r="A133" s="40">
        <v>18395.0</v>
      </c>
      <c r="B133" s="39">
        <f t="shared" si="1"/>
        <v>71</v>
      </c>
      <c r="C133" s="39" t="str">
        <f>IFERROR(__xludf.DUMMYFUNCTION("IF(ISBETWEEN(B133,60,69), ""Old"", IF(ISBETWEEN(B133, 20, 29), ""Young"", ""Other""))"),"Other")</f>
        <v>Other</v>
      </c>
    </row>
    <row r="134" hidden="1">
      <c r="A134" s="40">
        <v>18396.0</v>
      </c>
      <c r="B134" s="39">
        <f t="shared" si="1"/>
        <v>71</v>
      </c>
      <c r="C134" s="39" t="str">
        <f>IFERROR(__xludf.DUMMYFUNCTION("IF(ISBETWEEN(B134,60,69), ""Old"", IF(ISBETWEEN(B134, 20, 29), ""Young"", ""Other""))"),"Other")</f>
        <v>Other</v>
      </c>
    </row>
    <row r="135" hidden="1">
      <c r="A135" s="40">
        <v>18397.0</v>
      </c>
      <c r="B135" s="39">
        <f t="shared" si="1"/>
        <v>71</v>
      </c>
      <c r="C135" s="39" t="str">
        <f>IFERROR(__xludf.DUMMYFUNCTION("IF(ISBETWEEN(B135,60,69), ""Old"", IF(ISBETWEEN(B135, 20, 29), ""Young"", ""Other""))"),"Other")</f>
        <v>Other</v>
      </c>
    </row>
    <row r="136" hidden="1">
      <c r="A136" s="40">
        <v>18398.0</v>
      </c>
      <c r="B136" s="39">
        <f t="shared" si="1"/>
        <v>71</v>
      </c>
      <c r="C136" s="39" t="str">
        <f>IFERROR(__xludf.DUMMYFUNCTION("IF(ISBETWEEN(B136,60,69), ""Old"", IF(ISBETWEEN(B136, 20, 29), ""Young"", ""Other""))"),"Other")</f>
        <v>Other</v>
      </c>
    </row>
    <row r="137" hidden="1">
      <c r="A137" s="40">
        <v>18399.0</v>
      </c>
      <c r="B137" s="39">
        <f t="shared" si="1"/>
        <v>71</v>
      </c>
      <c r="C137" s="39" t="str">
        <f>IFERROR(__xludf.DUMMYFUNCTION("IF(ISBETWEEN(B137,60,69), ""Old"", IF(ISBETWEEN(B137, 20, 29), ""Young"", ""Other""))"),"Other")</f>
        <v>Other</v>
      </c>
    </row>
    <row r="138" hidden="1">
      <c r="A138" s="40">
        <v>18400.0</v>
      </c>
      <c r="B138" s="39">
        <f t="shared" si="1"/>
        <v>71</v>
      </c>
      <c r="C138" s="39" t="str">
        <f>IFERROR(__xludf.DUMMYFUNCTION("IF(ISBETWEEN(B138,60,69), ""Old"", IF(ISBETWEEN(B138, 20, 29), ""Young"", ""Other""))"),"Other")</f>
        <v>Other</v>
      </c>
    </row>
    <row r="139" hidden="1">
      <c r="A139" s="40">
        <v>18401.0</v>
      </c>
      <c r="B139" s="39">
        <f t="shared" si="1"/>
        <v>71</v>
      </c>
      <c r="C139" s="39" t="str">
        <f>IFERROR(__xludf.DUMMYFUNCTION("IF(ISBETWEEN(B139,60,69), ""Old"", IF(ISBETWEEN(B139, 20, 29), ""Young"", ""Other""))"),"Other")</f>
        <v>Other</v>
      </c>
    </row>
    <row r="140" hidden="1">
      <c r="A140" s="40">
        <v>18402.0</v>
      </c>
      <c r="B140" s="39">
        <f t="shared" si="1"/>
        <v>71</v>
      </c>
      <c r="C140" s="39" t="str">
        <f>IFERROR(__xludf.DUMMYFUNCTION("IF(ISBETWEEN(B140,60,69), ""Old"", IF(ISBETWEEN(B140, 20, 29), ""Young"", ""Other""))"),"Other")</f>
        <v>Other</v>
      </c>
    </row>
    <row r="141" hidden="1">
      <c r="A141" s="40">
        <v>18403.0</v>
      </c>
      <c r="B141" s="39">
        <f t="shared" si="1"/>
        <v>71</v>
      </c>
      <c r="C141" s="39" t="str">
        <f>IFERROR(__xludf.DUMMYFUNCTION("IF(ISBETWEEN(B141,60,69), ""Old"", IF(ISBETWEEN(B141, 20, 29), ""Young"", ""Other""))"),"Other")</f>
        <v>Other</v>
      </c>
    </row>
    <row r="142" hidden="1">
      <c r="A142" s="40">
        <v>18404.0</v>
      </c>
      <c r="B142" s="39">
        <f t="shared" si="1"/>
        <v>71</v>
      </c>
      <c r="C142" s="39" t="str">
        <f>IFERROR(__xludf.DUMMYFUNCTION("IF(ISBETWEEN(B142,60,69), ""Old"", IF(ISBETWEEN(B142, 20, 29), ""Young"", ""Other""))"),"Other")</f>
        <v>Other</v>
      </c>
    </row>
    <row r="143" hidden="1">
      <c r="A143" s="40">
        <v>18405.0</v>
      </c>
      <c r="B143" s="39">
        <f t="shared" si="1"/>
        <v>71</v>
      </c>
      <c r="C143" s="39" t="str">
        <f>IFERROR(__xludf.DUMMYFUNCTION("IF(ISBETWEEN(B143,60,69), ""Old"", IF(ISBETWEEN(B143, 20, 29), ""Young"", ""Other""))"),"Other")</f>
        <v>Other</v>
      </c>
    </row>
    <row r="144" hidden="1">
      <c r="A144" s="40">
        <v>18406.0</v>
      </c>
      <c r="B144" s="39">
        <f t="shared" si="1"/>
        <v>71</v>
      </c>
      <c r="C144" s="39" t="str">
        <f>IFERROR(__xludf.DUMMYFUNCTION("IF(ISBETWEEN(B144,60,69), ""Old"", IF(ISBETWEEN(B144, 20, 29), ""Young"", ""Other""))"),"Other")</f>
        <v>Other</v>
      </c>
    </row>
    <row r="145" hidden="1">
      <c r="A145" s="40">
        <v>18407.0</v>
      </c>
      <c r="B145" s="39">
        <f t="shared" si="1"/>
        <v>71</v>
      </c>
      <c r="C145" s="39" t="str">
        <f>IFERROR(__xludf.DUMMYFUNCTION("IF(ISBETWEEN(B145,60,69), ""Old"", IF(ISBETWEEN(B145, 20, 29), ""Young"", ""Other""))"),"Other")</f>
        <v>Other</v>
      </c>
    </row>
    <row r="146" hidden="1">
      <c r="A146" s="40">
        <v>18408.0</v>
      </c>
      <c r="B146" s="39">
        <f t="shared" si="1"/>
        <v>71</v>
      </c>
      <c r="C146" s="39" t="str">
        <f>IFERROR(__xludf.DUMMYFUNCTION("IF(ISBETWEEN(B146,60,69), ""Old"", IF(ISBETWEEN(B146, 20, 29), ""Young"", ""Other""))"),"Other")</f>
        <v>Other</v>
      </c>
    </row>
    <row r="147" hidden="1">
      <c r="A147" s="40">
        <v>18409.0</v>
      </c>
      <c r="B147" s="39">
        <f t="shared" si="1"/>
        <v>71</v>
      </c>
      <c r="C147" s="39" t="str">
        <f>IFERROR(__xludf.DUMMYFUNCTION("IF(ISBETWEEN(B147,60,69), ""Old"", IF(ISBETWEEN(B147, 20, 29), ""Young"", ""Other""))"),"Other")</f>
        <v>Other</v>
      </c>
    </row>
    <row r="148" hidden="1">
      <c r="A148" s="40">
        <v>18410.0</v>
      </c>
      <c r="B148" s="39">
        <f t="shared" si="1"/>
        <v>71</v>
      </c>
      <c r="C148" s="39" t="str">
        <f>IFERROR(__xludf.DUMMYFUNCTION("IF(ISBETWEEN(B148,60,69), ""Old"", IF(ISBETWEEN(B148, 20, 29), ""Young"", ""Other""))"),"Other")</f>
        <v>Other</v>
      </c>
    </row>
    <row r="149" hidden="1">
      <c r="A149" s="40">
        <v>18411.0</v>
      </c>
      <c r="B149" s="39">
        <f t="shared" si="1"/>
        <v>71</v>
      </c>
      <c r="C149" s="39" t="str">
        <f>IFERROR(__xludf.DUMMYFUNCTION("IF(ISBETWEEN(B149,60,69), ""Old"", IF(ISBETWEEN(B149, 20, 29), ""Young"", ""Other""))"),"Other")</f>
        <v>Other</v>
      </c>
    </row>
    <row r="150" hidden="1">
      <c r="A150" s="40">
        <v>18412.0</v>
      </c>
      <c r="B150" s="39">
        <f t="shared" si="1"/>
        <v>71</v>
      </c>
      <c r="C150" s="39" t="str">
        <f>IFERROR(__xludf.DUMMYFUNCTION("IF(ISBETWEEN(B150,60,69), ""Old"", IF(ISBETWEEN(B150, 20, 29), ""Young"", ""Other""))"),"Other")</f>
        <v>Other</v>
      </c>
    </row>
    <row r="151" hidden="1">
      <c r="A151" s="40">
        <v>18413.0</v>
      </c>
      <c r="B151" s="39">
        <f t="shared" si="1"/>
        <v>71</v>
      </c>
      <c r="C151" s="39" t="str">
        <f>IFERROR(__xludf.DUMMYFUNCTION("IF(ISBETWEEN(B151,60,69), ""Old"", IF(ISBETWEEN(B151, 20, 29), ""Young"", ""Other""))"),"Other")</f>
        <v>Other</v>
      </c>
    </row>
    <row r="152" hidden="1">
      <c r="A152" s="40">
        <v>18414.0</v>
      </c>
      <c r="B152" s="39">
        <f t="shared" si="1"/>
        <v>71</v>
      </c>
      <c r="C152" s="39" t="str">
        <f>IFERROR(__xludf.DUMMYFUNCTION("IF(ISBETWEEN(B152,60,69), ""Old"", IF(ISBETWEEN(B152, 20, 29), ""Young"", ""Other""))"),"Other")</f>
        <v>Other</v>
      </c>
    </row>
    <row r="153" hidden="1">
      <c r="A153" s="40">
        <v>18415.0</v>
      </c>
      <c r="B153" s="39">
        <f t="shared" si="1"/>
        <v>71</v>
      </c>
      <c r="C153" s="39" t="str">
        <f>IFERROR(__xludf.DUMMYFUNCTION("IF(ISBETWEEN(B153,60,69), ""Old"", IF(ISBETWEEN(B153, 20, 29), ""Young"", ""Other""))"),"Other")</f>
        <v>Other</v>
      </c>
    </row>
    <row r="154" hidden="1">
      <c r="A154" s="40">
        <v>18416.0</v>
      </c>
      <c r="B154" s="39">
        <f t="shared" si="1"/>
        <v>71</v>
      </c>
      <c r="C154" s="39" t="str">
        <f>IFERROR(__xludf.DUMMYFUNCTION("IF(ISBETWEEN(B154,60,69), ""Old"", IF(ISBETWEEN(B154, 20, 29), ""Young"", ""Other""))"),"Other")</f>
        <v>Other</v>
      </c>
    </row>
    <row r="155" hidden="1">
      <c r="A155" s="40">
        <v>18417.0</v>
      </c>
      <c r="B155" s="39">
        <f t="shared" si="1"/>
        <v>71</v>
      </c>
      <c r="C155" s="39" t="str">
        <f>IFERROR(__xludf.DUMMYFUNCTION("IF(ISBETWEEN(B155,60,69), ""Old"", IF(ISBETWEEN(B155, 20, 29), ""Young"", ""Other""))"),"Other")</f>
        <v>Other</v>
      </c>
    </row>
    <row r="156" hidden="1">
      <c r="A156" s="40">
        <v>18418.0</v>
      </c>
      <c r="B156" s="39">
        <f t="shared" si="1"/>
        <v>71</v>
      </c>
      <c r="C156" s="39" t="str">
        <f>IFERROR(__xludf.DUMMYFUNCTION("IF(ISBETWEEN(B156,60,69), ""Old"", IF(ISBETWEEN(B156, 20, 29), ""Young"", ""Other""))"),"Other")</f>
        <v>Other</v>
      </c>
    </row>
    <row r="157" hidden="1">
      <c r="A157" s="40">
        <v>18419.0</v>
      </c>
      <c r="B157" s="39">
        <f t="shared" si="1"/>
        <v>71</v>
      </c>
      <c r="C157" s="39" t="str">
        <f>IFERROR(__xludf.DUMMYFUNCTION("IF(ISBETWEEN(B157,60,69), ""Old"", IF(ISBETWEEN(B157, 20, 29), ""Young"", ""Other""))"),"Other")</f>
        <v>Other</v>
      </c>
    </row>
    <row r="158" hidden="1">
      <c r="A158" s="40">
        <v>18420.0</v>
      </c>
      <c r="B158" s="39">
        <f t="shared" si="1"/>
        <v>71</v>
      </c>
      <c r="C158" s="39" t="str">
        <f>IFERROR(__xludf.DUMMYFUNCTION("IF(ISBETWEEN(B158,60,69), ""Old"", IF(ISBETWEEN(B158, 20, 29), ""Young"", ""Other""))"),"Other")</f>
        <v>Other</v>
      </c>
    </row>
    <row r="159" hidden="1">
      <c r="A159" s="40">
        <v>18421.0</v>
      </c>
      <c r="B159" s="39">
        <f t="shared" si="1"/>
        <v>71</v>
      </c>
      <c r="C159" s="39" t="str">
        <f>IFERROR(__xludf.DUMMYFUNCTION("IF(ISBETWEEN(B159,60,69), ""Old"", IF(ISBETWEEN(B159, 20, 29), ""Young"", ""Other""))"),"Other")</f>
        <v>Other</v>
      </c>
    </row>
    <row r="160" hidden="1">
      <c r="A160" s="40">
        <v>18422.0</v>
      </c>
      <c r="B160" s="39">
        <f t="shared" si="1"/>
        <v>71</v>
      </c>
      <c r="C160" s="39" t="str">
        <f>IFERROR(__xludf.DUMMYFUNCTION("IF(ISBETWEEN(B160,60,69), ""Old"", IF(ISBETWEEN(B160, 20, 29), ""Young"", ""Other""))"),"Other")</f>
        <v>Other</v>
      </c>
    </row>
    <row r="161" hidden="1">
      <c r="A161" s="40">
        <v>18423.0</v>
      </c>
      <c r="B161" s="39">
        <f t="shared" si="1"/>
        <v>71</v>
      </c>
      <c r="C161" s="39" t="str">
        <f>IFERROR(__xludf.DUMMYFUNCTION("IF(ISBETWEEN(B161,60,69), ""Old"", IF(ISBETWEEN(B161, 20, 29), ""Young"", ""Other""))"),"Other")</f>
        <v>Other</v>
      </c>
    </row>
    <row r="162" hidden="1">
      <c r="A162" s="40">
        <v>18424.0</v>
      </c>
      <c r="B162" s="39">
        <f t="shared" si="1"/>
        <v>71</v>
      </c>
      <c r="C162" s="39" t="str">
        <f>IFERROR(__xludf.DUMMYFUNCTION("IF(ISBETWEEN(B162,60,69), ""Old"", IF(ISBETWEEN(B162, 20, 29), ""Young"", ""Other""))"),"Other")</f>
        <v>Other</v>
      </c>
    </row>
    <row r="163" hidden="1">
      <c r="A163" s="40">
        <v>18425.0</v>
      </c>
      <c r="B163" s="39">
        <f t="shared" si="1"/>
        <v>71</v>
      </c>
      <c r="C163" s="39" t="str">
        <f>IFERROR(__xludf.DUMMYFUNCTION("IF(ISBETWEEN(B163,60,69), ""Old"", IF(ISBETWEEN(B163, 20, 29), ""Young"", ""Other""))"),"Other")</f>
        <v>Other</v>
      </c>
    </row>
    <row r="164" hidden="1">
      <c r="A164" s="40">
        <v>18426.0</v>
      </c>
      <c r="B164" s="39">
        <f t="shared" si="1"/>
        <v>71</v>
      </c>
      <c r="C164" s="39" t="str">
        <f>IFERROR(__xludf.DUMMYFUNCTION("IF(ISBETWEEN(B164,60,69), ""Old"", IF(ISBETWEEN(B164, 20, 29), ""Young"", ""Other""))"),"Other")</f>
        <v>Other</v>
      </c>
    </row>
    <row r="165" hidden="1">
      <c r="A165" s="40">
        <v>18427.0</v>
      </c>
      <c r="B165" s="39">
        <f t="shared" si="1"/>
        <v>71</v>
      </c>
      <c r="C165" s="39" t="str">
        <f>IFERROR(__xludf.DUMMYFUNCTION("IF(ISBETWEEN(B165,60,69), ""Old"", IF(ISBETWEEN(B165, 20, 29), ""Young"", ""Other""))"),"Other")</f>
        <v>Other</v>
      </c>
    </row>
    <row r="166" hidden="1">
      <c r="A166" s="40">
        <v>18428.0</v>
      </c>
      <c r="B166" s="39">
        <f t="shared" si="1"/>
        <v>71</v>
      </c>
      <c r="C166" s="39" t="str">
        <f>IFERROR(__xludf.DUMMYFUNCTION("IF(ISBETWEEN(B166,60,69), ""Old"", IF(ISBETWEEN(B166, 20, 29), ""Young"", ""Other""))"),"Other")</f>
        <v>Other</v>
      </c>
    </row>
    <row r="167" hidden="1">
      <c r="A167" s="40">
        <v>18429.0</v>
      </c>
      <c r="B167" s="39">
        <f t="shared" si="1"/>
        <v>71</v>
      </c>
      <c r="C167" s="39" t="str">
        <f>IFERROR(__xludf.DUMMYFUNCTION("IF(ISBETWEEN(B167,60,69), ""Old"", IF(ISBETWEEN(B167, 20, 29), ""Young"", ""Other""))"),"Other")</f>
        <v>Other</v>
      </c>
    </row>
    <row r="168" hidden="1">
      <c r="A168" s="40">
        <v>18430.0</v>
      </c>
      <c r="B168" s="39">
        <f t="shared" si="1"/>
        <v>71</v>
      </c>
      <c r="C168" s="39" t="str">
        <f>IFERROR(__xludf.DUMMYFUNCTION("IF(ISBETWEEN(B168,60,69), ""Old"", IF(ISBETWEEN(B168, 20, 29), ""Young"", ""Other""))"),"Other")</f>
        <v>Other</v>
      </c>
    </row>
    <row r="169" hidden="1">
      <c r="A169" s="40">
        <v>18431.0</v>
      </c>
      <c r="B169" s="39">
        <f t="shared" si="1"/>
        <v>71</v>
      </c>
      <c r="C169" s="39" t="str">
        <f>IFERROR(__xludf.DUMMYFUNCTION("IF(ISBETWEEN(B169,60,69), ""Old"", IF(ISBETWEEN(B169, 20, 29), ""Young"", ""Other""))"),"Other")</f>
        <v>Other</v>
      </c>
    </row>
    <row r="170" hidden="1">
      <c r="A170" s="40">
        <v>18432.0</v>
      </c>
      <c r="B170" s="39">
        <f t="shared" si="1"/>
        <v>71</v>
      </c>
      <c r="C170" s="39" t="str">
        <f>IFERROR(__xludf.DUMMYFUNCTION("IF(ISBETWEEN(B170,60,69), ""Old"", IF(ISBETWEEN(B170, 20, 29), ""Young"", ""Other""))"),"Other")</f>
        <v>Other</v>
      </c>
    </row>
    <row r="171" hidden="1">
      <c r="A171" s="40">
        <v>18433.0</v>
      </c>
      <c r="B171" s="39">
        <f t="shared" si="1"/>
        <v>71</v>
      </c>
      <c r="C171" s="39" t="str">
        <f>IFERROR(__xludf.DUMMYFUNCTION("IF(ISBETWEEN(B171,60,69), ""Old"", IF(ISBETWEEN(B171, 20, 29), ""Young"", ""Other""))"),"Other")</f>
        <v>Other</v>
      </c>
    </row>
    <row r="172" hidden="1">
      <c r="A172" s="40">
        <v>18434.0</v>
      </c>
      <c r="B172" s="39">
        <f t="shared" si="1"/>
        <v>71</v>
      </c>
      <c r="C172" s="39" t="str">
        <f>IFERROR(__xludf.DUMMYFUNCTION("IF(ISBETWEEN(B172,60,69), ""Old"", IF(ISBETWEEN(B172, 20, 29), ""Young"", ""Other""))"),"Other")</f>
        <v>Other</v>
      </c>
    </row>
    <row r="173" hidden="1">
      <c r="A173" s="40">
        <v>18435.0</v>
      </c>
      <c r="B173" s="39">
        <f t="shared" si="1"/>
        <v>71</v>
      </c>
      <c r="C173" s="39" t="str">
        <f>IFERROR(__xludf.DUMMYFUNCTION("IF(ISBETWEEN(B173,60,69), ""Old"", IF(ISBETWEEN(B173, 20, 29), ""Young"", ""Other""))"),"Other")</f>
        <v>Other</v>
      </c>
    </row>
    <row r="174" hidden="1">
      <c r="A174" s="40">
        <v>18436.0</v>
      </c>
      <c r="B174" s="39">
        <f t="shared" si="1"/>
        <v>71</v>
      </c>
      <c r="C174" s="39" t="str">
        <f>IFERROR(__xludf.DUMMYFUNCTION("IF(ISBETWEEN(B174,60,69), ""Old"", IF(ISBETWEEN(B174, 20, 29), ""Young"", ""Other""))"),"Other")</f>
        <v>Other</v>
      </c>
    </row>
    <row r="175" hidden="1">
      <c r="A175" s="40">
        <v>18437.0</v>
      </c>
      <c r="B175" s="39">
        <f t="shared" si="1"/>
        <v>71</v>
      </c>
      <c r="C175" s="39" t="str">
        <f>IFERROR(__xludf.DUMMYFUNCTION("IF(ISBETWEEN(B175,60,69), ""Old"", IF(ISBETWEEN(B175, 20, 29), ""Young"", ""Other""))"),"Other")</f>
        <v>Other</v>
      </c>
    </row>
    <row r="176" hidden="1">
      <c r="A176" s="40">
        <v>18438.0</v>
      </c>
      <c r="B176" s="39">
        <f t="shared" si="1"/>
        <v>71</v>
      </c>
      <c r="C176" s="39" t="str">
        <f>IFERROR(__xludf.DUMMYFUNCTION("IF(ISBETWEEN(B176,60,69), ""Old"", IF(ISBETWEEN(B176, 20, 29), ""Young"", ""Other""))"),"Other")</f>
        <v>Other</v>
      </c>
    </row>
    <row r="177" hidden="1">
      <c r="A177" s="40">
        <v>18439.0</v>
      </c>
      <c r="B177" s="39">
        <f t="shared" si="1"/>
        <v>71</v>
      </c>
      <c r="C177" s="39" t="str">
        <f>IFERROR(__xludf.DUMMYFUNCTION("IF(ISBETWEEN(B177,60,69), ""Old"", IF(ISBETWEEN(B177, 20, 29), ""Young"", ""Other""))"),"Other")</f>
        <v>Other</v>
      </c>
    </row>
    <row r="178" hidden="1">
      <c r="A178" s="40">
        <v>18440.0</v>
      </c>
      <c r="B178" s="39">
        <f t="shared" si="1"/>
        <v>71</v>
      </c>
      <c r="C178" s="39" t="str">
        <f>IFERROR(__xludf.DUMMYFUNCTION("IF(ISBETWEEN(B178,60,69), ""Old"", IF(ISBETWEEN(B178, 20, 29), ""Young"", ""Other""))"),"Other")</f>
        <v>Other</v>
      </c>
    </row>
    <row r="179" hidden="1">
      <c r="A179" s="40">
        <v>18441.0</v>
      </c>
      <c r="B179" s="39">
        <f t="shared" si="1"/>
        <v>71</v>
      </c>
      <c r="C179" s="39" t="str">
        <f>IFERROR(__xludf.DUMMYFUNCTION("IF(ISBETWEEN(B179,60,69), ""Old"", IF(ISBETWEEN(B179, 20, 29), ""Young"", ""Other""))"),"Other")</f>
        <v>Other</v>
      </c>
    </row>
    <row r="180" hidden="1">
      <c r="A180" s="40">
        <v>18442.0</v>
      </c>
      <c r="B180" s="39">
        <f t="shared" si="1"/>
        <v>71</v>
      </c>
      <c r="C180" s="39" t="str">
        <f>IFERROR(__xludf.DUMMYFUNCTION("IF(ISBETWEEN(B180,60,69), ""Old"", IF(ISBETWEEN(B180, 20, 29), ""Young"", ""Other""))"),"Other")</f>
        <v>Other</v>
      </c>
    </row>
    <row r="181" hidden="1">
      <c r="A181" s="40">
        <v>18443.0</v>
      </c>
      <c r="B181" s="39">
        <f t="shared" si="1"/>
        <v>71</v>
      </c>
      <c r="C181" s="39" t="str">
        <f>IFERROR(__xludf.DUMMYFUNCTION("IF(ISBETWEEN(B181,60,69), ""Old"", IF(ISBETWEEN(B181, 20, 29), ""Young"", ""Other""))"),"Other")</f>
        <v>Other</v>
      </c>
    </row>
    <row r="182" hidden="1">
      <c r="A182" s="40">
        <v>18444.0</v>
      </c>
      <c r="B182" s="39">
        <f t="shared" si="1"/>
        <v>71</v>
      </c>
      <c r="C182" s="39" t="str">
        <f>IFERROR(__xludf.DUMMYFUNCTION("IF(ISBETWEEN(B182,60,69), ""Old"", IF(ISBETWEEN(B182, 20, 29), ""Young"", ""Other""))"),"Other")</f>
        <v>Other</v>
      </c>
    </row>
    <row r="183" hidden="1">
      <c r="A183" s="40">
        <v>18445.0</v>
      </c>
      <c r="B183" s="39">
        <f t="shared" si="1"/>
        <v>71</v>
      </c>
      <c r="C183" s="39" t="str">
        <f>IFERROR(__xludf.DUMMYFUNCTION("IF(ISBETWEEN(B183,60,69), ""Old"", IF(ISBETWEEN(B183, 20, 29), ""Young"", ""Other""))"),"Other")</f>
        <v>Other</v>
      </c>
    </row>
    <row r="184" hidden="1">
      <c r="A184" s="40">
        <v>18446.0</v>
      </c>
      <c r="B184" s="39">
        <f t="shared" si="1"/>
        <v>71</v>
      </c>
      <c r="C184" s="39" t="str">
        <f>IFERROR(__xludf.DUMMYFUNCTION("IF(ISBETWEEN(B184,60,69), ""Old"", IF(ISBETWEEN(B184, 20, 29), ""Young"", ""Other""))"),"Other")</f>
        <v>Other</v>
      </c>
    </row>
    <row r="185" hidden="1">
      <c r="A185" s="40">
        <v>18447.0</v>
      </c>
      <c r="B185" s="39">
        <f t="shared" si="1"/>
        <v>71</v>
      </c>
      <c r="C185" s="39" t="str">
        <f>IFERROR(__xludf.DUMMYFUNCTION("IF(ISBETWEEN(B185,60,69), ""Old"", IF(ISBETWEEN(B185, 20, 29), ""Young"", ""Other""))"),"Other")</f>
        <v>Other</v>
      </c>
    </row>
    <row r="186" hidden="1">
      <c r="A186" s="40">
        <v>18448.0</v>
      </c>
      <c r="B186" s="39">
        <f t="shared" si="1"/>
        <v>71</v>
      </c>
      <c r="C186" s="39" t="str">
        <f>IFERROR(__xludf.DUMMYFUNCTION("IF(ISBETWEEN(B186,60,69), ""Old"", IF(ISBETWEEN(B186, 20, 29), ""Young"", ""Other""))"),"Other")</f>
        <v>Other</v>
      </c>
    </row>
    <row r="187" hidden="1">
      <c r="A187" s="40">
        <v>18449.0</v>
      </c>
      <c r="B187" s="39">
        <f t="shared" si="1"/>
        <v>71</v>
      </c>
      <c r="C187" s="39" t="str">
        <f>IFERROR(__xludf.DUMMYFUNCTION("IF(ISBETWEEN(B187,60,69), ""Old"", IF(ISBETWEEN(B187, 20, 29), ""Young"", ""Other""))"),"Other")</f>
        <v>Other</v>
      </c>
    </row>
    <row r="188" hidden="1">
      <c r="A188" s="40">
        <v>18450.0</v>
      </c>
      <c r="B188" s="39">
        <f t="shared" si="1"/>
        <v>71</v>
      </c>
      <c r="C188" s="39" t="str">
        <f>IFERROR(__xludf.DUMMYFUNCTION("IF(ISBETWEEN(B188,60,69), ""Old"", IF(ISBETWEEN(B188, 20, 29), ""Young"", ""Other""))"),"Other")</f>
        <v>Other</v>
      </c>
    </row>
    <row r="189" hidden="1">
      <c r="A189" s="40">
        <v>18451.0</v>
      </c>
      <c r="B189" s="39">
        <f t="shared" si="1"/>
        <v>71</v>
      </c>
      <c r="C189" s="39" t="str">
        <f>IFERROR(__xludf.DUMMYFUNCTION("IF(ISBETWEEN(B189,60,69), ""Old"", IF(ISBETWEEN(B189, 20, 29), ""Young"", ""Other""))"),"Other")</f>
        <v>Other</v>
      </c>
    </row>
    <row r="190" hidden="1">
      <c r="A190" s="40">
        <v>18452.0</v>
      </c>
      <c r="B190" s="39">
        <f t="shared" si="1"/>
        <v>71</v>
      </c>
      <c r="C190" s="39" t="str">
        <f>IFERROR(__xludf.DUMMYFUNCTION("IF(ISBETWEEN(B190,60,69), ""Old"", IF(ISBETWEEN(B190, 20, 29), ""Young"", ""Other""))"),"Other")</f>
        <v>Other</v>
      </c>
    </row>
    <row r="191" hidden="1">
      <c r="A191" s="40">
        <v>18453.0</v>
      </c>
      <c r="B191" s="39">
        <f t="shared" si="1"/>
        <v>71</v>
      </c>
      <c r="C191" s="39" t="str">
        <f>IFERROR(__xludf.DUMMYFUNCTION("IF(ISBETWEEN(B191,60,69), ""Old"", IF(ISBETWEEN(B191, 20, 29), ""Young"", ""Other""))"),"Other")</f>
        <v>Other</v>
      </c>
    </row>
    <row r="192" hidden="1">
      <c r="A192" s="40">
        <v>18454.0</v>
      </c>
      <c r="B192" s="39">
        <f t="shared" si="1"/>
        <v>71</v>
      </c>
      <c r="C192" s="39" t="str">
        <f>IFERROR(__xludf.DUMMYFUNCTION("IF(ISBETWEEN(B192,60,69), ""Old"", IF(ISBETWEEN(B192, 20, 29), ""Young"", ""Other""))"),"Other")</f>
        <v>Other</v>
      </c>
    </row>
    <row r="193" hidden="1">
      <c r="A193" s="40">
        <v>18455.0</v>
      </c>
      <c r="B193" s="39">
        <f t="shared" si="1"/>
        <v>71</v>
      </c>
      <c r="C193" s="39" t="str">
        <f>IFERROR(__xludf.DUMMYFUNCTION("IF(ISBETWEEN(B193,60,69), ""Old"", IF(ISBETWEEN(B193, 20, 29), ""Young"", ""Other""))"),"Other")</f>
        <v>Other</v>
      </c>
    </row>
    <row r="194" hidden="1">
      <c r="A194" s="40">
        <v>18456.0</v>
      </c>
      <c r="B194" s="39">
        <f t="shared" si="1"/>
        <v>71</v>
      </c>
      <c r="C194" s="39" t="str">
        <f>IFERROR(__xludf.DUMMYFUNCTION("IF(ISBETWEEN(B194,60,69), ""Old"", IF(ISBETWEEN(B194, 20, 29), ""Young"", ""Other""))"),"Other")</f>
        <v>Other</v>
      </c>
    </row>
    <row r="195" hidden="1">
      <c r="A195" s="40">
        <v>18457.0</v>
      </c>
      <c r="B195" s="39">
        <f t="shared" si="1"/>
        <v>71</v>
      </c>
      <c r="C195" s="39" t="str">
        <f>IFERROR(__xludf.DUMMYFUNCTION("IF(ISBETWEEN(B195,60,69), ""Old"", IF(ISBETWEEN(B195, 20, 29), ""Young"", ""Other""))"),"Other")</f>
        <v>Other</v>
      </c>
    </row>
    <row r="196" hidden="1">
      <c r="A196" s="40">
        <v>18458.0</v>
      </c>
      <c r="B196" s="39">
        <f t="shared" si="1"/>
        <v>71</v>
      </c>
      <c r="C196" s="39" t="str">
        <f>IFERROR(__xludf.DUMMYFUNCTION("IF(ISBETWEEN(B196,60,69), ""Old"", IF(ISBETWEEN(B196, 20, 29), ""Young"", ""Other""))"),"Other")</f>
        <v>Other</v>
      </c>
    </row>
    <row r="197" hidden="1">
      <c r="A197" s="40">
        <v>18459.0</v>
      </c>
      <c r="B197" s="39">
        <f t="shared" si="1"/>
        <v>71</v>
      </c>
      <c r="C197" s="39" t="str">
        <f>IFERROR(__xludf.DUMMYFUNCTION("IF(ISBETWEEN(B197,60,69), ""Old"", IF(ISBETWEEN(B197, 20, 29), ""Young"", ""Other""))"),"Other")</f>
        <v>Other</v>
      </c>
    </row>
    <row r="198" hidden="1">
      <c r="A198" s="40">
        <v>18460.0</v>
      </c>
      <c r="B198" s="39">
        <f t="shared" si="1"/>
        <v>71</v>
      </c>
      <c r="C198" s="39" t="str">
        <f>IFERROR(__xludf.DUMMYFUNCTION("IF(ISBETWEEN(B198,60,69), ""Old"", IF(ISBETWEEN(B198, 20, 29), ""Young"", ""Other""))"),"Other")</f>
        <v>Other</v>
      </c>
    </row>
    <row r="199" hidden="1">
      <c r="A199" s="40">
        <v>18461.0</v>
      </c>
      <c r="B199" s="39">
        <f t="shared" si="1"/>
        <v>71</v>
      </c>
      <c r="C199" s="39" t="str">
        <f>IFERROR(__xludf.DUMMYFUNCTION("IF(ISBETWEEN(B199,60,69), ""Old"", IF(ISBETWEEN(B199, 20, 29), ""Young"", ""Other""))"),"Other")</f>
        <v>Other</v>
      </c>
    </row>
    <row r="200" hidden="1">
      <c r="A200" s="40">
        <v>18462.0</v>
      </c>
      <c r="B200" s="39">
        <f t="shared" si="1"/>
        <v>71</v>
      </c>
      <c r="C200" s="39" t="str">
        <f>IFERROR(__xludf.DUMMYFUNCTION("IF(ISBETWEEN(B200,60,69), ""Old"", IF(ISBETWEEN(B200, 20, 29), ""Young"", ""Other""))"),"Other")</f>
        <v>Other</v>
      </c>
    </row>
    <row r="201" hidden="1">
      <c r="A201" s="40">
        <v>18463.0</v>
      </c>
      <c r="B201" s="39">
        <f t="shared" si="1"/>
        <v>71</v>
      </c>
      <c r="C201" s="39" t="str">
        <f>IFERROR(__xludf.DUMMYFUNCTION("IF(ISBETWEEN(B201,60,69), ""Old"", IF(ISBETWEEN(B201, 20, 29), ""Young"", ""Other""))"),"Other")</f>
        <v>Other</v>
      </c>
    </row>
    <row r="202" hidden="1">
      <c r="A202" s="40">
        <v>18464.0</v>
      </c>
      <c r="B202" s="39">
        <f t="shared" si="1"/>
        <v>71</v>
      </c>
      <c r="C202" s="39" t="str">
        <f>IFERROR(__xludf.DUMMYFUNCTION("IF(ISBETWEEN(B202,60,69), ""Old"", IF(ISBETWEEN(B202, 20, 29), ""Young"", ""Other""))"),"Other")</f>
        <v>Other</v>
      </c>
    </row>
    <row r="203" hidden="1">
      <c r="A203" s="40">
        <v>18465.0</v>
      </c>
      <c r="B203" s="39">
        <f t="shared" si="1"/>
        <v>71</v>
      </c>
      <c r="C203" s="39" t="str">
        <f>IFERROR(__xludf.DUMMYFUNCTION("IF(ISBETWEEN(B203,60,69), ""Old"", IF(ISBETWEEN(B203, 20, 29), ""Young"", ""Other""))"),"Other")</f>
        <v>Other</v>
      </c>
    </row>
    <row r="204" hidden="1">
      <c r="A204" s="40">
        <v>18466.0</v>
      </c>
      <c r="B204" s="39">
        <f t="shared" si="1"/>
        <v>71</v>
      </c>
      <c r="C204" s="39" t="str">
        <f>IFERROR(__xludf.DUMMYFUNCTION("IF(ISBETWEEN(B204,60,69), ""Old"", IF(ISBETWEEN(B204, 20, 29), ""Young"", ""Other""))"),"Other")</f>
        <v>Other</v>
      </c>
    </row>
    <row r="205" hidden="1">
      <c r="A205" s="40">
        <v>18467.0</v>
      </c>
      <c r="B205" s="39">
        <f t="shared" si="1"/>
        <v>71</v>
      </c>
      <c r="C205" s="39" t="str">
        <f>IFERROR(__xludf.DUMMYFUNCTION("IF(ISBETWEEN(B205,60,69), ""Old"", IF(ISBETWEEN(B205, 20, 29), ""Young"", ""Other""))"),"Other")</f>
        <v>Other</v>
      </c>
    </row>
    <row r="206" hidden="1">
      <c r="A206" s="40">
        <v>18468.0</v>
      </c>
      <c r="B206" s="39">
        <f t="shared" si="1"/>
        <v>71</v>
      </c>
      <c r="C206" s="39" t="str">
        <f>IFERROR(__xludf.DUMMYFUNCTION("IF(ISBETWEEN(B206,60,69), ""Old"", IF(ISBETWEEN(B206, 20, 29), ""Young"", ""Other""))"),"Other")</f>
        <v>Other</v>
      </c>
    </row>
    <row r="207" hidden="1">
      <c r="A207" s="40">
        <v>18469.0</v>
      </c>
      <c r="B207" s="39">
        <f t="shared" si="1"/>
        <v>71</v>
      </c>
      <c r="C207" s="39" t="str">
        <f>IFERROR(__xludf.DUMMYFUNCTION("IF(ISBETWEEN(B207,60,69), ""Old"", IF(ISBETWEEN(B207, 20, 29), ""Young"", ""Other""))"),"Other")</f>
        <v>Other</v>
      </c>
    </row>
    <row r="208" hidden="1">
      <c r="A208" s="40">
        <v>18470.0</v>
      </c>
      <c r="B208" s="39">
        <f t="shared" si="1"/>
        <v>71</v>
      </c>
      <c r="C208" s="39" t="str">
        <f>IFERROR(__xludf.DUMMYFUNCTION("IF(ISBETWEEN(B208,60,69), ""Old"", IF(ISBETWEEN(B208, 20, 29), ""Young"", ""Other""))"),"Other")</f>
        <v>Other</v>
      </c>
    </row>
    <row r="209" hidden="1">
      <c r="A209" s="40">
        <v>18471.0</v>
      </c>
      <c r="B209" s="39">
        <f t="shared" si="1"/>
        <v>71</v>
      </c>
      <c r="C209" s="39" t="str">
        <f>IFERROR(__xludf.DUMMYFUNCTION("IF(ISBETWEEN(B209,60,69), ""Old"", IF(ISBETWEEN(B209, 20, 29), ""Young"", ""Other""))"),"Other")</f>
        <v>Other</v>
      </c>
    </row>
    <row r="210" hidden="1">
      <c r="A210" s="40">
        <v>18472.0</v>
      </c>
      <c r="B210" s="39">
        <f t="shared" si="1"/>
        <v>71</v>
      </c>
      <c r="C210" s="39" t="str">
        <f>IFERROR(__xludf.DUMMYFUNCTION("IF(ISBETWEEN(B210,60,69), ""Old"", IF(ISBETWEEN(B210, 20, 29), ""Young"", ""Other""))"),"Other")</f>
        <v>Other</v>
      </c>
    </row>
    <row r="211" hidden="1">
      <c r="A211" s="40">
        <v>18473.0</v>
      </c>
      <c r="B211" s="39">
        <f t="shared" si="1"/>
        <v>71</v>
      </c>
      <c r="C211" s="39" t="str">
        <f>IFERROR(__xludf.DUMMYFUNCTION("IF(ISBETWEEN(B211,60,69), ""Old"", IF(ISBETWEEN(B211, 20, 29), ""Young"", ""Other""))"),"Other")</f>
        <v>Other</v>
      </c>
    </row>
    <row r="212" hidden="1">
      <c r="A212" s="40">
        <v>18474.0</v>
      </c>
      <c r="B212" s="39">
        <f t="shared" si="1"/>
        <v>71</v>
      </c>
      <c r="C212" s="39" t="str">
        <f>IFERROR(__xludf.DUMMYFUNCTION("IF(ISBETWEEN(B212,60,69), ""Old"", IF(ISBETWEEN(B212, 20, 29), ""Young"", ""Other""))"),"Other")</f>
        <v>Other</v>
      </c>
    </row>
    <row r="213" hidden="1">
      <c r="A213" s="40">
        <v>18475.0</v>
      </c>
      <c r="B213" s="39">
        <f t="shared" si="1"/>
        <v>71</v>
      </c>
      <c r="C213" s="39" t="str">
        <f>IFERROR(__xludf.DUMMYFUNCTION("IF(ISBETWEEN(B213,60,69), ""Old"", IF(ISBETWEEN(B213, 20, 29), ""Young"", ""Other""))"),"Other")</f>
        <v>Other</v>
      </c>
    </row>
    <row r="214" hidden="1">
      <c r="A214" s="40">
        <v>18476.0</v>
      </c>
      <c r="B214" s="39">
        <f t="shared" si="1"/>
        <v>71</v>
      </c>
      <c r="C214" s="39" t="str">
        <f>IFERROR(__xludf.DUMMYFUNCTION("IF(ISBETWEEN(B214,60,69), ""Old"", IF(ISBETWEEN(B214, 20, 29), ""Young"", ""Other""))"),"Other")</f>
        <v>Other</v>
      </c>
    </row>
    <row r="215" hidden="1">
      <c r="A215" s="40">
        <v>18477.0</v>
      </c>
      <c r="B215" s="39">
        <f t="shared" si="1"/>
        <v>71</v>
      </c>
      <c r="C215" s="39" t="str">
        <f>IFERROR(__xludf.DUMMYFUNCTION("IF(ISBETWEEN(B215,60,69), ""Old"", IF(ISBETWEEN(B215, 20, 29), ""Young"", ""Other""))"),"Other")</f>
        <v>Other</v>
      </c>
    </row>
    <row r="216" hidden="1">
      <c r="A216" s="40">
        <v>18478.0</v>
      </c>
      <c r="B216" s="39">
        <f t="shared" si="1"/>
        <v>71</v>
      </c>
      <c r="C216" s="39" t="str">
        <f>IFERROR(__xludf.DUMMYFUNCTION("IF(ISBETWEEN(B216,60,69), ""Old"", IF(ISBETWEEN(B216, 20, 29), ""Young"", ""Other""))"),"Other")</f>
        <v>Other</v>
      </c>
    </row>
    <row r="217" hidden="1">
      <c r="A217" s="40">
        <v>18479.0</v>
      </c>
      <c r="B217" s="39">
        <f t="shared" si="1"/>
        <v>71</v>
      </c>
      <c r="C217" s="39" t="str">
        <f>IFERROR(__xludf.DUMMYFUNCTION("IF(ISBETWEEN(B217,60,69), ""Old"", IF(ISBETWEEN(B217, 20, 29), ""Young"", ""Other""))"),"Other")</f>
        <v>Other</v>
      </c>
    </row>
    <row r="218" hidden="1">
      <c r="A218" s="40">
        <v>18480.0</v>
      </c>
      <c r="B218" s="39">
        <f t="shared" si="1"/>
        <v>71</v>
      </c>
      <c r="C218" s="39" t="str">
        <f>IFERROR(__xludf.DUMMYFUNCTION("IF(ISBETWEEN(B218,60,69), ""Old"", IF(ISBETWEEN(B218, 20, 29), ""Young"", ""Other""))"),"Other")</f>
        <v>Other</v>
      </c>
    </row>
    <row r="219" hidden="1">
      <c r="A219" s="40">
        <v>18481.0</v>
      </c>
      <c r="B219" s="39">
        <f t="shared" si="1"/>
        <v>71</v>
      </c>
      <c r="C219" s="39" t="str">
        <f>IFERROR(__xludf.DUMMYFUNCTION("IF(ISBETWEEN(B219,60,69), ""Old"", IF(ISBETWEEN(B219, 20, 29), ""Young"", ""Other""))"),"Other")</f>
        <v>Other</v>
      </c>
    </row>
    <row r="220" hidden="1">
      <c r="A220" s="40">
        <v>18482.0</v>
      </c>
      <c r="B220" s="39">
        <f t="shared" si="1"/>
        <v>71</v>
      </c>
      <c r="C220" s="39" t="str">
        <f>IFERROR(__xludf.DUMMYFUNCTION("IF(ISBETWEEN(B220,60,69), ""Old"", IF(ISBETWEEN(B220, 20, 29), ""Young"", ""Other""))"),"Other")</f>
        <v>Other</v>
      </c>
    </row>
    <row r="221" hidden="1">
      <c r="A221" s="40">
        <v>18483.0</v>
      </c>
      <c r="B221" s="39">
        <f t="shared" si="1"/>
        <v>71</v>
      </c>
      <c r="C221" s="39" t="str">
        <f>IFERROR(__xludf.DUMMYFUNCTION("IF(ISBETWEEN(B221,60,69), ""Old"", IF(ISBETWEEN(B221, 20, 29), ""Young"", ""Other""))"),"Other")</f>
        <v>Other</v>
      </c>
    </row>
    <row r="222" hidden="1">
      <c r="A222" s="40">
        <v>18484.0</v>
      </c>
      <c r="B222" s="39">
        <f t="shared" si="1"/>
        <v>71</v>
      </c>
      <c r="C222" s="39" t="str">
        <f>IFERROR(__xludf.DUMMYFUNCTION("IF(ISBETWEEN(B222,60,69), ""Old"", IF(ISBETWEEN(B222, 20, 29), ""Young"", ""Other""))"),"Other")</f>
        <v>Other</v>
      </c>
    </row>
    <row r="223" hidden="1">
      <c r="A223" s="40">
        <v>18485.0</v>
      </c>
      <c r="B223" s="39">
        <f t="shared" si="1"/>
        <v>71</v>
      </c>
      <c r="C223" s="39" t="str">
        <f>IFERROR(__xludf.DUMMYFUNCTION("IF(ISBETWEEN(B223,60,69), ""Old"", IF(ISBETWEEN(B223, 20, 29), ""Young"", ""Other""))"),"Other")</f>
        <v>Other</v>
      </c>
    </row>
    <row r="224" hidden="1">
      <c r="A224" s="40">
        <v>18486.0</v>
      </c>
      <c r="B224" s="39">
        <f t="shared" si="1"/>
        <v>71</v>
      </c>
      <c r="C224" s="39" t="str">
        <f>IFERROR(__xludf.DUMMYFUNCTION("IF(ISBETWEEN(B224,60,69), ""Old"", IF(ISBETWEEN(B224, 20, 29), ""Young"", ""Other""))"),"Other")</f>
        <v>Other</v>
      </c>
    </row>
    <row r="225" hidden="1">
      <c r="A225" s="40">
        <v>18487.0</v>
      </c>
      <c r="B225" s="39">
        <f t="shared" si="1"/>
        <v>71</v>
      </c>
      <c r="C225" s="39" t="str">
        <f>IFERROR(__xludf.DUMMYFUNCTION("IF(ISBETWEEN(B225,60,69), ""Old"", IF(ISBETWEEN(B225, 20, 29), ""Young"", ""Other""))"),"Other")</f>
        <v>Other</v>
      </c>
    </row>
    <row r="226" hidden="1">
      <c r="A226" s="40">
        <v>18488.0</v>
      </c>
      <c r="B226" s="39">
        <f t="shared" si="1"/>
        <v>71</v>
      </c>
      <c r="C226" s="39" t="str">
        <f>IFERROR(__xludf.DUMMYFUNCTION("IF(ISBETWEEN(B226,60,69), ""Old"", IF(ISBETWEEN(B226, 20, 29), ""Young"", ""Other""))"),"Other")</f>
        <v>Other</v>
      </c>
    </row>
    <row r="227" hidden="1">
      <c r="A227" s="40">
        <v>18489.0</v>
      </c>
      <c r="B227" s="39">
        <f t="shared" si="1"/>
        <v>71</v>
      </c>
      <c r="C227" s="39" t="str">
        <f>IFERROR(__xludf.DUMMYFUNCTION("IF(ISBETWEEN(B227,60,69), ""Old"", IF(ISBETWEEN(B227, 20, 29), ""Young"", ""Other""))"),"Other")</f>
        <v>Other</v>
      </c>
    </row>
    <row r="228" hidden="1">
      <c r="A228" s="40">
        <v>18490.0</v>
      </c>
      <c r="B228" s="39">
        <f t="shared" si="1"/>
        <v>71</v>
      </c>
      <c r="C228" s="39" t="str">
        <f>IFERROR(__xludf.DUMMYFUNCTION("IF(ISBETWEEN(B228,60,69), ""Old"", IF(ISBETWEEN(B228, 20, 29), ""Young"", ""Other""))"),"Other")</f>
        <v>Other</v>
      </c>
    </row>
    <row r="229" hidden="1">
      <c r="A229" s="40">
        <v>18491.0</v>
      </c>
      <c r="B229" s="39">
        <f t="shared" si="1"/>
        <v>71</v>
      </c>
      <c r="C229" s="39" t="str">
        <f>IFERROR(__xludf.DUMMYFUNCTION("IF(ISBETWEEN(B229,60,69), ""Old"", IF(ISBETWEEN(B229, 20, 29), ""Young"", ""Other""))"),"Other")</f>
        <v>Other</v>
      </c>
    </row>
    <row r="230" hidden="1">
      <c r="A230" s="40">
        <v>18492.0</v>
      </c>
      <c r="B230" s="39">
        <f t="shared" si="1"/>
        <v>71</v>
      </c>
      <c r="C230" s="39" t="str">
        <f>IFERROR(__xludf.DUMMYFUNCTION("IF(ISBETWEEN(B230,60,69), ""Old"", IF(ISBETWEEN(B230, 20, 29), ""Young"", ""Other""))"),"Other")</f>
        <v>Other</v>
      </c>
    </row>
    <row r="231" hidden="1">
      <c r="A231" s="40">
        <v>18493.0</v>
      </c>
      <c r="B231" s="39">
        <f t="shared" si="1"/>
        <v>71</v>
      </c>
      <c r="C231" s="39" t="str">
        <f>IFERROR(__xludf.DUMMYFUNCTION("IF(ISBETWEEN(B231,60,69), ""Old"", IF(ISBETWEEN(B231, 20, 29), ""Young"", ""Other""))"),"Other")</f>
        <v>Other</v>
      </c>
    </row>
    <row r="232" hidden="1">
      <c r="A232" s="40">
        <v>18494.0</v>
      </c>
      <c r="B232" s="39">
        <f t="shared" si="1"/>
        <v>71</v>
      </c>
      <c r="C232" s="39" t="str">
        <f>IFERROR(__xludf.DUMMYFUNCTION("IF(ISBETWEEN(B232,60,69), ""Old"", IF(ISBETWEEN(B232, 20, 29), ""Young"", ""Other""))"),"Other")</f>
        <v>Other</v>
      </c>
    </row>
    <row r="233" hidden="1">
      <c r="A233" s="40">
        <v>18495.0</v>
      </c>
      <c r="B233" s="39">
        <f t="shared" si="1"/>
        <v>71</v>
      </c>
      <c r="C233" s="39" t="str">
        <f>IFERROR(__xludf.DUMMYFUNCTION("IF(ISBETWEEN(B233,60,69), ""Old"", IF(ISBETWEEN(B233, 20, 29), ""Young"", ""Other""))"),"Other")</f>
        <v>Other</v>
      </c>
    </row>
    <row r="234" hidden="1">
      <c r="A234" s="40">
        <v>18496.0</v>
      </c>
      <c r="B234" s="39">
        <f t="shared" si="1"/>
        <v>71</v>
      </c>
      <c r="C234" s="39" t="str">
        <f>IFERROR(__xludf.DUMMYFUNCTION("IF(ISBETWEEN(B234,60,69), ""Old"", IF(ISBETWEEN(B234, 20, 29), ""Young"", ""Other""))"),"Other")</f>
        <v>Other</v>
      </c>
    </row>
    <row r="235" hidden="1">
      <c r="A235" s="40">
        <v>18497.0</v>
      </c>
      <c r="B235" s="39">
        <f t="shared" si="1"/>
        <v>71</v>
      </c>
      <c r="C235" s="39" t="str">
        <f>IFERROR(__xludf.DUMMYFUNCTION("IF(ISBETWEEN(B235,60,69), ""Old"", IF(ISBETWEEN(B235, 20, 29), ""Young"", ""Other""))"),"Other")</f>
        <v>Other</v>
      </c>
    </row>
    <row r="236" hidden="1">
      <c r="A236" s="40">
        <v>18498.0</v>
      </c>
      <c r="B236" s="39">
        <f t="shared" si="1"/>
        <v>71</v>
      </c>
      <c r="C236" s="39" t="str">
        <f>IFERROR(__xludf.DUMMYFUNCTION("IF(ISBETWEEN(B236,60,69), ""Old"", IF(ISBETWEEN(B236, 20, 29), ""Young"", ""Other""))"),"Other")</f>
        <v>Other</v>
      </c>
    </row>
    <row r="237" hidden="1">
      <c r="A237" s="40">
        <v>18499.0</v>
      </c>
      <c r="B237" s="39">
        <f t="shared" si="1"/>
        <v>71</v>
      </c>
      <c r="C237" s="39" t="str">
        <f>IFERROR(__xludf.DUMMYFUNCTION("IF(ISBETWEEN(B237,60,69), ""Old"", IF(ISBETWEEN(B237, 20, 29), ""Young"", ""Other""))"),"Other")</f>
        <v>Other</v>
      </c>
    </row>
    <row r="238" hidden="1">
      <c r="A238" s="40">
        <v>18500.0</v>
      </c>
      <c r="B238" s="39">
        <f t="shared" si="1"/>
        <v>71</v>
      </c>
      <c r="C238" s="39" t="str">
        <f>IFERROR(__xludf.DUMMYFUNCTION("IF(ISBETWEEN(B238,60,69), ""Old"", IF(ISBETWEEN(B238, 20, 29), ""Young"", ""Other""))"),"Other")</f>
        <v>Other</v>
      </c>
    </row>
    <row r="239" hidden="1">
      <c r="A239" s="40">
        <v>18501.0</v>
      </c>
      <c r="B239" s="39">
        <f t="shared" si="1"/>
        <v>71</v>
      </c>
      <c r="C239" s="39" t="str">
        <f>IFERROR(__xludf.DUMMYFUNCTION("IF(ISBETWEEN(B239,60,69), ""Old"", IF(ISBETWEEN(B239, 20, 29), ""Young"", ""Other""))"),"Other")</f>
        <v>Other</v>
      </c>
    </row>
    <row r="240" hidden="1">
      <c r="A240" s="40">
        <v>18502.0</v>
      </c>
      <c r="B240" s="39">
        <f t="shared" si="1"/>
        <v>71</v>
      </c>
      <c r="C240" s="39" t="str">
        <f>IFERROR(__xludf.DUMMYFUNCTION("IF(ISBETWEEN(B240,60,69), ""Old"", IF(ISBETWEEN(B240, 20, 29), ""Young"", ""Other""))"),"Other")</f>
        <v>Other</v>
      </c>
    </row>
    <row r="241" hidden="1">
      <c r="A241" s="40">
        <v>18503.0</v>
      </c>
      <c r="B241" s="39">
        <f t="shared" si="1"/>
        <v>71</v>
      </c>
      <c r="C241" s="39" t="str">
        <f>IFERROR(__xludf.DUMMYFUNCTION("IF(ISBETWEEN(B241,60,69), ""Old"", IF(ISBETWEEN(B241, 20, 29), ""Young"", ""Other""))"),"Other")</f>
        <v>Other</v>
      </c>
    </row>
    <row r="242" hidden="1">
      <c r="A242" s="40">
        <v>18504.0</v>
      </c>
      <c r="B242" s="39">
        <f t="shared" si="1"/>
        <v>71</v>
      </c>
      <c r="C242" s="39" t="str">
        <f>IFERROR(__xludf.DUMMYFUNCTION("IF(ISBETWEEN(B242,60,69), ""Old"", IF(ISBETWEEN(B242, 20, 29), ""Young"", ""Other""))"),"Other")</f>
        <v>Other</v>
      </c>
    </row>
    <row r="243" hidden="1">
      <c r="A243" s="40">
        <v>18505.0</v>
      </c>
      <c r="B243" s="39">
        <f t="shared" si="1"/>
        <v>71</v>
      </c>
      <c r="C243" s="39" t="str">
        <f>IFERROR(__xludf.DUMMYFUNCTION("IF(ISBETWEEN(B243,60,69), ""Old"", IF(ISBETWEEN(B243, 20, 29), ""Young"", ""Other""))"),"Other")</f>
        <v>Other</v>
      </c>
    </row>
    <row r="244" hidden="1">
      <c r="A244" s="40">
        <v>18506.0</v>
      </c>
      <c r="B244" s="39">
        <f t="shared" si="1"/>
        <v>71</v>
      </c>
      <c r="C244" s="39" t="str">
        <f>IFERROR(__xludf.DUMMYFUNCTION("IF(ISBETWEEN(B244,60,69), ""Old"", IF(ISBETWEEN(B244, 20, 29), ""Young"", ""Other""))"),"Other")</f>
        <v>Other</v>
      </c>
    </row>
    <row r="245" hidden="1">
      <c r="A245" s="40">
        <v>18507.0</v>
      </c>
      <c r="B245" s="39">
        <f t="shared" si="1"/>
        <v>71</v>
      </c>
      <c r="C245" s="39" t="str">
        <f>IFERROR(__xludf.DUMMYFUNCTION("IF(ISBETWEEN(B245,60,69), ""Old"", IF(ISBETWEEN(B245, 20, 29), ""Young"", ""Other""))"),"Other")</f>
        <v>Other</v>
      </c>
    </row>
    <row r="246" hidden="1">
      <c r="A246" s="40">
        <v>18508.0</v>
      </c>
      <c r="B246" s="39">
        <f t="shared" si="1"/>
        <v>71</v>
      </c>
      <c r="C246" s="39" t="str">
        <f>IFERROR(__xludf.DUMMYFUNCTION("IF(ISBETWEEN(B246,60,69), ""Old"", IF(ISBETWEEN(B246, 20, 29), ""Young"", ""Other""))"),"Other")</f>
        <v>Other</v>
      </c>
    </row>
    <row r="247" hidden="1">
      <c r="A247" s="40">
        <v>18509.0</v>
      </c>
      <c r="B247" s="39">
        <f t="shared" si="1"/>
        <v>71</v>
      </c>
      <c r="C247" s="39" t="str">
        <f>IFERROR(__xludf.DUMMYFUNCTION("IF(ISBETWEEN(B247,60,69), ""Old"", IF(ISBETWEEN(B247, 20, 29), ""Young"", ""Other""))"),"Other")</f>
        <v>Other</v>
      </c>
    </row>
    <row r="248" hidden="1">
      <c r="A248" s="40">
        <v>18510.0</v>
      </c>
      <c r="B248" s="39">
        <f t="shared" si="1"/>
        <v>71</v>
      </c>
      <c r="C248" s="39" t="str">
        <f>IFERROR(__xludf.DUMMYFUNCTION("IF(ISBETWEEN(B248,60,69), ""Old"", IF(ISBETWEEN(B248, 20, 29), ""Young"", ""Other""))"),"Other")</f>
        <v>Other</v>
      </c>
    </row>
    <row r="249" hidden="1">
      <c r="A249" s="40">
        <v>18511.0</v>
      </c>
      <c r="B249" s="39">
        <f t="shared" si="1"/>
        <v>71</v>
      </c>
      <c r="C249" s="39" t="str">
        <f>IFERROR(__xludf.DUMMYFUNCTION("IF(ISBETWEEN(B249,60,69), ""Old"", IF(ISBETWEEN(B249, 20, 29), ""Young"", ""Other""))"),"Other")</f>
        <v>Other</v>
      </c>
    </row>
    <row r="250" hidden="1">
      <c r="A250" s="40">
        <v>18512.0</v>
      </c>
      <c r="B250" s="39">
        <f t="shared" si="1"/>
        <v>71</v>
      </c>
      <c r="C250" s="39" t="str">
        <f>IFERROR(__xludf.DUMMYFUNCTION("IF(ISBETWEEN(B250,60,69), ""Old"", IF(ISBETWEEN(B250, 20, 29), ""Young"", ""Other""))"),"Other")</f>
        <v>Other</v>
      </c>
    </row>
    <row r="251" hidden="1">
      <c r="A251" s="40">
        <v>18513.0</v>
      </c>
      <c r="B251" s="39">
        <f t="shared" si="1"/>
        <v>71</v>
      </c>
      <c r="C251" s="39" t="str">
        <f>IFERROR(__xludf.DUMMYFUNCTION("IF(ISBETWEEN(B251,60,69), ""Old"", IF(ISBETWEEN(B251, 20, 29), ""Young"", ""Other""))"),"Other")</f>
        <v>Other</v>
      </c>
    </row>
    <row r="252" hidden="1">
      <c r="A252" s="40">
        <v>18514.0</v>
      </c>
      <c r="B252" s="39">
        <f t="shared" si="1"/>
        <v>71</v>
      </c>
      <c r="C252" s="39" t="str">
        <f>IFERROR(__xludf.DUMMYFUNCTION("IF(ISBETWEEN(B252,60,69), ""Old"", IF(ISBETWEEN(B252, 20, 29), ""Young"", ""Other""))"),"Other")</f>
        <v>Other</v>
      </c>
    </row>
    <row r="253" hidden="1">
      <c r="A253" s="40">
        <v>18515.0</v>
      </c>
      <c r="B253" s="39">
        <f t="shared" si="1"/>
        <v>71</v>
      </c>
      <c r="C253" s="39" t="str">
        <f>IFERROR(__xludf.DUMMYFUNCTION("IF(ISBETWEEN(B253,60,69), ""Old"", IF(ISBETWEEN(B253, 20, 29), ""Young"", ""Other""))"),"Other")</f>
        <v>Other</v>
      </c>
    </row>
    <row r="254" hidden="1">
      <c r="A254" s="40">
        <v>18516.0</v>
      </c>
      <c r="B254" s="39">
        <f t="shared" si="1"/>
        <v>71</v>
      </c>
      <c r="C254" s="39" t="str">
        <f>IFERROR(__xludf.DUMMYFUNCTION("IF(ISBETWEEN(B254,60,69), ""Old"", IF(ISBETWEEN(B254, 20, 29), ""Young"", ""Other""))"),"Other")</f>
        <v>Other</v>
      </c>
    </row>
    <row r="255" hidden="1">
      <c r="A255" s="40">
        <v>18517.0</v>
      </c>
      <c r="B255" s="39">
        <f t="shared" si="1"/>
        <v>71</v>
      </c>
      <c r="C255" s="39" t="str">
        <f>IFERROR(__xludf.DUMMYFUNCTION("IF(ISBETWEEN(B255,60,69), ""Old"", IF(ISBETWEEN(B255, 20, 29), ""Young"", ""Other""))"),"Other")</f>
        <v>Other</v>
      </c>
    </row>
    <row r="256" hidden="1">
      <c r="A256" s="40">
        <v>18518.0</v>
      </c>
      <c r="B256" s="39">
        <f t="shared" si="1"/>
        <v>71</v>
      </c>
      <c r="C256" s="39" t="str">
        <f>IFERROR(__xludf.DUMMYFUNCTION("IF(ISBETWEEN(B256,60,69), ""Old"", IF(ISBETWEEN(B256, 20, 29), ""Young"", ""Other""))"),"Other")</f>
        <v>Other</v>
      </c>
    </row>
    <row r="257" hidden="1">
      <c r="A257" s="40">
        <v>18519.0</v>
      </c>
      <c r="B257" s="39">
        <f t="shared" si="1"/>
        <v>71</v>
      </c>
      <c r="C257" s="39" t="str">
        <f>IFERROR(__xludf.DUMMYFUNCTION("IF(ISBETWEEN(B257,60,69), ""Old"", IF(ISBETWEEN(B257, 20, 29), ""Young"", ""Other""))"),"Other")</f>
        <v>Other</v>
      </c>
    </row>
    <row r="258" hidden="1">
      <c r="A258" s="40">
        <v>18520.0</v>
      </c>
      <c r="B258" s="39">
        <f t="shared" si="1"/>
        <v>71</v>
      </c>
      <c r="C258" s="39" t="str">
        <f>IFERROR(__xludf.DUMMYFUNCTION("IF(ISBETWEEN(B258,60,69), ""Old"", IF(ISBETWEEN(B258, 20, 29), ""Young"", ""Other""))"),"Other")</f>
        <v>Other</v>
      </c>
    </row>
    <row r="259" hidden="1">
      <c r="A259" s="40">
        <v>18521.0</v>
      </c>
      <c r="B259" s="39">
        <f t="shared" si="1"/>
        <v>71</v>
      </c>
      <c r="C259" s="39" t="str">
        <f>IFERROR(__xludf.DUMMYFUNCTION("IF(ISBETWEEN(B259,60,69), ""Old"", IF(ISBETWEEN(B259, 20, 29), ""Young"", ""Other""))"),"Other")</f>
        <v>Other</v>
      </c>
    </row>
    <row r="260" hidden="1">
      <c r="A260" s="40">
        <v>18522.0</v>
      </c>
      <c r="B260" s="39">
        <f t="shared" si="1"/>
        <v>71</v>
      </c>
      <c r="C260" s="39" t="str">
        <f>IFERROR(__xludf.DUMMYFUNCTION("IF(ISBETWEEN(B260,60,69), ""Old"", IF(ISBETWEEN(B260, 20, 29), ""Young"", ""Other""))"),"Other")</f>
        <v>Other</v>
      </c>
    </row>
    <row r="261" hidden="1">
      <c r="A261" s="40">
        <v>18523.0</v>
      </c>
      <c r="B261" s="39">
        <f t="shared" si="1"/>
        <v>71</v>
      </c>
      <c r="C261" s="39" t="str">
        <f>IFERROR(__xludf.DUMMYFUNCTION("IF(ISBETWEEN(B261,60,69), ""Old"", IF(ISBETWEEN(B261, 20, 29), ""Young"", ""Other""))"),"Other")</f>
        <v>Other</v>
      </c>
    </row>
    <row r="262" hidden="1">
      <c r="A262" s="40">
        <v>18524.0</v>
      </c>
      <c r="B262" s="39">
        <f t="shared" si="1"/>
        <v>71</v>
      </c>
      <c r="C262" s="39" t="str">
        <f>IFERROR(__xludf.DUMMYFUNCTION("IF(ISBETWEEN(B262,60,69), ""Old"", IF(ISBETWEEN(B262, 20, 29), ""Young"", ""Other""))"),"Other")</f>
        <v>Other</v>
      </c>
    </row>
    <row r="263" hidden="1">
      <c r="A263" s="40">
        <v>18525.0</v>
      </c>
      <c r="B263" s="39">
        <f t="shared" si="1"/>
        <v>71</v>
      </c>
      <c r="C263" s="39" t="str">
        <f>IFERROR(__xludf.DUMMYFUNCTION("IF(ISBETWEEN(B263,60,69), ""Old"", IF(ISBETWEEN(B263, 20, 29), ""Young"", ""Other""))"),"Other")</f>
        <v>Other</v>
      </c>
    </row>
    <row r="264" hidden="1">
      <c r="A264" s="40">
        <v>18526.0</v>
      </c>
      <c r="B264" s="39">
        <f t="shared" si="1"/>
        <v>71</v>
      </c>
      <c r="C264" s="39" t="str">
        <f>IFERROR(__xludf.DUMMYFUNCTION("IF(ISBETWEEN(B264,60,69), ""Old"", IF(ISBETWEEN(B264, 20, 29), ""Young"", ""Other""))"),"Other")</f>
        <v>Other</v>
      </c>
    </row>
    <row r="265" hidden="1">
      <c r="A265" s="40">
        <v>18527.0</v>
      </c>
      <c r="B265" s="39">
        <f t="shared" si="1"/>
        <v>71</v>
      </c>
      <c r="C265" s="39" t="str">
        <f>IFERROR(__xludf.DUMMYFUNCTION("IF(ISBETWEEN(B265,60,69), ""Old"", IF(ISBETWEEN(B265, 20, 29), ""Young"", ""Other""))"),"Other")</f>
        <v>Other</v>
      </c>
    </row>
    <row r="266" hidden="1">
      <c r="A266" s="40">
        <v>18528.0</v>
      </c>
      <c r="B266" s="39">
        <f t="shared" si="1"/>
        <v>71</v>
      </c>
      <c r="C266" s="39" t="str">
        <f>IFERROR(__xludf.DUMMYFUNCTION("IF(ISBETWEEN(B266,60,69), ""Old"", IF(ISBETWEEN(B266, 20, 29), ""Young"", ""Other""))"),"Other")</f>
        <v>Other</v>
      </c>
    </row>
    <row r="267" hidden="1">
      <c r="A267" s="40">
        <v>18529.0</v>
      </c>
      <c r="B267" s="39">
        <f t="shared" si="1"/>
        <v>71</v>
      </c>
      <c r="C267" s="39" t="str">
        <f>IFERROR(__xludf.DUMMYFUNCTION("IF(ISBETWEEN(B267,60,69), ""Old"", IF(ISBETWEEN(B267, 20, 29), ""Young"", ""Other""))"),"Other")</f>
        <v>Other</v>
      </c>
    </row>
    <row r="268" hidden="1">
      <c r="A268" s="40">
        <v>18530.0</v>
      </c>
      <c r="B268" s="39">
        <f t="shared" si="1"/>
        <v>71</v>
      </c>
      <c r="C268" s="39" t="str">
        <f>IFERROR(__xludf.DUMMYFUNCTION("IF(ISBETWEEN(B268,60,69), ""Old"", IF(ISBETWEEN(B268, 20, 29), ""Young"", ""Other""))"),"Other")</f>
        <v>Other</v>
      </c>
    </row>
    <row r="269" hidden="1">
      <c r="A269" s="40">
        <v>18531.0</v>
      </c>
      <c r="B269" s="39">
        <f t="shared" si="1"/>
        <v>71</v>
      </c>
      <c r="C269" s="39" t="str">
        <f>IFERROR(__xludf.DUMMYFUNCTION("IF(ISBETWEEN(B269,60,69), ""Old"", IF(ISBETWEEN(B269, 20, 29), ""Young"", ""Other""))"),"Other")</f>
        <v>Other</v>
      </c>
    </row>
    <row r="270" hidden="1">
      <c r="A270" s="40">
        <v>18532.0</v>
      </c>
      <c r="B270" s="39">
        <f t="shared" si="1"/>
        <v>71</v>
      </c>
      <c r="C270" s="39" t="str">
        <f>IFERROR(__xludf.DUMMYFUNCTION("IF(ISBETWEEN(B270,60,69), ""Old"", IF(ISBETWEEN(B270, 20, 29), ""Young"", ""Other""))"),"Other")</f>
        <v>Other</v>
      </c>
    </row>
    <row r="271" hidden="1">
      <c r="A271" s="40">
        <v>18533.0</v>
      </c>
      <c r="B271" s="39">
        <f t="shared" si="1"/>
        <v>71</v>
      </c>
      <c r="C271" s="39" t="str">
        <f>IFERROR(__xludf.DUMMYFUNCTION("IF(ISBETWEEN(B271,60,69), ""Old"", IF(ISBETWEEN(B271, 20, 29), ""Young"", ""Other""))"),"Other")</f>
        <v>Other</v>
      </c>
    </row>
    <row r="272" hidden="1">
      <c r="A272" s="40">
        <v>18534.0</v>
      </c>
      <c r="B272" s="39">
        <f t="shared" si="1"/>
        <v>71</v>
      </c>
      <c r="C272" s="39" t="str">
        <f>IFERROR(__xludf.DUMMYFUNCTION("IF(ISBETWEEN(B272,60,69), ""Old"", IF(ISBETWEEN(B272, 20, 29), ""Young"", ""Other""))"),"Other")</f>
        <v>Other</v>
      </c>
    </row>
    <row r="273" hidden="1">
      <c r="A273" s="40">
        <v>18535.0</v>
      </c>
      <c r="B273" s="39">
        <f t="shared" si="1"/>
        <v>71</v>
      </c>
      <c r="C273" s="39" t="str">
        <f>IFERROR(__xludf.DUMMYFUNCTION("IF(ISBETWEEN(B273,60,69), ""Old"", IF(ISBETWEEN(B273, 20, 29), ""Young"", ""Other""))"),"Other")</f>
        <v>Other</v>
      </c>
    </row>
    <row r="274" hidden="1">
      <c r="A274" s="40">
        <v>18536.0</v>
      </c>
      <c r="B274" s="39">
        <f t="shared" si="1"/>
        <v>71</v>
      </c>
      <c r="C274" s="39" t="str">
        <f>IFERROR(__xludf.DUMMYFUNCTION("IF(ISBETWEEN(B274,60,69), ""Old"", IF(ISBETWEEN(B274, 20, 29), ""Young"", ""Other""))"),"Other")</f>
        <v>Other</v>
      </c>
    </row>
    <row r="275" hidden="1">
      <c r="A275" s="40">
        <v>18537.0</v>
      </c>
      <c r="B275" s="39">
        <f t="shared" si="1"/>
        <v>71</v>
      </c>
      <c r="C275" s="39" t="str">
        <f>IFERROR(__xludf.DUMMYFUNCTION("IF(ISBETWEEN(B275,60,69), ""Old"", IF(ISBETWEEN(B275, 20, 29), ""Young"", ""Other""))"),"Other")</f>
        <v>Other</v>
      </c>
    </row>
    <row r="276" hidden="1">
      <c r="A276" s="40">
        <v>18538.0</v>
      </c>
      <c r="B276" s="39">
        <f t="shared" si="1"/>
        <v>71</v>
      </c>
      <c r="C276" s="39" t="str">
        <f>IFERROR(__xludf.DUMMYFUNCTION("IF(ISBETWEEN(B276,60,69), ""Old"", IF(ISBETWEEN(B276, 20, 29), ""Young"", ""Other""))"),"Other")</f>
        <v>Other</v>
      </c>
    </row>
    <row r="277" hidden="1">
      <c r="A277" s="40">
        <v>18539.0</v>
      </c>
      <c r="B277" s="39">
        <f t="shared" si="1"/>
        <v>71</v>
      </c>
      <c r="C277" s="39" t="str">
        <f>IFERROR(__xludf.DUMMYFUNCTION("IF(ISBETWEEN(B277,60,69), ""Old"", IF(ISBETWEEN(B277, 20, 29), ""Young"", ""Other""))"),"Other")</f>
        <v>Other</v>
      </c>
    </row>
    <row r="278" hidden="1">
      <c r="A278" s="40">
        <v>18540.0</v>
      </c>
      <c r="B278" s="39">
        <f t="shared" si="1"/>
        <v>71</v>
      </c>
      <c r="C278" s="39" t="str">
        <f>IFERROR(__xludf.DUMMYFUNCTION("IF(ISBETWEEN(B278,60,69), ""Old"", IF(ISBETWEEN(B278, 20, 29), ""Young"", ""Other""))"),"Other")</f>
        <v>Other</v>
      </c>
    </row>
    <row r="279" hidden="1">
      <c r="A279" s="40">
        <v>18541.0</v>
      </c>
      <c r="B279" s="39">
        <f t="shared" si="1"/>
        <v>71</v>
      </c>
      <c r="C279" s="39" t="str">
        <f>IFERROR(__xludf.DUMMYFUNCTION("IF(ISBETWEEN(B279,60,69), ""Old"", IF(ISBETWEEN(B279, 20, 29), ""Young"", ""Other""))"),"Other")</f>
        <v>Other</v>
      </c>
    </row>
    <row r="280" hidden="1">
      <c r="A280" s="40">
        <v>18542.0</v>
      </c>
      <c r="B280" s="39">
        <f t="shared" si="1"/>
        <v>71</v>
      </c>
      <c r="C280" s="39" t="str">
        <f>IFERROR(__xludf.DUMMYFUNCTION("IF(ISBETWEEN(B280,60,69), ""Old"", IF(ISBETWEEN(B280, 20, 29), ""Young"", ""Other""))"),"Other")</f>
        <v>Other</v>
      </c>
    </row>
    <row r="281" hidden="1">
      <c r="A281" s="40">
        <v>18543.0</v>
      </c>
      <c r="B281" s="39">
        <f t="shared" si="1"/>
        <v>71</v>
      </c>
      <c r="C281" s="39" t="str">
        <f>IFERROR(__xludf.DUMMYFUNCTION("IF(ISBETWEEN(B281,60,69), ""Old"", IF(ISBETWEEN(B281, 20, 29), ""Young"", ""Other""))"),"Other")</f>
        <v>Other</v>
      </c>
    </row>
    <row r="282" hidden="1">
      <c r="A282" s="40">
        <v>18544.0</v>
      </c>
      <c r="B282" s="39">
        <f t="shared" si="1"/>
        <v>71</v>
      </c>
      <c r="C282" s="39" t="str">
        <f>IFERROR(__xludf.DUMMYFUNCTION("IF(ISBETWEEN(B282,60,69), ""Old"", IF(ISBETWEEN(B282, 20, 29), ""Young"", ""Other""))"),"Other")</f>
        <v>Other</v>
      </c>
    </row>
    <row r="283" hidden="1">
      <c r="A283" s="40">
        <v>18545.0</v>
      </c>
      <c r="B283" s="39">
        <f t="shared" si="1"/>
        <v>71</v>
      </c>
      <c r="C283" s="39" t="str">
        <f>IFERROR(__xludf.DUMMYFUNCTION("IF(ISBETWEEN(B283,60,69), ""Old"", IF(ISBETWEEN(B283, 20, 29), ""Young"", ""Other""))"),"Other")</f>
        <v>Other</v>
      </c>
    </row>
    <row r="284" hidden="1">
      <c r="A284" s="40">
        <v>18546.0</v>
      </c>
      <c r="B284" s="39">
        <f t="shared" si="1"/>
        <v>71</v>
      </c>
      <c r="C284" s="39" t="str">
        <f>IFERROR(__xludf.DUMMYFUNCTION("IF(ISBETWEEN(B284,60,69), ""Old"", IF(ISBETWEEN(B284, 20, 29), ""Young"", ""Other""))"),"Other")</f>
        <v>Other</v>
      </c>
    </row>
    <row r="285" hidden="1">
      <c r="A285" s="40">
        <v>18547.0</v>
      </c>
      <c r="B285" s="39">
        <f t="shared" si="1"/>
        <v>71</v>
      </c>
      <c r="C285" s="39" t="str">
        <f>IFERROR(__xludf.DUMMYFUNCTION("IF(ISBETWEEN(B285,60,69), ""Old"", IF(ISBETWEEN(B285, 20, 29), ""Young"", ""Other""))"),"Other")</f>
        <v>Other</v>
      </c>
    </row>
    <row r="286" hidden="1">
      <c r="A286" s="40">
        <v>18548.0</v>
      </c>
      <c r="B286" s="39">
        <f t="shared" si="1"/>
        <v>71</v>
      </c>
      <c r="C286" s="39" t="str">
        <f>IFERROR(__xludf.DUMMYFUNCTION("IF(ISBETWEEN(B286,60,69), ""Old"", IF(ISBETWEEN(B286, 20, 29), ""Young"", ""Other""))"),"Other")</f>
        <v>Other</v>
      </c>
    </row>
    <row r="287" hidden="1">
      <c r="A287" s="40">
        <v>18549.0</v>
      </c>
      <c r="B287" s="39">
        <f t="shared" si="1"/>
        <v>71</v>
      </c>
      <c r="C287" s="39" t="str">
        <f>IFERROR(__xludf.DUMMYFUNCTION("IF(ISBETWEEN(B287,60,69), ""Old"", IF(ISBETWEEN(B287, 20, 29), ""Young"", ""Other""))"),"Other")</f>
        <v>Other</v>
      </c>
    </row>
    <row r="288" hidden="1">
      <c r="A288" s="40">
        <v>18550.0</v>
      </c>
      <c r="B288" s="39">
        <f t="shared" si="1"/>
        <v>71</v>
      </c>
      <c r="C288" s="39" t="str">
        <f>IFERROR(__xludf.DUMMYFUNCTION("IF(ISBETWEEN(B288,60,69), ""Old"", IF(ISBETWEEN(B288, 20, 29), ""Young"", ""Other""))"),"Other")</f>
        <v>Other</v>
      </c>
    </row>
    <row r="289" hidden="1">
      <c r="A289" s="40">
        <v>18551.0</v>
      </c>
      <c r="B289" s="39">
        <f t="shared" si="1"/>
        <v>71</v>
      </c>
      <c r="C289" s="39" t="str">
        <f>IFERROR(__xludf.DUMMYFUNCTION("IF(ISBETWEEN(B289,60,69), ""Old"", IF(ISBETWEEN(B289, 20, 29), ""Young"", ""Other""))"),"Other")</f>
        <v>Other</v>
      </c>
    </row>
    <row r="290" hidden="1">
      <c r="A290" s="40">
        <v>18552.0</v>
      </c>
      <c r="B290" s="39">
        <f t="shared" si="1"/>
        <v>71</v>
      </c>
      <c r="C290" s="39" t="str">
        <f>IFERROR(__xludf.DUMMYFUNCTION("IF(ISBETWEEN(B290,60,69), ""Old"", IF(ISBETWEEN(B290, 20, 29), ""Young"", ""Other""))"),"Other")</f>
        <v>Other</v>
      </c>
    </row>
    <row r="291" hidden="1">
      <c r="A291" s="40">
        <v>18553.0</v>
      </c>
      <c r="B291" s="39">
        <f t="shared" si="1"/>
        <v>71</v>
      </c>
      <c r="C291" s="39" t="str">
        <f>IFERROR(__xludf.DUMMYFUNCTION("IF(ISBETWEEN(B291,60,69), ""Old"", IF(ISBETWEEN(B291, 20, 29), ""Young"", ""Other""))"),"Other")</f>
        <v>Other</v>
      </c>
    </row>
    <row r="292" hidden="1">
      <c r="A292" s="40">
        <v>18554.0</v>
      </c>
      <c r="B292" s="39">
        <f t="shared" si="1"/>
        <v>71</v>
      </c>
      <c r="C292" s="39" t="str">
        <f>IFERROR(__xludf.DUMMYFUNCTION("IF(ISBETWEEN(B292,60,69), ""Old"", IF(ISBETWEEN(B292, 20, 29), ""Young"", ""Other""))"),"Other")</f>
        <v>Other</v>
      </c>
    </row>
    <row r="293" hidden="1">
      <c r="A293" s="40">
        <v>18555.0</v>
      </c>
      <c r="B293" s="39">
        <f t="shared" si="1"/>
        <v>71</v>
      </c>
      <c r="C293" s="39" t="str">
        <f>IFERROR(__xludf.DUMMYFUNCTION("IF(ISBETWEEN(B293,60,69), ""Old"", IF(ISBETWEEN(B293, 20, 29), ""Young"", ""Other""))"),"Other")</f>
        <v>Other</v>
      </c>
    </row>
    <row r="294" hidden="1">
      <c r="A294" s="40">
        <v>18556.0</v>
      </c>
      <c r="B294" s="39">
        <f t="shared" si="1"/>
        <v>71</v>
      </c>
      <c r="C294" s="39" t="str">
        <f>IFERROR(__xludf.DUMMYFUNCTION("IF(ISBETWEEN(B294,60,69), ""Old"", IF(ISBETWEEN(B294, 20, 29), ""Young"", ""Other""))"),"Other")</f>
        <v>Other</v>
      </c>
    </row>
    <row r="295" hidden="1">
      <c r="A295" s="40">
        <v>18557.0</v>
      </c>
      <c r="B295" s="39">
        <f t="shared" si="1"/>
        <v>71</v>
      </c>
      <c r="C295" s="39" t="str">
        <f>IFERROR(__xludf.DUMMYFUNCTION("IF(ISBETWEEN(B295,60,69), ""Old"", IF(ISBETWEEN(B295, 20, 29), ""Young"", ""Other""))"),"Other")</f>
        <v>Other</v>
      </c>
    </row>
    <row r="296" hidden="1">
      <c r="A296" s="40">
        <v>18558.0</v>
      </c>
      <c r="B296" s="39">
        <f t="shared" si="1"/>
        <v>71</v>
      </c>
      <c r="C296" s="39" t="str">
        <f>IFERROR(__xludf.DUMMYFUNCTION("IF(ISBETWEEN(B296,60,69), ""Old"", IF(ISBETWEEN(B296, 20, 29), ""Young"", ""Other""))"),"Other")</f>
        <v>Other</v>
      </c>
    </row>
    <row r="297" hidden="1">
      <c r="A297" s="40">
        <v>18559.0</v>
      </c>
      <c r="B297" s="39">
        <f t="shared" si="1"/>
        <v>71</v>
      </c>
      <c r="C297" s="39" t="str">
        <f>IFERROR(__xludf.DUMMYFUNCTION("IF(ISBETWEEN(B297,60,69), ""Old"", IF(ISBETWEEN(B297, 20, 29), ""Young"", ""Other""))"),"Other")</f>
        <v>Other</v>
      </c>
    </row>
    <row r="298" hidden="1">
      <c r="A298" s="40">
        <v>18560.0</v>
      </c>
      <c r="B298" s="39">
        <f t="shared" si="1"/>
        <v>71</v>
      </c>
      <c r="C298" s="39" t="str">
        <f>IFERROR(__xludf.DUMMYFUNCTION("IF(ISBETWEEN(B298,60,69), ""Old"", IF(ISBETWEEN(B298, 20, 29), ""Young"", ""Other""))"),"Other")</f>
        <v>Other</v>
      </c>
    </row>
    <row r="299" hidden="1">
      <c r="A299" s="40">
        <v>18561.0</v>
      </c>
      <c r="B299" s="39">
        <f t="shared" si="1"/>
        <v>71</v>
      </c>
      <c r="C299" s="39" t="str">
        <f>IFERROR(__xludf.DUMMYFUNCTION("IF(ISBETWEEN(B299,60,69), ""Old"", IF(ISBETWEEN(B299, 20, 29), ""Young"", ""Other""))"),"Other")</f>
        <v>Other</v>
      </c>
    </row>
    <row r="300" hidden="1">
      <c r="A300" s="40">
        <v>18562.0</v>
      </c>
      <c r="B300" s="39">
        <f t="shared" si="1"/>
        <v>71</v>
      </c>
      <c r="C300" s="39" t="str">
        <f>IFERROR(__xludf.DUMMYFUNCTION("IF(ISBETWEEN(B300,60,69), ""Old"", IF(ISBETWEEN(B300, 20, 29), ""Young"", ""Other""))"),"Other")</f>
        <v>Other</v>
      </c>
    </row>
    <row r="301" hidden="1">
      <c r="A301" s="40">
        <v>18563.0</v>
      </c>
      <c r="B301" s="39">
        <f t="shared" si="1"/>
        <v>71</v>
      </c>
      <c r="C301" s="39" t="str">
        <f>IFERROR(__xludf.DUMMYFUNCTION("IF(ISBETWEEN(B301,60,69), ""Old"", IF(ISBETWEEN(B301, 20, 29), ""Young"", ""Other""))"),"Other")</f>
        <v>Other</v>
      </c>
    </row>
    <row r="302" hidden="1">
      <c r="A302" s="40">
        <v>18564.0</v>
      </c>
      <c r="B302" s="39">
        <f t="shared" si="1"/>
        <v>71</v>
      </c>
      <c r="C302" s="39" t="str">
        <f>IFERROR(__xludf.DUMMYFUNCTION("IF(ISBETWEEN(B302,60,69), ""Old"", IF(ISBETWEEN(B302, 20, 29), ""Young"", ""Other""))"),"Other")</f>
        <v>Other</v>
      </c>
    </row>
    <row r="303" hidden="1">
      <c r="A303" s="40">
        <v>18565.0</v>
      </c>
      <c r="B303" s="39">
        <f t="shared" si="1"/>
        <v>71</v>
      </c>
      <c r="C303" s="39" t="str">
        <f>IFERROR(__xludf.DUMMYFUNCTION("IF(ISBETWEEN(B303,60,69), ""Old"", IF(ISBETWEEN(B303, 20, 29), ""Young"", ""Other""))"),"Other")</f>
        <v>Other</v>
      </c>
    </row>
    <row r="304" hidden="1">
      <c r="A304" s="40">
        <v>18566.0</v>
      </c>
      <c r="B304" s="39">
        <f t="shared" si="1"/>
        <v>71</v>
      </c>
      <c r="C304" s="39" t="str">
        <f>IFERROR(__xludf.DUMMYFUNCTION("IF(ISBETWEEN(B304,60,69), ""Old"", IF(ISBETWEEN(B304, 20, 29), ""Young"", ""Other""))"),"Other")</f>
        <v>Other</v>
      </c>
    </row>
    <row r="305" hidden="1">
      <c r="A305" s="40">
        <v>18567.0</v>
      </c>
      <c r="B305" s="39">
        <f t="shared" si="1"/>
        <v>71</v>
      </c>
      <c r="C305" s="39" t="str">
        <f>IFERROR(__xludf.DUMMYFUNCTION("IF(ISBETWEEN(B305,60,69), ""Old"", IF(ISBETWEEN(B305, 20, 29), ""Young"", ""Other""))"),"Other")</f>
        <v>Other</v>
      </c>
    </row>
    <row r="306" hidden="1">
      <c r="A306" s="40">
        <v>18568.0</v>
      </c>
      <c r="B306" s="39">
        <f t="shared" si="1"/>
        <v>71</v>
      </c>
      <c r="C306" s="39" t="str">
        <f>IFERROR(__xludf.DUMMYFUNCTION("IF(ISBETWEEN(B306,60,69), ""Old"", IF(ISBETWEEN(B306, 20, 29), ""Young"", ""Other""))"),"Other")</f>
        <v>Other</v>
      </c>
    </row>
    <row r="307" hidden="1">
      <c r="A307" s="40">
        <v>18569.0</v>
      </c>
      <c r="B307" s="39">
        <f t="shared" si="1"/>
        <v>71</v>
      </c>
      <c r="C307" s="39" t="str">
        <f>IFERROR(__xludf.DUMMYFUNCTION("IF(ISBETWEEN(B307,60,69), ""Old"", IF(ISBETWEEN(B307, 20, 29), ""Young"", ""Other""))"),"Other")</f>
        <v>Other</v>
      </c>
    </row>
    <row r="308" hidden="1">
      <c r="A308" s="40">
        <v>18570.0</v>
      </c>
      <c r="B308" s="39">
        <f t="shared" si="1"/>
        <v>71</v>
      </c>
      <c r="C308" s="39" t="str">
        <f>IFERROR(__xludf.DUMMYFUNCTION("IF(ISBETWEEN(B308,60,69), ""Old"", IF(ISBETWEEN(B308, 20, 29), ""Young"", ""Other""))"),"Other")</f>
        <v>Other</v>
      </c>
    </row>
    <row r="309" hidden="1">
      <c r="A309" s="40">
        <v>18571.0</v>
      </c>
      <c r="B309" s="39">
        <f t="shared" si="1"/>
        <v>71</v>
      </c>
      <c r="C309" s="39" t="str">
        <f>IFERROR(__xludf.DUMMYFUNCTION("IF(ISBETWEEN(B309,60,69), ""Old"", IF(ISBETWEEN(B309, 20, 29), ""Young"", ""Other""))"),"Other")</f>
        <v>Other</v>
      </c>
    </row>
    <row r="310" hidden="1">
      <c r="A310" s="40">
        <v>18572.0</v>
      </c>
      <c r="B310" s="39">
        <f t="shared" si="1"/>
        <v>71</v>
      </c>
      <c r="C310" s="39" t="str">
        <f>IFERROR(__xludf.DUMMYFUNCTION("IF(ISBETWEEN(B310,60,69), ""Old"", IF(ISBETWEEN(B310, 20, 29), ""Young"", ""Other""))"),"Other")</f>
        <v>Other</v>
      </c>
    </row>
    <row r="311" hidden="1">
      <c r="A311" s="40">
        <v>18573.0</v>
      </c>
      <c r="B311" s="39">
        <f t="shared" si="1"/>
        <v>71</v>
      </c>
      <c r="C311" s="39" t="str">
        <f>IFERROR(__xludf.DUMMYFUNCTION("IF(ISBETWEEN(B311,60,69), ""Old"", IF(ISBETWEEN(B311, 20, 29), ""Young"", ""Other""))"),"Other")</f>
        <v>Other</v>
      </c>
    </row>
    <row r="312" hidden="1">
      <c r="A312" s="40">
        <v>18574.0</v>
      </c>
      <c r="B312" s="39">
        <f t="shared" si="1"/>
        <v>71</v>
      </c>
      <c r="C312" s="39" t="str">
        <f>IFERROR(__xludf.DUMMYFUNCTION("IF(ISBETWEEN(B312,60,69), ""Old"", IF(ISBETWEEN(B312, 20, 29), ""Young"", ""Other""))"),"Other")</f>
        <v>Other</v>
      </c>
    </row>
    <row r="313" hidden="1">
      <c r="A313" s="40">
        <v>18575.0</v>
      </c>
      <c r="B313" s="39">
        <f t="shared" si="1"/>
        <v>71</v>
      </c>
      <c r="C313" s="39" t="str">
        <f>IFERROR(__xludf.DUMMYFUNCTION("IF(ISBETWEEN(B313,60,69), ""Old"", IF(ISBETWEEN(B313, 20, 29), ""Young"", ""Other""))"),"Other")</f>
        <v>Other</v>
      </c>
    </row>
    <row r="314" hidden="1">
      <c r="A314" s="40">
        <v>18576.0</v>
      </c>
      <c r="B314" s="39">
        <f t="shared" si="1"/>
        <v>71</v>
      </c>
      <c r="C314" s="39" t="str">
        <f>IFERROR(__xludf.DUMMYFUNCTION("IF(ISBETWEEN(B314,60,69), ""Old"", IF(ISBETWEEN(B314, 20, 29), ""Young"", ""Other""))"),"Other")</f>
        <v>Other</v>
      </c>
    </row>
    <row r="315" hidden="1">
      <c r="A315" s="40">
        <v>18577.0</v>
      </c>
      <c r="B315" s="39">
        <f t="shared" si="1"/>
        <v>71</v>
      </c>
      <c r="C315" s="39" t="str">
        <f>IFERROR(__xludf.DUMMYFUNCTION("IF(ISBETWEEN(B315,60,69), ""Old"", IF(ISBETWEEN(B315, 20, 29), ""Young"", ""Other""))"),"Other")</f>
        <v>Other</v>
      </c>
    </row>
    <row r="316" hidden="1">
      <c r="A316" s="40">
        <v>18578.0</v>
      </c>
      <c r="B316" s="39">
        <f t="shared" si="1"/>
        <v>71</v>
      </c>
      <c r="C316" s="39" t="str">
        <f>IFERROR(__xludf.DUMMYFUNCTION("IF(ISBETWEEN(B316,60,69), ""Old"", IF(ISBETWEEN(B316, 20, 29), ""Young"", ""Other""))"),"Other")</f>
        <v>Other</v>
      </c>
    </row>
    <row r="317" hidden="1">
      <c r="A317" s="40">
        <v>18579.0</v>
      </c>
      <c r="B317" s="39">
        <f t="shared" si="1"/>
        <v>71</v>
      </c>
      <c r="C317" s="39" t="str">
        <f>IFERROR(__xludf.DUMMYFUNCTION("IF(ISBETWEEN(B317,60,69), ""Old"", IF(ISBETWEEN(B317, 20, 29), ""Young"", ""Other""))"),"Other")</f>
        <v>Other</v>
      </c>
    </row>
    <row r="318" hidden="1">
      <c r="A318" s="40">
        <v>18580.0</v>
      </c>
      <c r="B318" s="39">
        <f t="shared" si="1"/>
        <v>71</v>
      </c>
      <c r="C318" s="39" t="str">
        <f>IFERROR(__xludf.DUMMYFUNCTION("IF(ISBETWEEN(B318,60,69), ""Old"", IF(ISBETWEEN(B318, 20, 29), ""Young"", ""Other""))"),"Other")</f>
        <v>Other</v>
      </c>
    </row>
    <row r="319" hidden="1">
      <c r="A319" s="40">
        <v>18581.0</v>
      </c>
      <c r="B319" s="39">
        <f t="shared" si="1"/>
        <v>71</v>
      </c>
      <c r="C319" s="39" t="str">
        <f>IFERROR(__xludf.DUMMYFUNCTION("IF(ISBETWEEN(B319,60,69), ""Old"", IF(ISBETWEEN(B319, 20, 29), ""Young"", ""Other""))"),"Other")</f>
        <v>Other</v>
      </c>
    </row>
    <row r="320" hidden="1">
      <c r="A320" s="40">
        <v>18582.0</v>
      </c>
      <c r="B320" s="39">
        <f t="shared" si="1"/>
        <v>71</v>
      </c>
      <c r="C320" s="39" t="str">
        <f>IFERROR(__xludf.DUMMYFUNCTION("IF(ISBETWEEN(B320,60,69), ""Old"", IF(ISBETWEEN(B320, 20, 29), ""Young"", ""Other""))"),"Other")</f>
        <v>Other</v>
      </c>
    </row>
    <row r="321" hidden="1">
      <c r="A321" s="40">
        <v>18583.0</v>
      </c>
      <c r="B321" s="39">
        <f t="shared" si="1"/>
        <v>71</v>
      </c>
      <c r="C321" s="39" t="str">
        <f>IFERROR(__xludf.DUMMYFUNCTION("IF(ISBETWEEN(B321,60,69), ""Old"", IF(ISBETWEEN(B321, 20, 29), ""Young"", ""Other""))"),"Other")</f>
        <v>Other</v>
      </c>
    </row>
    <row r="322" hidden="1">
      <c r="A322" s="40">
        <v>18584.0</v>
      </c>
      <c r="B322" s="39">
        <f t="shared" si="1"/>
        <v>71</v>
      </c>
      <c r="C322" s="39" t="str">
        <f>IFERROR(__xludf.DUMMYFUNCTION("IF(ISBETWEEN(B322,60,69), ""Old"", IF(ISBETWEEN(B322, 20, 29), ""Young"", ""Other""))"),"Other")</f>
        <v>Other</v>
      </c>
    </row>
    <row r="323" hidden="1">
      <c r="A323" s="40">
        <v>18585.0</v>
      </c>
      <c r="B323" s="39">
        <f t="shared" si="1"/>
        <v>71</v>
      </c>
      <c r="C323" s="39" t="str">
        <f>IFERROR(__xludf.DUMMYFUNCTION("IF(ISBETWEEN(B323,60,69), ""Old"", IF(ISBETWEEN(B323, 20, 29), ""Young"", ""Other""))"),"Other")</f>
        <v>Other</v>
      </c>
    </row>
    <row r="324" hidden="1">
      <c r="A324" s="40">
        <v>18586.0</v>
      </c>
      <c r="B324" s="39">
        <f t="shared" si="1"/>
        <v>71</v>
      </c>
      <c r="C324" s="39" t="str">
        <f>IFERROR(__xludf.DUMMYFUNCTION("IF(ISBETWEEN(B324,60,69), ""Old"", IF(ISBETWEEN(B324, 20, 29), ""Young"", ""Other""))"),"Other")</f>
        <v>Other</v>
      </c>
    </row>
    <row r="325" hidden="1">
      <c r="A325" s="40">
        <v>18587.0</v>
      </c>
      <c r="B325" s="39">
        <f t="shared" si="1"/>
        <v>71</v>
      </c>
      <c r="C325" s="39" t="str">
        <f>IFERROR(__xludf.DUMMYFUNCTION("IF(ISBETWEEN(B325,60,69), ""Old"", IF(ISBETWEEN(B325, 20, 29), ""Young"", ""Other""))"),"Other")</f>
        <v>Other</v>
      </c>
    </row>
    <row r="326" hidden="1">
      <c r="A326" s="40">
        <v>18588.0</v>
      </c>
      <c r="B326" s="39">
        <f t="shared" si="1"/>
        <v>71</v>
      </c>
      <c r="C326" s="39" t="str">
        <f>IFERROR(__xludf.DUMMYFUNCTION("IF(ISBETWEEN(B326,60,69), ""Old"", IF(ISBETWEEN(B326, 20, 29), ""Young"", ""Other""))"),"Other")</f>
        <v>Other</v>
      </c>
    </row>
    <row r="327" hidden="1">
      <c r="A327" s="40">
        <v>18589.0</v>
      </c>
      <c r="B327" s="39">
        <f t="shared" si="1"/>
        <v>71</v>
      </c>
      <c r="C327" s="39" t="str">
        <f>IFERROR(__xludf.DUMMYFUNCTION("IF(ISBETWEEN(B327,60,69), ""Old"", IF(ISBETWEEN(B327, 20, 29), ""Young"", ""Other""))"),"Other")</f>
        <v>Other</v>
      </c>
    </row>
    <row r="328" hidden="1">
      <c r="A328" s="40">
        <v>18590.0</v>
      </c>
      <c r="B328" s="39">
        <f t="shared" si="1"/>
        <v>71</v>
      </c>
      <c r="C328" s="39" t="str">
        <f>IFERROR(__xludf.DUMMYFUNCTION("IF(ISBETWEEN(B328,60,69), ""Old"", IF(ISBETWEEN(B328, 20, 29), ""Young"", ""Other""))"),"Other")</f>
        <v>Other</v>
      </c>
    </row>
    <row r="329" hidden="1">
      <c r="A329" s="40">
        <v>18591.0</v>
      </c>
      <c r="B329" s="39">
        <f t="shared" si="1"/>
        <v>71</v>
      </c>
      <c r="C329" s="39" t="str">
        <f>IFERROR(__xludf.DUMMYFUNCTION("IF(ISBETWEEN(B329,60,69), ""Old"", IF(ISBETWEEN(B329, 20, 29), ""Young"", ""Other""))"),"Other")</f>
        <v>Other</v>
      </c>
    </row>
    <row r="330" hidden="1">
      <c r="A330" s="40">
        <v>18592.0</v>
      </c>
      <c r="B330" s="39">
        <f t="shared" si="1"/>
        <v>71</v>
      </c>
      <c r="C330" s="39" t="str">
        <f>IFERROR(__xludf.DUMMYFUNCTION("IF(ISBETWEEN(B330,60,69), ""Old"", IF(ISBETWEEN(B330, 20, 29), ""Young"", ""Other""))"),"Other")</f>
        <v>Other</v>
      </c>
    </row>
    <row r="331" hidden="1">
      <c r="A331" s="40">
        <v>18593.0</v>
      </c>
      <c r="B331" s="39">
        <f t="shared" si="1"/>
        <v>71</v>
      </c>
      <c r="C331" s="39" t="str">
        <f>IFERROR(__xludf.DUMMYFUNCTION("IF(ISBETWEEN(B331,60,69), ""Old"", IF(ISBETWEEN(B331, 20, 29), ""Young"", ""Other""))"),"Other")</f>
        <v>Other</v>
      </c>
    </row>
    <row r="332" hidden="1">
      <c r="A332" s="40">
        <v>18594.0</v>
      </c>
      <c r="B332" s="39">
        <f t="shared" si="1"/>
        <v>71</v>
      </c>
      <c r="C332" s="39" t="str">
        <f>IFERROR(__xludf.DUMMYFUNCTION("IF(ISBETWEEN(B332,60,69), ""Old"", IF(ISBETWEEN(B332, 20, 29), ""Young"", ""Other""))"),"Other")</f>
        <v>Other</v>
      </c>
    </row>
    <row r="333" hidden="1">
      <c r="A333" s="40">
        <v>18595.0</v>
      </c>
      <c r="B333" s="39">
        <f t="shared" si="1"/>
        <v>71</v>
      </c>
      <c r="C333" s="39" t="str">
        <f>IFERROR(__xludf.DUMMYFUNCTION("IF(ISBETWEEN(B333,60,69), ""Old"", IF(ISBETWEEN(B333, 20, 29), ""Young"", ""Other""))"),"Other")</f>
        <v>Other</v>
      </c>
    </row>
    <row r="334" hidden="1">
      <c r="A334" s="40">
        <v>18596.0</v>
      </c>
      <c r="B334" s="39">
        <f t="shared" si="1"/>
        <v>71</v>
      </c>
      <c r="C334" s="39" t="str">
        <f>IFERROR(__xludf.DUMMYFUNCTION("IF(ISBETWEEN(B334,60,69), ""Old"", IF(ISBETWEEN(B334, 20, 29), ""Young"", ""Other""))"),"Other")</f>
        <v>Other</v>
      </c>
    </row>
    <row r="335" hidden="1">
      <c r="A335" s="40">
        <v>18597.0</v>
      </c>
      <c r="B335" s="39">
        <f t="shared" si="1"/>
        <v>71</v>
      </c>
      <c r="C335" s="39" t="str">
        <f>IFERROR(__xludf.DUMMYFUNCTION("IF(ISBETWEEN(B335,60,69), ""Old"", IF(ISBETWEEN(B335, 20, 29), ""Young"", ""Other""))"),"Other")</f>
        <v>Other</v>
      </c>
    </row>
    <row r="336" hidden="1">
      <c r="A336" s="40">
        <v>18598.0</v>
      </c>
      <c r="B336" s="39">
        <f t="shared" si="1"/>
        <v>71</v>
      </c>
      <c r="C336" s="39" t="str">
        <f>IFERROR(__xludf.DUMMYFUNCTION("IF(ISBETWEEN(B336,60,69), ""Old"", IF(ISBETWEEN(B336, 20, 29), ""Young"", ""Other""))"),"Other")</f>
        <v>Other</v>
      </c>
    </row>
    <row r="337" hidden="1">
      <c r="A337" s="40">
        <v>18599.0</v>
      </c>
      <c r="B337" s="39">
        <f t="shared" si="1"/>
        <v>71</v>
      </c>
      <c r="C337" s="39" t="str">
        <f>IFERROR(__xludf.DUMMYFUNCTION("IF(ISBETWEEN(B337,60,69), ""Old"", IF(ISBETWEEN(B337, 20, 29), ""Young"", ""Other""))"),"Other")</f>
        <v>Other</v>
      </c>
    </row>
    <row r="338" hidden="1">
      <c r="A338" s="40">
        <v>18600.0</v>
      </c>
      <c r="B338" s="39">
        <f t="shared" si="1"/>
        <v>71</v>
      </c>
      <c r="C338" s="39" t="str">
        <f>IFERROR(__xludf.DUMMYFUNCTION("IF(ISBETWEEN(B338,60,69), ""Old"", IF(ISBETWEEN(B338, 20, 29), ""Young"", ""Other""))"),"Other")</f>
        <v>Other</v>
      </c>
    </row>
    <row r="339" hidden="1">
      <c r="A339" s="40">
        <v>18601.0</v>
      </c>
      <c r="B339" s="39">
        <f t="shared" si="1"/>
        <v>71</v>
      </c>
      <c r="C339" s="39" t="str">
        <f>IFERROR(__xludf.DUMMYFUNCTION("IF(ISBETWEEN(B339,60,69), ""Old"", IF(ISBETWEEN(B339, 20, 29), ""Young"", ""Other""))"),"Other")</f>
        <v>Other</v>
      </c>
    </row>
    <row r="340" hidden="1">
      <c r="A340" s="40">
        <v>18602.0</v>
      </c>
      <c r="B340" s="39">
        <f t="shared" si="1"/>
        <v>71</v>
      </c>
      <c r="C340" s="39" t="str">
        <f>IFERROR(__xludf.DUMMYFUNCTION("IF(ISBETWEEN(B340,60,69), ""Old"", IF(ISBETWEEN(B340, 20, 29), ""Young"", ""Other""))"),"Other")</f>
        <v>Other</v>
      </c>
    </row>
    <row r="341" hidden="1">
      <c r="A341" s="40">
        <v>18603.0</v>
      </c>
      <c r="B341" s="39">
        <f t="shared" si="1"/>
        <v>71</v>
      </c>
      <c r="C341" s="39" t="str">
        <f>IFERROR(__xludf.DUMMYFUNCTION("IF(ISBETWEEN(B341,60,69), ""Old"", IF(ISBETWEEN(B341, 20, 29), ""Young"", ""Other""))"),"Other")</f>
        <v>Other</v>
      </c>
    </row>
    <row r="342" hidden="1">
      <c r="A342" s="40">
        <v>18604.0</v>
      </c>
      <c r="B342" s="39">
        <f t="shared" si="1"/>
        <v>71</v>
      </c>
      <c r="C342" s="39" t="str">
        <f>IFERROR(__xludf.DUMMYFUNCTION("IF(ISBETWEEN(B342,60,69), ""Old"", IF(ISBETWEEN(B342, 20, 29), ""Young"", ""Other""))"),"Other")</f>
        <v>Other</v>
      </c>
    </row>
    <row r="343" hidden="1">
      <c r="A343" s="40">
        <v>18605.0</v>
      </c>
      <c r="B343" s="39">
        <f t="shared" si="1"/>
        <v>71</v>
      </c>
      <c r="C343" s="39" t="str">
        <f>IFERROR(__xludf.DUMMYFUNCTION("IF(ISBETWEEN(B343,60,69), ""Old"", IF(ISBETWEEN(B343, 20, 29), ""Young"", ""Other""))"),"Other")</f>
        <v>Other</v>
      </c>
    </row>
    <row r="344" hidden="1">
      <c r="A344" s="40">
        <v>18606.0</v>
      </c>
      <c r="B344" s="39">
        <f t="shared" si="1"/>
        <v>71</v>
      </c>
      <c r="C344" s="39" t="str">
        <f>IFERROR(__xludf.DUMMYFUNCTION("IF(ISBETWEEN(B344,60,69), ""Old"", IF(ISBETWEEN(B344, 20, 29), ""Young"", ""Other""))"),"Other")</f>
        <v>Other</v>
      </c>
    </row>
    <row r="345" hidden="1">
      <c r="A345" s="40">
        <v>18607.0</v>
      </c>
      <c r="B345" s="39">
        <f t="shared" si="1"/>
        <v>71</v>
      </c>
      <c r="C345" s="39" t="str">
        <f>IFERROR(__xludf.DUMMYFUNCTION("IF(ISBETWEEN(B345,60,69), ""Old"", IF(ISBETWEEN(B345, 20, 29), ""Young"", ""Other""))"),"Other")</f>
        <v>Other</v>
      </c>
    </row>
    <row r="346" hidden="1">
      <c r="A346" s="40">
        <v>18608.0</v>
      </c>
      <c r="B346" s="39">
        <f t="shared" si="1"/>
        <v>71</v>
      </c>
      <c r="C346" s="39" t="str">
        <f>IFERROR(__xludf.DUMMYFUNCTION("IF(ISBETWEEN(B346,60,69), ""Old"", IF(ISBETWEEN(B346, 20, 29), ""Young"", ""Other""))"),"Other")</f>
        <v>Other</v>
      </c>
    </row>
    <row r="347" hidden="1">
      <c r="A347" s="40">
        <v>18609.0</v>
      </c>
      <c r="B347" s="39">
        <f t="shared" si="1"/>
        <v>71</v>
      </c>
      <c r="C347" s="39" t="str">
        <f>IFERROR(__xludf.DUMMYFUNCTION("IF(ISBETWEEN(B347,60,69), ""Old"", IF(ISBETWEEN(B347, 20, 29), ""Young"", ""Other""))"),"Other")</f>
        <v>Other</v>
      </c>
    </row>
    <row r="348" hidden="1">
      <c r="A348" s="40">
        <v>18610.0</v>
      </c>
      <c r="B348" s="39">
        <f t="shared" si="1"/>
        <v>71</v>
      </c>
      <c r="C348" s="39" t="str">
        <f>IFERROR(__xludf.DUMMYFUNCTION("IF(ISBETWEEN(B348,60,69), ""Old"", IF(ISBETWEEN(B348, 20, 29), ""Young"", ""Other""))"),"Other")</f>
        <v>Other</v>
      </c>
    </row>
    <row r="349" hidden="1">
      <c r="A349" s="40">
        <v>18611.0</v>
      </c>
      <c r="B349" s="39">
        <f t="shared" si="1"/>
        <v>71</v>
      </c>
      <c r="C349" s="39" t="str">
        <f>IFERROR(__xludf.DUMMYFUNCTION("IF(ISBETWEEN(B349,60,69), ""Old"", IF(ISBETWEEN(B349, 20, 29), ""Young"", ""Other""))"),"Other")</f>
        <v>Other</v>
      </c>
    </row>
    <row r="350" hidden="1">
      <c r="A350" s="40">
        <v>18612.0</v>
      </c>
      <c r="B350" s="39">
        <f t="shared" si="1"/>
        <v>71</v>
      </c>
      <c r="C350" s="39" t="str">
        <f>IFERROR(__xludf.DUMMYFUNCTION("IF(ISBETWEEN(B350,60,69), ""Old"", IF(ISBETWEEN(B350, 20, 29), ""Young"", ""Other""))"),"Other")</f>
        <v>Other</v>
      </c>
    </row>
    <row r="351" hidden="1">
      <c r="A351" s="40">
        <v>18613.0</v>
      </c>
      <c r="B351" s="39">
        <f t="shared" si="1"/>
        <v>71</v>
      </c>
      <c r="C351" s="39" t="str">
        <f>IFERROR(__xludf.DUMMYFUNCTION("IF(ISBETWEEN(B351,60,69), ""Old"", IF(ISBETWEEN(B351, 20, 29), ""Young"", ""Other""))"),"Other")</f>
        <v>Other</v>
      </c>
    </row>
    <row r="352" hidden="1">
      <c r="A352" s="40">
        <v>18614.0</v>
      </c>
      <c r="B352" s="39">
        <f t="shared" si="1"/>
        <v>71</v>
      </c>
      <c r="C352" s="39" t="str">
        <f>IFERROR(__xludf.DUMMYFUNCTION("IF(ISBETWEEN(B352,60,69), ""Old"", IF(ISBETWEEN(B352, 20, 29), ""Young"", ""Other""))"),"Other")</f>
        <v>Other</v>
      </c>
    </row>
    <row r="353" hidden="1">
      <c r="A353" s="40">
        <v>18615.0</v>
      </c>
      <c r="B353" s="39">
        <f t="shared" si="1"/>
        <v>71</v>
      </c>
      <c r="C353" s="39" t="str">
        <f>IFERROR(__xludf.DUMMYFUNCTION("IF(ISBETWEEN(B353,60,69), ""Old"", IF(ISBETWEEN(B353, 20, 29), ""Young"", ""Other""))"),"Other")</f>
        <v>Other</v>
      </c>
    </row>
    <row r="354" hidden="1">
      <c r="A354" s="40">
        <v>18616.0</v>
      </c>
      <c r="B354" s="39">
        <f t="shared" si="1"/>
        <v>71</v>
      </c>
      <c r="C354" s="39" t="str">
        <f>IFERROR(__xludf.DUMMYFUNCTION("IF(ISBETWEEN(B354,60,69), ""Old"", IF(ISBETWEEN(B354, 20, 29), ""Young"", ""Other""))"),"Other")</f>
        <v>Other</v>
      </c>
    </row>
    <row r="355" hidden="1">
      <c r="A355" s="40">
        <v>18617.0</v>
      </c>
      <c r="B355" s="39">
        <f t="shared" si="1"/>
        <v>71</v>
      </c>
      <c r="C355" s="39" t="str">
        <f>IFERROR(__xludf.DUMMYFUNCTION("IF(ISBETWEEN(B355,60,69), ""Old"", IF(ISBETWEEN(B355, 20, 29), ""Young"", ""Other""))"),"Other")</f>
        <v>Other</v>
      </c>
    </row>
    <row r="356" hidden="1">
      <c r="A356" s="40">
        <v>18618.0</v>
      </c>
      <c r="B356" s="39">
        <f t="shared" si="1"/>
        <v>71</v>
      </c>
      <c r="C356" s="39" t="str">
        <f>IFERROR(__xludf.DUMMYFUNCTION("IF(ISBETWEEN(B356,60,69), ""Old"", IF(ISBETWEEN(B356, 20, 29), ""Young"", ""Other""))"),"Other")</f>
        <v>Other</v>
      </c>
    </row>
    <row r="357" hidden="1">
      <c r="A357" s="40">
        <v>18619.0</v>
      </c>
      <c r="B357" s="39">
        <f t="shared" si="1"/>
        <v>71</v>
      </c>
      <c r="C357" s="39" t="str">
        <f>IFERROR(__xludf.DUMMYFUNCTION("IF(ISBETWEEN(B357,60,69), ""Old"", IF(ISBETWEEN(B357, 20, 29), ""Young"", ""Other""))"),"Other")</f>
        <v>Other</v>
      </c>
    </row>
    <row r="358" hidden="1">
      <c r="A358" s="40">
        <v>18620.0</v>
      </c>
      <c r="B358" s="39">
        <f t="shared" si="1"/>
        <v>71</v>
      </c>
      <c r="C358" s="39" t="str">
        <f>IFERROR(__xludf.DUMMYFUNCTION("IF(ISBETWEEN(B358,60,69), ""Old"", IF(ISBETWEEN(B358, 20, 29), ""Young"", ""Other""))"),"Other")</f>
        <v>Other</v>
      </c>
    </row>
    <row r="359" hidden="1">
      <c r="A359" s="40">
        <v>18621.0</v>
      </c>
      <c r="B359" s="39">
        <f t="shared" si="1"/>
        <v>71</v>
      </c>
      <c r="C359" s="39" t="str">
        <f>IFERROR(__xludf.DUMMYFUNCTION("IF(ISBETWEEN(B359,60,69), ""Old"", IF(ISBETWEEN(B359, 20, 29), ""Young"", ""Other""))"),"Other")</f>
        <v>Other</v>
      </c>
    </row>
    <row r="360" hidden="1">
      <c r="A360" s="40">
        <v>18622.0</v>
      </c>
      <c r="B360" s="39">
        <f t="shared" si="1"/>
        <v>71</v>
      </c>
      <c r="C360" s="39" t="str">
        <f>IFERROR(__xludf.DUMMYFUNCTION("IF(ISBETWEEN(B360,60,69), ""Old"", IF(ISBETWEEN(B360, 20, 29), ""Young"", ""Other""))"),"Other")</f>
        <v>Other</v>
      </c>
    </row>
    <row r="361" hidden="1">
      <c r="A361" s="40">
        <v>18623.0</v>
      </c>
      <c r="B361" s="39">
        <f t="shared" si="1"/>
        <v>71</v>
      </c>
      <c r="C361" s="39" t="str">
        <f>IFERROR(__xludf.DUMMYFUNCTION("IF(ISBETWEEN(B361,60,69), ""Old"", IF(ISBETWEEN(B361, 20, 29), ""Young"", ""Other""))"),"Other")</f>
        <v>Other</v>
      </c>
    </row>
    <row r="362" hidden="1">
      <c r="A362" s="40">
        <v>18624.0</v>
      </c>
      <c r="B362" s="39">
        <f t="shared" si="1"/>
        <v>71</v>
      </c>
      <c r="C362" s="39" t="str">
        <f>IFERROR(__xludf.DUMMYFUNCTION("IF(ISBETWEEN(B362,60,69), ""Old"", IF(ISBETWEEN(B362, 20, 29), ""Young"", ""Other""))"),"Other")</f>
        <v>Other</v>
      </c>
    </row>
    <row r="363" hidden="1">
      <c r="A363" s="40">
        <v>18625.0</v>
      </c>
      <c r="B363" s="39">
        <f t="shared" si="1"/>
        <v>71</v>
      </c>
      <c r="C363" s="39" t="str">
        <f>IFERROR(__xludf.DUMMYFUNCTION("IF(ISBETWEEN(B363,60,69), ""Old"", IF(ISBETWEEN(B363, 20, 29), ""Young"", ""Other""))"),"Other")</f>
        <v>Other</v>
      </c>
    </row>
    <row r="364" hidden="1">
      <c r="A364" s="40">
        <v>18626.0</v>
      </c>
      <c r="B364" s="39">
        <f t="shared" si="1"/>
        <v>71</v>
      </c>
      <c r="C364" s="39" t="str">
        <f>IFERROR(__xludf.DUMMYFUNCTION("IF(ISBETWEEN(B364,60,69), ""Old"", IF(ISBETWEEN(B364, 20, 29), ""Young"", ""Other""))"),"Other")</f>
        <v>Other</v>
      </c>
    </row>
    <row r="365" hidden="1">
      <c r="A365" s="40">
        <v>18627.0</v>
      </c>
      <c r="B365" s="39">
        <f t="shared" si="1"/>
        <v>71</v>
      </c>
      <c r="C365" s="39" t="str">
        <f>IFERROR(__xludf.DUMMYFUNCTION("IF(ISBETWEEN(B365,60,69), ""Old"", IF(ISBETWEEN(B365, 20, 29), ""Young"", ""Other""))"),"Other")</f>
        <v>Other</v>
      </c>
    </row>
    <row r="366" hidden="1">
      <c r="A366" s="40">
        <v>18628.0</v>
      </c>
      <c r="B366" s="39">
        <f t="shared" si="1"/>
        <v>71</v>
      </c>
      <c r="C366" s="39" t="str">
        <f>IFERROR(__xludf.DUMMYFUNCTION("IF(ISBETWEEN(B366,60,69), ""Old"", IF(ISBETWEEN(B366, 20, 29), ""Young"", ""Other""))"),"Other")</f>
        <v>Other</v>
      </c>
    </row>
    <row r="367" hidden="1">
      <c r="A367" s="40">
        <v>18629.0</v>
      </c>
      <c r="B367" s="39">
        <f t="shared" si="1"/>
        <v>71</v>
      </c>
      <c r="C367" s="39" t="str">
        <f>IFERROR(__xludf.DUMMYFUNCTION("IF(ISBETWEEN(B367,60,69), ""Old"", IF(ISBETWEEN(B367, 20, 29), ""Young"", ""Other""))"),"Other")</f>
        <v>Other</v>
      </c>
    </row>
    <row r="368" hidden="1">
      <c r="A368" s="40">
        <v>18630.0</v>
      </c>
      <c r="B368" s="39">
        <f t="shared" si="1"/>
        <v>70</v>
      </c>
      <c r="C368" s="39" t="str">
        <f>IFERROR(__xludf.DUMMYFUNCTION("IF(ISBETWEEN(B368,60,69), ""Old"", IF(ISBETWEEN(B368, 20, 29), ""Young"", ""Other""))"),"Other")</f>
        <v>Other</v>
      </c>
    </row>
    <row r="369" hidden="1">
      <c r="A369" s="40">
        <v>18631.0</v>
      </c>
      <c r="B369" s="39">
        <f t="shared" si="1"/>
        <v>70</v>
      </c>
      <c r="C369" s="39" t="str">
        <f>IFERROR(__xludf.DUMMYFUNCTION("IF(ISBETWEEN(B369,60,69), ""Old"", IF(ISBETWEEN(B369, 20, 29), ""Young"", ""Other""))"),"Other")</f>
        <v>Other</v>
      </c>
    </row>
    <row r="370" hidden="1">
      <c r="A370" s="40">
        <v>18632.0</v>
      </c>
      <c r="B370" s="39">
        <f t="shared" si="1"/>
        <v>70</v>
      </c>
      <c r="C370" s="39" t="str">
        <f>IFERROR(__xludf.DUMMYFUNCTION("IF(ISBETWEEN(B370,60,69), ""Old"", IF(ISBETWEEN(B370, 20, 29), ""Young"", ""Other""))"),"Other")</f>
        <v>Other</v>
      </c>
    </row>
    <row r="371" hidden="1">
      <c r="A371" s="40">
        <v>18633.0</v>
      </c>
      <c r="B371" s="39">
        <f t="shared" si="1"/>
        <v>70</v>
      </c>
      <c r="C371" s="39" t="str">
        <f>IFERROR(__xludf.DUMMYFUNCTION("IF(ISBETWEEN(B371,60,69), ""Old"", IF(ISBETWEEN(B371, 20, 29), ""Young"", ""Other""))"),"Other")</f>
        <v>Other</v>
      </c>
    </row>
    <row r="372" hidden="1">
      <c r="A372" s="40">
        <v>18634.0</v>
      </c>
      <c r="B372" s="39">
        <f t="shared" si="1"/>
        <v>70</v>
      </c>
      <c r="C372" s="39" t="str">
        <f>IFERROR(__xludf.DUMMYFUNCTION("IF(ISBETWEEN(B372,60,69), ""Old"", IF(ISBETWEEN(B372, 20, 29), ""Young"", ""Other""))"),"Other")</f>
        <v>Other</v>
      </c>
    </row>
    <row r="373" hidden="1">
      <c r="A373" s="40">
        <v>18635.0</v>
      </c>
      <c r="B373" s="39">
        <f t="shared" si="1"/>
        <v>70</v>
      </c>
      <c r="C373" s="39" t="str">
        <f>IFERROR(__xludf.DUMMYFUNCTION("IF(ISBETWEEN(B373,60,69), ""Old"", IF(ISBETWEEN(B373, 20, 29), ""Young"", ""Other""))"),"Other")</f>
        <v>Other</v>
      </c>
    </row>
    <row r="374" hidden="1">
      <c r="A374" s="40">
        <v>18636.0</v>
      </c>
      <c r="B374" s="39">
        <f t="shared" si="1"/>
        <v>70</v>
      </c>
      <c r="C374" s="39" t="str">
        <f>IFERROR(__xludf.DUMMYFUNCTION("IF(ISBETWEEN(B374,60,69), ""Old"", IF(ISBETWEEN(B374, 20, 29), ""Young"", ""Other""))"),"Other")</f>
        <v>Other</v>
      </c>
    </row>
    <row r="375" hidden="1">
      <c r="A375" s="40">
        <v>18637.0</v>
      </c>
      <c r="B375" s="39">
        <f t="shared" si="1"/>
        <v>70</v>
      </c>
      <c r="C375" s="39" t="str">
        <f>IFERROR(__xludf.DUMMYFUNCTION("IF(ISBETWEEN(B375,60,69), ""Old"", IF(ISBETWEEN(B375, 20, 29), ""Young"", ""Other""))"),"Other")</f>
        <v>Other</v>
      </c>
    </row>
    <row r="376" hidden="1">
      <c r="A376" s="40">
        <v>18638.0</v>
      </c>
      <c r="B376" s="39">
        <f t="shared" si="1"/>
        <v>70</v>
      </c>
      <c r="C376" s="39" t="str">
        <f>IFERROR(__xludf.DUMMYFUNCTION("IF(ISBETWEEN(B376,60,69), ""Old"", IF(ISBETWEEN(B376, 20, 29), ""Young"", ""Other""))"),"Other")</f>
        <v>Other</v>
      </c>
    </row>
    <row r="377" hidden="1">
      <c r="A377" s="40">
        <v>18639.0</v>
      </c>
      <c r="B377" s="39">
        <f t="shared" si="1"/>
        <v>70</v>
      </c>
      <c r="C377" s="39" t="str">
        <f>IFERROR(__xludf.DUMMYFUNCTION("IF(ISBETWEEN(B377,60,69), ""Old"", IF(ISBETWEEN(B377, 20, 29), ""Young"", ""Other""))"),"Other")</f>
        <v>Other</v>
      </c>
    </row>
    <row r="378" hidden="1">
      <c r="A378" s="40">
        <v>18640.0</v>
      </c>
      <c r="B378" s="39">
        <f t="shared" si="1"/>
        <v>70</v>
      </c>
      <c r="C378" s="39" t="str">
        <f>IFERROR(__xludf.DUMMYFUNCTION("IF(ISBETWEEN(B378,60,69), ""Old"", IF(ISBETWEEN(B378, 20, 29), ""Young"", ""Other""))"),"Other")</f>
        <v>Other</v>
      </c>
    </row>
    <row r="379" hidden="1">
      <c r="A379" s="40">
        <v>18641.0</v>
      </c>
      <c r="B379" s="39">
        <f t="shared" si="1"/>
        <v>70</v>
      </c>
      <c r="C379" s="39" t="str">
        <f>IFERROR(__xludf.DUMMYFUNCTION("IF(ISBETWEEN(B379,60,69), ""Old"", IF(ISBETWEEN(B379, 20, 29), ""Young"", ""Other""))"),"Other")</f>
        <v>Other</v>
      </c>
    </row>
    <row r="380" hidden="1">
      <c r="A380" s="40">
        <v>18642.0</v>
      </c>
      <c r="B380" s="39">
        <f t="shared" si="1"/>
        <v>70</v>
      </c>
      <c r="C380" s="39" t="str">
        <f>IFERROR(__xludf.DUMMYFUNCTION("IF(ISBETWEEN(B380,60,69), ""Old"", IF(ISBETWEEN(B380, 20, 29), ""Young"", ""Other""))"),"Other")</f>
        <v>Other</v>
      </c>
    </row>
    <row r="381" hidden="1">
      <c r="A381" s="40">
        <v>18643.0</v>
      </c>
      <c r="B381" s="39">
        <f t="shared" si="1"/>
        <v>70</v>
      </c>
      <c r="C381" s="39" t="str">
        <f>IFERROR(__xludf.DUMMYFUNCTION("IF(ISBETWEEN(B381,60,69), ""Old"", IF(ISBETWEEN(B381, 20, 29), ""Young"", ""Other""))"),"Other")</f>
        <v>Other</v>
      </c>
    </row>
    <row r="382" hidden="1">
      <c r="A382" s="40">
        <v>18644.0</v>
      </c>
      <c r="B382" s="39">
        <f t="shared" si="1"/>
        <v>70</v>
      </c>
      <c r="C382" s="39" t="str">
        <f>IFERROR(__xludf.DUMMYFUNCTION("IF(ISBETWEEN(B382,60,69), ""Old"", IF(ISBETWEEN(B382, 20, 29), ""Young"", ""Other""))"),"Other")</f>
        <v>Other</v>
      </c>
    </row>
    <row r="383" hidden="1">
      <c r="A383" s="40">
        <v>18645.0</v>
      </c>
      <c r="B383" s="39">
        <f t="shared" si="1"/>
        <v>70</v>
      </c>
      <c r="C383" s="39" t="str">
        <f>IFERROR(__xludf.DUMMYFUNCTION("IF(ISBETWEEN(B383,60,69), ""Old"", IF(ISBETWEEN(B383, 20, 29), ""Young"", ""Other""))"),"Other")</f>
        <v>Other</v>
      </c>
    </row>
    <row r="384" hidden="1">
      <c r="A384" s="40">
        <v>18646.0</v>
      </c>
      <c r="B384" s="39">
        <f t="shared" si="1"/>
        <v>70</v>
      </c>
      <c r="C384" s="39" t="str">
        <f>IFERROR(__xludf.DUMMYFUNCTION("IF(ISBETWEEN(B384,60,69), ""Old"", IF(ISBETWEEN(B384, 20, 29), ""Young"", ""Other""))"),"Other")</f>
        <v>Other</v>
      </c>
    </row>
    <row r="385" hidden="1">
      <c r="A385" s="40">
        <v>18647.0</v>
      </c>
      <c r="B385" s="39">
        <f t="shared" si="1"/>
        <v>70</v>
      </c>
      <c r="C385" s="39" t="str">
        <f>IFERROR(__xludf.DUMMYFUNCTION("IF(ISBETWEEN(B385,60,69), ""Old"", IF(ISBETWEEN(B385, 20, 29), ""Young"", ""Other""))"),"Other")</f>
        <v>Other</v>
      </c>
    </row>
    <row r="386" hidden="1">
      <c r="A386" s="40">
        <v>18648.0</v>
      </c>
      <c r="B386" s="39">
        <f t="shared" si="1"/>
        <v>70</v>
      </c>
      <c r="C386" s="39" t="str">
        <f>IFERROR(__xludf.DUMMYFUNCTION("IF(ISBETWEEN(B386,60,69), ""Old"", IF(ISBETWEEN(B386, 20, 29), ""Young"", ""Other""))"),"Other")</f>
        <v>Other</v>
      </c>
    </row>
    <row r="387" hidden="1">
      <c r="A387" s="40">
        <v>18649.0</v>
      </c>
      <c r="B387" s="39">
        <f t="shared" si="1"/>
        <v>70</v>
      </c>
      <c r="C387" s="39" t="str">
        <f>IFERROR(__xludf.DUMMYFUNCTION("IF(ISBETWEEN(B387,60,69), ""Old"", IF(ISBETWEEN(B387, 20, 29), ""Young"", ""Other""))"),"Other")</f>
        <v>Other</v>
      </c>
    </row>
    <row r="388" hidden="1">
      <c r="A388" s="40">
        <v>18650.0</v>
      </c>
      <c r="B388" s="39">
        <f t="shared" si="1"/>
        <v>70</v>
      </c>
      <c r="C388" s="39" t="str">
        <f>IFERROR(__xludf.DUMMYFUNCTION("IF(ISBETWEEN(B388,60,69), ""Old"", IF(ISBETWEEN(B388, 20, 29), ""Young"", ""Other""))"),"Other")</f>
        <v>Other</v>
      </c>
    </row>
    <row r="389" hidden="1">
      <c r="A389" s="40">
        <v>18651.0</v>
      </c>
      <c r="B389" s="39">
        <f t="shared" si="1"/>
        <v>70</v>
      </c>
      <c r="C389" s="39" t="str">
        <f>IFERROR(__xludf.DUMMYFUNCTION("IF(ISBETWEEN(B389,60,69), ""Old"", IF(ISBETWEEN(B389, 20, 29), ""Young"", ""Other""))"),"Other")</f>
        <v>Other</v>
      </c>
    </row>
    <row r="390" hidden="1">
      <c r="A390" s="40">
        <v>18652.0</v>
      </c>
      <c r="B390" s="39">
        <f t="shared" si="1"/>
        <v>70</v>
      </c>
      <c r="C390" s="39" t="str">
        <f>IFERROR(__xludf.DUMMYFUNCTION("IF(ISBETWEEN(B390,60,69), ""Old"", IF(ISBETWEEN(B390, 20, 29), ""Young"", ""Other""))"),"Other")</f>
        <v>Other</v>
      </c>
    </row>
    <row r="391" hidden="1">
      <c r="A391" s="40">
        <v>18653.0</v>
      </c>
      <c r="B391" s="39">
        <f t="shared" si="1"/>
        <v>70</v>
      </c>
      <c r="C391" s="39" t="str">
        <f>IFERROR(__xludf.DUMMYFUNCTION("IF(ISBETWEEN(B391,60,69), ""Old"", IF(ISBETWEEN(B391, 20, 29), ""Young"", ""Other""))"),"Other")</f>
        <v>Other</v>
      </c>
    </row>
    <row r="392" hidden="1">
      <c r="A392" s="40">
        <v>18654.0</v>
      </c>
      <c r="B392" s="39">
        <f t="shared" si="1"/>
        <v>70</v>
      </c>
      <c r="C392" s="39" t="str">
        <f>IFERROR(__xludf.DUMMYFUNCTION("IF(ISBETWEEN(B392,60,69), ""Old"", IF(ISBETWEEN(B392, 20, 29), ""Young"", ""Other""))"),"Other")</f>
        <v>Other</v>
      </c>
    </row>
    <row r="393" hidden="1">
      <c r="A393" s="40">
        <v>18655.0</v>
      </c>
      <c r="B393" s="39">
        <f t="shared" si="1"/>
        <v>70</v>
      </c>
      <c r="C393" s="39" t="str">
        <f>IFERROR(__xludf.DUMMYFUNCTION("IF(ISBETWEEN(B393,60,69), ""Old"", IF(ISBETWEEN(B393, 20, 29), ""Young"", ""Other""))"),"Other")</f>
        <v>Other</v>
      </c>
    </row>
    <row r="394" hidden="1">
      <c r="A394" s="40">
        <v>18656.0</v>
      </c>
      <c r="B394" s="39">
        <f t="shared" si="1"/>
        <v>70</v>
      </c>
      <c r="C394" s="39" t="str">
        <f>IFERROR(__xludf.DUMMYFUNCTION("IF(ISBETWEEN(B394,60,69), ""Old"", IF(ISBETWEEN(B394, 20, 29), ""Young"", ""Other""))"),"Other")</f>
        <v>Other</v>
      </c>
    </row>
    <row r="395" hidden="1">
      <c r="A395" s="40">
        <v>18657.0</v>
      </c>
      <c r="B395" s="39">
        <f t="shared" si="1"/>
        <v>70</v>
      </c>
      <c r="C395" s="39" t="str">
        <f>IFERROR(__xludf.DUMMYFUNCTION("IF(ISBETWEEN(B395,60,69), ""Old"", IF(ISBETWEEN(B395, 20, 29), ""Young"", ""Other""))"),"Other")</f>
        <v>Other</v>
      </c>
    </row>
    <row r="396" hidden="1">
      <c r="A396" s="40">
        <v>18658.0</v>
      </c>
      <c r="B396" s="39">
        <f t="shared" si="1"/>
        <v>70</v>
      </c>
      <c r="C396" s="39" t="str">
        <f>IFERROR(__xludf.DUMMYFUNCTION("IF(ISBETWEEN(B396,60,69), ""Old"", IF(ISBETWEEN(B396, 20, 29), ""Young"", ""Other""))"),"Other")</f>
        <v>Other</v>
      </c>
    </row>
    <row r="397" hidden="1">
      <c r="A397" s="40">
        <v>18659.0</v>
      </c>
      <c r="B397" s="39">
        <f t="shared" si="1"/>
        <v>70</v>
      </c>
      <c r="C397" s="39" t="str">
        <f>IFERROR(__xludf.DUMMYFUNCTION("IF(ISBETWEEN(B397,60,69), ""Old"", IF(ISBETWEEN(B397, 20, 29), ""Young"", ""Other""))"),"Other")</f>
        <v>Other</v>
      </c>
    </row>
    <row r="398" hidden="1">
      <c r="A398" s="40">
        <v>18660.0</v>
      </c>
      <c r="B398" s="39">
        <f t="shared" si="1"/>
        <v>70</v>
      </c>
      <c r="C398" s="39" t="str">
        <f>IFERROR(__xludf.DUMMYFUNCTION("IF(ISBETWEEN(B398,60,69), ""Old"", IF(ISBETWEEN(B398, 20, 29), ""Young"", ""Other""))"),"Other")</f>
        <v>Other</v>
      </c>
    </row>
    <row r="399" hidden="1">
      <c r="A399" s="40">
        <v>18661.0</v>
      </c>
      <c r="B399" s="39">
        <f t="shared" si="1"/>
        <v>70</v>
      </c>
      <c r="C399" s="39" t="str">
        <f>IFERROR(__xludf.DUMMYFUNCTION("IF(ISBETWEEN(B399,60,69), ""Old"", IF(ISBETWEEN(B399, 20, 29), ""Young"", ""Other""))"),"Other")</f>
        <v>Other</v>
      </c>
    </row>
    <row r="400" hidden="1">
      <c r="A400" s="40">
        <v>18662.0</v>
      </c>
      <c r="B400" s="39">
        <f t="shared" si="1"/>
        <v>70</v>
      </c>
      <c r="C400" s="39" t="str">
        <f>IFERROR(__xludf.DUMMYFUNCTION("IF(ISBETWEEN(B400,60,69), ""Old"", IF(ISBETWEEN(B400, 20, 29), ""Young"", ""Other""))"),"Other")</f>
        <v>Other</v>
      </c>
    </row>
    <row r="401" hidden="1">
      <c r="A401" s="40">
        <v>18663.0</v>
      </c>
      <c r="B401" s="39">
        <f t="shared" si="1"/>
        <v>70</v>
      </c>
      <c r="C401" s="39" t="str">
        <f>IFERROR(__xludf.DUMMYFUNCTION("IF(ISBETWEEN(B401,60,69), ""Old"", IF(ISBETWEEN(B401, 20, 29), ""Young"", ""Other""))"),"Other")</f>
        <v>Other</v>
      </c>
    </row>
    <row r="402" hidden="1">
      <c r="A402" s="40">
        <v>18664.0</v>
      </c>
      <c r="B402" s="39">
        <f t="shared" si="1"/>
        <v>70</v>
      </c>
      <c r="C402" s="39" t="str">
        <f>IFERROR(__xludf.DUMMYFUNCTION("IF(ISBETWEEN(B402,60,69), ""Old"", IF(ISBETWEEN(B402, 20, 29), ""Young"", ""Other""))"),"Other")</f>
        <v>Other</v>
      </c>
    </row>
    <row r="403" hidden="1">
      <c r="A403" s="40">
        <v>18665.0</v>
      </c>
      <c r="B403" s="39">
        <f t="shared" si="1"/>
        <v>70</v>
      </c>
      <c r="C403" s="39" t="str">
        <f>IFERROR(__xludf.DUMMYFUNCTION("IF(ISBETWEEN(B403,60,69), ""Old"", IF(ISBETWEEN(B403, 20, 29), ""Young"", ""Other""))"),"Other")</f>
        <v>Other</v>
      </c>
    </row>
    <row r="404" hidden="1">
      <c r="A404" s="40">
        <v>18666.0</v>
      </c>
      <c r="B404" s="39">
        <f t="shared" si="1"/>
        <v>70</v>
      </c>
      <c r="C404" s="39" t="str">
        <f>IFERROR(__xludf.DUMMYFUNCTION("IF(ISBETWEEN(B404,60,69), ""Old"", IF(ISBETWEEN(B404, 20, 29), ""Young"", ""Other""))"),"Other")</f>
        <v>Other</v>
      </c>
    </row>
    <row r="405" hidden="1">
      <c r="A405" s="40">
        <v>18667.0</v>
      </c>
      <c r="B405" s="39">
        <f t="shared" si="1"/>
        <v>70</v>
      </c>
      <c r="C405" s="39" t="str">
        <f>IFERROR(__xludf.DUMMYFUNCTION("IF(ISBETWEEN(B405,60,69), ""Old"", IF(ISBETWEEN(B405, 20, 29), ""Young"", ""Other""))"),"Other")</f>
        <v>Other</v>
      </c>
    </row>
    <row r="406" hidden="1">
      <c r="A406" s="40">
        <v>18668.0</v>
      </c>
      <c r="B406" s="39">
        <f t="shared" si="1"/>
        <v>70</v>
      </c>
      <c r="C406" s="39" t="str">
        <f>IFERROR(__xludf.DUMMYFUNCTION("IF(ISBETWEEN(B406,60,69), ""Old"", IF(ISBETWEEN(B406, 20, 29), ""Young"", ""Other""))"),"Other")</f>
        <v>Other</v>
      </c>
    </row>
    <row r="407" hidden="1">
      <c r="A407" s="40">
        <v>18669.0</v>
      </c>
      <c r="B407" s="39">
        <f t="shared" si="1"/>
        <v>70</v>
      </c>
      <c r="C407" s="39" t="str">
        <f>IFERROR(__xludf.DUMMYFUNCTION("IF(ISBETWEEN(B407,60,69), ""Old"", IF(ISBETWEEN(B407, 20, 29), ""Young"", ""Other""))"),"Other")</f>
        <v>Other</v>
      </c>
    </row>
    <row r="408" hidden="1">
      <c r="A408" s="40">
        <v>18670.0</v>
      </c>
      <c r="B408" s="39">
        <f t="shared" si="1"/>
        <v>70</v>
      </c>
      <c r="C408" s="39" t="str">
        <f>IFERROR(__xludf.DUMMYFUNCTION("IF(ISBETWEEN(B408,60,69), ""Old"", IF(ISBETWEEN(B408, 20, 29), ""Young"", ""Other""))"),"Other")</f>
        <v>Other</v>
      </c>
    </row>
    <row r="409" hidden="1">
      <c r="A409" s="40">
        <v>18671.0</v>
      </c>
      <c r="B409" s="39">
        <f t="shared" si="1"/>
        <v>70</v>
      </c>
      <c r="C409" s="39" t="str">
        <f>IFERROR(__xludf.DUMMYFUNCTION("IF(ISBETWEEN(B409,60,69), ""Old"", IF(ISBETWEEN(B409, 20, 29), ""Young"", ""Other""))"),"Other")</f>
        <v>Other</v>
      </c>
    </row>
    <row r="410" hidden="1">
      <c r="A410" s="40">
        <v>18672.0</v>
      </c>
      <c r="B410" s="39">
        <f t="shared" si="1"/>
        <v>70</v>
      </c>
      <c r="C410" s="39" t="str">
        <f>IFERROR(__xludf.DUMMYFUNCTION("IF(ISBETWEEN(B410,60,69), ""Old"", IF(ISBETWEEN(B410, 20, 29), ""Young"", ""Other""))"),"Other")</f>
        <v>Other</v>
      </c>
    </row>
    <row r="411" hidden="1">
      <c r="A411" s="40">
        <v>18673.0</v>
      </c>
      <c r="B411" s="39">
        <f t="shared" si="1"/>
        <v>70</v>
      </c>
      <c r="C411" s="39" t="str">
        <f>IFERROR(__xludf.DUMMYFUNCTION("IF(ISBETWEEN(B411,60,69), ""Old"", IF(ISBETWEEN(B411, 20, 29), ""Young"", ""Other""))"),"Other")</f>
        <v>Other</v>
      </c>
    </row>
    <row r="412" hidden="1">
      <c r="A412" s="40">
        <v>18674.0</v>
      </c>
      <c r="B412" s="39">
        <f t="shared" si="1"/>
        <v>70</v>
      </c>
      <c r="C412" s="39" t="str">
        <f>IFERROR(__xludf.DUMMYFUNCTION("IF(ISBETWEEN(B412,60,69), ""Old"", IF(ISBETWEEN(B412, 20, 29), ""Young"", ""Other""))"),"Other")</f>
        <v>Other</v>
      </c>
    </row>
    <row r="413" hidden="1">
      <c r="A413" s="40">
        <v>18675.0</v>
      </c>
      <c r="B413" s="39">
        <f t="shared" si="1"/>
        <v>70</v>
      </c>
      <c r="C413" s="39" t="str">
        <f>IFERROR(__xludf.DUMMYFUNCTION("IF(ISBETWEEN(B413,60,69), ""Old"", IF(ISBETWEEN(B413, 20, 29), ""Young"", ""Other""))"),"Other")</f>
        <v>Other</v>
      </c>
    </row>
    <row r="414" hidden="1">
      <c r="A414" s="40">
        <v>18676.0</v>
      </c>
      <c r="B414" s="39">
        <f t="shared" si="1"/>
        <v>70</v>
      </c>
      <c r="C414" s="39" t="str">
        <f>IFERROR(__xludf.DUMMYFUNCTION("IF(ISBETWEEN(B414,60,69), ""Old"", IF(ISBETWEEN(B414, 20, 29), ""Young"", ""Other""))"),"Other")</f>
        <v>Other</v>
      </c>
    </row>
    <row r="415" hidden="1">
      <c r="A415" s="40">
        <v>18677.0</v>
      </c>
      <c r="B415" s="39">
        <f t="shared" si="1"/>
        <v>70</v>
      </c>
      <c r="C415" s="39" t="str">
        <f>IFERROR(__xludf.DUMMYFUNCTION("IF(ISBETWEEN(B415,60,69), ""Old"", IF(ISBETWEEN(B415, 20, 29), ""Young"", ""Other""))"),"Other")</f>
        <v>Other</v>
      </c>
    </row>
    <row r="416" hidden="1">
      <c r="A416" s="40">
        <v>18678.0</v>
      </c>
      <c r="B416" s="39">
        <f t="shared" si="1"/>
        <v>70</v>
      </c>
      <c r="C416" s="39" t="str">
        <f>IFERROR(__xludf.DUMMYFUNCTION("IF(ISBETWEEN(B416,60,69), ""Old"", IF(ISBETWEEN(B416, 20, 29), ""Young"", ""Other""))"),"Other")</f>
        <v>Other</v>
      </c>
    </row>
    <row r="417" hidden="1">
      <c r="A417" s="40">
        <v>18679.0</v>
      </c>
      <c r="B417" s="39">
        <f t="shared" si="1"/>
        <v>70</v>
      </c>
      <c r="C417" s="39" t="str">
        <f>IFERROR(__xludf.DUMMYFUNCTION("IF(ISBETWEEN(B417,60,69), ""Old"", IF(ISBETWEEN(B417, 20, 29), ""Young"", ""Other""))"),"Other")</f>
        <v>Other</v>
      </c>
    </row>
    <row r="418" hidden="1">
      <c r="A418" s="40">
        <v>18680.0</v>
      </c>
      <c r="B418" s="39">
        <f t="shared" si="1"/>
        <v>70</v>
      </c>
      <c r="C418" s="39" t="str">
        <f>IFERROR(__xludf.DUMMYFUNCTION("IF(ISBETWEEN(B418,60,69), ""Old"", IF(ISBETWEEN(B418, 20, 29), ""Young"", ""Other""))"),"Other")</f>
        <v>Other</v>
      </c>
    </row>
    <row r="419" hidden="1">
      <c r="A419" s="40">
        <v>18681.0</v>
      </c>
      <c r="B419" s="39">
        <f t="shared" si="1"/>
        <v>70</v>
      </c>
      <c r="C419" s="39" t="str">
        <f>IFERROR(__xludf.DUMMYFUNCTION("IF(ISBETWEEN(B419,60,69), ""Old"", IF(ISBETWEEN(B419, 20, 29), ""Young"", ""Other""))"),"Other")</f>
        <v>Other</v>
      </c>
    </row>
    <row r="420" hidden="1">
      <c r="A420" s="40">
        <v>18682.0</v>
      </c>
      <c r="B420" s="39">
        <f t="shared" si="1"/>
        <v>70</v>
      </c>
      <c r="C420" s="39" t="str">
        <f>IFERROR(__xludf.DUMMYFUNCTION("IF(ISBETWEEN(B420,60,69), ""Old"", IF(ISBETWEEN(B420, 20, 29), ""Young"", ""Other""))"),"Other")</f>
        <v>Other</v>
      </c>
    </row>
    <row r="421" hidden="1">
      <c r="A421" s="40">
        <v>18683.0</v>
      </c>
      <c r="B421" s="39">
        <f t="shared" si="1"/>
        <v>70</v>
      </c>
      <c r="C421" s="39" t="str">
        <f>IFERROR(__xludf.DUMMYFUNCTION("IF(ISBETWEEN(B421,60,69), ""Old"", IF(ISBETWEEN(B421, 20, 29), ""Young"", ""Other""))"),"Other")</f>
        <v>Other</v>
      </c>
    </row>
    <row r="422" hidden="1">
      <c r="A422" s="40">
        <v>18684.0</v>
      </c>
      <c r="B422" s="39">
        <f t="shared" si="1"/>
        <v>70</v>
      </c>
      <c r="C422" s="39" t="str">
        <f>IFERROR(__xludf.DUMMYFUNCTION("IF(ISBETWEEN(B422,60,69), ""Old"", IF(ISBETWEEN(B422, 20, 29), ""Young"", ""Other""))"),"Other")</f>
        <v>Other</v>
      </c>
    </row>
    <row r="423" hidden="1">
      <c r="A423" s="40">
        <v>18685.0</v>
      </c>
      <c r="B423" s="39">
        <f t="shared" si="1"/>
        <v>70</v>
      </c>
      <c r="C423" s="39" t="str">
        <f>IFERROR(__xludf.DUMMYFUNCTION("IF(ISBETWEEN(B423,60,69), ""Old"", IF(ISBETWEEN(B423, 20, 29), ""Young"", ""Other""))"),"Other")</f>
        <v>Other</v>
      </c>
    </row>
    <row r="424" hidden="1">
      <c r="A424" s="40">
        <v>18686.0</v>
      </c>
      <c r="B424" s="39">
        <f t="shared" si="1"/>
        <v>70</v>
      </c>
      <c r="C424" s="39" t="str">
        <f>IFERROR(__xludf.DUMMYFUNCTION("IF(ISBETWEEN(B424,60,69), ""Old"", IF(ISBETWEEN(B424, 20, 29), ""Young"", ""Other""))"),"Other")</f>
        <v>Other</v>
      </c>
    </row>
    <row r="425" hidden="1">
      <c r="A425" s="40">
        <v>18687.0</v>
      </c>
      <c r="B425" s="39">
        <f t="shared" si="1"/>
        <v>70</v>
      </c>
      <c r="C425" s="39" t="str">
        <f>IFERROR(__xludf.DUMMYFUNCTION("IF(ISBETWEEN(B425,60,69), ""Old"", IF(ISBETWEEN(B425, 20, 29), ""Young"", ""Other""))"),"Other")</f>
        <v>Other</v>
      </c>
    </row>
    <row r="426" hidden="1">
      <c r="A426" s="40">
        <v>18688.0</v>
      </c>
      <c r="B426" s="39">
        <f t="shared" si="1"/>
        <v>70</v>
      </c>
      <c r="C426" s="39" t="str">
        <f>IFERROR(__xludf.DUMMYFUNCTION("IF(ISBETWEEN(B426,60,69), ""Old"", IF(ISBETWEEN(B426, 20, 29), ""Young"", ""Other""))"),"Other")</f>
        <v>Other</v>
      </c>
    </row>
    <row r="427" hidden="1">
      <c r="A427" s="40">
        <v>18689.0</v>
      </c>
      <c r="B427" s="39">
        <f t="shared" si="1"/>
        <v>70</v>
      </c>
      <c r="C427" s="39" t="str">
        <f>IFERROR(__xludf.DUMMYFUNCTION("IF(ISBETWEEN(B427,60,69), ""Old"", IF(ISBETWEEN(B427, 20, 29), ""Young"", ""Other""))"),"Other")</f>
        <v>Other</v>
      </c>
    </row>
    <row r="428" hidden="1">
      <c r="A428" s="40">
        <v>18690.0</v>
      </c>
      <c r="B428" s="39">
        <f t="shared" si="1"/>
        <v>70</v>
      </c>
      <c r="C428" s="39" t="str">
        <f>IFERROR(__xludf.DUMMYFUNCTION("IF(ISBETWEEN(B428,60,69), ""Old"", IF(ISBETWEEN(B428, 20, 29), ""Young"", ""Other""))"),"Other")</f>
        <v>Other</v>
      </c>
    </row>
    <row r="429" hidden="1">
      <c r="A429" s="40">
        <v>18691.0</v>
      </c>
      <c r="B429" s="39">
        <f t="shared" si="1"/>
        <v>70</v>
      </c>
      <c r="C429" s="39" t="str">
        <f>IFERROR(__xludf.DUMMYFUNCTION("IF(ISBETWEEN(B429,60,69), ""Old"", IF(ISBETWEEN(B429, 20, 29), ""Young"", ""Other""))"),"Other")</f>
        <v>Other</v>
      </c>
    </row>
    <row r="430" hidden="1">
      <c r="A430" s="40">
        <v>18692.0</v>
      </c>
      <c r="B430" s="39">
        <f t="shared" si="1"/>
        <v>70</v>
      </c>
      <c r="C430" s="39" t="str">
        <f>IFERROR(__xludf.DUMMYFUNCTION("IF(ISBETWEEN(B430,60,69), ""Old"", IF(ISBETWEEN(B430, 20, 29), ""Young"", ""Other""))"),"Other")</f>
        <v>Other</v>
      </c>
    </row>
    <row r="431" hidden="1">
      <c r="A431" s="40">
        <v>18693.0</v>
      </c>
      <c r="B431" s="39">
        <f t="shared" si="1"/>
        <v>70</v>
      </c>
      <c r="C431" s="39" t="str">
        <f>IFERROR(__xludf.DUMMYFUNCTION("IF(ISBETWEEN(B431,60,69), ""Old"", IF(ISBETWEEN(B431, 20, 29), ""Young"", ""Other""))"),"Other")</f>
        <v>Other</v>
      </c>
    </row>
    <row r="432" hidden="1">
      <c r="A432" s="40">
        <v>18694.0</v>
      </c>
      <c r="B432" s="39">
        <f t="shared" si="1"/>
        <v>70</v>
      </c>
      <c r="C432" s="39" t="str">
        <f>IFERROR(__xludf.DUMMYFUNCTION("IF(ISBETWEEN(B432,60,69), ""Old"", IF(ISBETWEEN(B432, 20, 29), ""Young"", ""Other""))"),"Other")</f>
        <v>Other</v>
      </c>
    </row>
    <row r="433" hidden="1">
      <c r="A433" s="40">
        <v>18695.0</v>
      </c>
      <c r="B433" s="39">
        <f t="shared" si="1"/>
        <v>70</v>
      </c>
      <c r="C433" s="39" t="str">
        <f>IFERROR(__xludf.DUMMYFUNCTION("IF(ISBETWEEN(B433,60,69), ""Old"", IF(ISBETWEEN(B433, 20, 29), ""Young"", ""Other""))"),"Other")</f>
        <v>Other</v>
      </c>
    </row>
    <row r="434" hidden="1">
      <c r="A434" s="40">
        <v>18696.0</v>
      </c>
      <c r="B434" s="39">
        <f t="shared" si="1"/>
        <v>70</v>
      </c>
      <c r="C434" s="39" t="str">
        <f>IFERROR(__xludf.DUMMYFUNCTION("IF(ISBETWEEN(B434,60,69), ""Old"", IF(ISBETWEEN(B434, 20, 29), ""Young"", ""Other""))"),"Other")</f>
        <v>Other</v>
      </c>
    </row>
    <row r="435" hidden="1">
      <c r="A435" s="40">
        <v>18697.0</v>
      </c>
      <c r="B435" s="39">
        <f t="shared" si="1"/>
        <v>70</v>
      </c>
      <c r="C435" s="39" t="str">
        <f>IFERROR(__xludf.DUMMYFUNCTION("IF(ISBETWEEN(B435,60,69), ""Old"", IF(ISBETWEEN(B435, 20, 29), ""Young"", ""Other""))"),"Other")</f>
        <v>Other</v>
      </c>
    </row>
    <row r="436" hidden="1">
      <c r="A436" s="40">
        <v>18698.0</v>
      </c>
      <c r="B436" s="39">
        <f t="shared" si="1"/>
        <v>70</v>
      </c>
      <c r="C436" s="39" t="str">
        <f>IFERROR(__xludf.DUMMYFUNCTION("IF(ISBETWEEN(B436,60,69), ""Old"", IF(ISBETWEEN(B436, 20, 29), ""Young"", ""Other""))"),"Other")</f>
        <v>Other</v>
      </c>
    </row>
    <row r="437" hidden="1">
      <c r="A437" s="40">
        <v>18699.0</v>
      </c>
      <c r="B437" s="39">
        <f t="shared" si="1"/>
        <v>70</v>
      </c>
      <c r="C437" s="39" t="str">
        <f>IFERROR(__xludf.DUMMYFUNCTION("IF(ISBETWEEN(B437,60,69), ""Old"", IF(ISBETWEEN(B437, 20, 29), ""Young"", ""Other""))"),"Other")</f>
        <v>Other</v>
      </c>
    </row>
    <row r="438" hidden="1">
      <c r="A438" s="40">
        <v>18700.0</v>
      </c>
      <c r="B438" s="39">
        <f t="shared" si="1"/>
        <v>70</v>
      </c>
      <c r="C438" s="39" t="str">
        <f>IFERROR(__xludf.DUMMYFUNCTION("IF(ISBETWEEN(B438,60,69), ""Old"", IF(ISBETWEEN(B438, 20, 29), ""Young"", ""Other""))"),"Other")</f>
        <v>Other</v>
      </c>
    </row>
    <row r="439" hidden="1">
      <c r="A439" s="40">
        <v>18701.0</v>
      </c>
      <c r="B439" s="39">
        <f t="shared" si="1"/>
        <v>70</v>
      </c>
      <c r="C439" s="39" t="str">
        <f>IFERROR(__xludf.DUMMYFUNCTION("IF(ISBETWEEN(B439,60,69), ""Old"", IF(ISBETWEEN(B439, 20, 29), ""Young"", ""Other""))"),"Other")</f>
        <v>Other</v>
      </c>
    </row>
    <row r="440" hidden="1">
      <c r="A440" s="40">
        <v>18702.0</v>
      </c>
      <c r="B440" s="39">
        <f t="shared" si="1"/>
        <v>70</v>
      </c>
      <c r="C440" s="39" t="str">
        <f>IFERROR(__xludf.DUMMYFUNCTION("IF(ISBETWEEN(B440,60,69), ""Old"", IF(ISBETWEEN(B440, 20, 29), ""Young"", ""Other""))"),"Other")</f>
        <v>Other</v>
      </c>
    </row>
    <row r="441" hidden="1">
      <c r="A441" s="40">
        <v>18703.0</v>
      </c>
      <c r="B441" s="39">
        <f t="shared" si="1"/>
        <v>70</v>
      </c>
      <c r="C441" s="39" t="str">
        <f>IFERROR(__xludf.DUMMYFUNCTION("IF(ISBETWEEN(B441,60,69), ""Old"", IF(ISBETWEEN(B441, 20, 29), ""Young"", ""Other""))"),"Other")</f>
        <v>Other</v>
      </c>
    </row>
    <row r="442" hidden="1">
      <c r="A442" s="40">
        <v>18704.0</v>
      </c>
      <c r="B442" s="39">
        <f t="shared" si="1"/>
        <v>70</v>
      </c>
      <c r="C442" s="39" t="str">
        <f>IFERROR(__xludf.DUMMYFUNCTION("IF(ISBETWEEN(B442,60,69), ""Old"", IF(ISBETWEEN(B442, 20, 29), ""Young"", ""Other""))"),"Other")</f>
        <v>Other</v>
      </c>
    </row>
    <row r="443" hidden="1">
      <c r="A443" s="40">
        <v>18705.0</v>
      </c>
      <c r="B443" s="39">
        <f t="shared" si="1"/>
        <v>70</v>
      </c>
      <c r="C443" s="39" t="str">
        <f>IFERROR(__xludf.DUMMYFUNCTION("IF(ISBETWEEN(B443,60,69), ""Old"", IF(ISBETWEEN(B443, 20, 29), ""Young"", ""Other""))"),"Other")</f>
        <v>Other</v>
      </c>
    </row>
    <row r="444" hidden="1">
      <c r="A444" s="40">
        <v>18706.0</v>
      </c>
      <c r="B444" s="39">
        <f t="shared" si="1"/>
        <v>70</v>
      </c>
      <c r="C444" s="39" t="str">
        <f>IFERROR(__xludf.DUMMYFUNCTION("IF(ISBETWEEN(B444,60,69), ""Old"", IF(ISBETWEEN(B444, 20, 29), ""Young"", ""Other""))"),"Other")</f>
        <v>Other</v>
      </c>
    </row>
    <row r="445" hidden="1">
      <c r="A445" s="40">
        <v>18707.0</v>
      </c>
      <c r="B445" s="39">
        <f t="shared" si="1"/>
        <v>70</v>
      </c>
      <c r="C445" s="39" t="str">
        <f>IFERROR(__xludf.DUMMYFUNCTION("IF(ISBETWEEN(B445,60,69), ""Old"", IF(ISBETWEEN(B445, 20, 29), ""Young"", ""Other""))"),"Other")</f>
        <v>Other</v>
      </c>
    </row>
    <row r="446" hidden="1">
      <c r="A446" s="40">
        <v>18708.0</v>
      </c>
      <c r="B446" s="39">
        <f t="shared" si="1"/>
        <v>70</v>
      </c>
      <c r="C446" s="39" t="str">
        <f>IFERROR(__xludf.DUMMYFUNCTION("IF(ISBETWEEN(B446,60,69), ""Old"", IF(ISBETWEEN(B446, 20, 29), ""Young"", ""Other""))"),"Other")</f>
        <v>Other</v>
      </c>
    </row>
    <row r="447" hidden="1">
      <c r="A447" s="40">
        <v>18709.0</v>
      </c>
      <c r="B447" s="39">
        <f t="shared" si="1"/>
        <v>70</v>
      </c>
      <c r="C447" s="39" t="str">
        <f>IFERROR(__xludf.DUMMYFUNCTION("IF(ISBETWEEN(B447,60,69), ""Old"", IF(ISBETWEEN(B447, 20, 29), ""Young"", ""Other""))"),"Other")</f>
        <v>Other</v>
      </c>
    </row>
    <row r="448" hidden="1">
      <c r="A448" s="40">
        <v>18710.0</v>
      </c>
      <c r="B448" s="39">
        <f t="shared" si="1"/>
        <v>70</v>
      </c>
      <c r="C448" s="39" t="str">
        <f>IFERROR(__xludf.DUMMYFUNCTION("IF(ISBETWEEN(B448,60,69), ""Old"", IF(ISBETWEEN(B448, 20, 29), ""Young"", ""Other""))"),"Other")</f>
        <v>Other</v>
      </c>
    </row>
    <row r="449" hidden="1">
      <c r="A449" s="40">
        <v>18711.0</v>
      </c>
      <c r="B449" s="39">
        <f t="shared" si="1"/>
        <v>70</v>
      </c>
      <c r="C449" s="39" t="str">
        <f>IFERROR(__xludf.DUMMYFUNCTION("IF(ISBETWEEN(B449,60,69), ""Old"", IF(ISBETWEEN(B449, 20, 29), ""Young"", ""Other""))"),"Other")</f>
        <v>Other</v>
      </c>
    </row>
    <row r="450" hidden="1">
      <c r="A450" s="40">
        <v>18712.0</v>
      </c>
      <c r="B450" s="39">
        <f t="shared" si="1"/>
        <v>70</v>
      </c>
      <c r="C450" s="39" t="str">
        <f>IFERROR(__xludf.DUMMYFUNCTION("IF(ISBETWEEN(B450,60,69), ""Old"", IF(ISBETWEEN(B450, 20, 29), ""Young"", ""Other""))"),"Other")</f>
        <v>Other</v>
      </c>
    </row>
    <row r="451" hidden="1">
      <c r="A451" s="40">
        <v>18713.0</v>
      </c>
      <c r="B451" s="39">
        <f t="shared" si="1"/>
        <v>70</v>
      </c>
      <c r="C451" s="39" t="str">
        <f>IFERROR(__xludf.DUMMYFUNCTION("IF(ISBETWEEN(B451,60,69), ""Old"", IF(ISBETWEEN(B451, 20, 29), ""Young"", ""Other""))"),"Other")</f>
        <v>Other</v>
      </c>
    </row>
    <row r="452" hidden="1">
      <c r="A452" s="40">
        <v>18714.0</v>
      </c>
      <c r="B452" s="39">
        <f t="shared" si="1"/>
        <v>70</v>
      </c>
      <c r="C452" s="39" t="str">
        <f>IFERROR(__xludf.DUMMYFUNCTION("IF(ISBETWEEN(B452,60,69), ""Old"", IF(ISBETWEEN(B452, 20, 29), ""Young"", ""Other""))"),"Other")</f>
        <v>Other</v>
      </c>
    </row>
    <row r="453" hidden="1">
      <c r="A453" s="40">
        <v>18715.0</v>
      </c>
      <c r="B453" s="39">
        <f t="shared" si="1"/>
        <v>70</v>
      </c>
      <c r="C453" s="39" t="str">
        <f>IFERROR(__xludf.DUMMYFUNCTION("IF(ISBETWEEN(B453,60,69), ""Old"", IF(ISBETWEEN(B453, 20, 29), ""Young"", ""Other""))"),"Other")</f>
        <v>Other</v>
      </c>
    </row>
    <row r="454" hidden="1">
      <c r="A454" s="40">
        <v>18716.0</v>
      </c>
      <c r="B454" s="39">
        <f t="shared" si="1"/>
        <v>70</v>
      </c>
      <c r="C454" s="39" t="str">
        <f>IFERROR(__xludf.DUMMYFUNCTION("IF(ISBETWEEN(B454,60,69), ""Old"", IF(ISBETWEEN(B454, 20, 29), ""Young"", ""Other""))"),"Other")</f>
        <v>Other</v>
      </c>
    </row>
    <row r="455" hidden="1">
      <c r="A455" s="40">
        <v>18717.0</v>
      </c>
      <c r="B455" s="39">
        <f t="shared" si="1"/>
        <v>70</v>
      </c>
      <c r="C455" s="39" t="str">
        <f>IFERROR(__xludf.DUMMYFUNCTION("IF(ISBETWEEN(B455,60,69), ""Old"", IF(ISBETWEEN(B455, 20, 29), ""Young"", ""Other""))"),"Other")</f>
        <v>Other</v>
      </c>
    </row>
    <row r="456" hidden="1">
      <c r="A456" s="40">
        <v>18718.0</v>
      </c>
      <c r="B456" s="39">
        <f t="shared" si="1"/>
        <v>70</v>
      </c>
      <c r="C456" s="39" t="str">
        <f>IFERROR(__xludf.DUMMYFUNCTION("IF(ISBETWEEN(B456,60,69), ""Old"", IF(ISBETWEEN(B456, 20, 29), ""Young"", ""Other""))"),"Other")</f>
        <v>Other</v>
      </c>
    </row>
    <row r="457" hidden="1">
      <c r="A457" s="40">
        <v>18719.0</v>
      </c>
      <c r="B457" s="39">
        <f t="shared" si="1"/>
        <v>70</v>
      </c>
      <c r="C457" s="39" t="str">
        <f>IFERROR(__xludf.DUMMYFUNCTION("IF(ISBETWEEN(B457,60,69), ""Old"", IF(ISBETWEEN(B457, 20, 29), ""Young"", ""Other""))"),"Other")</f>
        <v>Other</v>
      </c>
    </row>
    <row r="458" hidden="1">
      <c r="A458" s="40">
        <v>18720.0</v>
      </c>
      <c r="B458" s="39">
        <f t="shared" si="1"/>
        <v>70</v>
      </c>
      <c r="C458" s="39" t="str">
        <f>IFERROR(__xludf.DUMMYFUNCTION("IF(ISBETWEEN(B458,60,69), ""Old"", IF(ISBETWEEN(B458, 20, 29), ""Young"", ""Other""))"),"Other")</f>
        <v>Other</v>
      </c>
    </row>
    <row r="459" hidden="1">
      <c r="A459" s="40">
        <v>18721.0</v>
      </c>
      <c r="B459" s="39">
        <f t="shared" si="1"/>
        <v>70</v>
      </c>
      <c r="C459" s="39" t="str">
        <f>IFERROR(__xludf.DUMMYFUNCTION("IF(ISBETWEEN(B459,60,69), ""Old"", IF(ISBETWEEN(B459, 20, 29), ""Young"", ""Other""))"),"Other")</f>
        <v>Other</v>
      </c>
    </row>
    <row r="460" hidden="1">
      <c r="A460" s="40">
        <v>18722.0</v>
      </c>
      <c r="B460" s="39">
        <f t="shared" si="1"/>
        <v>70</v>
      </c>
      <c r="C460" s="39" t="str">
        <f>IFERROR(__xludf.DUMMYFUNCTION("IF(ISBETWEEN(B460,60,69), ""Old"", IF(ISBETWEEN(B460, 20, 29), ""Young"", ""Other""))"),"Other")</f>
        <v>Other</v>
      </c>
    </row>
    <row r="461" hidden="1">
      <c r="A461" s="40">
        <v>18723.0</v>
      </c>
      <c r="B461" s="39">
        <f t="shared" si="1"/>
        <v>70</v>
      </c>
      <c r="C461" s="39" t="str">
        <f>IFERROR(__xludf.DUMMYFUNCTION("IF(ISBETWEEN(B461,60,69), ""Old"", IF(ISBETWEEN(B461, 20, 29), ""Young"", ""Other""))"),"Other")</f>
        <v>Other</v>
      </c>
    </row>
    <row r="462" hidden="1">
      <c r="A462" s="40">
        <v>18724.0</v>
      </c>
      <c r="B462" s="39">
        <f t="shared" si="1"/>
        <v>70</v>
      </c>
      <c r="C462" s="39" t="str">
        <f>IFERROR(__xludf.DUMMYFUNCTION("IF(ISBETWEEN(B462,60,69), ""Old"", IF(ISBETWEEN(B462, 20, 29), ""Young"", ""Other""))"),"Other")</f>
        <v>Other</v>
      </c>
    </row>
    <row r="463" hidden="1">
      <c r="A463" s="40">
        <v>18725.0</v>
      </c>
      <c r="B463" s="39">
        <f t="shared" si="1"/>
        <v>70</v>
      </c>
      <c r="C463" s="39" t="str">
        <f>IFERROR(__xludf.DUMMYFUNCTION("IF(ISBETWEEN(B463,60,69), ""Old"", IF(ISBETWEEN(B463, 20, 29), ""Young"", ""Other""))"),"Other")</f>
        <v>Other</v>
      </c>
    </row>
    <row r="464" hidden="1">
      <c r="A464" s="40">
        <v>18726.0</v>
      </c>
      <c r="B464" s="39">
        <f t="shared" si="1"/>
        <v>70</v>
      </c>
      <c r="C464" s="39" t="str">
        <f>IFERROR(__xludf.DUMMYFUNCTION("IF(ISBETWEEN(B464,60,69), ""Old"", IF(ISBETWEEN(B464, 20, 29), ""Young"", ""Other""))"),"Other")</f>
        <v>Other</v>
      </c>
    </row>
    <row r="465" hidden="1">
      <c r="A465" s="40">
        <v>18727.0</v>
      </c>
      <c r="B465" s="39">
        <f t="shared" si="1"/>
        <v>70</v>
      </c>
      <c r="C465" s="39" t="str">
        <f>IFERROR(__xludf.DUMMYFUNCTION("IF(ISBETWEEN(B465,60,69), ""Old"", IF(ISBETWEEN(B465, 20, 29), ""Young"", ""Other""))"),"Other")</f>
        <v>Other</v>
      </c>
    </row>
    <row r="466" hidden="1">
      <c r="A466" s="40">
        <v>18728.0</v>
      </c>
      <c r="B466" s="39">
        <f t="shared" si="1"/>
        <v>70</v>
      </c>
      <c r="C466" s="39" t="str">
        <f>IFERROR(__xludf.DUMMYFUNCTION("IF(ISBETWEEN(B466,60,69), ""Old"", IF(ISBETWEEN(B466, 20, 29), ""Young"", ""Other""))"),"Other")</f>
        <v>Other</v>
      </c>
    </row>
    <row r="467" hidden="1">
      <c r="A467" s="40">
        <v>18729.0</v>
      </c>
      <c r="B467" s="39">
        <f t="shared" si="1"/>
        <v>70</v>
      </c>
      <c r="C467" s="39" t="str">
        <f>IFERROR(__xludf.DUMMYFUNCTION("IF(ISBETWEEN(B467,60,69), ""Old"", IF(ISBETWEEN(B467, 20, 29), ""Young"", ""Other""))"),"Other")</f>
        <v>Other</v>
      </c>
    </row>
    <row r="468" hidden="1">
      <c r="A468" s="40">
        <v>18730.0</v>
      </c>
      <c r="B468" s="39">
        <f t="shared" si="1"/>
        <v>70</v>
      </c>
      <c r="C468" s="39" t="str">
        <f>IFERROR(__xludf.DUMMYFUNCTION("IF(ISBETWEEN(B468,60,69), ""Old"", IF(ISBETWEEN(B468, 20, 29), ""Young"", ""Other""))"),"Other")</f>
        <v>Other</v>
      </c>
    </row>
    <row r="469" hidden="1">
      <c r="A469" s="40">
        <v>18731.0</v>
      </c>
      <c r="B469" s="39">
        <f t="shared" si="1"/>
        <v>70</v>
      </c>
      <c r="C469" s="39" t="str">
        <f>IFERROR(__xludf.DUMMYFUNCTION("IF(ISBETWEEN(B469,60,69), ""Old"", IF(ISBETWEEN(B469, 20, 29), ""Young"", ""Other""))"),"Other")</f>
        <v>Other</v>
      </c>
    </row>
    <row r="470" hidden="1">
      <c r="A470" s="40">
        <v>18732.0</v>
      </c>
      <c r="B470" s="39">
        <f t="shared" si="1"/>
        <v>70</v>
      </c>
      <c r="C470" s="39" t="str">
        <f>IFERROR(__xludf.DUMMYFUNCTION("IF(ISBETWEEN(B470,60,69), ""Old"", IF(ISBETWEEN(B470, 20, 29), ""Young"", ""Other""))"),"Other")</f>
        <v>Other</v>
      </c>
    </row>
    <row r="471" hidden="1">
      <c r="A471" s="40">
        <v>18733.0</v>
      </c>
      <c r="B471" s="39">
        <f t="shared" si="1"/>
        <v>70</v>
      </c>
      <c r="C471" s="39" t="str">
        <f>IFERROR(__xludf.DUMMYFUNCTION("IF(ISBETWEEN(B471,60,69), ""Old"", IF(ISBETWEEN(B471, 20, 29), ""Young"", ""Other""))"),"Other")</f>
        <v>Other</v>
      </c>
    </row>
    <row r="472" hidden="1">
      <c r="A472" s="40">
        <v>18734.0</v>
      </c>
      <c r="B472" s="39">
        <f t="shared" si="1"/>
        <v>70</v>
      </c>
      <c r="C472" s="39" t="str">
        <f>IFERROR(__xludf.DUMMYFUNCTION("IF(ISBETWEEN(B472,60,69), ""Old"", IF(ISBETWEEN(B472, 20, 29), ""Young"", ""Other""))"),"Other")</f>
        <v>Other</v>
      </c>
    </row>
    <row r="473" hidden="1">
      <c r="A473" s="40">
        <v>18735.0</v>
      </c>
      <c r="B473" s="39">
        <f t="shared" si="1"/>
        <v>70</v>
      </c>
      <c r="C473" s="39" t="str">
        <f>IFERROR(__xludf.DUMMYFUNCTION("IF(ISBETWEEN(B473,60,69), ""Old"", IF(ISBETWEEN(B473, 20, 29), ""Young"", ""Other""))"),"Other")</f>
        <v>Other</v>
      </c>
    </row>
    <row r="474" hidden="1">
      <c r="A474" s="40">
        <v>18736.0</v>
      </c>
      <c r="B474" s="39">
        <f t="shared" si="1"/>
        <v>70</v>
      </c>
      <c r="C474" s="39" t="str">
        <f>IFERROR(__xludf.DUMMYFUNCTION("IF(ISBETWEEN(B474,60,69), ""Old"", IF(ISBETWEEN(B474, 20, 29), ""Young"", ""Other""))"),"Other")</f>
        <v>Other</v>
      </c>
    </row>
    <row r="475" hidden="1">
      <c r="A475" s="40">
        <v>18737.0</v>
      </c>
      <c r="B475" s="39">
        <f t="shared" si="1"/>
        <v>70</v>
      </c>
      <c r="C475" s="39" t="str">
        <f>IFERROR(__xludf.DUMMYFUNCTION("IF(ISBETWEEN(B475,60,69), ""Old"", IF(ISBETWEEN(B475, 20, 29), ""Young"", ""Other""))"),"Other")</f>
        <v>Other</v>
      </c>
    </row>
    <row r="476" hidden="1">
      <c r="A476" s="40">
        <v>18738.0</v>
      </c>
      <c r="B476" s="39">
        <f t="shared" si="1"/>
        <v>70</v>
      </c>
      <c r="C476" s="39" t="str">
        <f>IFERROR(__xludf.DUMMYFUNCTION("IF(ISBETWEEN(B476,60,69), ""Old"", IF(ISBETWEEN(B476, 20, 29), ""Young"", ""Other""))"),"Other")</f>
        <v>Other</v>
      </c>
    </row>
    <row r="477" hidden="1">
      <c r="A477" s="40">
        <v>18739.0</v>
      </c>
      <c r="B477" s="39">
        <f t="shared" si="1"/>
        <v>70</v>
      </c>
      <c r="C477" s="39" t="str">
        <f>IFERROR(__xludf.DUMMYFUNCTION("IF(ISBETWEEN(B477,60,69), ""Old"", IF(ISBETWEEN(B477, 20, 29), ""Young"", ""Other""))"),"Other")</f>
        <v>Other</v>
      </c>
    </row>
    <row r="478" hidden="1">
      <c r="A478" s="40">
        <v>18740.0</v>
      </c>
      <c r="B478" s="39">
        <f t="shared" si="1"/>
        <v>70</v>
      </c>
      <c r="C478" s="39" t="str">
        <f>IFERROR(__xludf.DUMMYFUNCTION("IF(ISBETWEEN(B478,60,69), ""Old"", IF(ISBETWEEN(B478, 20, 29), ""Young"", ""Other""))"),"Other")</f>
        <v>Other</v>
      </c>
    </row>
    <row r="479" hidden="1">
      <c r="A479" s="40">
        <v>18741.0</v>
      </c>
      <c r="B479" s="39">
        <f t="shared" si="1"/>
        <v>70</v>
      </c>
      <c r="C479" s="39" t="str">
        <f>IFERROR(__xludf.DUMMYFUNCTION("IF(ISBETWEEN(B479,60,69), ""Old"", IF(ISBETWEEN(B479, 20, 29), ""Young"", ""Other""))"),"Other")</f>
        <v>Other</v>
      </c>
    </row>
    <row r="480" hidden="1">
      <c r="A480" s="40">
        <v>18742.0</v>
      </c>
      <c r="B480" s="39">
        <f t="shared" si="1"/>
        <v>70</v>
      </c>
      <c r="C480" s="39" t="str">
        <f>IFERROR(__xludf.DUMMYFUNCTION("IF(ISBETWEEN(B480,60,69), ""Old"", IF(ISBETWEEN(B480, 20, 29), ""Young"", ""Other""))"),"Other")</f>
        <v>Other</v>
      </c>
    </row>
    <row r="481" hidden="1">
      <c r="A481" s="40">
        <v>18743.0</v>
      </c>
      <c r="B481" s="39">
        <f t="shared" si="1"/>
        <v>70</v>
      </c>
      <c r="C481" s="39" t="str">
        <f>IFERROR(__xludf.DUMMYFUNCTION("IF(ISBETWEEN(B481,60,69), ""Old"", IF(ISBETWEEN(B481, 20, 29), ""Young"", ""Other""))"),"Other")</f>
        <v>Other</v>
      </c>
    </row>
    <row r="482" hidden="1">
      <c r="A482" s="40">
        <v>18744.0</v>
      </c>
      <c r="B482" s="39">
        <f t="shared" si="1"/>
        <v>70</v>
      </c>
      <c r="C482" s="39" t="str">
        <f>IFERROR(__xludf.DUMMYFUNCTION("IF(ISBETWEEN(B482,60,69), ""Old"", IF(ISBETWEEN(B482, 20, 29), ""Young"", ""Other""))"),"Other")</f>
        <v>Other</v>
      </c>
    </row>
    <row r="483" hidden="1">
      <c r="A483" s="40">
        <v>18745.0</v>
      </c>
      <c r="B483" s="39">
        <f t="shared" si="1"/>
        <v>70</v>
      </c>
      <c r="C483" s="39" t="str">
        <f>IFERROR(__xludf.DUMMYFUNCTION("IF(ISBETWEEN(B483,60,69), ""Old"", IF(ISBETWEEN(B483, 20, 29), ""Young"", ""Other""))"),"Other")</f>
        <v>Other</v>
      </c>
    </row>
    <row r="484" hidden="1">
      <c r="A484" s="40">
        <v>18746.0</v>
      </c>
      <c r="B484" s="39">
        <f t="shared" si="1"/>
        <v>70</v>
      </c>
      <c r="C484" s="39" t="str">
        <f>IFERROR(__xludf.DUMMYFUNCTION("IF(ISBETWEEN(B484,60,69), ""Old"", IF(ISBETWEEN(B484, 20, 29), ""Young"", ""Other""))"),"Other")</f>
        <v>Other</v>
      </c>
    </row>
    <row r="485" hidden="1">
      <c r="A485" s="40">
        <v>18747.0</v>
      </c>
      <c r="B485" s="39">
        <f t="shared" si="1"/>
        <v>70</v>
      </c>
      <c r="C485" s="39" t="str">
        <f>IFERROR(__xludf.DUMMYFUNCTION("IF(ISBETWEEN(B485,60,69), ""Old"", IF(ISBETWEEN(B485, 20, 29), ""Young"", ""Other""))"),"Other")</f>
        <v>Other</v>
      </c>
    </row>
    <row r="486" hidden="1">
      <c r="A486" s="40">
        <v>18748.0</v>
      </c>
      <c r="B486" s="39">
        <f t="shared" si="1"/>
        <v>70</v>
      </c>
      <c r="C486" s="39" t="str">
        <f>IFERROR(__xludf.DUMMYFUNCTION("IF(ISBETWEEN(B486,60,69), ""Old"", IF(ISBETWEEN(B486, 20, 29), ""Young"", ""Other""))"),"Other")</f>
        <v>Other</v>
      </c>
    </row>
    <row r="487" hidden="1">
      <c r="A487" s="40">
        <v>18749.0</v>
      </c>
      <c r="B487" s="39">
        <f t="shared" si="1"/>
        <v>70</v>
      </c>
      <c r="C487" s="39" t="str">
        <f>IFERROR(__xludf.DUMMYFUNCTION("IF(ISBETWEEN(B487,60,69), ""Old"", IF(ISBETWEEN(B487, 20, 29), ""Young"", ""Other""))"),"Other")</f>
        <v>Other</v>
      </c>
    </row>
    <row r="488" hidden="1">
      <c r="A488" s="40">
        <v>18750.0</v>
      </c>
      <c r="B488" s="39">
        <f t="shared" si="1"/>
        <v>70</v>
      </c>
      <c r="C488" s="39" t="str">
        <f>IFERROR(__xludf.DUMMYFUNCTION("IF(ISBETWEEN(B488,60,69), ""Old"", IF(ISBETWEEN(B488, 20, 29), ""Young"", ""Other""))"),"Other")</f>
        <v>Other</v>
      </c>
    </row>
    <row r="489" hidden="1">
      <c r="A489" s="40">
        <v>18751.0</v>
      </c>
      <c r="B489" s="39">
        <f t="shared" si="1"/>
        <v>70</v>
      </c>
      <c r="C489" s="39" t="str">
        <f>IFERROR(__xludf.DUMMYFUNCTION("IF(ISBETWEEN(B489,60,69), ""Old"", IF(ISBETWEEN(B489, 20, 29), ""Young"", ""Other""))"),"Other")</f>
        <v>Other</v>
      </c>
    </row>
    <row r="490" hidden="1">
      <c r="A490" s="40">
        <v>18752.0</v>
      </c>
      <c r="B490" s="39">
        <f t="shared" si="1"/>
        <v>70</v>
      </c>
      <c r="C490" s="39" t="str">
        <f>IFERROR(__xludf.DUMMYFUNCTION("IF(ISBETWEEN(B490,60,69), ""Old"", IF(ISBETWEEN(B490, 20, 29), ""Young"", ""Other""))"),"Other")</f>
        <v>Other</v>
      </c>
    </row>
    <row r="491" hidden="1">
      <c r="A491" s="40">
        <v>18753.0</v>
      </c>
      <c r="B491" s="39">
        <f t="shared" si="1"/>
        <v>70</v>
      </c>
      <c r="C491" s="39" t="str">
        <f>IFERROR(__xludf.DUMMYFUNCTION("IF(ISBETWEEN(B491,60,69), ""Old"", IF(ISBETWEEN(B491, 20, 29), ""Young"", ""Other""))"),"Other")</f>
        <v>Other</v>
      </c>
    </row>
    <row r="492" hidden="1">
      <c r="A492" s="40">
        <v>18754.0</v>
      </c>
      <c r="B492" s="39">
        <f t="shared" si="1"/>
        <v>70</v>
      </c>
      <c r="C492" s="39" t="str">
        <f>IFERROR(__xludf.DUMMYFUNCTION("IF(ISBETWEEN(B492,60,69), ""Old"", IF(ISBETWEEN(B492, 20, 29), ""Young"", ""Other""))"),"Other")</f>
        <v>Other</v>
      </c>
    </row>
    <row r="493" hidden="1">
      <c r="A493" s="40">
        <v>18755.0</v>
      </c>
      <c r="B493" s="39">
        <f t="shared" si="1"/>
        <v>70</v>
      </c>
      <c r="C493" s="39" t="str">
        <f>IFERROR(__xludf.DUMMYFUNCTION("IF(ISBETWEEN(B493,60,69), ""Old"", IF(ISBETWEEN(B493, 20, 29), ""Young"", ""Other""))"),"Other")</f>
        <v>Other</v>
      </c>
    </row>
    <row r="494" hidden="1">
      <c r="A494" s="40">
        <v>18756.0</v>
      </c>
      <c r="B494" s="39">
        <f t="shared" si="1"/>
        <v>70</v>
      </c>
      <c r="C494" s="39" t="str">
        <f>IFERROR(__xludf.DUMMYFUNCTION("IF(ISBETWEEN(B494,60,69), ""Old"", IF(ISBETWEEN(B494, 20, 29), ""Young"", ""Other""))"),"Other")</f>
        <v>Other</v>
      </c>
    </row>
    <row r="495" hidden="1">
      <c r="A495" s="40">
        <v>18757.0</v>
      </c>
      <c r="B495" s="39">
        <f t="shared" si="1"/>
        <v>70</v>
      </c>
      <c r="C495" s="39" t="str">
        <f>IFERROR(__xludf.DUMMYFUNCTION("IF(ISBETWEEN(B495,60,69), ""Old"", IF(ISBETWEEN(B495, 20, 29), ""Young"", ""Other""))"),"Other")</f>
        <v>Other</v>
      </c>
    </row>
    <row r="496" hidden="1">
      <c r="A496" s="40">
        <v>18758.0</v>
      </c>
      <c r="B496" s="39">
        <f t="shared" si="1"/>
        <v>70</v>
      </c>
      <c r="C496" s="39" t="str">
        <f>IFERROR(__xludf.DUMMYFUNCTION("IF(ISBETWEEN(B496,60,69), ""Old"", IF(ISBETWEEN(B496, 20, 29), ""Young"", ""Other""))"),"Other")</f>
        <v>Other</v>
      </c>
    </row>
    <row r="497" hidden="1">
      <c r="A497" s="40">
        <v>18759.0</v>
      </c>
      <c r="B497" s="39">
        <f t="shared" si="1"/>
        <v>70</v>
      </c>
      <c r="C497" s="39" t="str">
        <f>IFERROR(__xludf.DUMMYFUNCTION("IF(ISBETWEEN(B497,60,69), ""Old"", IF(ISBETWEEN(B497, 20, 29), ""Young"", ""Other""))"),"Other")</f>
        <v>Other</v>
      </c>
    </row>
    <row r="498" hidden="1">
      <c r="A498" s="40">
        <v>18760.0</v>
      </c>
      <c r="B498" s="39">
        <f t="shared" si="1"/>
        <v>70</v>
      </c>
      <c r="C498" s="39" t="str">
        <f>IFERROR(__xludf.DUMMYFUNCTION("IF(ISBETWEEN(B498,60,69), ""Old"", IF(ISBETWEEN(B498, 20, 29), ""Young"", ""Other""))"),"Other")</f>
        <v>Other</v>
      </c>
    </row>
    <row r="499" hidden="1">
      <c r="A499" s="40">
        <v>18761.0</v>
      </c>
      <c r="B499" s="39">
        <f t="shared" si="1"/>
        <v>70</v>
      </c>
      <c r="C499" s="39" t="str">
        <f>IFERROR(__xludf.DUMMYFUNCTION("IF(ISBETWEEN(B499,60,69), ""Old"", IF(ISBETWEEN(B499, 20, 29), ""Young"", ""Other""))"),"Other")</f>
        <v>Other</v>
      </c>
    </row>
    <row r="500" hidden="1">
      <c r="A500" s="40">
        <v>18762.0</v>
      </c>
      <c r="B500" s="39">
        <f t="shared" si="1"/>
        <v>70</v>
      </c>
      <c r="C500" s="39" t="str">
        <f>IFERROR(__xludf.DUMMYFUNCTION("IF(ISBETWEEN(B500,60,69), ""Old"", IF(ISBETWEEN(B500, 20, 29), ""Young"", ""Other""))"),"Other")</f>
        <v>Other</v>
      </c>
    </row>
    <row r="501" hidden="1">
      <c r="A501" s="40">
        <v>18763.0</v>
      </c>
      <c r="B501" s="39">
        <f t="shared" si="1"/>
        <v>70</v>
      </c>
      <c r="C501" s="39" t="str">
        <f>IFERROR(__xludf.DUMMYFUNCTION("IF(ISBETWEEN(B501,60,69), ""Old"", IF(ISBETWEEN(B501, 20, 29), ""Young"", ""Other""))"),"Other")</f>
        <v>Other</v>
      </c>
    </row>
    <row r="502" hidden="1">
      <c r="A502" s="40">
        <v>18764.0</v>
      </c>
      <c r="B502" s="39">
        <f t="shared" si="1"/>
        <v>70</v>
      </c>
      <c r="C502" s="39" t="str">
        <f>IFERROR(__xludf.DUMMYFUNCTION("IF(ISBETWEEN(B502,60,69), ""Old"", IF(ISBETWEEN(B502, 20, 29), ""Young"", ""Other""))"),"Other")</f>
        <v>Other</v>
      </c>
    </row>
    <row r="503" hidden="1">
      <c r="A503" s="40">
        <v>18765.0</v>
      </c>
      <c r="B503" s="39">
        <f t="shared" si="1"/>
        <v>70</v>
      </c>
      <c r="C503" s="39" t="str">
        <f>IFERROR(__xludf.DUMMYFUNCTION("IF(ISBETWEEN(B503,60,69), ""Old"", IF(ISBETWEEN(B503, 20, 29), ""Young"", ""Other""))"),"Other")</f>
        <v>Other</v>
      </c>
    </row>
    <row r="504" hidden="1">
      <c r="A504" s="40">
        <v>18766.0</v>
      </c>
      <c r="B504" s="39">
        <f t="shared" si="1"/>
        <v>70</v>
      </c>
      <c r="C504" s="39" t="str">
        <f>IFERROR(__xludf.DUMMYFUNCTION("IF(ISBETWEEN(B504,60,69), ""Old"", IF(ISBETWEEN(B504, 20, 29), ""Young"", ""Other""))"),"Other")</f>
        <v>Other</v>
      </c>
    </row>
    <row r="505" hidden="1">
      <c r="A505" s="40">
        <v>18767.0</v>
      </c>
      <c r="B505" s="39">
        <f t="shared" si="1"/>
        <v>70</v>
      </c>
      <c r="C505" s="39" t="str">
        <f>IFERROR(__xludf.DUMMYFUNCTION("IF(ISBETWEEN(B505,60,69), ""Old"", IF(ISBETWEEN(B505, 20, 29), ""Young"", ""Other""))"),"Other")</f>
        <v>Other</v>
      </c>
    </row>
    <row r="506" hidden="1">
      <c r="A506" s="40">
        <v>18768.0</v>
      </c>
      <c r="B506" s="39">
        <f t="shared" si="1"/>
        <v>70</v>
      </c>
      <c r="C506" s="39" t="str">
        <f>IFERROR(__xludf.DUMMYFUNCTION("IF(ISBETWEEN(B506,60,69), ""Old"", IF(ISBETWEEN(B506, 20, 29), ""Young"", ""Other""))"),"Other")</f>
        <v>Other</v>
      </c>
    </row>
    <row r="507" hidden="1">
      <c r="A507" s="40">
        <v>18769.0</v>
      </c>
      <c r="B507" s="39">
        <f t="shared" si="1"/>
        <v>70</v>
      </c>
      <c r="C507" s="39" t="str">
        <f>IFERROR(__xludf.DUMMYFUNCTION("IF(ISBETWEEN(B507,60,69), ""Old"", IF(ISBETWEEN(B507, 20, 29), ""Young"", ""Other""))"),"Other")</f>
        <v>Other</v>
      </c>
    </row>
    <row r="508" hidden="1">
      <c r="A508" s="40">
        <v>18770.0</v>
      </c>
      <c r="B508" s="39">
        <f t="shared" si="1"/>
        <v>70</v>
      </c>
      <c r="C508" s="39" t="str">
        <f>IFERROR(__xludf.DUMMYFUNCTION("IF(ISBETWEEN(B508,60,69), ""Old"", IF(ISBETWEEN(B508, 20, 29), ""Young"", ""Other""))"),"Other")</f>
        <v>Other</v>
      </c>
    </row>
    <row r="509" hidden="1">
      <c r="A509" s="40">
        <v>18771.0</v>
      </c>
      <c r="B509" s="39">
        <f t="shared" si="1"/>
        <v>70</v>
      </c>
      <c r="C509" s="39" t="str">
        <f>IFERROR(__xludf.DUMMYFUNCTION("IF(ISBETWEEN(B509,60,69), ""Old"", IF(ISBETWEEN(B509, 20, 29), ""Young"", ""Other""))"),"Other")</f>
        <v>Other</v>
      </c>
    </row>
    <row r="510" hidden="1">
      <c r="A510" s="40">
        <v>18772.0</v>
      </c>
      <c r="B510" s="39">
        <f t="shared" si="1"/>
        <v>70</v>
      </c>
      <c r="C510" s="39" t="str">
        <f>IFERROR(__xludf.DUMMYFUNCTION("IF(ISBETWEEN(B510,60,69), ""Old"", IF(ISBETWEEN(B510, 20, 29), ""Young"", ""Other""))"),"Other")</f>
        <v>Other</v>
      </c>
    </row>
    <row r="511" hidden="1">
      <c r="A511" s="40">
        <v>18773.0</v>
      </c>
      <c r="B511" s="39">
        <f t="shared" si="1"/>
        <v>70</v>
      </c>
      <c r="C511" s="39" t="str">
        <f>IFERROR(__xludf.DUMMYFUNCTION("IF(ISBETWEEN(B511,60,69), ""Old"", IF(ISBETWEEN(B511, 20, 29), ""Young"", ""Other""))"),"Other")</f>
        <v>Other</v>
      </c>
    </row>
    <row r="512" hidden="1">
      <c r="A512" s="40">
        <v>18774.0</v>
      </c>
      <c r="B512" s="39">
        <f t="shared" si="1"/>
        <v>70</v>
      </c>
      <c r="C512" s="39" t="str">
        <f>IFERROR(__xludf.DUMMYFUNCTION("IF(ISBETWEEN(B512,60,69), ""Old"", IF(ISBETWEEN(B512, 20, 29), ""Young"", ""Other""))"),"Other")</f>
        <v>Other</v>
      </c>
    </row>
    <row r="513" hidden="1">
      <c r="A513" s="40">
        <v>18775.0</v>
      </c>
      <c r="B513" s="39">
        <f t="shared" si="1"/>
        <v>70</v>
      </c>
      <c r="C513" s="39" t="str">
        <f>IFERROR(__xludf.DUMMYFUNCTION("IF(ISBETWEEN(B513,60,69), ""Old"", IF(ISBETWEEN(B513, 20, 29), ""Young"", ""Other""))"),"Other")</f>
        <v>Other</v>
      </c>
    </row>
    <row r="514" hidden="1">
      <c r="A514" s="40">
        <v>18776.0</v>
      </c>
      <c r="B514" s="39">
        <f t="shared" si="1"/>
        <v>70</v>
      </c>
      <c r="C514" s="39" t="str">
        <f>IFERROR(__xludf.DUMMYFUNCTION("IF(ISBETWEEN(B514,60,69), ""Old"", IF(ISBETWEEN(B514, 20, 29), ""Young"", ""Other""))"),"Other")</f>
        <v>Other</v>
      </c>
    </row>
    <row r="515" hidden="1">
      <c r="A515" s="40">
        <v>18777.0</v>
      </c>
      <c r="B515" s="39">
        <f t="shared" si="1"/>
        <v>70</v>
      </c>
      <c r="C515" s="39" t="str">
        <f>IFERROR(__xludf.DUMMYFUNCTION("IF(ISBETWEEN(B515,60,69), ""Old"", IF(ISBETWEEN(B515, 20, 29), ""Young"", ""Other""))"),"Other")</f>
        <v>Other</v>
      </c>
    </row>
    <row r="516" hidden="1">
      <c r="A516" s="40">
        <v>18778.0</v>
      </c>
      <c r="B516" s="39">
        <f t="shared" si="1"/>
        <v>70</v>
      </c>
      <c r="C516" s="39" t="str">
        <f>IFERROR(__xludf.DUMMYFUNCTION("IF(ISBETWEEN(B516,60,69), ""Old"", IF(ISBETWEEN(B516, 20, 29), ""Young"", ""Other""))"),"Other")</f>
        <v>Other</v>
      </c>
    </row>
    <row r="517" hidden="1">
      <c r="A517" s="40">
        <v>18779.0</v>
      </c>
      <c r="B517" s="39">
        <f t="shared" si="1"/>
        <v>70</v>
      </c>
      <c r="C517" s="39" t="str">
        <f>IFERROR(__xludf.DUMMYFUNCTION("IF(ISBETWEEN(B517,60,69), ""Old"", IF(ISBETWEEN(B517, 20, 29), ""Young"", ""Other""))"),"Other")</f>
        <v>Other</v>
      </c>
    </row>
    <row r="518" hidden="1">
      <c r="A518" s="40">
        <v>18780.0</v>
      </c>
      <c r="B518" s="39">
        <f t="shared" si="1"/>
        <v>70</v>
      </c>
      <c r="C518" s="39" t="str">
        <f>IFERROR(__xludf.DUMMYFUNCTION("IF(ISBETWEEN(B518,60,69), ""Old"", IF(ISBETWEEN(B518, 20, 29), ""Young"", ""Other""))"),"Other")</f>
        <v>Other</v>
      </c>
    </row>
    <row r="519" hidden="1">
      <c r="A519" s="40">
        <v>18781.0</v>
      </c>
      <c r="B519" s="39">
        <f t="shared" si="1"/>
        <v>70</v>
      </c>
      <c r="C519" s="39" t="str">
        <f>IFERROR(__xludf.DUMMYFUNCTION("IF(ISBETWEEN(B519,60,69), ""Old"", IF(ISBETWEEN(B519, 20, 29), ""Young"", ""Other""))"),"Other")</f>
        <v>Other</v>
      </c>
    </row>
    <row r="520" hidden="1">
      <c r="A520" s="40">
        <v>18782.0</v>
      </c>
      <c r="B520" s="39">
        <f t="shared" si="1"/>
        <v>70</v>
      </c>
      <c r="C520" s="39" t="str">
        <f>IFERROR(__xludf.DUMMYFUNCTION("IF(ISBETWEEN(B520,60,69), ""Old"", IF(ISBETWEEN(B520, 20, 29), ""Young"", ""Other""))"),"Other")</f>
        <v>Other</v>
      </c>
    </row>
    <row r="521" hidden="1">
      <c r="A521" s="40">
        <v>18783.0</v>
      </c>
      <c r="B521" s="39">
        <f t="shared" si="1"/>
        <v>70</v>
      </c>
      <c r="C521" s="39" t="str">
        <f>IFERROR(__xludf.DUMMYFUNCTION("IF(ISBETWEEN(B521,60,69), ""Old"", IF(ISBETWEEN(B521, 20, 29), ""Young"", ""Other""))"),"Other")</f>
        <v>Other</v>
      </c>
    </row>
    <row r="522" hidden="1">
      <c r="A522" s="40">
        <v>18784.0</v>
      </c>
      <c r="B522" s="39">
        <f t="shared" si="1"/>
        <v>70</v>
      </c>
      <c r="C522" s="39" t="str">
        <f>IFERROR(__xludf.DUMMYFUNCTION("IF(ISBETWEEN(B522,60,69), ""Old"", IF(ISBETWEEN(B522, 20, 29), ""Young"", ""Other""))"),"Other")</f>
        <v>Other</v>
      </c>
    </row>
    <row r="523" hidden="1">
      <c r="A523" s="40">
        <v>18785.0</v>
      </c>
      <c r="B523" s="39">
        <f t="shared" si="1"/>
        <v>70</v>
      </c>
      <c r="C523" s="39" t="str">
        <f>IFERROR(__xludf.DUMMYFUNCTION("IF(ISBETWEEN(B523,60,69), ""Old"", IF(ISBETWEEN(B523, 20, 29), ""Young"", ""Other""))"),"Other")</f>
        <v>Other</v>
      </c>
    </row>
    <row r="524" hidden="1">
      <c r="A524" s="40">
        <v>18786.0</v>
      </c>
      <c r="B524" s="39">
        <f t="shared" si="1"/>
        <v>70</v>
      </c>
      <c r="C524" s="39" t="str">
        <f>IFERROR(__xludf.DUMMYFUNCTION("IF(ISBETWEEN(B524,60,69), ""Old"", IF(ISBETWEEN(B524, 20, 29), ""Young"", ""Other""))"),"Other")</f>
        <v>Other</v>
      </c>
    </row>
    <row r="525" hidden="1">
      <c r="A525" s="40">
        <v>18787.0</v>
      </c>
      <c r="B525" s="39">
        <f t="shared" si="1"/>
        <v>70</v>
      </c>
      <c r="C525" s="39" t="str">
        <f>IFERROR(__xludf.DUMMYFUNCTION("IF(ISBETWEEN(B525,60,69), ""Old"", IF(ISBETWEEN(B525, 20, 29), ""Young"", ""Other""))"),"Other")</f>
        <v>Other</v>
      </c>
    </row>
    <row r="526" hidden="1">
      <c r="A526" s="40">
        <v>18788.0</v>
      </c>
      <c r="B526" s="39">
        <f t="shared" si="1"/>
        <v>70</v>
      </c>
      <c r="C526" s="39" t="str">
        <f>IFERROR(__xludf.DUMMYFUNCTION("IF(ISBETWEEN(B526,60,69), ""Old"", IF(ISBETWEEN(B526, 20, 29), ""Young"", ""Other""))"),"Other")</f>
        <v>Other</v>
      </c>
    </row>
    <row r="527" hidden="1">
      <c r="A527" s="40">
        <v>18789.0</v>
      </c>
      <c r="B527" s="39">
        <f t="shared" si="1"/>
        <v>70</v>
      </c>
      <c r="C527" s="39" t="str">
        <f>IFERROR(__xludf.DUMMYFUNCTION("IF(ISBETWEEN(B527,60,69), ""Old"", IF(ISBETWEEN(B527, 20, 29), ""Young"", ""Other""))"),"Other")</f>
        <v>Other</v>
      </c>
    </row>
    <row r="528" hidden="1">
      <c r="A528" s="40">
        <v>18790.0</v>
      </c>
      <c r="B528" s="39">
        <f t="shared" si="1"/>
        <v>70</v>
      </c>
      <c r="C528" s="39" t="str">
        <f>IFERROR(__xludf.DUMMYFUNCTION("IF(ISBETWEEN(B528,60,69), ""Old"", IF(ISBETWEEN(B528, 20, 29), ""Young"", ""Other""))"),"Other")</f>
        <v>Other</v>
      </c>
    </row>
    <row r="529" hidden="1">
      <c r="A529" s="40">
        <v>18791.0</v>
      </c>
      <c r="B529" s="39">
        <f t="shared" si="1"/>
        <v>70</v>
      </c>
      <c r="C529" s="39" t="str">
        <f>IFERROR(__xludf.DUMMYFUNCTION("IF(ISBETWEEN(B529,60,69), ""Old"", IF(ISBETWEEN(B529, 20, 29), ""Young"", ""Other""))"),"Other")</f>
        <v>Other</v>
      </c>
    </row>
    <row r="530" hidden="1">
      <c r="A530" s="40">
        <v>18792.0</v>
      </c>
      <c r="B530" s="39">
        <f t="shared" si="1"/>
        <v>70</v>
      </c>
      <c r="C530" s="39" t="str">
        <f>IFERROR(__xludf.DUMMYFUNCTION("IF(ISBETWEEN(B530,60,69), ""Old"", IF(ISBETWEEN(B530, 20, 29), ""Young"", ""Other""))"),"Other")</f>
        <v>Other</v>
      </c>
    </row>
    <row r="531" hidden="1">
      <c r="A531" s="40">
        <v>18793.0</v>
      </c>
      <c r="B531" s="39">
        <f t="shared" si="1"/>
        <v>70</v>
      </c>
      <c r="C531" s="39" t="str">
        <f>IFERROR(__xludf.DUMMYFUNCTION("IF(ISBETWEEN(B531,60,69), ""Old"", IF(ISBETWEEN(B531, 20, 29), ""Young"", ""Other""))"),"Other")</f>
        <v>Other</v>
      </c>
    </row>
    <row r="532" hidden="1">
      <c r="A532" s="40">
        <v>18794.0</v>
      </c>
      <c r="B532" s="39">
        <f t="shared" si="1"/>
        <v>70</v>
      </c>
      <c r="C532" s="39" t="str">
        <f>IFERROR(__xludf.DUMMYFUNCTION("IF(ISBETWEEN(B532,60,69), ""Old"", IF(ISBETWEEN(B532, 20, 29), ""Young"", ""Other""))"),"Other")</f>
        <v>Other</v>
      </c>
    </row>
    <row r="533" hidden="1">
      <c r="A533" s="40">
        <v>18795.0</v>
      </c>
      <c r="B533" s="39">
        <f t="shared" si="1"/>
        <v>70</v>
      </c>
      <c r="C533" s="39" t="str">
        <f>IFERROR(__xludf.DUMMYFUNCTION("IF(ISBETWEEN(B533,60,69), ""Old"", IF(ISBETWEEN(B533, 20, 29), ""Young"", ""Other""))"),"Other")</f>
        <v>Other</v>
      </c>
    </row>
    <row r="534" hidden="1">
      <c r="A534" s="40">
        <v>18796.0</v>
      </c>
      <c r="B534" s="39">
        <f t="shared" si="1"/>
        <v>70</v>
      </c>
      <c r="C534" s="39" t="str">
        <f>IFERROR(__xludf.DUMMYFUNCTION("IF(ISBETWEEN(B534,60,69), ""Old"", IF(ISBETWEEN(B534, 20, 29), ""Young"", ""Other""))"),"Other")</f>
        <v>Other</v>
      </c>
    </row>
    <row r="535" hidden="1">
      <c r="A535" s="40">
        <v>18797.0</v>
      </c>
      <c r="B535" s="39">
        <f t="shared" si="1"/>
        <v>70</v>
      </c>
      <c r="C535" s="39" t="str">
        <f>IFERROR(__xludf.DUMMYFUNCTION("IF(ISBETWEEN(B535,60,69), ""Old"", IF(ISBETWEEN(B535, 20, 29), ""Young"", ""Other""))"),"Other")</f>
        <v>Other</v>
      </c>
    </row>
    <row r="536" hidden="1">
      <c r="A536" s="40">
        <v>18798.0</v>
      </c>
      <c r="B536" s="39">
        <f t="shared" si="1"/>
        <v>70</v>
      </c>
      <c r="C536" s="39" t="str">
        <f>IFERROR(__xludf.DUMMYFUNCTION("IF(ISBETWEEN(B536,60,69), ""Old"", IF(ISBETWEEN(B536, 20, 29), ""Young"", ""Other""))"),"Other")</f>
        <v>Other</v>
      </c>
    </row>
    <row r="537" hidden="1">
      <c r="A537" s="40">
        <v>18799.0</v>
      </c>
      <c r="B537" s="39">
        <f t="shared" si="1"/>
        <v>70</v>
      </c>
      <c r="C537" s="39" t="str">
        <f>IFERROR(__xludf.DUMMYFUNCTION("IF(ISBETWEEN(B537,60,69), ""Old"", IF(ISBETWEEN(B537, 20, 29), ""Young"", ""Other""))"),"Other")</f>
        <v>Other</v>
      </c>
    </row>
    <row r="538" hidden="1">
      <c r="A538" s="40">
        <v>18800.0</v>
      </c>
      <c r="B538" s="39">
        <f t="shared" si="1"/>
        <v>70</v>
      </c>
      <c r="C538" s="39" t="str">
        <f>IFERROR(__xludf.DUMMYFUNCTION("IF(ISBETWEEN(B538,60,69), ""Old"", IF(ISBETWEEN(B538, 20, 29), ""Young"", ""Other""))"),"Other")</f>
        <v>Other</v>
      </c>
    </row>
    <row r="539" hidden="1">
      <c r="A539" s="40">
        <v>18801.0</v>
      </c>
      <c r="B539" s="39">
        <f t="shared" si="1"/>
        <v>70</v>
      </c>
      <c r="C539" s="39" t="str">
        <f>IFERROR(__xludf.DUMMYFUNCTION("IF(ISBETWEEN(B539,60,69), ""Old"", IF(ISBETWEEN(B539, 20, 29), ""Young"", ""Other""))"),"Other")</f>
        <v>Other</v>
      </c>
    </row>
    <row r="540" hidden="1">
      <c r="A540" s="40">
        <v>18802.0</v>
      </c>
      <c r="B540" s="39">
        <f t="shared" si="1"/>
        <v>70</v>
      </c>
      <c r="C540" s="39" t="str">
        <f>IFERROR(__xludf.DUMMYFUNCTION("IF(ISBETWEEN(B540,60,69), ""Old"", IF(ISBETWEEN(B540, 20, 29), ""Young"", ""Other""))"),"Other")</f>
        <v>Other</v>
      </c>
    </row>
    <row r="541" hidden="1">
      <c r="A541" s="40">
        <v>18803.0</v>
      </c>
      <c r="B541" s="39">
        <f t="shared" si="1"/>
        <v>70</v>
      </c>
      <c r="C541" s="39" t="str">
        <f>IFERROR(__xludf.DUMMYFUNCTION("IF(ISBETWEEN(B541,60,69), ""Old"", IF(ISBETWEEN(B541, 20, 29), ""Young"", ""Other""))"),"Other")</f>
        <v>Other</v>
      </c>
    </row>
    <row r="542" hidden="1">
      <c r="A542" s="40">
        <v>18804.0</v>
      </c>
      <c r="B542" s="39">
        <f t="shared" si="1"/>
        <v>70</v>
      </c>
      <c r="C542" s="39" t="str">
        <f>IFERROR(__xludf.DUMMYFUNCTION("IF(ISBETWEEN(B542,60,69), ""Old"", IF(ISBETWEEN(B542, 20, 29), ""Young"", ""Other""))"),"Other")</f>
        <v>Other</v>
      </c>
    </row>
    <row r="543" hidden="1">
      <c r="A543" s="40">
        <v>18805.0</v>
      </c>
      <c r="B543" s="39">
        <f t="shared" si="1"/>
        <v>70</v>
      </c>
      <c r="C543" s="39" t="str">
        <f>IFERROR(__xludf.DUMMYFUNCTION("IF(ISBETWEEN(B543,60,69), ""Old"", IF(ISBETWEEN(B543, 20, 29), ""Young"", ""Other""))"),"Other")</f>
        <v>Other</v>
      </c>
    </row>
    <row r="544" hidden="1">
      <c r="A544" s="40">
        <v>18806.0</v>
      </c>
      <c r="B544" s="39">
        <f t="shared" si="1"/>
        <v>70</v>
      </c>
      <c r="C544" s="39" t="str">
        <f>IFERROR(__xludf.DUMMYFUNCTION("IF(ISBETWEEN(B544,60,69), ""Old"", IF(ISBETWEEN(B544, 20, 29), ""Young"", ""Other""))"),"Other")</f>
        <v>Other</v>
      </c>
    </row>
    <row r="545" hidden="1">
      <c r="A545" s="40">
        <v>18807.0</v>
      </c>
      <c r="B545" s="39">
        <f t="shared" si="1"/>
        <v>70</v>
      </c>
      <c r="C545" s="39" t="str">
        <f>IFERROR(__xludf.DUMMYFUNCTION("IF(ISBETWEEN(B545,60,69), ""Old"", IF(ISBETWEEN(B545, 20, 29), ""Young"", ""Other""))"),"Other")</f>
        <v>Other</v>
      </c>
    </row>
    <row r="546" hidden="1">
      <c r="A546" s="40">
        <v>18808.0</v>
      </c>
      <c r="B546" s="39">
        <f t="shared" si="1"/>
        <v>70</v>
      </c>
      <c r="C546" s="39" t="str">
        <f>IFERROR(__xludf.DUMMYFUNCTION("IF(ISBETWEEN(B546,60,69), ""Old"", IF(ISBETWEEN(B546, 20, 29), ""Young"", ""Other""))"),"Other")</f>
        <v>Other</v>
      </c>
    </row>
    <row r="547" hidden="1">
      <c r="A547" s="40">
        <v>18809.0</v>
      </c>
      <c r="B547" s="39">
        <f t="shared" si="1"/>
        <v>70</v>
      </c>
      <c r="C547" s="39" t="str">
        <f>IFERROR(__xludf.DUMMYFUNCTION("IF(ISBETWEEN(B547,60,69), ""Old"", IF(ISBETWEEN(B547, 20, 29), ""Young"", ""Other""))"),"Other")</f>
        <v>Other</v>
      </c>
    </row>
    <row r="548" hidden="1">
      <c r="A548" s="40">
        <v>18810.0</v>
      </c>
      <c r="B548" s="39">
        <f t="shared" si="1"/>
        <v>70</v>
      </c>
      <c r="C548" s="39" t="str">
        <f>IFERROR(__xludf.DUMMYFUNCTION("IF(ISBETWEEN(B548,60,69), ""Old"", IF(ISBETWEEN(B548, 20, 29), ""Young"", ""Other""))"),"Other")</f>
        <v>Other</v>
      </c>
    </row>
    <row r="549" hidden="1">
      <c r="A549" s="40">
        <v>18811.0</v>
      </c>
      <c r="B549" s="39">
        <f t="shared" si="1"/>
        <v>70</v>
      </c>
      <c r="C549" s="39" t="str">
        <f>IFERROR(__xludf.DUMMYFUNCTION("IF(ISBETWEEN(B549,60,69), ""Old"", IF(ISBETWEEN(B549, 20, 29), ""Young"", ""Other""))"),"Other")</f>
        <v>Other</v>
      </c>
    </row>
    <row r="550" hidden="1">
      <c r="A550" s="40">
        <v>18812.0</v>
      </c>
      <c r="B550" s="39">
        <f t="shared" si="1"/>
        <v>70</v>
      </c>
      <c r="C550" s="39" t="str">
        <f>IFERROR(__xludf.DUMMYFUNCTION("IF(ISBETWEEN(B550,60,69), ""Old"", IF(ISBETWEEN(B550, 20, 29), ""Young"", ""Other""))"),"Other")</f>
        <v>Other</v>
      </c>
    </row>
    <row r="551" hidden="1">
      <c r="A551" s="40">
        <v>18813.0</v>
      </c>
      <c r="B551" s="39">
        <f t="shared" si="1"/>
        <v>70</v>
      </c>
      <c r="C551" s="39" t="str">
        <f>IFERROR(__xludf.DUMMYFUNCTION("IF(ISBETWEEN(B551,60,69), ""Old"", IF(ISBETWEEN(B551, 20, 29), ""Young"", ""Other""))"),"Other")</f>
        <v>Other</v>
      </c>
    </row>
    <row r="552" hidden="1">
      <c r="A552" s="40">
        <v>18814.0</v>
      </c>
      <c r="B552" s="39">
        <f t="shared" si="1"/>
        <v>70</v>
      </c>
      <c r="C552" s="39" t="str">
        <f>IFERROR(__xludf.DUMMYFUNCTION("IF(ISBETWEEN(B552,60,69), ""Old"", IF(ISBETWEEN(B552, 20, 29), ""Young"", ""Other""))"),"Other")</f>
        <v>Other</v>
      </c>
    </row>
    <row r="553" hidden="1">
      <c r="A553" s="40">
        <v>18815.0</v>
      </c>
      <c r="B553" s="39">
        <f t="shared" si="1"/>
        <v>70</v>
      </c>
      <c r="C553" s="39" t="str">
        <f>IFERROR(__xludf.DUMMYFUNCTION("IF(ISBETWEEN(B553,60,69), ""Old"", IF(ISBETWEEN(B553, 20, 29), ""Young"", ""Other""))"),"Other")</f>
        <v>Other</v>
      </c>
    </row>
    <row r="554" hidden="1">
      <c r="A554" s="40">
        <v>18816.0</v>
      </c>
      <c r="B554" s="39">
        <f t="shared" si="1"/>
        <v>70</v>
      </c>
      <c r="C554" s="39" t="str">
        <f>IFERROR(__xludf.DUMMYFUNCTION("IF(ISBETWEEN(B554,60,69), ""Old"", IF(ISBETWEEN(B554, 20, 29), ""Young"", ""Other""))"),"Other")</f>
        <v>Other</v>
      </c>
    </row>
    <row r="555" hidden="1">
      <c r="A555" s="40">
        <v>18817.0</v>
      </c>
      <c r="B555" s="39">
        <f t="shared" si="1"/>
        <v>70</v>
      </c>
      <c r="C555" s="39" t="str">
        <f>IFERROR(__xludf.DUMMYFUNCTION("IF(ISBETWEEN(B555,60,69), ""Old"", IF(ISBETWEEN(B555, 20, 29), ""Young"", ""Other""))"),"Other")</f>
        <v>Other</v>
      </c>
    </row>
    <row r="556" hidden="1">
      <c r="A556" s="40">
        <v>18818.0</v>
      </c>
      <c r="B556" s="39">
        <f t="shared" si="1"/>
        <v>70</v>
      </c>
      <c r="C556" s="39" t="str">
        <f>IFERROR(__xludf.DUMMYFUNCTION("IF(ISBETWEEN(B556,60,69), ""Old"", IF(ISBETWEEN(B556, 20, 29), ""Young"", ""Other""))"),"Other")</f>
        <v>Other</v>
      </c>
    </row>
    <row r="557" hidden="1">
      <c r="A557" s="40">
        <v>18819.0</v>
      </c>
      <c r="B557" s="39">
        <f t="shared" si="1"/>
        <v>70</v>
      </c>
      <c r="C557" s="39" t="str">
        <f>IFERROR(__xludf.DUMMYFUNCTION("IF(ISBETWEEN(B557,60,69), ""Old"", IF(ISBETWEEN(B557, 20, 29), ""Young"", ""Other""))"),"Other")</f>
        <v>Other</v>
      </c>
    </row>
    <row r="558" hidden="1">
      <c r="A558" s="40">
        <v>18820.0</v>
      </c>
      <c r="B558" s="39">
        <f t="shared" si="1"/>
        <v>70</v>
      </c>
      <c r="C558" s="39" t="str">
        <f>IFERROR(__xludf.DUMMYFUNCTION("IF(ISBETWEEN(B558,60,69), ""Old"", IF(ISBETWEEN(B558, 20, 29), ""Young"", ""Other""))"),"Other")</f>
        <v>Other</v>
      </c>
    </row>
    <row r="559" hidden="1">
      <c r="A559" s="40">
        <v>18821.0</v>
      </c>
      <c r="B559" s="39">
        <f t="shared" si="1"/>
        <v>70</v>
      </c>
      <c r="C559" s="39" t="str">
        <f>IFERROR(__xludf.DUMMYFUNCTION("IF(ISBETWEEN(B559,60,69), ""Old"", IF(ISBETWEEN(B559, 20, 29), ""Young"", ""Other""))"),"Other")</f>
        <v>Other</v>
      </c>
    </row>
    <row r="560" hidden="1">
      <c r="A560" s="40">
        <v>18822.0</v>
      </c>
      <c r="B560" s="39">
        <f t="shared" si="1"/>
        <v>70</v>
      </c>
      <c r="C560" s="39" t="str">
        <f>IFERROR(__xludf.DUMMYFUNCTION("IF(ISBETWEEN(B560,60,69), ""Old"", IF(ISBETWEEN(B560, 20, 29), ""Young"", ""Other""))"),"Other")</f>
        <v>Other</v>
      </c>
    </row>
    <row r="561" hidden="1">
      <c r="A561" s="40">
        <v>18823.0</v>
      </c>
      <c r="B561" s="39">
        <f t="shared" si="1"/>
        <v>70</v>
      </c>
      <c r="C561" s="39" t="str">
        <f>IFERROR(__xludf.DUMMYFUNCTION("IF(ISBETWEEN(B561,60,69), ""Old"", IF(ISBETWEEN(B561, 20, 29), ""Young"", ""Other""))"),"Other")</f>
        <v>Other</v>
      </c>
    </row>
    <row r="562" hidden="1">
      <c r="A562" s="40">
        <v>18824.0</v>
      </c>
      <c r="B562" s="39">
        <f t="shared" si="1"/>
        <v>70</v>
      </c>
      <c r="C562" s="39" t="str">
        <f>IFERROR(__xludf.DUMMYFUNCTION("IF(ISBETWEEN(B562,60,69), ""Old"", IF(ISBETWEEN(B562, 20, 29), ""Young"", ""Other""))"),"Other")</f>
        <v>Other</v>
      </c>
    </row>
    <row r="563" hidden="1">
      <c r="A563" s="40">
        <v>18825.0</v>
      </c>
      <c r="B563" s="39">
        <f t="shared" si="1"/>
        <v>70</v>
      </c>
      <c r="C563" s="39" t="str">
        <f>IFERROR(__xludf.DUMMYFUNCTION("IF(ISBETWEEN(B563,60,69), ""Old"", IF(ISBETWEEN(B563, 20, 29), ""Young"", ""Other""))"),"Other")</f>
        <v>Other</v>
      </c>
    </row>
    <row r="564" hidden="1">
      <c r="A564" s="40">
        <v>18826.0</v>
      </c>
      <c r="B564" s="39">
        <f t="shared" si="1"/>
        <v>70</v>
      </c>
      <c r="C564" s="39" t="str">
        <f>IFERROR(__xludf.DUMMYFUNCTION("IF(ISBETWEEN(B564,60,69), ""Old"", IF(ISBETWEEN(B564, 20, 29), ""Young"", ""Other""))"),"Other")</f>
        <v>Other</v>
      </c>
    </row>
    <row r="565" hidden="1">
      <c r="A565" s="40">
        <v>18827.0</v>
      </c>
      <c r="B565" s="39">
        <f t="shared" si="1"/>
        <v>70</v>
      </c>
      <c r="C565" s="39" t="str">
        <f>IFERROR(__xludf.DUMMYFUNCTION("IF(ISBETWEEN(B565,60,69), ""Old"", IF(ISBETWEEN(B565, 20, 29), ""Young"", ""Other""))"),"Other")</f>
        <v>Other</v>
      </c>
    </row>
    <row r="566" hidden="1">
      <c r="A566" s="40">
        <v>18828.0</v>
      </c>
      <c r="B566" s="39">
        <f t="shared" si="1"/>
        <v>70</v>
      </c>
      <c r="C566" s="39" t="str">
        <f>IFERROR(__xludf.DUMMYFUNCTION("IF(ISBETWEEN(B566,60,69), ""Old"", IF(ISBETWEEN(B566, 20, 29), ""Young"", ""Other""))"),"Other")</f>
        <v>Other</v>
      </c>
    </row>
    <row r="567" hidden="1">
      <c r="A567" s="40">
        <v>18829.0</v>
      </c>
      <c r="B567" s="39">
        <f t="shared" si="1"/>
        <v>70</v>
      </c>
      <c r="C567" s="39" t="str">
        <f>IFERROR(__xludf.DUMMYFUNCTION("IF(ISBETWEEN(B567,60,69), ""Old"", IF(ISBETWEEN(B567, 20, 29), ""Young"", ""Other""))"),"Other")</f>
        <v>Other</v>
      </c>
    </row>
    <row r="568" hidden="1">
      <c r="A568" s="40">
        <v>18830.0</v>
      </c>
      <c r="B568" s="39">
        <f t="shared" si="1"/>
        <v>70</v>
      </c>
      <c r="C568" s="39" t="str">
        <f>IFERROR(__xludf.DUMMYFUNCTION("IF(ISBETWEEN(B568,60,69), ""Old"", IF(ISBETWEEN(B568, 20, 29), ""Young"", ""Other""))"),"Other")</f>
        <v>Other</v>
      </c>
    </row>
    <row r="569" hidden="1">
      <c r="A569" s="40">
        <v>18831.0</v>
      </c>
      <c r="B569" s="39">
        <f t="shared" si="1"/>
        <v>70</v>
      </c>
      <c r="C569" s="39" t="str">
        <f>IFERROR(__xludf.DUMMYFUNCTION("IF(ISBETWEEN(B569,60,69), ""Old"", IF(ISBETWEEN(B569, 20, 29), ""Young"", ""Other""))"),"Other")</f>
        <v>Other</v>
      </c>
    </row>
    <row r="570" hidden="1">
      <c r="A570" s="40">
        <v>18832.0</v>
      </c>
      <c r="B570" s="39">
        <f t="shared" si="1"/>
        <v>70</v>
      </c>
      <c r="C570" s="39" t="str">
        <f>IFERROR(__xludf.DUMMYFUNCTION("IF(ISBETWEEN(B570,60,69), ""Old"", IF(ISBETWEEN(B570, 20, 29), ""Young"", ""Other""))"),"Other")</f>
        <v>Other</v>
      </c>
    </row>
    <row r="571" hidden="1">
      <c r="A571" s="40">
        <v>18833.0</v>
      </c>
      <c r="B571" s="39">
        <f t="shared" si="1"/>
        <v>70</v>
      </c>
      <c r="C571" s="39" t="str">
        <f>IFERROR(__xludf.DUMMYFUNCTION("IF(ISBETWEEN(B571,60,69), ""Old"", IF(ISBETWEEN(B571, 20, 29), ""Young"", ""Other""))"),"Other")</f>
        <v>Other</v>
      </c>
    </row>
    <row r="572" hidden="1">
      <c r="A572" s="40">
        <v>18834.0</v>
      </c>
      <c r="B572" s="39">
        <f t="shared" si="1"/>
        <v>70</v>
      </c>
      <c r="C572" s="39" t="str">
        <f>IFERROR(__xludf.DUMMYFUNCTION("IF(ISBETWEEN(B572,60,69), ""Old"", IF(ISBETWEEN(B572, 20, 29), ""Young"", ""Other""))"),"Other")</f>
        <v>Other</v>
      </c>
    </row>
    <row r="573" hidden="1">
      <c r="A573" s="40">
        <v>18835.0</v>
      </c>
      <c r="B573" s="39">
        <f t="shared" si="1"/>
        <v>70</v>
      </c>
      <c r="C573" s="39" t="str">
        <f>IFERROR(__xludf.DUMMYFUNCTION("IF(ISBETWEEN(B573,60,69), ""Old"", IF(ISBETWEEN(B573, 20, 29), ""Young"", ""Other""))"),"Other")</f>
        <v>Other</v>
      </c>
    </row>
    <row r="574" hidden="1">
      <c r="A574" s="40">
        <v>18836.0</v>
      </c>
      <c r="B574" s="39">
        <f t="shared" si="1"/>
        <v>70</v>
      </c>
      <c r="C574" s="39" t="str">
        <f>IFERROR(__xludf.DUMMYFUNCTION("IF(ISBETWEEN(B574,60,69), ""Old"", IF(ISBETWEEN(B574, 20, 29), ""Young"", ""Other""))"),"Other")</f>
        <v>Other</v>
      </c>
    </row>
    <row r="575" hidden="1">
      <c r="A575" s="40">
        <v>18837.0</v>
      </c>
      <c r="B575" s="39">
        <f t="shared" si="1"/>
        <v>70</v>
      </c>
      <c r="C575" s="39" t="str">
        <f>IFERROR(__xludf.DUMMYFUNCTION("IF(ISBETWEEN(B575,60,69), ""Old"", IF(ISBETWEEN(B575, 20, 29), ""Young"", ""Other""))"),"Other")</f>
        <v>Other</v>
      </c>
    </row>
    <row r="576" hidden="1">
      <c r="A576" s="40">
        <v>18838.0</v>
      </c>
      <c r="B576" s="39">
        <f t="shared" si="1"/>
        <v>70</v>
      </c>
      <c r="C576" s="39" t="str">
        <f>IFERROR(__xludf.DUMMYFUNCTION("IF(ISBETWEEN(B576,60,69), ""Old"", IF(ISBETWEEN(B576, 20, 29), ""Young"", ""Other""))"),"Other")</f>
        <v>Other</v>
      </c>
    </row>
    <row r="577" hidden="1">
      <c r="A577" s="40">
        <v>18839.0</v>
      </c>
      <c r="B577" s="39">
        <f t="shared" si="1"/>
        <v>70</v>
      </c>
      <c r="C577" s="39" t="str">
        <f>IFERROR(__xludf.DUMMYFUNCTION("IF(ISBETWEEN(B577,60,69), ""Old"", IF(ISBETWEEN(B577, 20, 29), ""Young"", ""Other""))"),"Other")</f>
        <v>Other</v>
      </c>
    </row>
    <row r="578" hidden="1">
      <c r="A578" s="40">
        <v>18840.0</v>
      </c>
      <c r="B578" s="39">
        <f t="shared" si="1"/>
        <v>70</v>
      </c>
      <c r="C578" s="39" t="str">
        <f>IFERROR(__xludf.DUMMYFUNCTION("IF(ISBETWEEN(B578,60,69), ""Old"", IF(ISBETWEEN(B578, 20, 29), ""Young"", ""Other""))"),"Other")</f>
        <v>Other</v>
      </c>
    </row>
    <row r="579" hidden="1">
      <c r="A579" s="40">
        <v>18841.0</v>
      </c>
      <c r="B579" s="39">
        <f t="shared" si="1"/>
        <v>70</v>
      </c>
      <c r="C579" s="39" t="str">
        <f>IFERROR(__xludf.DUMMYFUNCTION("IF(ISBETWEEN(B579,60,69), ""Old"", IF(ISBETWEEN(B579, 20, 29), ""Young"", ""Other""))"),"Other")</f>
        <v>Other</v>
      </c>
    </row>
    <row r="580" hidden="1">
      <c r="A580" s="40">
        <v>18842.0</v>
      </c>
      <c r="B580" s="39">
        <f t="shared" si="1"/>
        <v>70</v>
      </c>
      <c r="C580" s="39" t="str">
        <f>IFERROR(__xludf.DUMMYFUNCTION("IF(ISBETWEEN(B580,60,69), ""Old"", IF(ISBETWEEN(B580, 20, 29), ""Young"", ""Other""))"),"Other")</f>
        <v>Other</v>
      </c>
    </row>
    <row r="581" hidden="1">
      <c r="A581" s="40">
        <v>18843.0</v>
      </c>
      <c r="B581" s="39">
        <f t="shared" si="1"/>
        <v>70</v>
      </c>
      <c r="C581" s="39" t="str">
        <f>IFERROR(__xludf.DUMMYFUNCTION("IF(ISBETWEEN(B581,60,69), ""Old"", IF(ISBETWEEN(B581, 20, 29), ""Young"", ""Other""))"),"Other")</f>
        <v>Other</v>
      </c>
    </row>
    <row r="582" hidden="1">
      <c r="A582" s="40">
        <v>18844.0</v>
      </c>
      <c r="B582" s="39">
        <f t="shared" si="1"/>
        <v>70</v>
      </c>
      <c r="C582" s="39" t="str">
        <f>IFERROR(__xludf.DUMMYFUNCTION("IF(ISBETWEEN(B582,60,69), ""Old"", IF(ISBETWEEN(B582, 20, 29), ""Young"", ""Other""))"),"Other")</f>
        <v>Other</v>
      </c>
    </row>
    <row r="583" hidden="1">
      <c r="A583" s="40">
        <v>18845.0</v>
      </c>
      <c r="B583" s="39">
        <f t="shared" si="1"/>
        <v>70</v>
      </c>
      <c r="C583" s="39" t="str">
        <f>IFERROR(__xludf.DUMMYFUNCTION("IF(ISBETWEEN(B583,60,69), ""Old"", IF(ISBETWEEN(B583, 20, 29), ""Young"", ""Other""))"),"Other")</f>
        <v>Other</v>
      </c>
    </row>
    <row r="584" hidden="1">
      <c r="A584" s="40">
        <v>18846.0</v>
      </c>
      <c r="B584" s="39">
        <f t="shared" si="1"/>
        <v>70</v>
      </c>
      <c r="C584" s="39" t="str">
        <f>IFERROR(__xludf.DUMMYFUNCTION("IF(ISBETWEEN(B584,60,69), ""Old"", IF(ISBETWEEN(B584, 20, 29), ""Young"", ""Other""))"),"Other")</f>
        <v>Other</v>
      </c>
    </row>
    <row r="585" hidden="1">
      <c r="A585" s="40">
        <v>18847.0</v>
      </c>
      <c r="B585" s="39">
        <f t="shared" si="1"/>
        <v>70</v>
      </c>
      <c r="C585" s="39" t="str">
        <f>IFERROR(__xludf.DUMMYFUNCTION("IF(ISBETWEEN(B585,60,69), ""Old"", IF(ISBETWEEN(B585, 20, 29), ""Young"", ""Other""))"),"Other")</f>
        <v>Other</v>
      </c>
    </row>
    <row r="586" hidden="1">
      <c r="A586" s="40">
        <v>18848.0</v>
      </c>
      <c r="B586" s="39">
        <f t="shared" si="1"/>
        <v>70</v>
      </c>
      <c r="C586" s="39" t="str">
        <f>IFERROR(__xludf.DUMMYFUNCTION("IF(ISBETWEEN(B586,60,69), ""Old"", IF(ISBETWEEN(B586, 20, 29), ""Young"", ""Other""))"),"Other")</f>
        <v>Other</v>
      </c>
    </row>
    <row r="587" hidden="1">
      <c r="A587" s="40">
        <v>18849.0</v>
      </c>
      <c r="B587" s="39">
        <f t="shared" si="1"/>
        <v>70</v>
      </c>
      <c r="C587" s="39" t="str">
        <f>IFERROR(__xludf.DUMMYFUNCTION("IF(ISBETWEEN(B587,60,69), ""Old"", IF(ISBETWEEN(B587, 20, 29), ""Young"", ""Other""))"),"Other")</f>
        <v>Other</v>
      </c>
    </row>
    <row r="588" hidden="1">
      <c r="A588" s="40">
        <v>18850.0</v>
      </c>
      <c r="B588" s="39">
        <f t="shared" si="1"/>
        <v>70</v>
      </c>
      <c r="C588" s="39" t="str">
        <f>IFERROR(__xludf.DUMMYFUNCTION("IF(ISBETWEEN(B588,60,69), ""Old"", IF(ISBETWEEN(B588, 20, 29), ""Young"", ""Other""))"),"Other")</f>
        <v>Other</v>
      </c>
    </row>
    <row r="589" hidden="1">
      <c r="A589" s="40">
        <v>18851.0</v>
      </c>
      <c r="B589" s="39">
        <f t="shared" si="1"/>
        <v>70</v>
      </c>
      <c r="C589" s="39" t="str">
        <f>IFERROR(__xludf.DUMMYFUNCTION("IF(ISBETWEEN(B589,60,69), ""Old"", IF(ISBETWEEN(B589, 20, 29), ""Young"", ""Other""))"),"Other")</f>
        <v>Other</v>
      </c>
    </row>
    <row r="590" hidden="1">
      <c r="A590" s="40">
        <v>18852.0</v>
      </c>
      <c r="B590" s="39">
        <f t="shared" si="1"/>
        <v>70</v>
      </c>
      <c r="C590" s="39" t="str">
        <f>IFERROR(__xludf.DUMMYFUNCTION("IF(ISBETWEEN(B590,60,69), ""Old"", IF(ISBETWEEN(B590, 20, 29), ""Young"", ""Other""))"),"Other")</f>
        <v>Other</v>
      </c>
    </row>
    <row r="591" hidden="1">
      <c r="A591" s="40">
        <v>18853.0</v>
      </c>
      <c r="B591" s="39">
        <f t="shared" si="1"/>
        <v>70</v>
      </c>
      <c r="C591" s="39" t="str">
        <f>IFERROR(__xludf.DUMMYFUNCTION("IF(ISBETWEEN(B591,60,69), ""Old"", IF(ISBETWEEN(B591, 20, 29), ""Young"", ""Other""))"),"Other")</f>
        <v>Other</v>
      </c>
    </row>
    <row r="592" hidden="1">
      <c r="A592" s="40">
        <v>18854.0</v>
      </c>
      <c r="B592" s="39">
        <f t="shared" si="1"/>
        <v>70</v>
      </c>
      <c r="C592" s="39" t="str">
        <f>IFERROR(__xludf.DUMMYFUNCTION("IF(ISBETWEEN(B592,60,69), ""Old"", IF(ISBETWEEN(B592, 20, 29), ""Young"", ""Other""))"),"Other")</f>
        <v>Other</v>
      </c>
    </row>
    <row r="593" hidden="1">
      <c r="A593" s="40">
        <v>18855.0</v>
      </c>
      <c r="B593" s="39">
        <f t="shared" si="1"/>
        <v>70</v>
      </c>
      <c r="C593" s="39" t="str">
        <f>IFERROR(__xludf.DUMMYFUNCTION("IF(ISBETWEEN(B593,60,69), ""Old"", IF(ISBETWEEN(B593, 20, 29), ""Young"", ""Other""))"),"Other")</f>
        <v>Other</v>
      </c>
    </row>
    <row r="594" hidden="1">
      <c r="A594" s="40">
        <v>18856.0</v>
      </c>
      <c r="B594" s="39">
        <f t="shared" si="1"/>
        <v>70</v>
      </c>
      <c r="C594" s="39" t="str">
        <f>IFERROR(__xludf.DUMMYFUNCTION("IF(ISBETWEEN(B594,60,69), ""Old"", IF(ISBETWEEN(B594, 20, 29), ""Young"", ""Other""))"),"Other")</f>
        <v>Other</v>
      </c>
    </row>
    <row r="595" hidden="1">
      <c r="A595" s="40">
        <v>18857.0</v>
      </c>
      <c r="B595" s="39">
        <f t="shared" si="1"/>
        <v>70</v>
      </c>
      <c r="C595" s="39" t="str">
        <f>IFERROR(__xludf.DUMMYFUNCTION("IF(ISBETWEEN(B595,60,69), ""Old"", IF(ISBETWEEN(B595, 20, 29), ""Young"", ""Other""))"),"Other")</f>
        <v>Other</v>
      </c>
    </row>
    <row r="596" hidden="1">
      <c r="A596" s="40">
        <v>18858.0</v>
      </c>
      <c r="B596" s="39">
        <f t="shared" si="1"/>
        <v>70</v>
      </c>
      <c r="C596" s="39" t="str">
        <f>IFERROR(__xludf.DUMMYFUNCTION("IF(ISBETWEEN(B596,60,69), ""Old"", IF(ISBETWEEN(B596, 20, 29), ""Young"", ""Other""))"),"Other")</f>
        <v>Other</v>
      </c>
    </row>
    <row r="597" hidden="1">
      <c r="A597" s="40">
        <v>18859.0</v>
      </c>
      <c r="B597" s="39">
        <f t="shared" si="1"/>
        <v>70</v>
      </c>
      <c r="C597" s="39" t="str">
        <f>IFERROR(__xludf.DUMMYFUNCTION("IF(ISBETWEEN(B597,60,69), ""Old"", IF(ISBETWEEN(B597, 20, 29), ""Young"", ""Other""))"),"Other")</f>
        <v>Other</v>
      </c>
    </row>
    <row r="598" hidden="1">
      <c r="A598" s="40">
        <v>18860.0</v>
      </c>
      <c r="B598" s="39">
        <f t="shared" si="1"/>
        <v>70</v>
      </c>
      <c r="C598" s="39" t="str">
        <f>IFERROR(__xludf.DUMMYFUNCTION("IF(ISBETWEEN(B598,60,69), ""Old"", IF(ISBETWEEN(B598, 20, 29), ""Young"", ""Other""))"),"Other")</f>
        <v>Other</v>
      </c>
    </row>
    <row r="599" hidden="1">
      <c r="A599" s="40">
        <v>18861.0</v>
      </c>
      <c r="B599" s="39">
        <f t="shared" si="1"/>
        <v>70</v>
      </c>
      <c r="C599" s="39" t="str">
        <f>IFERROR(__xludf.DUMMYFUNCTION("IF(ISBETWEEN(B599,60,69), ""Old"", IF(ISBETWEEN(B599, 20, 29), ""Young"", ""Other""))"),"Other")</f>
        <v>Other</v>
      </c>
    </row>
    <row r="600" hidden="1">
      <c r="A600" s="40">
        <v>18862.0</v>
      </c>
      <c r="B600" s="39">
        <f t="shared" si="1"/>
        <v>70</v>
      </c>
      <c r="C600" s="39" t="str">
        <f>IFERROR(__xludf.DUMMYFUNCTION("IF(ISBETWEEN(B600,60,69), ""Old"", IF(ISBETWEEN(B600, 20, 29), ""Young"", ""Other""))"),"Other")</f>
        <v>Other</v>
      </c>
    </row>
    <row r="601" hidden="1">
      <c r="A601" s="40">
        <v>18863.0</v>
      </c>
      <c r="B601" s="39">
        <f t="shared" si="1"/>
        <v>70</v>
      </c>
      <c r="C601" s="39" t="str">
        <f>IFERROR(__xludf.DUMMYFUNCTION("IF(ISBETWEEN(B601,60,69), ""Old"", IF(ISBETWEEN(B601, 20, 29), ""Young"", ""Other""))"),"Other")</f>
        <v>Other</v>
      </c>
    </row>
    <row r="602" hidden="1">
      <c r="A602" s="40">
        <v>18864.0</v>
      </c>
      <c r="B602" s="39">
        <f t="shared" si="1"/>
        <v>70</v>
      </c>
      <c r="C602" s="39" t="str">
        <f>IFERROR(__xludf.DUMMYFUNCTION("IF(ISBETWEEN(B602,60,69), ""Old"", IF(ISBETWEEN(B602, 20, 29), ""Young"", ""Other""))"),"Other")</f>
        <v>Other</v>
      </c>
    </row>
    <row r="603" hidden="1">
      <c r="A603" s="40">
        <v>18865.0</v>
      </c>
      <c r="B603" s="39">
        <f t="shared" si="1"/>
        <v>70</v>
      </c>
      <c r="C603" s="39" t="str">
        <f>IFERROR(__xludf.DUMMYFUNCTION("IF(ISBETWEEN(B603,60,69), ""Old"", IF(ISBETWEEN(B603, 20, 29), ""Young"", ""Other""))"),"Other")</f>
        <v>Other</v>
      </c>
    </row>
    <row r="604" hidden="1">
      <c r="A604" s="40">
        <v>18866.0</v>
      </c>
      <c r="B604" s="39">
        <f t="shared" si="1"/>
        <v>70</v>
      </c>
      <c r="C604" s="39" t="str">
        <f>IFERROR(__xludf.DUMMYFUNCTION("IF(ISBETWEEN(B604,60,69), ""Old"", IF(ISBETWEEN(B604, 20, 29), ""Young"", ""Other""))"),"Other")</f>
        <v>Other</v>
      </c>
    </row>
    <row r="605" hidden="1">
      <c r="A605" s="40">
        <v>18867.0</v>
      </c>
      <c r="B605" s="39">
        <f t="shared" si="1"/>
        <v>70</v>
      </c>
      <c r="C605" s="39" t="str">
        <f>IFERROR(__xludf.DUMMYFUNCTION("IF(ISBETWEEN(B605,60,69), ""Old"", IF(ISBETWEEN(B605, 20, 29), ""Young"", ""Other""))"),"Other")</f>
        <v>Other</v>
      </c>
    </row>
    <row r="606" hidden="1">
      <c r="A606" s="40">
        <v>18868.0</v>
      </c>
      <c r="B606" s="39">
        <f t="shared" si="1"/>
        <v>70</v>
      </c>
      <c r="C606" s="39" t="str">
        <f>IFERROR(__xludf.DUMMYFUNCTION("IF(ISBETWEEN(B606,60,69), ""Old"", IF(ISBETWEEN(B606, 20, 29), ""Young"", ""Other""))"),"Other")</f>
        <v>Other</v>
      </c>
    </row>
    <row r="607" hidden="1">
      <c r="A607" s="40">
        <v>18869.0</v>
      </c>
      <c r="B607" s="39">
        <f t="shared" si="1"/>
        <v>70</v>
      </c>
      <c r="C607" s="39" t="str">
        <f>IFERROR(__xludf.DUMMYFUNCTION("IF(ISBETWEEN(B607,60,69), ""Old"", IF(ISBETWEEN(B607, 20, 29), ""Young"", ""Other""))"),"Other")</f>
        <v>Other</v>
      </c>
    </row>
    <row r="608" hidden="1">
      <c r="A608" s="40">
        <v>18870.0</v>
      </c>
      <c r="B608" s="39">
        <f t="shared" si="1"/>
        <v>70</v>
      </c>
      <c r="C608" s="39" t="str">
        <f>IFERROR(__xludf.DUMMYFUNCTION("IF(ISBETWEEN(B608,60,69), ""Old"", IF(ISBETWEEN(B608, 20, 29), ""Young"", ""Other""))"),"Other")</f>
        <v>Other</v>
      </c>
    </row>
    <row r="609" hidden="1">
      <c r="A609" s="40">
        <v>18871.0</v>
      </c>
      <c r="B609" s="39">
        <f t="shared" si="1"/>
        <v>70</v>
      </c>
      <c r="C609" s="39" t="str">
        <f>IFERROR(__xludf.DUMMYFUNCTION("IF(ISBETWEEN(B609,60,69), ""Old"", IF(ISBETWEEN(B609, 20, 29), ""Young"", ""Other""))"),"Other")</f>
        <v>Other</v>
      </c>
    </row>
    <row r="610" hidden="1">
      <c r="A610" s="40">
        <v>18872.0</v>
      </c>
      <c r="B610" s="39">
        <f t="shared" si="1"/>
        <v>70</v>
      </c>
      <c r="C610" s="39" t="str">
        <f>IFERROR(__xludf.DUMMYFUNCTION("IF(ISBETWEEN(B610,60,69), ""Old"", IF(ISBETWEEN(B610, 20, 29), ""Young"", ""Other""))"),"Other")</f>
        <v>Other</v>
      </c>
    </row>
    <row r="611" hidden="1">
      <c r="A611" s="40">
        <v>18873.0</v>
      </c>
      <c r="B611" s="39">
        <f t="shared" si="1"/>
        <v>70</v>
      </c>
      <c r="C611" s="39" t="str">
        <f>IFERROR(__xludf.DUMMYFUNCTION("IF(ISBETWEEN(B611,60,69), ""Old"", IF(ISBETWEEN(B611, 20, 29), ""Young"", ""Other""))"),"Other")</f>
        <v>Other</v>
      </c>
    </row>
    <row r="612" hidden="1">
      <c r="A612" s="40">
        <v>18874.0</v>
      </c>
      <c r="B612" s="39">
        <f t="shared" si="1"/>
        <v>70</v>
      </c>
      <c r="C612" s="39" t="str">
        <f>IFERROR(__xludf.DUMMYFUNCTION("IF(ISBETWEEN(B612,60,69), ""Old"", IF(ISBETWEEN(B612, 20, 29), ""Young"", ""Other""))"),"Other")</f>
        <v>Other</v>
      </c>
    </row>
    <row r="613" hidden="1">
      <c r="A613" s="40">
        <v>18875.0</v>
      </c>
      <c r="B613" s="39">
        <f t="shared" si="1"/>
        <v>70</v>
      </c>
      <c r="C613" s="39" t="str">
        <f>IFERROR(__xludf.DUMMYFUNCTION("IF(ISBETWEEN(B613,60,69), ""Old"", IF(ISBETWEEN(B613, 20, 29), ""Young"", ""Other""))"),"Other")</f>
        <v>Other</v>
      </c>
    </row>
    <row r="614" hidden="1">
      <c r="A614" s="40">
        <v>18876.0</v>
      </c>
      <c r="B614" s="39">
        <f t="shared" si="1"/>
        <v>70</v>
      </c>
      <c r="C614" s="39" t="str">
        <f>IFERROR(__xludf.DUMMYFUNCTION("IF(ISBETWEEN(B614,60,69), ""Old"", IF(ISBETWEEN(B614, 20, 29), ""Young"", ""Other""))"),"Other")</f>
        <v>Other</v>
      </c>
    </row>
    <row r="615" hidden="1">
      <c r="A615" s="40">
        <v>18877.0</v>
      </c>
      <c r="B615" s="39">
        <f t="shared" si="1"/>
        <v>70</v>
      </c>
      <c r="C615" s="39" t="str">
        <f>IFERROR(__xludf.DUMMYFUNCTION("IF(ISBETWEEN(B615,60,69), ""Old"", IF(ISBETWEEN(B615, 20, 29), ""Young"", ""Other""))"),"Other")</f>
        <v>Other</v>
      </c>
    </row>
    <row r="616" hidden="1">
      <c r="A616" s="40">
        <v>18878.0</v>
      </c>
      <c r="B616" s="39">
        <f t="shared" si="1"/>
        <v>70</v>
      </c>
      <c r="C616" s="39" t="str">
        <f>IFERROR(__xludf.DUMMYFUNCTION("IF(ISBETWEEN(B616,60,69), ""Old"", IF(ISBETWEEN(B616, 20, 29), ""Young"", ""Other""))"),"Other")</f>
        <v>Other</v>
      </c>
    </row>
    <row r="617" hidden="1">
      <c r="A617" s="40">
        <v>18879.0</v>
      </c>
      <c r="B617" s="39">
        <f t="shared" si="1"/>
        <v>70</v>
      </c>
      <c r="C617" s="39" t="str">
        <f>IFERROR(__xludf.DUMMYFUNCTION("IF(ISBETWEEN(B617,60,69), ""Old"", IF(ISBETWEEN(B617, 20, 29), ""Young"", ""Other""))"),"Other")</f>
        <v>Other</v>
      </c>
    </row>
    <row r="618" hidden="1">
      <c r="A618" s="40">
        <v>18880.0</v>
      </c>
      <c r="B618" s="39">
        <f t="shared" si="1"/>
        <v>70</v>
      </c>
      <c r="C618" s="39" t="str">
        <f>IFERROR(__xludf.DUMMYFUNCTION("IF(ISBETWEEN(B618,60,69), ""Old"", IF(ISBETWEEN(B618, 20, 29), ""Young"", ""Other""))"),"Other")</f>
        <v>Other</v>
      </c>
    </row>
    <row r="619" hidden="1">
      <c r="A619" s="40">
        <v>18881.0</v>
      </c>
      <c r="B619" s="39">
        <f t="shared" si="1"/>
        <v>70</v>
      </c>
      <c r="C619" s="39" t="str">
        <f>IFERROR(__xludf.DUMMYFUNCTION("IF(ISBETWEEN(B619,60,69), ""Old"", IF(ISBETWEEN(B619, 20, 29), ""Young"", ""Other""))"),"Other")</f>
        <v>Other</v>
      </c>
    </row>
    <row r="620" hidden="1">
      <c r="A620" s="40">
        <v>18882.0</v>
      </c>
      <c r="B620" s="39">
        <f t="shared" si="1"/>
        <v>70</v>
      </c>
      <c r="C620" s="39" t="str">
        <f>IFERROR(__xludf.DUMMYFUNCTION("IF(ISBETWEEN(B620,60,69), ""Old"", IF(ISBETWEEN(B620, 20, 29), ""Young"", ""Other""))"),"Other")</f>
        <v>Other</v>
      </c>
    </row>
    <row r="621" hidden="1">
      <c r="A621" s="40">
        <v>18883.0</v>
      </c>
      <c r="B621" s="39">
        <f t="shared" si="1"/>
        <v>70</v>
      </c>
      <c r="C621" s="39" t="str">
        <f>IFERROR(__xludf.DUMMYFUNCTION("IF(ISBETWEEN(B621,60,69), ""Old"", IF(ISBETWEEN(B621, 20, 29), ""Young"", ""Other""))"),"Other")</f>
        <v>Other</v>
      </c>
    </row>
    <row r="622" hidden="1">
      <c r="A622" s="40">
        <v>18884.0</v>
      </c>
      <c r="B622" s="39">
        <f t="shared" si="1"/>
        <v>70</v>
      </c>
      <c r="C622" s="39" t="str">
        <f>IFERROR(__xludf.DUMMYFUNCTION("IF(ISBETWEEN(B622,60,69), ""Old"", IF(ISBETWEEN(B622, 20, 29), ""Young"", ""Other""))"),"Other")</f>
        <v>Other</v>
      </c>
    </row>
    <row r="623" hidden="1">
      <c r="A623" s="40">
        <v>18885.0</v>
      </c>
      <c r="B623" s="39">
        <f t="shared" si="1"/>
        <v>70</v>
      </c>
      <c r="C623" s="39" t="str">
        <f>IFERROR(__xludf.DUMMYFUNCTION("IF(ISBETWEEN(B623,60,69), ""Old"", IF(ISBETWEEN(B623, 20, 29), ""Young"", ""Other""))"),"Other")</f>
        <v>Other</v>
      </c>
    </row>
    <row r="624" hidden="1">
      <c r="A624" s="40">
        <v>18886.0</v>
      </c>
      <c r="B624" s="39">
        <f t="shared" si="1"/>
        <v>70</v>
      </c>
      <c r="C624" s="39" t="str">
        <f>IFERROR(__xludf.DUMMYFUNCTION("IF(ISBETWEEN(B624,60,69), ""Old"", IF(ISBETWEEN(B624, 20, 29), ""Young"", ""Other""))"),"Other")</f>
        <v>Other</v>
      </c>
    </row>
    <row r="625" hidden="1">
      <c r="A625" s="40">
        <v>18887.0</v>
      </c>
      <c r="B625" s="39">
        <f t="shared" si="1"/>
        <v>70</v>
      </c>
      <c r="C625" s="39" t="str">
        <f>IFERROR(__xludf.DUMMYFUNCTION("IF(ISBETWEEN(B625,60,69), ""Old"", IF(ISBETWEEN(B625, 20, 29), ""Young"", ""Other""))"),"Other")</f>
        <v>Other</v>
      </c>
    </row>
    <row r="626" hidden="1">
      <c r="A626" s="40">
        <v>18888.0</v>
      </c>
      <c r="B626" s="39">
        <f t="shared" si="1"/>
        <v>70</v>
      </c>
      <c r="C626" s="39" t="str">
        <f>IFERROR(__xludf.DUMMYFUNCTION("IF(ISBETWEEN(B626,60,69), ""Old"", IF(ISBETWEEN(B626, 20, 29), ""Young"", ""Other""))"),"Other")</f>
        <v>Other</v>
      </c>
    </row>
    <row r="627" hidden="1">
      <c r="A627" s="40">
        <v>18889.0</v>
      </c>
      <c r="B627" s="39">
        <f t="shared" si="1"/>
        <v>70</v>
      </c>
      <c r="C627" s="39" t="str">
        <f>IFERROR(__xludf.DUMMYFUNCTION("IF(ISBETWEEN(B627,60,69), ""Old"", IF(ISBETWEEN(B627, 20, 29), ""Young"", ""Other""))"),"Other")</f>
        <v>Other</v>
      </c>
    </row>
    <row r="628" hidden="1">
      <c r="A628" s="40">
        <v>18890.0</v>
      </c>
      <c r="B628" s="39">
        <f t="shared" si="1"/>
        <v>70</v>
      </c>
      <c r="C628" s="39" t="str">
        <f>IFERROR(__xludf.DUMMYFUNCTION("IF(ISBETWEEN(B628,60,69), ""Old"", IF(ISBETWEEN(B628, 20, 29), ""Young"", ""Other""))"),"Other")</f>
        <v>Other</v>
      </c>
    </row>
    <row r="629" hidden="1">
      <c r="A629" s="40">
        <v>18891.0</v>
      </c>
      <c r="B629" s="39">
        <f t="shared" si="1"/>
        <v>70</v>
      </c>
      <c r="C629" s="39" t="str">
        <f>IFERROR(__xludf.DUMMYFUNCTION("IF(ISBETWEEN(B629,60,69), ""Old"", IF(ISBETWEEN(B629, 20, 29), ""Young"", ""Other""))"),"Other")</f>
        <v>Other</v>
      </c>
    </row>
    <row r="630" hidden="1">
      <c r="A630" s="40">
        <v>18892.0</v>
      </c>
      <c r="B630" s="39">
        <f t="shared" si="1"/>
        <v>70</v>
      </c>
      <c r="C630" s="39" t="str">
        <f>IFERROR(__xludf.DUMMYFUNCTION("IF(ISBETWEEN(B630,60,69), ""Old"", IF(ISBETWEEN(B630, 20, 29), ""Young"", ""Other""))"),"Other")</f>
        <v>Other</v>
      </c>
    </row>
    <row r="631" hidden="1">
      <c r="A631" s="40">
        <v>18893.0</v>
      </c>
      <c r="B631" s="39">
        <f t="shared" si="1"/>
        <v>70</v>
      </c>
      <c r="C631" s="39" t="str">
        <f>IFERROR(__xludf.DUMMYFUNCTION("IF(ISBETWEEN(B631,60,69), ""Old"", IF(ISBETWEEN(B631, 20, 29), ""Young"", ""Other""))"),"Other")</f>
        <v>Other</v>
      </c>
    </row>
    <row r="632" hidden="1">
      <c r="A632" s="40">
        <v>18894.0</v>
      </c>
      <c r="B632" s="39">
        <f t="shared" si="1"/>
        <v>70</v>
      </c>
      <c r="C632" s="39" t="str">
        <f>IFERROR(__xludf.DUMMYFUNCTION("IF(ISBETWEEN(B632,60,69), ""Old"", IF(ISBETWEEN(B632, 20, 29), ""Young"", ""Other""))"),"Other")</f>
        <v>Other</v>
      </c>
    </row>
    <row r="633" hidden="1">
      <c r="A633" s="40">
        <v>18895.0</v>
      </c>
      <c r="B633" s="39">
        <f t="shared" si="1"/>
        <v>70</v>
      </c>
      <c r="C633" s="39" t="str">
        <f>IFERROR(__xludf.DUMMYFUNCTION("IF(ISBETWEEN(B633,60,69), ""Old"", IF(ISBETWEEN(B633, 20, 29), ""Young"", ""Other""))"),"Other")</f>
        <v>Other</v>
      </c>
    </row>
    <row r="634" hidden="1">
      <c r="A634" s="40">
        <v>18896.0</v>
      </c>
      <c r="B634" s="39">
        <f t="shared" si="1"/>
        <v>70</v>
      </c>
      <c r="C634" s="39" t="str">
        <f>IFERROR(__xludf.DUMMYFUNCTION("IF(ISBETWEEN(B634,60,69), ""Old"", IF(ISBETWEEN(B634, 20, 29), ""Young"", ""Other""))"),"Other")</f>
        <v>Other</v>
      </c>
    </row>
    <row r="635" hidden="1">
      <c r="A635" s="40">
        <v>18897.0</v>
      </c>
      <c r="B635" s="39">
        <f t="shared" si="1"/>
        <v>70</v>
      </c>
      <c r="C635" s="39" t="str">
        <f>IFERROR(__xludf.DUMMYFUNCTION("IF(ISBETWEEN(B635,60,69), ""Old"", IF(ISBETWEEN(B635, 20, 29), ""Young"", ""Other""))"),"Other")</f>
        <v>Other</v>
      </c>
    </row>
    <row r="636" hidden="1">
      <c r="A636" s="40">
        <v>18898.0</v>
      </c>
      <c r="B636" s="39">
        <f t="shared" si="1"/>
        <v>70</v>
      </c>
      <c r="C636" s="39" t="str">
        <f>IFERROR(__xludf.DUMMYFUNCTION("IF(ISBETWEEN(B636,60,69), ""Old"", IF(ISBETWEEN(B636, 20, 29), ""Young"", ""Other""))"),"Other")</f>
        <v>Other</v>
      </c>
    </row>
    <row r="637" hidden="1">
      <c r="A637" s="40">
        <v>18899.0</v>
      </c>
      <c r="B637" s="39">
        <f t="shared" si="1"/>
        <v>70</v>
      </c>
      <c r="C637" s="39" t="str">
        <f>IFERROR(__xludf.DUMMYFUNCTION("IF(ISBETWEEN(B637,60,69), ""Old"", IF(ISBETWEEN(B637, 20, 29), ""Young"", ""Other""))"),"Other")</f>
        <v>Other</v>
      </c>
    </row>
    <row r="638" hidden="1">
      <c r="A638" s="40">
        <v>18900.0</v>
      </c>
      <c r="B638" s="39">
        <f t="shared" si="1"/>
        <v>70</v>
      </c>
      <c r="C638" s="39" t="str">
        <f>IFERROR(__xludf.DUMMYFUNCTION("IF(ISBETWEEN(B638,60,69), ""Old"", IF(ISBETWEEN(B638, 20, 29), ""Young"", ""Other""))"),"Other")</f>
        <v>Other</v>
      </c>
    </row>
    <row r="639" hidden="1">
      <c r="A639" s="40">
        <v>18901.0</v>
      </c>
      <c r="B639" s="39">
        <f t="shared" si="1"/>
        <v>70</v>
      </c>
      <c r="C639" s="39" t="str">
        <f>IFERROR(__xludf.DUMMYFUNCTION("IF(ISBETWEEN(B639,60,69), ""Old"", IF(ISBETWEEN(B639, 20, 29), ""Young"", ""Other""))"),"Other")</f>
        <v>Other</v>
      </c>
    </row>
    <row r="640" hidden="1">
      <c r="A640" s="40">
        <v>18902.0</v>
      </c>
      <c r="B640" s="39">
        <f t="shared" si="1"/>
        <v>70</v>
      </c>
      <c r="C640" s="39" t="str">
        <f>IFERROR(__xludf.DUMMYFUNCTION("IF(ISBETWEEN(B640,60,69), ""Old"", IF(ISBETWEEN(B640, 20, 29), ""Young"", ""Other""))"),"Other")</f>
        <v>Other</v>
      </c>
    </row>
    <row r="641" hidden="1">
      <c r="A641" s="40">
        <v>18903.0</v>
      </c>
      <c r="B641" s="39">
        <f t="shared" si="1"/>
        <v>70</v>
      </c>
      <c r="C641" s="39" t="str">
        <f>IFERROR(__xludf.DUMMYFUNCTION("IF(ISBETWEEN(B641,60,69), ""Old"", IF(ISBETWEEN(B641, 20, 29), ""Young"", ""Other""))"),"Other")</f>
        <v>Other</v>
      </c>
    </row>
    <row r="642" hidden="1">
      <c r="A642" s="40">
        <v>18904.0</v>
      </c>
      <c r="B642" s="39">
        <f t="shared" si="1"/>
        <v>70</v>
      </c>
      <c r="C642" s="39" t="str">
        <f>IFERROR(__xludf.DUMMYFUNCTION("IF(ISBETWEEN(B642,60,69), ""Old"", IF(ISBETWEEN(B642, 20, 29), ""Young"", ""Other""))"),"Other")</f>
        <v>Other</v>
      </c>
    </row>
    <row r="643" hidden="1">
      <c r="A643" s="40">
        <v>18905.0</v>
      </c>
      <c r="B643" s="39">
        <f t="shared" si="1"/>
        <v>70</v>
      </c>
      <c r="C643" s="39" t="str">
        <f>IFERROR(__xludf.DUMMYFUNCTION("IF(ISBETWEEN(B643,60,69), ""Old"", IF(ISBETWEEN(B643, 20, 29), ""Young"", ""Other""))"),"Other")</f>
        <v>Other</v>
      </c>
    </row>
    <row r="644" hidden="1">
      <c r="A644" s="40">
        <v>18906.0</v>
      </c>
      <c r="B644" s="39">
        <f t="shared" si="1"/>
        <v>70</v>
      </c>
      <c r="C644" s="39" t="str">
        <f>IFERROR(__xludf.DUMMYFUNCTION("IF(ISBETWEEN(B644,60,69), ""Old"", IF(ISBETWEEN(B644, 20, 29), ""Young"", ""Other""))"),"Other")</f>
        <v>Other</v>
      </c>
    </row>
    <row r="645" hidden="1">
      <c r="A645" s="40">
        <v>18907.0</v>
      </c>
      <c r="B645" s="39">
        <f t="shared" si="1"/>
        <v>70</v>
      </c>
      <c r="C645" s="39" t="str">
        <f>IFERROR(__xludf.DUMMYFUNCTION("IF(ISBETWEEN(B645,60,69), ""Old"", IF(ISBETWEEN(B645, 20, 29), ""Young"", ""Other""))"),"Other")</f>
        <v>Other</v>
      </c>
    </row>
    <row r="646" hidden="1">
      <c r="A646" s="40">
        <v>18908.0</v>
      </c>
      <c r="B646" s="39">
        <f t="shared" si="1"/>
        <v>70</v>
      </c>
      <c r="C646" s="39" t="str">
        <f>IFERROR(__xludf.DUMMYFUNCTION("IF(ISBETWEEN(B646,60,69), ""Old"", IF(ISBETWEEN(B646, 20, 29), ""Young"", ""Other""))"),"Other")</f>
        <v>Other</v>
      </c>
    </row>
    <row r="647" hidden="1">
      <c r="A647" s="40">
        <v>18909.0</v>
      </c>
      <c r="B647" s="39">
        <f t="shared" si="1"/>
        <v>70</v>
      </c>
      <c r="C647" s="39" t="str">
        <f>IFERROR(__xludf.DUMMYFUNCTION("IF(ISBETWEEN(B647,60,69), ""Old"", IF(ISBETWEEN(B647, 20, 29), ""Young"", ""Other""))"),"Other")</f>
        <v>Other</v>
      </c>
    </row>
    <row r="648" hidden="1">
      <c r="A648" s="40">
        <v>18910.0</v>
      </c>
      <c r="B648" s="39">
        <f t="shared" si="1"/>
        <v>70</v>
      </c>
      <c r="C648" s="39" t="str">
        <f>IFERROR(__xludf.DUMMYFUNCTION("IF(ISBETWEEN(B648,60,69), ""Old"", IF(ISBETWEEN(B648, 20, 29), ""Young"", ""Other""))"),"Other")</f>
        <v>Other</v>
      </c>
    </row>
    <row r="649" hidden="1">
      <c r="A649" s="40">
        <v>18911.0</v>
      </c>
      <c r="B649" s="39">
        <f t="shared" si="1"/>
        <v>70</v>
      </c>
      <c r="C649" s="39" t="str">
        <f>IFERROR(__xludf.DUMMYFUNCTION("IF(ISBETWEEN(B649,60,69), ""Old"", IF(ISBETWEEN(B649, 20, 29), ""Young"", ""Other""))"),"Other")</f>
        <v>Other</v>
      </c>
    </row>
    <row r="650" hidden="1">
      <c r="A650" s="40">
        <v>18912.0</v>
      </c>
      <c r="B650" s="39">
        <f t="shared" si="1"/>
        <v>70</v>
      </c>
      <c r="C650" s="39" t="str">
        <f>IFERROR(__xludf.DUMMYFUNCTION("IF(ISBETWEEN(B650,60,69), ""Old"", IF(ISBETWEEN(B650, 20, 29), ""Young"", ""Other""))"),"Other")</f>
        <v>Other</v>
      </c>
    </row>
    <row r="651" hidden="1">
      <c r="A651" s="40">
        <v>18913.0</v>
      </c>
      <c r="B651" s="39">
        <f t="shared" si="1"/>
        <v>70</v>
      </c>
      <c r="C651" s="39" t="str">
        <f>IFERROR(__xludf.DUMMYFUNCTION("IF(ISBETWEEN(B651,60,69), ""Old"", IF(ISBETWEEN(B651, 20, 29), ""Young"", ""Other""))"),"Other")</f>
        <v>Other</v>
      </c>
    </row>
    <row r="652" hidden="1">
      <c r="A652" s="40">
        <v>18914.0</v>
      </c>
      <c r="B652" s="39">
        <f t="shared" si="1"/>
        <v>70</v>
      </c>
      <c r="C652" s="39" t="str">
        <f>IFERROR(__xludf.DUMMYFUNCTION("IF(ISBETWEEN(B652,60,69), ""Old"", IF(ISBETWEEN(B652, 20, 29), ""Young"", ""Other""))"),"Other")</f>
        <v>Other</v>
      </c>
    </row>
    <row r="653" hidden="1">
      <c r="A653" s="40">
        <v>18915.0</v>
      </c>
      <c r="B653" s="39">
        <f t="shared" si="1"/>
        <v>70</v>
      </c>
      <c r="C653" s="39" t="str">
        <f>IFERROR(__xludf.DUMMYFUNCTION("IF(ISBETWEEN(B653,60,69), ""Old"", IF(ISBETWEEN(B653, 20, 29), ""Young"", ""Other""))"),"Other")</f>
        <v>Other</v>
      </c>
    </row>
    <row r="654" hidden="1">
      <c r="A654" s="40">
        <v>18916.0</v>
      </c>
      <c r="B654" s="39">
        <f t="shared" si="1"/>
        <v>70</v>
      </c>
      <c r="C654" s="39" t="str">
        <f>IFERROR(__xludf.DUMMYFUNCTION("IF(ISBETWEEN(B654,60,69), ""Old"", IF(ISBETWEEN(B654, 20, 29), ""Young"", ""Other""))"),"Other")</f>
        <v>Other</v>
      </c>
    </row>
    <row r="655" hidden="1">
      <c r="A655" s="40">
        <v>18917.0</v>
      </c>
      <c r="B655" s="39">
        <f t="shared" si="1"/>
        <v>70</v>
      </c>
      <c r="C655" s="39" t="str">
        <f>IFERROR(__xludf.DUMMYFUNCTION("IF(ISBETWEEN(B655,60,69), ""Old"", IF(ISBETWEEN(B655, 20, 29), ""Young"", ""Other""))"),"Other")</f>
        <v>Other</v>
      </c>
    </row>
    <row r="656" hidden="1">
      <c r="A656" s="40">
        <v>18918.0</v>
      </c>
      <c r="B656" s="39">
        <f t="shared" si="1"/>
        <v>70</v>
      </c>
      <c r="C656" s="39" t="str">
        <f>IFERROR(__xludf.DUMMYFUNCTION("IF(ISBETWEEN(B656,60,69), ""Old"", IF(ISBETWEEN(B656, 20, 29), ""Young"", ""Other""))"),"Other")</f>
        <v>Other</v>
      </c>
    </row>
    <row r="657" hidden="1">
      <c r="A657" s="40">
        <v>18919.0</v>
      </c>
      <c r="B657" s="39">
        <f t="shared" si="1"/>
        <v>70</v>
      </c>
      <c r="C657" s="39" t="str">
        <f>IFERROR(__xludf.DUMMYFUNCTION("IF(ISBETWEEN(B657,60,69), ""Old"", IF(ISBETWEEN(B657, 20, 29), ""Young"", ""Other""))"),"Other")</f>
        <v>Other</v>
      </c>
    </row>
    <row r="658" hidden="1">
      <c r="A658" s="40">
        <v>18920.0</v>
      </c>
      <c r="B658" s="39">
        <f t="shared" si="1"/>
        <v>70</v>
      </c>
      <c r="C658" s="39" t="str">
        <f>IFERROR(__xludf.DUMMYFUNCTION("IF(ISBETWEEN(B658,60,69), ""Old"", IF(ISBETWEEN(B658, 20, 29), ""Young"", ""Other""))"),"Other")</f>
        <v>Other</v>
      </c>
    </row>
    <row r="659" hidden="1">
      <c r="A659" s="40">
        <v>18921.0</v>
      </c>
      <c r="B659" s="39">
        <f t="shared" si="1"/>
        <v>70</v>
      </c>
      <c r="C659" s="39" t="str">
        <f>IFERROR(__xludf.DUMMYFUNCTION("IF(ISBETWEEN(B659,60,69), ""Old"", IF(ISBETWEEN(B659, 20, 29), ""Young"", ""Other""))"),"Other")</f>
        <v>Other</v>
      </c>
    </row>
    <row r="660" hidden="1">
      <c r="A660" s="40">
        <v>18922.0</v>
      </c>
      <c r="B660" s="39">
        <f t="shared" si="1"/>
        <v>70</v>
      </c>
      <c r="C660" s="39" t="str">
        <f>IFERROR(__xludf.DUMMYFUNCTION("IF(ISBETWEEN(B660,60,69), ""Old"", IF(ISBETWEEN(B660, 20, 29), ""Young"", ""Other""))"),"Other")</f>
        <v>Other</v>
      </c>
    </row>
    <row r="661" hidden="1">
      <c r="A661" s="40">
        <v>18923.0</v>
      </c>
      <c r="B661" s="39">
        <f t="shared" si="1"/>
        <v>70</v>
      </c>
      <c r="C661" s="39" t="str">
        <f>IFERROR(__xludf.DUMMYFUNCTION("IF(ISBETWEEN(B661,60,69), ""Old"", IF(ISBETWEEN(B661, 20, 29), ""Young"", ""Other""))"),"Other")</f>
        <v>Other</v>
      </c>
    </row>
    <row r="662" hidden="1">
      <c r="A662" s="40">
        <v>18924.0</v>
      </c>
      <c r="B662" s="39">
        <f t="shared" si="1"/>
        <v>70</v>
      </c>
      <c r="C662" s="39" t="str">
        <f>IFERROR(__xludf.DUMMYFUNCTION("IF(ISBETWEEN(B662,60,69), ""Old"", IF(ISBETWEEN(B662, 20, 29), ""Young"", ""Other""))"),"Other")</f>
        <v>Other</v>
      </c>
    </row>
    <row r="663" hidden="1">
      <c r="A663" s="40">
        <v>18925.0</v>
      </c>
      <c r="B663" s="39">
        <f t="shared" si="1"/>
        <v>70</v>
      </c>
      <c r="C663" s="39" t="str">
        <f>IFERROR(__xludf.DUMMYFUNCTION("IF(ISBETWEEN(B663,60,69), ""Old"", IF(ISBETWEEN(B663, 20, 29), ""Young"", ""Other""))"),"Other")</f>
        <v>Other</v>
      </c>
    </row>
    <row r="664" hidden="1">
      <c r="A664" s="40">
        <v>18926.0</v>
      </c>
      <c r="B664" s="39">
        <f t="shared" si="1"/>
        <v>70</v>
      </c>
      <c r="C664" s="39" t="str">
        <f>IFERROR(__xludf.DUMMYFUNCTION("IF(ISBETWEEN(B664,60,69), ""Old"", IF(ISBETWEEN(B664, 20, 29), ""Young"", ""Other""))"),"Other")</f>
        <v>Other</v>
      </c>
    </row>
    <row r="665" hidden="1">
      <c r="A665" s="40">
        <v>18927.0</v>
      </c>
      <c r="B665" s="39">
        <f t="shared" si="1"/>
        <v>70</v>
      </c>
      <c r="C665" s="39" t="str">
        <f>IFERROR(__xludf.DUMMYFUNCTION("IF(ISBETWEEN(B665,60,69), ""Old"", IF(ISBETWEEN(B665, 20, 29), ""Young"", ""Other""))"),"Other")</f>
        <v>Other</v>
      </c>
    </row>
    <row r="666" hidden="1">
      <c r="A666" s="40">
        <v>18928.0</v>
      </c>
      <c r="B666" s="39">
        <f t="shared" si="1"/>
        <v>70</v>
      </c>
      <c r="C666" s="39" t="str">
        <f>IFERROR(__xludf.DUMMYFUNCTION("IF(ISBETWEEN(B666,60,69), ""Old"", IF(ISBETWEEN(B666, 20, 29), ""Young"", ""Other""))"),"Other")</f>
        <v>Other</v>
      </c>
    </row>
    <row r="667" hidden="1">
      <c r="A667" s="40">
        <v>18929.0</v>
      </c>
      <c r="B667" s="39">
        <f t="shared" si="1"/>
        <v>70</v>
      </c>
      <c r="C667" s="39" t="str">
        <f>IFERROR(__xludf.DUMMYFUNCTION("IF(ISBETWEEN(B667,60,69), ""Old"", IF(ISBETWEEN(B667, 20, 29), ""Young"", ""Other""))"),"Other")</f>
        <v>Other</v>
      </c>
    </row>
    <row r="668" hidden="1">
      <c r="A668" s="40">
        <v>18930.0</v>
      </c>
      <c r="B668" s="39">
        <f t="shared" si="1"/>
        <v>70</v>
      </c>
      <c r="C668" s="39" t="str">
        <f>IFERROR(__xludf.DUMMYFUNCTION("IF(ISBETWEEN(B668,60,69), ""Old"", IF(ISBETWEEN(B668, 20, 29), ""Young"", ""Other""))"),"Other")</f>
        <v>Other</v>
      </c>
    </row>
    <row r="669" hidden="1">
      <c r="A669" s="40">
        <v>18931.0</v>
      </c>
      <c r="B669" s="39">
        <f t="shared" si="1"/>
        <v>70</v>
      </c>
      <c r="C669" s="39" t="str">
        <f>IFERROR(__xludf.DUMMYFUNCTION("IF(ISBETWEEN(B669,60,69), ""Old"", IF(ISBETWEEN(B669, 20, 29), ""Young"", ""Other""))"),"Other")</f>
        <v>Other</v>
      </c>
    </row>
    <row r="670" hidden="1">
      <c r="A670" s="40">
        <v>18932.0</v>
      </c>
      <c r="B670" s="39">
        <f t="shared" si="1"/>
        <v>70</v>
      </c>
      <c r="C670" s="39" t="str">
        <f>IFERROR(__xludf.DUMMYFUNCTION("IF(ISBETWEEN(B670,60,69), ""Old"", IF(ISBETWEEN(B670, 20, 29), ""Young"", ""Other""))"),"Other")</f>
        <v>Other</v>
      </c>
    </row>
    <row r="671" hidden="1">
      <c r="A671" s="40">
        <v>18933.0</v>
      </c>
      <c r="B671" s="39">
        <f t="shared" si="1"/>
        <v>70</v>
      </c>
      <c r="C671" s="39" t="str">
        <f>IFERROR(__xludf.DUMMYFUNCTION("IF(ISBETWEEN(B671,60,69), ""Old"", IF(ISBETWEEN(B671, 20, 29), ""Young"", ""Other""))"),"Other")</f>
        <v>Other</v>
      </c>
    </row>
    <row r="672" hidden="1">
      <c r="A672" s="40">
        <v>18934.0</v>
      </c>
      <c r="B672" s="39">
        <f t="shared" si="1"/>
        <v>70</v>
      </c>
      <c r="C672" s="39" t="str">
        <f>IFERROR(__xludf.DUMMYFUNCTION("IF(ISBETWEEN(B672,60,69), ""Old"", IF(ISBETWEEN(B672, 20, 29), ""Young"", ""Other""))"),"Other")</f>
        <v>Other</v>
      </c>
    </row>
    <row r="673" hidden="1">
      <c r="A673" s="40">
        <v>18935.0</v>
      </c>
      <c r="B673" s="39">
        <f t="shared" si="1"/>
        <v>70</v>
      </c>
      <c r="C673" s="39" t="str">
        <f>IFERROR(__xludf.DUMMYFUNCTION("IF(ISBETWEEN(B673,60,69), ""Old"", IF(ISBETWEEN(B673, 20, 29), ""Young"", ""Other""))"),"Other")</f>
        <v>Other</v>
      </c>
    </row>
    <row r="674" hidden="1">
      <c r="A674" s="40">
        <v>18936.0</v>
      </c>
      <c r="B674" s="39">
        <f t="shared" si="1"/>
        <v>70</v>
      </c>
      <c r="C674" s="39" t="str">
        <f>IFERROR(__xludf.DUMMYFUNCTION("IF(ISBETWEEN(B674,60,69), ""Old"", IF(ISBETWEEN(B674, 20, 29), ""Young"", ""Other""))"),"Other")</f>
        <v>Other</v>
      </c>
    </row>
    <row r="675" hidden="1">
      <c r="A675" s="40">
        <v>18937.0</v>
      </c>
      <c r="B675" s="39">
        <f t="shared" si="1"/>
        <v>70</v>
      </c>
      <c r="C675" s="39" t="str">
        <f>IFERROR(__xludf.DUMMYFUNCTION("IF(ISBETWEEN(B675,60,69), ""Old"", IF(ISBETWEEN(B675, 20, 29), ""Young"", ""Other""))"),"Other")</f>
        <v>Other</v>
      </c>
    </row>
    <row r="676" hidden="1">
      <c r="A676" s="40">
        <v>18938.0</v>
      </c>
      <c r="B676" s="39">
        <f t="shared" si="1"/>
        <v>70</v>
      </c>
      <c r="C676" s="39" t="str">
        <f>IFERROR(__xludf.DUMMYFUNCTION("IF(ISBETWEEN(B676,60,69), ""Old"", IF(ISBETWEEN(B676, 20, 29), ""Young"", ""Other""))"),"Other")</f>
        <v>Other</v>
      </c>
    </row>
    <row r="677" hidden="1">
      <c r="A677" s="40">
        <v>18939.0</v>
      </c>
      <c r="B677" s="39">
        <f t="shared" si="1"/>
        <v>70</v>
      </c>
      <c r="C677" s="39" t="str">
        <f>IFERROR(__xludf.DUMMYFUNCTION("IF(ISBETWEEN(B677,60,69), ""Old"", IF(ISBETWEEN(B677, 20, 29), ""Young"", ""Other""))"),"Other")</f>
        <v>Other</v>
      </c>
    </row>
    <row r="678" hidden="1">
      <c r="A678" s="40">
        <v>18940.0</v>
      </c>
      <c r="B678" s="39">
        <f t="shared" si="1"/>
        <v>70</v>
      </c>
      <c r="C678" s="39" t="str">
        <f>IFERROR(__xludf.DUMMYFUNCTION("IF(ISBETWEEN(B678,60,69), ""Old"", IF(ISBETWEEN(B678, 20, 29), ""Young"", ""Other""))"),"Other")</f>
        <v>Other</v>
      </c>
    </row>
    <row r="679" hidden="1">
      <c r="A679" s="40">
        <v>18941.0</v>
      </c>
      <c r="B679" s="39">
        <f t="shared" si="1"/>
        <v>70</v>
      </c>
      <c r="C679" s="39" t="str">
        <f>IFERROR(__xludf.DUMMYFUNCTION("IF(ISBETWEEN(B679,60,69), ""Old"", IF(ISBETWEEN(B679, 20, 29), ""Young"", ""Other""))"),"Other")</f>
        <v>Other</v>
      </c>
    </row>
    <row r="680" hidden="1">
      <c r="A680" s="40">
        <v>18942.0</v>
      </c>
      <c r="B680" s="39">
        <f t="shared" si="1"/>
        <v>70</v>
      </c>
      <c r="C680" s="39" t="str">
        <f>IFERROR(__xludf.DUMMYFUNCTION("IF(ISBETWEEN(B680,60,69), ""Old"", IF(ISBETWEEN(B680, 20, 29), ""Young"", ""Other""))"),"Other")</f>
        <v>Other</v>
      </c>
    </row>
    <row r="681" hidden="1">
      <c r="A681" s="40">
        <v>18943.0</v>
      </c>
      <c r="B681" s="39">
        <f t="shared" si="1"/>
        <v>70</v>
      </c>
      <c r="C681" s="39" t="str">
        <f>IFERROR(__xludf.DUMMYFUNCTION("IF(ISBETWEEN(B681,60,69), ""Old"", IF(ISBETWEEN(B681, 20, 29), ""Young"", ""Other""))"),"Other")</f>
        <v>Other</v>
      </c>
    </row>
    <row r="682" hidden="1">
      <c r="A682" s="40">
        <v>18944.0</v>
      </c>
      <c r="B682" s="39">
        <f t="shared" si="1"/>
        <v>70</v>
      </c>
      <c r="C682" s="39" t="str">
        <f>IFERROR(__xludf.DUMMYFUNCTION("IF(ISBETWEEN(B682,60,69), ""Old"", IF(ISBETWEEN(B682, 20, 29), ""Young"", ""Other""))"),"Other")</f>
        <v>Other</v>
      </c>
    </row>
    <row r="683" hidden="1">
      <c r="A683" s="40">
        <v>18945.0</v>
      </c>
      <c r="B683" s="39">
        <f t="shared" si="1"/>
        <v>70</v>
      </c>
      <c r="C683" s="39" t="str">
        <f>IFERROR(__xludf.DUMMYFUNCTION("IF(ISBETWEEN(B683,60,69), ""Old"", IF(ISBETWEEN(B683, 20, 29), ""Young"", ""Other""))"),"Other")</f>
        <v>Other</v>
      </c>
    </row>
    <row r="684" hidden="1">
      <c r="A684" s="40">
        <v>18946.0</v>
      </c>
      <c r="B684" s="39">
        <f t="shared" si="1"/>
        <v>70</v>
      </c>
      <c r="C684" s="39" t="str">
        <f>IFERROR(__xludf.DUMMYFUNCTION("IF(ISBETWEEN(B684,60,69), ""Old"", IF(ISBETWEEN(B684, 20, 29), ""Young"", ""Other""))"),"Other")</f>
        <v>Other</v>
      </c>
    </row>
    <row r="685" hidden="1">
      <c r="A685" s="40">
        <v>18947.0</v>
      </c>
      <c r="B685" s="39">
        <f t="shared" si="1"/>
        <v>70</v>
      </c>
      <c r="C685" s="39" t="str">
        <f>IFERROR(__xludf.DUMMYFUNCTION("IF(ISBETWEEN(B685,60,69), ""Old"", IF(ISBETWEEN(B685, 20, 29), ""Young"", ""Other""))"),"Other")</f>
        <v>Other</v>
      </c>
    </row>
    <row r="686" hidden="1">
      <c r="A686" s="40">
        <v>18948.0</v>
      </c>
      <c r="B686" s="39">
        <f t="shared" si="1"/>
        <v>70</v>
      </c>
      <c r="C686" s="39" t="str">
        <f>IFERROR(__xludf.DUMMYFUNCTION("IF(ISBETWEEN(B686,60,69), ""Old"", IF(ISBETWEEN(B686, 20, 29), ""Young"", ""Other""))"),"Other")</f>
        <v>Other</v>
      </c>
    </row>
    <row r="687" hidden="1">
      <c r="A687" s="40">
        <v>18949.0</v>
      </c>
      <c r="B687" s="39">
        <f t="shared" si="1"/>
        <v>70</v>
      </c>
      <c r="C687" s="39" t="str">
        <f>IFERROR(__xludf.DUMMYFUNCTION("IF(ISBETWEEN(B687,60,69), ""Old"", IF(ISBETWEEN(B687, 20, 29), ""Young"", ""Other""))"),"Other")</f>
        <v>Other</v>
      </c>
    </row>
    <row r="688" hidden="1">
      <c r="A688" s="40">
        <v>18950.0</v>
      </c>
      <c r="B688" s="39">
        <f t="shared" si="1"/>
        <v>70</v>
      </c>
      <c r="C688" s="39" t="str">
        <f>IFERROR(__xludf.DUMMYFUNCTION("IF(ISBETWEEN(B688,60,69), ""Old"", IF(ISBETWEEN(B688, 20, 29), ""Young"", ""Other""))"),"Other")</f>
        <v>Other</v>
      </c>
    </row>
    <row r="689" hidden="1">
      <c r="A689" s="40">
        <v>18951.0</v>
      </c>
      <c r="B689" s="39">
        <f t="shared" si="1"/>
        <v>70</v>
      </c>
      <c r="C689" s="39" t="str">
        <f>IFERROR(__xludf.DUMMYFUNCTION("IF(ISBETWEEN(B689,60,69), ""Old"", IF(ISBETWEEN(B689, 20, 29), ""Young"", ""Other""))"),"Other")</f>
        <v>Other</v>
      </c>
    </row>
    <row r="690" hidden="1">
      <c r="A690" s="40">
        <v>18952.0</v>
      </c>
      <c r="B690" s="39">
        <f t="shared" si="1"/>
        <v>70</v>
      </c>
      <c r="C690" s="39" t="str">
        <f>IFERROR(__xludf.DUMMYFUNCTION("IF(ISBETWEEN(B690,60,69), ""Old"", IF(ISBETWEEN(B690, 20, 29), ""Young"", ""Other""))"),"Other")</f>
        <v>Other</v>
      </c>
    </row>
    <row r="691" hidden="1">
      <c r="A691" s="40">
        <v>18953.0</v>
      </c>
      <c r="B691" s="39">
        <f t="shared" si="1"/>
        <v>70</v>
      </c>
      <c r="C691" s="39" t="str">
        <f>IFERROR(__xludf.DUMMYFUNCTION("IF(ISBETWEEN(B691,60,69), ""Old"", IF(ISBETWEEN(B691, 20, 29), ""Young"", ""Other""))"),"Other")</f>
        <v>Other</v>
      </c>
    </row>
    <row r="692" hidden="1">
      <c r="A692" s="40">
        <v>18954.0</v>
      </c>
      <c r="B692" s="39">
        <f t="shared" si="1"/>
        <v>70</v>
      </c>
      <c r="C692" s="39" t="str">
        <f>IFERROR(__xludf.DUMMYFUNCTION("IF(ISBETWEEN(B692,60,69), ""Old"", IF(ISBETWEEN(B692, 20, 29), ""Young"", ""Other""))"),"Other")</f>
        <v>Other</v>
      </c>
    </row>
    <row r="693" hidden="1">
      <c r="A693" s="40">
        <v>18955.0</v>
      </c>
      <c r="B693" s="39">
        <f t="shared" si="1"/>
        <v>70</v>
      </c>
      <c r="C693" s="39" t="str">
        <f>IFERROR(__xludf.DUMMYFUNCTION("IF(ISBETWEEN(B693,60,69), ""Old"", IF(ISBETWEEN(B693, 20, 29), ""Young"", ""Other""))"),"Other")</f>
        <v>Other</v>
      </c>
    </row>
    <row r="694" hidden="1">
      <c r="A694" s="40">
        <v>18956.0</v>
      </c>
      <c r="B694" s="39">
        <f t="shared" si="1"/>
        <v>70</v>
      </c>
      <c r="C694" s="39" t="str">
        <f>IFERROR(__xludf.DUMMYFUNCTION("IF(ISBETWEEN(B694,60,69), ""Old"", IF(ISBETWEEN(B694, 20, 29), ""Young"", ""Other""))"),"Other")</f>
        <v>Other</v>
      </c>
    </row>
    <row r="695" hidden="1">
      <c r="A695" s="40">
        <v>18957.0</v>
      </c>
      <c r="B695" s="39">
        <f t="shared" si="1"/>
        <v>70</v>
      </c>
      <c r="C695" s="39" t="str">
        <f>IFERROR(__xludf.DUMMYFUNCTION("IF(ISBETWEEN(B695,60,69), ""Old"", IF(ISBETWEEN(B695, 20, 29), ""Young"", ""Other""))"),"Other")</f>
        <v>Other</v>
      </c>
    </row>
    <row r="696" hidden="1">
      <c r="A696" s="40">
        <v>18958.0</v>
      </c>
      <c r="B696" s="39">
        <f t="shared" si="1"/>
        <v>70</v>
      </c>
      <c r="C696" s="39" t="str">
        <f>IFERROR(__xludf.DUMMYFUNCTION("IF(ISBETWEEN(B696,60,69), ""Old"", IF(ISBETWEEN(B696, 20, 29), ""Young"", ""Other""))"),"Other")</f>
        <v>Other</v>
      </c>
    </row>
    <row r="697" hidden="1">
      <c r="A697" s="40">
        <v>18959.0</v>
      </c>
      <c r="B697" s="39">
        <f t="shared" si="1"/>
        <v>70</v>
      </c>
      <c r="C697" s="39" t="str">
        <f>IFERROR(__xludf.DUMMYFUNCTION("IF(ISBETWEEN(B697,60,69), ""Old"", IF(ISBETWEEN(B697, 20, 29), ""Young"", ""Other""))"),"Other")</f>
        <v>Other</v>
      </c>
    </row>
    <row r="698" hidden="1">
      <c r="A698" s="40">
        <v>18960.0</v>
      </c>
      <c r="B698" s="39">
        <f t="shared" si="1"/>
        <v>70</v>
      </c>
      <c r="C698" s="39" t="str">
        <f>IFERROR(__xludf.DUMMYFUNCTION("IF(ISBETWEEN(B698,60,69), ""Old"", IF(ISBETWEEN(B698, 20, 29), ""Young"", ""Other""))"),"Other")</f>
        <v>Other</v>
      </c>
    </row>
    <row r="699" hidden="1">
      <c r="A699" s="40">
        <v>18961.0</v>
      </c>
      <c r="B699" s="39">
        <f t="shared" si="1"/>
        <v>70</v>
      </c>
      <c r="C699" s="39" t="str">
        <f>IFERROR(__xludf.DUMMYFUNCTION("IF(ISBETWEEN(B699,60,69), ""Old"", IF(ISBETWEEN(B699, 20, 29), ""Young"", ""Other""))"),"Other")</f>
        <v>Other</v>
      </c>
    </row>
    <row r="700" hidden="1">
      <c r="A700" s="40">
        <v>18962.0</v>
      </c>
      <c r="B700" s="39">
        <f t="shared" si="1"/>
        <v>70</v>
      </c>
      <c r="C700" s="39" t="str">
        <f>IFERROR(__xludf.DUMMYFUNCTION("IF(ISBETWEEN(B700,60,69), ""Old"", IF(ISBETWEEN(B700, 20, 29), ""Young"", ""Other""))"),"Other")</f>
        <v>Other</v>
      </c>
    </row>
    <row r="701" hidden="1">
      <c r="A701" s="40">
        <v>18963.0</v>
      </c>
      <c r="B701" s="39">
        <f t="shared" si="1"/>
        <v>70</v>
      </c>
      <c r="C701" s="39" t="str">
        <f>IFERROR(__xludf.DUMMYFUNCTION("IF(ISBETWEEN(B701,60,69), ""Old"", IF(ISBETWEEN(B701, 20, 29), ""Young"", ""Other""))"),"Other")</f>
        <v>Other</v>
      </c>
    </row>
    <row r="702" hidden="1">
      <c r="A702" s="40">
        <v>18964.0</v>
      </c>
      <c r="B702" s="39">
        <f t="shared" si="1"/>
        <v>70</v>
      </c>
      <c r="C702" s="39" t="str">
        <f>IFERROR(__xludf.DUMMYFUNCTION("IF(ISBETWEEN(B702,60,69), ""Old"", IF(ISBETWEEN(B702, 20, 29), ""Young"", ""Other""))"),"Other")</f>
        <v>Other</v>
      </c>
    </row>
    <row r="703" hidden="1">
      <c r="A703" s="40">
        <v>18965.0</v>
      </c>
      <c r="B703" s="39">
        <f t="shared" si="1"/>
        <v>70</v>
      </c>
      <c r="C703" s="39" t="str">
        <f>IFERROR(__xludf.DUMMYFUNCTION("IF(ISBETWEEN(B703,60,69), ""Old"", IF(ISBETWEEN(B703, 20, 29), ""Young"", ""Other""))"),"Other")</f>
        <v>Other</v>
      </c>
    </row>
    <row r="704" hidden="1">
      <c r="A704" s="40">
        <v>18966.0</v>
      </c>
      <c r="B704" s="39">
        <f t="shared" si="1"/>
        <v>70</v>
      </c>
      <c r="C704" s="39" t="str">
        <f>IFERROR(__xludf.DUMMYFUNCTION("IF(ISBETWEEN(B704,60,69), ""Old"", IF(ISBETWEEN(B704, 20, 29), ""Young"", ""Other""))"),"Other")</f>
        <v>Other</v>
      </c>
    </row>
    <row r="705" hidden="1">
      <c r="A705" s="40">
        <v>18967.0</v>
      </c>
      <c r="B705" s="39">
        <f t="shared" si="1"/>
        <v>70</v>
      </c>
      <c r="C705" s="39" t="str">
        <f>IFERROR(__xludf.DUMMYFUNCTION("IF(ISBETWEEN(B705,60,69), ""Old"", IF(ISBETWEEN(B705, 20, 29), ""Young"", ""Other""))"),"Other")</f>
        <v>Other</v>
      </c>
    </row>
    <row r="706" hidden="1">
      <c r="A706" s="40">
        <v>18968.0</v>
      </c>
      <c r="B706" s="39">
        <f t="shared" si="1"/>
        <v>70</v>
      </c>
      <c r="C706" s="39" t="str">
        <f>IFERROR(__xludf.DUMMYFUNCTION("IF(ISBETWEEN(B706,60,69), ""Old"", IF(ISBETWEEN(B706, 20, 29), ""Young"", ""Other""))"),"Other")</f>
        <v>Other</v>
      </c>
    </row>
    <row r="707" hidden="1">
      <c r="A707" s="40">
        <v>18969.0</v>
      </c>
      <c r="B707" s="39">
        <f t="shared" si="1"/>
        <v>70</v>
      </c>
      <c r="C707" s="39" t="str">
        <f>IFERROR(__xludf.DUMMYFUNCTION("IF(ISBETWEEN(B707,60,69), ""Old"", IF(ISBETWEEN(B707, 20, 29), ""Young"", ""Other""))"),"Other")</f>
        <v>Other</v>
      </c>
    </row>
    <row r="708" hidden="1">
      <c r="A708" s="40">
        <v>18970.0</v>
      </c>
      <c r="B708" s="39">
        <f t="shared" si="1"/>
        <v>70</v>
      </c>
      <c r="C708" s="39" t="str">
        <f>IFERROR(__xludf.DUMMYFUNCTION("IF(ISBETWEEN(B708,60,69), ""Old"", IF(ISBETWEEN(B708, 20, 29), ""Young"", ""Other""))"),"Other")</f>
        <v>Other</v>
      </c>
    </row>
    <row r="709" hidden="1">
      <c r="A709" s="40">
        <v>18971.0</v>
      </c>
      <c r="B709" s="39">
        <f t="shared" si="1"/>
        <v>70</v>
      </c>
      <c r="C709" s="39" t="str">
        <f>IFERROR(__xludf.DUMMYFUNCTION("IF(ISBETWEEN(B709,60,69), ""Old"", IF(ISBETWEEN(B709, 20, 29), ""Young"", ""Other""))"),"Other")</f>
        <v>Other</v>
      </c>
    </row>
    <row r="710" hidden="1">
      <c r="A710" s="40">
        <v>18972.0</v>
      </c>
      <c r="B710" s="39">
        <f t="shared" si="1"/>
        <v>70</v>
      </c>
      <c r="C710" s="39" t="str">
        <f>IFERROR(__xludf.DUMMYFUNCTION("IF(ISBETWEEN(B710,60,69), ""Old"", IF(ISBETWEEN(B710, 20, 29), ""Young"", ""Other""))"),"Other")</f>
        <v>Other</v>
      </c>
    </row>
    <row r="711" hidden="1">
      <c r="A711" s="40">
        <v>18973.0</v>
      </c>
      <c r="B711" s="39">
        <f t="shared" si="1"/>
        <v>70</v>
      </c>
      <c r="C711" s="39" t="str">
        <f>IFERROR(__xludf.DUMMYFUNCTION("IF(ISBETWEEN(B711,60,69), ""Old"", IF(ISBETWEEN(B711, 20, 29), ""Young"", ""Other""))"),"Other")</f>
        <v>Other</v>
      </c>
    </row>
    <row r="712" hidden="1">
      <c r="A712" s="40">
        <v>18974.0</v>
      </c>
      <c r="B712" s="39">
        <f t="shared" si="1"/>
        <v>70</v>
      </c>
      <c r="C712" s="39" t="str">
        <f>IFERROR(__xludf.DUMMYFUNCTION("IF(ISBETWEEN(B712,60,69), ""Old"", IF(ISBETWEEN(B712, 20, 29), ""Young"", ""Other""))"),"Other")</f>
        <v>Other</v>
      </c>
    </row>
    <row r="713" hidden="1">
      <c r="A713" s="40">
        <v>18975.0</v>
      </c>
      <c r="B713" s="39">
        <f t="shared" si="1"/>
        <v>70</v>
      </c>
      <c r="C713" s="39" t="str">
        <f>IFERROR(__xludf.DUMMYFUNCTION("IF(ISBETWEEN(B713,60,69), ""Old"", IF(ISBETWEEN(B713, 20, 29), ""Young"", ""Other""))"),"Other")</f>
        <v>Other</v>
      </c>
    </row>
    <row r="714" hidden="1">
      <c r="A714" s="40">
        <v>18976.0</v>
      </c>
      <c r="B714" s="39">
        <f t="shared" si="1"/>
        <v>70</v>
      </c>
      <c r="C714" s="39" t="str">
        <f>IFERROR(__xludf.DUMMYFUNCTION("IF(ISBETWEEN(B714,60,69), ""Old"", IF(ISBETWEEN(B714, 20, 29), ""Young"", ""Other""))"),"Other")</f>
        <v>Other</v>
      </c>
    </row>
    <row r="715" hidden="1">
      <c r="A715" s="40">
        <v>18977.0</v>
      </c>
      <c r="B715" s="39">
        <f t="shared" si="1"/>
        <v>70</v>
      </c>
      <c r="C715" s="39" t="str">
        <f>IFERROR(__xludf.DUMMYFUNCTION("IF(ISBETWEEN(B715,60,69), ""Old"", IF(ISBETWEEN(B715, 20, 29), ""Young"", ""Other""))"),"Other")</f>
        <v>Other</v>
      </c>
    </row>
    <row r="716" hidden="1">
      <c r="A716" s="40">
        <v>18978.0</v>
      </c>
      <c r="B716" s="39">
        <f t="shared" si="1"/>
        <v>70</v>
      </c>
      <c r="C716" s="39" t="str">
        <f>IFERROR(__xludf.DUMMYFUNCTION("IF(ISBETWEEN(B716,60,69), ""Old"", IF(ISBETWEEN(B716, 20, 29), ""Young"", ""Other""))"),"Other")</f>
        <v>Other</v>
      </c>
    </row>
    <row r="717" hidden="1">
      <c r="A717" s="40">
        <v>18979.0</v>
      </c>
      <c r="B717" s="39">
        <f t="shared" si="1"/>
        <v>70</v>
      </c>
      <c r="C717" s="39" t="str">
        <f>IFERROR(__xludf.DUMMYFUNCTION("IF(ISBETWEEN(B717,60,69), ""Old"", IF(ISBETWEEN(B717, 20, 29), ""Young"", ""Other""))"),"Other")</f>
        <v>Other</v>
      </c>
    </row>
    <row r="718" hidden="1">
      <c r="A718" s="40">
        <v>18980.0</v>
      </c>
      <c r="B718" s="39">
        <f t="shared" si="1"/>
        <v>70</v>
      </c>
      <c r="C718" s="39" t="str">
        <f>IFERROR(__xludf.DUMMYFUNCTION("IF(ISBETWEEN(B718,60,69), ""Old"", IF(ISBETWEEN(B718, 20, 29), ""Young"", ""Other""))"),"Other")</f>
        <v>Other</v>
      </c>
    </row>
    <row r="719" hidden="1">
      <c r="A719" s="40">
        <v>18981.0</v>
      </c>
      <c r="B719" s="39">
        <f t="shared" si="1"/>
        <v>70</v>
      </c>
      <c r="C719" s="39" t="str">
        <f>IFERROR(__xludf.DUMMYFUNCTION("IF(ISBETWEEN(B719,60,69), ""Old"", IF(ISBETWEEN(B719, 20, 29), ""Young"", ""Other""))"),"Other")</f>
        <v>Other</v>
      </c>
    </row>
    <row r="720" hidden="1">
      <c r="A720" s="40">
        <v>18982.0</v>
      </c>
      <c r="B720" s="39">
        <f t="shared" si="1"/>
        <v>70</v>
      </c>
      <c r="C720" s="39" t="str">
        <f>IFERROR(__xludf.DUMMYFUNCTION("IF(ISBETWEEN(B720,60,69), ""Old"", IF(ISBETWEEN(B720, 20, 29), ""Young"", ""Other""))"),"Other")</f>
        <v>Other</v>
      </c>
    </row>
    <row r="721" hidden="1">
      <c r="A721" s="40">
        <v>18983.0</v>
      </c>
      <c r="B721" s="39">
        <f t="shared" si="1"/>
        <v>70</v>
      </c>
      <c r="C721" s="39" t="str">
        <f>IFERROR(__xludf.DUMMYFUNCTION("IF(ISBETWEEN(B721,60,69), ""Old"", IF(ISBETWEEN(B721, 20, 29), ""Young"", ""Other""))"),"Other")</f>
        <v>Other</v>
      </c>
    </row>
    <row r="722" hidden="1">
      <c r="A722" s="40">
        <v>18984.0</v>
      </c>
      <c r="B722" s="39">
        <f t="shared" si="1"/>
        <v>70</v>
      </c>
      <c r="C722" s="39" t="str">
        <f>IFERROR(__xludf.DUMMYFUNCTION("IF(ISBETWEEN(B722,60,69), ""Old"", IF(ISBETWEEN(B722, 20, 29), ""Young"", ""Other""))"),"Other")</f>
        <v>Other</v>
      </c>
    </row>
    <row r="723" hidden="1">
      <c r="A723" s="40">
        <v>18985.0</v>
      </c>
      <c r="B723" s="39">
        <f t="shared" si="1"/>
        <v>70</v>
      </c>
      <c r="C723" s="39" t="str">
        <f>IFERROR(__xludf.DUMMYFUNCTION("IF(ISBETWEEN(B723,60,69), ""Old"", IF(ISBETWEEN(B723, 20, 29), ""Young"", ""Other""))"),"Other")</f>
        <v>Other</v>
      </c>
    </row>
    <row r="724" hidden="1">
      <c r="A724" s="40">
        <v>18986.0</v>
      </c>
      <c r="B724" s="39">
        <f t="shared" si="1"/>
        <v>70</v>
      </c>
      <c r="C724" s="39" t="str">
        <f>IFERROR(__xludf.DUMMYFUNCTION("IF(ISBETWEEN(B724,60,69), ""Old"", IF(ISBETWEEN(B724, 20, 29), ""Young"", ""Other""))"),"Other")</f>
        <v>Other</v>
      </c>
    </row>
    <row r="725" hidden="1">
      <c r="A725" s="40">
        <v>18987.0</v>
      </c>
      <c r="B725" s="39">
        <f t="shared" si="1"/>
        <v>70</v>
      </c>
      <c r="C725" s="39" t="str">
        <f>IFERROR(__xludf.DUMMYFUNCTION("IF(ISBETWEEN(B725,60,69), ""Old"", IF(ISBETWEEN(B725, 20, 29), ""Young"", ""Other""))"),"Other")</f>
        <v>Other</v>
      </c>
    </row>
    <row r="726" hidden="1">
      <c r="A726" s="40">
        <v>18988.0</v>
      </c>
      <c r="B726" s="39">
        <f t="shared" si="1"/>
        <v>70</v>
      </c>
      <c r="C726" s="39" t="str">
        <f>IFERROR(__xludf.DUMMYFUNCTION("IF(ISBETWEEN(B726,60,69), ""Old"", IF(ISBETWEEN(B726, 20, 29), ""Young"", ""Other""))"),"Other")</f>
        <v>Other</v>
      </c>
    </row>
    <row r="727" hidden="1">
      <c r="A727" s="40">
        <v>18989.0</v>
      </c>
      <c r="B727" s="39">
        <f t="shared" si="1"/>
        <v>70</v>
      </c>
      <c r="C727" s="39" t="str">
        <f>IFERROR(__xludf.DUMMYFUNCTION("IF(ISBETWEEN(B727,60,69), ""Old"", IF(ISBETWEEN(B727, 20, 29), ""Young"", ""Other""))"),"Other")</f>
        <v>Other</v>
      </c>
    </row>
    <row r="728" hidden="1">
      <c r="A728" s="40">
        <v>18990.0</v>
      </c>
      <c r="B728" s="39">
        <f t="shared" si="1"/>
        <v>70</v>
      </c>
      <c r="C728" s="39" t="str">
        <f>IFERROR(__xludf.DUMMYFUNCTION("IF(ISBETWEEN(B728,60,69), ""Old"", IF(ISBETWEEN(B728, 20, 29), ""Young"", ""Other""))"),"Other")</f>
        <v>Other</v>
      </c>
    </row>
    <row r="729" hidden="1">
      <c r="A729" s="40">
        <v>18991.0</v>
      </c>
      <c r="B729" s="39">
        <f t="shared" si="1"/>
        <v>70</v>
      </c>
      <c r="C729" s="39" t="str">
        <f>IFERROR(__xludf.DUMMYFUNCTION("IF(ISBETWEEN(B729,60,69), ""Old"", IF(ISBETWEEN(B729, 20, 29), ""Young"", ""Other""))"),"Other")</f>
        <v>Other</v>
      </c>
    </row>
    <row r="730" hidden="1">
      <c r="A730" s="40">
        <v>18992.0</v>
      </c>
      <c r="B730" s="39">
        <f t="shared" si="1"/>
        <v>70</v>
      </c>
      <c r="C730" s="39" t="str">
        <f>IFERROR(__xludf.DUMMYFUNCTION("IF(ISBETWEEN(B730,60,69), ""Old"", IF(ISBETWEEN(B730, 20, 29), ""Young"", ""Other""))"),"Other")</f>
        <v>Other</v>
      </c>
    </row>
    <row r="731" hidden="1">
      <c r="A731" s="40">
        <v>18993.0</v>
      </c>
      <c r="B731" s="39">
        <f t="shared" si="1"/>
        <v>70</v>
      </c>
      <c r="C731" s="39" t="str">
        <f>IFERROR(__xludf.DUMMYFUNCTION("IF(ISBETWEEN(B731,60,69), ""Old"", IF(ISBETWEEN(B731, 20, 29), ""Young"", ""Other""))"),"Other")</f>
        <v>Other</v>
      </c>
    </row>
    <row r="732" hidden="1">
      <c r="A732" s="40">
        <v>18994.0</v>
      </c>
      <c r="B732" s="39">
        <f t="shared" si="1"/>
        <v>70</v>
      </c>
      <c r="C732" s="39" t="str">
        <f>IFERROR(__xludf.DUMMYFUNCTION("IF(ISBETWEEN(B732,60,69), ""Old"", IF(ISBETWEEN(B732, 20, 29), ""Young"", ""Other""))"),"Other")</f>
        <v>Other</v>
      </c>
    </row>
    <row r="733">
      <c r="A733" s="40">
        <v>18995.0</v>
      </c>
      <c r="B733" s="39">
        <f t="shared" si="1"/>
        <v>69</v>
      </c>
      <c r="C733" s="39" t="str">
        <f>IFERROR(__xludf.DUMMYFUNCTION("IF(ISBETWEEN(B733,60,69), ""Old"", IF(ISBETWEEN(B733, 20, 29), ""Young"", ""Other""))"),"Old")</f>
        <v>Old</v>
      </c>
    </row>
    <row r="734">
      <c r="A734" s="40">
        <v>18996.0</v>
      </c>
      <c r="B734" s="39">
        <f t="shared" si="1"/>
        <v>69</v>
      </c>
      <c r="C734" s="39" t="str">
        <f>IFERROR(__xludf.DUMMYFUNCTION("IF(ISBETWEEN(B734,60,69), ""Old"", IF(ISBETWEEN(B734, 20, 29), ""Young"", ""Other""))"),"Old")</f>
        <v>Old</v>
      </c>
    </row>
    <row r="735">
      <c r="A735" s="40">
        <v>18997.0</v>
      </c>
      <c r="B735" s="39">
        <f t="shared" si="1"/>
        <v>69</v>
      </c>
      <c r="C735" s="39" t="str">
        <f>IFERROR(__xludf.DUMMYFUNCTION("IF(ISBETWEEN(B735,60,69), ""Old"", IF(ISBETWEEN(B735, 20, 29), ""Young"", ""Other""))"),"Old")</f>
        <v>Old</v>
      </c>
    </row>
    <row r="736">
      <c r="A736" s="40">
        <v>18998.0</v>
      </c>
      <c r="B736" s="39">
        <f t="shared" si="1"/>
        <v>69</v>
      </c>
      <c r="C736" s="39" t="str">
        <f>IFERROR(__xludf.DUMMYFUNCTION("IF(ISBETWEEN(B736,60,69), ""Old"", IF(ISBETWEEN(B736, 20, 29), ""Young"", ""Other""))"),"Old")</f>
        <v>Old</v>
      </c>
      <c r="F736" s="2" t="s">
        <v>3618</v>
      </c>
    </row>
    <row r="737">
      <c r="A737" s="40">
        <v>18999.0</v>
      </c>
      <c r="B737" s="39">
        <f t="shared" si="1"/>
        <v>69</v>
      </c>
      <c r="C737" s="39" t="str">
        <f>IFERROR(__xludf.DUMMYFUNCTION("IF(ISBETWEEN(B737,60,69), ""Old"", IF(ISBETWEEN(B737, 20, 29), ""Young"", ""Other""))"),"Old")</f>
        <v>Old</v>
      </c>
    </row>
    <row r="738">
      <c r="A738" s="40">
        <v>19000.0</v>
      </c>
      <c r="B738" s="39">
        <f t="shared" si="1"/>
        <v>69</v>
      </c>
      <c r="C738" s="39" t="str">
        <f>IFERROR(__xludf.DUMMYFUNCTION("IF(ISBETWEEN(B738,60,69), ""Old"", IF(ISBETWEEN(B738, 20, 29), ""Young"", ""Other""))"),"Old")</f>
        <v>Old</v>
      </c>
      <c r="F738" s="2" t="s">
        <v>3618</v>
      </c>
    </row>
    <row r="739">
      <c r="A739" s="40">
        <v>19001.0</v>
      </c>
      <c r="B739" s="39">
        <f t="shared" si="1"/>
        <v>69</v>
      </c>
      <c r="C739" s="39" t="str">
        <f>IFERROR(__xludf.DUMMYFUNCTION("IF(ISBETWEEN(B739,60,69), ""Old"", IF(ISBETWEEN(B739, 20, 29), ""Young"", ""Other""))"),"Old")</f>
        <v>Old</v>
      </c>
    </row>
    <row r="740">
      <c r="A740" s="40">
        <v>19002.0</v>
      </c>
      <c r="B740" s="39">
        <f t="shared" si="1"/>
        <v>69</v>
      </c>
      <c r="C740" s="39" t="str">
        <f>IFERROR(__xludf.DUMMYFUNCTION("IF(ISBETWEEN(B740,60,69), ""Old"", IF(ISBETWEEN(B740, 20, 29), ""Young"", ""Other""))"),"Old")</f>
        <v>Old</v>
      </c>
    </row>
    <row r="741">
      <c r="A741" s="40">
        <v>19003.0</v>
      </c>
      <c r="B741" s="39">
        <f t="shared" si="1"/>
        <v>69</v>
      </c>
      <c r="C741" s="39" t="str">
        <f>IFERROR(__xludf.DUMMYFUNCTION("IF(ISBETWEEN(B741,60,69), ""Old"", IF(ISBETWEEN(B741, 20, 29), ""Young"", ""Other""))"),"Old")</f>
        <v>Old</v>
      </c>
    </row>
    <row r="742">
      <c r="A742" s="40">
        <v>19004.0</v>
      </c>
      <c r="B742" s="39">
        <f t="shared" si="1"/>
        <v>69</v>
      </c>
      <c r="C742" s="39" t="str">
        <f>IFERROR(__xludf.DUMMYFUNCTION("IF(ISBETWEEN(B742,60,69), ""Old"", IF(ISBETWEEN(B742, 20, 29), ""Young"", ""Other""))"),"Old")</f>
        <v>Old</v>
      </c>
    </row>
    <row r="743">
      <c r="A743" s="40">
        <v>19005.0</v>
      </c>
      <c r="B743" s="39">
        <f t="shared" si="1"/>
        <v>69</v>
      </c>
      <c r="C743" s="39" t="str">
        <f>IFERROR(__xludf.DUMMYFUNCTION("IF(ISBETWEEN(B743,60,69), ""Old"", IF(ISBETWEEN(B743, 20, 29), ""Young"", ""Other""))"),"Old")</f>
        <v>Old</v>
      </c>
    </row>
    <row r="744">
      <c r="A744" s="40">
        <v>19006.0</v>
      </c>
      <c r="B744" s="39">
        <f t="shared" si="1"/>
        <v>69</v>
      </c>
      <c r="C744" s="39" t="str">
        <f>IFERROR(__xludf.DUMMYFUNCTION("IF(ISBETWEEN(B744,60,69), ""Old"", IF(ISBETWEEN(B744, 20, 29), ""Young"", ""Other""))"),"Old")</f>
        <v>Old</v>
      </c>
    </row>
    <row r="745">
      <c r="A745" s="40">
        <v>19007.0</v>
      </c>
      <c r="B745" s="39">
        <f t="shared" si="1"/>
        <v>69</v>
      </c>
      <c r="C745" s="39" t="str">
        <f>IFERROR(__xludf.DUMMYFUNCTION("IF(ISBETWEEN(B745,60,69), ""Old"", IF(ISBETWEEN(B745, 20, 29), ""Young"", ""Other""))"),"Old")</f>
        <v>Old</v>
      </c>
    </row>
    <row r="746">
      <c r="A746" s="40">
        <v>19008.0</v>
      </c>
      <c r="B746" s="39">
        <f t="shared" si="1"/>
        <v>69</v>
      </c>
      <c r="C746" s="39" t="str">
        <f>IFERROR(__xludf.DUMMYFUNCTION("IF(ISBETWEEN(B746,60,69), ""Old"", IF(ISBETWEEN(B746, 20, 29), ""Young"", ""Other""))"),"Old")</f>
        <v>Old</v>
      </c>
    </row>
    <row r="747">
      <c r="A747" s="40">
        <v>19009.0</v>
      </c>
      <c r="B747" s="39">
        <f t="shared" si="1"/>
        <v>69</v>
      </c>
      <c r="C747" s="39" t="str">
        <f>IFERROR(__xludf.DUMMYFUNCTION("IF(ISBETWEEN(B747,60,69), ""Old"", IF(ISBETWEEN(B747, 20, 29), ""Young"", ""Other""))"),"Old")</f>
        <v>Old</v>
      </c>
    </row>
    <row r="748">
      <c r="A748" s="40">
        <v>19010.0</v>
      </c>
      <c r="B748" s="39">
        <f t="shared" si="1"/>
        <v>69</v>
      </c>
      <c r="C748" s="39" t="str">
        <f>IFERROR(__xludf.DUMMYFUNCTION("IF(ISBETWEEN(B748,60,69), ""Old"", IF(ISBETWEEN(B748, 20, 29), ""Young"", ""Other""))"),"Old")</f>
        <v>Old</v>
      </c>
    </row>
    <row r="749">
      <c r="A749" s="40">
        <v>19011.0</v>
      </c>
      <c r="B749" s="39">
        <f t="shared" si="1"/>
        <v>69</v>
      </c>
      <c r="C749" s="39" t="str">
        <f>IFERROR(__xludf.DUMMYFUNCTION("IF(ISBETWEEN(B749,60,69), ""Old"", IF(ISBETWEEN(B749, 20, 29), ""Young"", ""Other""))"),"Old")</f>
        <v>Old</v>
      </c>
    </row>
    <row r="750">
      <c r="A750" s="40">
        <v>19012.0</v>
      </c>
      <c r="B750" s="39">
        <f t="shared" si="1"/>
        <v>69</v>
      </c>
      <c r="C750" s="39" t="str">
        <f>IFERROR(__xludf.DUMMYFUNCTION("IF(ISBETWEEN(B750,60,69), ""Old"", IF(ISBETWEEN(B750, 20, 29), ""Young"", ""Other""))"),"Old")</f>
        <v>Old</v>
      </c>
    </row>
    <row r="751">
      <c r="A751" s="40">
        <v>19013.0</v>
      </c>
      <c r="B751" s="39">
        <f t="shared" si="1"/>
        <v>69</v>
      </c>
      <c r="C751" s="39" t="str">
        <f>IFERROR(__xludf.DUMMYFUNCTION("IF(ISBETWEEN(B751,60,69), ""Old"", IF(ISBETWEEN(B751, 20, 29), ""Young"", ""Other""))"),"Old")</f>
        <v>Old</v>
      </c>
    </row>
    <row r="752">
      <c r="A752" s="40">
        <v>19014.0</v>
      </c>
      <c r="B752" s="39">
        <f t="shared" si="1"/>
        <v>69</v>
      </c>
      <c r="C752" s="39" t="str">
        <f>IFERROR(__xludf.DUMMYFUNCTION("IF(ISBETWEEN(B752,60,69), ""Old"", IF(ISBETWEEN(B752, 20, 29), ""Young"", ""Other""))"),"Old")</f>
        <v>Old</v>
      </c>
    </row>
    <row r="753">
      <c r="A753" s="40">
        <v>19015.0</v>
      </c>
      <c r="B753" s="39">
        <f t="shared" si="1"/>
        <v>69</v>
      </c>
      <c r="C753" s="39" t="str">
        <f>IFERROR(__xludf.DUMMYFUNCTION("IF(ISBETWEEN(B753,60,69), ""Old"", IF(ISBETWEEN(B753, 20, 29), ""Young"", ""Other""))"),"Old")</f>
        <v>Old</v>
      </c>
    </row>
    <row r="754">
      <c r="A754" s="40">
        <v>19016.0</v>
      </c>
      <c r="B754" s="39">
        <f t="shared" si="1"/>
        <v>69</v>
      </c>
      <c r="C754" s="39" t="str">
        <f>IFERROR(__xludf.DUMMYFUNCTION("IF(ISBETWEEN(B754,60,69), ""Old"", IF(ISBETWEEN(B754, 20, 29), ""Young"", ""Other""))"),"Old")</f>
        <v>Old</v>
      </c>
    </row>
    <row r="755">
      <c r="A755" s="40">
        <v>19017.0</v>
      </c>
      <c r="B755" s="39">
        <f t="shared" si="1"/>
        <v>69</v>
      </c>
      <c r="C755" s="39" t="str">
        <f>IFERROR(__xludf.DUMMYFUNCTION("IF(ISBETWEEN(B755,60,69), ""Old"", IF(ISBETWEEN(B755, 20, 29), ""Young"", ""Other""))"),"Old")</f>
        <v>Old</v>
      </c>
    </row>
    <row r="756">
      <c r="A756" s="40">
        <v>19018.0</v>
      </c>
      <c r="B756" s="39">
        <f t="shared" si="1"/>
        <v>69</v>
      </c>
      <c r="C756" s="39" t="str">
        <f>IFERROR(__xludf.DUMMYFUNCTION("IF(ISBETWEEN(B756,60,69), ""Old"", IF(ISBETWEEN(B756, 20, 29), ""Young"", ""Other""))"),"Old")</f>
        <v>Old</v>
      </c>
    </row>
    <row r="757">
      <c r="A757" s="40">
        <v>19019.0</v>
      </c>
      <c r="B757" s="39">
        <f t="shared" si="1"/>
        <v>69</v>
      </c>
      <c r="C757" s="39" t="str">
        <f>IFERROR(__xludf.DUMMYFUNCTION("IF(ISBETWEEN(B757,60,69), ""Old"", IF(ISBETWEEN(B757, 20, 29), ""Young"", ""Other""))"),"Old")</f>
        <v>Old</v>
      </c>
    </row>
    <row r="758">
      <c r="A758" s="40">
        <v>19020.0</v>
      </c>
      <c r="B758" s="39">
        <f t="shared" si="1"/>
        <v>69</v>
      </c>
      <c r="C758" s="39" t="str">
        <f>IFERROR(__xludf.DUMMYFUNCTION("IF(ISBETWEEN(B758,60,69), ""Old"", IF(ISBETWEEN(B758, 20, 29), ""Young"", ""Other""))"),"Old")</f>
        <v>Old</v>
      </c>
    </row>
    <row r="759">
      <c r="A759" s="40">
        <v>19021.0</v>
      </c>
      <c r="B759" s="39">
        <f t="shared" si="1"/>
        <v>69</v>
      </c>
      <c r="C759" s="39" t="str">
        <f>IFERROR(__xludf.DUMMYFUNCTION("IF(ISBETWEEN(B759,60,69), ""Old"", IF(ISBETWEEN(B759, 20, 29), ""Young"", ""Other""))"),"Old")</f>
        <v>Old</v>
      </c>
    </row>
    <row r="760">
      <c r="A760" s="40">
        <v>19022.0</v>
      </c>
      <c r="B760" s="39">
        <f t="shared" si="1"/>
        <v>69</v>
      </c>
      <c r="C760" s="39" t="str">
        <f>IFERROR(__xludf.DUMMYFUNCTION("IF(ISBETWEEN(B760,60,69), ""Old"", IF(ISBETWEEN(B760, 20, 29), ""Young"", ""Other""))"),"Old")</f>
        <v>Old</v>
      </c>
    </row>
    <row r="761">
      <c r="A761" s="40">
        <v>19023.0</v>
      </c>
      <c r="B761" s="39">
        <f t="shared" si="1"/>
        <v>69</v>
      </c>
      <c r="C761" s="39" t="str">
        <f>IFERROR(__xludf.DUMMYFUNCTION("IF(ISBETWEEN(B761,60,69), ""Old"", IF(ISBETWEEN(B761, 20, 29), ""Young"", ""Other""))"),"Old")</f>
        <v>Old</v>
      </c>
    </row>
    <row r="762">
      <c r="A762" s="40">
        <v>19024.0</v>
      </c>
      <c r="B762" s="39">
        <f t="shared" si="1"/>
        <v>69</v>
      </c>
      <c r="C762" s="39" t="str">
        <f>IFERROR(__xludf.DUMMYFUNCTION("IF(ISBETWEEN(B762,60,69), ""Old"", IF(ISBETWEEN(B762, 20, 29), ""Young"", ""Other""))"),"Old")</f>
        <v>Old</v>
      </c>
    </row>
    <row r="763">
      <c r="A763" s="40">
        <v>19025.0</v>
      </c>
      <c r="B763" s="39">
        <f t="shared" si="1"/>
        <v>69</v>
      </c>
      <c r="C763" s="39" t="str">
        <f>IFERROR(__xludf.DUMMYFUNCTION("IF(ISBETWEEN(B763,60,69), ""Old"", IF(ISBETWEEN(B763, 20, 29), ""Young"", ""Other""))"),"Old")</f>
        <v>Old</v>
      </c>
    </row>
    <row r="764">
      <c r="A764" s="40">
        <v>19026.0</v>
      </c>
      <c r="B764" s="39">
        <f t="shared" si="1"/>
        <v>69</v>
      </c>
      <c r="C764" s="39" t="str">
        <f>IFERROR(__xludf.DUMMYFUNCTION("IF(ISBETWEEN(B764,60,69), ""Old"", IF(ISBETWEEN(B764, 20, 29), ""Young"", ""Other""))"),"Old")</f>
        <v>Old</v>
      </c>
    </row>
    <row r="765">
      <c r="A765" s="40">
        <v>19027.0</v>
      </c>
      <c r="B765" s="39">
        <f t="shared" si="1"/>
        <v>69</v>
      </c>
      <c r="C765" s="39" t="str">
        <f>IFERROR(__xludf.DUMMYFUNCTION("IF(ISBETWEEN(B765,60,69), ""Old"", IF(ISBETWEEN(B765, 20, 29), ""Young"", ""Other""))"),"Old")</f>
        <v>Old</v>
      </c>
    </row>
    <row r="766">
      <c r="A766" s="40">
        <v>19028.0</v>
      </c>
      <c r="B766" s="39">
        <f t="shared" si="1"/>
        <v>69</v>
      </c>
      <c r="C766" s="39" t="str">
        <f>IFERROR(__xludf.DUMMYFUNCTION("IF(ISBETWEEN(B766,60,69), ""Old"", IF(ISBETWEEN(B766, 20, 29), ""Young"", ""Other""))"),"Old")</f>
        <v>Old</v>
      </c>
    </row>
    <row r="767">
      <c r="A767" s="40">
        <v>19029.0</v>
      </c>
      <c r="B767" s="39">
        <f t="shared" si="1"/>
        <v>69</v>
      </c>
      <c r="C767" s="39" t="str">
        <f>IFERROR(__xludf.DUMMYFUNCTION("IF(ISBETWEEN(B767,60,69), ""Old"", IF(ISBETWEEN(B767, 20, 29), ""Young"", ""Other""))"),"Old")</f>
        <v>Old</v>
      </c>
    </row>
    <row r="768">
      <c r="A768" s="40">
        <v>19030.0</v>
      </c>
      <c r="B768" s="39">
        <f t="shared" si="1"/>
        <v>69</v>
      </c>
      <c r="C768" s="39" t="str">
        <f>IFERROR(__xludf.DUMMYFUNCTION("IF(ISBETWEEN(B768,60,69), ""Old"", IF(ISBETWEEN(B768, 20, 29), ""Young"", ""Other""))"),"Old")</f>
        <v>Old</v>
      </c>
    </row>
    <row r="769">
      <c r="A769" s="40">
        <v>19031.0</v>
      </c>
      <c r="B769" s="39">
        <f t="shared" si="1"/>
        <v>69</v>
      </c>
      <c r="C769" s="39" t="str">
        <f>IFERROR(__xludf.DUMMYFUNCTION("IF(ISBETWEEN(B769,60,69), ""Old"", IF(ISBETWEEN(B769, 20, 29), ""Young"", ""Other""))"),"Old")</f>
        <v>Old</v>
      </c>
    </row>
    <row r="770">
      <c r="A770" s="40">
        <v>19032.0</v>
      </c>
      <c r="B770" s="39">
        <f t="shared" si="1"/>
        <v>69</v>
      </c>
      <c r="C770" s="39" t="str">
        <f>IFERROR(__xludf.DUMMYFUNCTION("IF(ISBETWEEN(B770,60,69), ""Old"", IF(ISBETWEEN(B770, 20, 29), ""Young"", ""Other""))"),"Old")</f>
        <v>Old</v>
      </c>
    </row>
    <row r="771">
      <c r="A771" s="40">
        <v>19033.0</v>
      </c>
      <c r="B771" s="39">
        <f t="shared" si="1"/>
        <v>69</v>
      </c>
      <c r="C771" s="39" t="str">
        <f>IFERROR(__xludf.DUMMYFUNCTION("IF(ISBETWEEN(B771,60,69), ""Old"", IF(ISBETWEEN(B771, 20, 29), ""Young"", ""Other""))"),"Old")</f>
        <v>Old</v>
      </c>
    </row>
    <row r="772">
      <c r="A772" s="40">
        <v>19034.0</v>
      </c>
      <c r="B772" s="39">
        <f t="shared" si="1"/>
        <v>69</v>
      </c>
      <c r="C772" s="39" t="str">
        <f>IFERROR(__xludf.DUMMYFUNCTION("IF(ISBETWEEN(B772,60,69), ""Old"", IF(ISBETWEEN(B772, 20, 29), ""Young"", ""Other""))"),"Old")</f>
        <v>Old</v>
      </c>
    </row>
    <row r="773">
      <c r="A773" s="40">
        <v>19035.0</v>
      </c>
      <c r="B773" s="39">
        <f t="shared" si="1"/>
        <v>69</v>
      </c>
      <c r="C773" s="39" t="str">
        <f>IFERROR(__xludf.DUMMYFUNCTION("IF(ISBETWEEN(B773,60,69), ""Old"", IF(ISBETWEEN(B773, 20, 29), ""Young"", ""Other""))"),"Old")</f>
        <v>Old</v>
      </c>
    </row>
    <row r="774">
      <c r="A774" s="40">
        <v>19036.0</v>
      </c>
      <c r="B774" s="39">
        <f t="shared" si="1"/>
        <v>69</v>
      </c>
      <c r="C774" s="39" t="str">
        <f>IFERROR(__xludf.DUMMYFUNCTION("IF(ISBETWEEN(B774,60,69), ""Old"", IF(ISBETWEEN(B774, 20, 29), ""Young"", ""Other""))"),"Old")</f>
        <v>Old</v>
      </c>
    </row>
    <row r="775">
      <c r="A775" s="40">
        <v>19037.0</v>
      </c>
      <c r="B775" s="39">
        <f t="shared" si="1"/>
        <v>69</v>
      </c>
      <c r="C775" s="39" t="str">
        <f>IFERROR(__xludf.DUMMYFUNCTION("IF(ISBETWEEN(B775,60,69), ""Old"", IF(ISBETWEEN(B775, 20, 29), ""Young"", ""Other""))"),"Old")</f>
        <v>Old</v>
      </c>
    </row>
    <row r="776">
      <c r="A776" s="40">
        <v>19038.0</v>
      </c>
      <c r="B776" s="39">
        <f t="shared" si="1"/>
        <v>69</v>
      </c>
      <c r="C776" s="39" t="str">
        <f>IFERROR(__xludf.DUMMYFUNCTION("IF(ISBETWEEN(B776,60,69), ""Old"", IF(ISBETWEEN(B776, 20, 29), ""Young"", ""Other""))"),"Old")</f>
        <v>Old</v>
      </c>
    </row>
    <row r="777">
      <c r="A777" s="40">
        <v>19039.0</v>
      </c>
      <c r="B777" s="39">
        <f t="shared" si="1"/>
        <v>69</v>
      </c>
      <c r="C777" s="39" t="str">
        <f>IFERROR(__xludf.DUMMYFUNCTION("IF(ISBETWEEN(B777,60,69), ""Old"", IF(ISBETWEEN(B777, 20, 29), ""Young"", ""Other""))"),"Old")</f>
        <v>Old</v>
      </c>
    </row>
    <row r="778">
      <c r="A778" s="40">
        <v>19040.0</v>
      </c>
      <c r="B778" s="39">
        <f t="shared" si="1"/>
        <v>69</v>
      </c>
      <c r="C778" s="39" t="str">
        <f>IFERROR(__xludf.DUMMYFUNCTION("IF(ISBETWEEN(B778,60,69), ""Old"", IF(ISBETWEEN(B778, 20, 29), ""Young"", ""Other""))"),"Old")</f>
        <v>Old</v>
      </c>
    </row>
    <row r="779">
      <c r="A779" s="40">
        <v>19041.0</v>
      </c>
      <c r="B779" s="39">
        <f t="shared" si="1"/>
        <v>69</v>
      </c>
      <c r="C779" s="39" t="str">
        <f>IFERROR(__xludf.DUMMYFUNCTION("IF(ISBETWEEN(B779,60,69), ""Old"", IF(ISBETWEEN(B779, 20, 29), ""Young"", ""Other""))"),"Old")</f>
        <v>Old</v>
      </c>
    </row>
    <row r="780">
      <c r="A780" s="40">
        <v>19042.0</v>
      </c>
      <c r="B780" s="39">
        <f t="shared" si="1"/>
        <v>69</v>
      </c>
      <c r="C780" s="39" t="str">
        <f>IFERROR(__xludf.DUMMYFUNCTION("IF(ISBETWEEN(B780,60,69), ""Old"", IF(ISBETWEEN(B780, 20, 29), ""Young"", ""Other""))"),"Old")</f>
        <v>Old</v>
      </c>
    </row>
    <row r="781">
      <c r="A781" s="40">
        <v>19043.0</v>
      </c>
      <c r="B781" s="39">
        <f t="shared" si="1"/>
        <v>69</v>
      </c>
      <c r="C781" s="39" t="str">
        <f>IFERROR(__xludf.DUMMYFUNCTION("IF(ISBETWEEN(B781,60,69), ""Old"", IF(ISBETWEEN(B781, 20, 29), ""Young"", ""Other""))"),"Old")</f>
        <v>Old</v>
      </c>
    </row>
    <row r="782">
      <c r="A782" s="40">
        <v>19044.0</v>
      </c>
      <c r="B782" s="39">
        <f t="shared" si="1"/>
        <v>69</v>
      </c>
      <c r="C782" s="39" t="str">
        <f>IFERROR(__xludf.DUMMYFUNCTION("IF(ISBETWEEN(B782,60,69), ""Old"", IF(ISBETWEEN(B782, 20, 29), ""Young"", ""Other""))"),"Old")</f>
        <v>Old</v>
      </c>
    </row>
    <row r="783">
      <c r="A783" s="40">
        <v>19045.0</v>
      </c>
      <c r="B783" s="39">
        <f t="shared" si="1"/>
        <v>69</v>
      </c>
      <c r="C783" s="39" t="str">
        <f>IFERROR(__xludf.DUMMYFUNCTION("IF(ISBETWEEN(B783,60,69), ""Old"", IF(ISBETWEEN(B783, 20, 29), ""Young"", ""Other""))"),"Old")</f>
        <v>Old</v>
      </c>
    </row>
    <row r="784">
      <c r="A784" s="40">
        <v>19046.0</v>
      </c>
      <c r="B784" s="39">
        <f t="shared" si="1"/>
        <v>69</v>
      </c>
      <c r="C784" s="39" t="str">
        <f>IFERROR(__xludf.DUMMYFUNCTION("IF(ISBETWEEN(B784,60,69), ""Old"", IF(ISBETWEEN(B784, 20, 29), ""Young"", ""Other""))"),"Old")</f>
        <v>Old</v>
      </c>
    </row>
    <row r="785">
      <c r="A785" s="40">
        <v>19047.0</v>
      </c>
      <c r="B785" s="39">
        <f t="shared" si="1"/>
        <v>69</v>
      </c>
      <c r="C785" s="39" t="str">
        <f>IFERROR(__xludf.DUMMYFUNCTION("IF(ISBETWEEN(B785,60,69), ""Old"", IF(ISBETWEEN(B785, 20, 29), ""Young"", ""Other""))"),"Old")</f>
        <v>Old</v>
      </c>
    </row>
    <row r="786">
      <c r="A786" s="40">
        <v>19048.0</v>
      </c>
      <c r="B786" s="39">
        <f t="shared" si="1"/>
        <v>69</v>
      </c>
      <c r="C786" s="39" t="str">
        <f>IFERROR(__xludf.DUMMYFUNCTION("IF(ISBETWEEN(B786,60,69), ""Old"", IF(ISBETWEEN(B786, 20, 29), ""Young"", ""Other""))"),"Old")</f>
        <v>Old</v>
      </c>
    </row>
    <row r="787">
      <c r="A787" s="40">
        <v>19049.0</v>
      </c>
      <c r="B787" s="39">
        <f t="shared" si="1"/>
        <v>69</v>
      </c>
      <c r="C787" s="39" t="str">
        <f>IFERROR(__xludf.DUMMYFUNCTION("IF(ISBETWEEN(B787,60,69), ""Old"", IF(ISBETWEEN(B787, 20, 29), ""Young"", ""Other""))"),"Old")</f>
        <v>Old</v>
      </c>
    </row>
    <row r="788">
      <c r="A788" s="40">
        <v>19050.0</v>
      </c>
      <c r="B788" s="39">
        <f t="shared" si="1"/>
        <v>69</v>
      </c>
      <c r="C788" s="39" t="str">
        <f>IFERROR(__xludf.DUMMYFUNCTION("IF(ISBETWEEN(B788,60,69), ""Old"", IF(ISBETWEEN(B788, 20, 29), ""Young"", ""Other""))"),"Old")</f>
        <v>Old</v>
      </c>
    </row>
    <row r="789">
      <c r="A789" s="40">
        <v>19051.0</v>
      </c>
      <c r="B789" s="39">
        <f t="shared" si="1"/>
        <v>69</v>
      </c>
      <c r="C789" s="39" t="str">
        <f>IFERROR(__xludf.DUMMYFUNCTION("IF(ISBETWEEN(B789,60,69), ""Old"", IF(ISBETWEEN(B789, 20, 29), ""Young"", ""Other""))"),"Old")</f>
        <v>Old</v>
      </c>
    </row>
    <row r="790">
      <c r="A790" s="40">
        <v>19052.0</v>
      </c>
      <c r="B790" s="39">
        <f t="shared" si="1"/>
        <v>69</v>
      </c>
      <c r="C790" s="39" t="str">
        <f>IFERROR(__xludf.DUMMYFUNCTION("IF(ISBETWEEN(B790,60,69), ""Old"", IF(ISBETWEEN(B790, 20, 29), ""Young"", ""Other""))"),"Old")</f>
        <v>Old</v>
      </c>
    </row>
    <row r="791">
      <c r="A791" s="40">
        <v>19053.0</v>
      </c>
      <c r="B791" s="39">
        <f t="shared" si="1"/>
        <v>69</v>
      </c>
      <c r="C791" s="39" t="str">
        <f>IFERROR(__xludf.DUMMYFUNCTION("IF(ISBETWEEN(B791,60,69), ""Old"", IF(ISBETWEEN(B791, 20, 29), ""Young"", ""Other""))"),"Old")</f>
        <v>Old</v>
      </c>
    </row>
    <row r="792">
      <c r="A792" s="40">
        <v>19054.0</v>
      </c>
      <c r="B792" s="39">
        <f t="shared" si="1"/>
        <v>69</v>
      </c>
      <c r="C792" s="39" t="str">
        <f>IFERROR(__xludf.DUMMYFUNCTION("IF(ISBETWEEN(B792,60,69), ""Old"", IF(ISBETWEEN(B792, 20, 29), ""Young"", ""Other""))"),"Old")</f>
        <v>Old</v>
      </c>
    </row>
    <row r="793">
      <c r="A793" s="40">
        <v>19055.0</v>
      </c>
      <c r="B793" s="39">
        <f t="shared" si="1"/>
        <v>69</v>
      </c>
      <c r="C793" s="39" t="str">
        <f>IFERROR(__xludf.DUMMYFUNCTION("IF(ISBETWEEN(B793,60,69), ""Old"", IF(ISBETWEEN(B793, 20, 29), ""Young"", ""Other""))"),"Old")</f>
        <v>Old</v>
      </c>
    </row>
    <row r="794">
      <c r="A794" s="40">
        <v>19056.0</v>
      </c>
      <c r="B794" s="39">
        <f t="shared" si="1"/>
        <v>69</v>
      </c>
      <c r="C794" s="39" t="str">
        <f>IFERROR(__xludf.DUMMYFUNCTION("IF(ISBETWEEN(B794,60,69), ""Old"", IF(ISBETWEEN(B794, 20, 29), ""Young"", ""Other""))"),"Old")</f>
        <v>Old</v>
      </c>
    </row>
    <row r="795">
      <c r="A795" s="40">
        <v>19057.0</v>
      </c>
      <c r="B795" s="39">
        <f t="shared" si="1"/>
        <v>69</v>
      </c>
      <c r="C795" s="39" t="str">
        <f>IFERROR(__xludf.DUMMYFUNCTION("IF(ISBETWEEN(B795,60,69), ""Old"", IF(ISBETWEEN(B795, 20, 29), ""Young"", ""Other""))"),"Old")</f>
        <v>Old</v>
      </c>
    </row>
    <row r="796">
      <c r="A796" s="40">
        <v>19058.0</v>
      </c>
      <c r="B796" s="39">
        <f t="shared" si="1"/>
        <v>69</v>
      </c>
      <c r="C796" s="39" t="str">
        <f>IFERROR(__xludf.DUMMYFUNCTION("IF(ISBETWEEN(B796,60,69), ""Old"", IF(ISBETWEEN(B796, 20, 29), ""Young"", ""Other""))"),"Old")</f>
        <v>Old</v>
      </c>
    </row>
    <row r="797">
      <c r="A797" s="40">
        <v>19059.0</v>
      </c>
      <c r="B797" s="39">
        <f t="shared" si="1"/>
        <v>69</v>
      </c>
      <c r="C797" s="39" t="str">
        <f>IFERROR(__xludf.DUMMYFUNCTION("IF(ISBETWEEN(B797,60,69), ""Old"", IF(ISBETWEEN(B797, 20, 29), ""Young"", ""Other""))"),"Old")</f>
        <v>Old</v>
      </c>
    </row>
    <row r="798">
      <c r="A798" s="40">
        <v>19060.0</v>
      </c>
      <c r="B798" s="39">
        <f t="shared" si="1"/>
        <v>69</v>
      </c>
      <c r="C798" s="39" t="str">
        <f>IFERROR(__xludf.DUMMYFUNCTION("IF(ISBETWEEN(B798,60,69), ""Old"", IF(ISBETWEEN(B798, 20, 29), ""Young"", ""Other""))"),"Old")</f>
        <v>Old</v>
      </c>
    </row>
    <row r="799">
      <c r="A799" s="40">
        <v>19061.0</v>
      </c>
      <c r="B799" s="39">
        <f t="shared" si="1"/>
        <v>69</v>
      </c>
      <c r="C799" s="39" t="str">
        <f>IFERROR(__xludf.DUMMYFUNCTION("IF(ISBETWEEN(B799,60,69), ""Old"", IF(ISBETWEEN(B799, 20, 29), ""Young"", ""Other""))"),"Old")</f>
        <v>Old</v>
      </c>
    </row>
    <row r="800">
      <c r="A800" s="40">
        <v>19062.0</v>
      </c>
      <c r="B800" s="39">
        <f t="shared" si="1"/>
        <v>69</v>
      </c>
      <c r="C800" s="39" t="str">
        <f>IFERROR(__xludf.DUMMYFUNCTION("IF(ISBETWEEN(B800,60,69), ""Old"", IF(ISBETWEEN(B800, 20, 29), ""Young"", ""Other""))"),"Old")</f>
        <v>Old</v>
      </c>
    </row>
    <row r="801">
      <c r="A801" s="40">
        <v>19063.0</v>
      </c>
      <c r="B801" s="39">
        <f t="shared" si="1"/>
        <v>69</v>
      </c>
      <c r="C801" s="39" t="str">
        <f>IFERROR(__xludf.DUMMYFUNCTION("IF(ISBETWEEN(B801,60,69), ""Old"", IF(ISBETWEEN(B801, 20, 29), ""Young"", ""Other""))"),"Old")</f>
        <v>Old</v>
      </c>
    </row>
    <row r="802">
      <c r="A802" s="40">
        <v>19064.0</v>
      </c>
      <c r="B802" s="39">
        <f t="shared" si="1"/>
        <v>69</v>
      </c>
      <c r="C802" s="39" t="str">
        <f>IFERROR(__xludf.DUMMYFUNCTION("IF(ISBETWEEN(B802,60,69), ""Old"", IF(ISBETWEEN(B802, 20, 29), ""Young"", ""Other""))"),"Old")</f>
        <v>Old</v>
      </c>
    </row>
    <row r="803">
      <c r="A803" s="40">
        <v>19065.0</v>
      </c>
      <c r="B803" s="39">
        <f t="shared" si="1"/>
        <v>69</v>
      </c>
      <c r="C803" s="39" t="str">
        <f>IFERROR(__xludf.DUMMYFUNCTION("IF(ISBETWEEN(B803,60,69), ""Old"", IF(ISBETWEEN(B803, 20, 29), ""Young"", ""Other""))"),"Old")</f>
        <v>Old</v>
      </c>
    </row>
    <row r="804">
      <c r="A804" s="40">
        <v>19066.0</v>
      </c>
      <c r="B804" s="39">
        <f t="shared" si="1"/>
        <v>69</v>
      </c>
      <c r="C804" s="39" t="str">
        <f>IFERROR(__xludf.DUMMYFUNCTION("IF(ISBETWEEN(B804,60,69), ""Old"", IF(ISBETWEEN(B804, 20, 29), ""Young"", ""Other""))"),"Old")</f>
        <v>Old</v>
      </c>
    </row>
    <row r="805">
      <c r="A805" s="40">
        <v>19067.0</v>
      </c>
      <c r="B805" s="39">
        <f t="shared" si="1"/>
        <v>69</v>
      </c>
      <c r="C805" s="39" t="str">
        <f>IFERROR(__xludf.DUMMYFUNCTION("IF(ISBETWEEN(B805,60,69), ""Old"", IF(ISBETWEEN(B805, 20, 29), ""Young"", ""Other""))"),"Old")</f>
        <v>Old</v>
      </c>
    </row>
    <row r="806">
      <c r="A806" s="40">
        <v>19068.0</v>
      </c>
      <c r="B806" s="39">
        <f t="shared" si="1"/>
        <v>69</v>
      </c>
      <c r="C806" s="39" t="str">
        <f>IFERROR(__xludf.DUMMYFUNCTION("IF(ISBETWEEN(B806,60,69), ""Old"", IF(ISBETWEEN(B806, 20, 29), ""Young"", ""Other""))"),"Old")</f>
        <v>Old</v>
      </c>
    </row>
    <row r="807">
      <c r="A807" s="40">
        <v>19069.0</v>
      </c>
      <c r="B807" s="39">
        <f t="shared" si="1"/>
        <v>69</v>
      </c>
      <c r="C807" s="39" t="str">
        <f>IFERROR(__xludf.DUMMYFUNCTION("IF(ISBETWEEN(B807,60,69), ""Old"", IF(ISBETWEEN(B807, 20, 29), ""Young"", ""Other""))"),"Old")</f>
        <v>Old</v>
      </c>
    </row>
    <row r="808">
      <c r="A808" s="40">
        <v>19070.0</v>
      </c>
      <c r="B808" s="39">
        <f t="shared" si="1"/>
        <v>69</v>
      </c>
      <c r="C808" s="39" t="str">
        <f>IFERROR(__xludf.DUMMYFUNCTION("IF(ISBETWEEN(B808,60,69), ""Old"", IF(ISBETWEEN(B808, 20, 29), ""Young"", ""Other""))"),"Old")</f>
        <v>Old</v>
      </c>
    </row>
    <row r="809">
      <c r="A809" s="40">
        <v>19071.0</v>
      </c>
      <c r="B809" s="39">
        <f t="shared" si="1"/>
        <v>69</v>
      </c>
      <c r="C809" s="39" t="str">
        <f>IFERROR(__xludf.DUMMYFUNCTION("IF(ISBETWEEN(B809,60,69), ""Old"", IF(ISBETWEEN(B809, 20, 29), ""Young"", ""Other""))"),"Old")</f>
        <v>Old</v>
      </c>
    </row>
    <row r="810">
      <c r="A810" s="40">
        <v>19072.0</v>
      </c>
      <c r="B810" s="39">
        <f t="shared" si="1"/>
        <v>69</v>
      </c>
      <c r="C810" s="39" t="str">
        <f>IFERROR(__xludf.DUMMYFUNCTION("IF(ISBETWEEN(B810,60,69), ""Old"", IF(ISBETWEEN(B810, 20, 29), ""Young"", ""Other""))"),"Old")</f>
        <v>Old</v>
      </c>
    </row>
    <row r="811">
      <c r="A811" s="40">
        <v>19073.0</v>
      </c>
      <c r="B811" s="39">
        <f t="shared" si="1"/>
        <v>69</v>
      </c>
      <c r="C811" s="39" t="str">
        <f>IFERROR(__xludf.DUMMYFUNCTION("IF(ISBETWEEN(B811,60,69), ""Old"", IF(ISBETWEEN(B811, 20, 29), ""Young"", ""Other""))"),"Old")</f>
        <v>Old</v>
      </c>
    </row>
    <row r="812">
      <c r="A812" s="40">
        <v>19074.0</v>
      </c>
      <c r="B812" s="39">
        <f t="shared" si="1"/>
        <v>69</v>
      </c>
      <c r="C812" s="39" t="str">
        <f>IFERROR(__xludf.DUMMYFUNCTION("IF(ISBETWEEN(B812,60,69), ""Old"", IF(ISBETWEEN(B812, 20, 29), ""Young"", ""Other""))"),"Old")</f>
        <v>Old</v>
      </c>
    </row>
    <row r="813">
      <c r="A813" s="40">
        <v>19075.0</v>
      </c>
      <c r="B813" s="39">
        <f t="shared" si="1"/>
        <v>69</v>
      </c>
      <c r="C813" s="39" t="str">
        <f>IFERROR(__xludf.DUMMYFUNCTION("IF(ISBETWEEN(B813,60,69), ""Old"", IF(ISBETWEEN(B813, 20, 29), ""Young"", ""Other""))"),"Old")</f>
        <v>Old</v>
      </c>
    </row>
    <row r="814">
      <c r="A814" s="40">
        <v>19076.0</v>
      </c>
      <c r="B814" s="39">
        <f t="shared" si="1"/>
        <v>69</v>
      </c>
      <c r="C814" s="39" t="str">
        <f>IFERROR(__xludf.DUMMYFUNCTION("IF(ISBETWEEN(B814,60,69), ""Old"", IF(ISBETWEEN(B814, 20, 29), ""Young"", ""Other""))"),"Old")</f>
        <v>Old</v>
      </c>
    </row>
    <row r="815">
      <c r="A815" s="40">
        <v>19077.0</v>
      </c>
      <c r="B815" s="39">
        <f t="shared" si="1"/>
        <v>69</v>
      </c>
      <c r="C815" s="39" t="str">
        <f>IFERROR(__xludf.DUMMYFUNCTION("IF(ISBETWEEN(B815,60,69), ""Old"", IF(ISBETWEEN(B815, 20, 29), ""Young"", ""Other""))"),"Old")</f>
        <v>Old</v>
      </c>
    </row>
    <row r="816">
      <c r="A816" s="40">
        <v>19078.0</v>
      </c>
      <c r="B816" s="39">
        <f t="shared" si="1"/>
        <v>69</v>
      </c>
      <c r="C816" s="39" t="str">
        <f>IFERROR(__xludf.DUMMYFUNCTION("IF(ISBETWEEN(B816,60,69), ""Old"", IF(ISBETWEEN(B816, 20, 29), ""Young"", ""Other""))"),"Old")</f>
        <v>Old</v>
      </c>
    </row>
    <row r="817">
      <c r="A817" s="40">
        <v>19079.0</v>
      </c>
      <c r="B817" s="39">
        <f t="shared" si="1"/>
        <v>69</v>
      </c>
      <c r="C817" s="39" t="str">
        <f>IFERROR(__xludf.DUMMYFUNCTION("IF(ISBETWEEN(B817,60,69), ""Old"", IF(ISBETWEEN(B817, 20, 29), ""Young"", ""Other""))"),"Old")</f>
        <v>Old</v>
      </c>
    </row>
    <row r="818">
      <c r="A818" s="40">
        <v>19080.0</v>
      </c>
      <c r="B818" s="39">
        <f t="shared" si="1"/>
        <v>69</v>
      </c>
      <c r="C818" s="39" t="str">
        <f>IFERROR(__xludf.DUMMYFUNCTION("IF(ISBETWEEN(B818,60,69), ""Old"", IF(ISBETWEEN(B818, 20, 29), ""Young"", ""Other""))"),"Old")</f>
        <v>Old</v>
      </c>
    </row>
    <row r="819">
      <c r="A819" s="40">
        <v>19081.0</v>
      </c>
      <c r="B819" s="39">
        <f t="shared" si="1"/>
        <v>69</v>
      </c>
      <c r="C819" s="39" t="str">
        <f>IFERROR(__xludf.DUMMYFUNCTION("IF(ISBETWEEN(B819,60,69), ""Old"", IF(ISBETWEEN(B819, 20, 29), ""Young"", ""Other""))"),"Old")</f>
        <v>Old</v>
      </c>
    </row>
    <row r="820">
      <c r="A820" s="40">
        <v>19082.0</v>
      </c>
      <c r="B820" s="39">
        <f t="shared" si="1"/>
        <v>69</v>
      </c>
      <c r="C820" s="39" t="str">
        <f>IFERROR(__xludf.DUMMYFUNCTION("IF(ISBETWEEN(B820,60,69), ""Old"", IF(ISBETWEEN(B820, 20, 29), ""Young"", ""Other""))"),"Old")</f>
        <v>Old</v>
      </c>
    </row>
    <row r="821">
      <c r="A821" s="40">
        <v>19083.0</v>
      </c>
      <c r="B821" s="39">
        <f t="shared" si="1"/>
        <v>69</v>
      </c>
      <c r="C821" s="39" t="str">
        <f>IFERROR(__xludf.DUMMYFUNCTION("IF(ISBETWEEN(B821,60,69), ""Old"", IF(ISBETWEEN(B821, 20, 29), ""Young"", ""Other""))"),"Old")</f>
        <v>Old</v>
      </c>
    </row>
    <row r="822">
      <c r="A822" s="40">
        <v>19084.0</v>
      </c>
      <c r="B822" s="39">
        <f t="shared" si="1"/>
        <v>69</v>
      </c>
      <c r="C822" s="39" t="str">
        <f>IFERROR(__xludf.DUMMYFUNCTION("IF(ISBETWEEN(B822,60,69), ""Old"", IF(ISBETWEEN(B822, 20, 29), ""Young"", ""Other""))"),"Old")</f>
        <v>Old</v>
      </c>
    </row>
    <row r="823">
      <c r="A823" s="40">
        <v>19085.0</v>
      </c>
      <c r="B823" s="39">
        <f t="shared" si="1"/>
        <v>69</v>
      </c>
      <c r="C823" s="39" t="str">
        <f>IFERROR(__xludf.DUMMYFUNCTION("IF(ISBETWEEN(B823,60,69), ""Old"", IF(ISBETWEEN(B823, 20, 29), ""Young"", ""Other""))"),"Old")</f>
        <v>Old</v>
      </c>
    </row>
    <row r="824">
      <c r="A824" s="40">
        <v>19086.0</v>
      </c>
      <c r="B824" s="39">
        <f t="shared" si="1"/>
        <v>69</v>
      </c>
      <c r="C824" s="39" t="str">
        <f>IFERROR(__xludf.DUMMYFUNCTION("IF(ISBETWEEN(B824,60,69), ""Old"", IF(ISBETWEEN(B824, 20, 29), ""Young"", ""Other""))"),"Old")</f>
        <v>Old</v>
      </c>
    </row>
    <row r="825">
      <c r="A825" s="40">
        <v>19087.0</v>
      </c>
      <c r="B825" s="39">
        <f t="shared" si="1"/>
        <v>69</v>
      </c>
      <c r="C825" s="39" t="str">
        <f>IFERROR(__xludf.DUMMYFUNCTION("IF(ISBETWEEN(B825,60,69), ""Old"", IF(ISBETWEEN(B825, 20, 29), ""Young"", ""Other""))"),"Old")</f>
        <v>Old</v>
      </c>
    </row>
    <row r="826">
      <c r="A826" s="40">
        <v>19088.0</v>
      </c>
      <c r="B826" s="39">
        <f t="shared" si="1"/>
        <v>69</v>
      </c>
      <c r="C826" s="39" t="str">
        <f>IFERROR(__xludf.DUMMYFUNCTION("IF(ISBETWEEN(B826,60,69), ""Old"", IF(ISBETWEEN(B826, 20, 29), ""Young"", ""Other""))"),"Old")</f>
        <v>Old</v>
      </c>
    </row>
    <row r="827">
      <c r="A827" s="40">
        <v>19089.0</v>
      </c>
      <c r="B827" s="39">
        <f t="shared" si="1"/>
        <v>69</v>
      </c>
      <c r="C827" s="39" t="str">
        <f>IFERROR(__xludf.DUMMYFUNCTION("IF(ISBETWEEN(B827,60,69), ""Old"", IF(ISBETWEEN(B827, 20, 29), ""Young"", ""Other""))"),"Old")</f>
        <v>Old</v>
      </c>
    </row>
    <row r="828">
      <c r="A828" s="40">
        <v>19090.0</v>
      </c>
      <c r="B828" s="39">
        <f t="shared" si="1"/>
        <v>69</v>
      </c>
      <c r="C828" s="39" t="str">
        <f>IFERROR(__xludf.DUMMYFUNCTION("IF(ISBETWEEN(B828,60,69), ""Old"", IF(ISBETWEEN(B828, 20, 29), ""Young"", ""Other""))"),"Old")</f>
        <v>Old</v>
      </c>
    </row>
    <row r="829">
      <c r="A829" s="40">
        <v>19091.0</v>
      </c>
      <c r="B829" s="39">
        <f t="shared" si="1"/>
        <v>69</v>
      </c>
      <c r="C829" s="39" t="str">
        <f>IFERROR(__xludf.DUMMYFUNCTION("IF(ISBETWEEN(B829,60,69), ""Old"", IF(ISBETWEEN(B829, 20, 29), ""Young"", ""Other""))"),"Old")</f>
        <v>Old</v>
      </c>
    </row>
    <row r="830">
      <c r="A830" s="40">
        <v>19092.0</v>
      </c>
      <c r="B830" s="39">
        <f t="shared" si="1"/>
        <v>69</v>
      </c>
      <c r="C830" s="39" t="str">
        <f>IFERROR(__xludf.DUMMYFUNCTION("IF(ISBETWEEN(B830,60,69), ""Old"", IF(ISBETWEEN(B830, 20, 29), ""Young"", ""Other""))"),"Old")</f>
        <v>Old</v>
      </c>
    </row>
    <row r="831">
      <c r="A831" s="40">
        <v>19093.0</v>
      </c>
      <c r="B831" s="39">
        <f t="shared" si="1"/>
        <v>69</v>
      </c>
      <c r="C831" s="39" t="str">
        <f>IFERROR(__xludf.DUMMYFUNCTION("IF(ISBETWEEN(B831,60,69), ""Old"", IF(ISBETWEEN(B831, 20, 29), ""Young"", ""Other""))"),"Old")</f>
        <v>Old</v>
      </c>
    </row>
    <row r="832">
      <c r="A832" s="40">
        <v>19094.0</v>
      </c>
      <c r="B832" s="39">
        <f t="shared" si="1"/>
        <v>69</v>
      </c>
      <c r="C832" s="39" t="str">
        <f>IFERROR(__xludf.DUMMYFUNCTION("IF(ISBETWEEN(B832,60,69), ""Old"", IF(ISBETWEEN(B832, 20, 29), ""Young"", ""Other""))"),"Old")</f>
        <v>Old</v>
      </c>
    </row>
    <row r="833">
      <c r="A833" s="40">
        <v>19095.0</v>
      </c>
      <c r="B833" s="39">
        <f t="shared" si="1"/>
        <v>69</v>
      </c>
      <c r="C833" s="39" t="str">
        <f>IFERROR(__xludf.DUMMYFUNCTION("IF(ISBETWEEN(B833,60,69), ""Old"", IF(ISBETWEEN(B833, 20, 29), ""Young"", ""Other""))"),"Old")</f>
        <v>Old</v>
      </c>
    </row>
    <row r="834">
      <c r="A834" s="40">
        <v>19096.0</v>
      </c>
      <c r="B834" s="39">
        <f t="shared" si="1"/>
        <v>69</v>
      </c>
      <c r="C834" s="39" t="str">
        <f>IFERROR(__xludf.DUMMYFUNCTION("IF(ISBETWEEN(B834,60,69), ""Old"", IF(ISBETWEEN(B834, 20, 29), ""Young"", ""Other""))"),"Old")</f>
        <v>Old</v>
      </c>
    </row>
    <row r="835">
      <c r="A835" s="40">
        <v>19097.0</v>
      </c>
      <c r="B835" s="39">
        <f t="shared" si="1"/>
        <v>69</v>
      </c>
      <c r="C835" s="39" t="str">
        <f>IFERROR(__xludf.DUMMYFUNCTION("IF(ISBETWEEN(B835,60,69), ""Old"", IF(ISBETWEEN(B835, 20, 29), ""Young"", ""Other""))"),"Old")</f>
        <v>Old</v>
      </c>
    </row>
    <row r="836">
      <c r="A836" s="40">
        <v>19098.0</v>
      </c>
      <c r="B836" s="39">
        <f t="shared" si="1"/>
        <v>69</v>
      </c>
      <c r="C836" s="39" t="str">
        <f>IFERROR(__xludf.DUMMYFUNCTION("IF(ISBETWEEN(B836,60,69), ""Old"", IF(ISBETWEEN(B836, 20, 29), ""Young"", ""Other""))"),"Old")</f>
        <v>Old</v>
      </c>
    </row>
    <row r="837">
      <c r="A837" s="40">
        <v>19099.0</v>
      </c>
      <c r="B837" s="39">
        <f t="shared" si="1"/>
        <v>69</v>
      </c>
      <c r="C837" s="39" t="str">
        <f>IFERROR(__xludf.DUMMYFUNCTION("IF(ISBETWEEN(B837,60,69), ""Old"", IF(ISBETWEEN(B837, 20, 29), ""Young"", ""Other""))"),"Old")</f>
        <v>Old</v>
      </c>
    </row>
    <row r="838">
      <c r="A838" s="40">
        <v>19100.0</v>
      </c>
      <c r="B838" s="39">
        <f t="shared" si="1"/>
        <v>69</v>
      </c>
      <c r="C838" s="39" t="str">
        <f>IFERROR(__xludf.DUMMYFUNCTION("IF(ISBETWEEN(B838,60,69), ""Old"", IF(ISBETWEEN(B838, 20, 29), ""Young"", ""Other""))"),"Old")</f>
        <v>Old</v>
      </c>
    </row>
    <row r="839">
      <c r="A839" s="40">
        <v>19101.0</v>
      </c>
      <c r="B839" s="39">
        <f t="shared" si="1"/>
        <v>69</v>
      </c>
      <c r="C839" s="39" t="str">
        <f>IFERROR(__xludf.DUMMYFUNCTION("IF(ISBETWEEN(B839,60,69), ""Old"", IF(ISBETWEEN(B839, 20, 29), ""Young"", ""Other""))"),"Old")</f>
        <v>Old</v>
      </c>
    </row>
    <row r="840">
      <c r="A840" s="40">
        <v>19102.0</v>
      </c>
      <c r="B840" s="39">
        <f t="shared" si="1"/>
        <v>69</v>
      </c>
      <c r="C840" s="39" t="str">
        <f>IFERROR(__xludf.DUMMYFUNCTION("IF(ISBETWEEN(B840,60,69), ""Old"", IF(ISBETWEEN(B840, 20, 29), ""Young"", ""Other""))"),"Old")</f>
        <v>Old</v>
      </c>
    </row>
    <row r="841">
      <c r="A841" s="40">
        <v>19103.0</v>
      </c>
      <c r="B841" s="39">
        <f t="shared" si="1"/>
        <v>69</v>
      </c>
      <c r="C841" s="39" t="str">
        <f>IFERROR(__xludf.DUMMYFUNCTION("IF(ISBETWEEN(B841,60,69), ""Old"", IF(ISBETWEEN(B841, 20, 29), ""Young"", ""Other""))"),"Old")</f>
        <v>Old</v>
      </c>
    </row>
    <row r="842">
      <c r="A842" s="40">
        <v>19104.0</v>
      </c>
      <c r="B842" s="39">
        <f t="shared" si="1"/>
        <v>69</v>
      </c>
      <c r="C842" s="39" t="str">
        <f>IFERROR(__xludf.DUMMYFUNCTION("IF(ISBETWEEN(B842,60,69), ""Old"", IF(ISBETWEEN(B842, 20, 29), ""Young"", ""Other""))"),"Old")</f>
        <v>Old</v>
      </c>
    </row>
    <row r="843">
      <c r="A843" s="40">
        <v>19105.0</v>
      </c>
      <c r="B843" s="39">
        <f t="shared" si="1"/>
        <v>69</v>
      </c>
      <c r="C843" s="39" t="str">
        <f>IFERROR(__xludf.DUMMYFUNCTION("IF(ISBETWEEN(B843,60,69), ""Old"", IF(ISBETWEEN(B843, 20, 29), ""Young"", ""Other""))"),"Old")</f>
        <v>Old</v>
      </c>
    </row>
    <row r="844">
      <c r="A844" s="40">
        <v>19106.0</v>
      </c>
      <c r="B844" s="39">
        <f t="shared" si="1"/>
        <v>69</v>
      </c>
      <c r="C844" s="39" t="str">
        <f>IFERROR(__xludf.DUMMYFUNCTION("IF(ISBETWEEN(B844,60,69), ""Old"", IF(ISBETWEEN(B844, 20, 29), ""Young"", ""Other""))"),"Old")</f>
        <v>Old</v>
      </c>
    </row>
    <row r="845">
      <c r="A845" s="40">
        <v>19107.0</v>
      </c>
      <c r="B845" s="39">
        <f t="shared" si="1"/>
        <v>69</v>
      </c>
      <c r="C845" s="39" t="str">
        <f>IFERROR(__xludf.DUMMYFUNCTION("IF(ISBETWEEN(B845,60,69), ""Old"", IF(ISBETWEEN(B845, 20, 29), ""Young"", ""Other""))"),"Old")</f>
        <v>Old</v>
      </c>
    </row>
    <row r="846">
      <c r="A846" s="40">
        <v>19108.0</v>
      </c>
      <c r="B846" s="39">
        <f t="shared" si="1"/>
        <v>69</v>
      </c>
      <c r="C846" s="39" t="str">
        <f>IFERROR(__xludf.DUMMYFUNCTION("IF(ISBETWEEN(B846,60,69), ""Old"", IF(ISBETWEEN(B846, 20, 29), ""Young"", ""Other""))"),"Old")</f>
        <v>Old</v>
      </c>
    </row>
    <row r="847">
      <c r="A847" s="40">
        <v>19109.0</v>
      </c>
      <c r="B847" s="39">
        <f t="shared" si="1"/>
        <v>69</v>
      </c>
      <c r="C847" s="39" t="str">
        <f>IFERROR(__xludf.DUMMYFUNCTION("IF(ISBETWEEN(B847,60,69), ""Old"", IF(ISBETWEEN(B847, 20, 29), ""Young"", ""Other""))"),"Old")</f>
        <v>Old</v>
      </c>
    </row>
    <row r="848">
      <c r="A848" s="40">
        <v>19110.0</v>
      </c>
      <c r="B848" s="39">
        <f t="shared" si="1"/>
        <v>69</v>
      </c>
      <c r="C848" s="39" t="str">
        <f>IFERROR(__xludf.DUMMYFUNCTION("IF(ISBETWEEN(B848,60,69), ""Old"", IF(ISBETWEEN(B848, 20, 29), ""Young"", ""Other""))"),"Old")</f>
        <v>Old</v>
      </c>
    </row>
    <row r="849">
      <c r="A849" s="40">
        <v>19111.0</v>
      </c>
      <c r="B849" s="39">
        <f t="shared" si="1"/>
        <v>69</v>
      </c>
      <c r="C849" s="39" t="str">
        <f>IFERROR(__xludf.DUMMYFUNCTION("IF(ISBETWEEN(B849,60,69), ""Old"", IF(ISBETWEEN(B849, 20, 29), ""Young"", ""Other""))"),"Old")</f>
        <v>Old</v>
      </c>
    </row>
    <row r="850">
      <c r="A850" s="40">
        <v>19112.0</v>
      </c>
      <c r="B850" s="39">
        <f t="shared" si="1"/>
        <v>69</v>
      </c>
      <c r="C850" s="39" t="str">
        <f>IFERROR(__xludf.DUMMYFUNCTION("IF(ISBETWEEN(B850,60,69), ""Old"", IF(ISBETWEEN(B850, 20, 29), ""Young"", ""Other""))"),"Old")</f>
        <v>Old</v>
      </c>
    </row>
    <row r="851">
      <c r="A851" s="40">
        <v>19113.0</v>
      </c>
      <c r="B851" s="39">
        <f t="shared" si="1"/>
        <v>69</v>
      </c>
      <c r="C851" s="39" t="str">
        <f>IFERROR(__xludf.DUMMYFUNCTION("IF(ISBETWEEN(B851,60,69), ""Old"", IF(ISBETWEEN(B851, 20, 29), ""Young"", ""Other""))"),"Old")</f>
        <v>Old</v>
      </c>
    </row>
    <row r="852">
      <c r="A852" s="40">
        <v>19114.0</v>
      </c>
      <c r="B852" s="39">
        <f t="shared" si="1"/>
        <v>69</v>
      </c>
      <c r="C852" s="39" t="str">
        <f>IFERROR(__xludf.DUMMYFUNCTION("IF(ISBETWEEN(B852,60,69), ""Old"", IF(ISBETWEEN(B852, 20, 29), ""Young"", ""Other""))"),"Old")</f>
        <v>Old</v>
      </c>
    </row>
    <row r="853">
      <c r="A853" s="40">
        <v>19115.0</v>
      </c>
      <c r="B853" s="39">
        <f t="shared" si="1"/>
        <v>69</v>
      </c>
      <c r="C853" s="39" t="str">
        <f>IFERROR(__xludf.DUMMYFUNCTION("IF(ISBETWEEN(B853,60,69), ""Old"", IF(ISBETWEEN(B853, 20, 29), ""Young"", ""Other""))"),"Old")</f>
        <v>Old</v>
      </c>
    </row>
    <row r="854">
      <c r="A854" s="40">
        <v>19116.0</v>
      </c>
      <c r="B854" s="39">
        <f t="shared" si="1"/>
        <v>69</v>
      </c>
      <c r="C854" s="39" t="str">
        <f>IFERROR(__xludf.DUMMYFUNCTION("IF(ISBETWEEN(B854,60,69), ""Old"", IF(ISBETWEEN(B854, 20, 29), ""Young"", ""Other""))"),"Old")</f>
        <v>Old</v>
      </c>
    </row>
    <row r="855">
      <c r="A855" s="40">
        <v>19117.0</v>
      </c>
      <c r="B855" s="39">
        <f t="shared" si="1"/>
        <v>69</v>
      </c>
      <c r="C855" s="39" t="str">
        <f>IFERROR(__xludf.DUMMYFUNCTION("IF(ISBETWEEN(B855,60,69), ""Old"", IF(ISBETWEEN(B855, 20, 29), ""Young"", ""Other""))"),"Old")</f>
        <v>Old</v>
      </c>
    </row>
    <row r="856">
      <c r="A856" s="40">
        <v>19118.0</v>
      </c>
      <c r="B856" s="39">
        <f t="shared" si="1"/>
        <v>69</v>
      </c>
      <c r="C856" s="39" t="str">
        <f>IFERROR(__xludf.DUMMYFUNCTION("IF(ISBETWEEN(B856,60,69), ""Old"", IF(ISBETWEEN(B856, 20, 29), ""Young"", ""Other""))"),"Old")</f>
        <v>Old</v>
      </c>
    </row>
    <row r="857">
      <c r="A857" s="40">
        <v>19119.0</v>
      </c>
      <c r="B857" s="39">
        <f t="shared" si="1"/>
        <v>69</v>
      </c>
      <c r="C857" s="39" t="str">
        <f>IFERROR(__xludf.DUMMYFUNCTION("IF(ISBETWEEN(B857,60,69), ""Old"", IF(ISBETWEEN(B857, 20, 29), ""Young"", ""Other""))"),"Old")</f>
        <v>Old</v>
      </c>
    </row>
    <row r="858">
      <c r="A858" s="40">
        <v>19120.0</v>
      </c>
      <c r="B858" s="39">
        <f t="shared" si="1"/>
        <v>69</v>
      </c>
      <c r="C858" s="39" t="str">
        <f>IFERROR(__xludf.DUMMYFUNCTION("IF(ISBETWEEN(B858,60,69), ""Old"", IF(ISBETWEEN(B858, 20, 29), ""Young"", ""Other""))"),"Old")</f>
        <v>Old</v>
      </c>
    </row>
    <row r="859">
      <c r="A859" s="40">
        <v>19121.0</v>
      </c>
      <c r="B859" s="39">
        <f t="shared" si="1"/>
        <v>69</v>
      </c>
      <c r="C859" s="39" t="str">
        <f>IFERROR(__xludf.DUMMYFUNCTION("IF(ISBETWEEN(B859,60,69), ""Old"", IF(ISBETWEEN(B859, 20, 29), ""Young"", ""Other""))"),"Old")</f>
        <v>Old</v>
      </c>
    </row>
    <row r="860">
      <c r="A860" s="40">
        <v>19122.0</v>
      </c>
      <c r="B860" s="39">
        <f t="shared" si="1"/>
        <v>69</v>
      </c>
      <c r="C860" s="39" t="str">
        <f>IFERROR(__xludf.DUMMYFUNCTION("IF(ISBETWEEN(B860,60,69), ""Old"", IF(ISBETWEEN(B860, 20, 29), ""Young"", ""Other""))"),"Old")</f>
        <v>Old</v>
      </c>
    </row>
    <row r="861">
      <c r="A861" s="40">
        <v>19123.0</v>
      </c>
      <c r="B861" s="39">
        <f t="shared" si="1"/>
        <v>69</v>
      </c>
      <c r="C861" s="39" t="str">
        <f>IFERROR(__xludf.DUMMYFUNCTION("IF(ISBETWEEN(B861,60,69), ""Old"", IF(ISBETWEEN(B861, 20, 29), ""Young"", ""Other""))"),"Old")</f>
        <v>Old</v>
      </c>
    </row>
    <row r="862">
      <c r="A862" s="40">
        <v>19124.0</v>
      </c>
      <c r="B862" s="39">
        <f t="shared" si="1"/>
        <v>69</v>
      </c>
      <c r="C862" s="39" t="str">
        <f>IFERROR(__xludf.DUMMYFUNCTION("IF(ISBETWEEN(B862,60,69), ""Old"", IF(ISBETWEEN(B862, 20, 29), ""Young"", ""Other""))"),"Old")</f>
        <v>Old</v>
      </c>
    </row>
    <row r="863">
      <c r="A863" s="40">
        <v>19125.0</v>
      </c>
      <c r="B863" s="39">
        <f t="shared" si="1"/>
        <v>69</v>
      </c>
      <c r="C863" s="39" t="str">
        <f>IFERROR(__xludf.DUMMYFUNCTION("IF(ISBETWEEN(B863,60,69), ""Old"", IF(ISBETWEEN(B863, 20, 29), ""Young"", ""Other""))"),"Old")</f>
        <v>Old</v>
      </c>
    </row>
    <row r="864">
      <c r="A864" s="40">
        <v>19126.0</v>
      </c>
      <c r="B864" s="39">
        <f t="shared" si="1"/>
        <v>69</v>
      </c>
      <c r="C864" s="39" t="str">
        <f>IFERROR(__xludf.DUMMYFUNCTION("IF(ISBETWEEN(B864,60,69), ""Old"", IF(ISBETWEEN(B864, 20, 29), ""Young"", ""Other""))"),"Old")</f>
        <v>Old</v>
      </c>
    </row>
    <row r="865">
      <c r="A865" s="40">
        <v>19127.0</v>
      </c>
      <c r="B865" s="39">
        <f t="shared" si="1"/>
        <v>69</v>
      </c>
      <c r="C865" s="39" t="str">
        <f>IFERROR(__xludf.DUMMYFUNCTION("IF(ISBETWEEN(B865,60,69), ""Old"", IF(ISBETWEEN(B865, 20, 29), ""Young"", ""Other""))"),"Old")</f>
        <v>Old</v>
      </c>
    </row>
    <row r="866">
      <c r="A866" s="40">
        <v>19128.0</v>
      </c>
      <c r="B866" s="39">
        <f t="shared" si="1"/>
        <v>69</v>
      </c>
      <c r="C866" s="39" t="str">
        <f>IFERROR(__xludf.DUMMYFUNCTION("IF(ISBETWEEN(B866,60,69), ""Old"", IF(ISBETWEEN(B866, 20, 29), ""Young"", ""Other""))"),"Old")</f>
        <v>Old</v>
      </c>
    </row>
    <row r="867">
      <c r="A867" s="40">
        <v>19129.0</v>
      </c>
      <c r="B867" s="39">
        <f t="shared" si="1"/>
        <v>69</v>
      </c>
      <c r="C867" s="39" t="str">
        <f>IFERROR(__xludf.DUMMYFUNCTION("IF(ISBETWEEN(B867,60,69), ""Old"", IF(ISBETWEEN(B867, 20, 29), ""Young"", ""Other""))"),"Old")</f>
        <v>Old</v>
      </c>
    </row>
    <row r="868">
      <c r="A868" s="40">
        <v>19130.0</v>
      </c>
      <c r="B868" s="39">
        <f t="shared" si="1"/>
        <v>69</v>
      </c>
      <c r="C868" s="39" t="str">
        <f>IFERROR(__xludf.DUMMYFUNCTION("IF(ISBETWEEN(B868,60,69), ""Old"", IF(ISBETWEEN(B868, 20, 29), ""Young"", ""Other""))"),"Old")</f>
        <v>Old</v>
      </c>
    </row>
    <row r="869">
      <c r="A869" s="40">
        <v>19131.0</v>
      </c>
      <c r="B869" s="39">
        <f t="shared" si="1"/>
        <v>69</v>
      </c>
      <c r="C869" s="39" t="str">
        <f>IFERROR(__xludf.DUMMYFUNCTION("IF(ISBETWEEN(B869,60,69), ""Old"", IF(ISBETWEEN(B869, 20, 29), ""Young"", ""Other""))"),"Old")</f>
        <v>Old</v>
      </c>
    </row>
    <row r="870">
      <c r="A870" s="40">
        <v>19132.0</v>
      </c>
      <c r="B870" s="39">
        <f t="shared" si="1"/>
        <v>69</v>
      </c>
      <c r="C870" s="39" t="str">
        <f>IFERROR(__xludf.DUMMYFUNCTION("IF(ISBETWEEN(B870,60,69), ""Old"", IF(ISBETWEEN(B870, 20, 29), ""Young"", ""Other""))"),"Old")</f>
        <v>Old</v>
      </c>
    </row>
    <row r="871">
      <c r="A871" s="40">
        <v>19133.0</v>
      </c>
      <c r="B871" s="39">
        <f t="shared" si="1"/>
        <v>69</v>
      </c>
      <c r="C871" s="39" t="str">
        <f>IFERROR(__xludf.DUMMYFUNCTION("IF(ISBETWEEN(B871,60,69), ""Old"", IF(ISBETWEEN(B871, 20, 29), ""Young"", ""Other""))"),"Old")</f>
        <v>Old</v>
      </c>
    </row>
    <row r="872">
      <c r="A872" s="40">
        <v>19134.0</v>
      </c>
      <c r="B872" s="39">
        <f t="shared" si="1"/>
        <v>69</v>
      </c>
      <c r="C872" s="39" t="str">
        <f>IFERROR(__xludf.DUMMYFUNCTION("IF(ISBETWEEN(B872,60,69), ""Old"", IF(ISBETWEEN(B872, 20, 29), ""Young"", ""Other""))"),"Old")</f>
        <v>Old</v>
      </c>
    </row>
    <row r="873">
      <c r="A873" s="40">
        <v>19135.0</v>
      </c>
      <c r="B873" s="39">
        <f t="shared" si="1"/>
        <v>69</v>
      </c>
      <c r="C873" s="39" t="str">
        <f>IFERROR(__xludf.DUMMYFUNCTION("IF(ISBETWEEN(B873,60,69), ""Old"", IF(ISBETWEEN(B873, 20, 29), ""Young"", ""Other""))"),"Old")</f>
        <v>Old</v>
      </c>
    </row>
    <row r="874">
      <c r="A874" s="40">
        <v>19136.0</v>
      </c>
      <c r="B874" s="39">
        <f t="shared" si="1"/>
        <v>69</v>
      </c>
      <c r="C874" s="39" t="str">
        <f>IFERROR(__xludf.DUMMYFUNCTION("IF(ISBETWEEN(B874,60,69), ""Old"", IF(ISBETWEEN(B874, 20, 29), ""Young"", ""Other""))"),"Old")</f>
        <v>Old</v>
      </c>
    </row>
    <row r="875">
      <c r="A875" s="40">
        <v>19137.0</v>
      </c>
      <c r="B875" s="39">
        <f t="shared" si="1"/>
        <v>69</v>
      </c>
      <c r="C875" s="39" t="str">
        <f>IFERROR(__xludf.DUMMYFUNCTION("IF(ISBETWEEN(B875,60,69), ""Old"", IF(ISBETWEEN(B875, 20, 29), ""Young"", ""Other""))"),"Old")</f>
        <v>Old</v>
      </c>
    </row>
    <row r="876">
      <c r="A876" s="40">
        <v>19138.0</v>
      </c>
      <c r="B876" s="39">
        <f t="shared" si="1"/>
        <v>69</v>
      </c>
      <c r="C876" s="39" t="str">
        <f>IFERROR(__xludf.DUMMYFUNCTION("IF(ISBETWEEN(B876,60,69), ""Old"", IF(ISBETWEEN(B876, 20, 29), ""Young"", ""Other""))"),"Old")</f>
        <v>Old</v>
      </c>
    </row>
    <row r="877">
      <c r="A877" s="40">
        <v>19139.0</v>
      </c>
      <c r="B877" s="39">
        <f t="shared" si="1"/>
        <v>69</v>
      </c>
      <c r="C877" s="39" t="str">
        <f>IFERROR(__xludf.DUMMYFUNCTION("IF(ISBETWEEN(B877,60,69), ""Old"", IF(ISBETWEEN(B877, 20, 29), ""Young"", ""Other""))"),"Old")</f>
        <v>Old</v>
      </c>
    </row>
    <row r="878">
      <c r="A878" s="40">
        <v>19140.0</v>
      </c>
      <c r="B878" s="39">
        <f t="shared" si="1"/>
        <v>69</v>
      </c>
      <c r="C878" s="39" t="str">
        <f>IFERROR(__xludf.DUMMYFUNCTION("IF(ISBETWEEN(B878,60,69), ""Old"", IF(ISBETWEEN(B878, 20, 29), ""Young"", ""Other""))"),"Old")</f>
        <v>Old</v>
      </c>
    </row>
    <row r="879">
      <c r="A879" s="40">
        <v>19141.0</v>
      </c>
      <c r="B879" s="39">
        <f t="shared" si="1"/>
        <v>69</v>
      </c>
      <c r="C879" s="39" t="str">
        <f>IFERROR(__xludf.DUMMYFUNCTION("IF(ISBETWEEN(B879,60,69), ""Old"", IF(ISBETWEEN(B879, 20, 29), ""Young"", ""Other""))"),"Old")</f>
        <v>Old</v>
      </c>
    </row>
    <row r="880">
      <c r="A880" s="40">
        <v>19142.0</v>
      </c>
      <c r="B880" s="39">
        <f t="shared" si="1"/>
        <v>69</v>
      </c>
      <c r="C880" s="39" t="str">
        <f>IFERROR(__xludf.DUMMYFUNCTION("IF(ISBETWEEN(B880,60,69), ""Old"", IF(ISBETWEEN(B880, 20, 29), ""Young"", ""Other""))"),"Old")</f>
        <v>Old</v>
      </c>
    </row>
    <row r="881">
      <c r="A881" s="40">
        <v>19143.0</v>
      </c>
      <c r="B881" s="39">
        <f t="shared" si="1"/>
        <v>69</v>
      </c>
      <c r="C881" s="39" t="str">
        <f>IFERROR(__xludf.DUMMYFUNCTION("IF(ISBETWEEN(B881,60,69), ""Old"", IF(ISBETWEEN(B881, 20, 29), ""Young"", ""Other""))"),"Old")</f>
        <v>Old</v>
      </c>
    </row>
    <row r="882">
      <c r="A882" s="40">
        <v>19144.0</v>
      </c>
      <c r="B882" s="39">
        <f t="shared" si="1"/>
        <v>69</v>
      </c>
      <c r="C882" s="39" t="str">
        <f>IFERROR(__xludf.DUMMYFUNCTION("IF(ISBETWEEN(B882,60,69), ""Old"", IF(ISBETWEEN(B882, 20, 29), ""Young"", ""Other""))"),"Old")</f>
        <v>Old</v>
      </c>
    </row>
    <row r="883">
      <c r="A883" s="40">
        <v>19145.0</v>
      </c>
      <c r="B883" s="39">
        <f t="shared" si="1"/>
        <v>69</v>
      </c>
      <c r="C883" s="39" t="str">
        <f>IFERROR(__xludf.DUMMYFUNCTION("IF(ISBETWEEN(B883,60,69), ""Old"", IF(ISBETWEEN(B883, 20, 29), ""Young"", ""Other""))"),"Old")</f>
        <v>Old</v>
      </c>
    </row>
    <row r="884">
      <c r="A884" s="40">
        <v>19146.0</v>
      </c>
      <c r="B884" s="39">
        <f t="shared" si="1"/>
        <v>69</v>
      </c>
      <c r="C884" s="39" t="str">
        <f>IFERROR(__xludf.DUMMYFUNCTION("IF(ISBETWEEN(B884,60,69), ""Old"", IF(ISBETWEEN(B884, 20, 29), ""Young"", ""Other""))"),"Old")</f>
        <v>Old</v>
      </c>
    </row>
    <row r="885">
      <c r="A885" s="40">
        <v>19147.0</v>
      </c>
      <c r="B885" s="39">
        <f t="shared" si="1"/>
        <v>69</v>
      </c>
      <c r="C885" s="39" t="str">
        <f>IFERROR(__xludf.DUMMYFUNCTION("IF(ISBETWEEN(B885,60,69), ""Old"", IF(ISBETWEEN(B885, 20, 29), ""Young"", ""Other""))"),"Old")</f>
        <v>Old</v>
      </c>
    </row>
    <row r="886">
      <c r="A886" s="40">
        <v>19148.0</v>
      </c>
      <c r="B886" s="39">
        <f t="shared" si="1"/>
        <v>69</v>
      </c>
      <c r="C886" s="39" t="str">
        <f>IFERROR(__xludf.DUMMYFUNCTION("IF(ISBETWEEN(B886,60,69), ""Old"", IF(ISBETWEEN(B886, 20, 29), ""Young"", ""Other""))"),"Old")</f>
        <v>Old</v>
      </c>
    </row>
    <row r="887">
      <c r="A887" s="40">
        <v>19149.0</v>
      </c>
      <c r="B887" s="39">
        <f t="shared" si="1"/>
        <v>69</v>
      </c>
      <c r="C887" s="39" t="str">
        <f>IFERROR(__xludf.DUMMYFUNCTION("IF(ISBETWEEN(B887,60,69), ""Old"", IF(ISBETWEEN(B887, 20, 29), ""Young"", ""Other""))"),"Old")</f>
        <v>Old</v>
      </c>
    </row>
    <row r="888">
      <c r="A888" s="40">
        <v>19150.0</v>
      </c>
      <c r="B888" s="39">
        <f t="shared" si="1"/>
        <v>69</v>
      </c>
      <c r="C888" s="39" t="str">
        <f>IFERROR(__xludf.DUMMYFUNCTION("IF(ISBETWEEN(B888,60,69), ""Old"", IF(ISBETWEEN(B888, 20, 29), ""Young"", ""Other""))"),"Old")</f>
        <v>Old</v>
      </c>
    </row>
    <row r="889">
      <c r="A889" s="40">
        <v>19151.0</v>
      </c>
      <c r="B889" s="39">
        <f t="shared" si="1"/>
        <v>69</v>
      </c>
      <c r="C889" s="39" t="str">
        <f>IFERROR(__xludf.DUMMYFUNCTION("IF(ISBETWEEN(B889,60,69), ""Old"", IF(ISBETWEEN(B889, 20, 29), ""Young"", ""Other""))"),"Old")</f>
        <v>Old</v>
      </c>
    </row>
    <row r="890">
      <c r="A890" s="40">
        <v>19152.0</v>
      </c>
      <c r="B890" s="39">
        <f t="shared" si="1"/>
        <v>69</v>
      </c>
      <c r="C890" s="39" t="str">
        <f>IFERROR(__xludf.DUMMYFUNCTION("IF(ISBETWEEN(B890,60,69), ""Old"", IF(ISBETWEEN(B890, 20, 29), ""Young"", ""Other""))"),"Old")</f>
        <v>Old</v>
      </c>
    </row>
    <row r="891">
      <c r="A891" s="40">
        <v>19153.0</v>
      </c>
      <c r="B891" s="39">
        <f t="shared" si="1"/>
        <v>69</v>
      </c>
      <c r="C891" s="39" t="str">
        <f>IFERROR(__xludf.DUMMYFUNCTION("IF(ISBETWEEN(B891,60,69), ""Old"", IF(ISBETWEEN(B891, 20, 29), ""Young"", ""Other""))"),"Old")</f>
        <v>Old</v>
      </c>
    </row>
    <row r="892">
      <c r="A892" s="40">
        <v>19154.0</v>
      </c>
      <c r="B892" s="39">
        <f t="shared" si="1"/>
        <v>69</v>
      </c>
      <c r="C892" s="39" t="str">
        <f>IFERROR(__xludf.DUMMYFUNCTION("IF(ISBETWEEN(B892,60,69), ""Old"", IF(ISBETWEEN(B892, 20, 29), ""Young"", ""Other""))"),"Old")</f>
        <v>Old</v>
      </c>
    </row>
    <row r="893">
      <c r="A893" s="40">
        <v>19155.0</v>
      </c>
      <c r="B893" s="39">
        <f t="shared" si="1"/>
        <v>69</v>
      </c>
      <c r="C893" s="39" t="str">
        <f>IFERROR(__xludf.DUMMYFUNCTION("IF(ISBETWEEN(B893,60,69), ""Old"", IF(ISBETWEEN(B893, 20, 29), ""Young"", ""Other""))"),"Old")</f>
        <v>Old</v>
      </c>
    </row>
    <row r="894">
      <c r="A894" s="40">
        <v>19156.0</v>
      </c>
      <c r="B894" s="39">
        <f t="shared" si="1"/>
        <v>69</v>
      </c>
      <c r="C894" s="39" t="str">
        <f>IFERROR(__xludf.DUMMYFUNCTION("IF(ISBETWEEN(B894,60,69), ""Old"", IF(ISBETWEEN(B894, 20, 29), ""Young"", ""Other""))"),"Old")</f>
        <v>Old</v>
      </c>
    </row>
    <row r="895">
      <c r="A895" s="40">
        <v>19157.0</v>
      </c>
      <c r="B895" s="39">
        <f t="shared" si="1"/>
        <v>69</v>
      </c>
      <c r="C895" s="39" t="str">
        <f>IFERROR(__xludf.DUMMYFUNCTION("IF(ISBETWEEN(B895,60,69), ""Old"", IF(ISBETWEEN(B895, 20, 29), ""Young"", ""Other""))"),"Old")</f>
        <v>Old</v>
      </c>
    </row>
    <row r="896">
      <c r="A896" s="40">
        <v>19158.0</v>
      </c>
      <c r="B896" s="39">
        <f t="shared" si="1"/>
        <v>69</v>
      </c>
      <c r="C896" s="39" t="str">
        <f>IFERROR(__xludf.DUMMYFUNCTION("IF(ISBETWEEN(B896,60,69), ""Old"", IF(ISBETWEEN(B896, 20, 29), ""Young"", ""Other""))"),"Old")</f>
        <v>Old</v>
      </c>
    </row>
    <row r="897">
      <c r="A897" s="40">
        <v>19159.0</v>
      </c>
      <c r="B897" s="39">
        <f t="shared" si="1"/>
        <v>69</v>
      </c>
      <c r="C897" s="39" t="str">
        <f>IFERROR(__xludf.DUMMYFUNCTION("IF(ISBETWEEN(B897,60,69), ""Old"", IF(ISBETWEEN(B897, 20, 29), ""Young"", ""Other""))"),"Old")</f>
        <v>Old</v>
      </c>
    </row>
    <row r="898">
      <c r="A898" s="40">
        <v>19160.0</v>
      </c>
      <c r="B898" s="39">
        <f t="shared" si="1"/>
        <v>69</v>
      </c>
      <c r="C898" s="39" t="str">
        <f>IFERROR(__xludf.DUMMYFUNCTION("IF(ISBETWEEN(B898,60,69), ""Old"", IF(ISBETWEEN(B898, 20, 29), ""Young"", ""Other""))"),"Old")</f>
        <v>Old</v>
      </c>
    </row>
    <row r="899">
      <c r="A899" s="40">
        <v>19161.0</v>
      </c>
      <c r="B899" s="39">
        <f t="shared" si="1"/>
        <v>69</v>
      </c>
      <c r="C899" s="39" t="str">
        <f>IFERROR(__xludf.DUMMYFUNCTION("IF(ISBETWEEN(B899,60,69), ""Old"", IF(ISBETWEEN(B899, 20, 29), ""Young"", ""Other""))"),"Old")</f>
        <v>Old</v>
      </c>
    </row>
    <row r="900">
      <c r="A900" s="40">
        <v>19162.0</v>
      </c>
      <c r="B900" s="39">
        <f t="shared" si="1"/>
        <v>69</v>
      </c>
      <c r="C900" s="39" t="str">
        <f>IFERROR(__xludf.DUMMYFUNCTION("IF(ISBETWEEN(B900,60,69), ""Old"", IF(ISBETWEEN(B900, 20, 29), ""Young"", ""Other""))"),"Old")</f>
        <v>Old</v>
      </c>
    </row>
    <row r="901">
      <c r="A901" s="40">
        <v>19163.0</v>
      </c>
      <c r="B901" s="39">
        <f t="shared" si="1"/>
        <v>69</v>
      </c>
      <c r="C901" s="39" t="str">
        <f>IFERROR(__xludf.DUMMYFUNCTION("IF(ISBETWEEN(B901,60,69), ""Old"", IF(ISBETWEEN(B901, 20, 29), ""Young"", ""Other""))"),"Old")</f>
        <v>Old</v>
      </c>
    </row>
    <row r="902">
      <c r="A902" s="40">
        <v>19164.0</v>
      </c>
      <c r="B902" s="39">
        <f t="shared" si="1"/>
        <v>69</v>
      </c>
      <c r="C902" s="39" t="str">
        <f>IFERROR(__xludf.DUMMYFUNCTION("IF(ISBETWEEN(B902,60,69), ""Old"", IF(ISBETWEEN(B902, 20, 29), ""Young"", ""Other""))"),"Old")</f>
        <v>Old</v>
      </c>
    </row>
    <row r="903">
      <c r="A903" s="40">
        <v>19165.0</v>
      </c>
      <c r="B903" s="39">
        <f t="shared" si="1"/>
        <v>69</v>
      </c>
      <c r="C903" s="39" t="str">
        <f>IFERROR(__xludf.DUMMYFUNCTION("IF(ISBETWEEN(B903,60,69), ""Old"", IF(ISBETWEEN(B903, 20, 29), ""Young"", ""Other""))"),"Old")</f>
        <v>Old</v>
      </c>
    </row>
    <row r="904">
      <c r="A904" s="40">
        <v>19166.0</v>
      </c>
      <c r="B904" s="39">
        <f t="shared" si="1"/>
        <v>69</v>
      </c>
      <c r="C904" s="39" t="str">
        <f>IFERROR(__xludf.DUMMYFUNCTION("IF(ISBETWEEN(B904,60,69), ""Old"", IF(ISBETWEEN(B904, 20, 29), ""Young"", ""Other""))"),"Old")</f>
        <v>Old</v>
      </c>
    </row>
    <row r="905">
      <c r="A905" s="40">
        <v>19167.0</v>
      </c>
      <c r="B905" s="39">
        <f t="shared" si="1"/>
        <v>69</v>
      </c>
      <c r="C905" s="39" t="str">
        <f>IFERROR(__xludf.DUMMYFUNCTION("IF(ISBETWEEN(B905,60,69), ""Old"", IF(ISBETWEEN(B905, 20, 29), ""Young"", ""Other""))"),"Old")</f>
        <v>Old</v>
      </c>
    </row>
    <row r="906">
      <c r="A906" s="40">
        <v>19168.0</v>
      </c>
      <c r="B906" s="39">
        <f t="shared" si="1"/>
        <v>69</v>
      </c>
      <c r="C906" s="39" t="str">
        <f>IFERROR(__xludf.DUMMYFUNCTION("IF(ISBETWEEN(B906,60,69), ""Old"", IF(ISBETWEEN(B906, 20, 29), ""Young"", ""Other""))"),"Old")</f>
        <v>Old</v>
      </c>
    </row>
    <row r="907">
      <c r="A907" s="40">
        <v>19169.0</v>
      </c>
      <c r="B907" s="39">
        <f t="shared" si="1"/>
        <v>69</v>
      </c>
      <c r="C907" s="39" t="str">
        <f>IFERROR(__xludf.DUMMYFUNCTION("IF(ISBETWEEN(B907,60,69), ""Old"", IF(ISBETWEEN(B907, 20, 29), ""Young"", ""Other""))"),"Old")</f>
        <v>Old</v>
      </c>
    </row>
    <row r="908">
      <c r="A908" s="40">
        <v>19170.0</v>
      </c>
      <c r="B908" s="39">
        <f t="shared" si="1"/>
        <v>69</v>
      </c>
      <c r="C908" s="39" t="str">
        <f>IFERROR(__xludf.DUMMYFUNCTION("IF(ISBETWEEN(B908,60,69), ""Old"", IF(ISBETWEEN(B908, 20, 29), ""Young"", ""Other""))"),"Old")</f>
        <v>Old</v>
      </c>
    </row>
    <row r="909">
      <c r="A909" s="40">
        <v>19171.0</v>
      </c>
      <c r="B909" s="39">
        <f t="shared" si="1"/>
        <v>69</v>
      </c>
      <c r="C909" s="39" t="str">
        <f>IFERROR(__xludf.DUMMYFUNCTION("IF(ISBETWEEN(B909,60,69), ""Old"", IF(ISBETWEEN(B909, 20, 29), ""Young"", ""Other""))"),"Old")</f>
        <v>Old</v>
      </c>
    </row>
    <row r="910">
      <c r="A910" s="40">
        <v>19172.0</v>
      </c>
      <c r="B910" s="39">
        <f t="shared" si="1"/>
        <v>69</v>
      </c>
      <c r="C910" s="39" t="str">
        <f>IFERROR(__xludf.DUMMYFUNCTION("IF(ISBETWEEN(B910,60,69), ""Old"", IF(ISBETWEEN(B910, 20, 29), ""Young"", ""Other""))"),"Old")</f>
        <v>Old</v>
      </c>
    </row>
    <row r="911">
      <c r="A911" s="40">
        <v>19173.0</v>
      </c>
      <c r="B911" s="39">
        <f t="shared" si="1"/>
        <v>69</v>
      </c>
      <c r="C911" s="39" t="str">
        <f>IFERROR(__xludf.DUMMYFUNCTION("IF(ISBETWEEN(B911,60,69), ""Old"", IF(ISBETWEEN(B911, 20, 29), ""Young"", ""Other""))"),"Old")</f>
        <v>Old</v>
      </c>
    </row>
    <row r="912">
      <c r="A912" s="40">
        <v>19174.0</v>
      </c>
      <c r="B912" s="39">
        <f t="shared" si="1"/>
        <v>69</v>
      </c>
      <c r="C912" s="39" t="str">
        <f>IFERROR(__xludf.DUMMYFUNCTION("IF(ISBETWEEN(B912,60,69), ""Old"", IF(ISBETWEEN(B912, 20, 29), ""Young"", ""Other""))"),"Old")</f>
        <v>Old</v>
      </c>
    </row>
    <row r="913">
      <c r="A913" s="40">
        <v>19175.0</v>
      </c>
      <c r="B913" s="39">
        <f t="shared" si="1"/>
        <v>69</v>
      </c>
      <c r="C913" s="39" t="str">
        <f>IFERROR(__xludf.DUMMYFUNCTION("IF(ISBETWEEN(B913,60,69), ""Old"", IF(ISBETWEEN(B913, 20, 29), ""Young"", ""Other""))"),"Old")</f>
        <v>Old</v>
      </c>
    </row>
    <row r="914">
      <c r="A914" s="40">
        <v>19176.0</v>
      </c>
      <c r="B914" s="39">
        <f t="shared" si="1"/>
        <v>69</v>
      </c>
      <c r="C914" s="39" t="str">
        <f>IFERROR(__xludf.DUMMYFUNCTION("IF(ISBETWEEN(B914,60,69), ""Old"", IF(ISBETWEEN(B914, 20, 29), ""Young"", ""Other""))"),"Old")</f>
        <v>Old</v>
      </c>
    </row>
    <row r="915">
      <c r="A915" s="40">
        <v>19177.0</v>
      </c>
      <c r="B915" s="39">
        <f t="shared" si="1"/>
        <v>69</v>
      </c>
      <c r="C915" s="39" t="str">
        <f>IFERROR(__xludf.DUMMYFUNCTION("IF(ISBETWEEN(B915,60,69), ""Old"", IF(ISBETWEEN(B915, 20, 29), ""Young"", ""Other""))"),"Old")</f>
        <v>Old</v>
      </c>
    </row>
    <row r="916">
      <c r="A916" s="40">
        <v>19178.0</v>
      </c>
      <c r="B916" s="39">
        <f t="shared" si="1"/>
        <v>69</v>
      </c>
      <c r="C916" s="39" t="str">
        <f>IFERROR(__xludf.DUMMYFUNCTION("IF(ISBETWEEN(B916,60,69), ""Old"", IF(ISBETWEEN(B916, 20, 29), ""Young"", ""Other""))"),"Old")</f>
        <v>Old</v>
      </c>
    </row>
    <row r="917">
      <c r="A917" s="40">
        <v>19179.0</v>
      </c>
      <c r="B917" s="39">
        <f t="shared" si="1"/>
        <v>69</v>
      </c>
      <c r="C917" s="39" t="str">
        <f>IFERROR(__xludf.DUMMYFUNCTION("IF(ISBETWEEN(B917,60,69), ""Old"", IF(ISBETWEEN(B917, 20, 29), ""Young"", ""Other""))"),"Old")</f>
        <v>Old</v>
      </c>
    </row>
    <row r="918">
      <c r="A918" s="40">
        <v>19180.0</v>
      </c>
      <c r="B918" s="39">
        <f t="shared" si="1"/>
        <v>69</v>
      </c>
      <c r="C918" s="39" t="str">
        <f>IFERROR(__xludf.DUMMYFUNCTION("IF(ISBETWEEN(B918,60,69), ""Old"", IF(ISBETWEEN(B918, 20, 29), ""Young"", ""Other""))"),"Old")</f>
        <v>Old</v>
      </c>
    </row>
    <row r="919">
      <c r="A919" s="40">
        <v>19181.0</v>
      </c>
      <c r="B919" s="39">
        <f t="shared" si="1"/>
        <v>69</v>
      </c>
      <c r="C919" s="39" t="str">
        <f>IFERROR(__xludf.DUMMYFUNCTION("IF(ISBETWEEN(B919,60,69), ""Old"", IF(ISBETWEEN(B919, 20, 29), ""Young"", ""Other""))"),"Old")</f>
        <v>Old</v>
      </c>
    </row>
    <row r="920">
      <c r="A920" s="40">
        <v>19182.0</v>
      </c>
      <c r="B920" s="39">
        <f t="shared" si="1"/>
        <v>69</v>
      </c>
      <c r="C920" s="39" t="str">
        <f>IFERROR(__xludf.DUMMYFUNCTION("IF(ISBETWEEN(B920,60,69), ""Old"", IF(ISBETWEEN(B920, 20, 29), ""Young"", ""Other""))"),"Old")</f>
        <v>Old</v>
      </c>
    </row>
    <row r="921">
      <c r="A921" s="40">
        <v>19183.0</v>
      </c>
      <c r="B921" s="39">
        <f t="shared" si="1"/>
        <v>69</v>
      </c>
      <c r="C921" s="39" t="str">
        <f>IFERROR(__xludf.DUMMYFUNCTION("IF(ISBETWEEN(B921,60,69), ""Old"", IF(ISBETWEEN(B921, 20, 29), ""Young"", ""Other""))"),"Old")</f>
        <v>Old</v>
      </c>
    </row>
    <row r="922">
      <c r="A922" s="40">
        <v>19184.0</v>
      </c>
      <c r="B922" s="39">
        <f t="shared" si="1"/>
        <v>69</v>
      </c>
      <c r="C922" s="39" t="str">
        <f>IFERROR(__xludf.DUMMYFUNCTION("IF(ISBETWEEN(B922,60,69), ""Old"", IF(ISBETWEEN(B922, 20, 29), ""Young"", ""Other""))"),"Old")</f>
        <v>Old</v>
      </c>
    </row>
    <row r="923">
      <c r="A923" s="40">
        <v>19185.0</v>
      </c>
      <c r="B923" s="39">
        <f t="shared" si="1"/>
        <v>69</v>
      </c>
      <c r="C923" s="39" t="str">
        <f>IFERROR(__xludf.DUMMYFUNCTION("IF(ISBETWEEN(B923,60,69), ""Old"", IF(ISBETWEEN(B923, 20, 29), ""Young"", ""Other""))"),"Old")</f>
        <v>Old</v>
      </c>
    </row>
    <row r="924">
      <c r="A924" s="40">
        <v>19186.0</v>
      </c>
      <c r="B924" s="39">
        <f t="shared" si="1"/>
        <v>69</v>
      </c>
      <c r="C924" s="39" t="str">
        <f>IFERROR(__xludf.DUMMYFUNCTION("IF(ISBETWEEN(B924,60,69), ""Old"", IF(ISBETWEEN(B924, 20, 29), ""Young"", ""Other""))"),"Old")</f>
        <v>Old</v>
      </c>
    </row>
    <row r="925">
      <c r="A925" s="40">
        <v>19187.0</v>
      </c>
      <c r="B925" s="39">
        <f t="shared" si="1"/>
        <v>69</v>
      </c>
      <c r="C925" s="39" t="str">
        <f>IFERROR(__xludf.DUMMYFUNCTION("IF(ISBETWEEN(B925,60,69), ""Old"", IF(ISBETWEEN(B925, 20, 29), ""Young"", ""Other""))"),"Old")</f>
        <v>Old</v>
      </c>
    </row>
    <row r="926">
      <c r="A926" s="40">
        <v>19188.0</v>
      </c>
      <c r="B926" s="39">
        <f t="shared" si="1"/>
        <v>69</v>
      </c>
      <c r="C926" s="39" t="str">
        <f>IFERROR(__xludf.DUMMYFUNCTION("IF(ISBETWEEN(B926,60,69), ""Old"", IF(ISBETWEEN(B926, 20, 29), ""Young"", ""Other""))"),"Old")</f>
        <v>Old</v>
      </c>
    </row>
    <row r="927">
      <c r="A927" s="40">
        <v>19189.0</v>
      </c>
      <c r="B927" s="39">
        <f t="shared" si="1"/>
        <v>69</v>
      </c>
      <c r="C927" s="39" t="str">
        <f>IFERROR(__xludf.DUMMYFUNCTION("IF(ISBETWEEN(B927,60,69), ""Old"", IF(ISBETWEEN(B927, 20, 29), ""Young"", ""Other""))"),"Old")</f>
        <v>Old</v>
      </c>
    </row>
    <row r="928">
      <c r="A928" s="40">
        <v>19190.0</v>
      </c>
      <c r="B928" s="39">
        <f t="shared" si="1"/>
        <v>69</v>
      </c>
      <c r="C928" s="39" t="str">
        <f>IFERROR(__xludf.DUMMYFUNCTION("IF(ISBETWEEN(B928,60,69), ""Old"", IF(ISBETWEEN(B928, 20, 29), ""Young"", ""Other""))"),"Old")</f>
        <v>Old</v>
      </c>
    </row>
    <row r="929">
      <c r="A929" s="40">
        <v>19191.0</v>
      </c>
      <c r="B929" s="39">
        <f t="shared" si="1"/>
        <v>69</v>
      </c>
      <c r="C929" s="39" t="str">
        <f>IFERROR(__xludf.DUMMYFUNCTION("IF(ISBETWEEN(B929,60,69), ""Old"", IF(ISBETWEEN(B929, 20, 29), ""Young"", ""Other""))"),"Old")</f>
        <v>Old</v>
      </c>
    </row>
    <row r="930">
      <c r="A930" s="40">
        <v>19192.0</v>
      </c>
      <c r="B930" s="39">
        <f t="shared" si="1"/>
        <v>69</v>
      </c>
      <c r="C930" s="39" t="str">
        <f>IFERROR(__xludf.DUMMYFUNCTION("IF(ISBETWEEN(B930,60,69), ""Old"", IF(ISBETWEEN(B930, 20, 29), ""Young"", ""Other""))"),"Old")</f>
        <v>Old</v>
      </c>
    </row>
    <row r="931">
      <c r="A931" s="40">
        <v>19193.0</v>
      </c>
      <c r="B931" s="39">
        <f t="shared" si="1"/>
        <v>69</v>
      </c>
      <c r="C931" s="39" t="str">
        <f>IFERROR(__xludf.DUMMYFUNCTION("IF(ISBETWEEN(B931,60,69), ""Old"", IF(ISBETWEEN(B931, 20, 29), ""Young"", ""Other""))"),"Old")</f>
        <v>Old</v>
      </c>
    </row>
    <row r="932">
      <c r="A932" s="40">
        <v>19194.0</v>
      </c>
      <c r="B932" s="39">
        <f t="shared" si="1"/>
        <v>69</v>
      </c>
      <c r="C932" s="39" t="str">
        <f>IFERROR(__xludf.DUMMYFUNCTION("IF(ISBETWEEN(B932,60,69), ""Old"", IF(ISBETWEEN(B932, 20, 29), ""Young"", ""Other""))"),"Old")</f>
        <v>Old</v>
      </c>
    </row>
    <row r="933">
      <c r="A933" s="40">
        <v>19195.0</v>
      </c>
      <c r="B933" s="39">
        <f t="shared" si="1"/>
        <v>69</v>
      </c>
      <c r="C933" s="39" t="str">
        <f>IFERROR(__xludf.DUMMYFUNCTION("IF(ISBETWEEN(B933,60,69), ""Old"", IF(ISBETWEEN(B933, 20, 29), ""Young"", ""Other""))"),"Old")</f>
        <v>Old</v>
      </c>
    </row>
    <row r="934">
      <c r="A934" s="40">
        <v>19196.0</v>
      </c>
      <c r="B934" s="39">
        <f t="shared" si="1"/>
        <v>69</v>
      </c>
      <c r="C934" s="39" t="str">
        <f>IFERROR(__xludf.DUMMYFUNCTION("IF(ISBETWEEN(B934,60,69), ""Old"", IF(ISBETWEEN(B934, 20, 29), ""Young"", ""Other""))"),"Old")</f>
        <v>Old</v>
      </c>
    </row>
    <row r="935">
      <c r="A935" s="40">
        <v>19197.0</v>
      </c>
      <c r="B935" s="39">
        <f t="shared" si="1"/>
        <v>69</v>
      </c>
      <c r="C935" s="39" t="str">
        <f>IFERROR(__xludf.DUMMYFUNCTION("IF(ISBETWEEN(B935,60,69), ""Old"", IF(ISBETWEEN(B935, 20, 29), ""Young"", ""Other""))"),"Old")</f>
        <v>Old</v>
      </c>
    </row>
    <row r="936">
      <c r="A936" s="40">
        <v>19198.0</v>
      </c>
      <c r="B936" s="39">
        <f t="shared" si="1"/>
        <v>69</v>
      </c>
      <c r="C936" s="39" t="str">
        <f>IFERROR(__xludf.DUMMYFUNCTION("IF(ISBETWEEN(B936,60,69), ""Old"", IF(ISBETWEEN(B936, 20, 29), ""Young"", ""Other""))"),"Old")</f>
        <v>Old</v>
      </c>
    </row>
    <row r="937">
      <c r="A937" s="40">
        <v>19199.0</v>
      </c>
      <c r="B937" s="39">
        <f t="shared" si="1"/>
        <v>69</v>
      </c>
      <c r="C937" s="39" t="str">
        <f>IFERROR(__xludf.DUMMYFUNCTION("IF(ISBETWEEN(B937,60,69), ""Old"", IF(ISBETWEEN(B937, 20, 29), ""Young"", ""Other""))"),"Old")</f>
        <v>Old</v>
      </c>
    </row>
    <row r="938">
      <c r="A938" s="40">
        <v>19200.0</v>
      </c>
      <c r="B938" s="39">
        <f t="shared" si="1"/>
        <v>69</v>
      </c>
      <c r="C938" s="39" t="str">
        <f>IFERROR(__xludf.DUMMYFUNCTION("IF(ISBETWEEN(B938,60,69), ""Old"", IF(ISBETWEEN(B938, 20, 29), ""Young"", ""Other""))"),"Old")</f>
        <v>Old</v>
      </c>
    </row>
    <row r="939">
      <c r="A939" s="40">
        <v>19201.0</v>
      </c>
      <c r="B939" s="39">
        <f t="shared" si="1"/>
        <v>69</v>
      </c>
      <c r="C939" s="39" t="str">
        <f>IFERROR(__xludf.DUMMYFUNCTION("IF(ISBETWEEN(B939,60,69), ""Old"", IF(ISBETWEEN(B939, 20, 29), ""Young"", ""Other""))"),"Old")</f>
        <v>Old</v>
      </c>
    </row>
    <row r="940">
      <c r="A940" s="40">
        <v>19202.0</v>
      </c>
      <c r="B940" s="39">
        <f t="shared" si="1"/>
        <v>69</v>
      </c>
      <c r="C940" s="39" t="str">
        <f>IFERROR(__xludf.DUMMYFUNCTION("IF(ISBETWEEN(B940,60,69), ""Old"", IF(ISBETWEEN(B940, 20, 29), ""Young"", ""Other""))"),"Old")</f>
        <v>Old</v>
      </c>
    </row>
    <row r="941">
      <c r="A941" s="40">
        <v>19203.0</v>
      </c>
      <c r="B941" s="39">
        <f t="shared" si="1"/>
        <v>69</v>
      </c>
      <c r="C941" s="39" t="str">
        <f>IFERROR(__xludf.DUMMYFUNCTION("IF(ISBETWEEN(B941,60,69), ""Old"", IF(ISBETWEEN(B941, 20, 29), ""Young"", ""Other""))"),"Old")</f>
        <v>Old</v>
      </c>
    </row>
    <row r="942">
      <c r="A942" s="40">
        <v>19204.0</v>
      </c>
      <c r="B942" s="39">
        <f t="shared" si="1"/>
        <v>69</v>
      </c>
      <c r="C942" s="39" t="str">
        <f>IFERROR(__xludf.DUMMYFUNCTION("IF(ISBETWEEN(B942,60,69), ""Old"", IF(ISBETWEEN(B942, 20, 29), ""Young"", ""Other""))"),"Old")</f>
        <v>Old</v>
      </c>
    </row>
    <row r="943">
      <c r="A943" s="40">
        <v>19205.0</v>
      </c>
      <c r="B943" s="39">
        <f t="shared" si="1"/>
        <v>69</v>
      </c>
      <c r="C943" s="39" t="str">
        <f>IFERROR(__xludf.DUMMYFUNCTION("IF(ISBETWEEN(B943,60,69), ""Old"", IF(ISBETWEEN(B943, 20, 29), ""Young"", ""Other""))"),"Old")</f>
        <v>Old</v>
      </c>
    </row>
    <row r="944">
      <c r="A944" s="40">
        <v>19206.0</v>
      </c>
      <c r="B944" s="39">
        <f t="shared" si="1"/>
        <v>69</v>
      </c>
      <c r="C944" s="39" t="str">
        <f>IFERROR(__xludf.DUMMYFUNCTION("IF(ISBETWEEN(B944,60,69), ""Old"", IF(ISBETWEEN(B944, 20, 29), ""Young"", ""Other""))"),"Old")</f>
        <v>Old</v>
      </c>
    </row>
    <row r="945">
      <c r="A945" s="40">
        <v>19207.0</v>
      </c>
      <c r="B945" s="39">
        <f t="shared" si="1"/>
        <v>69</v>
      </c>
      <c r="C945" s="39" t="str">
        <f>IFERROR(__xludf.DUMMYFUNCTION("IF(ISBETWEEN(B945,60,69), ""Old"", IF(ISBETWEEN(B945, 20, 29), ""Young"", ""Other""))"),"Old")</f>
        <v>Old</v>
      </c>
    </row>
    <row r="946">
      <c r="A946" s="40">
        <v>19208.0</v>
      </c>
      <c r="B946" s="39">
        <f t="shared" si="1"/>
        <v>69</v>
      </c>
      <c r="C946" s="39" t="str">
        <f>IFERROR(__xludf.DUMMYFUNCTION("IF(ISBETWEEN(B946,60,69), ""Old"", IF(ISBETWEEN(B946, 20, 29), ""Young"", ""Other""))"),"Old")</f>
        <v>Old</v>
      </c>
    </row>
    <row r="947">
      <c r="A947" s="40">
        <v>19209.0</v>
      </c>
      <c r="B947" s="39">
        <f t="shared" si="1"/>
        <v>69</v>
      </c>
      <c r="C947" s="39" t="str">
        <f>IFERROR(__xludf.DUMMYFUNCTION("IF(ISBETWEEN(B947,60,69), ""Old"", IF(ISBETWEEN(B947, 20, 29), ""Young"", ""Other""))"),"Old")</f>
        <v>Old</v>
      </c>
    </row>
    <row r="948">
      <c r="A948" s="40">
        <v>19210.0</v>
      </c>
      <c r="B948" s="39">
        <f t="shared" si="1"/>
        <v>69</v>
      </c>
      <c r="C948" s="39" t="str">
        <f>IFERROR(__xludf.DUMMYFUNCTION("IF(ISBETWEEN(B948,60,69), ""Old"", IF(ISBETWEEN(B948, 20, 29), ""Young"", ""Other""))"),"Old")</f>
        <v>Old</v>
      </c>
    </row>
    <row r="949">
      <c r="A949" s="40">
        <v>19211.0</v>
      </c>
      <c r="B949" s="39">
        <f t="shared" si="1"/>
        <v>69</v>
      </c>
      <c r="C949" s="39" t="str">
        <f>IFERROR(__xludf.DUMMYFUNCTION("IF(ISBETWEEN(B949,60,69), ""Old"", IF(ISBETWEEN(B949, 20, 29), ""Young"", ""Other""))"),"Old")</f>
        <v>Old</v>
      </c>
    </row>
    <row r="950">
      <c r="A950" s="40">
        <v>19212.0</v>
      </c>
      <c r="B950" s="39">
        <f t="shared" si="1"/>
        <v>69</v>
      </c>
      <c r="C950" s="39" t="str">
        <f>IFERROR(__xludf.DUMMYFUNCTION("IF(ISBETWEEN(B950,60,69), ""Old"", IF(ISBETWEEN(B950, 20, 29), ""Young"", ""Other""))"),"Old")</f>
        <v>Old</v>
      </c>
    </row>
    <row r="951">
      <c r="A951" s="40">
        <v>19213.0</v>
      </c>
      <c r="B951" s="39">
        <f t="shared" si="1"/>
        <v>69</v>
      </c>
      <c r="C951" s="39" t="str">
        <f>IFERROR(__xludf.DUMMYFUNCTION("IF(ISBETWEEN(B951,60,69), ""Old"", IF(ISBETWEEN(B951, 20, 29), ""Young"", ""Other""))"),"Old")</f>
        <v>Old</v>
      </c>
    </row>
    <row r="952">
      <c r="A952" s="40">
        <v>19214.0</v>
      </c>
      <c r="B952" s="39">
        <f t="shared" si="1"/>
        <v>69</v>
      </c>
      <c r="C952" s="39" t="str">
        <f>IFERROR(__xludf.DUMMYFUNCTION("IF(ISBETWEEN(B952,60,69), ""Old"", IF(ISBETWEEN(B952, 20, 29), ""Young"", ""Other""))"),"Old")</f>
        <v>Old</v>
      </c>
    </row>
    <row r="953">
      <c r="A953" s="40">
        <v>19215.0</v>
      </c>
      <c r="B953" s="39">
        <f t="shared" si="1"/>
        <v>69</v>
      </c>
      <c r="C953" s="39" t="str">
        <f>IFERROR(__xludf.DUMMYFUNCTION("IF(ISBETWEEN(B953,60,69), ""Old"", IF(ISBETWEEN(B953, 20, 29), ""Young"", ""Other""))"),"Old")</f>
        <v>Old</v>
      </c>
    </row>
    <row r="954">
      <c r="A954" s="40">
        <v>19216.0</v>
      </c>
      <c r="B954" s="39">
        <f t="shared" si="1"/>
        <v>69</v>
      </c>
      <c r="C954" s="39" t="str">
        <f>IFERROR(__xludf.DUMMYFUNCTION("IF(ISBETWEEN(B954,60,69), ""Old"", IF(ISBETWEEN(B954, 20, 29), ""Young"", ""Other""))"),"Old")</f>
        <v>Old</v>
      </c>
    </row>
    <row r="955">
      <c r="A955" s="40">
        <v>19217.0</v>
      </c>
      <c r="B955" s="39">
        <f t="shared" si="1"/>
        <v>69</v>
      </c>
      <c r="C955" s="39" t="str">
        <f>IFERROR(__xludf.DUMMYFUNCTION("IF(ISBETWEEN(B955,60,69), ""Old"", IF(ISBETWEEN(B955, 20, 29), ""Young"", ""Other""))"),"Old")</f>
        <v>Old</v>
      </c>
    </row>
    <row r="956">
      <c r="A956" s="40">
        <v>19218.0</v>
      </c>
      <c r="B956" s="39">
        <f t="shared" si="1"/>
        <v>69</v>
      </c>
      <c r="C956" s="39" t="str">
        <f>IFERROR(__xludf.DUMMYFUNCTION("IF(ISBETWEEN(B956,60,69), ""Old"", IF(ISBETWEEN(B956, 20, 29), ""Young"", ""Other""))"),"Old")</f>
        <v>Old</v>
      </c>
    </row>
    <row r="957">
      <c r="A957" s="40">
        <v>19219.0</v>
      </c>
      <c r="B957" s="39">
        <f t="shared" si="1"/>
        <v>69</v>
      </c>
      <c r="C957" s="39" t="str">
        <f>IFERROR(__xludf.DUMMYFUNCTION("IF(ISBETWEEN(B957,60,69), ""Old"", IF(ISBETWEEN(B957, 20, 29), ""Young"", ""Other""))"),"Old")</f>
        <v>Old</v>
      </c>
    </row>
    <row r="958">
      <c r="A958" s="40">
        <v>19220.0</v>
      </c>
      <c r="B958" s="39">
        <f t="shared" si="1"/>
        <v>69</v>
      </c>
      <c r="C958" s="39" t="str">
        <f>IFERROR(__xludf.DUMMYFUNCTION("IF(ISBETWEEN(B958,60,69), ""Old"", IF(ISBETWEEN(B958, 20, 29), ""Young"", ""Other""))"),"Old")</f>
        <v>Old</v>
      </c>
    </row>
    <row r="959">
      <c r="A959" s="40">
        <v>19221.0</v>
      </c>
      <c r="B959" s="39">
        <f t="shared" si="1"/>
        <v>69</v>
      </c>
      <c r="C959" s="39" t="str">
        <f>IFERROR(__xludf.DUMMYFUNCTION("IF(ISBETWEEN(B959,60,69), ""Old"", IF(ISBETWEEN(B959, 20, 29), ""Young"", ""Other""))"),"Old")</f>
        <v>Old</v>
      </c>
    </row>
    <row r="960">
      <c r="A960" s="40">
        <v>19222.0</v>
      </c>
      <c r="B960" s="39">
        <f t="shared" si="1"/>
        <v>69</v>
      </c>
      <c r="C960" s="39" t="str">
        <f>IFERROR(__xludf.DUMMYFUNCTION("IF(ISBETWEEN(B960,60,69), ""Old"", IF(ISBETWEEN(B960, 20, 29), ""Young"", ""Other""))"),"Old")</f>
        <v>Old</v>
      </c>
    </row>
    <row r="961">
      <c r="A961" s="40">
        <v>19223.0</v>
      </c>
      <c r="B961" s="39">
        <f t="shared" si="1"/>
        <v>69</v>
      </c>
      <c r="C961" s="39" t="str">
        <f>IFERROR(__xludf.DUMMYFUNCTION("IF(ISBETWEEN(B961,60,69), ""Old"", IF(ISBETWEEN(B961, 20, 29), ""Young"", ""Other""))"),"Old")</f>
        <v>Old</v>
      </c>
    </row>
    <row r="962">
      <c r="A962" s="40">
        <v>19224.0</v>
      </c>
      <c r="B962" s="39">
        <f t="shared" si="1"/>
        <v>69</v>
      </c>
      <c r="C962" s="39" t="str">
        <f>IFERROR(__xludf.DUMMYFUNCTION("IF(ISBETWEEN(B962,60,69), ""Old"", IF(ISBETWEEN(B962, 20, 29), ""Young"", ""Other""))"),"Old")</f>
        <v>Old</v>
      </c>
    </row>
    <row r="963">
      <c r="A963" s="40">
        <v>19225.0</v>
      </c>
      <c r="B963" s="39">
        <f t="shared" si="1"/>
        <v>69</v>
      </c>
      <c r="C963" s="39" t="str">
        <f>IFERROR(__xludf.DUMMYFUNCTION("IF(ISBETWEEN(B963,60,69), ""Old"", IF(ISBETWEEN(B963, 20, 29), ""Young"", ""Other""))"),"Old")</f>
        <v>Old</v>
      </c>
    </row>
    <row r="964">
      <c r="A964" s="40">
        <v>19226.0</v>
      </c>
      <c r="B964" s="39">
        <f t="shared" si="1"/>
        <v>69</v>
      </c>
      <c r="C964" s="39" t="str">
        <f>IFERROR(__xludf.DUMMYFUNCTION("IF(ISBETWEEN(B964,60,69), ""Old"", IF(ISBETWEEN(B964, 20, 29), ""Young"", ""Other""))"),"Old")</f>
        <v>Old</v>
      </c>
    </row>
    <row r="965">
      <c r="A965" s="40">
        <v>19227.0</v>
      </c>
      <c r="B965" s="39">
        <f t="shared" si="1"/>
        <v>69</v>
      </c>
      <c r="C965" s="39" t="str">
        <f>IFERROR(__xludf.DUMMYFUNCTION("IF(ISBETWEEN(B965,60,69), ""Old"", IF(ISBETWEEN(B965, 20, 29), ""Young"", ""Other""))"),"Old")</f>
        <v>Old</v>
      </c>
    </row>
    <row r="966">
      <c r="A966" s="40">
        <v>19228.0</v>
      </c>
      <c r="B966" s="39">
        <f t="shared" si="1"/>
        <v>69</v>
      </c>
      <c r="C966" s="39" t="str">
        <f>IFERROR(__xludf.DUMMYFUNCTION("IF(ISBETWEEN(B966,60,69), ""Old"", IF(ISBETWEEN(B966, 20, 29), ""Young"", ""Other""))"),"Old")</f>
        <v>Old</v>
      </c>
    </row>
    <row r="967">
      <c r="A967" s="40">
        <v>19229.0</v>
      </c>
      <c r="B967" s="39">
        <f t="shared" si="1"/>
        <v>69</v>
      </c>
      <c r="C967" s="39" t="str">
        <f>IFERROR(__xludf.DUMMYFUNCTION("IF(ISBETWEEN(B967,60,69), ""Old"", IF(ISBETWEEN(B967, 20, 29), ""Young"", ""Other""))"),"Old")</f>
        <v>Old</v>
      </c>
    </row>
    <row r="968">
      <c r="A968" s="40">
        <v>19230.0</v>
      </c>
      <c r="B968" s="39">
        <f t="shared" si="1"/>
        <v>69</v>
      </c>
      <c r="C968" s="39" t="str">
        <f>IFERROR(__xludf.DUMMYFUNCTION("IF(ISBETWEEN(B968,60,69), ""Old"", IF(ISBETWEEN(B968, 20, 29), ""Young"", ""Other""))"),"Old")</f>
        <v>Old</v>
      </c>
    </row>
    <row r="969">
      <c r="A969" s="40">
        <v>19231.0</v>
      </c>
      <c r="B969" s="39">
        <f t="shared" si="1"/>
        <v>69</v>
      </c>
      <c r="C969" s="39" t="str">
        <f>IFERROR(__xludf.DUMMYFUNCTION("IF(ISBETWEEN(B969,60,69), ""Old"", IF(ISBETWEEN(B969, 20, 29), ""Young"", ""Other""))"),"Old")</f>
        <v>Old</v>
      </c>
    </row>
    <row r="970">
      <c r="A970" s="40">
        <v>19232.0</v>
      </c>
      <c r="B970" s="39">
        <f t="shared" si="1"/>
        <v>69</v>
      </c>
      <c r="C970" s="39" t="str">
        <f>IFERROR(__xludf.DUMMYFUNCTION("IF(ISBETWEEN(B970,60,69), ""Old"", IF(ISBETWEEN(B970, 20, 29), ""Young"", ""Other""))"),"Old")</f>
        <v>Old</v>
      </c>
    </row>
    <row r="971">
      <c r="A971" s="40">
        <v>19233.0</v>
      </c>
      <c r="B971" s="39">
        <f t="shared" si="1"/>
        <v>69</v>
      </c>
      <c r="C971" s="39" t="str">
        <f>IFERROR(__xludf.DUMMYFUNCTION("IF(ISBETWEEN(B971,60,69), ""Old"", IF(ISBETWEEN(B971, 20, 29), ""Young"", ""Other""))"),"Old")</f>
        <v>Old</v>
      </c>
    </row>
    <row r="972">
      <c r="A972" s="40">
        <v>19234.0</v>
      </c>
      <c r="B972" s="39">
        <f t="shared" si="1"/>
        <v>69</v>
      </c>
      <c r="C972" s="39" t="str">
        <f>IFERROR(__xludf.DUMMYFUNCTION("IF(ISBETWEEN(B972,60,69), ""Old"", IF(ISBETWEEN(B972, 20, 29), ""Young"", ""Other""))"),"Old")</f>
        <v>Old</v>
      </c>
    </row>
    <row r="973">
      <c r="A973" s="40">
        <v>19235.0</v>
      </c>
      <c r="B973" s="39">
        <f t="shared" si="1"/>
        <v>69</v>
      </c>
      <c r="C973" s="39" t="str">
        <f>IFERROR(__xludf.DUMMYFUNCTION("IF(ISBETWEEN(B973,60,69), ""Old"", IF(ISBETWEEN(B973, 20, 29), ""Young"", ""Other""))"),"Old")</f>
        <v>Old</v>
      </c>
    </row>
    <row r="974">
      <c r="A974" s="40">
        <v>19236.0</v>
      </c>
      <c r="B974" s="39">
        <f t="shared" si="1"/>
        <v>69</v>
      </c>
      <c r="C974" s="39" t="str">
        <f>IFERROR(__xludf.DUMMYFUNCTION("IF(ISBETWEEN(B974,60,69), ""Old"", IF(ISBETWEEN(B974, 20, 29), ""Young"", ""Other""))"),"Old")</f>
        <v>Old</v>
      </c>
    </row>
    <row r="975">
      <c r="A975" s="40">
        <v>19237.0</v>
      </c>
      <c r="B975" s="39">
        <f t="shared" si="1"/>
        <v>69</v>
      </c>
      <c r="C975" s="39" t="str">
        <f>IFERROR(__xludf.DUMMYFUNCTION("IF(ISBETWEEN(B975,60,69), ""Old"", IF(ISBETWEEN(B975, 20, 29), ""Young"", ""Other""))"),"Old")</f>
        <v>Old</v>
      </c>
    </row>
    <row r="976">
      <c r="A976" s="40">
        <v>19238.0</v>
      </c>
      <c r="B976" s="39">
        <f t="shared" si="1"/>
        <v>69</v>
      </c>
      <c r="C976" s="39" t="str">
        <f>IFERROR(__xludf.DUMMYFUNCTION("IF(ISBETWEEN(B976,60,69), ""Old"", IF(ISBETWEEN(B976, 20, 29), ""Young"", ""Other""))"),"Old")</f>
        <v>Old</v>
      </c>
    </row>
    <row r="977">
      <c r="A977" s="40">
        <v>19239.0</v>
      </c>
      <c r="B977" s="39">
        <f t="shared" si="1"/>
        <v>69</v>
      </c>
      <c r="C977" s="39" t="str">
        <f>IFERROR(__xludf.DUMMYFUNCTION("IF(ISBETWEEN(B977,60,69), ""Old"", IF(ISBETWEEN(B977, 20, 29), ""Young"", ""Other""))"),"Old")</f>
        <v>Old</v>
      </c>
    </row>
    <row r="978">
      <c r="A978" s="40">
        <v>19240.0</v>
      </c>
      <c r="B978" s="39">
        <f t="shared" si="1"/>
        <v>69</v>
      </c>
      <c r="C978" s="39" t="str">
        <f>IFERROR(__xludf.DUMMYFUNCTION("IF(ISBETWEEN(B978,60,69), ""Old"", IF(ISBETWEEN(B978, 20, 29), ""Young"", ""Other""))"),"Old")</f>
        <v>Old</v>
      </c>
    </row>
    <row r="979">
      <c r="A979" s="40">
        <v>19241.0</v>
      </c>
      <c r="B979" s="39">
        <f t="shared" si="1"/>
        <v>69</v>
      </c>
      <c r="C979" s="39" t="str">
        <f>IFERROR(__xludf.DUMMYFUNCTION("IF(ISBETWEEN(B979,60,69), ""Old"", IF(ISBETWEEN(B979, 20, 29), ""Young"", ""Other""))"),"Old")</f>
        <v>Old</v>
      </c>
    </row>
    <row r="980">
      <c r="A980" s="40">
        <v>19242.0</v>
      </c>
      <c r="B980" s="39">
        <f t="shared" si="1"/>
        <v>69</v>
      </c>
      <c r="C980" s="39" t="str">
        <f>IFERROR(__xludf.DUMMYFUNCTION("IF(ISBETWEEN(B980,60,69), ""Old"", IF(ISBETWEEN(B980, 20, 29), ""Young"", ""Other""))"),"Old")</f>
        <v>Old</v>
      </c>
    </row>
    <row r="981">
      <c r="A981" s="40">
        <v>19243.0</v>
      </c>
      <c r="B981" s="39">
        <f t="shared" si="1"/>
        <v>69</v>
      </c>
      <c r="C981" s="39" t="str">
        <f>IFERROR(__xludf.DUMMYFUNCTION("IF(ISBETWEEN(B981,60,69), ""Old"", IF(ISBETWEEN(B981, 20, 29), ""Young"", ""Other""))"),"Old")</f>
        <v>Old</v>
      </c>
    </row>
    <row r="982">
      <c r="A982" s="40">
        <v>19244.0</v>
      </c>
      <c r="B982" s="39">
        <f t="shared" si="1"/>
        <v>69</v>
      </c>
      <c r="C982" s="39" t="str">
        <f>IFERROR(__xludf.DUMMYFUNCTION("IF(ISBETWEEN(B982,60,69), ""Old"", IF(ISBETWEEN(B982, 20, 29), ""Young"", ""Other""))"),"Old")</f>
        <v>Old</v>
      </c>
    </row>
    <row r="983">
      <c r="A983" s="40">
        <v>19245.0</v>
      </c>
      <c r="B983" s="39">
        <f t="shared" si="1"/>
        <v>69</v>
      </c>
      <c r="C983" s="39" t="str">
        <f>IFERROR(__xludf.DUMMYFUNCTION("IF(ISBETWEEN(B983,60,69), ""Old"", IF(ISBETWEEN(B983, 20, 29), ""Young"", ""Other""))"),"Old")</f>
        <v>Old</v>
      </c>
    </row>
    <row r="984">
      <c r="A984" s="40">
        <v>19246.0</v>
      </c>
      <c r="B984" s="39">
        <f t="shared" si="1"/>
        <v>69</v>
      </c>
      <c r="C984" s="39" t="str">
        <f>IFERROR(__xludf.DUMMYFUNCTION("IF(ISBETWEEN(B984,60,69), ""Old"", IF(ISBETWEEN(B984, 20, 29), ""Young"", ""Other""))"),"Old")</f>
        <v>Old</v>
      </c>
    </row>
    <row r="985">
      <c r="A985" s="40">
        <v>19247.0</v>
      </c>
      <c r="B985" s="39">
        <f t="shared" si="1"/>
        <v>69</v>
      </c>
      <c r="C985" s="39" t="str">
        <f>IFERROR(__xludf.DUMMYFUNCTION("IF(ISBETWEEN(B985,60,69), ""Old"", IF(ISBETWEEN(B985, 20, 29), ""Young"", ""Other""))"),"Old")</f>
        <v>Old</v>
      </c>
    </row>
    <row r="986">
      <c r="A986" s="40">
        <v>19248.0</v>
      </c>
      <c r="B986" s="39">
        <f t="shared" si="1"/>
        <v>69</v>
      </c>
      <c r="C986" s="39" t="str">
        <f>IFERROR(__xludf.DUMMYFUNCTION("IF(ISBETWEEN(B986,60,69), ""Old"", IF(ISBETWEEN(B986, 20, 29), ""Young"", ""Other""))"),"Old")</f>
        <v>Old</v>
      </c>
    </row>
    <row r="987">
      <c r="A987" s="40">
        <v>19249.0</v>
      </c>
      <c r="B987" s="39">
        <f t="shared" si="1"/>
        <v>69</v>
      </c>
      <c r="C987" s="39" t="str">
        <f>IFERROR(__xludf.DUMMYFUNCTION("IF(ISBETWEEN(B987,60,69), ""Old"", IF(ISBETWEEN(B987, 20, 29), ""Young"", ""Other""))"),"Old")</f>
        <v>Old</v>
      </c>
    </row>
    <row r="988">
      <c r="A988" s="40">
        <v>19250.0</v>
      </c>
      <c r="B988" s="39">
        <f t="shared" si="1"/>
        <v>69</v>
      </c>
      <c r="C988" s="39" t="str">
        <f>IFERROR(__xludf.DUMMYFUNCTION("IF(ISBETWEEN(B988,60,69), ""Old"", IF(ISBETWEEN(B988, 20, 29), ""Young"", ""Other""))"),"Old")</f>
        <v>Old</v>
      </c>
    </row>
    <row r="989">
      <c r="A989" s="40">
        <v>19251.0</v>
      </c>
      <c r="B989" s="39">
        <f t="shared" si="1"/>
        <v>69</v>
      </c>
      <c r="C989" s="39" t="str">
        <f>IFERROR(__xludf.DUMMYFUNCTION("IF(ISBETWEEN(B989,60,69), ""Old"", IF(ISBETWEEN(B989, 20, 29), ""Young"", ""Other""))"),"Old")</f>
        <v>Old</v>
      </c>
    </row>
    <row r="990">
      <c r="A990" s="40">
        <v>19252.0</v>
      </c>
      <c r="B990" s="39">
        <f t="shared" si="1"/>
        <v>69</v>
      </c>
      <c r="C990" s="39" t="str">
        <f>IFERROR(__xludf.DUMMYFUNCTION("IF(ISBETWEEN(B990,60,69), ""Old"", IF(ISBETWEEN(B990, 20, 29), ""Young"", ""Other""))"),"Old")</f>
        <v>Old</v>
      </c>
    </row>
    <row r="991">
      <c r="A991" s="40">
        <v>19253.0</v>
      </c>
      <c r="B991" s="39">
        <f t="shared" si="1"/>
        <v>69</v>
      </c>
      <c r="C991" s="39" t="str">
        <f>IFERROR(__xludf.DUMMYFUNCTION("IF(ISBETWEEN(B991,60,69), ""Old"", IF(ISBETWEEN(B991, 20, 29), ""Young"", ""Other""))"),"Old")</f>
        <v>Old</v>
      </c>
    </row>
    <row r="992">
      <c r="A992" s="40">
        <v>19254.0</v>
      </c>
      <c r="B992" s="39">
        <f t="shared" si="1"/>
        <v>69</v>
      </c>
      <c r="C992" s="39" t="str">
        <f>IFERROR(__xludf.DUMMYFUNCTION("IF(ISBETWEEN(B992,60,69), ""Old"", IF(ISBETWEEN(B992, 20, 29), ""Young"", ""Other""))"),"Old")</f>
        <v>Old</v>
      </c>
    </row>
    <row r="993">
      <c r="A993" s="40">
        <v>19255.0</v>
      </c>
      <c r="B993" s="39">
        <f t="shared" si="1"/>
        <v>69</v>
      </c>
      <c r="C993" s="39" t="str">
        <f>IFERROR(__xludf.DUMMYFUNCTION("IF(ISBETWEEN(B993,60,69), ""Old"", IF(ISBETWEEN(B993, 20, 29), ""Young"", ""Other""))"),"Old")</f>
        <v>Old</v>
      </c>
    </row>
    <row r="994">
      <c r="A994" s="40">
        <v>19256.0</v>
      </c>
      <c r="B994" s="39">
        <f t="shared" si="1"/>
        <v>69</v>
      </c>
      <c r="C994" s="39" t="str">
        <f>IFERROR(__xludf.DUMMYFUNCTION("IF(ISBETWEEN(B994,60,69), ""Old"", IF(ISBETWEEN(B994, 20, 29), ""Young"", ""Other""))"),"Old")</f>
        <v>Old</v>
      </c>
    </row>
    <row r="995">
      <c r="A995" s="40">
        <v>19257.0</v>
      </c>
      <c r="B995" s="39">
        <f t="shared" si="1"/>
        <v>69</v>
      </c>
      <c r="C995" s="39" t="str">
        <f>IFERROR(__xludf.DUMMYFUNCTION("IF(ISBETWEEN(B995,60,69), ""Old"", IF(ISBETWEEN(B995, 20, 29), ""Young"", ""Other""))"),"Old")</f>
        <v>Old</v>
      </c>
    </row>
    <row r="996">
      <c r="A996" s="40">
        <v>19258.0</v>
      </c>
      <c r="B996" s="39">
        <f t="shared" si="1"/>
        <v>69</v>
      </c>
      <c r="C996" s="39" t="str">
        <f>IFERROR(__xludf.DUMMYFUNCTION("IF(ISBETWEEN(B996,60,69), ""Old"", IF(ISBETWEEN(B996, 20, 29), ""Young"", ""Other""))"),"Old")</f>
        <v>Old</v>
      </c>
    </row>
    <row r="997">
      <c r="A997" s="40">
        <v>19259.0</v>
      </c>
      <c r="B997" s="39">
        <f t="shared" si="1"/>
        <v>69</v>
      </c>
      <c r="C997" s="39" t="str">
        <f>IFERROR(__xludf.DUMMYFUNCTION("IF(ISBETWEEN(B997,60,69), ""Old"", IF(ISBETWEEN(B997, 20, 29), ""Young"", ""Other""))"),"Old")</f>
        <v>Old</v>
      </c>
    </row>
    <row r="998">
      <c r="A998" s="40">
        <v>19260.0</v>
      </c>
      <c r="B998" s="39">
        <f t="shared" si="1"/>
        <v>69</v>
      </c>
      <c r="C998" s="39" t="str">
        <f>IFERROR(__xludf.DUMMYFUNCTION("IF(ISBETWEEN(B998,60,69), ""Old"", IF(ISBETWEEN(B998, 20, 29), ""Young"", ""Other""))"),"Old")</f>
        <v>Old</v>
      </c>
    </row>
    <row r="999">
      <c r="A999" s="40">
        <v>19261.0</v>
      </c>
      <c r="B999" s="39">
        <f t="shared" si="1"/>
        <v>69</v>
      </c>
      <c r="C999" s="39" t="str">
        <f>IFERROR(__xludf.DUMMYFUNCTION("IF(ISBETWEEN(B999,60,69), ""Old"", IF(ISBETWEEN(B999, 20, 29), ""Young"", ""Other""))"),"Old")</f>
        <v>Old</v>
      </c>
    </row>
    <row r="1000">
      <c r="A1000" s="40">
        <v>19262.0</v>
      </c>
      <c r="B1000" s="39">
        <f t="shared" si="1"/>
        <v>69</v>
      </c>
      <c r="C1000" s="39" t="str">
        <f>IFERROR(__xludf.DUMMYFUNCTION("IF(ISBETWEEN(B1000,60,69), ""Old"", IF(ISBETWEEN(B1000, 20, 29), ""Young"", ""Other""))"),"Old")</f>
        <v>Old</v>
      </c>
    </row>
    <row r="1001">
      <c r="A1001" s="40">
        <v>19263.0</v>
      </c>
      <c r="B1001" s="39">
        <f t="shared" si="1"/>
        <v>69</v>
      </c>
      <c r="C1001" s="39" t="str">
        <f>IFERROR(__xludf.DUMMYFUNCTION("IF(ISBETWEEN(B1001,60,69), ""Old"", IF(ISBETWEEN(B1001, 20, 29), ""Young"", ""Other""))"),"Old")</f>
        <v>Old</v>
      </c>
    </row>
    <row r="1002">
      <c r="A1002" s="40">
        <v>19264.0</v>
      </c>
      <c r="B1002" s="39">
        <f t="shared" si="1"/>
        <v>69</v>
      </c>
      <c r="C1002" s="39" t="str">
        <f>IFERROR(__xludf.DUMMYFUNCTION("IF(ISBETWEEN(B1002,60,69), ""Old"", IF(ISBETWEEN(B1002, 20, 29), ""Young"", ""Other""))"),"Old")</f>
        <v>Old</v>
      </c>
    </row>
    <row r="1003">
      <c r="A1003" s="40">
        <v>19265.0</v>
      </c>
      <c r="B1003" s="39">
        <f t="shared" si="1"/>
        <v>69</v>
      </c>
      <c r="C1003" s="39" t="str">
        <f>IFERROR(__xludf.DUMMYFUNCTION("IF(ISBETWEEN(B1003,60,69), ""Old"", IF(ISBETWEEN(B1003, 20, 29), ""Young"", ""Other""))"),"Old")</f>
        <v>Old</v>
      </c>
    </row>
    <row r="1004">
      <c r="A1004" s="40">
        <v>19266.0</v>
      </c>
      <c r="B1004" s="39">
        <f t="shared" si="1"/>
        <v>69</v>
      </c>
      <c r="C1004" s="39" t="str">
        <f>IFERROR(__xludf.DUMMYFUNCTION("IF(ISBETWEEN(B1004,60,69), ""Old"", IF(ISBETWEEN(B1004, 20, 29), ""Young"", ""Other""))"),"Old")</f>
        <v>Old</v>
      </c>
    </row>
    <row r="1005">
      <c r="A1005" s="40">
        <v>19267.0</v>
      </c>
      <c r="B1005" s="39">
        <f t="shared" si="1"/>
        <v>69</v>
      </c>
      <c r="C1005" s="39" t="str">
        <f>IFERROR(__xludf.DUMMYFUNCTION("IF(ISBETWEEN(B1005,60,69), ""Old"", IF(ISBETWEEN(B1005, 20, 29), ""Young"", ""Other""))"),"Old")</f>
        <v>Old</v>
      </c>
    </row>
    <row r="1006">
      <c r="A1006" s="40">
        <v>19268.0</v>
      </c>
      <c r="B1006" s="39">
        <f t="shared" si="1"/>
        <v>69</v>
      </c>
      <c r="C1006" s="39" t="str">
        <f>IFERROR(__xludf.DUMMYFUNCTION("IF(ISBETWEEN(B1006,60,69), ""Old"", IF(ISBETWEEN(B1006, 20, 29), ""Young"", ""Other""))"),"Old")</f>
        <v>Old</v>
      </c>
    </row>
    <row r="1007">
      <c r="A1007" s="40">
        <v>19269.0</v>
      </c>
      <c r="B1007" s="39">
        <f t="shared" si="1"/>
        <v>69</v>
      </c>
      <c r="C1007" s="39" t="str">
        <f>IFERROR(__xludf.DUMMYFUNCTION("IF(ISBETWEEN(B1007,60,69), ""Old"", IF(ISBETWEEN(B1007, 20, 29), ""Young"", ""Other""))"),"Old")</f>
        <v>Old</v>
      </c>
    </row>
    <row r="1008">
      <c r="A1008" s="40">
        <v>19270.0</v>
      </c>
      <c r="B1008" s="39">
        <f t="shared" si="1"/>
        <v>69</v>
      </c>
      <c r="C1008" s="39" t="str">
        <f>IFERROR(__xludf.DUMMYFUNCTION("IF(ISBETWEEN(B1008,60,69), ""Old"", IF(ISBETWEEN(B1008, 20, 29), ""Young"", ""Other""))"),"Old")</f>
        <v>Old</v>
      </c>
    </row>
    <row r="1009">
      <c r="A1009" s="40">
        <v>19271.0</v>
      </c>
      <c r="B1009" s="39">
        <f t="shared" si="1"/>
        <v>69</v>
      </c>
      <c r="C1009" s="39" t="str">
        <f>IFERROR(__xludf.DUMMYFUNCTION("IF(ISBETWEEN(B1009,60,69), ""Old"", IF(ISBETWEEN(B1009, 20, 29), ""Young"", ""Other""))"),"Old")</f>
        <v>Old</v>
      </c>
    </row>
    <row r="1010">
      <c r="A1010" s="40">
        <v>19272.0</v>
      </c>
      <c r="B1010" s="39">
        <f t="shared" si="1"/>
        <v>69</v>
      </c>
      <c r="C1010" s="39" t="str">
        <f>IFERROR(__xludf.DUMMYFUNCTION("IF(ISBETWEEN(B1010,60,69), ""Old"", IF(ISBETWEEN(B1010, 20, 29), ""Young"", ""Other""))"),"Old")</f>
        <v>Old</v>
      </c>
    </row>
    <row r="1011">
      <c r="A1011" s="40">
        <v>19273.0</v>
      </c>
      <c r="B1011" s="39">
        <f t="shared" si="1"/>
        <v>69</v>
      </c>
      <c r="C1011" s="39" t="str">
        <f>IFERROR(__xludf.DUMMYFUNCTION("IF(ISBETWEEN(B1011,60,69), ""Old"", IF(ISBETWEEN(B1011, 20, 29), ""Young"", ""Other""))"),"Old")</f>
        <v>Old</v>
      </c>
    </row>
    <row r="1012">
      <c r="A1012" s="40">
        <v>19274.0</v>
      </c>
      <c r="B1012" s="39">
        <f t="shared" si="1"/>
        <v>69</v>
      </c>
      <c r="C1012" s="39" t="str">
        <f>IFERROR(__xludf.DUMMYFUNCTION("IF(ISBETWEEN(B1012,60,69), ""Old"", IF(ISBETWEEN(B1012, 20, 29), ""Young"", ""Other""))"),"Old")</f>
        <v>Old</v>
      </c>
    </row>
    <row r="1013">
      <c r="A1013" s="40">
        <v>19275.0</v>
      </c>
      <c r="B1013" s="39">
        <f t="shared" si="1"/>
        <v>69</v>
      </c>
      <c r="C1013" s="39" t="str">
        <f>IFERROR(__xludf.DUMMYFUNCTION("IF(ISBETWEEN(B1013,60,69), ""Old"", IF(ISBETWEEN(B1013, 20, 29), ""Young"", ""Other""))"),"Old")</f>
        <v>Old</v>
      </c>
    </row>
    <row r="1014">
      <c r="A1014" s="40">
        <v>19276.0</v>
      </c>
      <c r="B1014" s="39">
        <f t="shared" si="1"/>
        <v>69</v>
      </c>
      <c r="C1014" s="39" t="str">
        <f>IFERROR(__xludf.DUMMYFUNCTION("IF(ISBETWEEN(B1014,60,69), ""Old"", IF(ISBETWEEN(B1014, 20, 29), ""Young"", ""Other""))"),"Old")</f>
        <v>Old</v>
      </c>
    </row>
    <row r="1015">
      <c r="A1015" s="40">
        <v>19277.0</v>
      </c>
      <c r="B1015" s="39">
        <f t="shared" si="1"/>
        <v>69</v>
      </c>
      <c r="C1015" s="39" t="str">
        <f>IFERROR(__xludf.DUMMYFUNCTION("IF(ISBETWEEN(B1015,60,69), ""Old"", IF(ISBETWEEN(B1015, 20, 29), ""Young"", ""Other""))"),"Old")</f>
        <v>Old</v>
      </c>
    </row>
    <row r="1016">
      <c r="A1016" s="40">
        <v>19278.0</v>
      </c>
      <c r="B1016" s="39">
        <f t="shared" si="1"/>
        <v>69</v>
      </c>
      <c r="C1016" s="39" t="str">
        <f>IFERROR(__xludf.DUMMYFUNCTION("IF(ISBETWEEN(B1016,60,69), ""Old"", IF(ISBETWEEN(B1016, 20, 29), ""Young"", ""Other""))"),"Old")</f>
        <v>Old</v>
      </c>
    </row>
    <row r="1017">
      <c r="A1017" s="40">
        <v>19279.0</v>
      </c>
      <c r="B1017" s="39">
        <f t="shared" si="1"/>
        <v>69</v>
      </c>
      <c r="C1017" s="39" t="str">
        <f>IFERROR(__xludf.DUMMYFUNCTION("IF(ISBETWEEN(B1017,60,69), ""Old"", IF(ISBETWEEN(B1017, 20, 29), ""Young"", ""Other""))"),"Old")</f>
        <v>Old</v>
      </c>
    </row>
    <row r="1018">
      <c r="A1018" s="40">
        <v>19280.0</v>
      </c>
      <c r="B1018" s="39">
        <f t="shared" si="1"/>
        <v>69</v>
      </c>
      <c r="C1018" s="39" t="str">
        <f>IFERROR(__xludf.DUMMYFUNCTION("IF(ISBETWEEN(B1018,60,69), ""Old"", IF(ISBETWEEN(B1018, 20, 29), ""Young"", ""Other""))"),"Old")</f>
        <v>Old</v>
      </c>
    </row>
    <row r="1019">
      <c r="A1019" s="40">
        <v>19281.0</v>
      </c>
      <c r="B1019" s="39">
        <f t="shared" si="1"/>
        <v>69</v>
      </c>
      <c r="C1019" s="39" t="str">
        <f>IFERROR(__xludf.DUMMYFUNCTION("IF(ISBETWEEN(B1019,60,69), ""Old"", IF(ISBETWEEN(B1019, 20, 29), ""Young"", ""Other""))"),"Old")</f>
        <v>Old</v>
      </c>
    </row>
    <row r="1020">
      <c r="A1020" s="40">
        <v>19282.0</v>
      </c>
      <c r="B1020" s="39">
        <f t="shared" si="1"/>
        <v>69</v>
      </c>
      <c r="C1020" s="39" t="str">
        <f>IFERROR(__xludf.DUMMYFUNCTION("IF(ISBETWEEN(B1020,60,69), ""Old"", IF(ISBETWEEN(B1020, 20, 29), ""Young"", ""Other""))"),"Old")</f>
        <v>Old</v>
      </c>
    </row>
    <row r="1021">
      <c r="A1021" s="40">
        <v>19283.0</v>
      </c>
      <c r="B1021" s="39">
        <f t="shared" si="1"/>
        <v>69</v>
      </c>
      <c r="C1021" s="39" t="str">
        <f>IFERROR(__xludf.DUMMYFUNCTION("IF(ISBETWEEN(B1021,60,69), ""Old"", IF(ISBETWEEN(B1021, 20, 29), ""Young"", ""Other""))"),"Old")</f>
        <v>Old</v>
      </c>
    </row>
    <row r="1022">
      <c r="A1022" s="40">
        <v>19284.0</v>
      </c>
      <c r="B1022" s="39">
        <f t="shared" si="1"/>
        <v>69</v>
      </c>
      <c r="C1022" s="39" t="str">
        <f>IFERROR(__xludf.DUMMYFUNCTION("IF(ISBETWEEN(B1022,60,69), ""Old"", IF(ISBETWEEN(B1022, 20, 29), ""Young"", ""Other""))"),"Old")</f>
        <v>Old</v>
      </c>
    </row>
    <row r="1023">
      <c r="A1023" s="40">
        <v>19285.0</v>
      </c>
      <c r="B1023" s="39">
        <f t="shared" si="1"/>
        <v>69</v>
      </c>
      <c r="C1023" s="39" t="str">
        <f>IFERROR(__xludf.DUMMYFUNCTION("IF(ISBETWEEN(B1023,60,69), ""Old"", IF(ISBETWEEN(B1023, 20, 29), ""Young"", ""Other""))"),"Old")</f>
        <v>Old</v>
      </c>
    </row>
    <row r="1024">
      <c r="A1024" s="40">
        <v>19286.0</v>
      </c>
      <c r="B1024" s="39">
        <f t="shared" si="1"/>
        <v>69</v>
      </c>
      <c r="C1024" s="39" t="str">
        <f>IFERROR(__xludf.DUMMYFUNCTION("IF(ISBETWEEN(B1024,60,69), ""Old"", IF(ISBETWEEN(B1024, 20, 29), ""Young"", ""Other""))"),"Old")</f>
        <v>Old</v>
      </c>
    </row>
    <row r="1025">
      <c r="A1025" s="40">
        <v>19287.0</v>
      </c>
      <c r="B1025" s="39">
        <f t="shared" si="1"/>
        <v>69</v>
      </c>
      <c r="C1025" s="39" t="str">
        <f>IFERROR(__xludf.DUMMYFUNCTION("IF(ISBETWEEN(B1025,60,69), ""Old"", IF(ISBETWEEN(B1025, 20, 29), ""Young"", ""Other""))"),"Old")</f>
        <v>Old</v>
      </c>
    </row>
    <row r="1026">
      <c r="A1026" s="40">
        <v>19288.0</v>
      </c>
      <c r="B1026" s="39">
        <f t="shared" si="1"/>
        <v>69</v>
      </c>
      <c r="C1026" s="39" t="str">
        <f>IFERROR(__xludf.DUMMYFUNCTION("IF(ISBETWEEN(B1026,60,69), ""Old"", IF(ISBETWEEN(B1026, 20, 29), ""Young"", ""Other""))"),"Old")</f>
        <v>Old</v>
      </c>
    </row>
    <row r="1027">
      <c r="A1027" s="40">
        <v>19289.0</v>
      </c>
      <c r="B1027" s="39">
        <f t="shared" si="1"/>
        <v>69</v>
      </c>
      <c r="C1027" s="39" t="str">
        <f>IFERROR(__xludf.DUMMYFUNCTION("IF(ISBETWEEN(B1027,60,69), ""Old"", IF(ISBETWEEN(B1027, 20, 29), ""Young"", ""Other""))"),"Old")</f>
        <v>Old</v>
      </c>
    </row>
    <row r="1028">
      <c r="A1028" s="40">
        <v>19290.0</v>
      </c>
      <c r="B1028" s="39">
        <f t="shared" si="1"/>
        <v>69</v>
      </c>
      <c r="C1028" s="39" t="str">
        <f>IFERROR(__xludf.DUMMYFUNCTION("IF(ISBETWEEN(B1028,60,69), ""Old"", IF(ISBETWEEN(B1028, 20, 29), ""Young"", ""Other""))"),"Old")</f>
        <v>Old</v>
      </c>
    </row>
    <row r="1029">
      <c r="A1029" s="40">
        <v>19291.0</v>
      </c>
      <c r="B1029" s="39">
        <f t="shared" si="1"/>
        <v>69</v>
      </c>
      <c r="C1029" s="39" t="str">
        <f>IFERROR(__xludf.DUMMYFUNCTION("IF(ISBETWEEN(B1029,60,69), ""Old"", IF(ISBETWEEN(B1029, 20, 29), ""Young"", ""Other""))"),"Old")</f>
        <v>Old</v>
      </c>
    </row>
    <row r="1030">
      <c r="A1030" s="40">
        <v>19292.0</v>
      </c>
      <c r="B1030" s="39">
        <f t="shared" si="1"/>
        <v>69</v>
      </c>
      <c r="C1030" s="39" t="str">
        <f>IFERROR(__xludf.DUMMYFUNCTION("IF(ISBETWEEN(B1030,60,69), ""Old"", IF(ISBETWEEN(B1030, 20, 29), ""Young"", ""Other""))"),"Old")</f>
        <v>Old</v>
      </c>
    </row>
    <row r="1031">
      <c r="A1031" s="40">
        <v>19293.0</v>
      </c>
      <c r="B1031" s="39">
        <f t="shared" si="1"/>
        <v>69</v>
      </c>
      <c r="C1031" s="39" t="str">
        <f>IFERROR(__xludf.DUMMYFUNCTION("IF(ISBETWEEN(B1031,60,69), ""Old"", IF(ISBETWEEN(B1031, 20, 29), ""Young"", ""Other""))"),"Old")</f>
        <v>Old</v>
      </c>
    </row>
    <row r="1032">
      <c r="A1032" s="40">
        <v>19294.0</v>
      </c>
      <c r="B1032" s="39">
        <f t="shared" si="1"/>
        <v>69</v>
      </c>
      <c r="C1032" s="39" t="str">
        <f>IFERROR(__xludf.DUMMYFUNCTION("IF(ISBETWEEN(B1032,60,69), ""Old"", IF(ISBETWEEN(B1032, 20, 29), ""Young"", ""Other""))"),"Old")</f>
        <v>Old</v>
      </c>
    </row>
    <row r="1033">
      <c r="A1033" s="40">
        <v>19295.0</v>
      </c>
      <c r="B1033" s="39">
        <f t="shared" si="1"/>
        <v>69</v>
      </c>
      <c r="C1033" s="39" t="str">
        <f>IFERROR(__xludf.DUMMYFUNCTION("IF(ISBETWEEN(B1033,60,69), ""Old"", IF(ISBETWEEN(B1033, 20, 29), ""Young"", ""Other""))"),"Old")</f>
        <v>Old</v>
      </c>
    </row>
    <row r="1034">
      <c r="A1034" s="40">
        <v>19296.0</v>
      </c>
      <c r="B1034" s="39">
        <f t="shared" si="1"/>
        <v>69</v>
      </c>
      <c r="C1034" s="39" t="str">
        <f>IFERROR(__xludf.DUMMYFUNCTION("IF(ISBETWEEN(B1034,60,69), ""Old"", IF(ISBETWEEN(B1034, 20, 29), ""Young"", ""Other""))"),"Old")</f>
        <v>Old</v>
      </c>
    </row>
    <row r="1035">
      <c r="A1035" s="40">
        <v>19297.0</v>
      </c>
      <c r="B1035" s="39">
        <f t="shared" si="1"/>
        <v>69</v>
      </c>
      <c r="C1035" s="39" t="str">
        <f>IFERROR(__xludf.DUMMYFUNCTION("IF(ISBETWEEN(B1035,60,69), ""Old"", IF(ISBETWEEN(B1035, 20, 29), ""Young"", ""Other""))"),"Old")</f>
        <v>Old</v>
      </c>
    </row>
    <row r="1036">
      <c r="A1036" s="40">
        <v>19298.0</v>
      </c>
      <c r="B1036" s="39">
        <f t="shared" si="1"/>
        <v>69</v>
      </c>
      <c r="C1036" s="39" t="str">
        <f>IFERROR(__xludf.DUMMYFUNCTION("IF(ISBETWEEN(B1036,60,69), ""Old"", IF(ISBETWEEN(B1036, 20, 29), ""Young"", ""Other""))"),"Old")</f>
        <v>Old</v>
      </c>
    </row>
    <row r="1037">
      <c r="A1037" s="40">
        <v>19299.0</v>
      </c>
      <c r="B1037" s="39">
        <f t="shared" si="1"/>
        <v>69</v>
      </c>
      <c r="C1037" s="39" t="str">
        <f>IFERROR(__xludf.DUMMYFUNCTION("IF(ISBETWEEN(B1037,60,69), ""Old"", IF(ISBETWEEN(B1037, 20, 29), ""Young"", ""Other""))"),"Old")</f>
        <v>Old</v>
      </c>
    </row>
    <row r="1038">
      <c r="A1038" s="40">
        <v>19300.0</v>
      </c>
      <c r="B1038" s="39">
        <f t="shared" si="1"/>
        <v>69</v>
      </c>
      <c r="C1038" s="39" t="str">
        <f>IFERROR(__xludf.DUMMYFUNCTION("IF(ISBETWEEN(B1038,60,69), ""Old"", IF(ISBETWEEN(B1038, 20, 29), ""Young"", ""Other""))"),"Old")</f>
        <v>Old</v>
      </c>
    </row>
    <row r="1039">
      <c r="A1039" s="40">
        <v>19301.0</v>
      </c>
      <c r="B1039" s="39">
        <f t="shared" si="1"/>
        <v>69</v>
      </c>
      <c r="C1039" s="39" t="str">
        <f>IFERROR(__xludf.DUMMYFUNCTION("IF(ISBETWEEN(B1039,60,69), ""Old"", IF(ISBETWEEN(B1039, 20, 29), ""Young"", ""Other""))"),"Old")</f>
        <v>Old</v>
      </c>
    </row>
    <row r="1040">
      <c r="A1040" s="40">
        <v>19302.0</v>
      </c>
      <c r="B1040" s="39">
        <f t="shared" si="1"/>
        <v>69</v>
      </c>
      <c r="C1040" s="39" t="str">
        <f>IFERROR(__xludf.DUMMYFUNCTION("IF(ISBETWEEN(B1040,60,69), ""Old"", IF(ISBETWEEN(B1040, 20, 29), ""Young"", ""Other""))"),"Old")</f>
        <v>Old</v>
      </c>
    </row>
    <row r="1041">
      <c r="A1041" s="40">
        <v>19303.0</v>
      </c>
      <c r="B1041" s="39">
        <f t="shared" si="1"/>
        <v>69</v>
      </c>
      <c r="C1041" s="39" t="str">
        <f>IFERROR(__xludf.DUMMYFUNCTION("IF(ISBETWEEN(B1041,60,69), ""Old"", IF(ISBETWEEN(B1041, 20, 29), ""Young"", ""Other""))"),"Old")</f>
        <v>Old</v>
      </c>
    </row>
    <row r="1042">
      <c r="A1042" s="40">
        <v>19304.0</v>
      </c>
      <c r="B1042" s="39">
        <f t="shared" si="1"/>
        <v>69</v>
      </c>
      <c r="C1042" s="39" t="str">
        <f>IFERROR(__xludf.DUMMYFUNCTION("IF(ISBETWEEN(B1042,60,69), ""Old"", IF(ISBETWEEN(B1042, 20, 29), ""Young"", ""Other""))"),"Old")</f>
        <v>Old</v>
      </c>
    </row>
    <row r="1043">
      <c r="A1043" s="40">
        <v>19305.0</v>
      </c>
      <c r="B1043" s="39">
        <f t="shared" si="1"/>
        <v>69</v>
      </c>
      <c r="C1043" s="39" t="str">
        <f>IFERROR(__xludf.DUMMYFUNCTION("IF(ISBETWEEN(B1043,60,69), ""Old"", IF(ISBETWEEN(B1043, 20, 29), ""Young"", ""Other""))"),"Old")</f>
        <v>Old</v>
      </c>
    </row>
    <row r="1044">
      <c r="A1044" s="40">
        <v>19306.0</v>
      </c>
      <c r="B1044" s="39">
        <f t="shared" si="1"/>
        <v>69</v>
      </c>
      <c r="C1044" s="39" t="str">
        <f>IFERROR(__xludf.DUMMYFUNCTION("IF(ISBETWEEN(B1044,60,69), ""Old"", IF(ISBETWEEN(B1044, 20, 29), ""Young"", ""Other""))"),"Old")</f>
        <v>Old</v>
      </c>
    </row>
    <row r="1045">
      <c r="A1045" s="40">
        <v>19307.0</v>
      </c>
      <c r="B1045" s="39">
        <f t="shared" si="1"/>
        <v>69</v>
      </c>
      <c r="C1045" s="39" t="str">
        <f>IFERROR(__xludf.DUMMYFUNCTION("IF(ISBETWEEN(B1045,60,69), ""Old"", IF(ISBETWEEN(B1045, 20, 29), ""Young"", ""Other""))"),"Old")</f>
        <v>Old</v>
      </c>
    </row>
    <row r="1046">
      <c r="A1046" s="40">
        <v>19308.0</v>
      </c>
      <c r="B1046" s="39">
        <f t="shared" si="1"/>
        <v>69</v>
      </c>
      <c r="C1046" s="39" t="str">
        <f>IFERROR(__xludf.DUMMYFUNCTION("IF(ISBETWEEN(B1046,60,69), ""Old"", IF(ISBETWEEN(B1046, 20, 29), ""Young"", ""Other""))"),"Old")</f>
        <v>Old</v>
      </c>
    </row>
    <row r="1047">
      <c r="A1047" s="40">
        <v>19309.0</v>
      </c>
      <c r="B1047" s="39">
        <f t="shared" si="1"/>
        <v>69</v>
      </c>
      <c r="C1047" s="39" t="str">
        <f>IFERROR(__xludf.DUMMYFUNCTION("IF(ISBETWEEN(B1047,60,69), ""Old"", IF(ISBETWEEN(B1047, 20, 29), ""Young"", ""Other""))"),"Old")</f>
        <v>Old</v>
      </c>
    </row>
    <row r="1048">
      <c r="A1048" s="40">
        <v>19310.0</v>
      </c>
      <c r="B1048" s="39">
        <f t="shared" si="1"/>
        <v>69</v>
      </c>
      <c r="C1048" s="39" t="str">
        <f>IFERROR(__xludf.DUMMYFUNCTION("IF(ISBETWEEN(B1048,60,69), ""Old"", IF(ISBETWEEN(B1048, 20, 29), ""Young"", ""Other""))"),"Old")</f>
        <v>Old</v>
      </c>
    </row>
    <row r="1049">
      <c r="A1049" s="40">
        <v>19311.0</v>
      </c>
      <c r="B1049" s="39">
        <f t="shared" si="1"/>
        <v>69</v>
      </c>
      <c r="C1049" s="39" t="str">
        <f>IFERROR(__xludf.DUMMYFUNCTION("IF(ISBETWEEN(B1049,60,69), ""Old"", IF(ISBETWEEN(B1049, 20, 29), ""Young"", ""Other""))"),"Old")</f>
        <v>Old</v>
      </c>
    </row>
    <row r="1050">
      <c r="A1050" s="40">
        <v>19312.0</v>
      </c>
      <c r="B1050" s="39">
        <f t="shared" si="1"/>
        <v>69</v>
      </c>
      <c r="C1050" s="39" t="str">
        <f>IFERROR(__xludf.DUMMYFUNCTION("IF(ISBETWEEN(B1050,60,69), ""Old"", IF(ISBETWEEN(B1050, 20, 29), ""Young"", ""Other""))"),"Old")</f>
        <v>Old</v>
      </c>
    </row>
    <row r="1051">
      <c r="A1051" s="40">
        <v>19313.0</v>
      </c>
      <c r="B1051" s="39">
        <f t="shared" si="1"/>
        <v>69</v>
      </c>
      <c r="C1051" s="39" t="str">
        <f>IFERROR(__xludf.DUMMYFUNCTION("IF(ISBETWEEN(B1051,60,69), ""Old"", IF(ISBETWEEN(B1051, 20, 29), ""Young"", ""Other""))"),"Old")</f>
        <v>Old</v>
      </c>
    </row>
    <row r="1052">
      <c r="A1052" s="40">
        <v>19314.0</v>
      </c>
      <c r="B1052" s="39">
        <f t="shared" si="1"/>
        <v>69</v>
      </c>
      <c r="C1052" s="39" t="str">
        <f>IFERROR(__xludf.DUMMYFUNCTION("IF(ISBETWEEN(B1052,60,69), ""Old"", IF(ISBETWEEN(B1052, 20, 29), ""Young"", ""Other""))"),"Old")</f>
        <v>Old</v>
      </c>
    </row>
    <row r="1053">
      <c r="A1053" s="40">
        <v>19315.0</v>
      </c>
      <c r="B1053" s="39">
        <f t="shared" si="1"/>
        <v>69</v>
      </c>
      <c r="C1053" s="39" t="str">
        <f>IFERROR(__xludf.DUMMYFUNCTION("IF(ISBETWEEN(B1053,60,69), ""Old"", IF(ISBETWEEN(B1053, 20, 29), ""Young"", ""Other""))"),"Old")</f>
        <v>Old</v>
      </c>
    </row>
    <row r="1054">
      <c r="A1054" s="40">
        <v>19316.0</v>
      </c>
      <c r="B1054" s="39">
        <f t="shared" si="1"/>
        <v>69</v>
      </c>
      <c r="C1054" s="39" t="str">
        <f>IFERROR(__xludf.DUMMYFUNCTION("IF(ISBETWEEN(B1054,60,69), ""Old"", IF(ISBETWEEN(B1054, 20, 29), ""Young"", ""Other""))"),"Old")</f>
        <v>Old</v>
      </c>
    </row>
    <row r="1055">
      <c r="A1055" s="40">
        <v>19317.0</v>
      </c>
      <c r="B1055" s="39">
        <f t="shared" si="1"/>
        <v>69</v>
      </c>
      <c r="C1055" s="39" t="str">
        <f>IFERROR(__xludf.DUMMYFUNCTION("IF(ISBETWEEN(B1055,60,69), ""Old"", IF(ISBETWEEN(B1055, 20, 29), ""Young"", ""Other""))"),"Old")</f>
        <v>Old</v>
      </c>
    </row>
    <row r="1056">
      <c r="A1056" s="40">
        <v>19318.0</v>
      </c>
      <c r="B1056" s="39">
        <f t="shared" si="1"/>
        <v>69</v>
      </c>
      <c r="C1056" s="39" t="str">
        <f>IFERROR(__xludf.DUMMYFUNCTION("IF(ISBETWEEN(B1056,60,69), ""Old"", IF(ISBETWEEN(B1056, 20, 29), ""Young"", ""Other""))"),"Old")</f>
        <v>Old</v>
      </c>
    </row>
    <row r="1057">
      <c r="A1057" s="40">
        <v>19319.0</v>
      </c>
      <c r="B1057" s="39">
        <f t="shared" si="1"/>
        <v>69</v>
      </c>
      <c r="C1057" s="39" t="str">
        <f>IFERROR(__xludf.DUMMYFUNCTION("IF(ISBETWEEN(B1057,60,69), ""Old"", IF(ISBETWEEN(B1057, 20, 29), ""Young"", ""Other""))"),"Old")</f>
        <v>Old</v>
      </c>
    </row>
    <row r="1058">
      <c r="A1058" s="40">
        <v>19320.0</v>
      </c>
      <c r="B1058" s="39">
        <f t="shared" si="1"/>
        <v>69</v>
      </c>
      <c r="C1058" s="39" t="str">
        <f>IFERROR(__xludf.DUMMYFUNCTION("IF(ISBETWEEN(B1058,60,69), ""Old"", IF(ISBETWEEN(B1058, 20, 29), ""Young"", ""Other""))"),"Old")</f>
        <v>Old</v>
      </c>
    </row>
    <row r="1059">
      <c r="A1059" s="40">
        <v>19321.0</v>
      </c>
      <c r="B1059" s="39">
        <f t="shared" si="1"/>
        <v>69</v>
      </c>
      <c r="C1059" s="39" t="str">
        <f>IFERROR(__xludf.DUMMYFUNCTION("IF(ISBETWEEN(B1059,60,69), ""Old"", IF(ISBETWEEN(B1059, 20, 29), ""Young"", ""Other""))"),"Old")</f>
        <v>Old</v>
      </c>
    </row>
    <row r="1060">
      <c r="A1060" s="40">
        <v>19322.0</v>
      </c>
      <c r="B1060" s="39">
        <f t="shared" si="1"/>
        <v>69</v>
      </c>
      <c r="C1060" s="39" t="str">
        <f>IFERROR(__xludf.DUMMYFUNCTION("IF(ISBETWEEN(B1060,60,69), ""Old"", IF(ISBETWEEN(B1060, 20, 29), ""Young"", ""Other""))"),"Old")</f>
        <v>Old</v>
      </c>
    </row>
    <row r="1061">
      <c r="A1061" s="40">
        <v>19323.0</v>
      </c>
      <c r="B1061" s="39">
        <f t="shared" si="1"/>
        <v>69</v>
      </c>
      <c r="C1061" s="39" t="str">
        <f>IFERROR(__xludf.DUMMYFUNCTION("IF(ISBETWEEN(B1061,60,69), ""Old"", IF(ISBETWEEN(B1061, 20, 29), ""Young"", ""Other""))"),"Old")</f>
        <v>Old</v>
      </c>
    </row>
    <row r="1062">
      <c r="A1062" s="40">
        <v>19324.0</v>
      </c>
      <c r="B1062" s="39">
        <f t="shared" si="1"/>
        <v>69</v>
      </c>
      <c r="C1062" s="39" t="str">
        <f>IFERROR(__xludf.DUMMYFUNCTION("IF(ISBETWEEN(B1062,60,69), ""Old"", IF(ISBETWEEN(B1062, 20, 29), ""Young"", ""Other""))"),"Old")</f>
        <v>Old</v>
      </c>
    </row>
    <row r="1063">
      <c r="A1063" s="40">
        <v>19325.0</v>
      </c>
      <c r="B1063" s="39">
        <f t="shared" si="1"/>
        <v>69</v>
      </c>
      <c r="C1063" s="39" t="str">
        <f>IFERROR(__xludf.DUMMYFUNCTION("IF(ISBETWEEN(B1063,60,69), ""Old"", IF(ISBETWEEN(B1063, 20, 29), ""Young"", ""Other""))"),"Old")</f>
        <v>Old</v>
      </c>
    </row>
    <row r="1064">
      <c r="A1064" s="40">
        <v>19326.0</v>
      </c>
      <c r="B1064" s="39">
        <f t="shared" si="1"/>
        <v>69</v>
      </c>
      <c r="C1064" s="39" t="str">
        <f>IFERROR(__xludf.DUMMYFUNCTION("IF(ISBETWEEN(B1064,60,69), ""Old"", IF(ISBETWEEN(B1064, 20, 29), ""Young"", ""Other""))"),"Old")</f>
        <v>Old</v>
      </c>
    </row>
    <row r="1065">
      <c r="A1065" s="40">
        <v>19327.0</v>
      </c>
      <c r="B1065" s="39">
        <f t="shared" si="1"/>
        <v>69</v>
      </c>
      <c r="C1065" s="39" t="str">
        <f>IFERROR(__xludf.DUMMYFUNCTION("IF(ISBETWEEN(B1065,60,69), ""Old"", IF(ISBETWEEN(B1065, 20, 29), ""Young"", ""Other""))"),"Old")</f>
        <v>Old</v>
      </c>
    </row>
    <row r="1066">
      <c r="A1066" s="40">
        <v>19328.0</v>
      </c>
      <c r="B1066" s="39">
        <f t="shared" si="1"/>
        <v>69</v>
      </c>
      <c r="C1066" s="39" t="str">
        <f>IFERROR(__xludf.DUMMYFUNCTION("IF(ISBETWEEN(B1066,60,69), ""Old"", IF(ISBETWEEN(B1066, 20, 29), ""Young"", ""Other""))"),"Old")</f>
        <v>Old</v>
      </c>
    </row>
    <row r="1067">
      <c r="A1067" s="40">
        <v>19329.0</v>
      </c>
      <c r="B1067" s="39">
        <f t="shared" si="1"/>
        <v>69</v>
      </c>
      <c r="C1067" s="39" t="str">
        <f>IFERROR(__xludf.DUMMYFUNCTION("IF(ISBETWEEN(B1067,60,69), ""Old"", IF(ISBETWEEN(B1067, 20, 29), ""Young"", ""Other""))"),"Old")</f>
        <v>Old</v>
      </c>
    </row>
    <row r="1068">
      <c r="A1068" s="40">
        <v>19330.0</v>
      </c>
      <c r="B1068" s="39">
        <f t="shared" si="1"/>
        <v>69</v>
      </c>
      <c r="C1068" s="39" t="str">
        <f>IFERROR(__xludf.DUMMYFUNCTION("IF(ISBETWEEN(B1068,60,69), ""Old"", IF(ISBETWEEN(B1068, 20, 29), ""Young"", ""Other""))"),"Old")</f>
        <v>Old</v>
      </c>
    </row>
    <row r="1069">
      <c r="A1069" s="40">
        <v>19331.0</v>
      </c>
      <c r="B1069" s="39">
        <f t="shared" si="1"/>
        <v>69</v>
      </c>
      <c r="C1069" s="39" t="str">
        <f>IFERROR(__xludf.DUMMYFUNCTION("IF(ISBETWEEN(B1069,60,69), ""Old"", IF(ISBETWEEN(B1069, 20, 29), ""Young"", ""Other""))"),"Old")</f>
        <v>Old</v>
      </c>
    </row>
    <row r="1070">
      <c r="A1070" s="40">
        <v>19332.0</v>
      </c>
      <c r="B1070" s="39">
        <f t="shared" si="1"/>
        <v>69</v>
      </c>
      <c r="C1070" s="39" t="str">
        <f>IFERROR(__xludf.DUMMYFUNCTION("IF(ISBETWEEN(B1070,60,69), ""Old"", IF(ISBETWEEN(B1070, 20, 29), ""Young"", ""Other""))"),"Old")</f>
        <v>Old</v>
      </c>
    </row>
    <row r="1071">
      <c r="A1071" s="40">
        <v>19333.0</v>
      </c>
      <c r="B1071" s="39">
        <f t="shared" si="1"/>
        <v>69</v>
      </c>
      <c r="C1071" s="39" t="str">
        <f>IFERROR(__xludf.DUMMYFUNCTION("IF(ISBETWEEN(B1071,60,69), ""Old"", IF(ISBETWEEN(B1071, 20, 29), ""Young"", ""Other""))"),"Old")</f>
        <v>Old</v>
      </c>
    </row>
    <row r="1072">
      <c r="A1072" s="40">
        <v>19334.0</v>
      </c>
      <c r="B1072" s="39">
        <f t="shared" si="1"/>
        <v>69</v>
      </c>
      <c r="C1072" s="39" t="str">
        <f>IFERROR(__xludf.DUMMYFUNCTION("IF(ISBETWEEN(B1072,60,69), ""Old"", IF(ISBETWEEN(B1072, 20, 29), ""Young"", ""Other""))"),"Old")</f>
        <v>Old</v>
      </c>
    </row>
    <row r="1073">
      <c r="A1073" s="40">
        <v>19335.0</v>
      </c>
      <c r="B1073" s="39">
        <f t="shared" si="1"/>
        <v>69</v>
      </c>
      <c r="C1073" s="39" t="str">
        <f>IFERROR(__xludf.DUMMYFUNCTION("IF(ISBETWEEN(B1073,60,69), ""Old"", IF(ISBETWEEN(B1073, 20, 29), ""Young"", ""Other""))"),"Old")</f>
        <v>Old</v>
      </c>
    </row>
    <row r="1074">
      <c r="A1074" s="40">
        <v>19336.0</v>
      </c>
      <c r="B1074" s="39">
        <f t="shared" si="1"/>
        <v>69</v>
      </c>
      <c r="C1074" s="39" t="str">
        <f>IFERROR(__xludf.DUMMYFUNCTION("IF(ISBETWEEN(B1074,60,69), ""Old"", IF(ISBETWEEN(B1074, 20, 29), ""Young"", ""Other""))"),"Old")</f>
        <v>Old</v>
      </c>
    </row>
    <row r="1075">
      <c r="A1075" s="40">
        <v>19337.0</v>
      </c>
      <c r="B1075" s="39">
        <f t="shared" si="1"/>
        <v>69</v>
      </c>
      <c r="C1075" s="39" t="str">
        <f>IFERROR(__xludf.DUMMYFUNCTION("IF(ISBETWEEN(B1075,60,69), ""Old"", IF(ISBETWEEN(B1075, 20, 29), ""Young"", ""Other""))"),"Old")</f>
        <v>Old</v>
      </c>
    </row>
    <row r="1076">
      <c r="A1076" s="40">
        <v>19338.0</v>
      </c>
      <c r="B1076" s="39">
        <f t="shared" si="1"/>
        <v>69</v>
      </c>
      <c r="C1076" s="39" t="str">
        <f>IFERROR(__xludf.DUMMYFUNCTION("IF(ISBETWEEN(B1076,60,69), ""Old"", IF(ISBETWEEN(B1076, 20, 29), ""Young"", ""Other""))"),"Old")</f>
        <v>Old</v>
      </c>
    </row>
    <row r="1077">
      <c r="A1077" s="40">
        <v>19339.0</v>
      </c>
      <c r="B1077" s="39">
        <f t="shared" si="1"/>
        <v>69</v>
      </c>
      <c r="C1077" s="39" t="str">
        <f>IFERROR(__xludf.DUMMYFUNCTION("IF(ISBETWEEN(B1077,60,69), ""Old"", IF(ISBETWEEN(B1077, 20, 29), ""Young"", ""Other""))"),"Old")</f>
        <v>Old</v>
      </c>
    </row>
    <row r="1078">
      <c r="A1078" s="40">
        <v>19340.0</v>
      </c>
      <c r="B1078" s="39">
        <f t="shared" si="1"/>
        <v>69</v>
      </c>
      <c r="C1078" s="39" t="str">
        <f>IFERROR(__xludf.DUMMYFUNCTION("IF(ISBETWEEN(B1078,60,69), ""Old"", IF(ISBETWEEN(B1078, 20, 29), ""Young"", ""Other""))"),"Old")</f>
        <v>Old</v>
      </c>
    </row>
    <row r="1079">
      <c r="A1079" s="40">
        <v>19341.0</v>
      </c>
      <c r="B1079" s="39">
        <f t="shared" si="1"/>
        <v>69</v>
      </c>
      <c r="C1079" s="39" t="str">
        <f>IFERROR(__xludf.DUMMYFUNCTION("IF(ISBETWEEN(B1079,60,69), ""Old"", IF(ISBETWEEN(B1079, 20, 29), ""Young"", ""Other""))"),"Old")</f>
        <v>Old</v>
      </c>
    </row>
    <row r="1080">
      <c r="A1080" s="40">
        <v>19342.0</v>
      </c>
      <c r="B1080" s="39">
        <f t="shared" si="1"/>
        <v>69</v>
      </c>
      <c r="C1080" s="39" t="str">
        <f>IFERROR(__xludf.DUMMYFUNCTION("IF(ISBETWEEN(B1080,60,69), ""Old"", IF(ISBETWEEN(B1080, 20, 29), ""Young"", ""Other""))"),"Old")</f>
        <v>Old</v>
      </c>
    </row>
    <row r="1081">
      <c r="A1081" s="40">
        <v>19343.0</v>
      </c>
      <c r="B1081" s="39">
        <f t="shared" si="1"/>
        <v>69</v>
      </c>
      <c r="C1081" s="39" t="str">
        <f>IFERROR(__xludf.DUMMYFUNCTION("IF(ISBETWEEN(B1081,60,69), ""Old"", IF(ISBETWEEN(B1081, 20, 29), ""Young"", ""Other""))"),"Old")</f>
        <v>Old</v>
      </c>
    </row>
    <row r="1082">
      <c r="A1082" s="40">
        <v>19344.0</v>
      </c>
      <c r="B1082" s="39">
        <f t="shared" si="1"/>
        <v>69</v>
      </c>
      <c r="C1082" s="39" t="str">
        <f>IFERROR(__xludf.DUMMYFUNCTION("IF(ISBETWEEN(B1082,60,69), ""Old"", IF(ISBETWEEN(B1082, 20, 29), ""Young"", ""Other""))"),"Old")</f>
        <v>Old</v>
      </c>
    </row>
    <row r="1083">
      <c r="A1083" s="40">
        <v>19345.0</v>
      </c>
      <c r="B1083" s="39">
        <f t="shared" si="1"/>
        <v>69</v>
      </c>
      <c r="C1083" s="39" t="str">
        <f>IFERROR(__xludf.DUMMYFUNCTION("IF(ISBETWEEN(B1083,60,69), ""Old"", IF(ISBETWEEN(B1083, 20, 29), ""Young"", ""Other""))"),"Old")</f>
        <v>Old</v>
      </c>
    </row>
    <row r="1084">
      <c r="A1084" s="40">
        <v>19346.0</v>
      </c>
      <c r="B1084" s="39">
        <f t="shared" si="1"/>
        <v>69</v>
      </c>
      <c r="C1084" s="39" t="str">
        <f>IFERROR(__xludf.DUMMYFUNCTION("IF(ISBETWEEN(B1084,60,69), ""Old"", IF(ISBETWEEN(B1084, 20, 29), ""Young"", ""Other""))"),"Old")</f>
        <v>Old</v>
      </c>
    </row>
    <row r="1085">
      <c r="A1085" s="40">
        <v>19347.0</v>
      </c>
      <c r="B1085" s="39">
        <f t="shared" si="1"/>
        <v>69</v>
      </c>
      <c r="C1085" s="39" t="str">
        <f>IFERROR(__xludf.DUMMYFUNCTION("IF(ISBETWEEN(B1085,60,69), ""Old"", IF(ISBETWEEN(B1085, 20, 29), ""Young"", ""Other""))"),"Old")</f>
        <v>Old</v>
      </c>
    </row>
    <row r="1086">
      <c r="A1086" s="40">
        <v>19348.0</v>
      </c>
      <c r="B1086" s="39">
        <f t="shared" si="1"/>
        <v>69</v>
      </c>
      <c r="C1086" s="39" t="str">
        <f>IFERROR(__xludf.DUMMYFUNCTION("IF(ISBETWEEN(B1086,60,69), ""Old"", IF(ISBETWEEN(B1086, 20, 29), ""Young"", ""Other""))"),"Old")</f>
        <v>Old</v>
      </c>
    </row>
    <row r="1087">
      <c r="A1087" s="40">
        <v>19349.0</v>
      </c>
      <c r="B1087" s="39">
        <f t="shared" si="1"/>
        <v>69</v>
      </c>
      <c r="C1087" s="39" t="str">
        <f>IFERROR(__xludf.DUMMYFUNCTION("IF(ISBETWEEN(B1087,60,69), ""Old"", IF(ISBETWEEN(B1087, 20, 29), ""Young"", ""Other""))"),"Old")</f>
        <v>Old</v>
      </c>
    </row>
    <row r="1088">
      <c r="A1088" s="40">
        <v>19350.0</v>
      </c>
      <c r="B1088" s="39">
        <f t="shared" si="1"/>
        <v>69</v>
      </c>
      <c r="C1088" s="39" t="str">
        <f>IFERROR(__xludf.DUMMYFUNCTION("IF(ISBETWEEN(B1088,60,69), ""Old"", IF(ISBETWEEN(B1088, 20, 29), ""Young"", ""Other""))"),"Old")</f>
        <v>Old</v>
      </c>
    </row>
    <row r="1089">
      <c r="A1089" s="40">
        <v>19351.0</v>
      </c>
      <c r="B1089" s="39">
        <f t="shared" si="1"/>
        <v>69</v>
      </c>
      <c r="C1089" s="39" t="str">
        <f>IFERROR(__xludf.DUMMYFUNCTION("IF(ISBETWEEN(B1089,60,69), ""Old"", IF(ISBETWEEN(B1089, 20, 29), ""Young"", ""Other""))"),"Old")</f>
        <v>Old</v>
      </c>
    </row>
    <row r="1090">
      <c r="A1090" s="40">
        <v>19352.0</v>
      </c>
      <c r="B1090" s="39">
        <f t="shared" si="1"/>
        <v>69</v>
      </c>
      <c r="C1090" s="39" t="str">
        <f>IFERROR(__xludf.DUMMYFUNCTION("IF(ISBETWEEN(B1090,60,69), ""Old"", IF(ISBETWEEN(B1090, 20, 29), ""Young"", ""Other""))"),"Old")</f>
        <v>Old</v>
      </c>
    </row>
    <row r="1091">
      <c r="A1091" s="40">
        <v>19353.0</v>
      </c>
      <c r="B1091" s="39">
        <f t="shared" si="1"/>
        <v>69</v>
      </c>
      <c r="C1091" s="39" t="str">
        <f>IFERROR(__xludf.DUMMYFUNCTION("IF(ISBETWEEN(B1091,60,69), ""Old"", IF(ISBETWEEN(B1091, 20, 29), ""Young"", ""Other""))"),"Old")</f>
        <v>Old</v>
      </c>
    </row>
    <row r="1092">
      <c r="A1092" s="40">
        <v>19354.0</v>
      </c>
      <c r="B1092" s="39">
        <f t="shared" si="1"/>
        <v>69</v>
      </c>
      <c r="C1092" s="39" t="str">
        <f>IFERROR(__xludf.DUMMYFUNCTION("IF(ISBETWEEN(B1092,60,69), ""Old"", IF(ISBETWEEN(B1092, 20, 29), ""Young"", ""Other""))"),"Old")</f>
        <v>Old</v>
      </c>
    </row>
    <row r="1093">
      <c r="A1093" s="40">
        <v>19355.0</v>
      </c>
      <c r="B1093" s="39">
        <f t="shared" si="1"/>
        <v>69</v>
      </c>
      <c r="C1093" s="39" t="str">
        <f>IFERROR(__xludf.DUMMYFUNCTION("IF(ISBETWEEN(B1093,60,69), ""Old"", IF(ISBETWEEN(B1093, 20, 29), ""Young"", ""Other""))"),"Old")</f>
        <v>Old</v>
      </c>
    </row>
    <row r="1094">
      <c r="A1094" s="40">
        <v>19356.0</v>
      </c>
      <c r="B1094" s="39">
        <f t="shared" si="1"/>
        <v>69</v>
      </c>
      <c r="C1094" s="39" t="str">
        <f>IFERROR(__xludf.DUMMYFUNCTION("IF(ISBETWEEN(B1094,60,69), ""Old"", IF(ISBETWEEN(B1094, 20, 29), ""Young"", ""Other""))"),"Old")</f>
        <v>Old</v>
      </c>
    </row>
    <row r="1095">
      <c r="A1095" s="40">
        <v>19357.0</v>
      </c>
      <c r="B1095" s="39">
        <f t="shared" si="1"/>
        <v>69</v>
      </c>
      <c r="C1095" s="39" t="str">
        <f>IFERROR(__xludf.DUMMYFUNCTION("IF(ISBETWEEN(B1095,60,69), ""Old"", IF(ISBETWEEN(B1095, 20, 29), ""Young"", ""Other""))"),"Old")</f>
        <v>Old</v>
      </c>
    </row>
    <row r="1096">
      <c r="A1096" s="40">
        <v>19358.0</v>
      </c>
      <c r="B1096" s="39">
        <f t="shared" si="1"/>
        <v>69</v>
      </c>
      <c r="C1096" s="39" t="str">
        <f>IFERROR(__xludf.DUMMYFUNCTION("IF(ISBETWEEN(B1096,60,69), ""Old"", IF(ISBETWEEN(B1096, 20, 29), ""Young"", ""Other""))"),"Old")</f>
        <v>Old</v>
      </c>
    </row>
    <row r="1097">
      <c r="A1097" s="40">
        <v>19359.0</v>
      </c>
      <c r="B1097" s="39">
        <f t="shared" si="1"/>
        <v>69</v>
      </c>
      <c r="C1097" s="39" t="str">
        <f>IFERROR(__xludf.DUMMYFUNCTION("IF(ISBETWEEN(B1097,60,69), ""Old"", IF(ISBETWEEN(B1097, 20, 29), ""Young"", ""Other""))"),"Old")</f>
        <v>Old</v>
      </c>
    </row>
    <row r="1098">
      <c r="A1098" s="40">
        <v>19360.0</v>
      </c>
      <c r="B1098" s="39">
        <f t="shared" si="1"/>
        <v>69</v>
      </c>
      <c r="C1098" s="39" t="str">
        <f>IFERROR(__xludf.DUMMYFUNCTION("IF(ISBETWEEN(B1098,60,69), ""Old"", IF(ISBETWEEN(B1098, 20, 29), ""Young"", ""Other""))"),"Old")</f>
        <v>Old</v>
      </c>
    </row>
    <row r="1099">
      <c r="A1099" s="40">
        <v>19361.0</v>
      </c>
      <c r="B1099" s="39">
        <f t="shared" si="1"/>
        <v>68</v>
      </c>
      <c r="C1099" s="39" t="str">
        <f>IFERROR(__xludf.DUMMYFUNCTION("IF(ISBETWEEN(B1099,60,69), ""Old"", IF(ISBETWEEN(B1099, 20, 29), ""Young"", ""Other""))"),"Old")</f>
        <v>Old</v>
      </c>
    </row>
    <row r="1100">
      <c r="A1100" s="40">
        <v>19362.0</v>
      </c>
      <c r="B1100" s="39">
        <f t="shared" si="1"/>
        <v>68</v>
      </c>
      <c r="C1100" s="39" t="str">
        <f>IFERROR(__xludf.DUMMYFUNCTION("IF(ISBETWEEN(B1100,60,69), ""Old"", IF(ISBETWEEN(B1100, 20, 29), ""Young"", ""Other""))"),"Old")</f>
        <v>Old</v>
      </c>
    </row>
    <row r="1101">
      <c r="A1101" s="40">
        <v>19363.0</v>
      </c>
      <c r="B1101" s="39">
        <f t="shared" si="1"/>
        <v>68</v>
      </c>
      <c r="C1101" s="39" t="str">
        <f>IFERROR(__xludf.DUMMYFUNCTION("IF(ISBETWEEN(B1101,60,69), ""Old"", IF(ISBETWEEN(B1101, 20, 29), ""Young"", ""Other""))"),"Old")</f>
        <v>Old</v>
      </c>
    </row>
    <row r="1102">
      <c r="A1102" s="40">
        <v>19364.0</v>
      </c>
      <c r="B1102" s="39">
        <f t="shared" si="1"/>
        <v>68</v>
      </c>
      <c r="C1102" s="39" t="str">
        <f>IFERROR(__xludf.DUMMYFUNCTION("IF(ISBETWEEN(B1102,60,69), ""Old"", IF(ISBETWEEN(B1102, 20, 29), ""Young"", ""Other""))"),"Old")</f>
        <v>Old</v>
      </c>
    </row>
    <row r="1103">
      <c r="A1103" s="40">
        <v>19365.0</v>
      </c>
      <c r="B1103" s="39">
        <f t="shared" si="1"/>
        <v>68</v>
      </c>
      <c r="C1103" s="39" t="str">
        <f>IFERROR(__xludf.DUMMYFUNCTION("IF(ISBETWEEN(B1103,60,69), ""Old"", IF(ISBETWEEN(B1103, 20, 29), ""Young"", ""Other""))"),"Old")</f>
        <v>Old</v>
      </c>
    </row>
    <row r="1104">
      <c r="A1104" s="40">
        <v>19366.0</v>
      </c>
      <c r="B1104" s="39">
        <f t="shared" si="1"/>
        <v>68</v>
      </c>
      <c r="C1104" s="39" t="str">
        <f>IFERROR(__xludf.DUMMYFUNCTION("IF(ISBETWEEN(B1104,60,69), ""Old"", IF(ISBETWEEN(B1104, 20, 29), ""Young"", ""Other""))"),"Old")</f>
        <v>Old</v>
      </c>
    </row>
    <row r="1105">
      <c r="A1105" s="40">
        <v>19367.0</v>
      </c>
      <c r="B1105" s="39">
        <f t="shared" si="1"/>
        <v>68</v>
      </c>
      <c r="C1105" s="39" t="str">
        <f>IFERROR(__xludf.DUMMYFUNCTION("IF(ISBETWEEN(B1105,60,69), ""Old"", IF(ISBETWEEN(B1105, 20, 29), ""Young"", ""Other""))"),"Old")</f>
        <v>Old</v>
      </c>
    </row>
    <row r="1106">
      <c r="A1106" s="40">
        <v>19368.0</v>
      </c>
      <c r="B1106" s="39">
        <f t="shared" si="1"/>
        <v>68</v>
      </c>
      <c r="C1106" s="39" t="str">
        <f>IFERROR(__xludf.DUMMYFUNCTION("IF(ISBETWEEN(B1106,60,69), ""Old"", IF(ISBETWEEN(B1106, 20, 29), ""Young"", ""Other""))"),"Old")</f>
        <v>Old</v>
      </c>
    </row>
    <row r="1107">
      <c r="A1107" s="40">
        <v>19369.0</v>
      </c>
      <c r="B1107" s="39">
        <f t="shared" si="1"/>
        <v>68</v>
      </c>
      <c r="C1107" s="39" t="str">
        <f>IFERROR(__xludf.DUMMYFUNCTION("IF(ISBETWEEN(B1107,60,69), ""Old"", IF(ISBETWEEN(B1107, 20, 29), ""Young"", ""Other""))"),"Old")</f>
        <v>Old</v>
      </c>
    </row>
    <row r="1108">
      <c r="A1108" s="40">
        <v>19370.0</v>
      </c>
      <c r="B1108" s="39">
        <f t="shared" si="1"/>
        <v>68</v>
      </c>
      <c r="C1108" s="39" t="str">
        <f>IFERROR(__xludf.DUMMYFUNCTION("IF(ISBETWEEN(B1108,60,69), ""Old"", IF(ISBETWEEN(B1108, 20, 29), ""Young"", ""Other""))"),"Old")</f>
        <v>Old</v>
      </c>
    </row>
    <row r="1109">
      <c r="A1109" s="40">
        <v>19371.0</v>
      </c>
      <c r="B1109" s="39">
        <f t="shared" si="1"/>
        <v>68</v>
      </c>
      <c r="C1109" s="39" t="str">
        <f>IFERROR(__xludf.DUMMYFUNCTION("IF(ISBETWEEN(B1109,60,69), ""Old"", IF(ISBETWEEN(B1109, 20, 29), ""Young"", ""Other""))"),"Old")</f>
        <v>Old</v>
      </c>
    </row>
    <row r="1110">
      <c r="A1110" s="40">
        <v>19372.0</v>
      </c>
      <c r="B1110" s="39">
        <f t="shared" si="1"/>
        <v>68</v>
      </c>
      <c r="C1110" s="39" t="str">
        <f>IFERROR(__xludf.DUMMYFUNCTION("IF(ISBETWEEN(B1110,60,69), ""Old"", IF(ISBETWEEN(B1110, 20, 29), ""Young"", ""Other""))"),"Old")</f>
        <v>Old</v>
      </c>
    </row>
    <row r="1111">
      <c r="A1111" s="40">
        <v>19373.0</v>
      </c>
      <c r="B1111" s="39">
        <f t="shared" si="1"/>
        <v>68</v>
      </c>
      <c r="C1111" s="39" t="str">
        <f>IFERROR(__xludf.DUMMYFUNCTION("IF(ISBETWEEN(B1111,60,69), ""Old"", IF(ISBETWEEN(B1111, 20, 29), ""Young"", ""Other""))"),"Old")</f>
        <v>Old</v>
      </c>
    </row>
    <row r="1112">
      <c r="A1112" s="40">
        <v>19374.0</v>
      </c>
      <c r="B1112" s="39">
        <f t="shared" si="1"/>
        <v>68</v>
      </c>
      <c r="C1112" s="39" t="str">
        <f>IFERROR(__xludf.DUMMYFUNCTION("IF(ISBETWEEN(B1112,60,69), ""Old"", IF(ISBETWEEN(B1112, 20, 29), ""Young"", ""Other""))"),"Old")</f>
        <v>Old</v>
      </c>
    </row>
    <row r="1113">
      <c r="A1113" s="40">
        <v>19375.0</v>
      </c>
      <c r="B1113" s="39">
        <f t="shared" si="1"/>
        <v>68</v>
      </c>
      <c r="C1113" s="39" t="str">
        <f>IFERROR(__xludf.DUMMYFUNCTION("IF(ISBETWEEN(B1113,60,69), ""Old"", IF(ISBETWEEN(B1113, 20, 29), ""Young"", ""Other""))"),"Old")</f>
        <v>Old</v>
      </c>
    </row>
    <row r="1114">
      <c r="A1114" s="40">
        <v>19376.0</v>
      </c>
      <c r="B1114" s="39">
        <f t="shared" si="1"/>
        <v>68</v>
      </c>
      <c r="C1114" s="39" t="str">
        <f>IFERROR(__xludf.DUMMYFUNCTION("IF(ISBETWEEN(B1114,60,69), ""Old"", IF(ISBETWEEN(B1114, 20, 29), ""Young"", ""Other""))"),"Old")</f>
        <v>Old</v>
      </c>
    </row>
    <row r="1115">
      <c r="A1115" s="40">
        <v>19377.0</v>
      </c>
      <c r="B1115" s="39">
        <f t="shared" si="1"/>
        <v>68</v>
      </c>
      <c r="C1115" s="39" t="str">
        <f>IFERROR(__xludf.DUMMYFUNCTION("IF(ISBETWEEN(B1115,60,69), ""Old"", IF(ISBETWEEN(B1115, 20, 29), ""Young"", ""Other""))"),"Old")</f>
        <v>Old</v>
      </c>
    </row>
    <row r="1116">
      <c r="A1116" s="40">
        <v>19378.0</v>
      </c>
      <c r="B1116" s="39">
        <f t="shared" si="1"/>
        <v>68</v>
      </c>
      <c r="C1116" s="39" t="str">
        <f>IFERROR(__xludf.DUMMYFUNCTION("IF(ISBETWEEN(B1116,60,69), ""Old"", IF(ISBETWEEN(B1116, 20, 29), ""Young"", ""Other""))"),"Old")</f>
        <v>Old</v>
      </c>
    </row>
    <row r="1117">
      <c r="A1117" s="40">
        <v>19379.0</v>
      </c>
      <c r="B1117" s="39">
        <f t="shared" si="1"/>
        <v>68</v>
      </c>
      <c r="C1117" s="39" t="str">
        <f>IFERROR(__xludf.DUMMYFUNCTION("IF(ISBETWEEN(B1117,60,69), ""Old"", IF(ISBETWEEN(B1117, 20, 29), ""Young"", ""Other""))"),"Old")</f>
        <v>Old</v>
      </c>
    </row>
    <row r="1118">
      <c r="A1118" s="40">
        <v>19380.0</v>
      </c>
      <c r="B1118" s="39">
        <f t="shared" si="1"/>
        <v>68</v>
      </c>
      <c r="C1118" s="39" t="str">
        <f>IFERROR(__xludf.DUMMYFUNCTION("IF(ISBETWEEN(B1118,60,69), ""Old"", IF(ISBETWEEN(B1118, 20, 29), ""Young"", ""Other""))"),"Old")</f>
        <v>Old</v>
      </c>
    </row>
    <row r="1119">
      <c r="A1119" s="40">
        <v>19381.0</v>
      </c>
      <c r="B1119" s="39">
        <f t="shared" si="1"/>
        <v>68</v>
      </c>
      <c r="C1119" s="39" t="str">
        <f>IFERROR(__xludf.DUMMYFUNCTION("IF(ISBETWEEN(B1119,60,69), ""Old"", IF(ISBETWEEN(B1119, 20, 29), ""Young"", ""Other""))"),"Old")</f>
        <v>Old</v>
      </c>
    </row>
    <row r="1120">
      <c r="A1120" s="40">
        <v>19382.0</v>
      </c>
      <c r="B1120" s="39">
        <f t="shared" si="1"/>
        <v>68</v>
      </c>
      <c r="C1120" s="39" t="str">
        <f>IFERROR(__xludf.DUMMYFUNCTION("IF(ISBETWEEN(B1120,60,69), ""Old"", IF(ISBETWEEN(B1120, 20, 29), ""Young"", ""Other""))"),"Old")</f>
        <v>Old</v>
      </c>
    </row>
    <row r="1121">
      <c r="A1121" s="40">
        <v>19383.0</v>
      </c>
      <c r="B1121" s="39">
        <f t="shared" si="1"/>
        <v>68</v>
      </c>
      <c r="C1121" s="39" t="str">
        <f>IFERROR(__xludf.DUMMYFUNCTION("IF(ISBETWEEN(B1121,60,69), ""Old"", IF(ISBETWEEN(B1121, 20, 29), ""Young"", ""Other""))"),"Old")</f>
        <v>Old</v>
      </c>
    </row>
    <row r="1122">
      <c r="A1122" s="40">
        <v>19384.0</v>
      </c>
      <c r="B1122" s="39">
        <f t="shared" si="1"/>
        <v>68</v>
      </c>
      <c r="C1122" s="39" t="str">
        <f>IFERROR(__xludf.DUMMYFUNCTION("IF(ISBETWEEN(B1122,60,69), ""Old"", IF(ISBETWEEN(B1122, 20, 29), ""Young"", ""Other""))"),"Old")</f>
        <v>Old</v>
      </c>
    </row>
    <row r="1123">
      <c r="A1123" s="40">
        <v>19385.0</v>
      </c>
      <c r="B1123" s="39">
        <f t="shared" si="1"/>
        <v>68</v>
      </c>
      <c r="C1123" s="39" t="str">
        <f>IFERROR(__xludf.DUMMYFUNCTION("IF(ISBETWEEN(B1123,60,69), ""Old"", IF(ISBETWEEN(B1123, 20, 29), ""Young"", ""Other""))"),"Old")</f>
        <v>Old</v>
      </c>
    </row>
    <row r="1124">
      <c r="A1124" s="40">
        <v>19386.0</v>
      </c>
      <c r="B1124" s="39">
        <f t="shared" si="1"/>
        <v>68</v>
      </c>
      <c r="C1124" s="39" t="str">
        <f>IFERROR(__xludf.DUMMYFUNCTION("IF(ISBETWEEN(B1124,60,69), ""Old"", IF(ISBETWEEN(B1124, 20, 29), ""Young"", ""Other""))"),"Old")</f>
        <v>Old</v>
      </c>
    </row>
    <row r="1125">
      <c r="A1125" s="40">
        <v>19387.0</v>
      </c>
      <c r="B1125" s="39">
        <f t="shared" si="1"/>
        <v>68</v>
      </c>
      <c r="C1125" s="39" t="str">
        <f>IFERROR(__xludf.DUMMYFUNCTION("IF(ISBETWEEN(B1125,60,69), ""Old"", IF(ISBETWEEN(B1125, 20, 29), ""Young"", ""Other""))"),"Old")</f>
        <v>Old</v>
      </c>
    </row>
    <row r="1126">
      <c r="A1126" s="40">
        <v>19388.0</v>
      </c>
      <c r="B1126" s="39">
        <f t="shared" si="1"/>
        <v>68</v>
      </c>
      <c r="C1126" s="39" t="str">
        <f>IFERROR(__xludf.DUMMYFUNCTION("IF(ISBETWEEN(B1126,60,69), ""Old"", IF(ISBETWEEN(B1126, 20, 29), ""Young"", ""Other""))"),"Old")</f>
        <v>Old</v>
      </c>
    </row>
    <row r="1127">
      <c r="A1127" s="40">
        <v>19389.0</v>
      </c>
      <c r="B1127" s="39">
        <f t="shared" si="1"/>
        <v>68</v>
      </c>
      <c r="C1127" s="39" t="str">
        <f>IFERROR(__xludf.DUMMYFUNCTION("IF(ISBETWEEN(B1127,60,69), ""Old"", IF(ISBETWEEN(B1127, 20, 29), ""Young"", ""Other""))"),"Old")</f>
        <v>Old</v>
      </c>
    </row>
    <row r="1128">
      <c r="A1128" s="40">
        <v>19390.0</v>
      </c>
      <c r="B1128" s="39">
        <f t="shared" si="1"/>
        <v>68</v>
      </c>
      <c r="C1128" s="39" t="str">
        <f>IFERROR(__xludf.DUMMYFUNCTION("IF(ISBETWEEN(B1128,60,69), ""Old"", IF(ISBETWEEN(B1128, 20, 29), ""Young"", ""Other""))"),"Old")</f>
        <v>Old</v>
      </c>
    </row>
    <row r="1129">
      <c r="A1129" s="40">
        <v>19391.0</v>
      </c>
      <c r="B1129" s="39">
        <f t="shared" si="1"/>
        <v>68</v>
      </c>
      <c r="C1129" s="39" t="str">
        <f>IFERROR(__xludf.DUMMYFUNCTION("IF(ISBETWEEN(B1129,60,69), ""Old"", IF(ISBETWEEN(B1129, 20, 29), ""Young"", ""Other""))"),"Old")</f>
        <v>Old</v>
      </c>
    </row>
    <row r="1130">
      <c r="A1130" s="40">
        <v>19392.0</v>
      </c>
      <c r="B1130" s="39">
        <f t="shared" si="1"/>
        <v>68</v>
      </c>
      <c r="C1130" s="39" t="str">
        <f>IFERROR(__xludf.DUMMYFUNCTION("IF(ISBETWEEN(B1130,60,69), ""Old"", IF(ISBETWEEN(B1130, 20, 29), ""Young"", ""Other""))"),"Old")</f>
        <v>Old</v>
      </c>
    </row>
    <row r="1131">
      <c r="A1131" s="40">
        <v>19393.0</v>
      </c>
      <c r="B1131" s="39">
        <f t="shared" si="1"/>
        <v>68</v>
      </c>
      <c r="C1131" s="39" t="str">
        <f>IFERROR(__xludf.DUMMYFUNCTION("IF(ISBETWEEN(B1131,60,69), ""Old"", IF(ISBETWEEN(B1131, 20, 29), ""Young"", ""Other""))"),"Old")</f>
        <v>Old</v>
      </c>
    </row>
    <row r="1132">
      <c r="A1132" s="40">
        <v>19394.0</v>
      </c>
      <c r="B1132" s="39">
        <f t="shared" si="1"/>
        <v>68</v>
      </c>
      <c r="C1132" s="39" t="str">
        <f>IFERROR(__xludf.DUMMYFUNCTION("IF(ISBETWEEN(B1132,60,69), ""Old"", IF(ISBETWEEN(B1132, 20, 29), ""Young"", ""Other""))"),"Old")</f>
        <v>Old</v>
      </c>
    </row>
    <row r="1133">
      <c r="A1133" s="40">
        <v>19395.0</v>
      </c>
      <c r="B1133" s="39">
        <f t="shared" si="1"/>
        <v>68</v>
      </c>
      <c r="C1133" s="39" t="str">
        <f>IFERROR(__xludf.DUMMYFUNCTION("IF(ISBETWEEN(B1133,60,69), ""Old"", IF(ISBETWEEN(B1133, 20, 29), ""Young"", ""Other""))"),"Old")</f>
        <v>Old</v>
      </c>
    </row>
    <row r="1134">
      <c r="A1134" s="40">
        <v>19396.0</v>
      </c>
      <c r="B1134" s="39">
        <f t="shared" si="1"/>
        <v>68</v>
      </c>
      <c r="C1134" s="39" t="str">
        <f>IFERROR(__xludf.DUMMYFUNCTION("IF(ISBETWEEN(B1134,60,69), ""Old"", IF(ISBETWEEN(B1134, 20, 29), ""Young"", ""Other""))"),"Old")</f>
        <v>Old</v>
      </c>
    </row>
    <row r="1135">
      <c r="A1135" s="40">
        <v>19397.0</v>
      </c>
      <c r="B1135" s="39">
        <f t="shared" si="1"/>
        <v>68</v>
      </c>
      <c r="C1135" s="39" t="str">
        <f>IFERROR(__xludf.DUMMYFUNCTION("IF(ISBETWEEN(B1135,60,69), ""Old"", IF(ISBETWEEN(B1135, 20, 29), ""Young"", ""Other""))"),"Old")</f>
        <v>Old</v>
      </c>
    </row>
    <row r="1136">
      <c r="A1136" s="40">
        <v>19398.0</v>
      </c>
      <c r="B1136" s="39">
        <f t="shared" si="1"/>
        <v>68</v>
      </c>
      <c r="C1136" s="39" t="str">
        <f>IFERROR(__xludf.DUMMYFUNCTION("IF(ISBETWEEN(B1136,60,69), ""Old"", IF(ISBETWEEN(B1136, 20, 29), ""Young"", ""Other""))"),"Old")</f>
        <v>Old</v>
      </c>
    </row>
    <row r="1137">
      <c r="A1137" s="40">
        <v>19399.0</v>
      </c>
      <c r="B1137" s="39">
        <f t="shared" si="1"/>
        <v>68</v>
      </c>
      <c r="C1137" s="39" t="str">
        <f>IFERROR(__xludf.DUMMYFUNCTION("IF(ISBETWEEN(B1137,60,69), ""Old"", IF(ISBETWEEN(B1137, 20, 29), ""Young"", ""Other""))"),"Old")</f>
        <v>Old</v>
      </c>
    </row>
    <row r="1138">
      <c r="A1138" s="40">
        <v>19400.0</v>
      </c>
      <c r="B1138" s="39">
        <f t="shared" si="1"/>
        <v>68</v>
      </c>
      <c r="C1138" s="39" t="str">
        <f>IFERROR(__xludf.DUMMYFUNCTION("IF(ISBETWEEN(B1138,60,69), ""Old"", IF(ISBETWEEN(B1138, 20, 29), ""Young"", ""Other""))"),"Old")</f>
        <v>Old</v>
      </c>
    </row>
    <row r="1139">
      <c r="A1139" s="40">
        <v>19401.0</v>
      </c>
      <c r="B1139" s="39">
        <f t="shared" si="1"/>
        <v>68</v>
      </c>
      <c r="C1139" s="39" t="str">
        <f>IFERROR(__xludf.DUMMYFUNCTION("IF(ISBETWEEN(B1139,60,69), ""Old"", IF(ISBETWEEN(B1139, 20, 29), ""Young"", ""Other""))"),"Old")</f>
        <v>Old</v>
      </c>
    </row>
    <row r="1140">
      <c r="A1140" s="40">
        <v>19402.0</v>
      </c>
      <c r="B1140" s="39">
        <f t="shared" si="1"/>
        <v>68</v>
      </c>
      <c r="C1140" s="39" t="str">
        <f>IFERROR(__xludf.DUMMYFUNCTION("IF(ISBETWEEN(B1140,60,69), ""Old"", IF(ISBETWEEN(B1140, 20, 29), ""Young"", ""Other""))"),"Old")</f>
        <v>Old</v>
      </c>
    </row>
    <row r="1141">
      <c r="A1141" s="40">
        <v>19403.0</v>
      </c>
      <c r="B1141" s="39">
        <f t="shared" si="1"/>
        <v>68</v>
      </c>
      <c r="C1141" s="39" t="str">
        <f>IFERROR(__xludf.DUMMYFUNCTION("IF(ISBETWEEN(B1141,60,69), ""Old"", IF(ISBETWEEN(B1141, 20, 29), ""Young"", ""Other""))"),"Old")</f>
        <v>Old</v>
      </c>
    </row>
    <row r="1142">
      <c r="A1142" s="40">
        <v>19404.0</v>
      </c>
      <c r="B1142" s="39">
        <f t="shared" si="1"/>
        <v>68</v>
      </c>
      <c r="C1142" s="39" t="str">
        <f>IFERROR(__xludf.DUMMYFUNCTION("IF(ISBETWEEN(B1142,60,69), ""Old"", IF(ISBETWEEN(B1142, 20, 29), ""Young"", ""Other""))"),"Old")</f>
        <v>Old</v>
      </c>
    </row>
    <row r="1143">
      <c r="A1143" s="40">
        <v>19405.0</v>
      </c>
      <c r="B1143" s="39">
        <f t="shared" si="1"/>
        <v>68</v>
      </c>
      <c r="C1143" s="39" t="str">
        <f>IFERROR(__xludf.DUMMYFUNCTION("IF(ISBETWEEN(B1143,60,69), ""Old"", IF(ISBETWEEN(B1143, 20, 29), ""Young"", ""Other""))"),"Old")</f>
        <v>Old</v>
      </c>
    </row>
    <row r="1144">
      <c r="A1144" s="40">
        <v>19406.0</v>
      </c>
      <c r="B1144" s="39">
        <f t="shared" si="1"/>
        <v>68</v>
      </c>
      <c r="C1144" s="39" t="str">
        <f>IFERROR(__xludf.DUMMYFUNCTION("IF(ISBETWEEN(B1144,60,69), ""Old"", IF(ISBETWEEN(B1144, 20, 29), ""Young"", ""Other""))"),"Old")</f>
        <v>Old</v>
      </c>
    </row>
    <row r="1145">
      <c r="A1145" s="40">
        <v>19407.0</v>
      </c>
      <c r="B1145" s="39">
        <f t="shared" si="1"/>
        <v>68</v>
      </c>
      <c r="C1145" s="39" t="str">
        <f>IFERROR(__xludf.DUMMYFUNCTION("IF(ISBETWEEN(B1145,60,69), ""Old"", IF(ISBETWEEN(B1145, 20, 29), ""Young"", ""Other""))"),"Old")</f>
        <v>Old</v>
      </c>
    </row>
    <row r="1146">
      <c r="A1146" s="40">
        <v>19408.0</v>
      </c>
      <c r="B1146" s="39">
        <f t="shared" si="1"/>
        <v>68</v>
      </c>
      <c r="C1146" s="39" t="str">
        <f>IFERROR(__xludf.DUMMYFUNCTION("IF(ISBETWEEN(B1146,60,69), ""Old"", IF(ISBETWEEN(B1146, 20, 29), ""Young"", ""Other""))"),"Old")</f>
        <v>Old</v>
      </c>
    </row>
    <row r="1147">
      <c r="A1147" s="40">
        <v>19409.0</v>
      </c>
      <c r="B1147" s="39">
        <f t="shared" si="1"/>
        <v>68</v>
      </c>
      <c r="C1147" s="39" t="str">
        <f>IFERROR(__xludf.DUMMYFUNCTION("IF(ISBETWEEN(B1147,60,69), ""Old"", IF(ISBETWEEN(B1147, 20, 29), ""Young"", ""Other""))"),"Old")</f>
        <v>Old</v>
      </c>
    </row>
    <row r="1148">
      <c r="A1148" s="40">
        <v>19410.0</v>
      </c>
      <c r="B1148" s="39">
        <f t="shared" si="1"/>
        <v>68</v>
      </c>
      <c r="C1148" s="39" t="str">
        <f>IFERROR(__xludf.DUMMYFUNCTION("IF(ISBETWEEN(B1148,60,69), ""Old"", IF(ISBETWEEN(B1148, 20, 29), ""Young"", ""Other""))"),"Old")</f>
        <v>Old</v>
      </c>
    </row>
    <row r="1149">
      <c r="A1149" s="40">
        <v>19411.0</v>
      </c>
      <c r="B1149" s="39">
        <f t="shared" si="1"/>
        <v>68</v>
      </c>
      <c r="C1149" s="39" t="str">
        <f>IFERROR(__xludf.DUMMYFUNCTION("IF(ISBETWEEN(B1149,60,69), ""Old"", IF(ISBETWEEN(B1149, 20, 29), ""Young"", ""Other""))"),"Old")</f>
        <v>Old</v>
      </c>
    </row>
    <row r="1150">
      <c r="A1150" s="40">
        <v>19412.0</v>
      </c>
      <c r="B1150" s="39">
        <f t="shared" si="1"/>
        <v>68</v>
      </c>
      <c r="C1150" s="39" t="str">
        <f>IFERROR(__xludf.DUMMYFUNCTION("IF(ISBETWEEN(B1150,60,69), ""Old"", IF(ISBETWEEN(B1150, 20, 29), ""Young"", ""Other""))"),"Old")</f>
        <v>Old</v>
      </c>
    </row>
    <row r="1151">
      <c r="A1151" s="40">
        <v>19413.0</v>
      </c>
      <c r="B1151" s="39">
        <f t="shared" si="1"/>
        <v>68</v>
      </c>
      <c r="C1151" s="39" t="str">
        <f>IFERROR(__xludf.DUMMYFUNCTION("IF(ISBETWEEN(B1151,60,69), ""Old"", IF(ISBETWEEN(B1151, 20, 29), ""Young"", ""Other""))"),"Old")</f>
        <v>Old</v>
      </c>
    </row>
    <row r="1152">
      <c r="A1152" s="40">
        <v>19414.0</v>
      </c>
      <c r="B1152" s="39">
        <f t="shared" si="1"/>
        <v>68</v>
      </c>
      <c r="C1152" s="39" t="str">
        <f>IFERROR(__xludf.DUMMYFUNCTION("IF(ISBETWEEN(B1152,60,69), ""Old"", IF(ISBETWEEN(B1152, 20, 29), ""Young"", ""Other""))"),"Old")</f>
        <v>Old</v>
      </c>
    </row>
    <row r="1153">
      <c r="A1153" s="40">
        <v>19415.0</v>
      </c>
      <c r="B1153" s="39">
        <f t="shared" si="1"/>
        <v>68</v>
      </c>
      <c r="C1153" s="39" t="str">
        <f>IFERROR(__xludf.DUMMYFUNCTION("IF(ISBETWEEN(B1153,60,69), ""Old"", IF(ISBETWEEN(B1153, 20, 29), ""Young"", ""Other""))"),"Old")</f>
        <v>Old</v>
      </c>
    </row>
    <row r="1154">
      <c r="A1154" s="40">
        <v>19416.0</v>
      </c>
      <c r="B1154" s="39">
        <f t="shared" si="1"/>
        <v>68</v>
      </c>
      <c r="C1154" s="39" t="str">
        <f>IFERROR(__xludf.DUMMYFUNCTION("IF(ISBETWEEN(B1154,60,69), ""Old"", IF(ISBETWEEN(B1154, 20, 29), ""Young"", ""Other""))"),"Old")</f>
        <v>Old</v>
      </c>
    </row>
    <row r="1155">
      <c r="A1155" s="40">
        <v>19417.0</v>
      </c>
      <c r="B1155" s="39">
        <f t="shared" si="1"/>
        <v>68</v>
      </c>
      <c r="C1155" s="39" t="str">
        <f>IFERROR(__xludf.DUMMYFUNCTION("IF(ISBETWEEN(B1155,60,69), ""Old"", IF(ISBETWEEN(B1155, 20, 29), ""Young"", ""Other""))"),"Old")</f>
        <v>Old</v>
      </c>
    </row>
    <row r="1156">
      <c r="A1156" s="40">
        <v>19418.0</v>
      </c>
      <c r="B1156" s="39">
        <f t="shared" si="1"/>
        <v>68</v>
      </c>
      <c r="C1156" s="39" t="str">
        <f>IFERROR(__xludf.DUMMYFUNCTION("IF(ISBETWEEN(B1156,60,69), ""Old"", IF(ISBETWEEN(B1156, 20, 29), ""Young"", ""Other""))"),"Old")</f>
        <v>Old</v>
      </c>
    </row>
    <row r="1157">
      <c r="A1157" s="40">
        <v>19419.0</v>
      </c>
      <c r="B1157" s="39">
        <f t="shared" si="1"/>
        <v>68</v>
      </c>
      <c r="C1157" s="39" t="str">
        <f>IFERROR(__xludf.DUMMYFUNCTION("IF(ISBETWEEN(B1157,60,69), ""Old"", IF(ISBETWEEN(B1157, 20, 29), ""Young"", ""Other""))"),"Old")</f>
        <v>Old</v>
      </c>
    </row>
    <row r="1158">
      <c r="A1158" s="40">
        <v>19420.0</v>
      </c>
      <c r="B1158" s="39">
        <f t="shared" si="1"/>
        <v>68</v>
      </c>
      <c r="C1158" s="39" t="str">
        <f>IFERROR(__xludf.DUMMYFUNCTION("IF(ISBETWEEN(B1158,60,69), ""Old"", IF(ISBETWEEN(B1158, 20, 29), ""Young"", ""Other""))"),"Old")</f>
        <v>Old</v>
      </c>
    </row>
    <row r="1159">
      <c r="A1159" s="40">
        <v>19421.0</v>
      </c>
      <c r="B1159" s="39">
        <f t="shared" si="1"/>
        <v>68</v>
      </c>
      <c r="C1159" s="39" t="str">
        <f>IFERROR(__xludf.DUMMYFUNCTION("IF(ISBETWEEN(B1159,60,69), ""Old"", IF(ISBETWEEN(B1159, 20, 29), ""Young"", ""Other""))"),"Old")</f>
        <v>Old</v>
      </c>
    </row>
    <row r="1160">
      <c r="A1160" s="40">
        <v>19422.0</v>
      </c>
      <c r="B1160" s="39">
        <f t="shared" si="1"/>
        <v>68</v>
      </c>
      <c r="C1160" s="39" t="str">
        <f>IFERROR(__xludf.DUMMYFUNCTION("IF(ISBETWEEN(B1160,60,69), ""Old"", IF(ISBETWEEN(B1160, 20, 29), ""Young"", ""Other""))"),"Old")</f>
        <v>Old</v>
      </c>
    </row>
    <row r="1161">
      <c r="A1161" s="40">
        <v>19423.0</v>
      </c>
      <c r="B1161" s="39">
        <f t="shared" si="1"/>
        <v>68</v>
      </c>
      <c r="C1161" s="39" t="str">
        <f>IFERROR(__xludf.DUMMYFUNCTION("IF(ISBETWEEN(B1161,60,69), ""Old"", IF(ISBETWEEN(B1161, 20, 29), ""Young"", ""Other""))"),"Old")</f>
        <v>Old</v>
      </c>
    </row>
    <row r="1162">
      <c r="A1162" s="40">
        <v>19424.0</v>
      </c>
      <c r="B1162" s="39">
        <f t="shared" si="1"/>
        <v>68</v>
      </c>
      <c r="C1162" s="39" t="str">
        <f>IFERROR(__xludf.DUMMYFUNCTION("IF(ISBETWEEN(B1162,60,69), ""Old"", IF(ISBETWEEN(B1162, 20, 29), ""Young"", ""Other""))"),"Old")</f>
        <v>Old</v>
      </c>
    </row>
    <row r="1163">
      <c r="A1163" s="40">
        <v>19425.0</v>
      </c>
      <c r="B1163" s="39">
        <f t="shared" si="1"/>
        <v>68</v>
      </c>
      <c r="C1163" s="39" t="str">
        <f>IFERROR(__xludf.DUMMYFUNCTION("IF(ISBETWEEN(B1163,60,69), ""Old"", IF(ISBETWEEN(B1163, 20, 29), ""Young"", ""Other""))"),"Old")</f>
        <v>Old</v>
      </c>
    </row>
    <row r="1164">
      <c r="A1164" s="40">
        <v>19426.0</v>
      </c>
      <c r="B1164" s="39">
        <f t="shared" si="1"/>
        <v>68</v>
      </c>
      <c r="C1164" s="39" t="str">
        <f>IFERROR(__xludf.DUMMYFUNCTION("IF(ISBETWEEN(B1164,60,69), ""Old"", IF(ISBETWEEN(B1164, 20, 29), ""Young"", ""Other""))"),"Old")</f>
        <v>Old</v>
      </c>
    </row>
    <row r="1165">
      <c r="A1165" s="40">
        <v>19427.0</v>
      </c>
      <c r="B1165" s="39">
        <f t="shared" si="1"/>
        <v>68</v>
      </c>
      <c r="C1165" s="39" t="str">
        <f>IFERROR(__xludf.DUMMYFUNCTION("IF(ISBETWEEN(B1165,60,69), ""Old"", IF(ISBETWEEN(B1165, 20, 29), ""Young"", ""Other""))"),"Old")</f>
        <v>Old</v>
      </c>
    </row>
    <row r="1166">
      <c r="A1166" s="40">
        <v>19428.0</v>
      </c>
      <c r="B1166" s="39">
        <f t="shared" si="1"/>
        <v>68</v>
      </c>
      <c r="C1166" s="39" t="str">
        <f>IFERROR(__xludf.DUMMYFUNCTION("IF(ISBETWEEN(B1166,60,69), ""Old"", IF(ISBETWEEN(B1166, 20, 29), ""Young"", ""Other""))"),"Old")</f>
        <v>Old</v>
      </c>
    </row>
    <row r="1167">
      <c r="A1167" s="40">
        <v>19429.0</v>
      </c>
      <c r="B1167" s="39">
        <f t="shared" si="1"/>
        <v>68</v>
      </c>
      <c r="C1167" s="39" t="str">
        <f>IFERROR(__xludf.DUMMYFUNCTION("IF(ISBETWEEN(B1167,60,69), ""Old"", IF(ISBETWEEN(B1167, 20, 29), ""Young"", ""Other""))"),"Old")</f>
        <v>Old</v>
      </c>
    </row>
    <row r="1168">
      <c r="A1168" s="40">
        <v>19430.0</v>
      </c>
      <c r="B1168" s="39">
        <f t="shared" si="1"/>
        <v>68</v>
      </c>
      <c r="C1168" s="39" t="str">
        <f>IFERROR(__xludf.DUMMYFUNCTION("IF(ISBETWEEN(B1168,60,69), ""Old"", IF(ISBETWEEN(B1168, 20, 29), ""Young"", ""Other""))"),"Old")</f>
        <v>Old</v>
      </c>
    </row>
    <row r="1169">
      <c r="A1169" s="40">
        <v>19431.0</v>
      </c>
      <c r="B1169" s="39">
        <f t="shared" si="1"/>
        <v>68</v>
      </c>
      <c r="C1169" s="39" t="str">
        <f>IFERROR(__xludf.DUMMYFUNCTION("IF(ISBETWEEN(B1169,60,69), ""Old"", IF(ISBETWEEN(B1169, 20, 29), ""Young"", ""Other""))"),"Old")</f>
        <v>Old</v>
      </c>
    </row>
    <row r="1170">
      <c r="A1170" s="40">
        <v>19432.0</v>
      </c>
      <c r="B1170" s="39">
        <f t="shared" si="1"/>
        <v>68</v>
      </c>
      <c r="C1170" s="39" t="str">
        <f>IFERROR(__xludf.DUMMYFUNCTION("IF(ISBETWEEN(B1170,60,69), ""Old"", IF(ISBETWEEN(B1170, 20, 29), ""Young"", ""Other""))"),"Old")</f>
        <v>Old</v>
      </c>
    </row>
    <row r="1171">
      <c r="A1171" s="40">
        <v>19433.0</v>
      </c>
      <c r="B1171" s="39">
        <f t="shared" si="1"/>
        <v>68</v>
      </c>
      <c r="C1171" s="39" t="str">
        <f>IFERROR(__xludf.DUMMYFUNCTION("IF(ISBETWEEN(B1171,60,69), ""Old"", IF(ISBETWEEN(B1171, 20, 29), ""Young"", ""Other""))"),"Old")</f>
        <v>Old</v>
      </c>
    </row>
    <row r="1172">
      <c r="A1172" s="40">
        <v>19434.0</v>
      </c>
      <c r="B1172" s="39">
        <f t="shared" si="1"/>
        <v>68</v>
      </c>
      <c r="C1172" s="39" t="str">
        <f>IFERROR(__xludf.DUMMYFUNCTION("IF(ISBETWEEN(B1172,60,69), ""Old"", IF(ISBETWEEN(B1172, 20, 29), ""Young"", ""Other""))"),"Old")</f>
        <v>Old</v>
      </c>
    </row>
    <row r="1173">
      <c r="A1173" s="40">
        <v>19435.0</v>
      </c>
      <c r="B1173" s="39">
        <f t="shared" si="1"/>
        <v>68</v>
      </c>
      <c r="C1173" s="39" t="str">
        <f>IFERROR(__xludf.DUMMYFUNCTION("IF(ISBETWEEN(B1173,60,69), ""Old"", IF(ISBETWEEN(B1173, 20, 29), ""Young"", ""Other""))"),"Old")</f>
        <v>Old</v>
      </c>
    </row>
    <row r="1174">
      <c r="A1174" s="40">
        <v>19436.0</v>
      </c>
      <c r="B1174" s="39">
        <f t="shared" si="1"/>
        <v>68</v>
      </c>
      <c r="C1174" s="39" t="str">
        <f>IFERROR(__xludf.DUMMYFUNCTION("IF(ISBETWEEN(B1174,60,69), ""Old"", IF(ISBETWEEN(B1174, 20, 29), ""Young"", ""Other""))"),"Old")</f>
        <v>Old</v>
      </c>
    </row>
    <row r="1175">
      <c r="A1175" s="40">
        <v>19437.0</v>
      </c>
      <c r="B1175" s="39">
        <f t="shared" si="1"/>
        <v>68</v>
      </c>
      <c r="C1175" s="39" t="str">
        <f>IFERROR(__xludf.DUMMYFUNCTION("IF(ISBETWEEN(B1175,60,69), ""Old"", IF(ISBETWEEN(B1175, 20, 29), ""Young"", ""Other""))"),"Old")</f>
        <v>Old</v>
      </c>
    </row>
    <row r="1176">
      <c r="A1176" s="40">
        <v>19438.0</v>
      </c>
      <c r="B1176" s="39">
        <f t="shared" si="1"/>
        <v>68</v>
      </c>
      <c r="C1176" s="39" t="str">
        <f>IFERROR(__xludf.DUMMYFUNCTION("IF(ISBETWEEN(B1176,60,69), ""Old"", IF(ISBETWEEN(B1176, 20, 29), ""Young"", ""Other""))"),"Old")</f>
        <v>Old</v>
      </c>
    </row>
    <row r="1177">
      <c r="A1177" s="40">
        <v>19439.0</v>
      </c>
      <c r="B1177" s="39">
        <f t="shared" si="1"/>
        <v>68</v>
      </c>
      <c r="C1177" s="39" t="str">
        <f>IFERROR(__xludf.DUMMYFUNCTION("IF(ISBETWEEN(B1177,60,69), ""Old"", IF(ISBETWEEN(B1177, 20, 29), ""Young"", ""Other""))"),"Old")</f>
        <v>Old</v>
      </c>
    </row>
    <row r="1178">
      <c r="A1178" s="40">
        <v>19440.0</v>
      </c>
      <c r="B1178" s="39">
        <f t="shared" si="1"/>
        <v>68</v>
      </c>
      <c r="C1178" s="39" t="str">
        <f>IFERROR(__xludf.DUMMYFUNCTION("IF(ISBETWEEN(B1178,60,69), ""Old"", IF(ISBETWEEN(B1178, 20, 29), ""Young"", ""Other""))"),"Old")</f>
        <v>Old</v>
      </c>
    </row>
    <row r="1179">
      <c r="A1179" s="40">
        <v>19441.0</v>
      </c>
      <c r="B1179" s="39">
        <f t="shared" si="1"/>
        <v>68</v>
      </c>
      <c r="C1179" s="39" t="str">
        <f>IFERROR(__xludf.DUMMYFUNCTION("IF(ISBETWEEN(B1179,60,69), ""Old"", IF(ISBETWEEN(B1179, 20, 29), ""Young"", ""Other""))"),"Old")</f>
        <v>Old</v>
      </c>
    </row>
    <row r="1180">
      <c r="A1180" s="40">
        <v>19442.0</v>
      </c>
      <c r="B1180" s="39">
        <f t="shared" si="1"/>
        <v>68</v>
      </c>
      <c r="C1180" s="39" t="str">
        <f>IFERROR(__xludf.DUMMYFUNCTION("IF(ISBETWEEN(B1180,60,69), ""Old"", IF(ISBETWEEN(B1180, 20, 29), ""Young"", ""Other""))"),"Old")</f>
        <v>Old</v>
      </c>
    </row>
    <row r="1181">
      <c r="A1181" s="40">
        <v>19443.0</v>
      </c>
      <c r="B1181" s="39">
        <f t="shared" si="1"/>
        <v>68</v>
      </c>
      <c r="C1181" s="39" t="str">
        <f>IFERROR(__xludf.DUMMYFUNCTION("IF(ISBETWEEN(B1181,60,69), ""Old"", IF(ISBETWEEN(B1181, 20, 29), ""Young"", ""Other""))"),"Old")</f>
        <v>Old</v>
      </c>
    </row>
    <row r="1182">
      <c r="A1182" s="40">
        <v>19444.0</v>
      </c>
      <c r="B1182" s="39">
        <f t="shared" si="1"/>
        <v>68</v>
      </c>
      <c r="C1182" s="39" t="str">
        <f>IFERROR(__xludf.DUMMYFUNCTION("IF(ISBETWEEN(B1182,60,69), ""Old"", IF(ISBETWEEN(B1182, 20, 29), ""Young"", ""Other""))"),"Old")</f>
        <v>Old</v>
      </c>
    </row>
    <row r="1183">
      <c r="A1183" s="40">
        <v>19445.0</v>
      </c>
      <c r="B1183" s="39">
        <f t="shared" si="1"/>
        <v>68</v>
      </c>
      <c r="C1183" s="39" t="str">
        <f>IFERROR(__xludf.DUMMYFUNCTION("IF(ISBETWEEN(B1183,60,69), ""Old"", IF(ISBETWEEN(B1183, 20, 29), ""Young"", ""Other""))"),"Old")</f>
        <v>Old</v>
      </c>
    </row>
    <row r="1184">
      <c r="A1184" s="40">
        <v>19446.0</v>
      </c>
      <c r="B1184" s="39">
        <f t="shared" si="1"/>
        <v>68</v>
      </c>
      <c r="C1184" s="39" t="str">
        <f>IFERROR(__xludf.DUMMYFUNCTION("IF(ISBETWEEN(B1184,60,69), ""Old"", IF(ISBETWEEN(B1184, 20, 29), ""Young"", ""Other""))"),"Old")</f>
        <v>Old</v>
      </c>
    </row>
    <row r="1185">
      <c r="A1185" s="40">
        <v>19447.0</v>
      </c>
      <c r="B1185" s="39">
        <f t="shared" si="1"/>
        <v>68</v>
      </c>
      <c r="C1185" s="39" t="str">
        <f>IFERROR(__xludf.DUMMYFUNCTION("IF(ISBETWEEN(B1185,60,69), ""Old"", IF(ISBETWEEN(B1185, 20, 29), ""Young"", ""Other""))"),"Old")</f>
        <v>Old</v>
      </c>
    </row>
    <row r="1186">
      <c r="A1186" s="40">
        <v>19448.0</v>
      </c>
      <c r="B1186" s="39">
        <f t="shared" si="1"/>
        <v>68</v>
      </c>
      <c r="C1186" s="39" t="str">
        <f>IFERROR(__xludf.DUMMYFUNCTION("IF(ISBETWEEN(B1186,60,69), ""Old"", IF(ISBETWEEN(B1186, 20, 29), ""Young"", ""Other""))"),"Old")</f>
        <v>Old</v>
      </c>
    </row>
    <row r="1187">
      <c r="A1187" s="40">
        <v>19449.0</v>
      </c>
      <c r="B1187" s="39">
        <f t="shared" si="1"/>
        <v>68</v>
      </c>
      <c r="C1187" s="39" t="str">
        <f>IFERROR(__xludf.DUMMYFUNCTION("IF(ISBETWEEN(B1187,60,69), ""Old"", IF(ISBETWEEN(B1187, 20, 29), ""Young"", ""Other""))"),"Old")</f>
        <v>Old</v>
      </c>
    </row>
    <row r="1188">
      <c r="A1188" s="40">
        <v>19450.0</v>
      </c>
      <c r="B1188" s="39">
        <f t="shared" si="1"/>
        <v>68</v>
      </c>
      <c r="C1188" s="39" t="str">
        <f>IFERROR(__xludf.DUMMYFUNCTION("IF(ISBETWEEN(B1188,60,69), ""Old"", IF(ISBETWEEN(B1188, 20, 29), ""Young"", ""Other""))"),"Old")</f>
        <v>Old</v>
      </c>
    </row>
    <row r="1189">
      <c r="A1189" s="40">
        <v>19451.0</v>
      </c>
      <c r="B1189" s="39">
        <f t="shared" si="1"/>
        <v>68</v>
      </c>
      <c r="C1189" s="39" t="str">
        <f>IFERROR(__xludf.DUMMYFUNCTION("IF(ISBETWEEN(B1189,60,69), ""Old"", IF(ISBETWEEN(B1189, 20, 29), ""Young"", ""Other""))"),"Old")</f>
        <v>Old</v>
      </c>
    </row>
    <row r="1190">
      <c r="A1190" s="40">
        <v>19452.0</v>
      </c>
      <c r="B1190" s="39">
        <f t="shared" si="1"/>
        <v>68</v>
      </c>
      <c r="C1190" s="39" t="str">
        <f>IFERROR(__xludf.DUMMYFUNCTION("IF(ISBETWEEN(B1190,60,69), ""Old"", IF(ISBETWEEN(B1190, 20, 29), ""Young"", ""Other""))"),"Old")</f>
        <v>Old</v>
      </c>
    </row>
    <row r="1191">
      <c r="A1191" s="40">
        <v>19453.0</v>
      </c>
      <c r="B1191" s="39">
        <f t="shared" si="1"/>
        <v>68</v>
      </c>
      <c r="C1191" s="39" t="str">
        <f>IFERROR(__xludf.DUMMYFUNCTION("IF(ISBETWEEN(B1191,60,69), ""Old"", IF(ISBETWEEN(B1191, 20, 29), ""Young"", ""Other""))"),"Old")</f>
        <v>Old</v>
      </c>
    </row>
    <row r="1192">
      <c r="A1192" s="40">
        <v>19454.0</v>
      </c>
      <c r="B1192" s="39">
        <f t="shared" si="1"/>
        <v>68</v>
      </c>
      <c r="C1192" s="39" t="str">
        <f>IFERROR(__xludf.DUMMYFUNCTION("IF(ISBETWEEN(B1192,60,69), ""Old"", IF(ISBETWEEN(B1192, 20, 29), ""Young"", ""Other""))"),"Old")</f>
        <v>Old</v>
      </c>
    </row>
    <row r="1193">
      <c r="A1193" s="40">
        <v>19455.0</v>
      </c>
      <c r="B1193" s="39">
        <f t="shared" si="1"/>
        <v>68</v>
      </c>
      <c r="C1193" s="39" t="str">
        <f>IFERROR(__xludf.DUMMYFUNCTION("IF(ISBETWEEN(B1193,60,69), ""Old"", IF(ISBETWEEN(B1193, 20, 29), ""Young"", ""Other""))"),"Old")</f>
        <v>Old</v>
      </c>
    </row>
    <row r="1194">
      <c r="A1194" s="40">
        <v>19456.0</v>
      </c>
      <c r="B1194" s="39">
        <f t="shared" si="1"/>
        <v>68</v>
      </c>
      <c r="C1194" s="39" t="str">
        <f>IFERROR(__xludf.DUMMYFUNCTION("IF(ISBETWEEN(B1194,60,69), ""Old"", IF(ISBETWEEN(B1194, 20, 29), ""Young"", ""Other""))"),"Old")</f>
        <v>Old</v>
      </c>
    </row>
    <row r="1195">
      <c r="A1195" s="40">
        <v>19457.0</v>
      </c>
      <c r="B1195" s="39">
        <f t="shared" si="1"/>
        <v>68</v>
      </c>
      <c r="C1195" s="39" t="str">
        <f>IFERROR(__xludf.DUMMYFUNCTION("IF(ISBETWEEN(B1195,60,69), ""Old"", IF(ISBETWEEN(B1195, 20, 29), ""Young"", ""Other""))"),"Old")</f>
        <v>Old</v>
      </c>
    </row>
    <row r="1196">
      <c r="A1196" s="40">
        <v>19458.0</v>
      </c>
      <c r="B1196" s="39">
        <f t="shared" si="1"/>
        <v>68</v>
      </c>
      <c r="C1196" s="39" t="str">
        <f>IFERROR(__xludf.DUMMYFUNCTION("IF(ISBETWEEN(B1196,60,69), ""Old"", IF(ISBETWEEN(B1196, 20, 29), ""Young"", ""Other""))"),"Old")</f>
        <v>Old</v>
      </c>
    </row>
    <row r="1197">
      <c r="A1197" s="40">
        <v>19459.0</v>
      </c>
      <c r="B1197" s="39">
        <f t="shared" si="1"/>
        <v>68</v>
      </c>
      <c r="C1197" s="39" t="str">
        <f>IFERROR(__xludf.DUMMYFUNCTION("IF(ISBETWEEN(B1197,60,69), ""Old"", IF(ISBETWEEN(B1197, 20, 29), ""Young"", ""Other""))"),"Old")</f>
        <v>Old</v>
      </c>
    </row>
    <row r="1198">
      <c r="A1198" s="40">
        <v>19460.0</v>
      </c>
      <c r="B1198" s="39">
        <f t="shared" si="1"/>
        <v>68</v>
      </c>
      <c r="C1198" s="39" t="str">
        <f>IFERROR(__xludf.DUMMYFUNCTION("IF(ISBETWEEN(B1198,60,69), ""Old"", IF(ISBETWEEN(B1198, 20, 29), ""Young"", ""Other""))"),"Old")</f>
        <v>Old</v>
      </c>
    </row>
    <row r="1199">
      <c r="A1199" s="40">
        <v>19461.0</v>
      </c>
      <c r="B1199" s="39">
        <f t="shared" si="1"/>
        <v>68</v>
      </c>
      <c r="C1199" s="39" t="str">
        <f>IFERROR(__xludf.DUMMYFUNCTION("IF(ISBETWEEN(B1199,60,69), ""Old"", IF(ISBETWEEN(B1199, 20, 29), ""Young"", ""Other""))"),"Old")</f>
        <v>Old</v>
      </c>
    </row>
    <row r="1200">
      <c r="A1200" s="40">
        <v>19462.0</v>
      </c>
      <c r="B1200" s="39">
        <f t="shared" si="1"/>
        <v>68</v>
      </c>
      <c r="C1200" s="39" t="str">
        <f>IFERROR(__xludf.DUMMYFUNCTION("IF(ISBETWEEN(B1200,60,69), ""Old"", IF(ISBETWEEN(B1200, 20, 29), ""Young"", ""Other""))"),"Old")</f>
        <v>Old</v>
      </c>
    </row>
    <row r="1201">
      <c r="A1201" s="40">
        <v>19463.0</v>
      </c>
      <c r="B1201" s="39">
        <f t="shared" si="1"/>
        <v>68</v>
      </c>
      <c r="C1201" s="39" t="str">
        <f>IFERROR(__xludf.DUMMYFUNCTION("IF(ISBETWEEN(B1201,60,69), ""Old"", IF(ISBETWEEN(B1201, 20, 29), ""Young"", ""Other""))"),"Old")</f>
        <v>Old</v>
      </c>
    </row>
    <row r="1202">
      <c r="A1202" s="40">
        <v>19464.0</v>
      </c>
      <c r="B1202" s="39">
        <f t="shared" si="1"/>
        <v>68</v>
      </c>
      <c r="C1202" s="39" t="str">
        <f>IFERROR(__xludf.DUMMYFUNCTION("IF(ISBETWEEN(B1202,60,69), ""Old"", IF(ISBETWEEN(B1202, 20, 29), ""Young"", ""Other""))"),"Old")</f>
        <v>Old</v>
      </c>
    </row>
    <row r="1203">
      <c r="A1203" s="40">
        <v>19465.0</v>
      </c>
      <c r="B1203" s="39">
        <f t="shared" si="1"/>
        <v>68</v>
      </c>
      <c r="C1203" s="39" t="str">
        <f>IFERROR(__xludf.DUMMYFUNCTION("IF(ISBETWEEN(B1203,60,69), ""Old"", IF(ISBETWEEN(B1203, 20, 29), ""Young"", ""Other""))"),"Old")</f>
        <v>Old</v>
      </c>
    </row>
    <row r="1204">
      <c r="A1204" s="40">
        <v>19466.0</v>
      </c>
      <c r="B1204" s="39">
        <f t="shared" si="1"/>
        <v>68</v>
      </c>
      <c r="C1204" s="39" t="str">
        <f>IFERROR(__xludf.DUMMYFUNCTION("IF(ISBETWEEN(B1204,60,69), ""Old"", IF(ISBETWEEN(B1204, 20, 29), ""Young"", ""Other""))"),"Old")</f>
        <v>Old</v>
      </c>
    </row>
    <row r="1205">
      <c r="A1205" s="40">
        <v>19467.0</v>
      </c>
      <c r="B1205" s="39">
        <f t="shared" si="1"/>
        <v>68</v>
      </c>
      <c r="C1205" s="39" t="str">
        <f>IFERROR(__xludf.DUMMYFUNCTION("IF(ISBETWEEN(B1205,60,69), ""Old"", IF(ISBETWEEN(B1205, 20, 29), ""Young"", ""Other""))"),"Old")</f>
        <v>Old</v>
      </c>
    </row>
    <row r="1206">
      <c r="A1206" s="40">
        <v>19468.0</v>
      </c>
      <c r="B1206" s="39">
        <f t="shared" si="1"/>
        <v>68</v>
      </c>
      <c r="C1206" s="39" t="str">
        <f>IFERROR(__xludf.DUMMYFUNCTION("IF(ISBETWEEN(B1206,60,69), ""Old"", IF(ISBETWEEN(B1206, 20, 29), ""Young"", ""Other""))"),"Old")</f>
        <v>Old</v>
      </c>
    </row>
    <row r="1207">
      <c r="A1207" s="40">
        <v>19469.0</v>
      </c>
      <c r="B1207" s="39">
        <f t="shared" si="1"/>
        <v>68</v>
      </c>
      <c r="C1207" s="39" t="str">
        <f>IFERROR(__xludf.DUMMYFUNCTION("IF(ISBETWEEN(B1207,60,69), ""Old"", IF(ISBETWEEN(B1207, 20, 29), ""Young"", ""Other""))"),"Old")</f>
        <v>Old</v>
      </c>
    </row>
    <row r="1208">
      <c r="A1208" s="40">
        <v>19470.0</v>
      </c>
      <c r="B1208" s="39">
        <f t="shared" si="1"/>
        <v>68</v>
      </c>
      <c r="C1208" s="39" t="str">
        <f>IFERROR(__xludf.DUMMYFUNCTION("IF(ISBETWEEN(B1208,60,69), ""Old"", IF(ISBETWEEN(B1208, 20, 29), ""Young"", ""Other""))"),"Old")</f>
        <v>Old</v>
      </c>
    </row>
    <row r="1209">
      <c r="A1209" s="40">
        <v>19471.0</v>
      </c>
      <c r="B1209" s="39">
        <f t="shared" si="1"/>
        <v>68</v>
      </c>
      <c r="C1209" s="39" t="str">
        <f>IFERROR(__xludf.DUMMYFUNCTION("IF(ISBETWEEN(B1209,60,69), ""Old"", IF(ISBETWEEN(B1209, 20, 29), ""Young"", ""Other""))"),"Old")</f>
        <v>Old</v>
      </c>
    </row>
    <row r="1210">
      <c r="A1210" s="40">
        <v>19472.0</v>
      </c>
      <c r="B1210" s="39">
        <f t="shared" si="1"/>
        <v>68</v>
      </c>
      <c r="C1210" s="39" t="str">
        <f>IFERROR(__xludf.DUMMYFUNCTION("IF(ISBETWEEN(B1210,60,69), ""Old"", IF(ISBETWEEN(B1210, 20, 29), ""Young"", ""Other""))"),"Old")</f>
        <v>Old</v>
      </c>
    </row>
    <row r="1211">
      <c r="A1211" s="40">
        <v>19473.0</v>
      </c>
      <c r="B1211" s="39">
        <f t="shared" si="1"/>
        <v>68</v>
      </c>
      <c r="C1211" s="39" t="str">
        <f>IFERROR(__xludf.DUMMYFUNCTION("IF(ISBETWEEN(B1211,60,69), ""Old"", IF(ISBETWEEN(B1211, 20, 29), ""Young"", ""Other""))"),"Old")</f>
        <v>Old</v>
      </c>
    </row>
    <row r="1212">
      <c r="A1212" s="40">
        <v>19474.0</v>
      </c>
      <c r="B1212" s="39">
        <f t="shared" si="1"/>
        <v>68</v>
      </c>
      <c r="C1212" s="39" t="str">
        <f>IFERROR(__xludf.DUMMYFUNCTION("IF(ISBETWEEN(B1212,60,69), ""Old"", IF(ISBETWEEN(B1212, 20, 29), ""Young"", ""Other""))"),"Old")</f>
        <v>Old</v>
      </c>
    </row>
    <row r="1213">
      <c r="A1213" s="40">
        <v>19475.0</v>
      </c>
      <c r="B1213" s="39">
        <f t="shared" si="1"/>
        <v>68</v>
      </c>
      <c r="C1213" s="39" t="str">
        <f>IFERROR(__xludf.DUMMYFUNCTION("IF(ISBETWEEN(B1213,60,69), ""Old"", IF(ISBETWEEN(B1213, 20, 29), ""Young"", ""Other""))"),"Old")</f>
        <v>Old</v>
      </c>
    </row>
    <row r="1214">
      <c r="A1214" s="40">
        <v>19476.0</v>
      </c>
      <c r="B1214" s="39">
        <f t="shared" si="1"/>
        <v>68</v>
      </c>
      <c r="C1214" s="39" t="str">
        <f>IFERROR(__xludf.DUMMYFUNCTION("IF(ISBETWEEN(B1214,60,69), ""Old"", IF(ISBETWEEN(B1214, 20, 29), ""Young"", ""Other""))"),"Old")</f>
        <v>Old</v>
      </c>
    </row>
    <row r="1215">
      <c r="A1215" s="40">
        <v>19477.0</v>
      </c>
      <c r="B1215" s="39">
        <f t="shared" si="1"/>
        <v>68</v>
      </c>
      <c r="C1215" s="39" t="str">
        <f>IFERROR(__xludf.DUMMYFUNCTION("IF(ISBETWEEN(B1215,60,69), ""Old"", IF(ISBETWEEN(B1215, 20, 29), ""Young"", ""Other""))"),"Old")</f>
        <v>Old</v>
      </c>
    </row>
    <row r="1216">
      <c r="A1216" s="40">
        <v>19478.0</v>
      </c>
      <c r="B1216" s="39">
        <f t="shared" si="1"/>
        <v>68</v>
      </c>
      <c r="C1216" s="39" t="str">
        <f>IFERROR(__xludf.DUMMYFUNCTION("IF(ISBETWEEN(B1216,60,69), ""Old"", IF(ISBETWEEN(B1216, 20, 29), ""Young"", ""Other""))"),"Old")</f>
        <v>Old</v>
      </c>
    </row>
    <row r="1217">
      <c r="A1217" s="40">
        <v>19479.0</v>
      </c>
      <c r="B1217" s="39">
        <f t="shared" si="1"/>
        <v>68</v>
      </c>
      <c r="C1217" s="39" t="str">
        <f>IFERROR(__xludf.DUMMYFUNCTION("IF(ISBETWEEN(B1217,60,69), ""Old"", IF(ISBETWEEN(B1217, 20, 29), ""Young"", ""Other""))"),"Old")</f>
        <v>Old</v>
      </c>
    </row>
    <row r="1218">
      <c r="A1218" s="40">
        <v>19480.0</v>
      </c>
      <c r="B1218" s="39">
        <f t="shared" si="1"/>
        <v>68</v>
      </c>
      <c r="C1218" s="39" t="str">
        <f>IFERROR(__xludf.DUMMYFUNCTION("IF(ISBETWEEN(B1218,60,69), ""Old"", IF(ISBETWEEN(B1218, 20, 29), ""Young"", ""Other""))"),"Old")</f>
        <v>Old</v>
      </c>
    </row>
    <row r="1219">
      <c r="A1219" s="40">
        <v>19481.0</v>
      </c>
      <c r="B1219" s="39">
        <f t="shared" si="1"/>
        <v>68</v>
      </c>
      <c r="C1219" s="39" t="str">
        <f>IFERROR(__xludf.DUMMYFUNCTION("IF(ISBETWEEN(B1219,60,69), ""Old"", IF(ISBETWEEN(B1219, 20, 29), ""Young"", ""Other""))"),"Old")</f>
        <v>Old</v>
      </c>
    </row>
    <row r="1220">
      <c r="A1220" s="40">
        <v>19482.0</v>
      </c>
      <c r="B1220" s="39">
        <f t="shared" si="1"/>
        <v>68</v>
      </c>
      <c r="C1220" s="39" t="str">
        <f>IFERROR(__xludf.DUMMYFUNCTION("IF(ISBETWEEN(B1220,60,69), ""Old"", IF(ISBETWEEN(B1220, 20, 29), ""Young"", ""Other""))"),"Old")</f>
        <v>Old</v>
      </c>
    </row>
    <row r="1221">
      <c r="A1221" s="40">
        <v>19483.0</v>
      </c>
      <c r="B1221" s="39">
        <f t="shared" si="1"/>
        <v>68</v>
      </c>
      <c r="C1221" s="39" t="str">
        <f>IFERROR(__xludf.DUMMYFUNCTION("IF(ISBETWEEN(B1221,60,69), ""Old"", IF(ISBETWEEN(B1221, 20, 29), ""Young"", ""Other""))"),"Old")</f>
        <v>Old</v>
      </c>
    </row>
    <row r="1222">
      <c r="A1222" s="40">
        <v>19484.0</v>
      </c>
      <c r="B1222" s="39">
        <f t="shared" si="1"/>
        <v>68</v>
      </c>
      <c r="C1222" s="39" t="str">
        <f>IFERROR(__xludf.DUMMYFUNCTION("IF(ISBETWEEN(B1222,60,69), ""Old"", IF(ISBETWEEN(B1222, 20, 29), ""Young"", ""Other""))"),"Old")</f>
        <v>Old</v>
      </c>
    </row>
    <row r="1223">
      <c r="A1223" s="40">
        <v>19485.0</v>
      </c>
      <c r="B1223" s="39">
        <f t="shared" si="1"/>
        <v>68</v>
      </c>
      <c r="C1223" s="39" t="str">
        <f>IFERROR(__xludf.DUMMYFUNCTION("IF(ISBETWEEN(B1223,60,69), ""Old"", IF(ISBETWEEN(B1223, 20, 29), ""Young"", ""Other""))"),"Old")</f>
        <v>Old</v>
      </c>
    </row>
    <row r="1224">
      <c r="A1224" s="40">
        <v>19486.0</v>
      </c>
      <c r="B1224" s="39">
        <f t="shared" si="1"/>
        <v>68</v>
      </c>
      <c r="C1224" s="39" t="str">
        <f>IFERROR(__xludf.DUMMYFUNCTION("IF(ISBETWEEN(B1224,60,69), ""Old"", IF(ISBETWEEN(B1224, 20, 29), ""Young"", ""Other""))"),"Old")</f>
        <v>Old</v>
      </c>
    </row>
    <row r="1225">
      <c r="A1225" s="40">
        <v>19487.0</v>
      </c>
      <c r="B1225" s="39">
        <f t="shared" si="1"/>
        <v>68</v>
      </c>
      <c r="C1225" s="39" t="str">
        <f>IFERROR(__xludf.DUMMYFUNCTION("IF(ISBETWEEN(B1225,60,69), ""Old"", IF(ISBETWEEN(B1225, 20, 29), ""Young"", ""Other""))"),"Old")</f>
        <v>Old</v>
      </c>
    </row>
    <row r="1226">
      <c r="A1226" s="40">
        <v>19488.0</v>
      </c>
      <c r="B1226" s="39">
        <f t="shared" si="1"/>
        <v>68</v>
      </c>
      <c r="C1226" s="39" t="str">
        <f>IFERROR(__xludf.DUMMYFUNCTION("IF(ISBETWEEN(B1226,60,69), ""Old"", IF(ISBETWEEN(B1226, 20, 29), ""Young"", ""Other""))"),"Old")</f>
        <v>Old</v>
      </c>
    </row>
    <row r="1227">
      <c r="A1227" s="40">
        <v>19489.0</v>
      </c>
      <c r="B1227" s="39">
        <f t="shared" si="1"/>
        <v>68</v>
      </c>
      <c r="C1227" s="39" t="str">
        <f>IFERROR(__xludf.DUMMYFUNCTION("IF(ISBETWEEN(B1227,60,69), ""Old"", IF(ISBETWEEN(B1227, 20, 29), ""Young"", ""Other""))"),"Old")</f>
        <v>Old</v>
      </c>
    </row>
    <row r="1228">
      <c r="A1228" s="40">
        <v>19490.0</v>
      </c>
      <c r="B1228" s="39">
        <f t="shared" si="1"/>
        <v>68</v>
      </c>
      <c r="C1228" s="39" t="str">
        <f>IFERROR(__xludf.DUMMYFUNCTION("IF(ISBETWEEN(B1228,60,69), ""Old"", IF(ISBETWEEN(B1228, 20, 29), ""Young"", ""Other""))"),"Old")</f>
        <v>Old</v>
      </c>
    </row>
    <row r="1229">
      <c r="A1229" s="40">
        <v>19491.0</v>
      </c>
      <c r="B1229" s="39">
        <f t="shared" si="1"/>
        <v>68</v>
      </c>
      <c r="C1229" s="39" t="str">
        <f>IFERROR(__xludf.DUMMYFUNCTION("IF(ISBETWEEN(B1229,60,69), ""Old"", IF(ISBETWEEN(B1229, 20, 29), ""Young"", ""Other""))"),"Old")</f>
        <v>Old</v>
      </c>
    </row>
    <row r="1230">
      <c r="A1230" s="40">
        <v>19492.0</v>
      </c>
      <c r="B1230" s="39">
        <f t="shared" si="1"/>
        <v>68</v>
      </c>
      <c r="C1230" s="39" t="str">
        <f>IFERROR(__xludf.DUMMYFUNCTION("IF(ISBETWEEN(B1230,60,69), ""Old"", IF(ISBETWEEN(B1230, 20, 29), ""Young"", ""Other""))"),"Old")</f>
        <v>Old</v>
      </c>
    </row>
    <row r="1231">
      <c r="A1231" s="40">
        <v>19493.0</v>
      </c>
      <c r="B1231" s="39">
        <f t="shared" si="1"/>
        <v>68</v>
      </c>
      <c r="C1231" s="39" t="str">
        <f>IFERROR(__xludf.DUMMYFUNCTION("IF(ISBETWEEN(B1231,60,69), ""Old"", IF(ISBETWEEN(B1231, 20, 29), ""Young"", ""Other""))"),"Old")</f>
        <v>Old</v>
      </c>
    </row>
    <row r="1232">
      <c r="A1232" s="40">
        <v>19494.0</v>
      </c>
      <c r="B1232" s="39">
        <f t="shared" si="1"/>
        <v>68</v>
      </c>
      <c r="C1232" s="39" t="str">
        <f>IFERROR(__xludf.DUMMYFUNCTION("IF(ISBETWEEN(B1232,60,69), ""Old"", IF(ISBETWEEN(B1232, 20, 29), ""Young"", ""Other""))"),"Old")</f>
        <v>Old</v>
      </c>
    </row>
    <row r="1233">
      <c r="A1233" s="40">
        <v>19495.0</v>
      </c>
      <c r="B1233" s="39">
        <f t="shared" si="1"/>
        <v>68</v>
      </c>
      <c r="C1233" s="39" t="str">
        <f>IFERROR(__xludf.DUMMYFUNCTION("IF(ISBETWEEN(B1233,60,69), ""Old"", IF(ISBETWEEN(B1233, 20, 29), ""Young"", ""Other""))"),"Old")</f>
        <v>Old</v>
      </c>
    </row>
    <row r="1234">
      <c r="A1234" s="40">
        <v>19496.0</v>
      </c>
      <c r="B1234" s="39">
        <f t="shared" si="1"/>
        <v>68</v>
      </c>
      <c r="C1234" s="39" t="str">
        <f>IFERROR(__xludf.DUMMYFUNCTION("IF(ISBETWEEN(B1234,60,69), ""Old"", IF(ISBETWEEN(B1234, 20, 29), ""Young"", ""Other""))"),"Old")</f>
        <v>Old</v>
      </c>
    </row>
    <row r="1235">
      <c r="A1235" s="40">
        <v>19497.0</v>
      </c>
      <c r="B1235" s="39">
        <f t="shared" si="1"/>
        <v>68</v>
      </c>
      <c r="C1235" s="39" t="str">
        <f>IFERROR(__xludf.DUMMYFUNCTION("IF(ISBETWEEN(B1235,60,69), ""Old"", IF(ISBETWEEN(B1235, 20, 29), ""Young"", ""Other""))"),"Old")</f>
        <v>Old</v>
      </c>
    </row>
    <row r="1236">
      <c r="A1236" s="40">
        <v>19498.0</v>
      </c>
      <c r="B1236" s="39">
        <f t="shared" si="1"/>
        <v>68</v>
      </c>
      <c r="C1236" s="39" t="str">
        <f>IFERROR(__xludf.DUMMYFUNCTION("IF(ISBETWEEN(B1236,60,69), ""Old"", IF(ISBETWEEN(B1236, 20, 29), ""Young"", ""Other""))"),"Old")</f>
        <v>Old</v>
      </c>
    </row>
    <row r="1237">
      <c r="A1237" s="40">
        <v>19499.0</v>
      </c>
      <c r="B1237" s="39">
        <f t="shared" si="1"/>
        <v>68</v>
      </c>
      <c r="C1237" s="39" t="str">
        <f>IFERROR(__xludf.DUMMYFUNCTION("IF(ISBETWEEN(B1237,60,69), ""Old"", IF(ISBETWEEN(B1237, 20, 29), ""Young"", ""Other""))"),"Old")</f>
        <v>Old</v>
      </c>
    </row>
    <row r="1238">
      <c r="A1238" s="40">
        <v>19500.0</v>
      </c>
      <c r="B1238" s="39">
        <f t="shared" si="1"/>
        <v>68</v>
      </c>
      <c r="C1238" s="39" t="str">
        <f>IFERROR(__xludf.DUMMYFUNCTION("IF(ISBETWEEN(B1238,60,69), ""Old"", IF(ISBETWEEN(B1238, 20, 29), ""Young"", ""Other""))"),"Old")</f>
        <v>Old</v>
      </c>
    </row>
    <row r="1239">
      <c r="A1239" s="40">
        <v>19501.0</v>
      </c>
      <c r="B1239" s="39">
        <f t="shared" si="1"/>
        <v>68</v>
      </c>
      <c r="C1239" s="39" t="str">
        <f>IFERROR(__xludf.DUMMYFUNCTION("IF(ISBETWEEN(B1239,60,69), ""Old"", IF(ISBETWEEN(B1239, 20, 29), ""Young"", ""Other""))"),"Old")</f>
        <v>Old</v>
      </c>
    </row>
    <row r="1240">
      <c r="A1240" s="40">
        <v>19502.0</v>
      </c>
      <c r="B1240" s="39">
        <f t="shared" si="1"/>
        <v>68</v>
      </c>
      <c r="C1240" s="39" t="str">
        <f>IFERROR(__xludf.DUMMYFUNCTION("IF(ISBETWEEN(B1240,60,69), ""Old"", IF(ISBETWEEN(B1240, 20, 29), ""Young"", ""Other""))"),"Old")</f>
        <v>Old</v>
      </c>
    </row>
    <row r="1241">
      <c r="A1241" s="40">
        <v>19503.0</v>
      </c>
      <c r="B1241" s="39">
        <f t="shared" si="1"/>
        <v>68</v>
      </c>
      <c r="C1241" s="39" t="str">
        <f>IFERROR(__xludf.DUMMYFUNCTION("IF(ISBETWEEN(B1241,60,69), ""Old"", IF(ISBETWEEN(B1241, 20, 29), ""Young"", ""Other""))"),"Old")</f>
        <v>Old</v>
      </c>
    </row>
    <row r="1242">
      <c r="A1242" s="40">
        <v>19504.0</v>
      </c>
      <c r="B1242" s="39">
        <f t="shared" si="1"/>
        <v>68</v>
      </c>
      <c r="C1242" s="39" t="str">
        <f>IFERROR(__xludf.DUMMYFUNCTION("IF(ISBETWEEN(B1242,60,69), ""Old"", IF(ISBETWEEN(B1242, 20, 29), ""Young"", ""Other""))"),"Old")</f>
        <v>Old</v>
      </c>
    </row>
    <row r="1243">
      <c r="A1243" s="40">
        <v>19505.0</v>
      </c>
      <c r="B1243" s="39">
        <f t="shared" si="1"/>
        <v>68</v>
      </c>
      <c r="C1243" s="39" t="str">
        <f>IFERROR(__xludf.DUMMYFUNCTION("IF(ISBETWEEN(B1243,60,69), ""Old"", IF(ISBETWEEN(B1243, 20, 29), ""Young"", ""Other""))"),"Old")</f>
        <v>Old</v>
      </c>
    </row>
    <row r="1244">
      <c r="A1244" s="40">
        <v>19506.0</v>
      </c>
      <c r="B1244" s="39">
        <f t="shared" si="1"/>
        <v>68</v>
      </c>
      <c r="C1244" s="39" t="str">
        <f>IFERROR(__xludf.DUMMYFUNCTION("IF(ISBETWEEN(B1244,60,69), ""Old"", IF(ISBETWEEN(B1244, 20, 29), ""Young"", ""Other""))"),"Old")</f>
        <v>Old</v>
      </c>
    </row>
    <row r="1245">
      <c r="A1245" s="40">
        <v>19507.0</v>
      </c>
      <c r="B1245" s="39">
        <f t="shared" si="1"/>
        <v>68</v>
      </c>
      <c r="C1245" s="39" t="str">
        <f>IFERROR(__xludf.DUMMYFUNCTION("IF(ISBETWEEN(B1245,60,69), ""Old"", IF(ISBETWEEN(B1245, 20, 29), ""Young"", ""Other""))"),"Old")</f>
        <v>Old</v>
      </c>
    </row>
    <row r="1246">
      <c r="A1246" s="40">
        <v>19508.0</v>
      </c>
      <c r="B1246" s="39">
        <f t="shared" si="1"/>
        <v>68</v>
      </c>
      <c r="C1246" s="39" t="str">
        <f>IFERROR(__xludf.DUMMYFUNCTION("IF(ISBETWEEN(B1246,60,69), ""Old"", IF(ISBETWEEN(B1246, 20, 29), ""Young"", ""Other""))"),"Old")</f>
        <v>Old</v>
      </c>
    </row>
    <row r="1247">
      <c r="A1247" s="40">
        <v>19509.0</v>
      </c>
      <c r="B1247" s="39">
        <f t="shared" si="1"/>
        <v>68</v>
      </c>
      <c r="C1247" s="39" t="str">
        <f>IFERROR(__xludf.DUMMYFUNCTION("IF(ISBETWEEN(B1247,60,69), ""Old"", IF(ISBETWEEN(B1247, 20, 29), ""Young"", ""Other""))"),"Old")</f>
        <v>Old</v>
      </c>
    </row>
    <row r="1248">
      <c r="A1248" s="40">
        <v>19510.0</v>
      </c>
      <c r="B1248" s="39">
        <f t="shared" si="1"/>
        <v>68</v>
      </c>
      <c r="C1248" s="39" t="str">
        <f>IFERROR(__xludf.DUMMYFUNCTION("IF(ISBETWEEN(B1248,60,69), ""Old"", IF(ISBETWEEN(B1248, 20, 29), ""Young"", ""Other""))"),"Old")</f>
        <v>Old</v>
      </c>
    </row>
    <row r="1249">
      <c r="A1249" s="40">
        <v>19511.0</v>
      </c>
      <c r="B1249" s="39">
        <f t="shared" si="1"/>
        <v>68</v>
      </c>
      <c r="C1249" s="39" t="str">
        <f>IFERROR(__xludf.DUMMYFUNCTION("IF(ISBETWEEN(B1249,60,69), ""Old"", IF(ISBETWEEN(B1249, 20, 29), ""Young"", ""Other""))"),"Old")</f>
        <v>Old</v>
      </c>
    </row>
    <row r="1250">
      <c r="A1250" s="40">
        <v>19512.0</v>
      </c>
      <c r="B1250" s="39">
        <f t="shared" si="1"/>
        <v>68</v>
      </c>
      <c r="C1250" s="39" t="str">
        <f>IFERROR(__xludf.DUMMYFUNCTION("IF(ISBETWEEN(B1250,60,69), ""Old"", IF(ISBETWEEN(B1250, 20, 29), ""Young"", ""Other""))"),"Old")</f>
        <v>Old</v>
      </c>
    </row>
    <row r="1251">
      <c r="A1251" s="40">
        <v>19513.0</v>
      </c>
      <c r="B1251" s="39">
        <f t="shared" si="1"/>
        <v>68</v>
      </c>
      <c r="C1251" s="39" t="str">
        <f>IFERROR(__xludf.DUMMYFUNCTION("IF(ISBETWEEN(B1251,60,69), ""Old"", IF(ISBETWEEN(B1251, 20, 29), ""Young"", ""Other""))"),"Old")</f>
        <v>Old</v>
      </c>
    </row>
    <row r="1252">
      <c r="A1252" s="40">
        <v>19514.0</v>
      </c>
      <c r="B1252" s="39">
        <f t="shared" si="1"/>
        <v>68</v>
      </c>
      <c r="C1252" s="39" t="str">
        <f>IFERROR(__xludf.DUMMYFUNCTION("IF(ISBETWEEN(B1252,60,69), ""Old"", IF(ISBETWEEN(B1252, 20, 29), ""Young"", ""Other""))"),"Old")</f>
        <v>Old</v>
      </c>
    </row>
    <row r="1253">
      <c r="A1253" s="40">
        <v>19515.0</v>
      </c>
      <c r="B1253" s="39">
        <f t="shared" si="1"/>
        <v>68</v>
      </c>
      <c r="C1253" s="39" t="str">
        <f>IFERROR(__xludf.DUMMYFUNCTION("IF(ISBETWEEN(B1253,60,69), ""Old"", IF(ISBETWEEN(B1253, 20, 29), ""Young"", ""Other""))"),"Old")</f>
        <v>Old</v>
      </c>
    </row>
    <row r="1254">
      <c r="A1254" s="40">
        <v>19516.0</v>
      </c>
      <c r="B1254" s="39">
        <f t="shared" si="1"/>
        <v>68</v>
      </c>
      <c r="C1254" s="39" t="str">
        <f>IFERROR(__xludf.DUMMYFUNCTION("IF(ISBETWEEN(B1254,60,69), ""Old"", IF(ISBETWEEN(B1254, 20, 29), ""Young"", ""Other""))"),"Old")</f>
        <v>Old</v>
      </c>
    </row>
    <row r="1255">
      <c r="A1255" s="40">
        <v>19517.0</v>
      </c>
      <c r="B1255" s="39">
        <f t="shared" si="1"/>
        <v>68</v>
      </c>
      <c r="C1255" s="39" t="str">
        <f>IFERROR(__xludf.DUMMYFUNCTION("IF(ISBETWEEN(B1255,60,69), ""Old"", IF(ISBETWEEN(B1255, 20, 29), ""Young"", ""Other""))"),"Old")</f>
        <v>Old</v>
      </c>
    </row>
    <row r="1256">
      <c r="A1256" s="40">
        <v>19518.0</v>
      </c>
      <c r="B1256" s="39">
        <f t="shared" si="1"/>
        <v>68</v>
      </c>
      <c r="C1256" s="39" t="str">
        <f>IFERROR(__xludf.DUMMYFUNCTION("IF(ISBETWEEN(B1256,60,69), ""Old"", IF(ISBETWEEN(B1256, 20, 29), ""Young"", ""Other""))"),"Old")</f>
        <v>Old</v>
      </c>
    </row>
    <row r="1257">
      <c r="A1257" s="40">
        <v>19519.0</v>
      </c>
      <c r="B1257" s="39">
        <f t="shared" si="1"/>
        <v>68</v>
      </c>
      <c r="C1257" s="39" t="str">
        <f>IFERROR(__xludf.DUMMYFUNCTION("IF(ISBETWEEN(B1257,60,69), ""Old"", IF(ISBETWEEN(B1257, 20, 29), ""Young"", ""Other""))"),"Old")</f>
        <v>Old</v>
      </c>
    </row>
    <row r="1258">
      <c r="A1258" s="40">
        <v>19520.0</v>
      </c>
      <c r="B1258" s="39">
        <f t="shared" si="1"/>
        <v>68</v>
      </c>
      <c r="C1258" s="39" t="str">
        <f>IFERROR(__xludf.DUMMYFUNCTION("IF(ISBETWEEN(B1258,60,69), ""Old"", IF(ISBETWEEN(B1258, 20, 29), ""Young"", ""Other""))"),"Old")</f>
        <v>Old</v>
      </c>
    </row>
    <row r="1259">
      <c r="A1259" s="40">
        <v>19521.0</v>
      </c>
      <c r="B1259" s="39">
        <f t="shared" si="1"/>
        <v>68</v>
      </c>
      <c r="C1259" s="39" t="str">
        <f>IFERROR(__xludf.DUMMYFUNCTION("IF(ISBETWEEN(B1259,60,69), ""Old"", IF(ISBETWEEN(B1259, 20, 29), ""Young"", ""Other""))"),"Old")</f>
        <v>Old</v>
      </c>
    </row>
    <row r="1260">
      <c r="A1260" s="40">
        <v>19522.0</v>
      </c>
      <c r="B1260" s="39">
        <f t="shared" si="1"/>
        <v>68</v>
      </c>
      <c r="C1260" s="39" t="str">
        <f>IFERROR(__xludf.DUMMYFUNCTION("IF(ISBETWEEN(B1260,60,69), ""Old"", IF(ISBETWEEN(B1260, 20, 29), ""Young"", ""Other""))"),"Old")</f>
        <v>Old</v>
      </c>
    </row>
    <row r="1261">
      <c r="A1261" s="40">
        <v>19523.0</v>
      </c>
      <c r="B1261" s="39">
        <f t="shared" si="1"/>
        <v>68</v>
      </c>
      <c r="C1261" s="39" t="str">
        <f>IFERROR(__xludf.DUMMYFUNCTION("IF(ISBETWEEN(B1261,60,69), ""Old"", IF(ISBETWEEN(B1261, 20, 29), ""Young"", ""Other""))"),"Old")</f>
        <v>Old</v>
      </c>
    </row>
    <row r="1262">
      <c r="A1262" s="40">
        <v>19524.0</v>
      </c>
      <c r="B1262" s="39">
        <f t="shared" si="1"/>
        <v>68</v>
      </c>
      <c r="C1262" s="39" t="str">
        <f>IFERROR(__xludf.DUMMYFUNCTION("IF(ISBETWEEN(B1262,60,69), ""Old"", IF(ISBETWEEN(B1262, 20, 29), ""Young"", ""Other""))"),"Old")</f>
        <v>Old</v>
      </c>
    </row>
    <row r="1263">
      <c r="A1263" s="40">
        <v>19525.0</v>
      </c>
      <c r="B1263" s="39">
        <f t="shared" si="1"/>
        <v>68</v>
      </c>
      <c r="C1263" s="39" t="str">
        <f>IFERROR(__xludf.DUMMYFUNCTION("IF(ISBETWEEN(B1263,60,69), ""Old"", IF(ISBETWEEN(B1263, 20, 29), ""Young"", ""Other""))"),"Old")</f>
        <v>Old</v>
      </c>
    </row>
    <row r="1264">
      <c r="A1264" s="40">
        <v>19526.0</v>
      </c>
      <c r="B1264" s="39">
        <f t="shared" si="1"/>
        <v>68</v>
      </c>
      <c r="C1264" s="39" t="str">
        <f>IFERROR(__xludf.DUMMYFUNCTION("IF(ISBETWEEN(B1264,60,69), ""Old"", IF(ISBETWEEN(B1264, 20, 29), ""Young"", ""Other""))"),"Old")</f>
        <v>Old</v>
      </c>
    </row>
    <row r="1265">
      <c r="A1265" s="40">
        <v>19527.0</v>
      </c>
      <c r="B1265" s="39">
        <f t="shared" si="1"/>
        <v>68</v>
      </c>
      <c r="C1265" s="39" t="str">
        <f>IFERROR(__xludf.DUMMYFUNCTION("IF(ISBETWEEN(B1265,60,69), ""Old"", IF(ISBETWEEN(B1265, 20, 29), ""Young"", ""Other""))"),"Old")</f>
        <v>Old</v>
      </c>
    </row>
    <row r="1266">
      <c r="A1266" s="40">
        <v>19528.0</v>
      </c>
      <c r="B1266" s="39">
        <f t="shared" si="1"/>
        <v>68</v>
      </c>
      <c r="C1266" s="39" t="str">
        <f>IFERROR(__xludf.DUMMYFUNCTION("IF(ISBETWEEN(B1266,60,69), ""Old"", IF(ISBETWEEN(B1266, 20, 29), ""Young"", ""Other""))"),"Old")</f>
        <v>Old</v>
      </c>
    </row>
    <row r="1267">
      <c r="A1267" s="40">
        <v>19529.0</v>
      </c>
      <c r="B1267" s="39">
        <f t="shared" si="1"/>
        <v>68</v>
      </c>
      <c r="C1267" s="39" t="str">
        <f>IFERROR(__xludf.DUMMYFUNCTION("IF(ISBETWEEN(B1267,60,69), ""Old"", IF(ISBETWEEN(B1267, 20, 29), ""Young"", ""Other""))"),"Old")</f>
        <v>Old</v>
      </c>
    </row>
    <row r="1268">
      <c r="A1268" s="40">
        <v>19530.0</v>
      </c>
      <c r="B1268" s="39">
        <f t="shared" si="1"/>
        <v>68</v>
      </c>
      <c r="C1268" s="39" t="str">
        <f>IFERROR(__xludf.DUMMYFUNCTION("IF(ISBETWEEN(B1268,60,69), ""Old"", IF(ISBETWEEN(B1268, 20, 29), ""Young"", ""Other""))"),"Old")</f>
        <v>Old</v>
      </c>
    </row>
    <row r="1269">
      <c r="A1269" s="40">
        <v>19531.0</v>
      </c>
      <c r="B1269" s="39">
        <f t="shared" si="1"/>
        <v>68</v>
      </c>
      <c r="C1269" s="39" t="str">
        <f>IFERROR(__xludf.DUMMYFUNCTION("IF(ISBETWEEN(B1269,60,69), ""Old"", IF(ISBETWEEN(B1269, 20, 29), ""Young"", ""Other""))"),"Old")</f>
        <v>Old</v>
      </c>
    </row>
    <row r="1270">
      <c r="A1270" s="40">
        <v>19532.0</v>
      </c>
      <c r="B1270" s="39">
        <f t="shared" si="1"/>
        <v>68</v>
      </c>
      <c r="C1270" s="39" t="str">
        <f>IFERROR(__xludf.DUMMYFUNCTION("IF(ISBETWEEN(B1270,60,69), ""Old"", IF(ISBETWEEN(B1270, 20, 29), ""Young"", ""Other""))"),"Old")</f>
        <v>Old</v>
      </c>
    </row>
    <row r="1271">
      <c r="A1271" s="40">
        <v>19533.0</v>
      </c>
      <c r="B1271" s="39">
        <f t="shared" si="1"/>
        <v>68</v>
      </c>
      <c r="C1271" s="39" t="str">
        <f>IFERROR(__xludf.DUMMYFUNCTION("IF(ISBETWEEN(B1271,60,69), ""Old"", IF(ISBETWEEN(B1271, 20, 29), ""Young"", ""Other""))"),"Old")</f>
        <v>Old</v>
      </c>
    </row>
    <row r="1272">
      <c r="A1272" s="40">
        <v>19534.0</v>
      </c>
      <c r="B1272" s="39">
        <f t="shared" si="1"/>
        <v>68</v>
      </c>
      <c r="C1272" s="39" t="str">
        <f>IFERROR(__xludf.DUMMYFUNCTION("IF(ISBETWEEN(B1272,60,69), ""Old"", IF(ISBETWEEN(B1272, 20, 29), ""Young"", ""Other""))"),"Old")</f>
        <v>Old</v>
      </c>
    </row>
    <row r="1273">
      <c r="A1273" s="40">
        <v>19535.0</v>
      </c>
      <c r="B1273" s="39">
        <f t="shared" si="1"/>
        <v>68</v>
      </c>
      <c r="C1273" s="39" t="str">
        <f>IFERROR(__xludf.DUMMYFUNCTION("IF(ISBETWEEN(B1273,60,69), ""Old"", IF(ISBETWEEN(B1273, 20, 29), ""Young"", ""Other""))"),"Old")</f>
        <v>Old</v>
      </c>
    </row>
    <row r="1274">
      <c r="A1274" s="40">
        <v>19536.0</v>
      </c>
      <c r="B1274" s="39">
        <f t="shared" si="1"/>
        <v>68</v>
      </c>
      <c r="C1274" s="39" t="str">
        <f>IFERROR(__xludf.DUMMYFUNCTION("IF(ISBETWEEN(B1274,60,69), ""Old"", IF(ISBETWEEN(B1274, 20, 29), ""Young"", ""Other""))"),"Old")</f>
        <v>Old</v>
      </c>
    </row>
    <row r="1275">
      <c r="A1275" s="40">
        <v>19537.0</v>
      </c>
      <c r="B1275" s="39">
        <f t="shared" si="1"/>
        <v>68</v>
      </c>
      <c r="C1275" s="39" t="str">
        <f>IFERROR(__xludf.DUMMYFUNCTION("IF(ISBETWEEN(B1275,60,69), ""Old"", IF(ISBETWEEN(B1275, 20, 29), ""Young"", ""Other""))"),"Old")</f>
        <v>Old</v>
      </c>
    </row>
    <row r="1276">
      <c r="A1276" s="40">
        <v>19538.0</v>
      </c>
      <c r="B1276" s="39">
        <f t="shared" si="1"/>
        <v>68</v>
      </c>
      <c r="C1276" s="39" t="str">
        <f>IFERROR(__xludf.DUMMYFUNCTION("IF(ISBETWEEN(B1276,60,69), ""Old"", IF(ISBETWEEN(B1276, 20, 29), ""Young"", ""Other""))"),"Old")</f>
        <v>Old</v>
      </c>
    </row>
    <row r="1277">
      <c r="A1277" s="40">
        <v>19539.0</v>
      </c>
      <c r="B1277" s="39">
        <f t="shared" si="1"/>
        <v>68</v>
      </c>
      <c r="C1277" s="39" t="str">
        <f>IFERROR(__xludf.DUMMYFUNCTION("IF(ISBETWEEN(B1277,60,69), ""Old"", IF(ISBETWEEN(B1277, 20, 29), ""Young"", ""Other""))"),"Old")</f>
        <v>Old</v>
      </c>
    </row>
    <row r="1278">
      <c r="A1278" s="40">
        <v>19540.0</v>
      </c>
      <c r="B1278" s="39">
        <f t="shared" si="1"/>
        <v>68</v>
      </c>
      <c r="C1278" s="39" t="str">
        <f>IFERROR(__xludf.DUMMYFUNCTION("IF(ISBETWEEN(B1278,60,69), ""Old"", IF(ISBETWEEN(B1278, 20, 29), ""Young"", ""Other""))"),"Old")</f>
        <v>Old</v>
      </c>
    </row>
    <row r="1279">
      <c r="A1279" s="40">
        <v>19541.0</v>
      </c>
      <c r="B1279" s="39">
        <f t="shared" si="1"/>
        <v>68</v>
      </c>
      <c r="C1279" s="39" t="str">
        <f>IFERROR(__xludf.DUMMYFUNCTION("IF(ISBETWEEN(B1279,60,69), ""Old"", IF(ISBETWEEN(B1279, 20, 29), ""Young"", ""Other""))"),"Old")</f>
        <v>Old</v>
      </c>
    </row>
    <row r="1280">
      <c r="A1280" s="40">
        <v>19542.0</v>
      </c>
      <c r="B1280" s="39">
        <f t="shared" si="1"/>
        <v>68</v>
      </c>
      <c r="C1280" s="39" t="str">
        <f>IFERROR(__xludf.DUMMYFUNCTION("IF(ISBETWEEN(B1280,60,69), ""Old"", IF(ISBETWEEN(B1280, 20, 29), ""Young"", ""Other""))"),"Old")</f>
        <v>Old</v>
      </c>
    </row>
    <row r="1281">
      <c r="A1281" s="40">
        <v>19543.0</v>
      </c>
      <c r="B1281" s="39">
        <f t="shared" si="1"/>
        <v>68</v>
      </c>
      <c r="C1281" s="39" t="str">
        <f>IFERROR(__xludf.DUMMYFUNCTION("IF(ISBETWEEN(B1281,60,69), ""Old"", IF(ISBETWEEN(B1281, 20, 29), ""Young"", ""Other""))"),"Old")</f>
        <v>Old</v>
      </c>
    </row>
    <row r="1282">
      <c r="A1282" s="40">
        <v>19544.0</v>
      </c>
      <c r="B1282" s="39">
        <f t="shared" si="1"/>
        <v>68</v>
      </c>
      <c r="C1282" s="39" t="str">
        <f>IFERROR(__xludf.DUMMYFUNCTION("IF(ISBETWEEN(B1282,60,69), ""Old"", IF(ISBETWEEN(B1282, 20, 29), ""Young"", ""Other""))"),"Old")</f>
        <v>Old</v>
      </c>
    </row>
    <row r="1283">
      <c r="A1283" s="40">
        <v>19545.0</v>
      </c>
      <c r="B1283" s="39">
        <f t="shared" si="1"/>
        <v>68</v>
      </c>
      <c r="C1283" s="39" t="str">
        <f>IFERROR(__xludf.DUMMYFUNCTION("IF(ISBETWEEN(B1283,60,69), ""Old"", IF(ISBETWEEN(B1283, 20, 29), ""Young"", ""Other""))"),"Old")</f>
        <v>Old</v>
      </c>
    </row>
    <row r="1284">
      <c r="A1284" s="40">
        <v>19546.0</v>
      </c>
      <c r="B1284" s="39">
        <f t="shared" si="1"/>
        <v>68</v>
      </c>
      <c r="C1284" s="39" t="str">
        <f>IFERROR(__xludf.DUMMYFUNCTION("IF(ISBETWEEN(B1284,60,69), ""Old"", IF(ISBETWEEN(B1284, 20, 29), ""Young"", ""Other""))"),"Old")</f>
        <v>Old</v>
      </c>
    </row>
    <row r="1285">
      <c r="A1285" s="40">
        <v>19547.0</v>
      </c>
      <c r="B1285" s="39">
        <f t="shared" si="1"/>
        <v>68</v>
      </c>
      <c r="C1285" s="39" t="str">
        <f>IFERROR(__xludf.DUMMYFUNCTION("IF(ISBETWEEN(B1285,60,69), ""Old"", IF(ISBETWEEN(B1285, 20, 29), ""Young"", ""Other""))"),"Old")</f>
        <v>Old</v>
      </c>
    </row>
    <row r="1286">
      <c r="A1286" s="40">
        <v>19548.0</v>
      </c>
      <c r="B1286" s="39">
        <f t="shared" si="1"/>
        <v>68</v>
      </c>
      <c r="C1286" s="39" t="str">
        <f>IFERROR(__xludf.DUMMYFUNCTION("IF(ISBETWEEN(B1286,60,69), ""Old"", IF(ISBETWEEN(B1286, 20, 29), ""Young"", ""Other""))"),"Old")</f>
        <v>Old</v>
      </c>
    </row>
    <row r="1287">
      <c r="A1287" s="40">
        <v>19549.0</v>
      </c>
      <c r="B1287" s="39">
        <f t="shared" si="1"/>
        <v>68</v>
      </c>
      <c r="C1287" s="39" t="str">
        <f>IFERROR(__xludf.DUMMYFUNCTION("IF(ISBETWEEN(B1287,60,69), ""Old"", IF(ISBETWEEN(B1287, 20, 29), ""Young"", ""Other""))"),"Old")</f>
        <v>Old</v>
      </c>
    </row>
    <row r="1288">
      <c r="A1288" s="40">
        <v>19550.0</v>
      </c>
      <c r="B1288" s="39">
        <f t="shared" si="1"/>
        <v>68</v>
      </c>
      <c r="C1288" s="39" t="str">
        <f>IFERROR(__xludf.DUMMYFUNCTION("IF(ISBETWEEN(B1288,60,69), ""Old"", IF(ISBETWEEN(B1288, 20, 29), ""Young"", ""Other""))"),"Old")</f>
        <v>Old</v>
      </c>
    </row>
    <row r="1289">
      <c r="A1289" s="40">
        <v>19551.0</v>
      </c>
      <c r="B1289" s="39">
        <f t="shared" si="1"/>
        <v>68</v>
      </c>
      <c r="C1289" s="39" t="str">
        <f>IFERROR(__xludf.DUMMYFUNCTION("IF(ISBETWEEN(B1289,60,69), ""Old"", IF(ISBETWEEN(B1289, 20, 29), ""Young"", ""Other""))"),"Old")</f>
        <v>Old</v>
      </c>
    </row>
    <row r="1290">
      <c r="A1290" s="40">
        <v>19552.0</v>
      </c>
      <c r="B1290" s="39">
        <f t="shared" si="1"/>
        <v>68</v>
      </c>
      <c r="C1290" s="39" t="str">
        <f>IFERROR(__xludf.DUMMYFUNCTION("IF(ISBETWEEN(B1290,60,69), ""Old"", IF(ISBETWEEN(B1290, 20, 29), ""Young"", ""Other""))"),"Old")</f>
        <v>Old</v>
      </c>
    </row>
    <row r="1291">
      <c r="A1291" s="40">
        <v>19553.0</v>
      </c>
      <c r="B1291" s="39">
        <f t="shared" si="1"/>
        <v>68</v>
      </c>
      <c r="C1291" s="39" t="str">
        <f>IFERROR(__xludf.DUMMYFUNCTION("IF(ISBETWEEN(B1291,60,69), ""Old"", IF(ISBETWEEN(B1291, 20, 29), ""Young"", ""Other""))"),"Old")</f>
        <v>Old</v>
      </c>
    </row>
    <row r="1292">
      <c r="A1292" s="40">
        <v>19554.0</v>
      </c>
      <c r="B1292" s="39">
        <f t="shared" si="1"/>
        <v>68</v>
      </c>
      <c r="C1292" s="39" t="str">
        <f>IFERROR(__xludf.DUMMYFUNCTION("IF(ISBETWEEN(B1292,60,69), ""Old"", IF(ISBETWEEN(B1292, 20, 29), ""Young"", ""Other""))"),"Old")</f>
        <v>Old</v>
      </c>
    </row>
    <row r="1293">
      <c r="A1293" s="40">
        <v>19555.0</v>
      </c>
      <c r="B1293" s="39">
        <f t="shared" si="1"/>
        <v>68</v>
      </c>
      <c r="C1293" s="39" t="str">
        <f>IFERROR(__xludf.DUMMYFUNCTION("IF(ISBETWEEN(B1293,60,69), ""Old"", IF(ISBETWEEN(B1293, 20, 29), ""Young"", ""Other""))"),"Old")</f>
        <v>Old</v>
      </c>
    </row>
    <row r="1294">
      <c r="A1294" s="40">
        <v>19556.0</v>
      </c>
      <c r="B1294" s="39">
        <f t="shared" si="1"/>
        <v>68</v>
      </c>
      <c r="C1294" s="39" t="str">
        <f>IFERROR(__xludf.DUMMYFUNCTION("IF(ISBETWEEN(B1294,60,69), ""Old"", IF(ISBETWEEN(B1294, 20, 29), ""Young"", ""Other""))"),"Old")</f>
        <v>Old</v>
      </c>
    </row>
    <row r="1295">
      <c r="A1295" s="40">
        <v>19557.0</v>
      </c>
      <c r="B1295" s="39">
        <f t="shared" si="1"/>
        <v>68</v>
      </c>
      <c r="C1295" s="39" t="str">
        <f>IFERROR(__xludf.DUMMYFUNCTION("IF(ISBETWEEN(B1295,60,69), ""Old"", IF(ISBETWEEN(B1295, 20, 29), ""Young"", ""Other""))"),"Old")</f>
        <v>Old</v>
      </c>
    </row>
    <row r="1296">
      <c r="A1296" s="40">
        <v>19558.0</v>
      </c>
      <c r="B1296" s="39">
        <f t="shared" si="1"/>
        <v>68</v>
      </c>
      <c r="C1296" s="39" t="str">
        <f>IFERROR(__xludf.DUMMYFUNCTION("IF(ISBETWEEN(B1296,60,69), ""Old"", IF(ISBETWEEN(B1296, 20, 29), ""Young"", ""Other""))"),"Old")</f>
        <v>Old</v>
      </c>
    </row>
    <row r="1297">
      <c r="A1297" s="40">
        <v>19559.0</v>
      </c>
      <c r="B1297" s="39">
        <f t="shared" si="1"/>
        <v>68</v>
      </c>
      <c r="C1297" s="39" t="str">
        <f>IFERROR(__xludf.DUMMYFUNCTION("IF(ISBETWEEN(B1297,60,69), ""Old"", IF(ISBETWEEN(B1297, 20, 29), ""Young"", ""Other""))"),"Old")</f>
        <v>Old</v>
      </c>
    </row>
    <row r="1298">
      <c r="A1298" s="40">
        <v>19560.0</v>
      </c>
      <c r="B1298" s="39">
        <f t="shared" si="1"/>
        <v>68</v>
      </c>
      <c r="C1298" s="39" t="str">
        <f>IFERROR(__xludf.DUMMYFUNCTION("IF(ISBETWEEN(B1298,60,69), ""Old"", IF(ISBETWEEN(B1298, 20, 29), ""Young"", ""Other""))"),"Old")</f>
        <v>Old</v>
      </c>
    </row>
    <row r="1299">
      <c r="A1299" s="40">
        <v>19561.0</v>
      </c>
      <c r="B1299" s="39">
        <f t="shared" si="1"/>
        <v>68</v>
      </c>
      <c r="C1299" s="39" t="str">
        <f>IFERROR(__xludf.DUMMYFUNCTION("IF(ISBETWEEN(B1299,60,69), ""Old"", IF(ISBETWEEN(B1299, 20, 29), ""Young"", ""Other""))"),"Old")</f>
        <v>Old</v>
      </c>
    </row>
    <row r="1300">
      <c r="A1300" s="40">
        <v>19562.0</v>
      </c>
      <c r="B1300" s="39">
        <f t="shared" si="1"/>
        <v>68</v>
      </c>
      <c r="C1300" s="39" t="str">
        <f>IFERROR(__xludf.DUMMYFUNCTION("IF(ISBETWEEN(B1300,60,69), ""Old"", IF(ISBETWEEN(B1300, 20, 29), ""Young"", ""Other""))"),"Old")</f>
        <v>Old</v>
      </c>
    </row>
    <row r="1301">
      <c r="A1301" s="40">
        <v>19563.0</v>
      </c>
      <c r="B1301" s="39">
        <f t="shared" si="1"/>
        <v>68</v>
      </c>
      <c r="C1301" s="39" t="str">
        <f>IFERROR(__xludf.DUMMYFUNCTION("IF(ISBETWEEN(B1301,60,69), ""Old"", IF(ISBETWEEN(B1301, 20, 29), ""Young"", ""Other""))"),"Old")</f>
        <v>Old</v>
      </c>
    </row>
    <row r="1302">
      <c r="A1302" s="40">
        <v>19564.0</v>
      </c>
      <c r="B1302" s="39">
        <f t="shared" si="1"/>
        <v>68</v>
      </c>
      <c r="C1302" s="39" t="str">
        <f>IFERROR(__xludf.DUMMYFUNCTION("IF(ISBETWEEN(B1302,60,69), ""Old"", IF(ISBETWEEN(B1302, 20, 29), ""Young"", ""Other""))"),"Old")</f>
        <v>Old</v>
      </c>
    </row>
    <row r="1303">
      <c r="A1303" s="40">
        <v>19565.0</v>
      </c>
      <c r="B1303" s="39">
        <f t="shared" si="1"/>
        <v>68</v>
      </c>
      <c r="C1303" s="39" t="str">
        <f>IFERROR(__xludf.DUMMYFUNCTION("IF(ISBETWEEN(B1303,60,69), ""Old"", IF(ISBETWEEN(B1303, 20, 29), ""Young"", ""Other""))"),"Old")</f>
        <v>Old</v>
      </c>
    </row>
    <row r="1304">
      <c r="A1304" s="40">
        <v>19566.0</v>
      </c>
      <c r="B1304" s="39">
        <f t="shared" si="1"/>
        <v>68</v>
      </c>
      <c r="C1304" s="39" t="str">
        <f>IFERROR(__xludf.DUMMYFUNCTION("IF(ISBETWEEN(B1304,60,69), ""Old"", IF(ISBETWEEN(B1304, 20, 29), ""Young"", ""Other""))"),"Old")</f>
        <v>Old</v>
      </c>
    </row>
    <row r="1305">
      <c r="A1305" s="40">
        <v>19567.0</v>
      </c>
      <c r="B1305" s="39">
        <f t="shared" si="1"/>
        <v>68</v>
      </c>
      <c r="C1305" s="39" t="str">
        <f>IFERROR(__xludf.DUMMYFUNCTION("IF(ISBETWEEN(B1305,60,69), ""Old"", IF(ISBETWEEN(B1305, 20, 29), ""Young"", ""Other""))"),"Old")</f>
        <v>Old</v>
      </c>
    </row>
    <row r="1306">
      <c r="A1306" s="40">
        <v>19568.0</v>
      </c>
      <c r="B1306" s="39">
        <f t="shared" si="1"/>
        <v>68</v>
      </c>
      <c r="C1306" s="39" t="str">
        <f>IFERROR(__xludf.DUMMYFUNCTION("IF(ISBETWEEN(B1306,60,69), ""Old"", IF(ISBETWEEN(B1306, 20, 29), ""Young"", ""Other""))"),"Old")</f>
        <v>Old</v>
      </c>
    </row>
    <row r="1307">
      <c r="A1307" s="40">
        <v>19569.0</v>
      </c>
      <c r="B1307" s="39">
        <f t="shared" si="1"/>
        <v>68</v>
      </c>
      <c r="C1307" s="39" t="str">
        <f>IFERROR(__xludf.DUMMYFUNCTION("IF(ISBETWEEN(B1307,60,69), ""Old"", IF(ISBETWEEN(B1307, 20, 29), ""Young"", ""Other""))"),"Old")</f>
        <v>Old</v>
      </c>
    </row>
    <row r="1308">
      <c r="A1308" s="40">
        <v>19570.0</v>
      </c>
      <c r="B1308" s="39">
        <f t="shared" si="1"/>
        <v>68</v>
      </c>
      <c r="C1308" s="39" t="str">
        <f>IFERROR(__xludf.DUMMYFUNCTION("IF(ISBETWEEN(B1308,60,69), ""Old"", IF(ISBETWEEN(B1308, 20, 29), ""Young"", ""Other""))"),"Old")</f>
        <v>Old</v>
      </c>
    </row>
    <row r="1309">
      <c r="A1309" s="40">
        <v>19571.0</v>
      </c>
      <c r="B1309" s="39">
        <f t="shared" si="1"/>
        <v>68</v>
      </c>
      <c r="C1309" s="39" t="str">
        <f>IFERROR(__xludf.DUMMYFUNCTION("IF(ISBETWEEN(B1309,60,69), ""Old"", IF(ISBETWEEN(B1309, 20, 29), ""Young"", ""Other""))"),"Old")</f>
        <v>Old</v>
      </c>
    </row>
    <row r="1310">
      <c r="A1310" s="40">
        <v>19572.0</v>
      </c>
      <c r="B1310" s="39">
        <f t="shared" si="1"/>
        <v>68</v>
      </c>
      <c r="C1310" s="39" t="str">
        <f>IFERROR(__xludf.DUMMYFUNCTION("IF(ISBETWEEN(B1310,60,69), ""Old"", IF(ISBETWEEN(B1310, 20, 29), ""Young"", ""Other""))"),"Old")</f>
        <v>Old</v>
      </c>
    </row>
    <row r="1311">
      <c r="A1311" s="40">
        <v>19573.0</v>
      </c>
      <c r="B1311" s="39">
        <f t="shared" si="1"/>
        <v>68</v>
      </c>
      <c r="C1311" s="39" t="str">
        <f>IFERROR(__xludf.DUMMYFUNCTION("IF(ISBETWEEN(B1311,60,69), ""Old"", IF(ISBETWEEN(B1311, 20, 29), ""Young"", ""Other""))"),"Old")</f>
        <v>Old</v>
      </c>
    </row>
    <row r="1312">
      <c r="A1312" s="40">
        <v>19574.0</v>
      </c>
      <c r="B1312" s="39">
        <f t="shared" si="1"/>
        <v>68</v>
      </c>
      <c r="C1312" s="39" t="str">
        <f>IFERROR(__xludf.DUMMYFUNCTION("IF(ISBETWEEN(B1312,60,69), ""Old"", IF(ISBETWEEN(B1312, 20, 29), ""Young"", ""Other""))"),"Old")</f>
        <v>Old</v>
      </c>
    </row>
    <row r="1313">
      <c r="A1313" s="40">
        <v>19575.0</v>
      </c>
      <c r="B1313" s="39">
        <f t="shared" si="1"/>
        <v>68</v>
      </c>
      <c r="C1313" s="39" t="str">
        <f>IFERROR(__xludf.DUMMYFUNCTION("IF(ISBETWEEN(B1313,60,69), ""Old"", IF(ISBETWEEN(B1313, 20, 29), ""Young"", ""Other""))"),"Old")</f>
        <v>Old</v>
      </c>
    </row>
    <row r="1314">
      <c r="A1314" s="40">
        <v>19576.0</v>
      </c>
      <c r="B1314" s="39">
        <f t="shared" si="1"/>
        <v>68</v>
      </c>
      <c r="C1314" s="39" t="str">
        <f>IFERROR(__xludf.DUMMYFUNCTION("IF(ISBETWEEN(B1314,60,69), ""Old"", IF(ISBETWEEN(B1314, 20, 29), ""Young"", ""Other""))"),"Old")</f>
        <v>Old</v>
      </c>
    </row>
    <row r="1315">
      <c r="A1315" s="40">
        <v>19577.0</v>
      </c>
      <c r="B1315" s="39">
        <f t="shared" si="1"/>
        <v>68</v>
      </c>
      <c r="C1315" s="39" t="str">
        <f>IFERROR(__xludf.DUMMYFUNCTION("IF(ISBETWEEN(B1315,60,69), ""Old"", IF(ISBETWEEN(B1315, 20, 29), ""Young"", ""Other""))"),"Old")</f>
        <v>Old</v>
      </c>
    </row>
    <row r="1316">
      <c r="A1316" s="40">
        <v>19578.0</v>
      </c>
      <c r="B1316" s="39">
        <f t="shared" si="1"/>
        <v>68</v>
      </c>
      <c r="C1316" s="39" t="str">
        <f>IFERROR(__xludf.DUMMYFUNCTION("IF(ISBETWEEN(B1316,60,69), ""Old"", IF(ISBETWEEN(B1316, 20, 29), ""Young"", ""Other""))"),"Old")</f>
        <v>Old</v>
      </c>
    </row>
    <row r="1317">
      <c r="A1317" s="40">
        <v>19579.0</v>
      </c>
      <c r="B1317" s="39">
        <f t="shared" si="1"/>
        <v>68</v>
      </c>
      <c r="C1317" s="39" t="str">
        <f>IFERROR(__xludf.DUMMYFUNCTION("IF(ISBETWEEN(B1317,60,69), ""Old"", IF(ISBETWEEN(B1317, 20, 29), ""Young"", ""Other""))"),"Old")</f>
        <v>Old</v>
      </c>
    </row>
    <row r="1318">
      <c r="A1318" s="40">
        <v>19580.0</v>
      </c>
      <c r="B1318" s="39">
        <f t="shared" si="1"/>
        <v>68</v>
      </c>
      <c r="C1318" s="39" t="str">
        <f>IFERROR(__xludf.DUMMYFUNCTION("IF(ISBETWEEN(B1318,60,69), ""Old"", IF(ISBETWEEN(B1318, 20, 29), ""Young"", ""Other""))"),"Old")</f>
        <v>Old</v>
      </c>
    </row>
    <row r="1319">
      <c r="A1319" s="40">
        <v>19581.0</v>
      </c>
      <c r="B1319" s="39">
        <f t="shared" si="1"/>
        <v>68</v>
      </c>
      <c r="C1319" s="39" t="str">
        <f>IFERROR(__xludf.DUMMYFUNCTION("IF(ISBETWEEN(B1319,60,69), ""Old"", IF(ISBETWEEN(B1319, 20, 29), ""Young"", ""Other""))"),"Old")</f>
        <v>Old</v>
      </c>
    </row>
    <row r="1320">
      <c r="A1320" s="40">
        <v>19582.0</v>
      </c>
      <c r="B1320" s="39">
        <f t="shared" si="1"/>
        <v>68</v>
      </c>
      <c r="C1320" s="39" t="str">
        <f>IFERROR(__xludf.DUMMYFUNCTION("IF(ISBETWEEN(B1320,60,69), ""Old"", IF(ISBETWEEN(B1320, 20, 29), ""Young"", ""Other""))"),"Old")</f>
        <v>Old</v>
      </c>
    </row>
    <row r="1321">
      <c r="A1321" s="40">
        <v>19583.0</v>
      </c>
      <c r="B1321" s="39">
        <f t="shared" si="1"/>
        <v>68</v>
      </c>
      <c r="C1321" s="39" t="str">
        <f>IFERROR(__xludf.DUMMYFUNCTION("IF(ISBETWEEN(B1321,60,69), ""Old"", IF(ISBETWEEN(B1321, 20, 29), ""Young"", ""Other""))"),"Old")</f>
        <v>Old</v>
      </c>
    </row>
    <row r="1322">
      <c r="A1322" s="40">
        <v>19584.0</v>
      </c>
      <c r="B1322" s="39">
        <f t="shared" si="1"/>
        <v>68</v>
      </c>
      <c r="C1322" s="39" t="str">
        <f>IFERROR(__xludf.DUMMYFUNCTION("IF(ISBETWEEN(B1322,60,69), ""Old"", IF(ISBETWEEN(B1322, 20, 29), ""Young"", ""Other""))"),"Old")</f>
        <v>Old</v>
      </c>
    </row>
    <row r="1323">
      <c r="A1323" s="40">
        <v>19585.0</v>
      </c>
      <c r="B1323" s="39">
        <f t="shared" si="1"/>
        <v>68</v>
      </c>
      <c r="C1323" s="39" t="str">
        <f>IFERROR(__xludf.DUMMYFUNCTION("IF(ISBETWEEN(B1323,60,69), ""Old"", IF(ISBETWEEN(B1323, 20, 29), ""Young"", ""Other""))"),"Old")</f>
        <v>Old</v>
      </c>
    </row>
    <row r="1324">
      <c r="A1324" s="40">
        <v>19586.0</v>
      </c>
      <c r="B1324" s="39">
        <f t="shared" si="1"/>
        <v>68</v>
      </c>
      <c r="C1324" s="39" t="str">
        <f>IFERROR(__xludf.DUMMYFUNCTION("IF(ISBETWEEN(B1324,60,69), ""Old"", IF(ISBETWEEN(B1324, 20, 29), ""Young"", ""Other""))"),"Old")</f>
        <v>Old</v>
      </c>
    </row>
    <row r="1325">
      <c r="A1325" s="40">
        <v>19587.0</v>
      </c>
      <c r="B1325" s="39">
        <f t="shared" si="1"/>
        <v>68</v>
      </c>
      <c r="C1325" s="39" t="str">
        <f>IFERROR(__xludf.DUMMYFUNCTION("IF(ISBETWEEN(B1325,60,69), ""Old"", IF(ISBETWEEN(B1325, 20, 29), ""Young"", ""Other""))"),"Old")</f>
        <v>Old</v>
      </c>
    </row>
    <row r="1326">
      <c r="A1326" s="40">
        <v>19588.0</v>
      </c>
      <c r="B1326" s="39">
        <f t="shared" si="1"/>
        <v>68</v>
      </c>
      <c r="C1326" s="39" t="str">
        <f>IFERROR(__xludf.DUMMYFUNCTION("IF(ISBETWEEN(B1326,60,69), ""Old"", IF(ISBETWEEN(B1326, 20, 29), ""Young"", ""Other""))"),"Old")</f>
        <v>Old</v>
      </c>
    </row>
    <row r="1327">
      <c r="A1327" s="40">
        <v>19589.0</v>
      </c>
      <c r="B1327" s="39">
        <f t="shared" si="1"/>
        <v>68</v>
      </c>
      <c r="C1327" s="39" t="str">
        <f>IFERROR(__xludf.DUMMYFUNCTION("IF(ISBETWEEN(B1327,60,69), ""Old"", IF(ISBETWEEN(B1327, 20, 29), ""Young"", ""Other""))"),"Old")</f>
        <v>Old</v>
      </c>
    </row>
    <row r="1328">
      <c r="A1328" s="40">
        <v>19590.0</v>
      </c>
      <c r="B1328" s="39">
        <f t="shared" si="1"/>
        <v>68</v>
      </c>
      <c r="C1328" s="39" t="str">
        <f>IFERROR(__xludf.DUMMYFUNCTION("IF(ISBETWEEN(B1328,60,69), ""Old"", IF(ISBETWEEN(B1328, 20, 29), ""Young"", ""Other""))"),"Old")</f>
        <v>Old</v>
      </c>
    </row>
    <row r="1329">
      <c r="A1329" s="40">
        <v>19591.0</v>
      </c>
      <c r="B1329" s="39">
        <f t="shared" si="1"/>
        <v>68</v>
      </c>
      <c r="C1329" s="39" t="str">
        <f>IFERROR(__xludf.DUMMYFUNCTION("IF(ISBETWEEN(B1329,60,69), ""Old"", IF(ISBETWEEN(B1329, 20, 29), ""Young"", ""Other""))"),"Old")</f>
        <v>Old</v>
      </c>
    </row>
    <row r="1330">
      <c r="A1330" s="40">
        <v>19592.0</v>
      </c>
      <c r="B1330" s="39">
        <f t="shared" si="1"/>
        <v>68</v>
      </c>
      <c r="C1330" s="39" t="str">
        <f>IFERROR(__xludf.DUMMYFUNCTION("IF(ISBETWEEN(B1330,60,69), ""Old"", IF(ISBETWEEN(B1330, 20, 29), ""Young"", ""Other""))"),"Old")</f>
        <v>Old</v>
      </c>
    </row>
    <row r="1331">
      <c r="A1331" s="40">
        <v>19593.0</v>
      </c>
      <c r="B1331" s="39">
        <f t="shared" si="1"/>
        <v>68</v>
      </c>
      <c r="C1331" s="39" t="str">
        <f>IFERROR(__xludf.DUMMYFUNCTION("IF(ISBETWEEN(B1331,60,69), ""Old"", IF(ISBETWEEN(B1331, 20, 29), ""Young"", ""Other""))"),"Old")</f>
        <v>Old</v>
      </c>
    </row>
    <row r="1332">
      <c r="A1332" s="40">
        <v>19594.0</v>
      </c>
      <c r="B1332" s="39">
        <f t="shared" si="1"/>
        <v>68</v>
      </c>
      <c r="C1332" s="39" t="str">
        <f>IFERROR(__xludf.DUMMYFUNCTION("IF(ISBETWEEN(B1332,60,69), ""Old"", IF(ISBETWEEN(B1332, 20, 29), ""Young"", ""Other""))"),"Old")</f>
        <v>Old</v>
      </c>
    </row>
    <row r="1333">
      <c r="A1333" s="40">
        <v>19595.0</v>
      </c>
      <c r="B1333" s="39">
        <f t="shared" si="1"/>
        <v>68</v>
      </c>
      <c r="C1333" s="39" t="str">
        <f>IFERROR(__xludf.DUMMYFUNCTION("IF(ISBETWEEN(B1333,60,69), ""Old"", IF(ISBETWEEN(B1333, 20, 29), ""Young"", ""Other""))"),"Old")</f>
        <v>Old</v>
      </c>
    </row>
    <row r="1334">
      <c r="A1334" s="40">
        <v>19596.0</v>
      </c>
      <c r="B1334" s="39">
        <f t="shared" si="1"/>
        <v>68</v>
      </c>
      <c r="C1334" s="39" t="str">
        <f>IFERROR(__xludf.DUMMYFUNCTION("IF(ISBETWEEN(B1334,60,69), ""Old"", IF(ISBETWEEN(B1334, 20, 29), ""Young"", ""Other""))"),"Old")</f>
        <v>Old</v>
      </c>
    </row>
    <row r="1335">
      <c r="A1335" s="40">
        <v>19597.0</v>
      </c>
      <c r="B1335" s="39">
        <f t="shared" si="1"/>
        <v>68</v>
      </c>
      <c r="C1335" s="39" t="str">
        <f>IFERROR(__xludf.DUMMYFUNCTION("IF(ISBETWEEN(B1335,60,69), ""Old"", IF(ISBETWEEN(B1335, 20, 29), ""Young"", ""Other""))"),"Old")</f>
        <v>Old</v>
      </c>
    </row>
    <row r="1336">
      <c r="A1336" s="40">
        <v>19598.0</v>
      </c>
      <c r="B1336" s="39">
        <f t="shared" si="1"/>
        <v>68</v>
      </c>
      <c r="C1336" s="39" t="str">
        <f>IFERROR(__xludf.DUMMYFUNCTION("IF(ISBETWEEN(B1336,60,69), ""Old"", IF(ISBETWEEN(B1336, 20, 29), ""Young"", ""Other""))"),"Old")</f>
        <v>Old</v>
      </c>
    </row>
    <row r="1337">
      <c r="A1337" s="40">
        <v>19599.0</v>
      </c>
      <c r="B1337" s="39">
        <f t="shared" si="1"/>
        <v>68</v>
      </c>
      <c r="C1337" s="39" t="str">
        <f>IFERROR(__xludf.DUMMYFUNCTION("IF(ISBETWEEN(B1337,60,69), ""Old"", IF(ISBETWEEN(B1337, 20, 29), ""Young"", ""Other""))"),"Old")</f>
        <v>Old</v>
      </c>
    </row>
    <row r="1338">
      <c r="A1338" s="40">
        <v>19600.0</v>
      </c>
      <c r="B1338" s="39">
        <f t="shared" si="1"/>
        <v>68</v>
      </c>
      <c r="C1338" s="39" t="str">
        <f>IFERROR(__xludf.DUMMYFUNCTION("IF(ISBETWEEN(B1338,60,69), ""Old"", IF(ISBETWEEN(B1338, 20, 29), ""Young"", ""Other""))"),"Old")</f>
        <v>Old</v>
      </c>
    </row>
    <row r="1339">
      <c r="A1339" s="40">
        <v>19601.0</v>
      </c>
      <c r="B1339" s="39">
        <f t="shared" si="1"/>
        <v>68</v>
      </c>
      <c r="C1339" s="39" t="str">
        <f>IFERROR(__xludf.DUMMYFUNCTION("IF(ISBETWEEN(B1339,60,69), ""Old"", IF(ISBETWEEN(B1339, 20, 29), ""Young"", ""Other""))"),"Old")</f>
        <v>Old</v>
      </c>
    </row>
    <row r="1340">
      <c r="A1340" s="40">
        <v>19602.0</v>
      </c>
      <c r="B1340" s="39">
        <f t="shared" si="1"/>
        <v>68</v>
      </c>
      <c r="C1340" s="39" t="str">
        <f>IFERROR(__xludf.DUMMYFUNCTION("IF(ISBETWEEN(B1340,60,69), ""Old"", IF(ISBETWEEN(B1340, 20, 29), ""Young"", ""Other""))"),"Old")</f>
        <v>Old</v>
      </c>
    </row>
    <row r="1341">
      <c r="A1341" s="40">
        <v>19603.0</v>
      </c>
      <c r="B1341" s="39">
        <f t="shared" si="1"/>
        <v>68</v>
      </c>
      <c r="C1341" s="39" t="str">
        <f>IFERROR(__xludf.DUMMYFUNCTION("IF(ISBETWEEN(B1341,60,69), ""Old"", IF(ISBETWEEN(B1341, 20, 29), ""Young"", ""Other""))"),"Old")</f>
        <v>Old</v>
      </c>
    </row>
    <row r="1342">
      <c r="A1342" s="40">
        <v>19604.0</v>
      </c>
      <c r="B1342" s="39">
        <f t="shared" si="1"/>
        <v>68</v>
      </c>
      <c r="C1342" s="39" t="str">
        <f>IFERROR(__xludf.DUMMYFUNCTION("IF(ISBETWEEN(B1342,60,69), ""Old"", IF(ISBETWEEN(B1342, 20, 29), ""Young"", ""Other""))"),"Old")</f>
        <v>Old</v>
      </c>
    </row>
    <row r="1343">
      <c r="A1343" s="40">
        <v>19605.0</v>
      </c>
      <c r="B1343" s="39">
        <f t="shared" si="1"/>
        <v>68</v>
      </c>
      <c r="C1343" s="39" t="str">
        <f>IFERROR(__xludf.DUMMYFUNCTION("IF(ISBETWEEN(B1343,60,69), ""Old"", IF(ISBETWEEN(B1343, 20, 29), ""Young"", ""Other""))"),"Old")</f>
        <v>Old</v>
      </c>
    </row>
    <row r="1344">
      <c r="A1344" s="40">
        <v>19606.0</v>
      </c>
      <c r="B1344" s="39">
        <f t="shared" si="1"/>
        <v>68</v>
      </c>
      <c r="C1344" s="39" t="str">
        <f>IFERROR(__xludf.DUMMYFUNCTION("IF(ISBETWEEN(B1344,60,69), ""Old"", IF(ISBETWEEN(B1344, 20, 29), ""Young"", ""Other""))"),"Old")</f>
        <v>Old</v>
      </c>
    </row>
    <row r="1345">
      <c r="A1345" s="40">
        <v>19607.0</v>
      </c>
      <c r="B1345" s="39">
        <f t="shared" si="1"/>
        <v>68</v>
      </c>
      <c r="C1345" s="39" t="str">
        <f>IFERROR(__xludf.DUMMYFUNCTION("IF(ISBETWEEN(B1345,60,69), ""Old"", IF(ISBETWEEN(B1345, 20, 29), ""Young"", ""Other""))"),"Old")</f>
        <v>Old</v>
      </c>
    </row>
    <row r="1346">
      <c r="A1346" s="40">
        <v>19608.0</v>
      </c>
      <c r="B1346" s="39">
        <f t="shared" si="1"/>
        <v>68</v>
      </c>
      <c r="C1346" s="39" t="str">
        <f>IFERROR(__xludf.DUMMYFUNCTION("IF(ISBETWEEN(B1346,60,69), ""Old"", IF(ISBETWEEN(B1346, 20, 29), ""Young"", ""Other""))"),"Old")</f>
        <v>Old</v>
      </c>
    </row>
    <row r="1347">
      <c r="A1347" s="40">
        <v>19609.0</v>
      </c>
      <c r="B1347" s="39">
        <f t="shared" si="1"/>
        <v>68</v>
      </c>
      <c r="C1347" s="39" t="str">
        <f>IFERROR(__xludf.DUMMYFUNCTION("IF(ISBETWEEN(B1347,60,69), ""Old"", IF(ISBETWEEN(B1347, 20, 29), ""Young"", ""Other""))"),"Old")</f>
        <v>Old</v>
      </c>
    </row>
    <row r="1348">
      <c r="A1348" s="40">
        <v>19610.0</v>
      </c>
      <c r="B1348" s="39">
        <f t="shared" si="1"/>
        <v>68</v>
      </c>
      <c r="C1348" s="39" t="str">
        <f>IFERROR(__xludf.DUMMYFUNCTION("IF(ISBETWEEN(B1348,60,69), ""Old"", IF(ISBETWEEN(B1348, 20, 29), ""Young"", ""Other""))"),"Old")</f>
        <v>Old</v>
      </c>
    </row>
    <row r="1349">
      <c r="A1349" s="40">
        <v>19611.0</v>
      </c>
      <c r="B1349" s="39">
        <f t="shared" si="1"/>
        <v>68</v>
      </c>
      <c r="C1349" s="39" t="str">
        <f>IFERROR(__xludf.DUMMYFUNCTION("IF(ISBETWEEN(B1349,60,69), ""Old"", IF(ISBETWEEN(B1349, 20, 29), ""Young"", ""Other""))"),"Old")</f>
        <v>Old</v>
      </c>
    </row>
    <row r="1350">
      <c r="A1350" s="40">
        <v>19612.0</v>
      </c>
      <c r="B1350" s="39">
        <f t="shared" si="1"/>
        <v>68</v>
      </c>
      <c r="C1350" s="39" t="str">
        <f>IFERROR(__xludf.DUMMYFUNCTION("IF(ISBETWEEN(B1350,60,69), ""Old"", IF(ISBETWEEN(B1350, 20, 29), ""Young"", ""Other""))"),"Old")</f>
        <v>Old</v>
      </c>
    </row>
    <row r="1351">
      <c r="A1351" s="40">
        <v>19613.0</v>
      </c>
      <c r="B1351" s="39">
        <f t="shared" si="1"/>
        <v>68</v>
      </c>
      <c r="C1351" s="39" t="str">
        <f>IFERROR(__xludf.DUMMYFUNCTION("IF(ISBETWEEN(B1351,60,69), ""Old"", IF(ISBETWEEN(B1351, 20, 29), ""Young"", ""Other""))"),"Old")</f>
        <v>Old</v>
      </c>
    </row>
    <row r="1352">
      <c r="A1352" s="40">
        <v>19614.0</v>
      </c>
      <c r="B1352" s="39">
        <f t="shared" si="1"/>
        <v>68</v>
      </c>
      <c r="C1352" s="39" t="str">
        <f>IFERROR(__xludf.DUMMYFUNCTION("IF(ISBETWEEN(B1352,60,69), ""Old"", IF(ISBETWEEN(B1352, 20, 29), ""Young"", ""Other""))"),"Old")</f>
        <v>Old</v>
      </c>
    </row>
    <row r="1353">
      <c r="A1353" s="40">
        <v>19615.0</v>
      </c>
      <c r="B1353" s="39">
        <f t="shared" si="1"/>
        <v>68</v>
      </c>
      <c r="C1353" s="39" t="str">
        <f>IFERROR(__xludf.DUMMYFUNCTION("IF(ISBETWEEN(B1353,60,69), ""Old"", IF(ISBETWEEN(B1353, 20, 29), ""Young"", ""Other""))"),"Old")</f>
        <v>Old</v>
      </c>
    </row>
    <row r="1354">
      <c r="A1354" s="40">
        <v>19616.0</v>
      </c>
      <c r="B1354" s="39">
        <f t="shared" si="1"/>
        <v>68</v>
      </c>
      <c r="C1354" s="39" t="str">
        <f>IFERROR(__xludf.DUMMYFUNCTION("IF(ISBETWEEN(B1354,60,69), ""Old"", IF(ISBETWEEN(B1354, 20, 29), ""Young"", ""Other""))"),"Old")</f>
        <v>Old</v>
      </c>
    </row>
    <row r="1355">
      <c r="A1355" s="40">
        <v>19617.0</v>
      </c>
      <c r="B1355" s="39">
        <f t="shared" si="1"/>
        <v>68</v>
      </c>
      <c r="C1355" s="39" t="str">
        <f>IFERROR(__xludf.DUMMYFUNCTION("IF(ISBETWEEN(B1355,60,69), ""Old"", IF(ISBETWEEN(B1355, 20, 29), ""Young"", ""Other""))"),"Old")</f>
        <v>Old</v>
      </c>
    </row>
    <row r="1356">
      <c r="A1356" s="40">
        <v>19618.0</v>
      </c>
      <c r="B1356" s="39">
        <f t="shared" si="1"/>
        <v>68</v>
      </c>
      <c r="C1356" s="39" t="str">
        <f>IFERROR(__xludf.DUMMYFUNCTION("IF(ISBETWEEN(B1356,60,69), ""Old"", IF(ISBETWEEN(B1356, 20, 29), ""Young"", ""Other""))"),"Old")</f>
        <v>Old</v>
      </c>
    </row>
    <row r="1357">
      <c r="A1357" s="40">
        <v>19619.0</v>
      </c>
      <c r="B1357" s="39">
        <f t="shared" si="1"/>
        <v>68</v>
      </c>
      <c r="C1357" s="39" t="str">
        <f>IFERROR(__xludf.DUMMYFUNCTION("IF(ISBETWEEN(B1357,60,69), ""Old"", IF(ISBETWEEN(B1357, 20, 29), ""Young"", ""Other""))"),"Old")</f>
        <v>Old</v>
      </c>
    </row>
    <row r="1358">
      <c r="A1358" s="40">
        <v>19620.0</v>
      </c>
      <c r="B1358" s="39">
        <f t="shared" si="1"/>
        <v>68</v>
      </c>
      <c r="C1358" s="39" t="str">
        <f>IFERROR(__xludf.DUMMYFUNCTION("IF(ISBETWEEN(B1358,60,69), ""Old"", IF(ISBETWEEN(B1358, 20, 29), ""Young"", ""Other""))"),"Old")</f>
        <v>Old</v>
      </c>
    </row>
    <row r="1359">
      <c r="A1359" s="40">
        <v>19621.0</v>
      </c>
      <c r="B1359" s="39">
        <f t="shared" si="1"/>
        <v>68</v>
      </c>
      <c r="C1359" s="39" t="str">
        <f>IFERROR(__xludf.DUMMYFUNCTION("IF(ISBETWEEN(B1359,60,69), ""Old"", IF(ISBETWEEN(B1359, 20, 29), ""Young"", ""Other""))"),"Old")</f>
        <v>Old</v>
      </c>
    </row>
    <row r="1360">
      <c r="A1360" s="40">
        <v>19622.0</v>
      </c>
      <c r="B1360" s="39">
        <f t="shared" si="1"/>
        <v>68</v>
      </c>
      <c r="C1360" s="39" t="str">
        <f>IFERROR(__xludf.DUMMYFUNCTION("IF(ISBETWEEN(B1360,60,69), ""Old"", IF(ISBETWEEN(B1360, 20, 29), ""Young"", ""Other""))"),"Old")</f>
        <v>Old</v>
      </c>
    </row>
    <row r="1361">
      <c r="A1361" s="40">
        <v>19623.0</v>
      </c>
      <c r="B1361" s="39">
        <f t="shared" si="1"/>
        <v>68</v>
      </c>
      <c r="C1361" s="39" t="str">
        <f>IFERROR(__xludf.DUMMYFUNCTION("IF(ISBETWEEN(B1361,60,69), ""Old"", IF(ISBETWEEN(B1361, 20, 29), ""Young"", ""Other""))"),"Old")</f>
        <v>Old</v>
      </c>
    </row>
    <row r="1362">
      <c r="A1362" s="40">
        <v>19624.0</v>
      </c>
      <c r="B1362" s="39">
        <f t="shared" si="1"/>
        <v>68</v>
      </c>
      <c r="C1362" s="39" t="str">
        <f>IFERROR(__xludf.DUMMYFUNCTION("IF(ISBETWEEN(B1362,60,69), ""Old"", IF(ISBETWEEN(B1362, 20, 29), ""Young"", ""Other""))"),"Old")</f>
        <v>Old</v>
      </c>
    </row>
    <row r="1363">
      <c r="A1363" s="40">
        <v>19625.0</v>
      </c>
      <c r="B1363" s="39">
        <f t="shared" si="1"/>
        <v>68</v>
      </c>
      <c r="C1363" s="39" t="str">
        <f>IFERROR(__xludf.DUMMYFUNCTION("IF(ISBETWEEN(B1363,60,69), ""Old"", IF(ISBETWEEN(B1363, 20, 29), ""Young"", ""Other""))"),"Old")</f>
        <v>Old</v>
      </c>
    </row>
    <row r="1364">
      <c r="A1364" s="40">
        <v>19626.0</v>
      </c>
      <c r="B1364" s="39">
        <f t="shared" si="1"/>
        <v>68</v>
      </c>
      <c r="C1364" s="39" t="str">
        <f>IFERROR(__xludf.DUMMYFUNCTION("IF(ISBETWEEN(B1364,60,69), ""Old"", IF(ISBETWEEN(B1364, 20, 29), ""Young"", ""Other""))"),"Old")</f>
        <v>Old</v>
      </c>
    </row>
    <row r="1365">
      <c r="A1365" s="40">
        <v>19627.0</v>
      </c>
      <c r="B1365" s="39">
        <f t="shared" si="1"/>
        <v>68</v>
      </c>
      <c r="C1365" s="39" t="str">
        <f>IFERROR(__xludf.DUMMYFUNCTION("IF(ISBETWEEN(B1365,60,69), ""Old"", IF(ISBETWEEN(B1365, 20, 29), ""Young"", ""Other""))"),"Old")</f>
        <v>Old</v>
      </c>
    </row>
    <row r="1366">
      <c r="A1366" s="40">
        <v>19628.0</v>
      </c>
      <c r="B1366" s="39">
        <f t="shared" si="1"/>
        <v>68</v>
      </c>
      <c r="C1366" s="39" t="str">
        <f>IFERROR(__xludf.DUMMYFUNCTION("IF(ISBETWEEN(B1366,60,69), ""Old"", IF(ISBETWEEN(B1366, 20, 29), ""Young"", ""Other""))"),"Old")</f>
        <v>Old</v>
      </c>
    </row>
    <row r="1367">
      <c r="A1367" s="40">
        <v>19629.0</v>
      </c>
      <c r="B1367" s="39">
        <f t="shared" si="1"/>
        <v>68</v>
      </c>
      <c r="C1367" s="39" t="str">
        <f>IFERROR(__xludf.DUMMYFUNCTION("IF(ISBETWEEN(B1367,60,69), ""Old"", IF(ISBETWEEN(B1367, 20, 29), ""Young"", ""Other""))"),"Old")</f>
        <v>Old</v>
      </c>
    </row>
    <row r="1368">
      <c r="A1368" s="40">
        <v>19630.0</v>
      </c>
      <c r="B1368" s="39">
        <f t="shared" si="1"/>
        <v>68</v>
      </c>
      <c r="C1368" s="39" t="str">
        <f>IFERROR(__xludf.DUMMYFUNCTION("IF(ISBETWEEN(B1368,60,69), ""Old"", IF(ISBETWEEN(B1368, 20, 29), ""Young"", ""Other""))"),"Old")</f>
        <v>Old</v>
      </c>
    </row>
    <row r="1369">
      <c r="A1369" s="40">
        <v>19631.0</v>
      </c>
      <c r="B1369" s="39">
        <f t="shared" si="1"/>
        <v>68</v>
      </c>
      <c r="C1369" s="39" t="str">
        <f>IFERROR(__xludf.DUMMYFUNCTION("IF(ISBETWEEN(B1369,60,69), ""Old"", IF(ISBETWEEN(B1369, 20, 29), ""Young"", ""Other""))"),"Old")</f>
        <v>Old</v>
      </c>
    </row>
    <row r="1370">
      <c r="A1370" s="40">
        <v>19632.0</v>
      </c>
      <c r="B1370" s="39">
        <f t="shared" si="1"/>
        <v>68</v>
      </c>
      <c r="C1370" s="39" t="str">
        <f>IFERROR(__xludf.DUMMYFUNCTION("IF(ISBETWEEN(B1370,60,69), ""Old"", IF(ISBETWEEN(B1370, 20, 29), ""Young"", ""Other""))"),"Old")</f>
        <v>Old</v>
      </c>
    </row>
    <row r="1371">
      <c r="A1371" s="40">
        <v>19633.0</v>
      </c>
      <c r="B1371" s="39">
        <f t="shared" si="1"/>
        <v>68</v>
      </c>
      <c r="C1371" s="39" t="str">
        <f>IFERROR(__xludf.DUMMYFUNCTION("IF(ISBETWEEN(B1371,60,69), ""Old"", IF(ISBETWEEN(B1371, 20, 29), ""Young"", ""Other""))"),"Old")</f>
        <v>Old</v>
      </c>
    </row>
    <row r="1372">
      <c r="A1372" s="40">
        <v>19634.0</v>
      </c>
      <c r="B1372" s="39">
        <f t="shared" si="1"/>
        <v>68</v>
      </c>
      <c r="C1372" s="39" t="str">
        <f>IFERROR(__xludf.DUMMYFUNCTION("IF(ISBETWEEN(B1372,60,69), ""Old"", IF(ISBETWEEN(B1372, 20, 29), ""Young"", ""Other""))"),"Old")</f>
        <v>Old</v>
      </c>
    </row>
    <row r="1373">
      <c r="A1373" s="40">
        <v>19635.0</v>
      </c>
      <c r="B1373" s="39">
        <f t="shared" si="1"/>
        <v>68</v>
      </c>
      <c r="C1373" s="39" t="str">
        <f>IFERROR(__xludf.DUMMYFUNCTION("IF(ISBETWEEN(B1373,60,69), ""Old"", IF(ISBETWEEN(B1373, 20, 29), ""Young"", ""Other""))"),"Old")</f>
        <v>Old</v>
      </c>
    </row>
    <row r="1374">
      <c r="A1374" s="40">
        <v>19636.0</v>
      </c>
      <c r="B1374" s="39">
        <f t="shared" si="1"/>
        <v>68</v>
      </c>
      <c r="C1374" s="39" t="str">
        <f>IFERROR(__xludf.DUMMYFUNCTION("IF(ISBETWEEN(B1374,60,69), ""Old"", IF(ISBETWEEN(B1374, 20, 29), ""Young"", ""Other""))"),"Old")</f>
        <v>Old</v>
      </c>
    </row>
    <row r="1375">
      <c r="A1375" s="40">
        <v>19637.0</v>
      </c>
      <c r="B1375" s="39">
        <f t="shared" si="1"/>
        <v>68</v>
      </c>
      <c r="C1375" s="39" t="str">
        <f>IFERROR(__xludf.DUMMYFUNCTION("IF(ISBETWEEN(B1375,60,69), ""Old"", IF(ISBETWEEN(B1375, 20, 29), ""Young"", ""Other""))"),"Old")</f>
        <v>Old</v>
      </c>
    </row>
    <row r="1376">
      <c r="A1376" s="40">
        <v>19638.0</v>
      </c>
      <c r="B1376" s="39">
        <f t="shared" si="1"/>
        <v>68</v>
      </c>
      <c r="C1376" s="39" t="str">
        <f>IFERROR(__xludf.DUMMYFUNCTION("IF(ISBETWEEN(B1376,60,69), ""Old"", IF(ISBETWEEN(B1376, 20, 29), ""Young"", ""Other""))"),"Old")</f>
        <v>Old</v>
      </c>
    </row>
    <row r="1377">
      <c r="A1377" s="40">
        <v>19639.0</v>
      </c>
      <c r="B1377" s="39">
        <f t="shared" si="1"/>
        <v>68</v>
      </c>
      <c r="C1377" s="39" t="str">
        <f>IFERROR(__xludf.DUMMYFUNCTION("IF(ISBETWEEN(B1377,60,69), ""Old"", IF(ISBETWEEN(B1377, 20, 29), ""Young"", ""Other""))"),"Old")</f>
        <v>Old</v>
      </c>
    </row>
    <row r="1378">
      <c r="A1378" s="40">
        <v>19640.0</v>
      </c>
      <c r="B1378" s="39">
        <f t="shared" si="1"/>
        <v>68</v>
      </c>
      <c r="C1378" s="39" t="str">
        <f>IFERROR(__xludf.DUMMYFUNCTION("IF(ISBETWEEN(B1378,60,69), ""Old"", IF(ISBETWEEN(B1378, 20, 29), ""Young"", ""Other""))"),"Old")</f>
        <v>Old</v>
      </c>
    </row>
    <row r="1379">
      <c r="A1379" s="40">
        <v>19641.0</v>
      </c>
      <c r="B1379" s="39">
        <f t="shared" si="1"/>
        <v>68</v>
      </c>
      <c r="C1379" s="39" t="str">
        <f>IFERROR(__xludf.DUMMYFUNCTION("IF(ISBETWEEN(B1379,60,69), ""Old"", IF(ISBETWEEN(B1379, 20, 29), ""Young"", ""Other""))"),"Old")</f>
        <v>Old</v>
      </c>
    </row>
    <row r="1380">
      <c r="A1380" s="40">
        <v>19642.0</v>
      </c>
      <c r="B1380" s="39">
        <f t="shared" si="1"/>
        <v>68</v>
      </c>
      <c r="C1380" s="39" t="str">
        <f>IFERROR(__xludf.DUMMYFUNCTION("IF(ISBETWEEN(B1380,60,69), ""Old"", IF(ISBETWEEN(B1380, 20, 29), ""Young"", ""Other""))"),"Old")</f>
        <v>Old</v>
      </c>
    </row>
    <row r="1381">
      <c r="A1381" s="40">
        <v>19643.0</v>
      </c>
      <c r="B1381" s="39">
        <f t="shared" si="1"/>
        <v>68</v>
      </c>
      <c r="C1381" s="39" t="str">
        <f>IFERROR(__xludf.DUMMYFUNCTION("IF(ISBETWEEN(B1381,60,69), ""Old"", IF(ISBETWEEN(B1381, 20, 29), ""Young"", ""Other""))"),"Old")</f>
        <v>Old</v>
      </c>
    </row>
    <row r="1382">
      <c r="A1382" s="40">
        <v>19644.0</v>
      </c>
      <c r="B1382" s="39">
        <f t="shared" si="1"/>
        <v>68</v>
      </c>
      <c r="C1382" s="39" t="str">
        <f>IFERROR(__xludf.DUMMYFUNCTION("IF(ISBETWEEN(B1382,60,69), ""Old"", IF(ISBETWEEN(B1382, 20, 29), ""Young"", ""Other""))"),"Old")</f>
        <v>Old</v>
      </c>
    </row>
    <row r="1383">
      <c r="A1383" s="40">
        <v>19645.0</v>
      </c>
      <c r="B1383" s="39">
        <f t="shared" si="1"/>
        <v>68</v>
      </c>
      <c r="C1383" s="39" t="str">
        <f>IFERROR(__xludf.DUMMYFUNCTION("IF(ISBETWEEN(B1383,60,69), ""Old"", IF(ISBETWEEN(B1383, 20, 29), ""Young"", ""Other""))"),"Old")</f>
        <v>Old</v>
      </c>
    </row>
    <row r="1384">
      <c r="A1384" s="40">
        <v>19646.0</v>
      </c>
      <c r="B1384" s="39">
        <f t="shared" si="1"/>
        <v>68</v>
      </c>
      <c r="C1384" s="39" t="str">
        <f>IFERROR(__xludf.DUMMYFUNCTION("IF(ISBETWEEN(B1384,60,69), ""Old"", IF(ISBETWEEN(B1384, 20, 29), ""Young"", ""Other""))"),"Old")</f>
        <v>Old</v>
      </c>
    </row>
    <row r="1385">
      <c r="A1385" s="40">
        <v>19647.0</v>
      </c>
      <c r="B1385" s="39">
        <f t="shared" si="1"/>
        <v>68</v>
      </c>
      <c r="C1385" s="39" t="str">
        <f>IFERROR(__xludf.DUMMYFUNCTION("IF(ISBETWEEN(B1385,60,69), ""Old"", IF(ISBETWEEN(B1385, 20, 29), ""Young"", ""Other""))"),"Old")</f>
        <v>Old</v>
      </c>
    </row>
    <row r="1386">
      <c r="A1386" s="40">
        <v>19648.0</v>
      </c>
      <c r="B1386" s="39">
        <f t="shared" si="1"/>
        <v>68</v>
      </c>
      <c r="C1386" s="39" t="str">
        <f>IFERROR(__xludf.DUMMYFUNCTION("IF(ISBETWEEN(B1386,60,69), ""Old"", IF(ISBETWEEN(B1386, 20, 29), ""Young"", ""Other""))"),"Old")</f>
        <v>Old</v>
      </c>
    </row>
    <row r="1387">
      <c r="A1387" s="40">
        <v>19649.0</v>
      </c>
      <c r="B1387" s="39">
        <f t="shared" si="1"/>
        <v>68</v>
      </c>
      <c r="C1387" s="39" t="str">
        <f>IFERROR(__xludf.DUMMYFUNCTION("IF(ISBETWEEN(B1387,60,69), ""Old"", IF(ISBETWEEN(B1387, 20, 29), ""Young"", ""Other""))"),"Old")</f>
        <v>Old</v>
      </c>
    </row>
    <row r="1388">
      <c r="A1388" s="40">
        <v>19650.0</v>
      </c>
      <c r="B1388" s="39">
        <f t="shared" si="1"/>
        <v>68</v>
      </c>
      <c r="C1388" s="39" t="str">
        <f>IFERROR(__xludf.DUMMYFUNCTION("IF(ISBETWEEN(B1388,60,69), ""Old"", IF(ISBETWEEN(B1388, 20, 29), ""Young"", ""Other""))"),"Old")</f>
        <v>Old</v>
      </c>
    </row>
    <row r="1389">
      <c r="A1389" s="40">
        <v>19651.0</v>
      </c>
      <c r="B1389" s="39">
        <f t="shared" si="1"/>
        <v>68</v>
      </c>
      <c r="C1389" s="39" t="str">
        <f>IFERROR(__xludf.DUMMYFUNCTION("IF(ISBETWEEN(B1389,60,69), ""Old"", IF(ISBETWEEN(B1389, 20, 29), ""Young"", ""Other""))"),"Old")</f>
        <v>Old</v>
      </c>
    </row>
    <row r="1390">
      <c r="A1390" s="40">
        <v>19652.0</v>
      </c>
      <c r="B1390" s="39">
        <f t="shared" si="1"/>
        <v>68</v>
      </c>
      <c r="C1390" s="39" t="str">
        <f>IFERROR(__xludf.DUMMYFUNCTION("IF(ISBETWEEN(B1390,60,69), ""Old"", IF(ISBETWEEN(B1390, 20, 29), ""Young"", ""Other""))"),"Old")</f>
        <v>Old</v>
      </c>
    </row>
    <row r="1391">
      <c r="A1391" s="40">
        <v>19653.0</v>
      </c>
      <c r="B1391" s="39">
        <f t="shared" si="1"/>
        <v>68</v>
      </c>
      <c r="C1391" s="39" t="str">
        <f>IFERROR(__xludf.DUMMYFUNCTION("IF(ISBETWEEN(B1391,60,69), ""Old"", IF(ISBETWEEN(B1391, 20, 29), ""Young"", ""Other""))"),"Old")</f>
        <v>Old</v>
      </c>
    </row>
    <row r="1392">
      <c r="A1392" s="40">
        <v>19654.0</v>
      </c>
      <c r="B1392" s="39">
        <f t="shared" si="1"/>
        <v>68</v>
      </c>
      <c r="C1392" s="39" t="str">
        <f>IFERROR(__xludf.DUMMYFUNCTION("IF(ISBETWEEN(B1392,60,69), ""Old"", IF(ISBETWEEN(B1392, 20, 29), ""Young"", ""Other""))"),"Old")</f>
        <v>Old</v>
      </c>
    </row>
    <row r="1393">
      <c r="A1393" s="40">
        <v>19655.0</v>
      </c>
      <c r="B1393" s="39">
        <f t="shared" si="1"/>
        <v>68</v>
      </c>
      <c r="C1393" s="39" t="str">
        <f>IFERROR(__xludf.DUMMYFUNCTION("IF(ISBETWEEN(B1393,60,69), ""Old"", IF(ISBETWEEN(B1393, 20, 29), ""Young"", ""Other""))"),"Old")</f>
        <v>Old</v>
      </c>
    </row>
    <row r="1394">
      <c r="A1394" s="40">
        <v>19656.0</v>
      </c>
      <c r="B1394" s="39">
        <f t="shared" si="1"/>
        <v>68</v>
      </c>
      <c r="C1394" s="39" t="str">
        <f>IFERROR(__xludf.DUMMYFUNCTION("IF(ISBETWEEN(B1394,60,69), ""Old"", IF(ISBETWEEN(B1394, 20, 29), ""Young"", ""Other""))"),"Old")</f>
        <v>Old</v>
      </c>
    </row>
    <row r="1395">
      <c r="A1395" s="40">
        <v>19657.0</v>
      </c>
      <c r="B1395" s="39">
        <f t="shared" si="1"/>
        <v>68</v>
      </c>
      <c r="C1395" s="39" t="str">
        <f>IFERROR(__xludf.DUMMYFUNCTION("IF(ISBETWEEN(B1395,60,69), ""Old"", IF(ISBETWEEN(B1395, 20, 29), ""Young"", ""Other""))"),"Old")</f>
        <v>Old</v>
      </c>
    </row>
    <row r="1396">
      <c r="A1396" s="40">
        <v>19658.0</v>
      </c>
      <c r="B1396" s="39">
        <f t="shared" si="1"/>
        <v>68</v>
      </c>
      <c r="C1396" s="39" t="str">
        <f>IFERROR(__xludf.DUMMYFUNCTION("IF(ISBETWEEN(B1396,60,69), ""Old"", IF(ISBETWEEN(B1396, 20, 29), ""Young"", ""Other""))"),"Old")</f>
        <v>Old</v>
      </c>
    </row>
    <row r="1397">
      <c r="A1397" s="40">
        <v>19659.0</v>
      </c>
      <c r="B1397" s="39">
        <f t="shared" si="1"/>
        <v>68</v>
      </c>
      <c r="C1397" s="39" t="str">
        <f>IFERROR(__xludf.DUMMYFUNCTION("IF(ISBETWEEN(B1397,60,69), ""Old"", IF(ISBETWEEN(B1397, 20, 29), ""Young"", ""Other""))"),"Old")</f>
        <v>Old</v>
      </c>
    </row>
    <row r="1398">
      <c r="A1398" s="40">
        <v>19660.0</v>
      </c>
      <c r="B1398" s="39">
        <f t="shared" si="1"/>
        <v>68</v>
      </c>
      <c r="C1398" s="39" t="str">
        <f>IFERROR(__xludf.DUMMYFUNCTION("IF(ISBETWEEN(B1398,60,69), ""Old"", IF(ISBETWEEN(B1398, 20, 29), ""Young"", ""Other""))"),"Old")</f>
        <v>Old</v>
      </c>
    </row>
    <row r="1399">
      <c r="A1399" s="40">
        <v>19661.0</v>
      </c>
      <c r="B1399" s="39">
        <f t="shared" si="1"/>
        <v>68</v>
      </c>
      <c r="C1399" s="39" t="str">
        <f>IFERROR(__xludf.DUMMYFUNCTION("IF(ISBETWEEN(B1399,60,69), ""Old"", IF(ISBETWEEN(B1399, 20, 29), ""Young"", ""Other""))"),"Old")</f>
        <v>Old</v>
      </c>
    </row>
    <row r="1400">
      <c r="A1400" s="40">
        <v>19662.0</v>
      </c>
      <c r="B1400" s="39">
        <f t="shared" si="1"/>
        <v>68</v>
      </c>
      <c r="C1400" s="39" t="str">
        <f>IFERROR(__xludf.DUMMYFUNCTION("IF(ISBETWEEN(B1400,60,69), ""Old"", IF(ISBETWEEN(B1400, 20, 29), ""Young"", ""Other""))"),"Old")</f>
        <v>Old</v>
      </c>
    </row>
    <row r="1401">
      <c r="A1401" s="40">
        <v>19663.0</v>
      </c>
      <c r="B1401" s="39">
        <f t="shared" si="1"/>
        <v>68</v>
      </c>
      <c r="C1401" s="39" t="str">
        <f>IFERROR(__xludf.DUMMYFUNCTION("IF(ISBETWEEN(B1401,60,69), ""Old"", IF(ISBETWEEN(B1401, 20, 29), ""Young"", ""Other""))"),"Old")</f>
        <v>Old</v>
      </c>
    </row>
    <row r="1402">
      <c r="A1402" s="40">
        <v>19664.0</v>
      </c>
      <c r="B1402" s="39">
        <f t="shared" si="1"/>
        <v>68</v>
      </c>
      <c r="C1402" s="39" t="str">
        <f>IFERROR(__xludf.DUMMYFUNCTION("IF(ISBETWEEN(B1402,60,69), ""Old"", IF(ISBETWEEN(B1402, 20, 29), ""Young"", ""Other""))"),"Old")</f>
        <v>Old</v>
      </c>
    </row>
    <row r="1403">
      <c r="A1403" s="40">
        <v>19665.0</v>
      </c>
      <c r="B1403" s="39">
        <f t="shared" si="1"/>
        <v>68</v>
      </c>
      <c r="C1403" s="39" t="str">
        <f>IFERROR(__xludf.DUMMYFUNCTION("IF(ISBETWEEN(B1403,60,69), ""Old"", IF(ISBETWEEN(B1403, 20, 29), ""Young"", ""Other""))"),"Old")</f>
        <v>Old</v>
      </c>
    </row>
    <row r="1404">
      <c r="A1404" s="40">
        <v>19666.0</v>
      </c>
      <c r="B1404" s="39">
        <f t="shared" si="1"/>
        <v>68</v>
      </c>
      <c r="C1404" s="39" t="str">
        <f>IFERROR(__xludf.DUMMYFUNCTION("IF(ISBETWEEN(B1404,60,69), ""Old"", IF(ISBETWEEN(B1404, 20, 29), ""Young"", ""Other""))"),"Old")</f>
        <v>Old</v>
      </c>
    </row>
    <row r="1405">
      <c r="A1405" s="40">
        <v>19667.0</v>
      </c>
      <c r="B1405" s="39">
        <f t="shared" si="1"/>
        <v>68</v>
      </c>
      <c r="C1405" s="39" t="str">
        <f>IFERROR(__xludf.DUMMYFUNCTION("IF(ISBETWEEN(B1405,60,69), ""Old"", IF(ISBETWEEN(B1405, 20, 29), ""Young"", ""Other""))"),"Old")</f>
        <v>Old</v>
      </c>
    </row>
    <row r="1406">
      <c r="A1406" s="40">
        <v>19668.0</v>
      </c>
      <c r="B1406" s="39">
        <f t="shared" si="1"/>
        <v>68</v>
      </c>
      <c r="C1406" s="39" t="str">
        <f>IFERROR(__xludf.DUMMYFUNCTION("IF(ISBETWEEN(B1406,60,69), ""Old"", IF(ISBETWEEN(B1406, 20, 29), ""Young"", ""Other""))"),"Old")</f>
        <v>Old</v>
      </c>
    </row>
    <row r="1407">
      <c r="A1407" s="40">
        <v>19669.0</v>
      </c>
      <c r="B1407" s="39">
        <f t="shared" si="1"/>
        <v>68</v>
      </c>
      <c r="C1407" s="39" t="str">
        <f>IFERROR(__xludf.DUMMYFUNCTION("IF(ISBETWEEN(B1407,60,69), ""Old"", IF(ISBETWEEN(B1407, 20, 29), ""Young"", ""Other""))"),"Old")</f>
        <v>Old</v>
      </c>
    </row>
    <row r="1408">
      <c r="A1408" s="40">
        <v>19670.0</v>
      </c>
      <c r="B1408" s="39">
        <f t="shared" si="1"/>
        <v>68</v>
      </c>
      <c r="C1408" s="39" t="str">
        <f>IFERROR(__xludf.DUMMYFUNCTION("IF(ISBETWEEN(B1408,60,69), ""Old"", IF(ISBETWEEN(B1408, 20, 29), ""Young"", ""Other""))"),"Old")</f>
        <v>Old</v>
      </c>
    </row>
    <row r="1409">
      <c r="A1409" s="40">
        <v>19671.0</v>
      </c>
      <c r="B1409" s="39">
        <f t="shared" si="1"/>
        <v>68</v>
      </c>
      <c r="C1409" s="39" t="str">
        <f>IFERROR(__xludf.DUMMYFUNCTION("IF(ISBETWEEN(B1409,60,69), ""Old"", IF(ISBETWEEN(B1409, 20, 29), ""Young"", ""Other""))"),"Old")</f>
        <v>Old</v>
      </c>
    </row>
    <row r="1410">
      <c r="A1410" s="40">
        <v>19672.0</v>
      </c>
      <c r="B1410" s="39">
        <f t="shared" si="1"/>
        <v>68</v>
      </c>
      <c r="C1410" s="39" t="str">
        <f>IFERROR(__xludf.DUMMYFUNCTION("IF(ISBETWEEN(B1410,60,69), ""Old"", IF(ISBETWEEN(B1410, 20, 29), ""Young"", ""Other""))"),"Old")</f>
        <v>Old</v>
      </c>
    </row>
    <row r="1411">
      <c r="A1411" s="40">
        <v>19673.0</v>
      </c>
      <c r="B1411" s="39">
        <f t="shared" si="1"/>
        <v>68</v>
      </c>
      <c r="C1411" s="39" t="str">
        <f>IFERROR(__xludf.DUMMYFUNCTION("IF(ISBETWEEN(B1411,60,69), ""Old"", IF(ISBETWEEN(B1411, 20, 29), ""Young"", ""Other""))"),"Old")</f>
        <v>Old</v>
      </c>
    </row>
    <row r="1412">
      <c r="A1412" s="40">
        <v>19674.0</v>
      </c>
      <c r="B1412" s="39">
        <f t="shared" si="1"/>
        <v>68</v>
      </c>
      <c r="C1412" s="39" t="str">
        <f>IFERROR(__xludf.DUMMYFUNCTION("IF(ISBETWEEN(B1412,60,69), ""Old"", IF(ISBETWEEN(B1412, 20, 29), ""Young"", ""Other""))"),"Old")</f>
        <v>Old</v>
      </c>
    </row>
    <row r="1413">
      <c r="A1413" s="40">
        <v>19675.0</v>
      </c>
      <c r="B1413" s="39">
        <f t="shared" si="1"/>
        <v>68</v>
      </c>
      <c r="C1413" s="39" t="str">
        <f>IFERROR(__xludf.DUMMYFUNCTION("IF(ISBETWEEN(B1413,60,69), ""Old"", IF(ISBETWEEN(B1413, 20, 29), ""Young"", ""Other""))"),"Old")</f>
        <v>Old</v>
      </c>
    </row>
    <row r="1414">
      <c r="A1414" s="40">
        <v>19676.0</v>
      </c>
      <c r="B1414" s="39">
        <f t="shared" si="1"/>
        <v>68</v>
      </c>
      <c r="C1414" s="39" t="str">
        <f>IFERROR(__xludf.DUMMYFUNCTION("IF(ISBETWEEN(B1414,60,69), ""Old"", IF(ISBETWEEN(B1414, 20, 29), ""Young"", ""Other""))"),"Old")</f>
        <v>Old</v>
      </c>
    </row>
    <row r="1415">
      <c r="A1415" s="40">
        <v>19677.0</v>
      </c>
      <c r="B1415" s="39">
        <f t="shared" si="1"/>
        <v>68</v>
      </c>
      <c r="C1415" s="39" t="str">
        <f>IFERROR(__xludf.DUMMYFUNCTION("IF(ISBETWEEN(B1415,60,69), ""Old"", IF(ISBETWEEN(B1415, 20, 29), ""Young"", ""Other""))"),"Old")</f>
        <v>Old</v>
      </c>
    </row>
    <row r="1416">
      <c r="A1416" s="40">
        <v>19678.0</v>
      </c>
      <c r="B1416" s="39">
        <f t="shared" si="1"/>
        <v>68</v>
      </c>
      <c r="C1416" s="39" t="str">
        <f>IFERROR(__xludf.DUMMYFUNCTION("IF(ISBETWEEN(B1416,60,69), ""Old"", IF(ISBETWEEN(B1416, 20, 29), ""Young"", ""Other""))"),"Old")</f>
        <v>Old</v>
      </c>
    </row>
    <row r="1417">
      <c r="A1417" s="40">
        <v>19679.0</v>
      </c>
      <c r="B1417" s="39">
        <f t="shared" si="1"/>
        <v>68</v>
      </c>
      <c r="C1417" s="39" t="str">
        <f>IFERROR(__xludf.DUMMYFUNCTION("IF(ISBETWEEN(B1417,60,69), ""Old"", IF(ISBETWEEN(B1417, 20, 29), ""Young"", ""Other""))"),"Old")</f>
        <v>Old</v>
      </c>
    </row>
    <row r="1418">
      <c r="A1418" s="40">
        <v>19680.0</v>
      </c>
      <c r="B1418" s="39">
        <f t="shared" si="1"/>
        <v>68</v>
      </c>
      <c r="C1418" s="39" t="str">
        <f>IFERROR(__xludf.DUMMYFUNCTION("IF(ISBETWEEN(B1418,60,69), ""Old"", IF(ISBETWEEN(B1418, 20, 29), ""Young"", ""Other""))"),"Old")</f>
        <v>Old</v>
      </c>
    </row>
    <row r="1419">
      <c r="A1419" s="40">
        <v>19681.0</v>
      </c>
      <c r="B1419" s="39">
        <f t="shared" si="1"/>
        <v>68</v>
      </c>
      <c r="C1419" s="39" t="str">
        <f>IFERROR(__xludf.DUMMYFUNCTION("IF(ISBETWEEN(B1419,60,69), ""Old"", IF(ISBETWEEN(B1419, 20, 29), ""Young"", ""Other""))"),"Old")</f>
        <v>Old</v>
      </c>
    </row>
    <row r="1420">
      <c r="A1420" s="40">
        <v>19682.0</v>
      </c>
      <c r="B1420" s="39">
        <f t="shared" si="1"/>
        <v>68</v>
      </c>
      <c r="C1420" s="39" t="str">
        <f>IFERROR(__xludf.DUMMYFUNCTION("IF(ISBETWEEN(B1420,60,69), ""Old"", IF(ISBETWEEN(B1420, 20, 29), ""Young"", ""Other""))"),"Old")</f>
        <v>Old</v>
      </c>
    </row>
    <row r="1421">
      <c r="A1421" s="40">
        <v>19683.0</v>
      </c>
      <c r="B1421" s="39">
        <f t="shared" si="1"/>
        <v>68</v>
      </c>
      <c r="C1421" s="39" t="str">
        <f>IFERROR(__xludf.DUMMYFUNCTION("IF(ISBETWEEN(B1421,60,69), ""Old"", IF(ISBETWEEN(B1421, 20, 29), ""Young"", ""Other""))"),"Old")</f>
        <v>Old</v>
      </c>
    </row>
    <row r="1422">
      <c r="A1422" s="40">
        <v>19684.0</v>
      </c>
      <c r="B1422" s="39">
        <f t="shared" si="1"/>
        <v>68</v>
      </c>
      <c r="C1422" s="39" t="str">
        <f>IFERROR(__xludf.DUMMYFUNCTION("IF(ISBETWEEN(B1422,60,69), ""Old"", IF(ISBETWEEN(B1422, 20, 29), ""Young"", ""Other""))"),"Old")</f>
        <v>Old</v>
      </c>
    </row>
    <row r="1423">
      <c r="A1423" s="40">
        <v>19685.0</v>
      </c>
      <c r="B1423" s="39">
        <f t="shared" si="1"/>
        <v>68</v>
      </c>
      <c r="C1423" s="39" t="str">
        <f>IFERROR(__xludf.DUMMYFUNCTION("IF(ISBETWEEN(B1423,60,69), ""Old"", IF(ISBETWEEN(B1423, 20, 29), ""Young"", ""Other""))"),"Old")</f>
        <v>Old</v>
      </c>
    </row>
    <row r="1424">
      <c r="A1424" s="40">
        <v>19686.0</v>
      </c>
      <c r="B1424" s="39">
        <f t="shared" si="1"/>
        <v>68</v>
      </c>
      <c r="C1424" s="39" t="str">
        <f>IFERROR(__xludf.DUMMYFUNCTION("IF(ISBETWEEN(B1424,60,69), ""Old"", IF(ISBETWEEN(B1424, 20, 29), ""Young"", ""Other""))"),"Old")</f>
        <v>Old</v>
      </c>
    </row>
    <row r="1425">
      <c r="A1425" s="40">
        <v>19687.0</v>
      </c>
      <c r="B1425" s="39">
        <f t="shared" si="1"/>
        <v>68</v>
      </c>
      <c r="C1425" s="39" t="str">
        <f>IFERROR(__xludf.DUMMYFUNCTION("IF(ISBETWEEN(B1425,60,69), ""Old"", IF(ISBETWEEN(B1425, 20, 29), ""Young"", ""Other""))"),"Old")</f>
        <v>Old</v>
      </c>
    </row>
    <row r="1426">
      <c r="A1426" s="40">
        <v>19688.0</v>
      </c>
      <c r="B1426" s="39">
        <f t="shared" si="1"/>
        <v>68</v>
      </c>
      <c r="C1426" s="39" t="str">
        <f>IFERROR(__xludf.DUMMYFUNCTION("IF(ISBETWEEN(B1426,60,69), ""Old"", IF(ISBETWEEN(B1426, 20, 29), ""Young"", ""Other""))"),"Old")</f>
        <v>Old</v>
      </c>
    </row>
    <row r="1427">
      <c r="A1427" s="40">
        <v>19689.0</v>
      </c>
      <c r="B1427" s="39">
        <f t="shared" si="1"/>
        <v>68</v>
      </c>
      <c r="C1427" s="39" t="str">
        <f>IFERROR(__xludf.DUMMYFUNCTION("IF(ISBETWEEN(B1427,60,69), ""Old"", IF(ISBETWEEN(B1427, 20, 29), ""Young"", ""Other""))"),"Old")</f>
        <v>Old</v>
      </c>
    </row>
    <row r="1428">
      <c r="A1428" s="40">
        <v>19690.0</v>
      </c>
      <c r="B1428" s="39">
        <f t="shared" si="1"/>
        <v>68</v>
      </c>
      <c r="C1428" s="39" t="str">
        <f>IFERROR(__xludf.DUMMYFUNCTION("IF(ISBETWEEN(B1428,60,69), ""Old"", IF(ISBETWEEN(B1428, 20, 29), ""Young"", ""Other""))"),"Old")</f>
        <v>Old</v>
      </c>
    </row>
    <row r="1429">
      <c r="A1429" s="40">
        <v>19691.0</v>
      </c>
      <c r="B1429" s="39">
        <f t="shared" si="1"/>
        <v>68</v>
      </c>
      <c r="C1429" s="39" t="str">
        <f>IFERROR(__xludf.DUMMYFUNCTION("IF(ISBETWEEN(B1429,60,69), ""Old"", IF(ISBETWEEN(B1429, 20, 29), ""Young"", ""Other""))"),"Old")</f>
        <v>Old</v>
      </c>
    </row>
    <row r="1430">
      <c r="A1430" s="40">
        <v>19692.0</v>
      </c>
      <c r="B1430" s="39">
        <f t="shared" si="1"/>
        <v>68</v>
      </c>
      <c r="C1430" s="39" t="str">
        <f>IFERROR(__xludf.DUMMYFUNCTION("IF(ISBETWEEN(B1430,60,69), ""Old"", IF(ISBETWEEN(B1430, 20, 29), ""Young"", ""Other""))"),"Old")</f>
        <v>Old</v>
      </c>
    </row>
    <row r="1431">
      <c r="A1431" s="40">
        <v>19693.0</v>
      </c>
      <c r="B1431" s="39">
        <f t="shared" si="1"/>
        <v>68</v>
      </c>
      <c r="C1431" s="39" t="str">
        <f>IFERROR(__xludf.DUMMYFUNCTION("IF(ISBETWEEN(B1431,60,69), ""Old"", IF(ISBETWEEN(B1431, 20, 29), ""Young"", ""Other""))"),"Old")</f>
        <v>Old</v>
      </c>
    </row>
    <row r="1432">
      <c r="A1432" s="40">
        <v>19694.0</v>
      </c>
      <c r="B1432" s="39">
        <f t="shared" si="1"/>
        <v>68</v>
      </c>
      <c r="C1432" s="39" t="str">
        <f>IFERROR(__xludf.DUMMYFUNCTION("IF(ISBETWEEN(B1432,60,69), ""Old"", IF(ISBETWEEN(B1432, 20, 29), ""Young"", ""Other""))"),"Old")</f>
        <v>Old</v>
      </c>
    </row>
    <row r="1433">
      <c r="A1433" s="40">
        <v>19695.0</v>
      </c>
      <c r="B1433" s="39">
        <f t="shared" si="1"/>
        <v>68</v>
      </c>
      <c r="C1433" s="39" t="str">
        <f>IFERROR(__xludf.DUMMYFUNCTION("IF(ISBETWEEN(B1433,60,69), ""Old"", IF(ISBETWEEN(B1433, 20, 29), ""Young"", ""Other""))"),"Old")</f>
        <v>Old</v>
      </c>
    </row>
    <row r="1434">
      <c r="A1434" s="40">
        <v>19696.0</v>
      </c>
      <c r="B1434" s="39">
        <f t="shared" si="1"/>
        <v>68</v>
      </c>
      <c r="C1434" s="39" t="str">
        <f>IFERROR(__xludf.DUMMYFUNCTION("IF(ISBETWEEN(B1434,60,69), ""Old"", IF(ISBETWEEN(B1434, 20, 29), ""Young"", ""Other""))"),"Old")</f>
        <v>Old</v>
      </c>
    </row>
    <row r="1435">
      <c r="A1435" s="40">
        <v>19697.0</v>
      </c>
      <c r="B1435" s="39">
        <f t="shared" si="1"/>
        <v>68</v>
      </c>
      <c r="C1435" s="39" t="str">
        <f>IFERROR(__xludf.DUMMYFUNCTION("IF(ISBETWEEN(B1435,60,69), ""Old"", IF(ISBETWEEN(B1435, 20, 29), ""Young"", ""Other""))"),"Old")</f>
        <v>Old</v>
      </c>
    </row>
    <row r="1436">
      <c r="A1436" s="40">
        <v>19698.0</v>
      </c>
      <c r="B1436" s="39">
        <f t="shared" si="1"/>
        <v>68</v>
      </c>
      <c r="C1436" s="39" t="str">
        <f>IFERROR(__xludf.DUMMYFUNCTION("IF(ISBETWEEN(B1436,60,69), ""Old"", IF(ISBETWEEN(B1436, 20, 29), ""Young"", ""Other""))"),"Old")</f>
        <v>Old</v>
      </c>
    </row>
    <row r="1437">
      <c r="A1437" s="40">
        <v>19699.0</v>
      </c>
      <c r="B1437" s="39">
        <f t="shared" si="1"/>
        <v>68</v>
      </c>
      <c r="C1437" s="39" t="str">
        <f>IFERROR(__xludf.DUMMYFUNCTION("IF(ISBETWEEN(B1437,60,69), ""Old"", IF(ISBETWEEN(B1437, 20, 29), ""Young"", ""Other""))"),"Old")</f>
        <v>Old</v>
      </c>
    </row>
    <row r="1438">
      <c r="A1438" s="40">
        <v>19700.0</v>
      </c>
      <c r="B1438" s="39">
        <f t="shared" si="1"/>
        <v>68</v>
      </c>
      <c r="C1438" s="39" t="str">
        <f>IFERROR(__xludf.DUMMYFUNCTION("IF(ISBETWEEN(B1438,60,69), ""Old"", IF(ISBETWEEN(B1438, 20, 29), ""Young"", ""Other""))"),"Old")</f>
        <v>Old</v>
      </c>
    </row>
    <row r="1439">
      <c r="A1439" s="40">
        <v>19701.0</v>
      </c>
      <c r="B1439" s="39">
        <f t="shared" si="1"/>
        <v>68</v>
      </c>
      <c r="C1439" s="39" t="str">
        <f>IFERROR(__xludf.DUMMYFUNCTION("IF(ISBETWEEN(B1439,60,69), ""Old"", IF(ISBETWEEN(B1439, 20, 29), ""Young"", ""Other""))"),"Old")</f>
        <v>Old</v>
      </c>
    </row>
    <row r="1440">
      <c r="A1440" s="40">
        <v>19702.0</v>
      </c>
      <c r="B1440" s="39">
        <f t="shared" si="1"/>
        <v>68</v>
      </c>
      <c r="C1440" s="39" t="str">
        <f>IFERROR(__xludf.DUMMYFUNCTION("IF(ISBETWEEN(B1440,60,69), ""Old"", IF(ISBETWEEN(B1440, 20, 29), ""Young"", ""Other""))"),"Old")</f>
        <v>Old</v>
      </c>
    </row>
    <row r="1441">
      <c r="A1441" s="40">
        <v>19703.0</v>
      </c>
      <c r="B1441" s="39">
        <f t="shared" si="1"/>
        <v>68</v>
      </c>
      <c r="C1441" s="39" t="str">
        <f>IFERROR(__xludf.DUMMYFUNCTION("IF(ISBETWEEN(B1441,60,69), ""Old"", IF(ISBETWEEN(B1441, 20, 29), ""Young"", ""Other""))"),"Old")</f>
        <v>Old</v>
      </c>
    </row>
    <row r="1442">
      <c r="A1442" s="40">
        <v>19704.0</v>
      </c>
      <c r="B1442" s="39">
        <f t="shared" si="1"/>
        <v>68</v>
      </c>
      <c r="C1442" s="39" t="str">
        <f>IFERROR(__xludf.DUMMYFUNCTION("IF(ISBETWEEN(B1442,60,69), ""Old"", IF(ISBETWEEN(B1442, 20, 29), ""Young"", ""Other""))"),"Old")</f>
        <v>Old</v>
      </c>
    </row>
    <row r="1443">
      <c r="A1443" s="40">
        <v>19705.0</v>
      </c>
      <c r="B1443" s="39">
        <f t="shared" si="1"/>
        <v>68</v>
      </c>
      <c r="C1443" s="39" t="str">
        <f>IFERROR(__xludf.DUMMYFUNCTION("IF(ISBETWEEN(B1443,60,69), ""Old"", IF(ISBETWEEN(B1443, 20, 29), ""Young"", ""Other""))"),"Old")</f>
        <v>Old</v>
      </c>
    </row>
    <row r="1444">
      <c r="A1444" s="40">
        <v>19706.0</v>
      </c>
      <c r="B1444" s="39">
        <f t="shared" si="1"/>
        <v>68</v>
      </c>
      <c r="C1444" s="39" t="str">
        <f>IFERROR(__xludf.DUMMYFUNCTION("IF(ISBETWEEN(B1444,60,69), ""Old"", IF(ISBETWEEN(B1444, 20, 29), ""Young"", ""Other""))"),"Old")</f>
        <v>Old</v>
      </c>
    </row>
    <row r="1445">
      <c r="A1445" s="40">
        <v>19707.0</v>
      </c>
      <c r="B1445" s="39">
        <f t="shared" si="1"/>
        <v>68</v>
      </c>
      <c r="C1445" s="39" t="str">
        <f>IFERROR(__xludf.DUMMYFUNCTION("IF(ISBETWEEN(B1445,60,69), ""Old"", IF(ISBETWEEN(B1445, 20, 29), ""Young"", ""Other""))"),"Old")</f>
        <v>Old</v>
      </c>
    </row>
    <row r="1446">
      <c r="A1446" s="40">
        <v>19708.0</v>
      </c>
      <c r="B1446" s="39">
        <f t="shared" si="1"/>
        <v>68</v>
      </c>
      <c r="C1446" s="39" t="str">
        <f>IFERROR(__xludf.DUMMYFUNCTION("IF(ISBETWEEN(B1446,60,69), ""Old"", IF(ISBETWEEN(B1446, 20, 29), ""Young"", ""Other""))"),"Old")</f>
        <v>Old</v>
      </c>
    </row>
    <row r="1447">
      <c r="A1447" s="40">
        <v>19709.0</v>
      </c>
      <c r="B1447" s="39">
        <f t="shared" si="1"/>
        <v>68</v>
      </c>
      <c r="C1447" s="39" t="str">
        <f>IFERROR(__xludf.DUMMYFUNCTION("IF(ISBETWEEN(B1447,60,69), ""Old"", IF(ISBETWEEN(B1447, 20, 29), ""Young"", ""Other""))"),"Old")</f>
        <v>Old</v>
      </c>
    </row>
    <row r="1448">
      <c r="A1448" s="40">
        <v>19710.0</v>
      </c>
      <c r="B1448" s="39">
        <f t="shared" si="1"/>
        <v>68</v>
      </c>
      <c r="C1448" s="39" t="str">
        <f>IFERROR(__xludf.DUMMYFUNCTION("IF(ISBETWEEN(B1448,60,69), ""Old"", IF(ISBETWEEN(B1448, 20, 29), ""Young"", ""Other""))"),"Old")</f>
        <v>Old</v>
      </c>
    </row>
    <row r="1449">
      <c r="A1449" s="40">
        <v>19711.0</v>
      </c>
      <c r="B1449" s="39">
        <f t="shared" si="1"/>
        <v>68</v>
      </c>
      <c r="C1449" s="39" t="str">
        <f>IFERROR(__xludf.DUMMYFUNCTION("IF(ISBETWEEN(B1449,60,69), ""Old"", IF(ISBETWEEN(B1449, 20, 29), ""Young"", ""Other""))"),"Old")</f>
        <v>Old</v>
      </c>
    </row>
    <row r="1450">
      <c r="A1450" s="40">
        <v>19712.0</v>
      </c>
      <c r="B1450" s="39">
        <f t="shared" si="1"/>
        <v>68</v>
      </c>
      <c r="C1450" s="39" t="str">
        <f>IFERROR(__xludf.DUMMYFUNCTION("IF(ISBETWEEN(B1450,60,69), ""Old"", IF(ISBETWEEN(B1450, 20, 29), ""Young"", ""Other""))"),"Old")</f>
        <v>Old</v>
      </c>
    </row>
    <row r="1451">
      <c r="A1451" s="40">
        <v>19713.0</v>
      </c>
      <c r="B1451" s="39">
        <f t="shared" si="1"/>
        <v>68</v>
      </c>
      <c r="C1451" s="39" t="str">
        <f>IFERROR(__xludf.DUMMYFUNCTION("IF(ISBETWEEN(B1451,60,69), ""Old"", IF(ISBETWEEN(B1451, 20, 29), ""Young"", ""Other""))"),"Old")</f>
        <v>Old</v>
      </c>
    </row>
    <row r="1452">
      <c r="A1452" s="40">
        <v>19714.0</v>
      </c>
      <c r="B1452" s="39">
        <f t="shared" si="1"/>
        <v>68</v>
      </c>
      <c r="C1452" s="39" t="str">
        <f>IFERROR(__xludf.DUMMYFUNCTION("IF(ISBETWEEN(B1452,60,69), ""Old"", IF(ISBETWEEN(B1452, 20, 29), ""Young"", ""Other""))"),"Old")</f>
        <v>Old</v>
      </c>
    </row>
    <row r="1453">
      <c r="A1453" s="40">
        <v>19715.0</v>
      </c>
      <c r="B1453" s="39">
        <f t="shared" si="1"/>
        <v>68</v>
      </c>
      <c r="C1453" s="39" t="str">
        <f>IFERROR(__xludf.DUMMYFUNCTION("IF(ISBETWEEN(B1453,60,69), ""Old"", IF(ISBETWEEN(B1453, 20, 29), ""Young"", ""Other""))"),"Old")</f>
        <v>Old</v>
      </c>
    </row>
    <row r="1454">
      <c r="A1454" s="40">
        <v>19716.0</v>
      </c>
      <c r="B1454" s="39">
        <f t="shared" si="1"/>
        <v>68</v>
      </c>
      <c r="C1454" s="39" t="str">
        <f>IFERROR(__xludf.DUMMYFUNCTION("IF(ISBETWEEN(B1454,60,69), ""Old"", IF(ISBETWEEN(B1454, 20, 29), ""Young"", ""Other""))"),"Old")</f>
        <v>Old</v>
      </c>
    </row>
    <row r="1455">
      <c r="A1455" s="40">
        <v>19717.0</v>
      </c>
      <c r="B1455" s="39">
        <f t="shared" si="1"/>
        <v>68</v>
      </c>
      <c r="C1455" s="39" t="str">
        <f>IFERROR(__xludf.DUMMYFUNCTION("IF(ISBETWEEN(B1455,60,69), ""Old"", IF(ISBETWEEN(B1455, 20, 29), ""Young"", ""Other""))"),"Old")</f>
        <v>Old</v>
      </c>
    </row>
    <row r="1456">
      <c r="A1456" s="40">
        <v>19718.0</v>
      </c>
      <c r="B1456" s="39">
        <f t="shared" si="1"/>
        <v>68</v>
      </c>
      <c r="C1456" s="39" t="str">
        <f>IFERROR(__xludf.DUMMYFUNCTION("IF(ISBETWEEN(B1456,60,69), ""Old"", IF(ISBETWEEN(B1456, 20, 29), ""Young"", ""Other""))"),"Old")</f>
        <v>Old</v>
      </c>
    </row>
    <row r="1457">
      <c r="A1457" s="40">
        <v>19719.0</v>
      </c>
      <c r="B1457" s="39">
        <f t="shared" si="1"/>
        <v>68</v>
      </c>
      <c r="C1457" s="39" t="str">
        <f>IFERROR(__xludf.DUMMYFUNCTION("IF(ISBETWEEN(B1457,60,69), ""Old"", IF(ISBETWEEN(B1457, 20, 29), ""Young"", ""Other""))"),"Old")</f>
        <v>Old</v>
      </c>
    </row>
    <row r="1458">
      <c r="A1458" s="40">
        <v>19720.0</v>
      </c>
      <c r="B1458" s="39">
        <f t="shared" si="1"/>
        <v>68</v>
      </c>
      <c r="C1458" s="39" t="str">
        <f>IFERROR(__xludf.DUMMYFUNCTION("IF(ISBETWEEN(B1458,60,69), ""Old"", IF(ISBETWEEN(B1458, 20, 29), ""Young"", ""Other""))"),"Old")</f>
        <v>Old</v>
      </c>
    </row>
    <row r="1459">
      <c r="A1459" s="40">
        <v>19721.0</v>
      </c>
      <c r="B1459" s="39">
        <f t="shared" si="1"/>
        <v>68</v>
      </c>
      <c r="C1459" s="39" t="str">
        <f>IFERROR(__xludf.DUMMYFUNCTION("IF(ISBETWEEN(B1459,60,69), ""Old"", IF(ISBETWEEN(B1459, 20, 29), ""Young"", ""Other""))"),"Old")</f>
        <v>Old</v>
      </c>
    </row>
    <row r="1460">
      <c r="A1460" s="40">
        <v>19722.0</v>
      </c>
      <c r="B1460" s="39">
        <f t="shared" si="1"/>
        <v>68</v>
      </c>
      <c r="C1460" s="39" t="str">
        <f>IFERROR(__xludf.DUMMYFUNCTION("IF(ISBETWEEN(B1460,60,69), ""Old"", IF(ISBETWEEN(B1460, 20, 29), ""Young"", ""Other""))"),"Old")</f>
        <v>Old</v>
      </c>
    </row>
    <row r="1461">
      <c r="A1461" s="40">
        <v>19723.0</v>
      </c>
      <c r="B1461" s="39">
        <f t="shared" si="1"/>
        <v>68</v>
      </c>
      <c r="C1461" s="39" t="str">
        <f>IFERROR(__xludf.DUMMYFUNCTION("IF(ISBETWEEN(B1461,60,69), ""Old"", IF(ISBETWEEN(B1461, 20, 29), ""Young"", ""Other""))"),"Old")</f>
        <v>Old</v>
      </c>
    </row>
    <row r="1462">
      <c r="A1462" s="40">
        <v>19724.0</v>
      </c>
      <c r="B1462" s="39">
        <f t="shared" si="1"/>
        <v>68</v>
      </c>
      <c r="C1462" s="39" t="str">
        <f>IFERROR(__xludf.DUMMYFUNCTION("IF(ISBETWEEN(B1462,60,69), ""Old"", IF(ISBETWEEN(B1462, 20, 29), ""Young"", ""Other""))"),"Old")</f>
        <v>Old</v>
      </c>
    </row>
    <row r="1463">
      <c r="A1463" s="40">
        <v>19725.0</v>
      </c>
      <c r="B1463" s="39">
        <f t="shared" si="1"/>
        <v>68</v>
      </c>
      <c r="C1463" s="39" t="str">
        <f>IFERROR(__xludf.DUMMYFUNCTION("IF(ISBETWEEN(B1463,60,69), ""Old"", IF(ISBETWEEN(B1463, 20, 29), ""Young"", ""Other""))"),"Old")</f>
        <v>Old</v>
      </c>
    </row>
    <row r="1464">
      <c r="A1464" s="40">
        <v>19726.0</v>
      </c>
      <c r="B1464" s="39">
        <f t="shared" si="1"/>
        <v>67</v>
      </c>
      <c r="C1464" s="39" t="str">
        <f>IFERROR(__xludf.DUMMYFUNCTION("IF(ISBETWEEN(B1464,60,69), ""Old"", IF(ISBETWEEN(B1464, 20, 29), ""Young"", ""Other""))"),"Old")</f>
        <v>Old</v>
      </c>
    </row>
    <row r="1465">
      <c r="A1465" s="40">
        <v>19727.0</v>
      </c>
      <c r="B1465" s="39">
        <f t="shared" si="1"/>
        <v>67</v>
      </c>
      <c r="C1465" s="39" t="str">
        <f>IFERROR(__xludf.DUMMYFUNCTION("IF(ISBETWEEN(B1465,60,69), ""Old"", IF(ISBETWEEN(B1465, 20, 29), ""Young"", ""Other""))"),"Old")</f>
        <v>Old</v>
      </c>
    </row>
    <row r="1466">
      <c r="A1466" s="40">
        <v>19728.0</v>
      </c>
      <c r="B1466" s="39">
        <f t="shared" si="1"/>
        <v>67</v>
      </c>
      <c r="C1466" s="39" t="str">
        <f>IFERROR(__xludf.DUMMYFUNCTION("IF(ISBETWEEN(B1466,60,69), ""Old"", IF(ISBETWEEN(B1466, 20, 29), ""Young"", ""Other""))"),"Old")</f>
        <v>Old</v>
      </c>
    </row>
    <row r="1467">
      <c r="A1467" s="40">
        <v>19729.0</v>
      </c>
      <c r="B1467" s="39">
        <f t="shared" si="1"/>
        <v>67</v>
      </c>
      <c r="C1467" s="39" t="str">
        <f>IFERROR(__xludf.DUMMYFUNCTION("IF(ISBETWEEN(B1467,60,69), ""Old"", IF(ISBETWEEN(B1467, 20, 29), ""Young"", ""Other""))"),"Old")</f>
        <v>Old</v>
      </c>
    </row>
    <row r="1468">
      <c r="A1468" s="40">
        <v>19730.0</v>
      </c>
      <c r="B1468" s="39">
        <f t="shared" si="1"/>
        <v>67</v>
      </c>
      <c r="C1468" s="39" t="str">
        <f>IFERROR(__xludf.DUMMYFUNCTION("IF(ISBETWEEN(B1468,60,69), ""Old"", IF(ISBETWEEN(B1468, 20, 29), ""Young"", ""Other""))"),"Old")</f>
        <v>Old</v>
      </c>
    </row>
    <row r="1469">
      <c r="A1469" s="40">
        <v>19731.0</v>
      </c>
      <c r="B1469" s="39">
        <f t="shared" si="1"/>
        <v>67</v>
      </c>
      <c r="C1469" s="39" t="str">
        <f>IFERROR(__xludf.DUMMYFUNCTION("IF(ISBETWEEN(B1469,60,69), ""Old"", IF(ISBETWEEN(B1469, 20, 29), ""Young"", ""Other""))"),"Old")</f>
        <v>Old</v>
      </c>
    </row>
    <row r="1470">
      <c r="A1470" s="40">
        <v>19732.0</v>
      </c>
      <c r="B1470" s="39">
        <f t="shared" si="1"/>
        <v>67</v>
      </c>
      <c r="C1470" s="39" t="str">
        <f>IFERROR(__xludf.DUMMYFUNCTION("IF(ISBETWEEN(B1470,60,69), ""Old"", IF(ISBETWEEN(B1470, 20, 29), ""Young"", ""Other""))"),"Old")</f>
        <v>Old</v>
      </c>
    </row>
    <row r="1471">
      <c r="A1471" s="40">
        <v>19733.0</v>
      </c>
      <c r="B1471" s="39">
        <f t="shared" si="1"/>
        <v>67</v>
      </c>
      <c r="C1471" s="39" t="str">
        <f>IFERROR(__xludf.DUMMYFUNCTION("IF(ISBETWEEN(B1471,60,69), ""Old"", IF(ISBETWEEN(B1471, 20, 29), ""Young"", ""Other""))"),"Old")</f>
        <v>Old</v>
      </c>
    </row>
    <row r="1472">
      <c r="A1472" s="40">
        <v>19734.0</v>
      </c>
      <c r="B1472" s="39">
        <f t="shared" si="1"/>
        <v>67</v>
      </c>
      <c r="C1472" s="39" t="str">
        <f>IFERROR(__xludf.DUMMYFUNCTION("IF(ISBETWEEN(B1472,60,69), ""Old"", IF(ISBETWEEN(B1472, 20, 29), ""Young"", ""Other""))"),"Old")</f>
        <v>Old</v>
      </c>
    </row>
    <row r="1473">
      <c r="A1473" s="40">
        <v>19735.0</v>
      </c>
      <c r="B1473" s="39">
        <f t="shared" si="1"/>
        <v>67</v>
      </c>
      <c r="C1473" s="39" t="str">
        <f>IFERROR(__xludf.DUMMYFUNCTION("IF(ISBETWEEN(B1473,60,69), ""Old"", IF(ISBETWEEN(B1473, 20, 29), ""Young"", ""Other""))"),"Old")</f>
        <v>Old</v>
      </c>
    </row>
    <row r="1474">
      <c r="A1474" s="40">
        <v>19736.0</v>
      </c>
      <c r="B1474" s="39">
        <f t="shared" si="1"/>
        <v>67</v>
      </c>
      <c r="C1474" s="39" t="str">
        <f>IFERROR(__xludf.DUMMYFUNCTION("IF(ISBETWEEN(B1474,60,69), ""Old"", IF(ISBETWEEN(B1474, 20, 29), ""Young"", ""Other""))"),"Old")</f>
        <v>Old</v>
      </c>
    </row>
    <row r="1475">
      <c r="A1475" s="40">
        <v>19737.0</v>
      </c>
      <c r="B1475" s="39">
        <f t="shared" si="1"/>
        <v>67</v>
      </c>
      <c r="C1475" s="39" t="str">
        <f>IFERROR(__xludf.DUMMYFUNCTION("IF(ISBETWEEN(B1475,60,69), ""Old"", IF(ISBETWEEN(B1475, 20, 29), ""Young"", ""Other""))"),"Old")</f>
        <v>Old</v>
      </c>
    </row>
    <row r="1476">
      <c r="A1476" s="40">
        <v>19738.0</v>
      </c>
      <c r="B1476" s="39">
        <f t="shared" si="1"/>
        <v>67</v>
      </c>
      <c r="C1476" s="39" t="str">
        <f>IFERROR(__xludf.DUMMYFUNCTION("IF(ISBETWEEN(B1476,60,69), ""Old"", IF(ISBETWEEN(B1476, 20, 29), ""Young"", ""Other""))"),"Old")</f>
        <v>Old</v>
      </c>
    </row>
    <row r="1477">
      <c r="A1477" s="40">
        <v>19739.0</v>
      </c>
      <c r="B1477" s="39">
        <f t="shared" si="1"/>
        <v>67</v>
      </c>
      <c r="C1477" s="39" t="str">
        <f>IFERROR(__xludf.DUMMYFUNCTION("IF(ISBETWEEN(B1477,60,69), ""Old"", IF(ISBETWEEN(B1477, 20, 29), ""Young"", ""Other""))"),"Old")</f>
        <v>Old</v>
      </c>
    </row>
    <row r="1478">
      <c r="A1478" s="40">
        <v>19740.0</v>
      </c>
      <c r="B1478" s="39">
        <f t="shared" si="1"/>
        <v>67</v>
      </c>
      <c r="C1478" s="39" t="str">
        <f>IFERROR(__xludf.DUMMYFUNCTION("IF(ISBETWEEN(B1478,60,69), ""Old"", IF(ISBETWEEN(B1478, 20, 29), ""Young"", ""Other""))"),"Old")</f>
        <v>Old</v>
      </c>
    </row>
    <row r="1479">
      <c r="A1479" s="40">
        <v>19741.0</v>
      </c>
      <c r="B1479" s="39">
        <f t="shared" si="1"/>
        <v>67</v>
      </c>
      <c r="C1479" s="39" t="str">
        <f>IFERROR(__xludf.DUMMYFUNCTION("IF(ISBETWEEN(B1479,60,69), ""Old"", IF(ISBETWEEN(B1479, 20, 29), ""Young"", ""Other""))"),"Old")</f>
        <v>Old</v>
      </c>
    </row>
    <row r="1480">
      <c r="A1480" s="40">
        <v>19742.0</v>
      </c>
      <c r="B1480" s="39">
        <f t="shared" si="1"/>
        <v>67</v>
      </c>
      <c r="C1480" s="39" t="str">
        <f>IFERROR(__xludf.DUMMYFUNCTION("IF(ISBETWEEN(B1480,60,69), ""Old"", IF(ISBETWEEN(B1480, 20, 29), ""Young"", ""Other""))"),"Old")</f>
        <v>Old</v>
      </c>
    </row>
    <row r="1481">
      <c r="A1481" s="40">
        <v>19743.0</v>
      </c>
      <c r="B1481" s="39">
        <f t="shared" si="1"/>
        <v>67</v>
      </c>
      <c r="C1481" s="39" t="str">
        <f>IFERROR(__xludf.DUMMYFUNCTION("IF(ISBETWEEN(B1481,60,69), ""Old"", IF(ISBETWEEN(B1481, 20, 29), ""Young"", ""Other""))"),"Old")</f>
        <v>Old</v>
      </c>
    </row>
    <row r="1482">
      <c r="A1482" s="40">
        <v>19744.0</v>
      </c>
      <c r="B1482" s="39">
        <f t="shared" si="1"/>
        <v>67</v>
      </c>
      <c r="C1482" s="39" t="str">
        <f>IFERROR(__xludf.DUMMYFUNCTION("IF(ISBETWEEN(B1482,60,69), ""Old"", IF(ISBETWEEN(B1482, 20, 29), ""Young"", ""Other""))"),"Old")</f>
        <v>Old</v>
      </c>
    </row>
    <row r="1483">
      <c r="A1483" s="40">
        <v>19745.0</v>
      </c>
      <c r="B1483" s="39">
        <f t="shared" si="1"/>
        <v>67</v>
      </c>
      <c r="C1483" s="39" t="str">
        <f>IFERROR(__xludf.DUMMYFUNCTION("IF(ISBETWEEN(B1483,60,69), ""Old"", IF(ISBETWEEN(B1483, 20, 29), ""Young"", ""Other""))"),"Old")</f>
        <v>Old</v>
      </c>
    </row>
    <row r="1484">
      <c r="A1484" s="40">
        <v>19746.0</v>
      </c>
      <c r="B1484" s="39">
        <f t="shared" si="1"/>
        <v>67</v>
      </c>
      <c r="C1484" s="39" t="str">
        <f>IFERROR(__xludf.DUMMYFUNCTION("IF(ISBETWEEN(B1484,60,69), ""Old"", IF(ISBETWEEN(B1484, 20, 29), ""Young"", ""Other""))"),"Old")</f>
        <v>Old</v>
      </c>
    </row>
    <row r="1485">
      <c r="A1485" s="40">
        <v>19747.0</v>
      </c>
      <c r="B1485" s="39">
        <f t="shared" si="1"/>
        <v>67</v>
      </c>
      <c r="C1485" s="39" t="str">
        <f>IFERROR(__xludf.DUMMYFUNCTION("IF(ISBETWEEN(B1485,60,69), ""Old"", IF(ISBETWEEN(B1485, 20, 29), ""Young"", ""Other""))"),"Old")</f>
        <v>Old</v>
      </c>
    </row>
    <row r="1486">
      <c r="A1486" s="40">
        <v>19748.0</v>
      </c>
      <c r="B1486" s="39">
        <f t="shared" si="1"/>
        <v>67</v>
      </c>
      <c r="C1486" s="39" t="str">
        <f>IFERROR(__xludf.DUMMYFUNCTION("IF(ISBETWEEN(B1486,60,69), ""Old"", IF(ISBETWEEN(B1486, 20, 29), ""Young"", ""Other""))"),"Old")</f>
        <v>Old</v>
      </c>
    </row>
    <row r="1487">
      <c r="A1487" s="40">
        <v>19749.0</v>
      </c>
      <c r="B1487" s="39">
        <f t="shared" si="1"/>
        <v>67</v>
      </c>
      <c r="C1487" s="39" t="str">
        <f>IFERROR(__xludf.DUMMYFUNCTION("IF(ISBETWEEN(B1487,60,69), ""Old"", IF(ISBETWEEN(B1487, 20, 29), ""Young"", ""Other""))"),"Old")</f>
        <v>Old</v>
      </c>
    </row>
    <row r="1488">
      <c r="A1488" s="40">
        <v>19750.0</v>
      </c>
      <c r="B1488" s="39">
        <f t="shared" si="1"/>
        <v>67</v>
      </c>
      <c r="C1488" s="39" t="str">
        <f>IFERROR(__xludf.DUMMYFUNCTION("IF(ISBETWEEN(B1488,60,69), ""Old"", IF(ISBETWEEN(B1488, 20, 29), ""Young"", ""Other""))"),"Old")</f>
        <v>Old</v>
      </c>
    </row>
    <row r="1489">
      <c r="A1489" s="40">
        <v>19751.0</v>
      </c>
      <c r="B1489" s="39">
        <f t="shared" si="1"/>
        <v>67</v>
      </c>
      <c r="C1489" s="39" t="str">
        <f>IFERROR(__xludf.DUMMYFUNCTION("IF(ISBETWEEN(B1489,60,69), ""Old"", IF(ISBETWEEN(B1489, 20, 29), ""Young"", ""Other""))"),"Old")</f>
        <v>Old</v>
      </c>
    </row>
    <row r="1490">
      <c r="A1490" s="40">
        <v>19752.0</v>
      </c>
      <c r="B1490" s="39">
        <f t="shared" si="1"/>
        <v>67</v>
      </c>
      <c r="C1490" s="39" t="str">
        <f>IFERROR(__xludf.DUMMYFUNCTION("IF(ISBETWEEN(B1490,60,69), ""Old"", IF(ISBETWEEN(B1490, 20, 29), ""Young"", ""Other""))"),"Old")</f>
        <v>Old</v>
      </c>
    </row>
    <row r="1491">
      <c r="A1491" s="40">
        <v>19753.0</v>
      </c>
      <c r="B1491" s="39">
        <f t="shared" si="1"/>
        <v>67</v>
      </c>
      <c r="C1491" s="39" t="str">
        <f>IFERROR(__xludf.DUMMYFUNCTION("IF(ISBETWEEN(B1491,60,69), ""Old"", IF(ISBETWEEN(B1491, 20, 29), ""Young"", ""Other""))"),"Old")</f>
        <v>Old</v>
      </c>
    </row>
    <row r="1492">
      <c r="A1492" s="40">
        <v>19754.0</v>
      </c>
      <c r="B1492" s="39">
        <f t="shared" si="1"/>
        <v>67</v>
      </c>
      <c r="C1492" s="39" t="str">
        <f>IFERROR(__xludf.DUMMYFUNCTION("IF(ISBETWEEN(B1492,60,69), ""Old"", IF(ISBETWEEN(B1492, 20, 29), ""Young"", ""Other""))"),"Old")</f>
        <v>Old</v>
      </c>
    </row>
    <row r="1493">
      <c r="A1493" s="40">
        <v>19755.0</v>
      </c>
      <c r="B1493" s="39">
        <f t="shared" si="1"/>
        <v>67</v>
      </c>
      <c r="C1493" s="39" t="str">
        <f>IFERROR(__xludf.DUMMYFUNCTION("IF(ISBETWEEN(B1493,60,69), ""Old"", IF(ISBETWEEN(B1493, 20, 29), ""Young"", ""Other""))"),"Old")</f>
        <v>Old</v>
      </c>
    </row>
    <row r="1494">
      <c r="A1494" s="40">
        <v>19756.0</v>
      </c>
      <c r="B1494" s="39">
        <f t="shared" si="1"/>
        <v>67</v>
      </c>
      <c r="C1494" s="39" t="str">
        <f>IFERROR(__xludf.DUMMYFUNCTION("IF(ISBETWEEN(B1494,60,69), ""Old"", IF(ISBETWEEN(B1494, 20, 29), ""Young"", ""Other""))"),"Old")</f>
        <v>Old</v>
      </c>
    </row>
    <row r="1495">
      <c r="A1495" s="40">
        <v>19757.0</v>
      </c>
      <c r="B1495" s="39">
        <f t="shared" si="1"/>
        <v>67</v>
      </c>
      <c r="C1495" s="39" t="str">
        <f>IFERROR(__xludf.DUMMYFUNCTION("IF(ISBETWEEN(B1495,60,69), ""Old"", IF(ISBETWEEN(B1495, 20, 29), ""Young"", ""Other""))"),"Old")</f>
        <v>Old</v>
      </c>
    </row>
    <row r="1496">
      <c r="A1496" s="40">
        <v>19758.0</v>
      </c>
      <c r="B1496" s="39">
        <f t="shared" si="1"/>
        <v>67</v>
      </c>
      <c r="C1496" s="39" t="str">
        <f>IFERROR(__xludf.DUMMYFUNCTION("IF(ISBETWEEN(B1496,60,69), ""Old"", IF(ISBETWEEN(B1496, 20, 29), ""Young"", ""Other""))"),"Old")</f>
        <v>Old</v>
      </c>
    </row>
    <row r="1497">
      <c r="A1497" s="40">
        <v>19759.0</v>
      </c>
      <c r="B1497" s="39">
        <f t="shared" si="1"/>
        <v>67</v>
      </c>
      <c r="C1497" s="39" t="str">
        <f>IFERROR(__xludf.DUMMYFUNCTION("IF(ISBETWEEN(B1497,60,69), ""Old"", IF(ISBETWEEN(B1497, 20, 29), ""Young"", ""Other""))"),"Old")</f>
        <v>Old</v>
      </c>
    </row>
    <row r="1498">
      <c r="A1498" s="40">
        <v>19760.0</v>
      </c>
      <c r="B1498" s="39">
        <f t="shared" si="1"/>
        <v>67</v>
      </c>
      <c r="C1498" s="39" t="str">
        <f>IFERROR(__xludf.DUMMYFUNCTION("IF(ISBETWEEN(B1498,60,69), ""Old"", IF(ISBETWEEN(B1498, 20, 29), ""Young"", ""Other""))"),"Old")</f>
        <v>Old</v>
      </c>
    </row>
    <row r="1499">
      <c r="A1499" s="40">
        <v>19761.0</v>
      </c>
      <c r="B1499" s="39">
        <f t="shared" si="1"/>
        <v>67</v>
      </c>
      <c r="C1499" s="39" t="str">
        <f>IFERROR(__xludf.DUMMYFUNCTION("IF(ISBETWEEN(B1499,60,69), ""Old"", IF(ISBETWEEN(B1499, 20, 29), ""Young"", ""Other""))"),"Old")</f>
        <v>Old</v>
      </c>
    </row>
    <row r="1500">
      <c r="A1500" s="40">
        <v>19762.0</v>
      </c>
      <c r="B1500" s="39">
        <f t="shared" si="1"/>
        <v>67</v>
      </c>
      <c r="C1500" s="39" t="str">
        <f>IFERROR(__xludf.DUMMYFUNCTION("IF(ISBETWEEN(B1500,60,69), ""Old"", IF(ISBETWEEN(B1500, 20, 29), ""Young"", ""Other""))"),"Old")</f>
        <v>Old</v>
      </c>
    </row>
    <row r="1501">
      <c r="A1501" s="40">
        <v>19763.0</v>
      </c>
      <c r="B1501" s="39">
        <f t="shared" si="1"/>
        <v>67</v>
      </c>
      <c r="C1501" s="39" t="str">
        <f>IFERROR(__xludf.DUMMYFUNCTION("IF(ISBETWEEN(B1501,60,69), ""Old"", IF(ISBETWEEN(B1501, 20, 29), ""Young"", ""Other""))"),"Old")</f>
        <v>Old</v>
      </c>
    </row>
    <row r="1502">
      <c r="A1502" s="40">
        <v>19764.0</v>
      </c>
      <c r="B1502" s="39">
        <f t="shared" si="1"/>
        <v>67</v>
      </c>
      <c r="C1502" s="39" t="str">
        <f>IFERROR(__xludf.DUMMYFUNCTION("IF(ISBETWEEN(B1502,60,69), ""Old"", IF(ISBETWEEN(B1502, 20, 29), ""Young"", ""Other""))"),"Old")</f>
        <v>Old</v>
      </c>
    </row>
    <row r="1503">
      <c r="A1503" s="40">
        <v>19765.0</v>
      </c>
      <c r="B1503" s="39">
        <f t="shared" si="1"/>
        <v>67</v>
      </c>
      <c r="C1503" s="39" t="str">
        <f>IFERROR(__xludf.DUMMYFUNCTION("IF(ISBETWEEN(B1503,60,69), ""Old"", IF(ISBETWEEN(B1503, 20, 29), ""Young"", ""Other""))"),"Old")</f>
        <v>Old</v>
      </c>
    </row>
    <row r="1504">
      <c r="A1504" s="40">
        <v>19766.0</v>
      </c>
      <c r="B1504" s="39">
        <f t="shared" si="1"/>
        <v>67</v>
      </c>
      <c r="C1504" s="39" t="str">
        <f>IFERROR(__xludf.DUMMYFUNCTION("IF(ISBETWEEN(B1504,60,69), ""Old"", IF(ISBETWEEN(B1504, 20, 29), ""Young"", ""Other""))"),"Old")</f>
        <v>Old</v>
      </c>
    </row>
    <row r="1505">
      <c r="A1505" s="40">
        <v>19767.0</v>
      </c>
      <c r="B1505" s="39">
        <f t="shared" si="1"/>
        <v>67</v>
      </c>
      <c r="C1505" s="39" t="str">
        <f>IFERROR(__xludf.DUMMYFUNCTION("IF(ISBETWEEN(B1505,60,69), ""Old"", IF(ISBETWEEN(B1505, 20, 29), ""Young"", ""Other""))"),"Old")</f>
        <v>Old</v>
      </c>
    </row>
    <row r="1506">
      <c r="A1506" s="40">
        <v>19768.0</v>
      </c>
      <c r="B1506" s="39">
        <f t="shared" si="1"/>
        <v>67</v>
      </c>
      <c r="C1506" s="39" t="str">
        <f>IFERROR(__xludf.DUMMYFUNCTION("IF(ISBETWEEN(B1506,60,69), ""Old"", IF(ISBETWEEN(B1506, 20, 29), ""Young"", ""Other""))"),"Old")</f>
        <v>Old</v>
      </c>
    </row>
    <row r="1507">
      <c r="A1507" s="40">
        <v>19769.0</v>
      </c>
      <c r="B1507" s="39">
        <f t="shared" si="1"/>
        <v>67</v>
      </c>
      <c r="C1507" s="39" t="str">
        <f>IFERROR(__xludf.DUMMYFUNCTION("IF(ISBETWEEN(B1507,60,69), ""Old"", IF(ISBETWEEN(B1507, 20, 29), ""Young"", ""Other""))"),"Old")</f>
        <v>Old</v>
      </c>
    </row>
    <row r="1508">
      <c r="A1508" s="40">
        <v>19770.0</v>
      </c>
      <c r="B1508" s="39">
        <f t="shared" si="1"/>
        <v>67</v>
      </c>
      <c r="C1508" s="39" t="str">
        <f>IFERROR(__xludf.DUMMYFUNCTION("IF(ISBETWEEN(B1508,60,69), ""Old"", IF(ISBETWEEN(B1508, 20, 29), ""Young"", ""Other""))"),"Old")</f>
        <v>Old</v>
      </c>
    </row>
    <row r="1509">
      <c r="A1509" s="40">
        <v>19771.0</v>
      </c>
      <c r="B1509" s="39">
        <f t="shared" si="1"/>
        <v>67</v>
      </c>
      <c r="C1509" s="39" t="str">
        <f>IFERROR(__xludf.DUMMYFUNCTION("IF(ISBETWEEN(B1509,60,69), ""Old"", IF(ISBETWEEN(B1509, 20, 29), ""Young"", ""Other""))"),"Old")</f>
        <v>Old</v>
      </c>
    </row>
    <row r="1510">
      <c r="A1510" s="40">
        <v>19772.0</v>
      </c>
      <c r="B1510" s="39">
        <f t="shared" si="1"/>
        <v>67</v>
      </c>
      <c r="C1510" s="39" t="str">
        <f>IFERROR(__xludf.DUMMYFUNCTION("IF(ISBETWEEN(B1510,60,69), ""Old"", IF(ISBETWEEN(B1510, 20, 29), ""Young"", ""Other""))"),"Old")</f>
        <v>Old</v>
      </c>
    </row>
    <row r="1511">
      <c r="A1511" s="40">
        <v>19773.0</v>
      </c>
      <c r="B1511" s="39">
        <f t="shared" si="1"/>
        <v>67</v>
      </c>
      <c r="C1511" s="39" t="str">
        <f>IFERROR(__xludf.DUMMYFUNCTION("IF(ISBETWEEN(B1511,60,69), ""Old"", IF(ISBETWEEN(B1511, 20, 29), ""Young"", ""Other""))"),"Old")</f>
        <v>Old</v>
      </c>
    </row>
    <row r="1512">
      <c r="A1512" s="40">
        <v>19774.0</v>
      </c>
      <c r="B1512" s="39">
        <f t="shared" si="1"/>
        <v>67</v>
      </c>
      <c r="C1512" s="39" t="str">
        <f>IFERROR(__xludf.DUMMYFUNCTION("IF(ISBETWEEN(B1512,60,69), ""Old"", IF(ISBETWEEN(B1512, 20, 29), ""Young"", ""Other""))"),"Old")</f>
        <v>Old</v>
      </c>
    </row>
    <row r="1513">
      <c r="A1513" s="40">
        <v>19775.0</v>
      </c>
      <c r="B1513" s="39">
        <f t="shared" si="1"/>
        <v>67</v>
      </c>
      <c r="C1513" s="39" t="str">
        <f>IFERROR(__xludf.DUMMYFUNCTION("IF(ISBETWEEN(B1513,60,69), ""Old"", IF(ISBETWEEN(B1513, 20, 29), ""Young"", ""Other""))"),"Old")</f>
        <v>Old</v>
      </c>
    </row>
    <row r="1514">
      <c r="A1514" s="40">
        <v>19776.0</v>
      </c>
      <c r="B1514" s="39">
        <f t="shared" si="1"/>
        <v>67</v>
      </c>
      <c r="C1514" s="39" t="str">
        <f>IFERROR(__xludf.DUMMYFUNCTION("IF(ISBETWEEN(B1514,60,69), ""Old"", IF(ISBETWEEN(B1514, 20, 29), ""Young"", ""Other""))"),"Old")</f>
        <v>Old</v>
      </c>
    </row>
    <row r="1515">
      <c r="A1515" s="40">
        <v>19777.0</v>
      </c>
      <c r="B1515" s="39">
        <f t="shared" si="1"/>
        <v>67</v>
      </c>
      <c r="C1515" s="39" t="str">
        <f>IFERROR(__xludf.DUMMYFUNCTION("IF(ISBETWEEN(B1515,60,69), ""Old"", IF(ISBETWEEN(B1515, 20, 29), ""Young"", ""Other""))"),"Old")</f>
        <v>Old</v>
      </c>
    </row>
    <row r="1516">
      <c r="A1516" s="40">
        <v>19778.0</v>
      </c>
      <c r="B1516" s="39">
        <f t="shared" si="1"/>
        <v>67</v>
      </c>
      <c r="C1516" s="39" t="str">
        <f>IFERROR(__xludf.DUMMYFUNCTION("IF(ISBETWEEN(B1516,60,69), ""Old"", IF(ISBETWEEN(B1516, 20, 29), ""Young"", ""Other""))"),"Old")</f>
        <v>Old</v>
      </c>
    </row>
    <row r="1517">
      <c r="A1517" s="40">
        <v>19779.0</v>
      </c>
      <c r="B1517" s="39">
        <f t="shared" si="1"/>
        <v>67</v>
      </c>
      <c r="C1517" s="39" t="str">
        <f>IFERROR(__xludf.DUMMYFUNCTION("IF(ISBETWEEN(B1517,60,69), ""Old"", IF(ISBETWEEN(B1517, 20, 29), ""Young"", ""Other""))"),"Old")</f>
        <v>Old</v>
      </c>
    </row>
    <row r="1518">
      <c r="A1518" s="40">
        <v>19780.0</v>
      </c>
      <c r="B1518" s="39">
        <f t="shared" si="1"/>
        <v>67</v>
      </c>
      <c r="C1518" s="39" t="str">
        <f>IFERROR(__xludf.DUMMYFUNCTION("IF(ISBETWEEN(B1518,60,69), ""Old"", IF(ISBETWEEN(B1518, 20, 29), ""Young"", ""Other""))"),"Old")</f>
        <v>Old</v>
      </c>
    </row>
    <row r="1519">
      <c r="A1519" s="40">
        <v>19781.0</v>
      </c>
      <c r="B1519" s="39">
        <f t="shared" si="1"/>
        <v>67</v>
      </c>
      <c r="C1519" s="39" t="str">
        <f>IFERROR(__xludf.DUMMYFUNCTION("IF(ISBETWEEN(B1519,60,69), ""Old"", IF(ISBETWEEN(B1519, 20, 29), ""Young"", ""Other""))"),"Old")</f>
        <v>Old</v>
      </c>
    </row>
    <row r="1520">
      <c r="A1520" s="40">
        <v>19782.0</v>
      </c>
      <c r="B1520" s="39">
        <f t="shared" si="1"/>
        <v>67</v>
      </c>
      <c r="C1520" s="39" t="str">
        <f>IFERROR(__xludf.DUMMYFUNCTION("IF(ISBETWEEN(B1520,60,69), ""Old"", IF(ISBETWEEN(B1520, 20, 29), ""Young"", ""Other""))"),"Old")</f>
        <v>Old</v>
      </c>
    </row>
    <row r="1521">
      <c r="A1521" s="40">
        <v>19783.0</v>
      </c>
      <c r="B1521" s="39">
        <f t="shared" si="1"/>
        <v>67</v>
      </c>
      <c r="C1521" s="39" t="str">
        <f>IFERROR(__xludf.DUMMYFUNCTION("IF(ISBETWEEN(B1521,60,69), ""Old"", IF(ISBETWEEN(B1521, 20, 29), ""Young"", ""Other""))"),"Old")</f>
        <v>Old</v>
      </c>
    </row>
    <row r="1522">
      <c r="A1522" s="40">
        <v>19784.0</v>
      </c>
      <c r="B1522" s="39">
        <f t="shared" si="1"/>
        <v>67</v>
      </c>
      <c r="C1522" s="39" t="str">
        <f>IFERROR(__xludf.DUMMYFUNCTION("IF(ISBETWEEN(B1522,60,69), ""Old"", IF(ISBETWEEN(B1522, 20, 29), ""Young"", ""Other""))"),"Old")</f>
        <v>Old</v>
      </c>
    </row>
    <row r="1523">
      <c r="A1523" s="40">
        <v>19785.0</v>
      </c>
      <c r="B1523" s="39">
        <f t="shared" si="1"/>
        <v>67</v>
      </c>
      <c r="C1523" s="39" t="str">
        <f>IFERROR(__xludf.DUMMYFUNCTION("IF(ISBETWEEN(B1523,60,69), ""Old"", IF(ISBETWEEN(B1523, 20, 29), ""Young"", ""Other""))"),"Old")</f>
        <v>Old</v>
      </c>
    </row>
    <row r="1524">
      <c r="A1524" s="40">
        <v>19786.0</v>
      </c>
      <c r="B1524" s="39">
        <f t="shared" si="1"/>
        <v>67</v>
      </c>
      <c r="C1524" s="39" t="str">
        <f>IFERROR(__xludf.DUMMYFUNCTION("IF(ISBETWEEN(B1524,60,69), ""Old"", IF(ISBETWEEN(B1524, 20, 29), ""Young"", ""Other""))"),"Old")</f>
        <v>Old</v>
      </c>
    </row>
    <row r="1525">
      <c r="A1525" s="40">
        <v>19787.0</v>
      </c>
      <c r="B1525" s="39">
        <f t="shared" si="1"/>
        <v>67</v>
      </c>
      <c r="C1525" s="39" t="str">
        <f>IFERROR(__xludf.DUMMYFUNCTION("IF(ISBETWEEN(B1525,60,69), ""Old"", IF(ISBETWEEN(B1525, 20, 29), ""Young"", ""Other""))"),"Old")</f>
        <v>Old</v>
      </c>
    </row>
    <row r="1526">
      <c r="A1526" s="40">
        <v>19788.0</v>
      </c>
      <c r="B1526" s="39">
        <f t="shared" si="1"/>
        <v>67</v>
      </c>
      <c r="C1526" s="39" t="str">
        <f>IFERROR(__xludf.DUMMYFUNCTION("IF(ISBETWEEN(B1526,60,69), ""Old"", IF(ISBETWEEN(B1526, 20, 29), ""Young"", ""Other""))"),"Old")</f>
        <v>Old</v>
      </c>
    </row>
    <row r="1527">
      <c r="A1527" s="40">
        <v>19789.0</v>
      </c>
      <c r="B1527" s="39">
        <f t="shared" si="1"/>
        <v>67</v>
      </c>
      <c r="C1527" s="39" t="str">
        <f>IFERROR(__xludf.DUMMYFUNCTION("IF(ISBETWEEN(B1527,60,69), ""Old"", IF(ISBETWEEN(B1527, 20, 29), ""Young"", ""Other""))"),"Old")</f>
        <v>Old</v>
      </c>
    </row>
    <row r="1528">
      <c r="A1528" s="40">
        <v>19790.0</v>
      </c>
      <c r="B1528" s="39">
        <f t="shared" si="1"/>
        <v>67</v>
      </c>
      <c r="C1528" s="39" t="str">
        <f>IFERROR(__xludf.DUMMYFUNCTION("IF(ISBETWEEN(B1528,60,69), ""Old"", IF(ISBETWEEN(B1528, 20, 29), ""Young"", ""Other""))"),"Old")</f>
        <v>Old</v>
      </c>
    </row>
    <row r="1529">
      <c r="A1529" s="40">
        <v>19791.0</v>
      </c>
      <c r="B1529" s="39">
        <f t="shared" si="1"/>
        <v>67</v>
      </c>
      <c r="C1529" s="39" t="str">
        <f>IFERROR(__xludf.DUMMYFUNCTION("IF(ISBETWEEN(B1529,60,69), ""Old"", IF(ISBETWEEN(B1529, 20, 29), ""Young"", ""Other""))"),"Old")</f>
        <v>Old</v>
      </c>
    </row>
    <row r="1530">
      <c r="A1530" s="40">
        <v>19792.0</v>
      </c>
      <c r="B1530" s="39">
        <f t="shared" si="1"/>
        <v>67</v>
      </c>
      <c r="C1530" s="39" t="str">
        <f>IFERROR(__xludf.DUMMYFUNCTION("IF(ISBETWEEN(B1530,60,69), ""Old"", IF(ISBETWEEN(B1530, 20, 29), ""Young"", ""Other""))"),"Old")</f>
        <v>Old</v>
      </c>
    </row>
    <row r="1531">
      <c r="A1531" s="40">
        <v>19793.0</v>
      </c>
      <c r="B1531" s="39">
        <f t="shared" si="1"/>
        <v>67</v>
      </c>
      <c r="C1531" s="39" t="str">
        <f>IFERROR(__xludf.DUMMYFUNCTION("IF(ISBETWEEN(B1531,60,69), ""Old"", IF(ISBETWEEN(B1531, 20, 29), ""Young"", ""Other""))"),"Old")</f>
        <v>Old</v>
      </c>
    </row>
    <row r="1532">
      <c r="A1532" s="40">
        <v>19794.0</v>
      </c>
      <c r="B1532" s="39">
        <f t="shared" si="1"/>
        <v>67</v>
      </c>
      <c r="C1532" s="39" t="str">
        <f>IFERROR(__xludf.DUMMYFUNCTION("IF(ISBETWEEN(B1532,60,69), ""Old"", IF(ISBETWEEN(B1532, 20, 29), ""Young"", ""Other""))"),"Old")</f>
        <v>Old</v>
      </c>
    </row>
    <row r="1533">
      <c r="A1533" s="40">
        <v>19795.0</v>
      </c>
      <c r="B1533" s="39">
        <f t="shared" si="1"/>
        <v>67</v>
      </c>
      <c r="C1533" s="39" t="str">
        <f>IFERROR(__xludf.DUMMYFUNCTION("IF(ISBETWEEN(B1533,60,69), ""Old"", IF(ISBETWEEN(B1533, 20, 29), ""Young"", ""Other""))"),"Old")</f>
        <v>Old</v>
      </c>
    </row>
    <row r="1534">
      <c r="A1534" s="40">
        <v>19796.0</v>
      </c>
      <c r="B1534" s="39">
        <f t="shared" si="1"/>
        <v>67</v>
      </c>
      <c r="C1534" s="39" t="str">
        <f>IFERROR(__xludf.DUMMYFUNCTION("IF(ISBETWEEN(B1534,60,69), ""Old"", IF(ISBETWEEN(B1534, 20, 29), ""Young"", ""Other""))"),"Old")</f>
        <v>Old</v>
      </c>
    </row>
    <row r="1535">
      <c r="A1535" s="40">
        <v>19797.0</v>
      </c>
      <c r="B1535" s="39">
        <f t="shared" si="1"/>
        <v>67</v>
      </c>
      <c r="C1535" s="39" t="str">
        <f>IFERROR(__xludf.DUMMYFUNCTION("IF(ISBETWEEN(B1535,60,69), ""Old"", IF(ISBETWEEN(B1535, 20, 29), ""Young"", ""Other""))"),"Old")</f>
        <v>Old</v>
      </c>
    </row>
    <row r="1536">
      <c r="A1536" s="40">
        <v>19798.0</v>
      </c>
      <c r="B1536" s="39">
        <f t="shared" si="1"/>
        <v>67</v>
      </c>
      <c r="C1536" s="39" t="str">
        <f>IFERROR(__xludf.DUMMYFUNCTION("IF(ISBETWEEN(B1536,60,69), ""Old"", IF(ISBETWEEN(B1536, 20, 29), ""Young"", ""Other""))"),"Old")</f>
        <v>Old</v>
      </c>
    </row>
    <row r="1537">
      <c r="A1537" s="40">
        <v>19799.0</v>
      </c>
      <c r="B1537" s="39">
        <f t="shared" si="1"/>
        <v>67</v>
      </c>
      <c r="C1537" s="39" t="str">
        <f>IFERROR(__xludf.DUMMYFUNCTION("IF(ISBETWEEN(B1537,60,69), ""Old"", IF(ISBETWEEN(B1537, 20, 29), ""Young"", ""Other""))"),"Old")</f>
        <v>Old</v>
      </c>
    </row>
    <row r="1538">
      <c r="A1538" s="40">
        <v>19800.0</v>
      </c>
      <c r="B1538" s="39">
        <f t="shared" si="1"/>
        <v>67</v>
      </c>
      <c r="C1538" s="39" t="str">
        <f>IFERROR(__xludf.DUMMYFUNCTION("IF(ISBETWEEN(B1538,60,69), ""Old"", IF(ISBETWEEN(B1538, 20, 29), ""Young"", ""Other""))"),"Old")</f>
        <v>Old</v>
      </c>
    </row>
    <row r="1539">
      <c r="A1539" s="40">
        <v>19801.0</v>
      </c>
      <c r="B1539" s="39">
        <f t="shared" si="1"/>
        <v>67</v>
      </c>
      <c r="C1539" s="39" t="str">
        <f>IFERROR(__xludf.DUMMYFUNCTION("IF(ISBETWEEN(B1539,60,69), ""Old"", IF(ISBETWEEN(B1539, 20, 29), ""Young"", ""Other""))"),"Old")</f>
        <v>Old</v>
      </c>
    </row>
    <row r="1540">
      <c r="A1540" s="40">
        <v>19802.0</v>
      </c>
      <c r="B1540" s="39">
        <f t="shared" si="1"/>
        <v>67</v>
      </c>
      <c r="C1540" s="39" t="str">
        <f>IFERROR(__xludf.DUMMYFUNCTION("IF(ISBETWEEN(B1540,60,69), ""Old"", IF(ISBETWEEN(B1540, 20, 29), ""Young"", ""Other""))"),"Old")</f>
        <v>Old</v>
      </c>
    </row>
    <row r="1541">
      <c r="A1541" s="40">
        <v>19803.0</v>
      </c>
      <c r="B1541" s="39">
        <f t="shared" si="1"/>
        <v>67</v>
      </c>
      <c r="C1541" s="39" t="str">
        <f>IFERROR(__xludf.DUMMYFUNCTION("IF(ISBETWEEN(B1541,60,69), ""Old"", IF(ISBETWEEN(B1541, 20, 29), ""Young"", ""Other""))"),"Old")</f>
        <v>Old</v>
      </c>
    </row>
    <row r="1542">
      <c r="A1542" s="40">
        <v>19804.0</v>
      </c>
      <c r="B1542" s="39">
        <f t="shared" si="1"/>
        <v>67</v>
      </c>
      <c r="C1542" s="39" t="str">
        <f>IFERROR(__xludf.DUMMYFUNCTION("IF(ISBETWEEN(B1542,60,69), ""Old"", IF(ISBETWEEN(B1542, 20, 29), ""Young"", ""Other""))"),"Old")</f>
        <v>Old</v>
      </c>
    </row>
    <row r="1543">
      <c r="A1543" s="40">
        <v>19805.0</v>
      </c>
      <c r="B1543" s="39">
        <f t="shared" si="1"/>
        <v>67</v>
      </c>
      <c r="C1543" s="39" t="str">
        <f>IFERROR(__xludf.DUMMYFUNCTION("IF(ISBETWEEN(B1543,60,69), ""Old"", IF(ISBETWEEN(B1543, 20, 29), ""Young"", ""Other""))"),"Old")</f>
        <v>Old</v>
      </c>
    </row>
    <row r="1544">
      <c r="A1544" s="40">
        <v>19806.0</v>
      </c>
      <c r="B1544" s="39">
        <f t="shared" si="1"/>
        <v>67</v>
      </c>
      <c r="C1544" s="39" t="str">
        <f>IFERROR(__xludf.DUMMYFUNCTION("IF(ISBETWEEN(B1544,60,69), ""Old"", IF(ISBETWEEN(B1544, 20, 29), ""Young"", ""Other""))"),"Old")</f>
        <v>Old</v>
      </c>
    </row>
    <row r="1545">
      <c r="A1545" s="40">
        <v>19807.0</v>
      </c>
      <c r="B1545" s="39">
        <f t="shared" si="1"/>
        <v>67</v>
      </c>
      <c r="C1545" s="39" t="str">
        <f>IFERROR(__xludf.DUMMYFUNCTION("IF(ISBETWEEN(B1545,60,69), ""Old"", IF(ISBETWEEN(B1545, 20, 29), ""Young"", ""Other""))"),"Old")</f>
        <v>Old</v>
      </c>
    </row>
    <row r="1546">
      <c r="A1546" s="40">
        <v>19808.0</v>
      </c>
      <c r="B1546" s="39">
        <f t="shared" si="1"/>
        <v>67</v>
      </c>
      <c r="C1546" s="39" t="str">
        <f>IFERROR(__xludf.DUMMYFUNCTION("IF(ISBETWEEN(B1546,60,69), ""Old"", IF(ISBETWEEN(B1546, 20, 29), ""Young"", ""Other""))"),"Old")</f>
        <v>Old</v>
      </c>
    </row>
    <row r="1547">
      <c r="A1547" s="40">
        <v>19809.0</v>
      </c>
      <c r="B1547" s="39">
        <f t="shared" si="1"/>
        <v>67</v>
      </c>
      <c r="C1547" s="39" t="str">
        <f>IFERROR(__xludf.DUMMYFUNCTION("IF(ISBETWEEN(B1547,60,69), ""Old"", IF(ISBETWEEN(B1547, 20, 29), ""Young"", ""Other""))"),"Old")</f>
        <v>Old</v>
      </c>
    </row>
    <row r="1548">
      <c r="A1548" s="40">
        <v>19810.0</v>
      </c>
      <c r="B1548" s="39">
        <f t="shared" si="1"/>
        <v>67</v>
      </c>
      <c r="C1548" s="39" t="str">
        <f>IFERROR(__xludf.DUMMYFUNCTION("IF(ISBETWEEN(B1548,60,69), ""Old"", IF(ISBETWEEN(B1548, 20, 29), ""Young"", ""Other""))"),"Old")</f>
        <v>Old</v>
      </c>
    </row>
    <row r="1549">
      <c r="A1549" s="40">
        <v>19811.0</v>
      </c>
      <c r="B1549" s="39">
        <f t="shared" si="1"/>
        <v>67</v>
      </c>
      <c r="C1549" s="39" t="str">
        <f>IFERROR(__xludf.DUMMYFUNCTION("IF(ISBETWEEN(B1549,60,69), ""Old"", IF(ISBETWEEN(B1549, 20, 29), ""Young"", ""Other""))"),"Old")</f>
        <v>Old</v>
      </c>
    </row>
    <row r="1550">
      <c r="A1550" s="40">
        <v>19812.0</v>
      </c>
      <c r="B1550" s="39">
        <f t="shared" si="1"/>
        <v>67</v>
      </c>
      <c r="C1550" s="39" t="str">
        <f>IFERROR(__xludf.DUMMYFUNCTION("IF(ISBETWEEN(B1550,60,69), ""Old"", IF(ISBETWEEN(B1550, 20, 29), ""Young"", ""Other""))"),"Old")</f>
        <v>Old</v>
      </c>
    </row>
    <row r="1551">
      <c r="A1551" s="40">
        <v>19813.0</v>
      </c>
      <c r="B1551" s="39">
        <f t="shared" si="1"/>
        <v>67</v>
      </c>
      <c r="C1551" s="39" t="str">
        <f>IFERROR(__xludf.DUMMYFUNCTION("IF(ISBETWEEN(B1551,60,69), ""Old"", IF(ISBETWEEN(B1551, 20, 29), ""Young"", ""Other""))"),"Old")</f>
        <v>Old</v>
      </c>
    </row>
    <row r="1552">
      <c r="A1552" s="40">
        <v>19814.0</v>
      </c>
      <c r="B1552" s="39">
        <f t="shared" si="1"/>
        <v>67</v>
      </c>
      <c r="C1552" s="39" t="str">
        <f>IFERROR(__xludf.DUMMYFUNCTION("IF(ISBETWEEN(B1552,60,69), ""Old"", IF(ISBETWEEN(B1552, 20, 29), ""Young"", ""Other""))"),"Old")</f>
        <v>Old</v>
      </c>
    </row>
    <row r="1553">
      <c r="A1553" s="40">
        <v>19815.0</v>
      </c>
      <c r="B1553" s="39">
        <f t="shared" si="1"/>
        <v>67</v>
      </c>
      <c r="C1553" s="39" t="str">
        <f>IFERROR(__xludf.DUMMYFUNCTION("IF(ISBETWEEN(B1553,60,69), ""Old"", IF(ISBETWEEN(B1553, 20, 29), ""Young"", ""Other""))"),"Old")</f>
        <v>Old</v>
      </c>
    </row>
    <row r="1554">
      <c r="A1554" s="40">
        <v>19816.0</v>
      </c>
      <c r="B1554" s="39">
        <f t="shared" si="1"/>
        <v>67</v>
      </c>
      <c r="C1554" s="39" t="str">
        <f>IFERROR(__xludf.DUMMYFUNCTION("IF(ISBETWEEN(B1554,60,69), ""Old"", IF(ISBETWEEN(B1554, 20, 29), ""Young"", ""Other""))"),"Old")</f>
        <v>Old</v>
      </c>
    </row>
    <row r="1555">
      <c r="A1555" s="40">
        <v>19817.0</v>
      </c>
      <c r="B1555" s="39">
        <f t="shared" si="1"/>
        <v>67</v>
      </c>
      <c r="C1555" s="39" t="str">
        <f>IFERROR(__xludf.DUMMYFUNCTION("IF(ISBETWEEN(B1555,60,69), ""Old"", IF(ISBETWEEN(B1555, 20, 29), ""Young"", ""Other""))"),"Old")</f>
        <v>Old</v>
      </c>
    </row>
    <row r="1556">
      <c r="A1556" s="40">
        <v>19818.0</v>
      </c>
      <c r="B1556" s="39">
        <f t="shared" si="1"/>
        <v>67</v>
      </c>
      <c r="C1556" s="39" t="str">
        <f>IFERROR(__xludf.DUMMYFUNCTION("IF(ISBETWEEN(B1556,60,69), ""Old"", IF(ISBETWEEN(B1556, 20, 29), ""Young"", ""Other""))"),"Old")</f>
        <v>Old</v>
      </c>
    </row>
    <row r="1557">
      <c r="A1557" s="40">
        <v>19819.0</v>
      </c>
      <c r="B1557" s="39">
        <f t="shared" si="1"/>
        <v>67</v>
      </c>
      <c r="C1557" s="39" t="str">
        <f>IFERROR(__xludf.DUMMYFUNCTION("IF(ISBETWEEN(B1557,60,69), ""Old"", IF(ISBETWEEN(B1557, 20, 29), ""Young"", ""Other""))"),"Old")</f>
        <v>Old</v>
      </c>
    </row>
    <row r="1558">
      <c r="A1558" s="40">
        <v>19820.0</v>
      </c>
      <c r="B1558" s="39">
        <f t="shared" si="1"/>
        <v>67</v>
      </c>
      <c r="C1558" s="39" t="str">
        <f>IFERROR(__xludf.DUMMYFUNCTION("IF(ISBETWEEN(B1558,60,69), ""Old"", IF(ISBETWEEN(B1558, 20, 29), ""Young"", ""Other""))"),"Old")</f>
        <v>Old</v>
      </c>
    </row>
    <row r="1559">
      <c r="A1559" s="40">
        <v>19821.0</v>
      </c>
      <c r="B1559" s="39">
        <f t="shared" si="1"/>
        <v>67</v>
      </c>
      <c r="C1559" s="39" t="str">
        <f>IFERROR(__xludf.DUMMYFUNCTION("IF(ISBETWEEN(B1559,60,69), ""Old"", IF(ISBETWEEN(B1559, 20, 29), ""Young"", ""Other""))"),"Old")</f>
        <v>Old</v>
      </c>
    </row>
    <row r="1560">
      <c r="A1560" s="40">
        <v>19822.0</v>
      </c>
      <c r="B1560" s="39">
        <f t="shared" si="1"/>
        <v>67</v>
      </c>
      <c r="C1560" s="39" t="str">
        <f>IFERROR(__xludf.DUMMYFUNCTION("IF(ISBETWEEN(B1560,60,69), ""Old"", IF(ISBETWEEN(B1560, 20, 29), ""Young"", ""Other""))"),"Old")</f>
        <v>Old</v>
      </c>
    </row>
    <row r="1561">
      <c r="A1561" s="40">
        <v>19823.0</v>
      </c>
      <c r="B1561" s="39">
        <f t="shared" si="1"/>
        <v>67</v>
      </c>
      <c r="C1561" s="39" t="str">
        <f>IFERROR(__xludf.DUMMYFUNCTION("IF(ISBETWEEN(B1561,60,69), ""Old"", IF(ISBETWEEN(B1561, 20, 29), ""Young"", ""Other""))"),"Old")</f>
        <v>Old</v>
      </c>
    </row>
    <row r="1562">
      <c r="A1562" s="40">
        <v>19824.0</v>
      </c>
      <c r="B1562" s="39">
        <f t="shared" si="1"/>
        <v>67</v>
      </c>
      <c r="C1562" s="39" t="str">
        <f>IFERROR(__xludf.DUMMYFUNCTION("IF(ISBETWEEN(B1562,60,69), ""Old"", IF(ISBETWEEN(B1562, 20, 29), ""Young"", ""Other""))"),"Old")</f>
        <v>Old</v>
      </c>
    </row>
    <row r="1563">
      <c r="A1563" s="40">
        <v>19825.0</v>
      </c>
      <c r="B1563" s="39">
        <f t="shared" si="1"/>
        <v>67</v>
      </c>
      <c r="C1563" s="39" t="str">
        <f>IFERROR(__xludf.DUMMYFUNCTION("IF(ISBETWEEN(B1563,60,69), ""Old"", IF(ISBETWEEN(B1563, 20, 29), ""Young"", ""Other""))"),"Old")</f>
        <v>Old</v>
      </c>
    </row>
    <row r="1564">
      <c r="A1564" s="40">
        <v>19826.0</v>
      </c>
      <c r="B1564" s="39">
        <f t="shared" si="1"/>
        <v>67</v>
      </c>
      <c r="C1564" s="39" t="str">
        <f>IFERROR(__xludf.DUMMYFUNCTION("IF(ISBETWEEN(B1564,60,69), ""Old"", IF(ISBETWEEN(B1564, 20, 29), ""Young"", ""Other""))"),"Old")</f>
        <v>Old</v>
      </c>
    </row>
    <row r="1565">
      <c r="A1565" s="40">
        <v>19827.0</v>
      </c>
      <c r="B1565" s="39">
        <f t="shared" si="1"/>
        <v>67</v>
      </c>
      <c r="C1565" s="39" t="str">
        <f>IFERROR(__xludf.DUMMYFUNCTION("IF(ISBETWEEN(B1565,60,69), ""Old"", IF(ISBETWEEN(B1565, 20, 29), ""Young"", ""Other""))"),"Old")</f>
        <v>Old</v>
      </c>
    </row>
    <row r="1566">
      <c r="A1566" s="40">
        <v>19828.0</v>
      </c>
      <c r="B1566" s="39">
        <f t="shared" si="1"/>
        <v>67</v>
      </c>
      <c r="C1566" s="39" t="str">
        <f>IFERROR(__xludf.DUMMYFUNCTION("IF(ISBETWEEN(B1566,60,69), ""Old"", IF(ISBETWEEN(B1566, 20, 29), ""Young"", ""Other""))"),"Old")</f>
        <v>Old</v>
      </c>
    </row>
    <row r="1567">
      <c r="A1567" s="40">
        <v>19829.0</v>
      </c>
      <c r="B1567" s="39">
        <f t="shared" si="1"/>
        <v>67</v>
      </c>
      <c r="C1567" s="39" t="str">
        <f>IFERROR(__xludf.DUMMYFUNCTION("IF(ISBETWEEN(B1567,60,69), ""Old"", IF(ISBETWEEN(B1567, 20, 29), ""Young"", ""Other""))"),"Old")</f>
        <v>Old</v>
      </c>
    </row>
    <row r="1568">
      <c r="A1568" s="40">
        <v>19830.0</v>
      </c>
      <c r="B1568" s="39">
        <f t="shared" si="1"/>
        <v>67</v>
      </c>
      <c r="C1568" s="39" t="str">
        <f>IFERROR(__xludf.DUMMYFUNCTION("IF(ISBETWEEN(B1568,60,69), ""Old"", IF(ISBETWEEN(B1568, 20, 29), ""Young"", ""Other""))"),"Old")</f>
        <v>Old</v>
      </c>
    </row>
    <row r="1569">
      <c r="A1569" s="40">
        <v>19831.0</v>
      </c>
      <c r="B1569" s="39">
        <f t="shared" si="1"/>
        <v>67</v>
      </c>
      <c r="C1569" s="39" t="str">
        <f>IFERROR(__xludf.DUMMYFUNCTION("IF(ISBETWEEN(B1569,60,69), ""Old"", IF(ISBETWEEN(B1569, 20, 29), ""Young"", ""Other""))"),"Old")</f>
        <v>Old</v>
      </c>
    </row>
    <row r="1570">
      <c r="A1570" s="40">
        <v>19832.0</v>
      </c>
      <c r="B1570" s="39">
        <f t="shared" si="1"/>
        <v>67</v>
      </c>
      <c r="C1570" s="39" t="str">
        <f>IFERROR(__xludf.DUMMYFUNCTION("IF(ISBETWEEN(B1570,60,69), ""Old"", IF(ISBETWEEN(B1570, 20, 29), ""Young"", ""Other""))"),"Old")</f>
        <v>Old</v>
      </c>
    </row>
    <row r="1571">
      <c r="A1571" s="40">
        <v>19833.0</v>
      </c>
      <c r="B1571" s="39">
        <f t="shared" si="1"/>
        <v>67</v>
      </c>
      <c r="C1571" s="39" t="str">
        <f>IFERROR(__xludf.DUMMYFUNCTION("IF(ISBETWEEN(B1571,60,69), ""Old"", IF(ISBETWEEN(B1571, 20, 29), ""Young"", ""Other""))"),"Old")</f>
        <v>Old</v>
      </c>
    </row>
    <row r="1572">
      <c r="A1572" s="40">
        <v>19834.0</v>
      </c>
      <c r="B1572" s="39">
        <f t="shared" si="1"/>
        <v>67</v>
      </c>
      <c r="C1572" s="39" t="str">
        <f>IFERROR(__xludf.DUMMYFUNCTION("IF(ISBETWEEN(B1572,60,69), ""Old"", IF(ISBETWEEN(B1572, 20, 29), ""Young"", ""Other""))"),"Old")</f>
        <v>Old</v>
      </c>
    </row>
    <row r="1573">
      <c r="A1573" s="40">
        <v>19835.0</v>
      </c>
      <c r="B1573" s="39">
        <f t="shared" si="1"/>
        <v>67</v>
      </c>
      <c r="C1573" s="39" t="str">
        <f>IFERROR(__xludf.DUMMYFUNCTION("IF(ISBETWEEN(B1573,60,69), ""Old"", IF(ISBETWEEN(B1573, 20, 29), ""Young"", ""Other""))"),"Old")</f>
        <v>Old</v>
      </c>
    </row>
    <row r="1574">
      <c r="A1574" s="40">
        <v>19836.0</v>
      </c>
      <c r="B1574" s="39">
        <f t="shared" si="1"/>
        <v>67</v>
      </c>
      <c r="C1574" s="39" t="str">
        <f>IFERROR(__xludf.DUMMYFUNCTION("IF(ISBETWEEN(B1574,60,69), ""Old"", IF(ISBETWEEN(B1574, 20, 29), ""Young"", ""Other""))"),"Old")</f>
        <v>Old</v>
      </c>
    </row>
    <row r="1575">
      <c r="A1575" s="40">
        <v>19837.0</v>
      </c>
      <c r="B1575" s="39">
        <f t="shared" si="1"/>
        <v>67</v>
      </c>
      <c r="C1575" s="39" t="str">
        <f>IFERROR(__xludf.DUMMYFUNCTION("IF(ISBETWEEN(B1575,60,69), ""Old"", IF(ISBETWEEN(B1575, 20, 29), ""Young"", ""Other""))"),"Old")</f>
        <v>Old</v>
      </c>
    </row>
    <row r="1576">
      <c r="A1576" s="40">
        <v>19838.0</v>
      </c>
      <c r="B1576" s="39">
        <f t="shared" si="1"/>
        <v>67</v>
      </c>
      <c r="C1576" s="39" t="str">
        <f>IFERROR(__xludf.DUMMYFUNCTION("IF(ISBETWEEN(B1576,60,69), ""Old"", IF(ISBETWEEN(B1576, 20, 29), ""Young"", ""Other""))"),"Old")</f>
        <v>Old</v>
      </c>
    </row>
    <row r="1577">
      <c r="A1577" s="40">
        <v>19839.0</v>
      </c>
      <c r="B1577" s="39">
        <f t="shared" si="1"/>
        <v>67</v>
      </c>
      <c r="C1577" s="39" t="str">
        <f>IFERROR(__xludf.DUMMYFUNCTION("IF(ISBETWEEN(B1577,60,69), ""Old"", IF(ISBETWEEN(B1577, 20, 29), ""Young"", ""Other""))"),"Old")</f>
        <v>Old</v>
      </c>
    </row>
    <row r="1578">
      <c r="A1578" s="40">
        <v>19840.0</v>
      </c>
      <c r="B1578" s="39">
        <f t="shared" si="1"/>
        <v>67</v>
      </c>
      <c r="C1578" s="39" t="str">
        <f>IFERROR(__xludf.DUMMYFUNCTION("IF(ISBETWEEN(B1578,60,69), ""Old"", IF(ISBETWEEN(B1578, 20, 29), ""Young"", ""Other""))"),"Old")</f>
        <v>Old</v>
      </c>
    </row>
    <row r="1579">
      <c r="A1579" s="40">
        <v>19841.0</v>
      </c>
      <c r="B1579" s="39">
        <f t="shared" si="1"/>
        <v>67</v>
      </c>
      <c r="C1579" s="39" t="str">
        <f>IFERROR(__xludf.DUMMYFUNCTION("IF(ISBETWEEN(B1579,60,69), ""Old"", IF(ISBETWEEN(B1579, 20, 29), ""Young"", ""Other""))"),"Old")</f>
        <v>Old</v>
      </c>
    </row>
    <row r="1580">
      <c r="A1580" s="40">
        <v>19842.0</v>
      </c>
      <c r="B1580" s="39">
        <f t="shared" si="1"/>
        <v>67</v>
      </c>
      <c r="C1580" s="39" t="str">
        <f>IFERROR(__xludf.DUMMYFUNCTION("IF(ISBETWEEN(B1580,60,69), ""Old"", IF(ISBETWEEN(B1580, 20, 29), ""Young"", ""Other""))"),"Old")</f>
        <v>Old</v>
      </c>
    </row>
    <row r="1581">
      <c r="A1581" s="40">
        <v>19843.0</v>
      </c>
      <c r="B1581" s="39">
        <f t="shared" si="1"/>
        <v>67</v>
      </c>
      <c r="C1581" s="39" t="str">
        <f>IFERROR(__xludf.DUMMYFUNCTION("IF(ISBETWEEN(B1581,60,69), ""Old"", IF(ISBETWEEN(B1581, 20, 29), ""Young"", ""Other""))"),"Old")</f>
        <v>Old</v>
      </c>
    </row>
    <row r="1582">
      <c r="A1582" s="40">
        <v>19844.0</v>
      </c>
      <c r="B1582" s="39">
        <f t="shared" si="1"/>
        <v>67</v>
      </c>
      <c r="C1582" s="39" t="str">
        <f>IFERROR(__xludf.DUMMYFUNCTION("IF(ISBETWEEN(B1582,60,69), ""Old"", IF(ISBETWEEN(B1582, 20, 29), ""Young"", ""Other""))"),"Old")</f>
        <v>Old</v>
      </c>
    </row>
    <row r="1583">
      <c r="A1583" s="40">
        <v>19845.0</v>
      </c>
      <c r="B1583" s="39">
        <f t="shared" si="1"/>
        <v>67</v>
      </c>
      <c r="C1583" s="39" t="str">
        <f>IFERROR(__xludf.DUMMYFUNCTION("IF(ISBETWEEN(B1583,60,69), ""Old"", IF(ISBETWEEN(B1583, 20, 29), ""Young"", ""Other""))"),"Old")</f>
        <v>Old</v>
      </c>
    </row>
    <row r="1584">
      <c r="A1584" s="40">
        <v>19846.0</v>
      </c>
      <c r="B1584" s="39">
        <f t="shared" si="1"/>
        <v>67</v>
      </c>
      <c r="C1584" s="39" t="str">
        <f>IFERROR(__xludf.DUMMYFUNCTION("IF(ISBETWEEN(B1584,60,69), ""Old"", IF(ISBETWEEN(B1584, 20, 29), ""Young"", ""Other""))"),"Old")</f>
        <v>Old</v>
      </c>
    </row>
    <row r="1585">
      <c r="A1585" s="40">
        <v>19847.0</v>
      </c>
      <c r="B1585" s="39">
        <f t="shared" si="1"/>
        <v>67</v>
      </c>
      <c r="C1585" s="39" t="str">
        <f>IFERROR(__xludf.DUMMYFUNCTION("IF(ISBETWEEN(B1585,60,69), ""Old"", IF(ISBETWEEN(B1585, 20, 29), ""Young"", ""Other""))"),"Old")</f>
        <v>Old</v>
      </c>
    </row>
    <row r="1586">
      <c r="A1586" s="40">
        <v>19848.0</v>
      </c>
      <c r="B1586" s="39">
        <f t="shared" si="1"/>
        <v>67</v>
      </c>
      <c r="C1586" s="39" t="str">
        <f>IFERROR(__xludf.DUMMYFUNCTION("IF(ISBETWEEN(B1586,60,69), ""Old"", IF(ISBETWEEN(B1586, 20, 29), ""Young"", ""Other""))"),"Old")</f>
        <v>Old</v>
      </c>
    </row>
    <row r="1587">
      <c r="A1587" s="40">
        <v>19849.0</v>
      </c>
      <c r="B1587" s="39">
        <f t="shared" si="1"/>
        <v>67</v>
      </c>
      <c r="C1587" s="39" t="str">
        <f>IFERROR(__xludf.DUMMYFUNCTION("IF(ISBETWEEN(B1587,60,69), ""Old"", IF(ISBETWEEN(B1587, 20, 29), ""Young"", ""Other""))"),"Old")</f>
        <v>Old</v>
      </c>
    </row>
    <row r="1588">
      <c r="A1588" s="40">
        <v>19850.0</v>
      </c>
      <c r="B1588" s="39">
        <f t="shared" si="1"/>
        <v>67</v>
      </c>
      <c r="C1588" s="39" t="str">
        <f>IFERROR(__xludf.DUMMYFUNCTION("IF(ISBETWEEN(B1588,60,69), ""Old"", IF(ISBETWEEN(B1588, 20, 29), ""Young"", ""Other""))"),"Old")</f>
        <v>Old</v>
      </c>
    </row>
    <row r="1589">
      <c r="A1589" s="40">
        <v>19851.0</v>
      </c>
      <c r="B1589" s="39">
        <f t="shared" si="1"/>
        <v>67</v>
      </c>
      <c r="C1589" s="39" t="str">
        <f>IFERROR(__xludf.DUMMYFUNCTION("IF(ISBETWEEN(B1589,60,69), ""Old"", IF(ISBETWEEN(B1589, 20, 29), ""Young"", ""Other""))"),"Old")</f>
        <v>Old</v>
      </c>
    </row>
    <row r="1590">
      <c r="A1590" s="40">
        <v>19852.0</v>
      </c>
      <c r="B1590" s="39">
        <f t="shared" si="1"/>
        <v>67</v>
      </c>
      <c r="C1590" s="39" t="str">
        <f>IFERROR(__xludf.DUMMYFUNCTION("IF(ISBETWEEN(B1590,60,69), ""Old"", IF(ISBETWEEN(B1590, 20, 29), ""Young"", ""Other""))"),"Old")</f>
        <v>Old</v>
      </c>
    </row>
    <row r="1591">
      <c r="A1591" s="40">
        <v>19853.0</v>
      </c>
      <c r="B1591" s="39">
        <f t="shared" si="1"/>
        <v>67</v>
      </c>
      <c r="C1591" s="39" t="str">
        <f>IFERROR(__xludf.DUMMYFUNCTION("IF(ISBETWEEN(B1591,60,69), ""Old"", IF(ISBETWEEN(B1591, 20, 29), ""Young"", ""Other""))"),"Old")</f>
        <v>Old</v>
      </c>
    </row>
    <row r="1592">
      <c r="A1592" s="40">
        <v>19854.0</v>
      </c>
      <c r="B1592" s="39">
        <f t="shared" si="1"/>
        <v>67</v>
      </c>
      <c r="C1592" s="39" t="str">
        <f>IFERROR(__xludf.DUMMYFUNCTION("IF(ISBETWEEN(B1592,60,69), ""Old"", IF(ISBETWEEN(B1592, 20, 29), ""Young"", ""Other""))"),"Old")</f>
        <v>Old</v>
      </c>
    </row>
    <row r="1593">
      <c r="A1593" s="40">
        <v>19855.0</v>
      </c>
      <c r="B1593" s="39">
        <f t="shared" si="1"/>
        <v>67</v>
      </c>
      <c r="C1593" s="39" t="str">
        <f>IFERROR(__xludf.DUMMYFUNCTION("IF(ISBETWEEN(B1593,60,69), ""Old"", IF(ISBETWEEN(B1593, 20, 29), ""Young"", ""Other""))"),"Old")</f>
        <v>Old</v>
      </c>
    </row>
    <row r="1594">
      <c r="A1594" s="40">
        <v>19856.0</v>
      </c>
      <c r="B1594" s="39">
        <f t="shared" si="1"/>
        <v>67</v>
      </c>
      <c r="C1594" s="39" t="str">
        <f>IFERROR(__xludf.DUMMYFUNCTION("IF(ISBETWEEN(B1594,60,69), ""Old"", IF(ISBETWEEN(B1594, 20, 29), ""Young"", ""Other""))"),"Old")</f>
        <v>Old</v>
      </c>
    </row>
    <row r="1595">
      <c r="A1595" s="40">
        <v>19857.0</v>
      </c>
      <c r="B1595" s="39">
        <f t="shared" si="1"/>
        <v>67</v>
      </c>
      <c r="C1595" s="39" t="str">
        <f>IFERROR(__xludf.DUMMYFUNCTION("IF(ISBETWEEN(B1595,60,69), ""Old"", IF(ISBETWEEN(B1595, 20, 29), ""Young"", ""Other""))"),"Old")</f>
        <v>Old</v>
      </c>
    </row>
    <row r="1596">
      <c r="A1596" s="40">
        <v>19858.0</v>
      </c>
      <c r="B1596" s="39">
        <f t="shared" si="1"/>
        <v>67</v>
      </c>
      <c r="C1596" s="39" t="str">
        <f>IFERROR(__xludf.DUMMYFUNCTION("IF(ISBETWEEN(B1596,60,69), ""Old"", IF(ISBETWEEN(B1596, 20, 29), ""Young"", ""Other""))"),"Old")</f>
        <v>Old</v>
      </c>
    </row>
    <row r="1597">
      <c r="A1597" s="40">
        <v>19859.0</v>
      </c>
      <c r="B1597" s="39">
        <f t="shared" si="1"/>
        <v>67</v>
      </c>
      <c r="C1597" s="39" t="str">
        <f>IFERROR(__xludf.DUMMYFUNCTION("IF(ISBETWEEN(B1597,60,69), ""Old"", IF(ISBETWEEN(B1597, 20, 29), ""Young"", ""Other""))"),"Old")</f>
        <v>Old</v>
      </c>
    </row>
    <row r="1598">
      <c r="A1598" s="40">
        <v>19860.0</v>
      </c>
      <c r="B1598" s="39">
        <f t="shared" si="1"/>
        <v>67</v>
      </c>
      <c r="C1598" s="39" t="str">
        <f>IFERROR(__xludf.DUMMYFUNCTION("IF(ISBETWEEN(B1598,60,69), ""Old"", IF(ISBETWEEN(B1598, 20, 29), ""Young"", ""Other""))"),"Old")</f>
        <v>Old</v>
      </c>
    </row>
    <row r="1599">
      <c r="A1599" s="40">
        <v>19861.0</v>
      </c>
      <c r="B1599" s="39">
        <f t="shared" si="1"/>
        <v>67</v>
      </c>
      <c r="C1599" s="39" t="str">
        <f>IFERROR(__xludf.DUMMYFUNCTION("IF(ISBETWEEN(B1599,60,69), ""Old"", IF(ISBETWEEN(B1599, 20, 29), ""Young"", ""Other""))"),"Old")</f>
        <v>Old</v>
      </c>
    </row>
    <row r="1600">
      <c r="A1600" s="40">
        <v>19862.0</v>
      </c>
      <c r="B1600" s="39">
        <f t="shared" si="1"/>
        <v>67</v>
      </c>
      <c r="C1600" s="39" t="str">
        <f>IFERROR(__xludf.DUMMYFUNCTION("IF(ISBETWEEN(B1600,60,69), ""Old"", IF(ISBETWEEN(B1600, 20, 29), ""Young"", ""Other""))"),"Old")</f>
        <v>Old</v>
      </c>
    </row>
    <row r="1601">
      <c r="A1601" s="40">
        <v>19863.0</v>
      </c>
      <c r="B1601" s="39">
        <f t="shared" si="1"/>
        <v>67</v>
      </c>
      <c r="C1601" s="39" t="str">
        <f>IFERROR(__xludf.DUMMYFUNCTION("IF(ISBETWEEN(B1601,60,69), ""Old"", IF(ISBETWEEN(B1601, 20, 29), ""Young"", ""Other""))"),"Old")</f>
        <v>Old</v>
      </c>
    </row>
    <row r="1602">
      <c r="A1602" s="40">
        <v>19864.0</v>
      </c>
      <c r="B1602" s="39">
        <f t="shared" si="1"/>
        <v>67</v>
      </c>
      <c r="C1602" s="39" t="str">
        <f>IFERROR(__xludf.DUMMYFUNCTION("IF(ISBETWEEN(B1602,60,69), ""Old"", IF(ISBETWEEN(B1602, 20, 29), ""Young"", ""Other""))"),"Old")</f>
        <v>Old</v>
      </c>
    </row>
    <row r="1603">
      <c r="A1603" s="40">
        <v>19865.0</v>
      </c>
      <c r="B1603" s="39">
        <f t="shared" si="1"/>
        <v>67</v>
      </c>
      <c r="C1603" s="39" t="str">
        <f>IFERROR(__xludf.DUMMYFUNCTION("IF(ISBETWEEN(B1603,60,69), ""Old"", IF(ISBETWEEN(B1603, 20, 29), ""Young"", ""Other""))"),"Old")</f>
        <v>Old</v>
      </c>
    </row>
    <row r="1604">
      <c r="A1604" s="40">
        <v>19866.0</v>
      </c>
      <c r="B1604" s="39">
        <f t="shared" si="1"/>
        <v>67</v>
      </c>
      <c r="C1604" s="39" t="str">
        <f>IFERROR(__xludf.DUMMYFUNCTION("IF(ISBETWEEN(B1604,60,69), ""Old"", IF(ISBETWEEN(B1604, 20, 29), ""Young"", ""Other""))"),"Old")</f>
        <v>Old</v>
      </c>
    </row>
    <row r="1605">
      <c r="A1605" s="40">
        <v>19867.0</v>
      </c>
      <c r="B1605" s="39">
        <f t="shared" si="1"/>
        <v>67</v>
      </c>
      <c r="C1605" s="39" t="str">
        <f>IFERROR(__xludf.DUMMYFUNCTION("IF(ISBETWEEN(B1605,60,69), ""Old"", IF(ISBETWEEN(B1605, 20, 29), ""Young"", ""Other""))"),"Old")</f>
        <v>Old</v>
      </c>
    </row>
    <row r="1606">
      <c r="A1606" s="40">
        <v>19868.0</v>
      </c>
      <c r="B1606" s="39">
        <f t="shared" si="1"/>
        <v>67</v>
      </c>
      <c r="C1606" s="39" t="str">
        <f>IFERROR(__xludf.DUMMYFUNCTION("IF(ISBETWEEN(B1606,60,69), ""Old"", IF(ISBETWEEN(B1606, 20, 29), ""Young"", ""Other""))"),"Old")</f>
        <v>Old</v>
      </c>
    </row>
    <row r="1607">
      <c r="A1607" s="40">
        <v>19869.0</v>
      </c>
      <c r="B1607" s="39">
        <f t="shared" si="1"/>
        <v>67</v>
      </c>
      <c r="C1607" s="39" t="str">
        <f>IFERROR(__xludf.DUMMYFUNCTION("IF(ISBETWEEN(B1607,60,69), ""Old"", IF(ISBETWEEN(B1607, 20, 29), ""Young"", ""Other""))"),"Old")</f>
        <v>Old</v>
      </c>
    </row>
    <row r="1608">
      <c r="A1608" s="40">
        <v>19870.0</v>
      </c>
      <c r="B1608" s="39">
        <f t="shared" si="1"/>
        <v>67</v>
      </c>
      <c r="C1608" s="39" t="str">
        <f>IFERROR(__xludf.DUMMYFUNCTION("IF(ISBETWEEN(B1608,60,69), ""Old"", IF(ISBETWEEN(B1608, 20, 29), ""Young"", ""Other""))"),"Old")</f>
        <v>Old</v>
      </c>
    </row>
    <row r="1609">
      <c r="A1609" s="40">
        <v>19871.0</v>
      </c>
      <c r="B1609" s="39">
        <f t="shared" si="1"/>
        <v>67</v>
      </c>
      <c r="C1609" s="39" t="str">
        <f>IFERROR(__xludf.DUMMYFUNCTION("IF(ISBETWEEN(B1609,60,69), ""Old"", IF(ISBETWEEN(B1609, 20, 29), ""Young"", ""Other""))"),"Old")</f>
        <v>Old</v>
      </c>
    </row>
    <row r="1610">
      <c r="A1610" s="40">
        <v>19872.0</v>
      </c>
      <c r="B1610" s="39">
        <f t="shared" si="1"/>
        <v>67</v>
      </c>
      <c r="C1610" s="39" t="str">
        <f>IFERROR(__xludf.DUMMYFUNCTION("IF(ISBETWEEN(B1610,60,69), ""Old"", IF(ISBETWEEN(B1610, 20, 29), ""Young"", ""Other""))"),"Old")</f>
        <v>Old</v>
      </c>
    </row>
    <row r="1611">
      <c r="A1611" s="40">
        <v>19873.0</v>
      </c>
      <c r="B1611" s="39">
        <f t="shared" si="1"/>
        <v>67</v>
      </c>
      <c r="C1611" s="39" t="str">
        <f>IFERROR(__xludf.DUMMYFUNCTION("IF(ISBETWEEN(B1611,60,69), ""Old"", IF(ISBETWEEN(B1611, 20, 29), ""Young"", ""Other""))"),"Old")</f>
        <v>Old</v>
      </c>
    </row>
    <row r="1612">
      <c r="A1612" s="40">
        <v>19874.0</v>
      </c>
      <c r="B1612" s="39">
        <f t="shared" si="1"/>
        <v>67</v>
      </c>
      <c r="C1612" s="39" t="str">
        <f>IFERROR(__xludf.DUMMYFUNCTION("IF(ISBETWEEN(B1612,60,69), ""Old"", IF(ISBETWEEN(B1612, 20, 29), ""Young"", ""Other""))"),"Old")</f>
        <v>Old</v>
      </c>
    </row>
    <row r="1613">
      <c r="A1613" s="40">
        <v>19875.0</v>
      </c>
      <c r="B1613" s="39">
        <f t="shared" si="1"/>
        <v>67</v>
      </c>
      <c r="C1613" s="39" t="str">
        <f>IFERROR(__xludf.DUMMYFUNCTION("IF(ISBETWEEN(B1613,60,69), ""Old"", IF(ISBETWEEN(B1613, 20, 29), ""Young"", ""Other""))"),"Old")</f>
        <v>Old</v>
      </c>
    </row>
    <row r="1614">
      <c r="A1614" s="40">
        <v>19876.0</v>
      </c>
      <c r="B1614" s="39">
        <f t="shared" si="1"/>
        <v>67</v>
      </c>
      <c r="C1614" s="39" t="str">
        <f>IFERROR(__xludf.DUMMYFUNCTION("IF(ISBETWEEN(B1614,60,69), ""Old"", IF(ISBETWEEN(B1614, 20, 29), ""Young"", ""Other""))"),"Old")</f>
        <v>Old</v>
      </c>
    </row>
    <row r="1615">
      <c r="A1615" s="40">
        <v>19877.0</v>
      </c>
      <c r="B1615" s="39">
        <f t="shared" si="1"/>
        <v>67</v>
      </c>
      <c r="C1615" s="39" t="str">
        <f>IFERROR(__xludf.DUMMYFUNCTION("IF(ISBETWEEN(B1615,60,69), ""Old"", IF(ISBETWEEN(B1615, 20, 29), ""Young"", ""Other""))"),"Old")</f>
        <v>Old</v>
      </c>
    </row>
    <row r="1616">
      <c r="A1616" s="40">
        <v>19878.0</v>
      </c>
      <c r="B1616" s="39">
        <f t="shared" si="1"/>
        <v>67</v>
      </c>
      <c r="C1616" s="39" t="str">
        <f>IFERROR(__xludf.DUMMYFUNCTION("IF(ISBETWEEN(B1616,60,69), ""Old"", IF(ISBETWEEN(B1616, 20, 29), ""Young"", ""Other""))"),"Old")</f>
        <v>Old</v>
      </c>
    </row>
    <row r="1617">
      <c r="A1617" s="40">
        <v>19879.0</v>
      </c>
      <c r="B1617" s="39">
        <f t="shared" si="1"/>
        <v>67</v>
      </c>
      <c r="C1617" s="39" t="str">
        <f>IFERROR(__xludf.DUMMYFUNCTION("IF(ISBETWEEN(B1617,60,69), ""Old"", IF(ISBETWEEN(B1617, 20, 29), ""Young"", ""Other""))"),"Old")</f>
        <v>Old</v>
      </c>
    </row>
    <row r="1618">
      <c r="A1618" s="40">
        <v>19880.0</v>
      </c>
      <c r="B1618" s="39">
        <f t="shared" si="1"/>
        <v>67</v>
      </c>
      <c r="C1618" s="39" t="str">
        <f>IFERROR(__xludf.DUMMYFUNCTION("IF(ISBETWEEN(B1618,60,69), ""Old"", IF(ISBETWEEN(B1618, 20, 29), ""Young"", ""Other""))"),"Old")</f>
        <v>Old</v>
      </c>
    </row>
    <row r="1619">
      <c r="A1619" s="40">
        <v>19881.0</v>
      </c>
      <c r="B1619" s="39">
        <f t="shared" si="1"/>
        <v>67</v>
      </c>
      <c r="C1619" s="39" t="str">
        <f>IFERROR(__xludf.DUMMYFUNCTION("IF(ISBETWEEN(B1619,60,69), ""Old"", IF(ISBETWEEN(B1619, 20, 29), ""Young"", ""Other""))"),"Old")</f>
        <v>Old</v>
      </c>
    </row>
    <row r="1620">
      <c r="A1620" s="40">
        <v>19882.0</v>
      </c>
      <c r="B1620" s="39">
        <f t="shared" si="1"/>
        <v>67</v>
      </c>
      <c r="C1620" s="39" t="str">
        <f>IFERROR(__xludf.DUMMYFUNCTION("IF(ISBETWEEN(B1620,60,69), ""Old"", IF(ISBETWEEN(B1620, 20, 29), ""Young"", ""Other""))"),"Old")</f>
        <v>Old</v>
      </c>
    </row>
    <row r="1621">
      <c r="A1621" s="40">
        <v>19883.0</v>
      </c>
      <c r="B1621" s="39">
        <f t="shared" si="1"/>
        <v>67</v>
      </c>
      <c r="C1621" s="39" t="str">
        <f>IFERROR(__xludf.DUMMYFUNCTION("IF(ISBETWEEN(B1621,60,69), ""Old"", IF(ISBETWEEN(B1621, 20, 29), ""Young"", ""Other""))"),"Old")</f>
        <v>Old</v>
      </c>
    </row>
    <row r="1622">
      <c r="A1622" s="40">
        <v>19884.0</v>
      </c>
      <c r="B1622" s="39">
        <f t="shared" si="1"/>
        <v>67</v>
      </c>
      <c r="C1622" s="39" t="str">
        <f>IFERROR(__xludf.DUMMYFUNCTION("IF(ISBETWEEN(B1622,60,69), ""Old"", IF(ISBETWEEN(B1622, 20, 29), ""Young"", ""Other""))"),"Old")</f>
        <v>Old</v>
      </c>
    </row>
    <row r="1623">
      <c r="A1623" s="40">
        <v>19885.0</v>
      </c>
      <c r="B1623" s="39">
        <f t="shared" si="1"/>
        <v>67</v>
      </c>
      <c r="C1623" s="39" t="str">
        <f>IFERROR(__xludf.DUMMYFUNCTION("IF(ISBETWEEN(B1623,60,69), ""Old"", IF(ISBETWEEN(B1623, 20, 29), ""Young"", ""Other""))"),"Old")</f>
        <v>Old</v>
      </c>
    </row>
    <row r="1624">
      <c r="A1624" s="40">
        <v>19886.0</v>
      </c>
      <c r="B1624" s="39">
        <f t="shared" si="1"/>
        <v>67</v>
      </c>
      <c r="C1624" s="39" t="str">
        <f>IFERROR(__xludf.DUMMYFUNCTION("IF(ISBETWEEN(B1624,60,69), ""Old"", IF(ISBETWEEN(B1624, 20, 29), ""Young"", ""Other""))"),"Old")</f>
        <v>Old</v>
      </c>
    </row>
    <row r="1625">
      <c r="A1625" s="40">
        <v>19887.0</v>
      </c>
      <c r="B1625" s="39">
        <f t="shared" si="1"/>
        <v>67</v>
      </c>
      <c r="C1625" s="39" t="str">
        <f>IFERROR(__xludf.DUMMYFUNCTION("IF(ISBETWEEN(B1625,60,69), ""Old"", IF(ISBETWEEN(B1625, 20, 29), ""Young"", ""Other""))"),"Old")</f>
        <v>Old</v>
      </c>
    </row>
    <row r="1626">
      <c r="A1626" s="40">
        <v>19888.0</v>
      </c>
      <c r="B1626" s="39">
        <f t="shared" si="1"/>
        <v>67</v>
      </c>
      <c r="C1626" s="39" t="str">
        <f>IFERROR(__xludf.DUMMYFUNCTION("IF(ISBETWEEN(B1626,60,69), ""Old"", IF(ISBETWEEN(B1626, 20, 29), ""Young"", ""Other""))"),"Old")</f>
        <v>Old</v>
      </c>
    </row>
    <row r="1627">
      <c r="A1627" s="40">
        <v>19889.0</v>
      </c>
      <c r="B1627" s="39">
        <f t="shared" si="1"/>
        <v>67</v>
      </c>
      <c r="C1627" s="39" t="str">
        <f>IFERROR(__xludf.DUMMYFUNCTION("IF(ISBETWEEN(B1627,60,69), ""Old"", IF(ISBETWEEN(B1627, 20, 29), ""Young"", ""Other""))"),"Old")</f>
        <v>Old</v>
      </c>
    </row>
    <row r="1628">
      <c r="A1628" s="40">
        <v>19890.0</v>
      </c>
      <c r="B1628" s="39">
        <f t="shared" si="1"/>
        <v>67</v>
      </c>
      <c r="C1628" s="39" t="str">
        <f>IFERROR(__xludf.DUMMYFUNCTION("IF(ISBETWEEN(B1628,60,69), ""Old"", IF(ISBETWEEN(B1628, 20, 29), ""Young"", ""Other""))"),"Old")</f>
        <v>Old</v>
      </c>
    </row>
    <row r="1629">
      <c r="A1629" s="40">
        <v>19891.0</v>
      </c>
      <c r="B1629" s="39">
        <f t="shared" si="1"/>
        <v>67</v>
      </c>
      <c r="C1629" s="39" t="str">
        <f>IFERROR(__xludf.DUMMYFUNCTION("IF(ISBETWEEN(B1629,60,69), ""Old"", IF(ISBETWEEN(B1629, 20, 29), ""Young"", ""Other""))"),"Old")</f>
        <v>Old</v>
      </c>
    </row>
    <row r="1630">
      <c r="A1630" s="40">
        <v>19892.0</v>
      </c>
      <c r="B1630" s="39">
        <f t="shared" si="1"/>
        <v>67</v>
      </c>
      <c r="C1630" s="39" t="str">
        <f>IFERROR(__xludf.DUMMYFUNCTION("IF(ISBETWEEN(B1630,60,69), ""Old"", IF(ISBETWEEN(B1630, 20, 29), ""Young"", ""Other""))"),"Old")</f>
        <v>Old</v>
      </c>
    </row>
    <row r="1631">
      <c r="A1631" s="40">
        <v>19893.0</v>
      </c>
      <c r="B1631" s="39">
        <f t="shared" si="1"/>
        <v>67</v>
      </c>
      <c r="C1631" s="39" t="str">
        <f>IFERROR(__xludf.DUMMYFUNCTION("IF(ISBETWEEN(B1631,60,69), ""Old"", IF(ISBETWEEN(B1631, 20, 29), ""Young"", ""Other""))"),"Old")</f>
        <v>Old</v>
      </c>
    </row>
    <row r="1632">
      <c r="A1632" s="40">
        <v>19894.0</v>
      </c>
      <c r="B1632" s="39">
        <f t="shared" si="1"/>
        <v>67</v>
      </c>
      <c r="C1632" s="39" t="str">
        <f>IFERROR(__xludf.DUMMYFUNCTION("IF(ISBETWEEN(B1632,60,69), ""Old"", IF(ISBETWEEN(B1632, 20, 29), ""Young"", ""Other""))"),"Old")</f>
        <v>Old</v>
      </c>
    </row>
    <row r="1633">
      <c r="A1633" s="40">
        <v>19895.0</v>
      </c>
      <c r="B1633" s="39">
        <f t="shared" si="1"/>
        <v>67</v>
      </c>
      <c r="C1633" s="39" t="str">
        <f>IFERROR(__xludf.DUMMYFUNCTION("IF(ISBETWEEN(B1633,60,69), ""Old"", IF(ISBETWEEN(B1633, 20, 29), ""Young"", ""Other""))"),"Old")</f>
        <v>Old</v>
      </c>
    </row>
    <row r="1634">
      <c r="A1634" s="40">
        <v>19896.0</v>
      </c>
      <c r="B1634" s="39">
        <f t="shared" si="1"/>
        <v>67</v>
      </c>
      <c r="C1634" s="39" t="str">
        <f>IFERROR(__xludf.DUMMYFUNCTION("IF(ISBETWEEN(B1634,60,69), ""Old"", IF(ISBETWEEN(B1634, 20, 29), ""Young"", ""Other""))"),"Old")</f>
        <v>Old</v>
      </c>
    </row>
    <row r="1635">
      <c r="A1635" s="40">
        <v>19897.0</v>
      </c>
      <c r="B1635" s="39">
        <f t="shared" si="1"/>
        <v>67</v>
      </c>
      <c r="C1635" s="39" t="str">
        <f>IFERROR(__xludf.DUMMYFUNCTION("IF(ISBETWEEN(B1635,60,69), ""Old"", IF(ISBETWEEN(B1635, 20, 29), ""Young"", ""Other""))"),"Old")</f>
        <v>Old</v>
      </c>
    </row>
    <row r="1636">
      <c r="A1636" s="40">
        <v>19898.0</v>
      </c>
      <c r="B1636" s="39">
        <f t="shared" si="1"/>
        <v>67</v>
      </c>
      <c r="C1636" s="39" t="str">
        <f>IFERROR(__xludf.DUMMYFUNCTION("IF(ISBETWEEN(B1636,60,69), ""Old"", IF(ISBETWEEN(B1636, 20, 29), ""Young"", ""Other""))"),"Old")</f>
        <v>Old</v>
      </c>
    </row>
    <row r="1637">
      <c r="A1637" s="40">
        <v>19899.0</v>
      </c>
      <c r="B1637" s="39">
        <f t="shared" si="1"/>
        <v>67</v>
      </c>
      <c r="C1637" s="39" t="str">
        <f>IFERROR(__xludf.DUMMYFUNCTION("IF(ISBETWEEN(B1637,60,69), ""Old"", IF(ISBETWEEN(B1637, 20, 29), ""Young"", ""Other""))"),"Old")</f>
        <v>Old</v>
      </c>
    </row>
    <row r="1638">
      <c r="A1638" s="40">
        <v>19900.0</v>
      </c>
      <c r="B1638" s="39">
        <f t="shared" si="1"/>
        <v>67</v>
      </c>
      <c r="C1638" s="39" t="str">
        <f>IFERROR(__xludf.DUMMYFUNCTION("IF(ISBETWEEN(B1638,60,69), ""Old"", IF(ISBETWEEN(B1638, 20, 29), ""Young"", ""Other""))"),"Old")</f>
        <v>Old</v>
      </c>
    </row>
    <row r="1639">
      <c r="A1639" s="40">
        <v>19901.0</v>
      </c>
      <c r="B1639" s="39">
        <f t="shared" si="1"/>
        <v>67</v>
      </c>
      <c r="C1639" s="39" t="str">
        <f>IFERROR(__xludf.DUMMYFUNCTION("IF(ISBETWEEN(B1639,60,69), ""Old"", IF(ISBETWEEN(B1639, 20, 29), ""Young"", ""Other""))"),"Old")</f>
        <v>Old</v>
      </c>
    </row>
    <row r="1640">
      <c r="A1640" s="40">
        <v>19902.0</v>
      </c>
      <c r="B1640" s="39">
        <f t="shared" si="1"/>
        <v>67</v>
      </c>
      <c r="C1640" s="39" t="str">
        <f>IFERROR(__xludf.DUMMYFUNCTION("IF(ISBETWEEN(B1640,60,69), ""Old"", IF(ISBETWEEN(B1640, 20, 29), ""Young"", ""Other""))"),"Old")</f>
        <v>Old</v>
      </c>
    </row>
    <row r="1641">
      <c r="A1641" s="40">
        <v>19903.0</v>
      </c>
      <c r="B1641" s="39">
        <f t="shared" si="1"/>
        <v>67</v>
      </c>
      <c r="C1641" s="39" t="str">
        <f>IFERROR(__xludf.DUMMYFUNCTION("IF(ISBETWEEN(B1641,60,69), ""Old"", IF(ISBETWEEN(B1641, 20, 29), ""Young"", ""Other""))"),"Old")</f>
        <v>Old</v>
      </c>
    </row>
    <row r="1642">
      <c r="A1642" s="40">
        <v>19904.0</v>
      </c>
      <c r="B1642" s="39">
        <f t="shared" si="1"/>
        <v>67</v>
      </c>
      <c r="C1642" s="39" t="str">
        <f>IFERROR(__xludf.DUMMYFUNCTION("IF(ISBETWEEN(B1642,60,69), ""Old"", IF(ISBETWEEN(B1642, 20, 29), ""Young"", ""Other""))"),"Old")</f>
        <v>Old</v>
      </c>
    </row>
    <row r="1643">
      <c r="A1643" s="40">
        <v>19905.0</v>
      </c>
      <c r="B1643" s="39">
        <f t="shared" si="1"/>
        <v>67</v>
      </c>
      <c r="C1643" s="39" t="str">
        <f>IFERROR(__xludf.DUMMYFUNCTION("IF(ISBETWEEN(B1643,60,69), ""Old"", IF(ISBETWEEN(B1643, 20, 29), ""Young"", ""Other""))"),"Old")</f>
        <v>Old</v>
      </c>
    </row>
    <row r="1644">
      <c r="A1644" s="40">
        <v>19906.0</v>
      </c>
      <c r="B1644" s="39">
        <f t="shared" si="1"/>
        <v>67</v>
      </c>
      <c r="C1644" s="39" t="str">
        <f>IFERROR(__xludf.DUMMYFUNCTION("IF(ISBETWEEN(B1644,60,69), ""Old"", IF(ISBETWEEN(B1644, 20, 29), ""Young"", ""Other""))"),"Old")</f>
        <v>Old</v>
      </c>
    </row>
    <row r="1645">
      <c r="A1645" s="40">
        <v>19907.0</v>
      </c>
      <c r="B1645" s="39">
        <f t="shared" si="1"/>
        <v>67</v>
      </c>
      <c r="C1645" s="39" t="str">
        <f>IFERROR(__xludf.DUMMYFUNCTION("IF(ISBETWEEN(B1645,60,69), ""Old"", IF(ISBETWEEN(B1645, 20, 29), ""Young"", ""Other""))"),"Old")</f>
        <v>Old</v>
      </c>
    </row>
    <row r="1646">
      <c r="A1646" s="40">
        <v>19908.0</v>
      </c>
      <c r="B1646" s="39">
        <f t="shared" si="1"/>
        <v>67</v>
      </c>
      <c r="C1646" s="39" t="str">
        <f>IFERROR(__xludf.DUMMYFUNCTION("IF(ISBETWEEN(B1646,60,69), ""Old"", IF(ISBETWEEN(B1646, 20, 29), ""Young"", ""Other""))"),"Old")</f>
        <v>Old</v>
      </c>
    </row>
    <row r="1647">
      <c r="A1647" s="40">
        <v>19909.0</v>
      </c>
      <c r="B1647" s="39">
        <f t="shared" si="1"/>
        <v>67</v>
      </c>
      <c r="C1647" s="39" t="str">
        <f>IFERROR(__xludf.DUMMYFUNCTION("IF(ISBETWEEN(B1647,60,69), ""Old"", IF(ISBETWEEN(B1647, 20, 29), ""Young"", ""Other""))"),"Old")</f>
        <v>Old</v>
      </c>
    </row>
    <row r="1648">
      <c r="A1648" s="40">
        <v>19910.0</v>
      </c>
      <c r="B1648" s="39">
        <f t="shared" si="1"/>
        <v>67</v>
      </c>
      <c r="C1648" s="39" t="str">
        <f>IFERROR(__xludf.DUMMYFUNCTION("IF(ISBETWEEN(B1648,60,69), ""Old"", IF(ISBETWEEN(B1648, 20, 29), ""Young"", ""Other""))"),"Old")</f>
        <v>Old</v>
      </c>
    </row>
    <row r="1649">
      <c r="A1649" s="40">
        <v>19911.0</v>
      </c>
      <c r="B1649" s="39">
        <f t="shared" si="1"/>
        <v>67</v>
      </c>
      <c r="C1649" s="39" t="str">
        <f>IFERROR(__xludf.DUMMYFUNCTION("IF(ISBETWEEN(B1649,60,69), ""Old"", IF(ISBETWEEN(B1649, 20, 29), ""Young"", ""Other""))"),"Old")</f>
        <v>Old</v>
      </c>
    </row>
    <row r="1650">
      <c r="A1650" s="40">
        <v>19912.0</v>
      </c>
      <c r="B1650" s="39">
        <f t="shared" si="1"/>
        <v>67</v>
      </c>
      <c r="C1650" s="39" t="str">
        <f>IFERROR(__xludf.DUMMYFUNCTION("IF(ISBETWEEN(B1650,60,69), ""Old"", IF(ISBETWEEN(B1650, 20, 29), ""Young"", ""Other""))"),"Old")</f>
        <v>Old</v>
      </c>
    </row>
    <row r="1651">
      <c r="A1651" s="40">
        <v>19913.0</v>
      </c>
      <c r="B1651" s="39">
        <f t="shared" si="1"/>
        <v>67</v>
      </c>
      <c r="C1651" s="39" t="str">
        <f>IFERROR(__xludf.DUMMYFUNCTION("IF(ISBETWEEN(B1651,60,69), ""Old"", IF(ISBETWEEN(B1651, 20, 29), ""Young"", ""Other""))"),"Old")</f>
        <v>Old</v>
      </c>
    </row>
    <row r="1652">
      <c r="A1652" s="40">
        <v>19914.0</v>
      </c>
      <c r="B1652" s="39">
        <f t="shared" si="1"/>
        <v>67</v>
      </c>
      <c r="C1652" s="39" t="str">
        <f>IFERROR(__xludf.DUMMYFUNCTION("IF(ISBETWEEN(B1652,60,69), ""Old"", IF(ISBETWEEN(B1652, 20, 29), ""Young"", ""Other""))"),"Old")</f>
        <v>Old</v>
      </c>
    </row>
    <row r="1653">
      <c r="A1653" s="40">
        <v>19915.0</v>
      </c>
      <c r="B1653" s="39">
        <f t="shared" si="1"/>
        <v>67</v>
      </c>
      <c r="C1653" s="39" t="str">
        <f>IFERROR(__xludf.DUMMYFUNCTION("IF(ISBETWEEN(B1653,60,69), ""Old"", IF(ISBETWEEN(B1653, 20, 29), ""Young"", ""Other""))"),"Old")</f>
        <v>Old</v>
      </c>
    </row>
    <row r="1654">
      <c r="A1654" s="40">
        <v>19916.0</v>
      </c>
      <c r="B1654" s="39">
        <f t="shared" si="1"/>
        <v>67</v>
      </c>
      <c r="C1654" s="39" t="str">
        <f>IFERROR(__xludf.DUMMYFUNCTION("IF(ISBETWEEN(B1654,60,69), ""Old"", IF(ISBETWEEN(B1654, 20, 29), ""Young"", ""Other""))"),"Old")</f>
        <v>Old</v>
      </c>
    </row>
    <row r="1655">
      <c r="A1655" s="40">
        <v>19917.0</v>
      </c>
      <c r="B1655" s="39">
        <f t="shared" si="1"/>
        <v>67</v>
      </c>
      <c r="C1655" s="39" t="str">
        <f>IFERROR(__xludf.DUMMYFUNCTION("IF(ISBETWEEN(B1655,60,69), ""Old"", IF(ISBETWEEN(B1655, 20, 29), ""Young"", ""Other""))"),"Old")</f>
        <v>Old</v>
      </c>
    </row>
    <row r="1656">
      <c r="A1656" s="40">
        <v>19918.0</v>
      </c>
      <c r="B1656" s="39">
        <f t="shared" si="1"/>
        <v>67</v>
      </c>
      <c r="C1656" s="39" t="str">
        <f>IFERROR(__xludf.DUMMYFUNCTION("IF(ISBETWEEN(B1656,60,69), ""Old"", IF(ISBETWEEN(B1656, 20, 29), ""Young"", ""Other""))"),"Old")</f>
        <v>Old</v>
      </c>
    </row>
    <row r="1657">
      <c r="A1657" s="40">
        <v>19919.0</v>
      </c>
      <c r="B1657" s="39">
        <f t="shared" si="1"/>
        <v>67</v>
      </c>
      <c r="C1657" s="39" t="str">
        <f>IFERROR(__xludf.DUMMYFUNCTION("IF(ISBETWEEN(B1657,60,69), ""Old"", IF(ISBETWEEN(B1657, 20, 29), ""Young"", ""Other""))"),"Old")</f>
        <v>Old</v>
      </c>
    </row>
    <row r="1658">
      <c r="A1658" s="40">
        <v>19920.0</v>
      </c>
      <c r="B1658" s="39">
        <f t="shared" si="1"/>
        <v>67</v>
      </c>
      <c r="C1658" s="39" t="str">
        <f>IFERROR(__xludf.DUMMYFUNCTION("IF(ISBETWEEN(B1658,60,69), ""Old"", IF(ISBETWEEN(B1658, 20, 29), ""Young"", ""Other""))"),"Old")</f>
        <v>Old</v>
      </c>
    </row>
    <row r="1659">
      <c r="A1659" s="40">
        <v>19921.0</v>
      </c>
      <c r="B1659" s="39">
        <f t="shared" si="1"/>
        <v>67</v>
      </c>
      <c r="C1659" s="39" t="str">
        <f>IFERROR(__xludf.DUMMYFUNCTION("IF(ISBETWEEN(B1659,60,69), ""Old"", IF(ISBETWEEN(B1659, 20, 29), ""Young"", ""Other""))"),"Old")</f>
        <v>Old</v>
      </c>
    </row>
    <row r="1660">
      <c r="A1660" s="40">
        <v>19922.0</v>
      </c>
      <c r="B1660" s="39">
        <f t="shared" si="1"/>
        <v>67</v>
      </c>
      <c r="C1660" s="39" t="str">
        <f>IFERROR(__xludf.DUMMYFUNCTION("IF(ISBETWEEN(B1660,60,69), ""Old"", IF(ISBETWEEN(B1660, 20, 29), ""Young"", ""Other""))"),"Old")</f>
        <v>Old</v>
      </c>
    </row>
    <row r="1661">
      <c r="A1661" s="40">
        <v>19923.0</v>
      </c>
      <c r="B1661" s="39">
        <f t="shared" si="1"/>
        <v>67</v>
      </c>
      <c r="C1661" s="39" t="str">
        <f>IFERROR(__xludf.DUMMYFUNCTION("IF(ISBETWEEN(B1661,60,69), ""Old"", IF(ISBETWEEN(B1661, 20, 29), ""Young"", ""Other""))"),"Old")</f>
        <v>Old</v>
      </c>
    </row>
    <row r="1662">
      <c r="A1662" s="40">
        <v>19924.0</v>
      </c>
      <c r="B1662" s="39">
        <f t="shared" si="1"/>
        <v>67</v>
      </c>
      <c r="C1662" s="39" t="str">
        <f>IFERROR(__xludf.DUMMYFUNCTION("IF(ISBETWEEN(B1662,60,69), ""Old"", IF(ISBETWEEN(B1662, 20, 29), ""Young"", ""Other""))"),"Old")</f>
        <v>Old</v>
      </c>
    </row>
    <row r="1663">
      <c r="A1663" s="40">
        <v>19925.0</v>
      </c>
      <c r="B1663" s="39">
        <f t="shared" si="1"/>
        <v>67</v>
      </c>
      <c r="C1663" s="39" t="str">
        <f>IFERROR(__xludf.DUMMYFUNCTION("IF(ISBETWEEN(B1663,60,69), ""Old"", IF(ISBETWEEN(B1663, 20, 29), ""Young"", ""Other""))"),"Old")</f>
        <v>Old</v>
      </c>
    </row>
    <row r="1664">
      <c r="A1664" s="40">
        <v>19926.0</v>
      </c>
      <c r="B1664" s="39">
        <f t="shared" si="1"/>
        <v>67</v>
      </c>
      <c r="C1664" s="39" t="str">
        <f>IFERROR(__xludf.DUMMYFUNCTION("IF(ISBETWEEN(B1664,60,69), ""Old"", IF(ISBETWEEN(B1664, 20, 29), ""Young"", ""Other""))"),"Old")</f>
        <v>Old</v>
      </c>
    </row>
    <row r="1665">
      <c r="A1665" s="40">
        <v>19927.0</v>
      </c>
      <c r="B1665" s="39">
        <f t="shared" si="1"/>
        <v>67</v>
      </c>
      <c r="C1665" s="39" t="str">
        <f>IFERROR(__xludf.DUMMYFUNCTION("IF(ISBETWEEN(B1665,60,69), ""Old"", IF(ISBETWEEN(B1665, 20, 29), ""Young"", ""Other""))"),"Old")</f>
        <v>Old</v>
      </c>
    </row>
    <row r="1666">
      <c r="A1666" s="40">
        <v>19928.0</v>
      </c>
      <c r="B1666" s="39">
        <f t="shared" si="1"/>
        <v>67</v>
      </c>
      <c r="C1666" s="39" t="str">
        <f>IFERROR(__xludf.DUMMYFUNCTION("IF(ISBETWEEN(B1666,60,69), ""Old"", IF(ISBETWEEN(B1666, 20, 29), ""Young"", ""Other""))"),"Old")</f>
        <v>Old</v>
      </c>
    </row>
    <row r="1667">
      <c r="A1667" s="40">
        <v>19929.0</v>
      </c>
      <c r="B1667" s="39">
        <f t="shared" si="1"/>
        <v>67</v>
      </c>
      <c r="C1667" s="39" t="str">
        <f>IFERROR(__xludf.DUMMYFUNCTION("IF(ISBETWEEN(B1667,60,69), ""Old"", IF(ISBETWEEN(B1667, 20, 29), ""Young"", ""Other""))"),"Old")</f>
        <v>Old</v>
      </c>
    </row>
    <row r="1668">
      <c r="A1668" s="40">
        <v>19930.0</v>
      </c>
      <c r="B1668" s="39">
        <f t="shared" si="1"/>
        <v>67</v>
      </c>
      <c r="C1668" s="39" t="str">
        <f>IFERROR(__xludf.DUMMYFUNCTION("IF(ISBETWEEN(B1668,60,69), ""Old"", IF(ISBETWEEN(B1668, 20, 29), ""Young"", ""Other""))"),"Old")</f>
        <v>Old</v>
      </c>
    </row>
    <row r="1669">
      <c r="A1669" s="40">
        <v>19931.0</v>
      </c>
      <c r="B1669" s="39">
        <f t="shared" si="1"/>
        <v>67</v>
      </c>
      <c r="C1669" s="39" t="str">
        <f>IFERROR(__xludf.DUMMYFUNCTION("IF(ISBETWEEN(B1669,60,69), ""Old"", IF(ISBETWEEN(B1669, 20, 29), ""Young"", ""Other""))"),"Old")</f>
        <v>Old</v>
      </c>
    </row>
    <row r="1670">
      <c r="A1670" s="40">
        <v>19932.0</v>
      </c>
      <c r="B1670" s="39">
        <f t="shared" si="1"/>
        <v>67</v>
      </c>
      <c r="C1670" s="39" t="str">
        <f>IFERROR(__xludf.DUMMYFUNCTION("IF(ISBETWEEN(B1670,60,69), ""Old"", IF(ISBETWEEN(B1670, 20, 29), ""Young"", ""Other""))"),"Old")</f>
        <v>Old</v>
      </c>
    </row>
    <row r="1671">
      <c r="A1671" s="40">
        <v>19933.0</v>
      </c>
      <c r="B1671" s="39">
        <f t="shared" si="1"/>
        <v>67</v>
      </c>
      <c r="C1671" s="39" t="str">
        <f>IFERROR(__xludf.DUMMYFUNCTION("IF(ISBETWEEN(B1671,60,69), ""Old"", IF(ISBETWEEN(B1671, 20, 29), ""Young"", ""Other""))"),"Old")</f>
        <v>Old</v>
      </c>
    </row>
    <row r="1672">
      <c r="A1672" s="40">
        <v>19934.0</v>
      </c>
      <c r="B1672" s="39">
        <f t="shared" si="1"/>
        <v>67</v>
      </c>
      <c r="C1672" s="39" t="str">
        <f>IFERROR(__xludf.DUMMYFUNCTION("IF(ISBETWEEN(B1672,60,69), ""Old"", IF(ISBETWEEN(B1672, 20, 29), ""Young"", ""Other""))"),"Old")</f>
        <v>Old</v>
      </c>
    </row>
    <row r="1673">
      <c r="A1673" s="40">
        <v>19935.0</v>
      </c>
      <c r="B1673" s="39">
        <f t="shared" si="1"/>
        <v>67</v>
      </c>
      <c r="C1673" s="39" t="str">
        <f>IFERROR(__xludf.DUMMYFUNCTION("IF(ISBETWEEN(B1673,60,69), ""Old"", IF(ISBETWEEN(B1673, 20, 29), ""Young"", ""Other""))"),"Old")</f>
        <v>Old</v>
      </c>
    </row>
    <row r="1674">
      <c r="A1674" s="40">
        <v>19936.0</v>
      </c>
      <c r="B1674" s="39">
        <f t="shared" si="1"/>
        <v>67</v>
      </c>
      <c r="C1674" s="39" t="str">
        <f>IFERROR(__xludf.DUMMYFUNCTION("IF(ISBETWEEN(B1674,60,69), ""Old"", IF(ISBETWEEN(B1674, 20, 29), ""Young"", ""Other""))"),"Old")</f>
        <v>Old</v>
      </c>
    </row>
    <row r="1675">
      <c r="A1675" s="40">
        <v>19937.0</v>
      </c>
      <c r="B1675" s="39">
        <f t="shared" si="1"/>
        <v>67</v>
      </c>
      <c r="C1675" s="39" t="str">
        <f>IFERROR(__xludf.DUMMYFUNCTION("IF(ISBETWEEN(B1675,60,69), ""Old"", IF(ISBETWEEN(B1675, 20, 29), ""Young"", ""Other""))"),"Old")</f>
        <v>Old</v>
      </c>
    </row>
    <row r="1676">
      <c r="A1676" s="40">
        <v>19938.0</v>
      </c>
      <c r="B1676" s="39">
        <f t="shared" si="1"/>
        <v>67</v>
      </c>
      <c r="C1676" s="39" t="str">
        <f>IFERROR(__xludf.DUMMYFUNCTION("IF(ISBETWEEN(B1676,60,69), ""Old"", IF(ISBETWEEN(B1676, 20, 29), ""Young"", ""Other""))"),"Old")</f>
        <v>Old</v>
      </c>
    </row>
    <row r="1677">
      <c r="A1677" s="40">
        <v>19939.0</v>
      </c>
      <c r="B1677" s="39">
        <f t="shared" si="1"/>
        <v>67</v>
      </c>
      <c r="C1677" s="39" t="str">
        <f>IFERROR(__xludf.DUMMYFUNCTION("IF(ISBETWEEN(B1677,60,69), ""Old"", IF(ISBETWEEN(B1677, 20, 29), ""Young"", ""Other""))"),"Old")</f>
        <v>Old</v>
      </c>
    </row>
    <row r="1678">
      <c r="A1678" s="40">
        <v>19940.0</v>
      </c>
      <c r="B1678" s="39">
        <f t="shared" si="1"/>
        <v>67</v>
      </c>
      <c r="C1678" s="39" t="str">
        <f>IFERROR(__xludf.DUMMYFUNCTION("IF(ISBETWEEN(B1678,60,69), ""Old"", IF(ISBETWEEN(B1678, 20, 29), ""Young"", ""Other""))"),"Old")</f>
        <v>Old</v>
      </c>
    </row>
    <row r="1679">
      <c r="A1679" s="40">
        <v>19941.0</v>
      </c>
      <c r="B1679" s="39">
        <f t="shared" si="1"/>
        <v>67</v>
      </c>
      <c r="C1679" s="39" t="str">
        <f>IFERROR(__xludf.DUMMYFUNCTION("IF(ISBETWEEN(B1679,60,69), ""Old"", IF(ISBETWEEN(B1679, 20, 29), ""Young"", ""Other""))"),"Old")</f>
        <v>Old</v>
      </c>
    </row>
    <row r="1680">
      <c r="A1680" s="40">
        <v>19942.0</v>
      </c>
      <c r="B1680" s="39">
        <f t="shared" si="1"/>
        <v>67</v>
      </c>
      <c r="C1680" s="39" t="str">
        <f>IFERROR(__xludf.DUMMYFUNCTION("IF(ISBETWEEN(B1680,60,69), ""Old"", IF(ISBETWEEN(B1680, 20, 29), ""Young"", ""Other""))"),"Old")</f>
        <v>Old</v>
      </c>
    </row>
    <row r="1681">
      <c r="A1681" s="40">
        <v>19943.0</v>
      </c>
      <c r="B1681" s="39">
        <f t="shared" si="1"/>
        <v>67</v>
      </c>
      <c r="C1681" s="39" t="str">
        <f>IFERROR(__xludf.DUMMYFUNCTION("IF(ISBETWEEN(B1681,60,69), ""Old"", IF(ISBETWEEN(B1681, 20, 29), ""Young"", ""Other""))"),"Old")</f>
        <v>Old</v>
      </c>
    </row>
    <row r="1682">
      <c r="A1682" s="40">
        <v>19944.0</v>
      </c>
      <c r="B1682" s="39">
        <f t="shared" si="1"/>
        <v>67</v>
      </c>
      <c r="C1682" s="39" t="str">
        <f>IFERROR(__xludf.DUMMYFUNCTION("IF(ISBETWEEN(B1682,60,69), ""Old"", IF(ISBETWEEN(B1682, 20, 29), ""Young"", ""Other""))"),"Old")</f>
        <v>Old</v>
      </c>
    </row>
    <row r="1683">
      <c r="A1683" s="40">
        <v>19945.0</v>
      </c>
      <c r="B1683" s="39">
        <f t="shared" si="1"/>
        <v>67</v>
      </c>
      <c r="C1683" s="39" t="str">
        <f>IFERROR(__xludf.DUMMYFUNCTION("IF(ISBETWEEN(B1683,60,69), ""Old"", IF(ISBETWEEN(B1683, 20, 29), ""Young"", ""Other""))"),"Old")</f>
        <v>Old</v>
      </c>
    </row>
    <row r="1684">
      <c r="A1684" s="40">
        <v>19946.0</v>
      </c>
      <c r="B1684" s="39">
        <f t="shared" si="1"/>
        <v>67</v>
      </c>
      <c r="C1684" s="39" t="str">
        <f>IFERROR(__xludf.DUMMYFUNCTION("IF(ISBETWEEN(B1684,60,69), ""Old"", IF(ISBETWEEN(B1684, 20, 29), ""Young"", ""Other""))"),"Old")</f>
        <v>Old</v>
      </c>
    </row>
    <row r="1685">
      <c r="A1685" s="40">
        <v>19947.0</v>
      </c>
      <c r="B1685" s="39">
        <f t="shared" si="1"/>
        <v>67</v>
      </c>
      <c r="C1685" s="39" t="str">
        <f>IFERROR(__xludf.DUMMYFUNCTION("IF(ISBETWEEN(B1685,60,69), ""Old"", IF(ISBETWEEN(B1685, 20, 29), ""Young"", ""Other""))"),"Old")</f>
        <v>Old</v>
      </c>
    </row>
    <row r="1686">
      <c r="A1686" s="40">
        <v>19948.0</v>
      </c>
      <c r="B1686" s="39">
        <f t="shared" si="1"/>
        <v>67</v>
      </c>
      <c r="C1686" s="39" t="str">
        <f>IFERROR(__xludf.DUMMYFUNCTION("IF(ISBETWEEN(B1686,60,69), ""Old"", IF(ISBETWEEN(B1686, 20, 29), ""Young"", ""Other""))"),"Old")</f>
        <v>Old</v>
      </c>
    </row>
    <row r="1687">
      <c r="A1687" s="40">
        <v>19949.0</v>
      </c>
      <c r="B1687" s="39">
        <f t="shared" si="1"/>
        <v>67</v>
      </c>
      <c r="C1687" s="39" t="str">
        <f>IFERROR(__xludf.DUMMYFUNCTION("IF(ISBETWEEN(B1687,60,69), ""Old"", IF(ISBETWEEN(B1687, 20, 29), ""Young"", ""Other""))"),"Old")</f>
        <v>Old</v>
      </c>
    </row>
    <row r="1688">
      <c r="A1688" s="40">
        <v>19950.0</v>
      </c>
      <c r="B1688" s="39">
        <f t="shared" si="1"/>
        <v>67</v>
      </c>
      <c r="C1688" s="39" t="str">
        <f>IFERROR(__xludf.DUMMYFUNCTION("IF(ISBETWEEN(B1688,60,69), ""Old"", IF(ISBETWEEN(B1688, 20, 29), ""Young"", ""Other""))"),"Old")</f>
        <v>Old</v>
      </c>
    </row>
    <row r="1689">
      <c r="A1689" s="40">
        <v>19951.0</v>
      </c>
      <c r="B1689" s="39">
        <f t="shared" si="1"/>
        <v>67</v>
      </c>
      <c r="C1689" s="39" t="str">
        <f>IFERROR(__xludf.DUMMYFUNCTION("IF(ISBETWEEN(B1689,60,69), ""Old"", IF(ISBETWEEN(B1689, 20, 29), ""Young"", ""Other""))"),"Old")</f>
        <v>Old</v>
      </c>
    </row>
    <row r="1690">
      <c r="A1690" s="40">
        <v>19952.0</v>
      </c>
      <c r="B1690" s="39">
        <f t="shared" si="1"/>
        <v>67</v>
      </c>
      <c r="C1690" s="39" t="str">
        <f>IFERROR(__xludf.DUMMYFUNCTION("IF(ISBETWEEN(B1690,60,69), ""Old"", IF(ISBETWEEN(B1690, 20, 29), ""Young"", ""Other""))"),"Old")</f>
        <v>Old</v>
      </c>
    </row>
    <row r="1691">
      <c r="A1691" s="40">
        <v>19953.0</v>
      </c>
      <c r="B1691" s="39">
        <f t="shared" si="1"/>
        <v>67</v>
      </c>
      <c r="C1691" s="39" t="str">
        <f>IFERROR(__xludf.DUMMYFUNCTION("IF(ISBETWEEN(B1691,60,69), ""Old"", IF(ISBETWEEN(B1691, 20, 29), ""Young"", ""Other""))"),"Old")</f>
        <v>Old</v>
      </c>
    </row>
    <row r="1692">
      <c r="A1692" s="40">
        <v>19954.0</v>
      </c>
      <c r="B1692" s="39">
        <f t="shared" si="1"/>
        <v>67</v>
      </c>
      <c r="C1692" s="39" t="str">
        <f>IFERROR(__xludf.DUMMYFUNCTION("IF(ISBETWEEN(B1692,60,69), ""Old"", IF(ISBETWEEN(B1692, 20, 29), ""Young"", ""Other""))"),"Old")</f>
        <v>Old</v>
      </c>
    </row>
    <row r="1693">
      <c r="A1693" s="40">
        <v>19955.0</v>
      </c>
      <c r="B1693" s="39">
        <f t="shared" si="1"/>
        <v>67</v>
      </c>
      <c r="C1693" s="39" t="str">
        <f>IFERROR(__xludf.DUMMYFUNCTION("IF(ISBETWEEN(B1693,60,69), ""Old"", IF(ISBETWEEN(B1693, 20, 29), ""Young"", ""Other""))"),"Old")</f>
        <v>Old</v>
      </c>
    </row>
    <row r="1694">
      <c r="A1694" s="40">
        <v>19956.0</v>
      </c>
      <c r="B1694" s="39">
        <f t="shared" si="1"/>
        <v>67</v>
      </c>
      <c r="C1694" s="39" t="str">
        <f>IFERROR(__xludf.DUMMYFUNCTION("IF(ISBETWEEN(B1694,60,69), ""Old"", IF(ISBETWEEN(B1694, 20, 29), ""Young"", ""Other""))"),"Old")</f>
        <v>Old</v>
      </c>
    </row>
    <row r="1695">
      <c r="A1695" s="40">
        <v>19957.0</v>
      </c>
      <c r="B1695" s="39">
        <f t="shared" si="1"/>
        <v>67</v>
      </c>
      <c r="C1695" s="39" t="str">
        <f>IFERROR(__xludf.DUMMYFUNCTION("IF(ISBETWEEN(B1695,60,69), ""Old"", IF(ISBETWEEN(B1695, 20, 29), ""Young"", ""Other""))"),"Old")</f>
        <v>Old</v>
      </c>
    </row>
    <row r="1696">
      <c r="A1696" s="40">
        <v>19958.0</v>
      </c>
      <c r="B1696" s="39">
        <f t="shared" si="1"/>
        <v>67</v>
      </c>
      <c r="C1696" s="39" t="str">
        <f>IFERROR(__xludf.DUMMYFUNCTION("IF(ISBETWEEN(B1696,60,69), ""Old"", IF(ISBETWEEN(B1696, 20, 29), ""Young"", ""Other""))"),"Old")</f>
        <v>Old</v>
      </c>
    </row>
    <row r="1697">
      <c r="A1697" s="40">
        <v>19959.0</v>
      </c>
      <c r="B1697" s="39">
        <f t="shared" si="1"/>
        <v>67</v>
      </c>
      <c r="C1697" s="39" t="str">
        <f>IFERROR(__xludf.DUMMYFUNCTION("IF(ISBETWEEN(B1697,60,69), ""Old"", IF(ISBETWEEN(B1697, 20, 29), ""Young"", ""Other""))"),"Old")</f>
        <v>Old</v>
      </c>
    </row>
    <row r="1698">
      <c r="A1698" s="40">
        <v>19960.0</v>
      </c>
      <c r="B1698" s="39">
        <f t="shared" si="1"/>
        <v>67</v>
      </c>
      <c r="C1698" s="39" t="str">
        <f>IFERROR(__xludf.DUMMYFUNCTION("IF(ISBETWEEN(B1698,60,69), ""Old"", IF(ISBETWEEN(B1698, 20, 29), ""Young"", ""Other""))"),"Old")</f>
        <v>Old</v>
      </c>
    </row>
    <row r="1699">
      <c r="A1699" s="40">
        <v>19961.0</v>
      </c>
      <c r="B1699" s="39">
        <f t="shared" si="1"/>
        <v>67</v>
      </c>
      <c r="C1699" s="39" t="str">
        <f>IFERROR(__xludf.DUMMYFUNCTION("IF(ISBETWEEN(B1699,60,69), ""Old"", IF(ISBETWEEN(B1699, 20, 29), ""Young"", ""Other""))"),"Old")</f>
        <v>Old</v>
      </c>
    </row>
    <row r="1700">
      <c r="A1700" s="40">
        <v>19962.0</v>
      </c>
      <c r="B1700" s="39">
        <f t="shared" si="1"/>
        <v>67</v>
      </c>
      <c r="C1700" s="39" t="str">
        <f>IFERROR(__xludf.DUMMYFUNCTION("IF(ISBETWEEN(B1700,60,69), ""Old"", IF(ISBETWEEN(B1700, 20, 29), ""Young"", ""Other""))"),"Old")</f>
        <v>Old</v>
      </c>
    </row>
    <row r="1701">
      <c r="A1701" s="40">
        <v>19963.0</v>
      </c>
      <c r="B1701" s="39">
        <f t="shared" si="1"/>
        <v>67</v>
      </c>
      <c r="C1701" s="39" t="str">
        <f>IFERROR(__xludf.DUMMYFUNCTION("IF(ISBETWEEN(B1701,60,69), ""Old"", IF(ISBETWEEN(B1701, 20, 29), ""Young"", ""Other""))"),"Old")</f>
        <v>Old</v>
      </c>
    </row>
    <row r="1702">
      <c r="A1702" s="40">
        <v>19964.0</v>
      </c>
      <c r="B1702" s="39">
        <f t="shared" si="1"/>
        <v>67</v>
      </c>
      <c r="C1702" s="39" t="str">
        <f>IFERROR(__xludf.DUMMYFUNCTION("IF(ISBETWEEN(B1702,60,69), ""Old"", IF(ISBETWEEN(B1702, 20, 29), ""Young"", ""Other""))"),"Old")</f>
        <v>Old</v>
      </c>
    </row>
    <row r="1703">
      <c r="A1703" s="40">
        <v>19965.0</v>
      </c>
      <c r="B1703" s="39">
        <f t="shared" si="1"/>
        <v>67</v>
      </c>
      <c r="C1703" s="39" t="str">
        <f>IFERROR(__xludf.DUMMYFUNCTION("IF(ISBETWEEN(B1703,60,69), ""Old"", IF(ISBETWEEN(B1703, 20, 29), ""Young"", ""Other""))"),"Old")</f>
        <v>Old</v>
      </c>
    </row>
    <row r="1704">
      <c r="A1704" s="40">
        <v>19966.0</v>
      </c>
      <c r="B1704" s="39">
        <f t="shared" si="1"/>
        <v>67</v>
      </c>
      <c r="C1704" s="39" t="str">
        <f>IFERROR(__xludf.DUMMYFUNCTION("IF(ISBETWEEN(B1704,60,69), ""Old"", IF(ISBETWEEN(B1704, 20, 29), ""Young"", ""Other""))"),"Old")</f>
        <v>Old</v>
      </c>
    </row>
    <row r="1705">
      <c r="A1705" s="40">
        <v>19967.0</v>
      </c>
      <c r="B1705" s="39">
        <f t="shared" si="1"/>
        <v>67</v>
      </c>
      <c r="C1705" s="39" t="str">
        <f>IFERROR(__xludf.DUMMYFUNCTION("IF(ISBETWEEN(B1705,60,69), ""Old"", IF(ISBETWEEN(B1705, 20, 29), ""Young"", ""Other""))"),"Old")</f>
        <v>Old</v>
      </c>
    </row>
    <row r="1706">
      <c r="A1706" s="40">
        <v>19968.0</v>
      </c>
      <c r="B1706" s="39">
        <f t="shared" si="1"/>
        <v>67</v>
      </c>
      <c r="C1706" s="39" t="str">
        <f>IFERROR(__xludf.DUMMYFUNCTION("IF(ISBETWEEN(B1706,60,69), ""Old"", IF(ISBETWEEN(B1706, 20, 29), ""Young"", ""Other""))"),"Old")</f>
        <v>Old</v>
      </c>
    </row>
    <row r="1707">
      <c r="A1707" s="40">
        <v>19969.0</v>
      </c>
      <c r="B1707" s="39">
        <f t="shared" si="1"/>
        <v>67</v>
      </c>
      <c r="C1707" s="39" t="str">
        <f>IFERROR(__xludf.DUMMYFUNCTION("IF(ISBETWEEN(B1707,60,69), ""Old"", IF(ISBETWEEN(B1707, 20, 29), ""Young"", ""Other""))"),"Old")</f>
        <v>Old</v>
      </c>
    </row>
    <row r="1708">
      <c r="A1708" s="40">
        <v>19970.0</v>
      </c>
      <c r="B1708" s="39">
        <f t="shared" si="1"/>
        <v>67</v>
      </c>
      <c r="C1708" s="39" t="str">
        <f>IFERROR(__xludf.DUMMYFUNCTION("IF(ISBETWEEN(B1708,60,69), ""Old"", IF(ISBETWEEN(B1708, 20, 29), ""Young"", ""Other""))"),"Old")</f>
        <v>Old</v>
      </c>
    </row>
    <row r="1709">
      <c r="A1709" s="40">
        <v>19971.0</v>
      </c>
      <c r="B1709" s="39">
        <f t="shared" si="1"/>
        <v>67</v>
      </c>
      <c r="C1709" s="39" t="str">
        <f>IFERROR(__xludf.DUMMYFUNCTION("IF(ISBETWEEN(B1709,60,69), ""Old"", IF(ISBETWEEN(B1709, 20, 29), ""Young"", ""Other""))"),"Old")</f>
        <v>Old</v>
      </c>
    </row>
    <row r="1710">
      <c r="A1710" s="40">
        <v>19972.0</v>
      </c>
      <c r="B1710" s="39">
        <f t="shared" si="1"/>
        <v>67</v>
      </c>
      <c r="C1710" s="39" t="str">
        <f>IFERROR(__xludf.DUMMYFUNCTION("IF(ISBETWEEN(B1710,60,69), ""Old"", IF(ISBETWEEN(B1710, 20, 29), ""Young"", ""Other""))"),"Old")</f>
        <v>Old</v>
      </c>
    </row>
    <row r="1711">
      <c r="A1711" s="40">
        <v>19973.0</v>
      </c>
      <c r="B1711" s="39">
        <f t="shared" si="1"/>
        <v>67</v>
      </c>
      <c r="C1711" s="39" t="str">
        <f>IFERROR(__xludf.DUMMYFUNCTION("IF(ISBETWEEN(B1711,60,69), ""Old"", IF(ISBETWEEN(B1711, 20, 29), ""Young"", ""Other""))"),"Old")</f>
        <v>Old</v>
      </c>
    </row>
    <row r="1712">
      <c r="A1712" s="40">
        <v>19974.0</v>
      </c>
      <c r="B1712" s="39">
        <f t="shared" si="1"/>
        <v>67</v>
      </c>
      <c r="C1712" s="39" t="str">
        <f>IFERROR(__xludf.DUMMYFUNCTION("IF(ISBETWEEN(B1712,60,69), ""Old"", IF(ISBETWEEN(B1712, 20, 29), ""Young"", ""Other""))"),"Old")</f>
        <v>Old</v>
      </c>
    </row>
    <row r="1713">
      <c r="A1713" s="40">
        <v>19975.0</v>
      </c>
      <c r="B1713" s="39">
        <f t="shared" si="1"/>
        <v>67</v>
      </c>
      <c r="C1713" s="39" t="str">
        <f>IFERROR(__xludf.DUMMYFUNCTION("IF(ISBETWEEN(B1713,60,69), ""Old"", IF(ISBETWEEN(B1713, 20, 29), ""Young"", ""Other""))"),"Old")</f>
        <v>Old</v>
      </c>
    </row>
    <row r="1714">
      <c r="A1714" s="40">
        <v>19976.0</v>
      </c>
      <c r="B1714" s="39">
        <f t="shared" si="1"/>
        <v>67</v>
      </c>
      <c r="C1714" s="39" t="str">
        <f>IFERROR(__xludf.DUMMYFUNCTION("IF(ISBETWEEN(B1714,60,69), ""Old"", IF(ISBETWEEN(B1714, 20, 29), ""Young"", ""Other""))"),"Old")</f>
        <v>Old</v>
      </c>
    </row>
    <row r="1715">
      <c r="A1715" s="40">
        <v>19977.0</v>
      </c>
      <c r="B1715" s="39">
        <f t="shared" si="1"/>
        <v>67</v>
      </c>
      <c r="C1715" s="39" t="str">
        <f>IFERROR(__xludf.DUMMYFUNCTION("IF(ISBETWEEN(B1715,60,69), ""Old"", IF(ISBETWEEN(B1715, 20, 29), ""Young"", ""Other""))"),"Old")</f>
        <v>Old</v>
      </c>
    </row>
    <row r="1716">
      <c r="A1716" s="40">
        <v>19978.0</v>
      </c>
      <c r="B1716" s="39">
        <f t="shared" si="1"/>
        <v>67</v>
      </c>
      <c r="C1716" s="39" t="str">
        <f>IFERROR(__xludf.DUMMYFUNCTION("IF(ISBETWEEN(B1716,60,69), ""Old"", IF(ISBETWEEN(B1716, 20, 29), ""Young"", ""Other""))"),"Old")</f>
        <v>Old</v>
      </c>
    </row>
    <row r="1717">
      <c r="A1717" s="40">
        <v>19979.0</v>
      </c>
      <c r="B1717" s="39">
        <f t="shared" si="1"/>
        <v>67</v>
      </c>
      <c r="C1717" s="39" t="str">
        <f>IFERROR(__xludf.DUMMYFUNCTION("IF(ISBETWEEN(B1717,60,69), ""Old"", IF(ISBETWEEN(B1717, 20, 29), ""Young"", ""Other""))"),"Old")</f>
        <v>Old</v>
      </c>
    </row>
    <row r="1718">
      <c r="A1718" s="40">
        <v>19980.0</v>
      </c>
      <c r="B1718" s="39">
        <f t="shared" si="1"/>
        <v>67</v>
      </c>
      <c r="C1718" s="39" t="str">
        <f>IFERROR(__xludf.DUMMYFUNCTION("IF(ISBETWEEN(B1718,60,69), ""Old"", IF(ISBETWEEN(B1718, 20, 29), ""Young"", ""Other""))"),"Old")</f>
        <v>Old</v>
      </c>
    </row>
    <row r="1719">
      <c r="A1719" s="40">
        <v>19981.0</v>
      </c>
      <c r="B1719" s="39">
        <f t="shared" si="1"/>
        <v>67</v>
      </c>
      <c r="C1719" s="39" t="str">
        <f>IFERROR(__xludf.DUMMYFUNCTION("IF(ISBETWEEN(B1719,60,69), ""Old"", IF(ISBETWEEN(B1719, 20, 29), ""Young"", ""Other""))"),"Old")</f>
        <v>Old</v>
      </c>
    </row>
    <row r="1720">
      <c r="A1720" s="40">
        <v>19982.0</v>
      </c>
      <c r="B1720" s="39">
        <f t="shared" si="1"/>
        <v>67</v>
      </c>
      <c r="C1720" s="39" t="str">
        <f>IFERROR(__xludf.DUMMYFUNCTION("IF(ISBETWEEN(B1720,60,69), ""Old"", IF(ISBETWEEN(B1720, 20, 29), ""Young"", ""Other""))"),"Old")</f>
        <v>Old</v>
      </c>
    </row>
    <row r="1721">
      <c r="A1721" s="40">
        <v>19983.0</v>
      </c>
      <c r="B1721" s="39">
        <f t="shared" si="1"/>
        <v>67</v>
      </c>
      <c r="C1721" s="39" t="str">
        <f>IFERROR(__xludf.DUMMYFUNCTION("IF(ISBETWEEN(B1721,60,69), ""Old"", IF(ISBETWEEN(B1721, 20, 29), ""Young"", ""Other""))"),"Old")</f>
        <v>Old</v>
      </c>
    </row>
    <row r="1722">
      <c r="A1722" s="40">
        <v>19984.0</v>
      </c>
      <c r="B1722" s="39">
        <f t="shared" si="1"/>
        <v>67</v>
      </c>
      <c r="C1722" s="39" t="str">
        <f>IFERROR(__xludf.DUMMYFUNCTION("IF(ISBETWEEN(B1722,60,69), ""Old"", IF(ISBETWEEN(B1722, 20, 29), ""Young"", ""Other""))"),"Old")</f>
        <v>Old</v>
      </c>
    </row>
    <row r="1723">
      <c r="A1723" s="40">
        <v>19985.0</v>
      </c>
      <c r="B1723" s="39">
        <f t="shared" si="1"/>
        <v>67</v>
      </c>
      <c r="C1723" s="39" t="str">
        <f>IFERROR(__xludf.DUMMYFUNCTION("IF(ISBETWEEN(B1723,60,69), ""Old"", IF(ISBETWEEN(B1723, 20, 29), ""Young"", ""Other""))"),"Old")</f>
        <v>Old</v>
      </c>
    </row>
    <row r="1724">
      <c r="A1724" s="40">
        <v>19986.0</v>
      </c>
      <c r="B1724" s="39">
        <f t="shared" si="1"/>
        <v>67</v>
      </c>
      <c r="C1724" s="39" t="str">
        <f>IFERROR(__xludf.DUMMYFUNCTION("IF(ISBETWEEN(B1724,60,69), ""Old"", IF(ISBETWEEN(B1724, 20, 29), ""Young"", ""Other""))"),"Old")</f>
        <v>Old</v>
      </c>
    </row>
    <row r="1725">
      <c r="A1725" s="40">
        <v>19987.0</v>
      </c>
      <c r="B1725" s="39">
        <f t="shared" si="1"/>
        <v>67</v>
      </c>
      <c r="C1725" s="39" t="str">
        <f>IFERROR(__xludf.DUMMYFUNCTION("IF(ISBETWEEN(B1725,60,69), ""Old"", IF(ISBETWEEN(B1725, 20, 29), ""Young"", ""Other""))"),"Old")</f>
        <v>Old</v>
      </c>
    </row>
    <row r="1726">
      <c r="A1726" s="40">
        <v>19988.0</v>
      </c>
      <c r="B1726" s="39">
        <f t="shared" si="1"/>
        <v>67</v>
      </c>
      <c r="C1726" s="39" t="str">
        <f>IFERROR(__xludf.DUMMYFUNCTION("IF(ISBETWEEN(B1726,60,69), ""Old"", IF(ISBETWEEN(B1726, 20, 29), ""Young"", ""Other""))"),"Old")</f>
        <v>Old</v>
      </c>
    </row>
    <row r="1727">
      <c r="A1727" s="40">
        <v>19989.0</v>
      </c>
      <c r="B1727" s="39">
        <f t="shared" si="1"/>
        <v>67</v>
      </c>
      <c r="C1727" s="39" t="str">
        <f>IFERROR(__xludf.DUMMYFUNCTION("IF(ISBETWEEN(B1727,60,69), ""Old"", IF(ISBETWEEN(B1727, 20, 29), ""Young"", ""Other""))"),"Old")</f>
        <v>Old</v>
      </c>
    </row>
    <row r="1728">
      <c r="A1728" s="40">
        <v>19990.0</v>
      </c>
      <c r="B1728" s="39">
        <f t="shared" si="1"/>
        <v>67</v>
      </c>
      <c r="C1728" s="39" t="str">
        <f>IFERROR(__xludf.DUMMYFUNCTION("IF(ISBETWEEN(B1728,60,69), ""Old"", IF(ISBETWEEN(B1728, 20, 29), ""Young"", ""Other""))"),"Old")</f>
        <v>Old</v>
      </c>
    </row>
    <row r="1729">
      <c r="A1729" s="40">
        <v>19991.0</v>
      </c>
      <c r="B1729" s="39">
        <f t="shared" si="1"/>
        <v>67</v>
      </c>
      <c r="C1729" s="39" t="str">
        <f>IFERROR(__xludf.DUMMYFUNCTION("IF(ISBETWEEN(B1729,60,69), ""Old"", IF(ISBETWEEN(B1729, 20, 29), ""Young"", ""Other""))"),"Old")</f>
        <v>Old</v>
      </c>
    </row>
    <row r="1730">
      <c r="A1730" s="40">
        <v>19992.0</v>
      </c>
      <c r="B1730" s="39">
        <f t="shared" si="1"/>
        <v>67</v>
      </c>
      <c r="C1730" s="39" t="str">
        <f>IFERROR(__xludf.DUMMYFUNCTION("IF(ISBETWEEN(B1730,60,69), ""Old"", IF(ISBETWEEN(B1730, 20, 29), ""Young"", ""Other""))"),"Old")</f>
        <v>Old</v>
      </c>
    </row>
    <row r="1731">
      <c r="A1731" s="40">
        <v>19993.0</v>
      </c>
      <c r="B1731" s="39">
        <f t="shared" si="1"/>
        <v>67</v>
      </c>
      <c r="C1731" s="39" t="str">
        <f>IFERROR(__xludf.DUMMYFUNCTION("IF(ISBETWEEN(B1731,60,69), ""Old"", IF(ISBETWEEN(B1731, 20, 29), ""Young"", ""Other""))"),"Old")</f>
        <v>Old</v>
      </c>
    </row>
    <row r="1732">
      <c r="A1732" s="40">
        <v>19994.0</v>
      </c>
      <c r="B1732" s="39">
        <f t="shared" si="1"/>
        <v>67</v>
      </c>
      <c r="C1732" s="39" t="str">
        <f>IFERROR(__xludf.DUMMYFUNCTION("IF(ISBETWEEN(B1732,60,69), ""Old"", IF(ISBETWEEN(B1732, 20, 29), ""Young"", ""Other""))"),"Old")</f>
        <v>Old</v>
      </c>
    </row>
    <row r="1733">
      <c r="A1733" s="40">
        <v>19995.0</v>
      </c>
      <c r="B1733" s="39">
        <f t="shared" si="1"/>
        <v>67</v>
      </c>
      <c r="C1733" s="39" t="str">
        <f>IFERROR(__xludf.DUMMYFUNCTION("IF(ISBETWEEN(B1733,60,69), ""Old"", IF(ISBETWEEN(B1733, 20, 29), ""Young"", ""Other""))"),"Old")</f>
        <v>Old</v>
      </c>
    </row>
    <row r="1734">
      <c r="A1734" s="40">
        <v>19996.0</v>
      </c>
      <c r="B1734" s="39">
        <f t="shared" si="1"/>
        <v>67</v>
      </c>
      <c r="C1734" s="39" t="str">
        <f>IFERROR(__xludf.DUMMYFUNCTION("IF(ISBETWEEN(B1734,60,69), ""Old"", IF(ISBETWEEN(B1734, 20, 29), ""Young"", ""Other""))"),"Old")</f>
        <v>Old</v>
      </c>
    </row>
    <row r="1735">
      <c r="A1735" s="40">
        <v>19997.0</v>
      </c>
      <c r="B1735" s="39">
        <f t="shared" si="1"/>
        <v>67</v>
      </c>
      <c r="C1735" s="39" t="str">
        <f>IFERROR(__xludf.DUMMYFUNCTION("IF(ISBETWEEN(B1735,60,69), ""Old"", IF(ISBETWEEN(B1735, 20, 29), ""Young"", ""Other""))"),"Old")</f>
        <v>Old</v>
      </c>
    </row>
    <row r="1736">
      <c r="A1736" s="40">
        <v>19998.0</v>
      </c>
      <c r="B1736" s="39">
        <f t="shared" si="1"/>
        <v>67</v>
      </c>
      <c r="C1736" s="39" t="str">
        <f>IFERROR(__xludf.DUMMYFUNCTION("IF(ISBETWEEN(B1736,60,69), ""Old"", IF(ISBETWEEN(B1736, 20, 29), ""Young"", ""Other""))"),"Old")</f>
        <v>Old</v>
      </c>
    </row>
    <row r="1737">
      <c r="A1737" s="40">
        <v>19999.0</v>
      </c>
      <c r="B1737" s="39">
        <f t="shared" si="1"/>
        <v>67</v>
      </c>
      <c r="C1737" s="39" t="str">
        <f>IFERROR(__xludf.DUMMYFUNCTION("IF(ISBETWEEN(B1737,60,69), ""Old"", IF(ISBETWEEN(B1737, 20, 29), ""Young"", ""Other""))"),"Old")</f>
        <v>Old</v>
      </c>
    </row>
    <row r="1738">
      <c r="A1738" s="40">
        <v>20000.0</v>
      </c>
      <c r="B1738" s="39">
        <f t="shared" si="1"/>
        <v>67</v>
      </c>
      <c r="C1738" s="39" t="str">
        <f>IFERROR(__xludf.DUMMYFUNCTION("IF(ISBETWEEN(B1738,60,69), ""Old"", IF(ISBETWEEN(B1738, 20, 29), ""Young"", ""Other""))"),"Old")</f>
        <v>Old</v>
      </c>
    </row>
    <row r="1739">
      <c r="A1739" s="40">
        <v>20001.0</v>
      </c>
      <c r="B1739" s="39">
        <f t="shared" si="1"/>
        <v>67</v>
      </c>
      <c r="C1739" s="39" t="str">
        <f>IFERROR(__xludf.DUMMYFUNCTION("IF(ISBETWEEN(B1739,60,69), ""Old"", IF(ISBETWEEN(B1739, 20, 29), ""Young"", ""Other""))"),"Old")</f>
        <v>Old</v>
      </c>
    </row>
    <row r="1740">
      <c r="A1740" s="40">
        <v>20002.0</v>
      </c>
      <c r="B1740" s="39">
        <f t="shared" si="1"/>
        <v>67</v>
      </c>
      <c r="C1740" s="39" t="str">
        <f>IFERROR(__xludf.DUMMYFUNCTION("IF(ISBETWEEN(B1740,60,69), ""Old"", IF(ISBETWEEN(B1740, 20, 29), ""Young"", ""Other""))"),"Old")</f>
        <v>Old</v>
      </c>
    </row>
    <row r="1741">
      <c r="A1741" s="40">
        <v>20003.0</v>
      </c>
      <c r="B1741" s="39">
        <f t="shared" si="1"/>
        <v>67</v>
      </c>
      <c r="C1741" s="39" t="str">
        <f>IFERROR(__xludf.DUMMYFUNCTION("IF(ISBETWEEN(B1741,60,69), ""Old"", IF(ISBETWEEN(B1741, 20, 29), ""Young"", ""Other""))"),"Old")</f>
        <v>Old</v>
      </c>
    </row>
    <row r="1742">
      <c r="A1742" s="40">
        <v>20004.0</v>
      </c>
      <c r="B1742" s="39">
        <f t="shared" si="1"/>
        <v>67</v>
      </c>
      <c r="C1742" s="39" t="str">
        <f>IFERROR(__xludf.DUMMYFUNCTION("IF(ISBETWEEN(B1742,60,69), ""Old"", IF(ISBETWEEN(B1742, 20, 29), ""Young"", ""Other""))"),"Old")</f>
        <v>Old</v>
      </c>
    </row>
    <row r="1743">
      <c r="A1743" s="40">
        <v>20005.0</v>
      </c>
      <c r="B1743" s="39">
        <f t="shared" si="1"/>
        <v>67</v>
      </c>
      <c r="C1743" s="39" t="str">
        <f>IFERROR(__xludf.DUMMYFUNCTION("IF(ISBETWEEN(B1743,60,69), ""Old"", IF(ISBETWEEN(B1743, 20, 29), ""Young"", ""Other""))"),"Old")</f>
        <v>Old</v>
      </c>
    </row>
    <row r="1744">
      <c r="A1744" s="40">
        <v>20006.0</v>
      </c>
      <c r="B1744" s="39">
        <f t="shared" si="1"/>
        <v>67</v>
      </c>
      <c r="C1744" s="39" t="str">
        <f>IFERROR(__xludf.DUMMYFUNCTION("IF(ISBETWEEN(B1744,60,69), ""Old"", IF(ISBETWEEN(B1744, 20, 29), ""Young"", ""Other""))"),"Old")</f>
        <v>Old</v>
      </c>
    </row>
    <row r="1745">
      <c r="A1745" s="40">
        <v>20007.0</v>
      </c>
      <c r="B1745" s="39">
        <f t="shared" si="1"/>
        <v>67</v>
      </c>
      <c r="C1745" s="39" t="str">
        <f>IFERROR(__xludf.DUMMYFUNCTION("IF(ISBETWEEN(B1745,60,69), ""Old"", IF(ISBETWEEN(B1745, 20, 29), ""Young"", ""Other""))"),"Old")</f>
        <v>Old</v>
      </c>
    </row>
    <row r="1746">
      <c r="A1746" s="40">
        <v>20008.0</v>
      </c>
      <c r="B1746" s="39">
        <f t="shared" si="1"/>
        <v>67</v>
      </c>
      <c r="C1746" s="39" t="str">
        <f>IFERROR(__xludf.DUMMYFUNCTION("IF(ISBETWEEN(B1746,60,69), ""Old"", IF(ISBETWEEN(B1746, 20, 29), ""Young"", ""Other""))"),"Old")</f>
        <v>Old</v>
      </c>
    </row>
    <row r="1747">
      <c r="A1747" s="40">
        <v>20009.0</v>
      </c>
      <c r="B1747" s="39">
        <f t="shared" si="1"/>
        <v>67</v>
      </c>
      <c r="C1747" s="39" t="str">
        <f>IFERROR(__xludf.DUMMYFUNCTION("IF(ISBETWEEN(B1747,60,69), ""Old"", IF(ISBETWEEN(B1747, 20, 29), ""Young"", ""Other""))"),"Old")</f>
        <v>Old</v>
      </c>
    </row>
    <row r="1748">
      <c r="A1748" s="40">
        <v>20010.0</v>
      </c>
      <c r="B1748" s="39">
        <f t="shared" si="1"/>
        <v>67</v>
      </c>
      <c r="C1748" s="39" t="str">
        <f>IFERROR(__xludf.DUMMYFUNCTION("IF(ISBETWEEN(B1748,60,69), ""Old"", IF(ISBETWEEN(B1748, 20, 29), ""Young"", ""Other""))"),"Old")</f>
        <v>Old</v>
      </c>
    </row>
    <row r="1749">
      <c r="A1749" s="40">
        <v>20011.0</v>
      </c>
      <c r="B1749" s="39">
        <f t="shared" si="1"/>
        <v>67</v>
      </c>
      <c r="C1749" s="39" t="str">
        <f>IFERROR(__xludf.DUMMYFUNCTION("IF(ISBETWEEN(B1749,60,69), ""Old"", IF(ISBETWEEN(B1749, 20, 29), ""Young"", ""Other""))"),"Old")</f>
        <v>Old</v>
      </c>
    </row>
    <row r="1750">
      <c r="A1750" s="40">
        <v>20012.0</v>
      </c>
      <c r="B1750" s="39">
        <f t="shared" si="1"/>
        <v>67</v>
      </c>
      <c r="C1750" s="39" t="str">
        <f>IFERROR(__xludf.DUMMYFUNCTION("IF(ISBETWEEN(B1750,60,69), ""Old"", IF(ISBETWEEN(B1750, 20, 29), ""Young"", ""Other""))"),"Old")</f>
        <v>Old</v>
      </c>
    </row>
    <row r="1751">
      <c r="A1751" s="40">
        <v>20013.0</v>
      </c>
      <c r="B1751" s="39">
        <f t="shared" si="1"/>
        <v>67</v>
      </c>
      <c r="C1751" s="39" t="str">
        <f>IFERROR(__xludf.DUMMYFUNCTION("IF(ISBETWEEN(B1751,60,69), ""Old"", IF(ISBETWEEN(B1751, 20, 29), ""Young"", ""Other""))"),"Old")</f>
        <v>Old</v>
      </c>
    </row>
    <row r="1752">
      <c r="A1752" s="40">
        <v>20014.0</v>
      </c>
      <c r="B1752" s="39">
        <f t="shared" si="1"/>
        <v>67</v>
      </c>
      <c r="C1752" s="39" t="str">
        <f>IFERROR(__xludf.DUMMYFUNCTION("IF(ISBETWEEN(B1752,60,69), ""Old"", IF(ISBETWEEN(B1752, 20, 29), ""Young"", ""Other""))"),"Old")</f>
        <v>Old</v>
      </c>
    </row>
    <row r="1753">
      <c r="A1753" s="40">
        <v>20015.0</v>
      </c>
      <c r="B1753" s="39">
        <f t="shared" si="1"/>
        <v>67</v>
      </c>
      <c r="C1753" s="39" t="str">
        <f>IFERROR(__xludf.DUMMYFUNCTION("IF(ISBETWEEN(B1753,60,69), ""Old"", IF(ISBETWEEN(B1753, 20, 29), ""Young"", ""Other""))"),"Old")</f>
        <v>Old</v>
      </c>
    </row>
    <row r="1754">
      <c r="A1754" s="40">
        <v>20016.0</v>
      </c>
      <c r="B1754" s="39">
        <f t="shared" si="1"/>
        <v>67</v>
      </c>
      <c r="C1754" s="39" t="str">
        <f>IFERROR(__xludf.DUMMYFUNCTION("IF(ISBETWEEN(B1754,60,69), ""Old"", IF(ISBETWEEN(B1754, 20, 29), ""Young"", ""Other""))"),"Old")</f>
        <v>Old</v>
      </c>
    </row>
    <row r="1755">
      <c r="A1755" s="40">
        <v>20017.0</v>
      </c>
      <c r="B1755" s="39">
        <f t="shared" si="1"/>
        <v>67</v>
      </c>
      <c r="C1755" s="39" t="str">
        <f>IFERROR(__xludf.DUMMYFUNCTION("IF(ISBETWEEN(B1755,60,69), ""Old"", IF(ISBETWEEN(B1755, 20, 29), ""Young"", ""Other""))"),"Old")</f>
        <v>Old</v>
      </c>
    </row>
    <row r="1756">
      <c r="A1756" s="40">
        <v>20018.0</v>
      </c>
      <c r="B1756" s="39">
        <f t="shared" si="1"/>
        <v>67</v>
      </c>
      <c r="C1756" s="39" t="str">
        <f>IFERROR(__xludf.DUMMYFUNCTION("IF(ISBETWEEN(B1756,60,69), ""Old"", IF(ISBETWEEN(B1756, 20, 29), ""Young"", ""Other""))"),"Old")</f>
        <v>Old</v>
      </c>
    </row>
    <row r="1757">
      <c r="A1757" s="40">
        <v>20019.0</v>
      </c>
      <c r="B1757" s="39">
        <f t="shared" si="1"/>
        <v>67</v>
      </c>
      <c r="C1757" s="39" t="str">
        <f>IFERROR(__xludf.DUMMYFUNCTION("IF(ISBETWEEN(B1757,60,69), ""Old"", IF(ISBETWEEN(B1757, 20, 29), ""Young"", ""Other""))"),"Old")</f>
        <v>Old</v>
      </c>
    </row>
    <row r="1758">
      <c r="A1758" s="40">
        <v>20020.0</v>
      </c>
      <c r="B1758" s="39">
        <f t="shared" si="1"/>
        <v>67</v>
      </c>
      <c r="C1758" s="39" t="str">
        <f>IFERROR(__xludf.DUMMYFUNCTION("IF(ISBETWEEN(B1758,60,69), ""Old"", IF(ISBETWEEN(B1758, 20, 29), ""Young"", ""Other""))"),"Old")</f>
        <v>Old</v>
      </c>
    </row>
    <row r="1759">
      <c r="A1759" s="40">
        <v>20021.0</v>
      </c>
      <c r="B1759" s="39">
        <f t="shared" si="1"/>
        <v>67</v>
      </c>
      <c r="C1759" s="39" t="str">
        <f>IFERROR(__xludf.DUMMYFUNCTION("IF(ISBETWEEN(B1759,60,69), ""Old"", IF(ISBETWEEN(B1759, 20, 29), ""Young"", ""Other""))"),"Old")</f>
        <v>Old</v>
      </c>
    </row>
    <row r="1760">
      <c r="A1760" s="40">
        <v>20022.0</v>
      </c>
      <c r="B1760" s="39">
        <f t="shared" si="1"/>
        <v>67</v>
      </c>
      <c r="C1760" s="39" t="str">
        <f>IFERROR(__xludf.DUMMYFUNCTION("IF(ISBETWEEN(B1760,60,69), ""Old"", IF(ISBETWEEN(B1760, 20, 29), ""Young"", ""Other""))"),"Old")</f>
        <v>Old</v>
      </c>
    </row>
    <row r="1761">
      <c r="A1761" s="40">
        <v>20023.0</v>
      </c>
      <c r="B1761" s="39">
        <f t="shared" si="1"/>
        <v>67</v>
      </c>
      <c r="C1761" s="39" t="str">
        <f>IFERROR(__xludf.DUMMYFUNCTION("IF(ISBETWEEN(B1761,60,69), ""Old"", IF(ISBETWEEN(B1761, 20, 29), ""Young"", ""Other""))"),"Old")</f>
        <v>Old</v>
      </c>
    </row>
    <row r="1762">
      <c r="A1762" s="40">
        <v>20024.0</v>
      </c>
      <c r="B1762" s="39">
        <f t="shared" si="1"/>
        <v>67</v>
      </c>
      <c r="C1762" s="39" t="str">
        <f>IFERROR(__xludf.DUMMYFUNCTION("IF(ISBETWEEN(B1762,60,69), ""Old"", IF(ISBETWEEN(B1762, 20, 29), ""Young"", ""Other""))"),"Old")</f>
        <v>Old</v>
      </c>
    </row>
    <row r="1763">
      <c r="A1763" s="40">
        <v>20025.0</v>
      </c>
      <c r="B1763" s="39">
        <f t="shared" si="1"/>
        <v>67</v>
      </c>
      <c r="C1763" s="39" t="str">
        <f>IFERROR(__xludf.DUMMYFUNCTION("IF(ISBETWEEN(B1763,60,69), ""Old"", IF(ISBETWEEN(B1763, 20, 29), ""Young"", ""Other""))"),"Old")</f>
        <v>Old</v>
      </c>
    </row>
    <row r="1764">
      <c r="A1764" s="40">
        <v>20026.0</v>
      </c>
      <c r="B1764" s="39">
        <f t="shared" si="1"/>
        <v>67</v>
      </c>
      <c r="C1764" s="39" t="str">
        <f>IFERROR(__xludf.DUMMYFUNCTION("IF(ISBETWEEN(B1764,60,69), ""Old"", IF(ISBETWEEN(B1764, 20, 29), ""Young"", ""Other""))"),"Old")</f>
        <v>Old</v>
      </c>
    </row>
    <row r="1765">
      <c r="A1765" s="40">
        <v>20027.0</v>
      </c>
      <c r="B1765" s="39">
        <f t="shared" si="1"/>
        <v>67</v>
      </c>
      <c r="C1765" s="39" t="str">
        <f>IFERROR(__xludf.DUMMYFUNCTION("IF(ISBETWEEN(B1765,60,69), ""Old"", IF(ISBETWEEN(B1765, 20, 29), ""Young"", ""Other""))"),"Old")</f>
        <v>Old</v>
      </c>
    </row>
    <row r="1766">
      <c r="A1766" s="40">
        <v>20028.0</v>
      </c>
      <c r="B1766" s="39">
        <f t="shared" si="1"/>
        <v>67</v>
      </c>
      <c r="C1766" s="39" t="str">
        <f>IFERROR(__xludf.DUMMYFUNCTION("IF(ISBETWEEN(B1766,60,69), ""Old"", IF(ISBETWEEN(B1766, 20, 29), ""Young"", ""Other""))"),"Old")</f>
        <v>Old</v>
      </c>
    </row>
    <row r="1767">
      <c r="A1767" s="40">
        <v>20029.0</v>
      </c>
      <c r="B1767" s="39">
        <f t="shared" si="1"/>
        <v>67</v>
      </c>
      <c r="C1767" s="39" t="str">
        <f>IFERROR(__xludf.DUMMYFUNCTION("IF(ISBETWEEN(B1767,60,69), ""Old"", IF(ISBETWEEN(B1767, 20, 29), ""Young"", ""Other""))"),"Old")</f>
        <v>Old</v>
      </c>
    </row>
    <row r="1768">
      <c r="A1768" s="40">
        <v>20030.0</v>
      </c>
      <c r="B1768" s="39">
        <f t="shared" si="1"/>
        <v>67</v>
      </c>
      <c r="C1768" s="39" t="str">
        <f>IFERROR(__xludf.DUMMYFUNCTION("IF(ISBETWEEN(B1768,60,69), ""Old"", IF(ISBETWEEN(B1768, 20, 29), ""Young"", ""Other""))"),"Old")</f>
        <v>Old</v>
      </c>
    </row>
    <row r="1769">
      <c r="A1769" s="40">
        <v>20031.0</v>
      </c>
      <c r="B1769" s="39">
        <f t="shared" si="1"/>
        <v>67</v>
      </c>
      <c r="C1769" s="39" t="str">
        <f>IFERROR(__xludf.DUMMYFUNCTION("IF(ISBETWEEN(B1769,60,69), ""Old"", IF(ISBETWEEN(B1769, 20, 29), ""Young"", ""Other""))"),"Old")</f>
        <v>Old</v>
      </c>
    </row>
    <row r="1770">
      <c r="A1770" s="40">
        <v>20032.0</v>
      </c>
      <c r="B1770" s="39">
        <f t="shared" si="1"/>
        <v>67</v>
      </c>
      <c r="C1770" s="39" t="str">
        <f>IFERROR(__xludf.DUMMYFUNCTION("IF(ISBETWEEN(B1770,60,69), ""Old"", IF(ISBETWEEN(B1770, 20, 29), ""Young"", ""Other""))"),"Old")</f>
        <v>Old</v>
      </c>
    </row>
    <row r="1771">
      <c r="A1771" s="40">
        <v>20033.0</v>
      </c>
      <c r="B1771" s="39">
        <f t="shared" si="1"/>
        <v>67</v>
      </c>
      <c r="C1771" s="39" t="str">
        <f>IFERROR(__xludf.DUMMYFUNCTION("IF(ISBETWEEN(B1771,60,69), ""Old"", IF(ISBETWEEN(B1771, 20, 29), ""Young"", ""Other""))"),"Old")</f>
        <v>Old</v>
      </c>
    </row>
    <row r="1772">
      <c r="A1772" s="40">
        <v>20034.0</v>
      </c>
      <c r="B1772" s="39">
        <f t="shared" si="1"/>
        <v>67</v>
      </c>
      <c r="C1772" s="39" t="str">
        <f>IFERROR(__xludf.DUMMYFUNCTION("IF(ISBETWEEN(B1772,60,69), ""Old"", IF(ISBETWEEN(B1772, 20, 29), ""Young"", ""Other""))"),"Old")</f>
        <v>Old</v>
      </c>
    </row>
    <row r="1773">
      <c r="A1773" s="40">
        <v>20035.0</v>
      </c>
      <c r="B1773" s="39">
        <f t="shared" si="1"/>
        <v>67</v>
      </c>
      <c r="C1773" s="39" t="str">
        <f>IFERROR(__xludf.DUMMYFUNCTION("IF(ISBETWEEN(B1773,60,69), ""Old"", IF(ISBETWEEN(B1773, 20, 29), ""Young"", ""Other""))"),"Old")</f>
        <v>Old</v>
      </c>
    </row>
    <row r="1774">
      <c r="A1774" s="40">
        <v>20036.0</v>
      </c>
      <c r="B1774" s="39">
        <f t="shared" si="1"/>
        <v>67</v>
      </c>
      <c r="C1774" s="39" t="str">
        <f>IFERROR(__xludf.DUMMYFUNCTION("IF(ISBETWEEN(B1774,60,69), ""Old"", IF(ISBETWEEN(B1774, 20, 29), ""Young"", ""Other""))"),"Old")</f>
        <v>Old</v>
      </c>
    </row>
    <row r="1775">
      <c r="A1775" s="40">
        <v>20037.0</v>
      </c>
      <c r="B1775" s="39">
        <f t="shared" si="1"/>
        <v>67</v>
      </c>
      <c r="C1775" s="39" t="str">
        <f>IFERROR(__xludf.DUMMYFUNCTION("IF(ISBETWEEN(B1775,60,69), ""Old"", IF(ISBETWEEN(B1775, 20, 29), ""Young"", ""Other""))"),"Old")</f>
        <v>Old</v>
      </c>
    </row>
    <row r="1776">
      <c r="A1776" s="40">
        <v>20038.0</v>
      </c>
      <c r="B1776" s="39">
        <f t="shared" si="1"/>
        <v>67</v>
      </c>
      <c r="C1776" s="39" t="str">
        <f>IFERROR(__xludf.DUMMYFUNCTION("IF(ISBETWEEN(B1776,60,69), ""Old"", IF(ISBETWEEN(B1776, 20, 29), ""Young"", ""Other""))"),"Old")</f>
        <v>Old</v>
      </c>
    </row>
    <row r="1777">
      <c r="A1777" s="40">
        <v>20039.0</v>
      </c>
      <c r="B1777" s="39">
        <f t="shared" si="1"/>
        <v>67</v>
      </c>
      <c r="C1777" s="39" t="str">
        <f>IFERROR(__xludf.DUMMYFUNCTION("IF(ISBETWEEN(B1777,60,69), ""Old"", IF(ISBETWEEN(B1777, 20, 29), ""Young"", ""Other""))"),"Old")</f>
        <v>Old</v>
      </c>
    </row>
    <row r="1778">
      <c r="A1778" s="40">
        <v>20040.0</v>
      </c>
      <c r="B1778" s="39">
        <f t="shared" si="1"/>
        <v>67</v>
      </c>
      <c r="C1778" s="39" t="str">
        <f>IFERROR(__xludf.DUMMYFUNCTION("IF(ISBETWEEN(B1778,60,69), ""Old"", IF(ISBETWEEN(B1778, 20, 29), ""Young"", ""Other""))"),"Old")</f>
        <v>Old</v>
      </c>
    </row>
    <row r="1779">
      <c r="A1779" s="40">
        <v>20041.0</v>
      </c>
      <c r="B1779" s="39">
        <f t="shared" si="1"/>
        <v>67</v>
      </c>
      <c r="C1779" s="39" t="str">
        <f>IFERROR(__xludf.DUMMYFUNCTION("IF(ISBETWEEN(B1779,60,69), ""Old"", IF(ISBETWEEN(B1779, 20, 29), ""Young"", ""Other""))"),"Old")</f>
        <v>Old</v>
      </c>
    </row>
    <row r="1780">
      <c r="A1780" s="40">
        <v>20042.0</v>
      </c>
      <c r="B1780" s="39">
        <f t="shared" si="1"/>
        <v>67</v>
      </c>
      <c r="C1780" s="39" t="str">
        <f>IFERROR(__xludf.DUMMYFUNCTION("IF(ISBETWEEN(B1780,60,69), ""Old"", IF(ISBETWEEN(B1780, 20, 29), ""Young"", ""Other""))"),"Old")</f>
        <v>Old</v>
      </c>
    </row>
    <row r="1781">
      <c r="A1781" s="40">
        <v>20043.0</v>
      </c>
      <c r="B1781" s="39">
        <f t="shared" si="1"/>
        <v>67</v>
      </c>
      <c r="C1781" s="39" t="str">
        <f>IFERROR(__xludf.DUMMYFUNCTION("IF(ISBETWEEN(B1781,60,69), ""Old"", IF(ISBETWEEN(B1781, 20, 29), ""Young"", ""Other""))"),"Old")</f>
        <v>Old</v>
      </c>
    </row>
    <row r="1782">
      <c r="A1782" s="40">
        <v>20044.0</v>
      </c>
      <c r="B1782" s="39">
        <f t="shared" si="1"/>
        <v>67</v>
      </c>
      <c r="C1782" s="39" t="str">
        <f>IFERROR(__xludf.DUMMYFUNCTION("IF(ISBETWEEN(B1782,60,69), ""Old"", IF(ISBETWEEN(B1782, 20, 29), ""Young"", ""Other""))"),"Old")</f>
        <v>Old</v>
      </c>
    </row>
    <row r="1783">
      <c r="A1783" s="40">
        <v>20045.0</v>
      </c>
      <c r="B1783" s="39">
        <f t="shared" si="1"/>
        <v>67</v>
      </c>
      <c r="C1783" s="39" t="str">
        <f>IFERROR(__xludf.DUMMYFUNCTION("IF(ISBETWEEN(B1783,60,69), ""Old"", IF(ISBETWEEN(B1783, 20, 29), ""Young"", ""Other""))"),"Old")</f>
        <v>Old</v>
      </c>
    </row>
    <row r="1784">
      <c r="A1784" s="40">
        <v>20046.0</v>
      </c>
      <c r="B1784" s="39">
        <f t="shared" si="1"/>
        <v>67</v>
      </c>
      <c r="C1784" s="39" t="str">
        <f>IFERROR(__xludf.DUMMYFUNCTION("IF(ISBETWEEN(B1784,60,69), ""Old"", IF(ISBETWEEN(B1784, 20, 29), ""Young"", ""Other""))"),"Old")</f>
        <v>Old</v>
      </c>
    </row>
    <row r="1785">
      <c r="A1785" s="40">
        <v>20047.0</v>
      </c>
      <c r="B1785" s="39">
        <f t="shared" si="1"/>
        <v>67</v>
      </c>
      <c r="C1785" s="39" t="str">
        <f>IFERROR(__xludf.DUMMYFUNCTION("IF(ISBETWEEN(B1785,60,69), ""Old"", IF(ISBETWEEN(B1785, 20, 29), ""Young"", ""Other""))"),"Old")</f>
        <v>Old</v>
      </c>
    </row>
    <row r="1786">
      <c r="A1786" s="40">
        <v>20048.0</v>
      </c>
      <c r="B1786" s="39">
        <f t="shared" si="1"/>
        <v>67</v>
      </c>
      <c r="C1786" s="39" t="str">
        <f>IFERROR(__xludf.DUMMYFUNCTION("IF(ISBETWEEN(B1786,60,69), ""Old"", IF(ISBETWEEN(B1786, 20, 29), ""Young"", ""Other""))"),"Old")</f>
        <v>Old</v>
      </c>
    </row>
    <row r="1787">
      <c r="A1787" s="40">
        <v>20049.0</v>
      </c>
      <c r="B1787" s="39">
        <f t="shared" si="1"/>
        <v>67</v>
      </c>
      <c r="C1787" s="39" t="str">
        <f>IFERROR(__xludf.DUMMYFUNCTION("IF(ISBETWEEN(B1787,60,69), ""Old"", IF(ISBETWEEN(B1787, 20, 29), ""Young"", ""Other""))"),"Old")</f>
        <v>Old</v>
      </c>
    </row>
    <row r="1788">
      <c r="A1788" s="40">
        <v>20050.0</v>
      </c>
      <c r="B1788" s="39">
        <f t="shared" si="1"/>
        <v>67</v>
      </c>
      <c r="C1788" s="39" t="str">
        <f>IFERROR(__xludf.DUMMYFUNCTION("IF(ISBETWEEN(B1788,60,69), ""Old"", IF(ISBETWEEN(B1788, 20, 29), ""Young"", ""Other""))"),"Old")</f>
        <v>Old</v>
      </c>
    </row>
    <row r="1789">
      <c r="A1789" s="40">
        <v>20051.0</v>
      </c>
      <c r="B1789" s="39">
        <f t="shared" si="1"/>
        <v>67</v>
      </c>
      <c r="C1789" s="39" t="str">
        <f>IFERROR(__xludf.DUMMYFUNCTION("IF(ISBETWEEN(B1789,60,69), ""Old"", IF(ISBETWEEN(B1789, 20, 29), ""Young"", ""Other""))"),"Old")</f>
        <v>Old</v>
      </c>
    </row>
    <row r="1790">
      <c r="A1790" s="40">
        <v>20052.0</v>
      </c>
      <c r="B1790" s="39">
        <f t="shared" si="1"/>
        <v>67</v>
      </c>
      <c r="C1790" s="39" t="str">
        <f>IFERROR(__xludf.DUMMYFUNCTION("IF(ISBETWEEN(B1790,60,69), ""Old"", IF(ISBETWEEN(B1790, 20, 29), ""Young"", ""Other""))"),"Old")</f>
        <v>Old</v>
      </c>
    </row>
    <row r="1791">
      <c r="A1791" s="40">
        <v>20053.0</v>
      </c>
      <c r="B1791" s="39">
        <f t="shared" si="1"/>
        <v>67</v>
      </c>
      <c r="C1791" s="39" t="str">
        <f>IFERROR(__xludf.DUMMYFUNCTION("IF(ISBETWEEN(B1791,60,69), ""Old"", IF(ISBETWEEN(B1791, 20, 29), ""Young"", ""Other""))"),"Old")</f>
        <v>Old</v>
      </c>
    </row>
    <row r="1792">
      <c r="A1792" s="40">
        <v>20054.0</v>
      </c>
      <c r="B1792" s="39">
        <f t="shared" si="1"/>
        <v>67</v>
      </c>
      <c r="C1792" s="39" t="str">
        <f>IFERROR(__xludf.DUMMYFUNCTION("IF(ISBETWEEN(B1792,60,69), ""Old"", IF(ISBETWEEN(B1792, 20, 29), ""Young"", ""Other""))"),"Old")</f>
        <v>Old</v>
      </c>
    </row>
    <row r="1793">
      <c r="A1793" s="40">
        <v>20055.0</v>
      </c>
      <c r="B1793" s="39">
        <f t="shared" si="1"/>
        <v>67</v>
      </c>
      <c r="C1793" s="39" t="str">
        <f>IFERROR(__xludf.DUMMYFUNCTION("IF(ISBETWEEN(B1793,60,69), ""Old"", IF(ISBETWEEN(B1793, 20, 29), ""Young"", ""Other""))"),"Old")</f>
        <v>Old</v>
      </c>
    </row>
    <row r="1794">
      <c r="A1794" s="40">
        <v>20056.0</v>
      </c>
      <c r="B1794" s="39">
        <f t="shared" si="1"/>
        <v>67</v>
      </c>
      <c r="C1794" s="39" t="str">
        <f>IFERROR(__xludf.DUMMYFUNCTION("IF(ISBETWEEN(B1794,60,69), ""Old"", IF(ISBETWEEN(B1794, 20, 29), ""Young"", ""Other""))"),"Old")</f>
        <v>Old</v>
      </c>
    </row>
    <row r="1795">
      <c r="A1795" s="40">
        <v>20057.0</v>
      </c>
      <c r="B1795" s="39">
        <f t="shared" si="1"/>
        <v>67</v>
      </c>
      <c r="C1795" s="39" t="str">
        <f>IFERROR(__xludf.DUMMYFUNCTION("IF(ISBETWEEN(B1795,60,69), ""Old"", IF(ISBETWEEN(B1795, 20, 29), ""Young"", ""Other""))"),"Old")</f>
        <v>Old</v>
      </c>
    </row>
    <row r="1796">
      <c r="A1796" s="40">
        <v>20058.0</v>
      </c>
      <c r="B1796" s="39">
        <f t="shared" si="1"/>
        <v>67</v>
      </c>
      <c r="C1796" s="39" t="str">
        <f>IFERROR(__xludf.DUMMYFUNCTION("IF(ISBETWEEN(B1796,60,69), ""Old"", IF(ISBETWEEN(B1796, 20, 29), ""Young"", ""Other""))"),"Old")</f>
        <v>Old</v>
      </c>
    </row>
    <row r="1797">
      <c r="A1797" s="40">
        <v>20059.0</v>
      </c>
      <c r="B1797" s="39">
        <f t="shared" si="1"/>
        <v>67</v>
      </c>
      <c r="C1797" s="39" t="str">
        <f>IFERROR(__xludf.DUMMYFUNCTION("IF(ISBETWEEN(B1797,60,69), ""Old"", IF(ISBETWEEN(B1797, 20, 29), ""Young"", ""Other""))"),"Old")</f>
        <v>Old</v>
      </c>
    </row>
    <row r="1798">
      <c r="A1798" s="40">
        <v>20060.0</v>
      </c>
      <c r="B1798" s="39">
        <f t="shared" si="1"/>
        <v>67</v>
      </c>
      <c r="C1798" s="39" t="str">
        <f>IFERROR(__xludf.DUMMYFUNCTION("IF(ISBETWEEN(B1798,60,69), ""Old"", IF(ISBETWEEN(B1798, 20, 29), ""Young"", ""Other""))"),"Old")</f>
        <v>Old</v>
      </c>
    </row>
    <row r="1799">
      <c r="A1799" s="40">
        <v>20061.0</v>
      </c>
      <c r="B1799" s="39">
        <f t="shared" si="1"/>
        <v>67</v>
      </c>
      <c r="C1799" s="39" t="str">
        <f>IFERROR(__xludf.DUMMYFUNCTION("IF(ISBETWEEN(B1799,60,69), ""Old"", IF(ISBETWEEN(B1799, 20, 29), ""Young"", ""Other""))"),"Old")</f>
        <v>Old</v>
      </c>
    </row>
    <row r="1800">
      <c r="A1800" s="40">
        <v>20062.0</v>
      </c>
      <c r="B1800" s="39">
        <f t="shared" si="1"/>
        <v>67</v>
      </c>
      <c r="C1800" s="39" t="str">
        <f>IFERROR(__xludf.DUMMYFUNCTION("IF(ISBETWEEN(B1800,60,69), ""Old"", IF(ISBETWEEN(B1800, 20, 29), ""Young"", ""Other""))"),"Old")</f>
        <v>Old</v>
      </c>
    </row>
    <row r="1801">
      <c r="A1801" s="40">
        <v>20063.0</v>
      </c>
      <c r="B1801" s="39">
        <f t="shared" si="1"/>
        <v>67</v>
      </c>
      <c r="C1801" s="39" t="str">
        <f>IFERROR(__xludf.DUMMYFUNCTION("IF(ISBETWEEN(B1801,60,69), ""Old"", IF(ISBETWEEN(B1801, 20, 29), ""Young"", ""Other""))"),"Old")</f>
        <v>Old</v>
      </c>
    </row>
    <row r="1802">
      <c r="A1802" s="40">
        <v>20064.0</v>
      </c>
      <c r="B1802" s="39">
        <f t="shared" si="1"/>
        <v>67</v>
      </c>
      <c r="C1802" s="39" t="str">
        <f>IFERROR(__xludf.DUMMYFUNCTION("IF(ISBETWEEN(B1802,60,69), ""Old"", IF(ISBETWEEN(B1802, 20, 29), ""Young"", ""Other""))"),"Old")</f>
        <v>Old</v>
      </c>
    </row>
    <row r="1803">
      <c r="A1803" s="40">
        <v>20065.0</v>
      </c>
      <c r="B1803" s="39">
        <f t="shared" si="1"/>
        <v>67</v>
      </c>
      <c r="C1803" s="39" t="str">
        <f>IFERROR(__xludf.DUMMYFUNCTION("IF(ISBETWEEN(B1803,60,69), ""Old"", IF(ISBETWEEN(B1803, 20, 29), ""Young"", ""Other""))"),"Old")</f>
        <v>Old</v>
      </c>
    </row>
    <row r="1804">
      <c r="A1804" s="40">
        <v>20066.0</v>
      </c>
      <c r="B1804" s="39">
        <f t="shared" si="1"/>
        <v>67</v>
      </c>
      <c r="C1804" s="39" t="str">
        <f>IFERROR(__xludf.DUMMYFUNCTION("IF(ISBETWEEN(B1804,60,69), ""Old"", IF(ISBETWEEN(B1804, 20, 29), ""Young"", ""Other""))"),"Old")</f>
        <v>Old</v>
      </c>
    </row>
    <row r="1805">
      <c r="A1805" s="40">
        <v>20067.0</v>
      </c>
      <c r="B1805" s="39">
        <f t="shared" si="1"/>
        <v>67</v>
      </c>
      <c r="C1805" s="39" t="str">
        <f>IFERROR(__xludf.DUMMYFUNCTION("IF(ISBETWEEN(B1805,60,69), ""Old"", IF(ISBETWEEN(B1805, 20, 29), ""Young"", ""Other""))"),"Old")</f>
        <v>Old</v>
      </c>
    </row>
    <row r="1806">
      <c r="A1806" s="40">
        <v>20068.0</v>
      </c>
      <c r="B1806" s="39">
        <f t="shared" si="1"/>
        <v>67</v>
      </c>
      <c r="C1806" s="39" t="str">
        <f>IFERROR(__xludf.DUMMYFUNCTION("IF(ISBETWEEN(B1806,60,69), ""Old"", IF(ISBETWEEN(B1806, 20, 29), ""Young"", ""Other""))"),"Old")</f>
        <v>Old</v>
      </c>
    </row>
    <row r="1807">
      <c r="A1807" s="40">
        <v>20069.0</v>
      </c>
      <c r="B1807" s="39">
        <f t="shared" si="1"/>
        <v>67</v>
      </c>
      <c r="C1807" s="39" t="str">
        <f>IFERROR(__xludf.DUMMYFUNCTION("IF(ISBETWEEN(B1807,60,69), ""Old"", IF(ISBETWEEN(B1807, 20, 29), ""Young"", ""Other""))"),"Old")</f>
        <v>Old</v>
      </c>
    </row>
    <row r="1808">
      <c r="A1808" s="40">
        <v>20070.0</v>
      </c>
      <c r="B1808" s="39">
        <f t="shared" si="1"/>
        <v>67</v>
      </c>
      <c r="C1808" s="39" t="str">
        <f>IFERROR(__xludf.DUMMYFUNCTION("IF(ISBETWEEN(B1808,60,69), ""Old"", IF(ISBETWEEN(B1808, 20, 29), ""Young"", ""Other""))"),"Old")</f>
        <v>Old</v>
      </c>
    </row>
    <row r="1809">
      <c r="A1809" s="40">
        <v>20071.0</v>
      </c>
      <c r="B1809" s="39">
        <f t="shared" si="1"/>
        <v>67</v>
      </c>
      <c r="C1809" s="39" t="str">
        <f>IFERROR(__xludf.DUMMYFUNCTION("IF(ISBETWEEN(B1809,60,69), ""Old"", IF(ISBETWEEN(B1809, 20, 29), ""Young"", ""Other""))"),"Old")</f>
        <v>Old</v>
      </c>
    </row>
    <row r="1810">
      <c r="A1810" s="40">
        <v>20072.0</v>
      </c>
      <c r="B1810" s="39">
        <f t="shared" si="1"/>
        <v>67</v>
      </c>
      <c r="C1810" s="39" t="str">
        <f>IFERROR(__xludf.DUMMYFUNCTION("IF(ISBETWEEN(B1810,60,69), ""Old"", IF(ISBETWEEN(B1810, 20, 29), ""Young"", ""Other""))"),"Old")</f>
        <v>Old</v>
      </c>
    </row>
    <row r="1811">
      <c r="A1811" s="40">
        <v>20073.0</v>
      </c>
      <c r="B1811" s="39">
        <f t="shared" si="1"/>
        <v>67</v>
      </c>
      <c r="C1811" s="39" t="str">
        <f>IFERROR(__xludf.DUMMYFUNCTION("IF(ISBETWEEN(B1811,60,69), ""Old"", IF(ISBETWEEN(B1811, 20, 29), ""Young"", ""Other""))"),"Old")</f>
        <v>Old</v>
      </c>
    </row>
    <row r="1812">
      <c r="A1812" s="40">
        <v>20074.0</v>
      </c>
      <c r="B1812" s="39">
        <f t="shared" si="1"/>
        <v>67</v>
      </c>
      <c r="C1812" s="39" t="str">
        <f>IFERROR(__xludf.DUMMYFUNCTION("IF(ISBETWEEN(B1812,60,69), ""Old"", IF(ISBETWEEN(B1812, 20, 29), ""Young"", ""Other""))"),"Old")</f>
        <v>Old</v>
      </c>
    </row>
    <row r="1813">
      <c r="A1813" s="40">
        <v>20075.0</v>
      </c>
      <c r="B1813" s="39">
        <f t="shared" si="1"/>
        <v>67</v>
      </c>
      <c r="C1813" s="39" t="str">
        <f>IFERROR(__xludf.DUMMYFUNCTION("IF(ISBETWEEN(B1813,60,69), ""Old"", IF(ISBETWEEN(B1813, 20, 29), ""Young"", ""Other""))"),"Old")</f>
        <v>Old</v>
      </c>
    </row>
    <row r="1814">
      <c r="A1814" s="40">
        <v>20076.0</v>
      </c>
      <c r="B1814" s="39">
        <f t="shared" si="1"/>
        <v>67</v>
      </c>
      <c r="C1814" s="39" t="str">
        <f>IFERROR(__xludf.DUMMYFUNCTION("IF(ISBETWEEN(B1814,60,69), ""Old"", IF(ISBETWEEN(B1814, 20, 29), ""Young"", ""Other""))"),"Old")</f>
        <v>Old</v>
      </c>
    </row>
    <row r="1815">
      <c r="A1815" s="40">
        <v>20077.0</v>
      </c>
      <c r="B1815" s="39">
        <f t="shared" si="1"/>
        <v>67</v>
      </c>
      <c r="C1815" s="39" t="str">
        <f>IFERROR(__xludf.DUMMYFUNCTION("IF(ISBETWEEN(B1815,60,69), ""Old"", IF(ISBETWEEN(B1815, 20, 29), ""Young"", ""Other""))"),"Old")</f>
        <v>Old</v>
      </c>
    </row>
    <row r="1816">
      <c r="A1816" s="40">
        <v>20078.0</v>
      </c>
      <c r="B1816" s="39">
        <f t="shared" si="1"/>
        <v>67</v>
      </c>
      <c r="C1816" s="39" t="str">
        <f>IFERROR(__xludf.DUMMYFUNCTION("IF(ISBETWEEN(B1816,60,69), ""Old"", IF(ISBETWEEN(B1816, 20, 29), ""Young"", ""Other""))"),"Old")</f>
        <v>Old</v>
      </c>
    </row>
    <row r="1817">
      <c r="A1817" s="40">
        <v>20079.0</v>
      </c>
      <c r="B1817" s="39">
        <f t="shared" si="1"/>
        <v>67</v>
      </c>
      <c r="C1817" s="39" t="str">
        <f>IFERROR(__xludf.DUMMYFUNCTION("IF(ISBETWEEN(B1817,60,69), ""Old"", IF(ISBETWEEN(B1817, 20, 29), ""Young"", ""Other""))"),"Old")</f>
        <v>Old</v>
      </c>
    </row>
    <row r="1818">
      <c r="A1818" s="40">
        <v>20080.0</v>
      </c>
      <c r="B1818" s="39">
        <f t="shared" si="1"/>
        <v>67</v>
      </c>
      <c r="C1818" s="39" t="str">
        <f>IFERROR(__xludf.DUMMYFUNCTION("IF(ISBETWEEN(B1818,60,69), ""Old"", IF(ISBETWEEN(B1818, 20, 29), ""Young"", ""Other""))"),"Old")</f>
        <v>Old</v>
      </c>
    </row>
    <row r="1819">
      <c r="A1819" s="40">
        <v>20081.0</v>
      </c>
      <c r="B1819" s="39">
        <f t="shared" si="1"/>
        <v>67</v>
      </c>
      <c r="C1819" s="39" t="str">
        <f>IFERROR(__xludf.DUMMYFUNCTION("IF(ISBETWEEN(B1819,60,69), ""Old"", IF(ISBETWEEN(B1819, 20, 29), ""Young"", ""Other""))"),"Old")</f>
        <v>Old</v>
      </c>
    </row>
    <row r="1820">
      <c r="A1820" s="40">
        <v>20082.0</v>
      </c>
      <c r="B1820" s="39">
        <f t="shared" si="1"/>
        <v>67</v>
      </c>
      <c r="C1820" s="39" t="str">
        <f>IFERROR(__xludf.DUMMYFUNCTION("IF(ISBETWEEN(B1820,60,69), ""Old"", IF(ISBETWEEN(B1820, 20, 29), ""Young"", ""Other""))"),"Old")</f>
        <v>Old</v>
      </c>
    </row>
    <row r="1821">
      <c r="A1821" s="40">
        <v>20083.0</v>
      </c>
      <c r="B1821" s="39">
        <f t="shared" si="1"/>
        <v>67</v>
      </c>
      <c r="C1821" s="39" t="str">
        <f>IFERROR(__xludf.DUMMYFUNCTION("IF(ISBETWEEN(B1821,60,69), ""Old"", IF(ISBETWEEN(B1821, 20, 29), ""Young"", ""Other""))"),"Old")</f>
        <v>Old</v>
      </c>
    </row>
    <row r="1822">
      <c r="A1822" s="40">
        <v>20084.0</v>
      </c>
      <c r="B1822" s="39">
        <f t="shared" si="1"/>
        <v>67</v>
      </c>
      <c r="C1822" s="39" t="str">
        <f>IFERROR(__xludf.DUMMYFUNCTION("IF(ISBETWEEN(B1822,60,69), ""Old"", IF(ISBETWEEN(B1822, 20, 29), ""Young"", ""Other""))"),"Old")</f>
        <v>Old</v>
      </c>
    </row>
    <row r="1823">
      <c r="A1823" s="40">
        <v>20085.0</v>
      </c>
      <c r="B1823" s="39">
        <f t="shared" si="1"/>
        <v>67</v>
      </c>
      <c r="C1823" s="39" t="str">
        <f>IFERROR(__xludf.DUMMYFUNCTION("IF(ISBETWEEN(B1823,60,69), ""Old"", IF(ISBETWEEN(B1823, 20, 29), ""Young"", ""Other""))"),"Old")</f>
        <v>Old</v>
      </c>
    </row>
    <row r="1824">
      <c r="A1824" s="40">
        <v>20086.0</v>
      </c>
      <c r="B1824" s="39">
        <f t="shared" si="1"/>
        <v>67</v>
      </c>
      <c r="C1824" s="39" t="str">
        <f>IFERROR(__xludf.DUMMYFUNCTION("IF(ISBETWEEN(B1824,60,69), ""Old"", IF(ISBETWEEN(B1824, 20, 29), ""Young"", ""Other""))"),"Old")</f>
        <v>Old</v>
      </c>
    </row>
    <row r="1825">
      <c r="A1825" s="40">
        <v>20087.0</v>
      </c>
      <c r="B1825" s="39">
        <f t="shared" si="1"/>
        <v>67</v>
      </c>
      <c r="C1825" s="39" t="str">
        <f>IFERROR(__xludf.DUMMYFUNCTION("IF(ISBETWEEN(B1825,60,69), ""Old"", IF(ISBETWEEN(B1825, 20, 29), ""Young"", ""Other""))"),"Old")</f>
        <v>Old</v>
      </c>
    </row>
    <row r="1826">
      <c r="A1826" s="40">
        <v>20088.0</v>
      </c>
      <c r="B1826" s="39">
        <f t="shared" si="1"/>
        <v>67</v>
      </c>
      <c r="C1826" s="39" t="str">
        <f>IFERROR(__xludf.DUMMYFUNCTION("IF(ISBETWEEN(B1826,60,69), ""Old"", IF(ISBETWEEN(B1826, 20, 29), ""Young"", ""Other""))"),"Old")</f>
        <v>Old</v>
      </c>
    </row>
    <row r="1827">
      <c r="A1827" s="40">
        <v>20089.0</v>
      </c>
      <c r="B1827" s="39">
        <f t="shared" si="1"/>
        <v>67</v>
      </c>
      <c r="C1827" s="39" t="str">
        <f>IFERROR(__xludf.DUMMYFUNCTION("IF(ISBETWEEN(B1827,60,69), ""Old"", IF(ISBETWEEN(B1827, 20, 29), ""Young"", ""Other""))"),"Old")</f>
        <v>Old</v>
      </c>
    </row>
    <row r="1828">
      <c r="A1828" s="40">
        <v>20090.0</v>
      </c>
      <c r="B1828" s="39">
        <f t="shared" si="1"/>
        <v>67</v>
      </c>
      <c r="C1828" s="39" t="str">
        <f>IFERROR(__xludf.DUMMYFUNCTION("IF(ISBETWEEN(B1828,60,69), ""Old"", IF(ISBETWEEN(B1828, 20, 29), ""Young"", ""Other""))"),"Old")</f>
        <v>Old</v>
      </c>
    </row>
    <row r="1829">
      <c r="A1829" s="40">
        <v>20091.0</v>
      </c>
      <c r="B1829" s="39">
        <f t="shared" si="1"/>
        <v>66</v>
      </c>
      <c r="C1829" s="39" t="str">
        <f>IFERROR(__xludf.DUMMYFUNCTION("IF(ISBETWEEN(B1829,60,69), ""Old"", IF(ISBETWEEN(B1829, 20, 29), ""Young"", ""Other""))"),"Old")</f>
        <v>Old</v>
      </c>
    </row>
    <row r="1830">
      <c r="A1830" s="40">
        <v>20092.0</v>
      </c>
      <c r="B1830" s="39">
        <f t="shared" si="1"/>
        <v>66</v>
      </c>
      <c r="C1830" s="39" t="str">
        <f>IFERROR(__xludf.DUMMYFUNCTION("IF(ISBETWEEN(B1830,60,69), ""Old"", IF(ISBETWEEN(B1830, 20, 29), ""Young"", ""Other""))"),"Old")</f>
        <v>Old</v>
      </c>
    </row>
    <row r="1831">
      <c r="A1831" s="40">
        <v>20093.0</v>
      </c>
      <c r="B1831" s="39">
        <f t="shared" si="1"/>
        <v>66</v>
      </c>
      <c r="C1831" s="39" t="str">
        <f>IFERROR(__xludf.DUMMYFUNCTION("IF(ISBETWEEN(B1831,60,69), ""Old"", IF(ISBETWEEN(B1831, 20, 29), ""Young"", ""Other""))"),"Old")</f>
        <v>Old</v>
      </c>
    </row>
    <row r="1832">
      <c r="A1832" s="40">
        <v>20094.0</v>
      </c>
      <c r="B1832" s="39">
        <f t="shared" si="1"/>
        <v>66</v>
      </c>
      <c r="C1832" s="39" t="str">
        <f>IFERROR(__xludf.DUMMYFUNCTION("IF(ISBETWEEN(B1832,60,69), ""Old"", IF(ISBETWEEN(B1832, 20, 29), ""Young"", ""Other""))"),"Old")</f>
        <v>Old</v>
      </c>
    </row>
    <row r="1833">
      <c r="A1833" s="40">
        <v>20095.0</v>
      </c>
      <c r="B1833" s="39">
        <f t="shared" si="1"/>
        <v>66</v>
      </c>
      <c r="C1833" s="39" t="str">
        <f>IFERROR(__xludf.DUMMYFUNCTION("IF(ISBETWEEN(B1833,60,69), ""Old"", IF(ISBETWEEN(B1833, 20, 29), ""Young"", ""Other""))"),"Old")</f>
        <v>Old</v>
      </c>
    </row>
    <row r="1834">
      <c r="A1834" s="40">
        <v>20096.0</v>
      </c>
      <c r="B1834" s="39">
        <f t="shared" si="1"/>
        <v>66</v>
      </c>
      <c r="C1834" s="39" t="str">
        <f>IFERROR(__xludf.DUMMYFUNCTION("IF(ISBETWEEN(B1834,60,69), ""Old"", IF(ISBETWEEN(B1834, 20, 29), ""Young"", ""Other""))"),"Old")</f>
        <v>Old</v>
      </c>
    </row>
    <row r="1835">
      <c r="A1835" s="40">
        <v>20097.0</v>
      </c>
      <c r="B1835" s="39">
        <f t="shared" si="1"/>
        <v>66</v>
      </c>
      <c r="C1835" s="39" t="str">
        <f>IFERROR(__xludf.DUMMYFUNCTION("IF(ISBETWEEN(B1835,60,69), ""Old"", IF(ISBETWEEN(B1835, 20, 29), ""Young"", ""Other""))"),"Old")</f>
        <v>Old</v>
      </c>
    </row>
    <row r="1836">
      <c r="A1836" s="40">
        <v>20098.0</v>
      </c>
      <c r="B1836" s="39">
        <f t="shared" si="1"/>
        <v>66</v>
      </c>
      <c r="C1836" s="39" t="str">
        <f>IFERROR(__xludf.DUMMYFUNCTION("IF(ISBETWEEN(B1836,60,69), ""Old"", IF(ISBETWEEN(B1836, 20, 29), ""Young"", ""Other""))"),"Old")</f>
        <v>Old</v>
      </c>
    </row>
    <row r="1837">
      <c r="A1837" s="40">
        <v>20099.0</v>
      </c>
      <c r="B1837" s="39">
        <f t="shared" si="1"/>
        <v>66</v>
      </c>
      <c r="C1837" s="39" t="str">
        <f>IFERROR(__xludf.DUMMYFUNCTION("IF(ISBETWEEN(B1837,60,69), ""Old"", IF(ISBETWEEN(B1837, 20, 29), ""Young"", ""Other""))"),"Old")</f>
        <v>Old</v>
      </c>
    </row>
    <row r="1838">
      <c r="A1838" s="40">
        <v>20100.0</v>
      </c>
      <c r="B1838" s="39">
        <f t="shared" si="1"/>
        <v>66</v>
      </c>
      <c r="C1838" s="39" t="str">
        <f>IFERROR(__xludf.DUMMYFUNCTION("IF(ISBETWEEN(B1838,60,69), ""Old"", IF(ISBETWEEN(B1838, 20, 29), ""Young"", ""Other""))"),"Old")</f>
        <v>Old</v>
      </c>
    </row>
    <row r="1839">
      <c r="A1839" s="40">
        <v>20101.0</v>
      </c>
      <c r="B1839" s="39">
        <f t="shared" si="1"/>
        <v>66</v>
      </c>
      <c r="C1839" s="39" t="str">
        <f>IFERROR(__xludf.DUMMYFUNCTION("IF(ISBETWEEN(B1839,60,69), ""Old"", IF(ISBETWEEN(B1839, 20, 29), ""Young"", ""Other""))"),"Old")</f>
        <v>Old</v>
      </c>
    </row>
    <row r="1840">
      <c r="A1840" s="40">
        <v>20102.0</v>
      </c>
      <c r="B1840" s="39">
        <f t="shared" si="1"/>
        <v>66</v>
      </c>
      <c r="C1840" s="39" t="str">
        <f>IFERROR(__xludf.DUMMYFUNCTION("IF(ISBETWEEN(B1840,60,69), ""Old"", IF(ISBETWEEN(B1840, 20, 29), ""Young"", ""Other""))"),"Old")</f>
        <v>Old</v>
      </c>
    </row>
    <row r="1841">
      <c r="A1841" s="40">
        <v>20103.0</v>
      </c>
      <c r="B1841" s="39">
        <f t="shared" si="1"/>
        <v>66</v>
      </c>
      <c r="C1841" s="39" t="str">
        <f>IFERROR(__xludf.DUMMYFUNCTION("IF(ISBETWEEN(B1841,60,69), ""Old"", IF(ISBETWEEN(B1841, 20, 29), ""Young"", ""Other""))"),"Old")</f>
        <v>Old</v>
      </c>
    </row>
    <row r="1842">
      <c r="A1842" s="40">
        <v>20104.0</v>
      </c>
      <c r="B1842" s="39">
        <f t="shared" si="1"/>
        <v>66</v>
      </c>
      <c r="C1842" s="39" t="str">
        <f>IFERROR(__xludf.DUMMYFUNCTION("IF(ISBETWEEN(B1842,60,69), ""Old"", IF(ISBETWEEN(B1842, 20, 29), ""Young"", ""Other""))"),"Old")</f>
        <v>Old</v>
      </c>
    </row>
    <row r="1843">
      <c r="A1843" s="40">
        <v>20105.0</v>
      </c>
      <c r="B1843" s="39">
        <f t="shared" si="1"/>
        <v>66</v>
      </c>
      <c r="C1843" s="39" t="str">
        <f>IFERROR(__xludf.DUMMYFUNCTION("IF(ISBETWEEN(B1843,60,69), ""Old"", IF(ISBETWEEN(B1843, 20, 29), ""Young"", ""Other""))"),"Old")</f>
        <v>Old</v>
      </c>
    </row>
    <row r="1844">
      <c r="A1844" s="40">
        <v>20106.0</v>
      </c>
      <c r="B1844" s="39">
        <f t="shared" si="1"/>
        <v>66</v>
      </c>
      <c r="C1844" s="39" t="str">
        <f>IFERROR(__xludf.DUMMYFUNCTION("IF(ISBETWEEN(B1844,60,69), ""Old"", IF(ISBETWEEN(B1844, 20, 29), ""Young"", ""Other""))"),"Old")</f>
        <v>Old</v>
      </c>
    </row>
    <row r="1845">
      <c r="A1845" s="40">
        <v>20107.0</v>
      </c>
      <c r="B1845" s="39">
        <f t="shared" si="1"/>
        <v>66</v>
      </c>
      <c r="C1845" s="39" t="str">
        <f>IFERROR(__xludf.DUMMYFUNCTION("IF(ISBETWEEN(B1845,60,69), ""Old"", IF(ISBETWEEN(B1845, 20, 29), ""Young"", ""Other""))"),"Old")</f>
        <v>Old</v>
      </c>
    </row>
    <row r="1846">
      <c r="A1846" s="40">
        <v>20108.0</v>
      </c>
      <c r="B1846" s="39">
        <f t="shared" si="1"/>
        <v>66</v>
      </c>
      <c r="C1846" s="39" t="str">
        <f>IFERROR(__xludf.DUMMYFUNCTION("IF(ISBETWEEN(B1846,60,69), ""Old"", IF(ISBETWEEN(B1846, 20, 29), ""Young"", ""Other""))"),"Old")</f>
        <v>Old</v>
      </c>
    </row>
    <row r="1847">
      <c r="A1847" s="40">
        <v>20109.0</v>
      </c>
      <c r="B1847" s="39">
        <f t="shared" si="1"/>
        <v>66</v>
      </c>
      <c r="C1847" s="39" t="str">
        <f>IFERROR(__xludf.DUMMYFUNCTION("IF(ISBETWEEN(B1847,60,69), ""Old"", IF(ISBETWEEN(B1847, 20, 29), ""Young"", ""Other""))"),"Old")</f>
        <v>Old</v>
      </c>
    </row>
    <row r="1848">
      <c r="A1848" s="40">
        <v>20110.0</v>
      </c>
      <c r="B1848" s="39">
        <f t="shared" si="1"/>
        <v>66</v>
      </c>
      <c r="C1848" s="39" t="str">
        <f>IFERROR(__xludf.DUMMYFUNCTION("IF(ISBETWEEN(B1848,60,69), ""Old"", IF(ISBETWEEN(B1848, 20, 29), ""Young"", ""Other""))"),"Old")</f>
        <v>Old</v>
      </c>
    </row>
    <row r="1849">
      <c r="A1849" s="40">
        <v>20111.0</v>
      </c>
      <c r="B1849" s="39">
        <f t="shared" si="1"/>
        <v>66</v>
      </c>
      <c r="C1849" s="39" t="str">
        <f>IFERROR(__xludf.DUMMYFUNCTION("IF(ISBETWEEN(B1849,60,69), ""Old"", IF(ISBETWEEN(B1849, 20, 29), ""Young"", ""Other""))"),"Old")</f>
        <v>Old</v>
      </c>
    </row>
    <row r="1850">
      <c r="A1850" s="40">
        <v>20112.0</v>
      </c>
      <c r="B1850" s="39">
        <f t="shared" si="1"/>
        <v>66</v>
      </c>
      <c r="C1850" s="39" t="str">
        <f>IFERROR(__xludf.DUMMYFUNCTION("IF(ISBETWEEN(B1850,60,69), ""Old"", IF(ISBETWEEN(B1850, 20, 29), ""Young"", ""Other""))"),"Old")</f>
        <v>Old</v>
      </c>
    </row>
    <row r="1851">
      <c r="A1851" s="40">
        <v>20113.0</v>
      </c>
      <c r="B1851" s="39">
        <f t="shared" si="1"/>
        <v>66</v>
      </c>
      <c r="C1851" s="39" t="str">
        <f>IFERROR(__xludf.DUMMYFUNCTION("IF(ISBETWEEN(B1851,60,69), ""Old"", IF(ISBETWEEN(B1851, 20, 29), ""Young"", ""Other""))"),"Old")</f>
        <v>Old</v>
      </c>
    </row>
    <row r="1852">
      <c r="A1852" s="40">
        <v>20114.0</v>
      </c>
      <c r="B1852" s="39">
        <f t="shared" si="1"/>
        <v>66</v>
      </c>
      <c r="C1852" s="39" t="str">
        <f>IFERROR(__xludf.DUMMYFUNCTION("IF(ISBETWEEN(B1852,60,69), ""Old"", IF(ISBETWEEN(B1852, 20, 29), ""Young"", ""Other""))"),"Old")</f>
        <v>Old</v>
      </c>
    </row>
    <row r="1853">
      <c r="A1853" s="40">
        <v>20115.0</v>
      </c>
      <c r="B1853" s="39">
        <f t="shared" si="1"/>
        <v>66</v>
      </c>
      <c r="C1853" s="39" t="str">
        <f>IFERROR(__xludf.DUMMYFUNCTION("IF(ISBETWEEN(B1853,60,69), ""Old"", IF(ISBETWEEN(B1853, 20, 29), ""Young"", ""Other""))"),"Old")</f>
        <v>Old</v>
      </c>
    </row>
    <row r="1854">
      <c r="A1854" s="40">
        <v>20116.0</v>
      </c>
      <c r="B1854" s="39">
        <f t="shared" si="1"/>
        <v>66</v>
      </c>
      <c r="C1854" s="39" t="str">
        <f>IFERROR(__xludf.DUMMYFUNCTION("IF(ISBETWEEN(B1854,60,69), ""Old"", IF(ISBETWEEN(B1854, 20, 29), ""Young"", ""Other""))"),"Old")</f>
        <v>Old</v>
      </c>
    </row>
    <row r="1855">
      <c r="A1855" s="40">
        <v>20117.0</v>
      </c>
      <c r="B1855" s="39">
        <f t="shared" si="1"/>
        <v>66</v>
      </c>
      <c r="C1855" s="39" t="str">
        <f>IFERROR(__xludf.DUMMYFUNCTION("IF(ISBETWEEN(B1855,60,69), ""Old"", IF(ISBETWEEN(B1855, 20, 29), ""Young"", ""Other""))"),"Old")</f>
        <v>Old</v>
      </c>
    </row>
    <row r="1856">
      <c r="A1856" s="40">
        <v>20118.0</v>
      </c>
      <c r="B1856" s="39">
        <f t="shared" si="1"/>
        <v>66</v>
      </c>
      <c r="C1856" s="39" t="str">
        <f>IFERROR(__xludf.DUMMYFUNCTION("IF(ISBETWEEN(B1856,60,69), ""Old"", IF(ISBETWEEN(B1856, 20, 29), ""Young"", ""Other""))"),"Old")</f>
        <v>Old</v>
      </c>
    </row>
    <row r="1857">
      <c r="A1857" s="40">
        <v>20119.0</v>
      </c>
      <c r="B1857" s="39">
        <f t="shared" si="1"/>
        <v>66</v>
      </c>
      <c r="C1857" s="39" t="str">
        <f>IFERROR(__xludf.DUMMYFUNCTION("IF(ISBETWEEN(B1857,60,69), ""Old"", IF(ISBETWEEN(B1857, 20, 29), ""Young"", ""Other""))"),"Old")</f>
        <v>Old</v>
      </c>
    </row>
    <row r="1858">
      <c r="A1858" s="40">
        <v>20120.0</v>
      </c>
      <c r="B1858" s="39">
        <f t="shared" si="1"/>
        <v>66</v>
      </c>
      <c r="C1858" s="39" t="str">
        <f>IFERROR(__xludf.DUMMYFUNCTION("IF(ISBETWEEN(B1858,60,69), ""Old"", IF(ISBETWEEN(B1858, 20, 29), ""Young"", ""Other""))"),"Old")</f>
        <v>Old</v>
      </c>
    </row>
    <row r="1859">
      <c r="A1859" s="40">
        <v>20121.0</v>
      </c>
      <c r="B1859" s="39">
        <f t="shared" si="1"/>
        <v>66</v>
      </c>
      <c r="C1859" s="39" t="str">
        <f>IFERROR(__xludf.DUMMYFUNCTION("IF(ISBETWEEN(B1859,60,69), ""Old"", IF(ISBETWEEN(B1859, 20, 29), ""Young"", ""Other""))"),"Old")</f>
        <v>Old</v>
      </c>
    </row>
    <row r="1860">
      <c r="A1860" s="40">
        <v>20122.0</v>
      </c>
      <c r="B1860" s="39">
        <f t="shared" si="1"/>
        <v>66</v>
      </c>
      <c r="C1860" s="39" t="str">
        <f>IFERROR(__xludf.DUMMYFUNCTION("IF(ISBETWEEN(B1860,60,69), ""Old"", IF(ISBETWEEN(B1860, 20, 29), ""Young"", ""Other""))"),"Old")</f>
        <v>Old</v>
      </c>
    </row>
    <row r="1861">
      <c r="A1861" s="40">
        <v>20123.0</v>
      </c>
      <c r="B1861" s="39">
        <f t="shared" si="1"/>
        <v>66</v>
      </c>
      <c r="C1861" s="39" t="str">
        <f>IFERROR(__xludf.DUMMYFUNCTION("IF(ISBETWEEN(B1861,60,69), ""Old"", IF(ISBETWEEN(B1861, 20, 29), ""Young"", ""Other""))"),"Old")</f>
        <v>Old</v>
      </c>
    </row>
    <row r="1862">
      <c r="A1862" s="40">
        <v>20124.0</v>
      </c>
      <c r="B1862" s="39">
        <f t="shared" si="1"/>
        <v>66</v>
      </c>
      <c r="C1862" s="39" t="str">
        <f>IFERROR(__xludf.DUMMYFUNCTION("IF(ISBETWEEN(B1862,60,69), ""Old"", IF(ISBETWEEN(B1862, 20, 29), ""Young"", ""Other""))"),"Old")</f>
        <v>Old</v>
      </c>
    </row>
    <row r="1863">
      <c r="A1863" s="40">
        <v>20125.0</v>
      </c>
      <c r="B1863" s="39">
        <f t="shared" si="1"/>
        <v>66</v>
      </c>
      <c r="C1863" s="39" t="str">
        <f>IFERROR(__xludf.DUMMYFUNCTION("IF(ISBETWEEN(B1863,60,69), ""Old"", IF(ISBETWEEN(B1863, 20, 29), ""Young"", ""Other""))"),"Old")</f>
        <v>Old</v>
      </c>
    </row>
    <row r="1864">
      <c r="A1864" s="40">
        <v>20126.0</v>
      </c>
      <c r="B1864" s="39">
        <f t="shared" si="1"/>
        <v>66</v>
      </c>
      <c r="C1864" s="39" t="str">
        <f>IFERROR(__xludf.DUMMYFUNCTION("IF(ISBETWEEN(B1864,60,69), ""Old"", IF(ISBETWEEN(B1864, 20, 29), ""Young"", ""Other""))"),"Old")</f>
        <v>Old</v>
      </c>
    </row>
    <row r="1865">
      <c r="A1865" s="40">
        <v>20127.0</v>
      </c>
      <c r="B1865" s="39">
        <f t="shared" si="1"/>
        <v>66</v>
      </c>
      <c r="C1865" s="39" t="str">
        <f>IFERROR(__xludf.DUMMYFUNCTION("IF(ISBETWEEN(B1865,60,69), ""Old"", IF(ISBETWEEN(B1865, 20, 29), ""Young"", ""Other""))"),"Old")</f>
        <v>Old</v>
      </c>
    </row>
    <row r="1866">
      <c r="A1866" s="40">
        <v>20128.0</v>
      </c>
      <c r="B1866" s="39">
        <f t="shared" si="1"/>
        <v>66</v>
      </c>
      <c r="C1866" s="39" t="str">
        <f>IFERROR(__xludf.DUMMYFUNCTION("IF(ISBETWEEN(B1866,60,69), ""Old"", IF(ISBETWEEN(B1866, 20, 29), ""Young"", ""Other""))"),"Old")</f>
        <v>Old</v>
      </c>
    </row>
    <row r="1867">
      <c r="A1867" s="40">
        <v>20129.0</v>
      </c>
      <c r="B1867" s="39">
        <f t="shared" si="1"/>
        <v>66</v>
      </c>
      <c r="C1867" s="39" t="str">
        <f>IFERROR(__xludf.DUMMYFUNCTION("IF(ISBETWEEN(B1867,60,69), ""Old"", IF(ISBETWEEN(B1867, 20, 29), ""Young"", ""Other""))"),"Old")</f>
        <v>Old</v>
      </c>
    </row>
    <row r="1868">
      <c r="A1868" s="40">
        <v>20130.0</v>
      </c>
      <c r="B1868" s="39">
        <f t="shared" si="1"/>
        <v>66</v>
      </c>
      <c r="C1868" s="39" t="str">
        <f>IFERROR(__xludf.DUMMYFUNCTION("IF(ISBETWEEN(B1868,60,69), ""Old"", IF(ISBETWEEN(B1868, 20, 29), ""Young"", ""Other""))"),"Old")</f>
        <v>Old</v>
      </c>
    </row>
    <row r="1869">
      <c r="A1869" s="40">
        <v>20131.0</v>
      </c>
      <c r="B1869" s="39">
        <f t="shared" si="1"/>
        <v>66</v>
      </c>
      <c r="C1869" s="39" t="str">
        <f>IFERROR(__xludf.DUMMYFUNCTION("IF(ISBETWEEN(B1869,60,69), ""Old"", IF(ISBETWEEN(B1869, 20, 29), ""Young"", ""Other""))"),"Old")</f>
        <v>Old</v>
      </c>
    </row>
    <row r="1870">
      <c r="A1870" s="40">
        <v>20132.0</v>
      </c>
      <c r="B1870" s="39">
        <f t="shared" si="1"/>
        <v>66</v>
      </c>
      <c r="C1870" s="39" t="str">
        <f>IFERROR(__xludf.DUMMYFUNCTION("IF(ISBETWEEN(B1870,60,69), ""Old"", IF(ISBETWEEN(B1870, 20, 29), ""Young"", ""Other""))"),"Old")</f>
        <v>Old</v>
      </c>
    </row>
    <row r="1871">
      <c r="A1871" s="40">
        <v>20133.0</v>
      </c>
      <c r="B1871" s="39">
        <f t="shared" si="1"/>
        <v>66</v>
      </c>
      <c r="C1871" s="39" t="str">
        <f>IFERROR(__xludf.DUMMYFUNCTION("IF(ISBETWEEN(B1871,60,69), ""Old"", IF(ISBETWEEN(B1871, 20, 29), ""Young"", ""Other""))"),"Old")</f>
        <v>Old</v>
      </c>
    </row>
    <row r="1872">
      <c r="A1872" s="40">
        <v>20134.0</v>
      </c>
      <c r="B1872" s="39">
        <f t="shared" si="1"/>
        <v>66</v>
      </c>
      <c r="C1872" s="39" t="str">
        <f>IFERROR(__xludf.DUMMYFUNCTION("IF(ISBETWEEN(B1872,60,69), ""Old"", IF(ISBETWEEN(B1872, 20, 29), ""Young"", ""Other""))"),"Old")</f>
        <v>Old</v>
      </c>
    </row>
    <row r="1873">
      <c r="A1873" s="40">
        <v>20135.0</v>
      </c>
      <c r="B1873" s="39">
        <f t="shared" si="1"/>
        <v>66</v>
      </c>
      <c r="C1873" s="39" t="str">
        <f>IFERROR(__xludf.DUMMYFUNCTION("IF(ISBETWEEN(B1873,60,69), ""Old"", IF(ISBETWEEN(B1873, 20, 29), ""Young"", ""Other""))"),"Old")</f>
        <v>Old</v>
      </c>
    </row>
    <row r="1874">
      <c r="A1874" s="40">
        <v>20136.0</v>
      </c>
      <c r="B1874" s="39">
        <f t="shared" si="1"/>
        <v>66</v>
      </c>
      <c r="C1874" s="39" t="str">
        <f>IFERROR(__xludf.DUMMYFUNCTION("IF(ISBETWEEN(B1874,60,69), ""Old"", IF(ISBETWEEN(B1874, 20, 29), ""Young"", ""Other""))"),"Old")</f>
        <v>Old</v>
      </c>
    </row>
    <row r="1875">
      <c r="A1875" s="40">
        <v>20137.0</v>
      </c>
      <c r="B1875" s="39">
        <f t="shared" si="1"/>
        <v>66</v>
      </c>
      <c r="C1875" s="39" t="str">
        <f>IFERROR(__xludf.DUMMYFUNCTION("IF(ISBETWEEN(B1875,60,69), ""Old"", IF(ISBETWEEN(B1875, 20, 29), ""Young"", ""Other""))"),"Old")</f>
        <v>Old</v>
      </c>
    </row>
    <row r="1876">
      <c r="A1876" s="40">
        <v>20138.0</v>
      </c>
      <c r="B1876" s="39">
        <f t="shared" si="1"/>
        <v>66</v>
      </c>
      <c r="C1876" s="39" t="str">
        <f>IFERROR(__xludf.DUMMYFUNCTION("IF(ISBETWEEN(B1876,60,69), ""Old"", IF(ISBETWEEN(B1876, 20, 29), ""Young"", ""Other""))"),"Old")</f>
        <v>Old</v>
      </c>
    </row>
    <row r="1877">
      <c r="A1877" s="40">
        <v>20139.0</v>
      </c>
      <c r="B1877" s="39">
        <f t="shared" si="1"/>
        <v>66</v>
      </c>
      <c r="C1877" s="39" t="str">
        <f>IFERROR(__xludf.DUMMYFUNCTION("IF(ISBETWEEN(B1877,60,69), ""Old"", IF(ISBETWEEN(B1877, 20, 29), ""Young"", ""Other""))"),"Old")</f>
        <v>Old</v>
      </c>
    </row>
    <row r="1878">
      <c r="A1878" s="40">
        <v>20140.0</v>
      </c>
      <c r="B1878" s="39">
        <f t="shared" si="1"/>
        <v>66</v>
      </c>
      <c r="C1878" s="39" t="str">
        <f>IFERROR(__xludf.DUMMYFUNCTION("IF(ISBETWEEN(B1878,60,69), ""Old"", IF(ISBETWEEN(B1878, 20, 29), ""Young"", ""Other""))"),"Old")</f>
        <v>Old</v>
      </c>
    </row>
    <row r="1879">
      <c r="A1879" s="40">
        <v>20141.0</v>
      </c>
      <c r="B1879" s="39">
        <f t="shared" si="1"/>
        <v>66</v>
      </c>
      <c r="C1879" s="39" t="str">
        <f>IFERROR(__xludf.DUMMYFUNCTION("IF(ISBETWEEN(B1879,60,69), ""Old"", IF(ISBETWEEN(B1879, 20, 29), ""Young"", ""Other""))"),"Old")</f>
        <v>Old</v>
      </c>
    </row>
    <row r="1880">
      <c r="A1880" s="40">
        <v>20142.0</v>
      </c>
      <c r="B1880" s="39">
        <f t="shared" si="1"/>
        <v>66</v>
      </c>
      <c r="C1880" s="39" t="str">
        <f>IFERROR(__xludf.DUMMYFUNCTION("IF(ISBETWEEN(B1880,60,69), ""Old"", IF(ISBETWEEN(B1880, 20, 29), ""Young"", ""Other""))"),"Old")</f>
        <v>Old</v>
      </c>
    </row>
    <row r="1881">
      <c r="A1881" s="40">
        <v>20143.0</v>
      </c>
      <c r="B1881" s="39">
        <f t="shared" si="1"/>
        <v>66</v>
      </c>
      <c r="C1881" s="39" t="str">
        <f>IFERROR(__xludf.DUMMYFUNCTION("IF(ISBETWEEN(B1881,60,69), ""Old"", IF(ISBETWEEN(B1881, 20, 29), ""Young"", ""Other""))"),"Old")</f>
        <v>Old</v>
      </c>
    </row>
    <row r="1882">
      <c r="A1882" s="40">
        <v>20144.0</v>
      </c>
      <c r="B1882" s="39">
        <f t="shared" si="1"/>
        <v>66</v>
      </c>
      <c r="C1882" s="39" t="str">
        <f>IFERROR(__xludf.DUMMYFUNCTION("IF(ISBETWEEN(B1882,60,69), ""Old"", IF(ISBETWEEN(B1882, 20, 29), ""Young"", ""Other""))"),"Old")</f>
        <v>Old</v>
      </c>
    </row>
    <row r="1883">
      <c r="A1883" s="40">
        <v>20145.0</v>
      </c>
      <c r="B1883" s="39">
        <f t="shared" si="1"/>
        <v>66</v>
      </c>
      <c r="C1883" s="39" t="str">
        <f>IFERROR(__xludf.DUMMYFUNCTION("IF(ISBETWEEN(B1883,60,69), ""Old"", IF(ISBETWEEN(B1883, 20, 29), ""Young"", ""Other""))"),"Old")</f>
        <v>Old</v>
      </c>
    </row>
    <row r="1884">
      <c r="A1884" s="40">
        <v>20146.0</v>
      </c>
      <c r="B1884" s="39">
        <f t="shared" si="1"/>
        <v>66</v>
      </c>
      <c r="C1884" s="39" t="str">
        <f>IFERROR(__xludf.DUMMYFUNCTION("IF(ISBETWEEN(B1884,60,69), ""Old"", IF(ISBETWEEN(B1884, 20, 29), ""Young"", ""Other""))"),"Old")</f>
        <v>Old</v>
      </c>
    </row>
    <row r="1885">
      <c r="A1885" s="40">
        <v>20147.0</v>
      </c>
      <c r="B1885" s="39">
        <f t="shared" si="1"/>
        <v>66</v>
      </c>
      <c r="C1885" s="39" t="str">
        <f>IFERROR(__xludf.DUMMYFUNCTION("IF(ISBETWEEN(B1885,60,69), ""Old"", IF(ISBETWEEN(B1885, 20, 29), ""Young"", ""Other""))"),"Old")</f>
        <v>Old</v>
      </c>
    </row>
    <row r="1886">
      <c r="A1886" s="40">
        <v>20148.0</v>
      </c>
      <c r="B1886" s="39">
        <f t="shared" si="1"/>
        <v>66</v>
      </c>
      <c r="C1886" s="39" t="str">
        <f>IFERROR(__xludf.DUMMYFUNCTION("IF(ISBETWEEN(B1886,60,69), ""Old"", IF(ISBETWEEN(B1886, 20, 29), ""Young"", ""Other""))"),"Old")</f>
        <v>Old</v>
      </c>
    </row>
    <row r="1887">
      <c r="A1887" s="40">
        <v>20149.0</v>
      </c>
      <c r="B1887" s="39">
        <f t="shared" si="1"/>
        <v>66</v>
      </c>
      <c r="C1887" s="39" t="str">
        <f>IFERROR(__xludf.DUMMYFUNCTION("IF(ISBETWEEN(B1887,60,69), ""Old"", IF(ISBETWEEN(B1887, 20, 29), ""Young"", ""Other""))"),"Old")</f>
        <v>Old</v>
      </c>
    </row>
    <row r="1888">
      <c r="A1888" s="40">
        <v>20150.0</v>
      </c>
      <c r="B1888" s="39">
        <f t="shared" si="1"/>
        <v>66</v>
      </c>
      <c r="C1888" s="39" t="str">
        <f>IFERROR(__xludf.DUMMYFUNCTION("IF(ISBETWEEN(B1888,60,69), ""Old"", IF(ISBETWEEN(B1888, 20, 29), ""Young"", ""Other""))"),"Old")</f>
        <v>Old</v>
      </c>
    </row>
    <row r="1889">
      <c r="A1889" s="40">
        <v>20151.0</v>
      </c>
      <c r="B1889" s="39">
        <f t="shared" si="1"/>
        <v>66</v>
      </c>
      <c r="C1889" s="39" t="str">
        <f>IFERROR(__xludf.DUMMYFUNCTION("IF(ISBETWEEN(B1889,60,69), ""Old"", IF(ISBETWEEN(B1889, 20, 29), ""Young"", ""Other""))"),"Old")</f>
        <v>Old</v>
      </c>
    </row>
    <row r="1890">
      <c r="A1890" s="40">
        <v>20152.0</v>
      </c>
      <c r="B1890" s="39">
        <f t="shared" si="1"/>
        <v>66</v>
      </c>
      <c r="C1890" s="39" t="str">
        <f>IFERROR(__xludf.DUMMYFUNCTION("IF(ISBETWEEN(B1890,60,69), ""Old"", IF(ISBETWEEN(B1890, 20, 29), ""Young"", ""Other""))"),"Old")</f>
        <v>Old</v>
      </c>
    </row>
    <row r="1891">
      <c r="A1891" s="40">
        <v>20153.0</v>
      </c>
      <c r="B1891" s="39">
        <f t="shared" si="1"/>
        <v>66</v>
      </c>
      <c r="C1891" s="39" t="str">
        <f>IFERROR(__xludf.DUMMYFUNCTION("IF(ISBETWEEN(B1891,60,69), ""Old"", IF(ISBETWEEN(B1891, 20, 29), ""Young"", ""Other""))"),"Old")</f>
        <v>Old</v>
      </c>
    </row>
    <row r="1892">
      <c r="A1892" s="40">
        <v>20154.0</v>
      </c>
      <c r="B1892" s="39">
        <f t="shared" si="1"/>
        <v>66</v>
      </c>
      <c r="C1892" s="39" t="str">
        <f>IFERROR(__xludf.DUMMYFUNCTION("IF(ISBETWEEN(B1892,60,69), ""Old"", IF(ISBETWEEN(B1892, 20, 29), ""Young"", ""Other""))"),"Old")</f>
        <v>Old</v>
      </c>
    </row>
    <row r="1893">
      <c r="A1893" s="40">
        <v>20155.0</v>
      </c>
      <c r="B1893" s="39">
        <f t="shared" si="1"/>
        <v>66</v>
      </c>
      <c r="C1893" s="39" t="str">
        <f>IFERROR(__xludf.DUMMYFUNCTION("IF(ISBETWEEN(B1893,60,69), ""Old"", IF(ISBETWEEN(B1893, 20, 29), ""Young"", ""Other""))"),"Old")</f>
        <v>Old</v>
      </c>
    </row>
    <row r="1894">
      <c r="A1894" s="40">
        <v>20156.0</v>
      </c>
      <c r="B1894" s="39">
        <f t="shared" si="1"/>
        <v>66</v>
      </c>
      <c r="C1894" s="39" t="str">
        <f>IFERROR(__xludf.DUMMYFUNCTION("IF(ISBETWEEN(B1894,60,69), ""Old"", IF(ISBETWEEN(B1894, 20, 29), ""Young"", ""Other""))"),"Old")</f>
        <v>Old</v>
      </c>
    </row>
    <row r="1895">
      <c r="A1895" s="40">
        <v>20157.0</v>
      </c>
      <c r="B1895" s="39">
        <f t="shared" si="1"/>
        <v>66</v>
      </c>
      <c r="C1895" s="39" t="str">
        <f>IFERROR(__xludf.DUMMYFUNCTION("IF(ISBETWEEN(B1895,60,69), ""Old"", IF(ISBETWEEN(B1895, 20, 29), ""Young"", ""Other""))"),"Old")</f>
        <v>Old</v>
      </c>
    </row>
    <row r="1896">
      <c r="A1896" s="40">
        <v>20158.0</v>
      </c>
      <c r="B1896" s="39">
        <f t="shared" si="1"/>
        <v>66</v>
      </c>
      <c r="C1896" s="39" t="str">
        <f>IFERROR(__xludf.DUMMYFUNCTION("IF(ISBETWEEN(B1896,60,69), ""Old"", IF(ISBETWEEN(B1896, 20, 29), ""Young"", ""Other""))"),"Old")</f>
        <v>Old</v>
      </c>
    </row>
    <row r="1897">
      <c r="A1897" s="40">
        <v>20159.0</v>
      </c>
      <c r="B1897" s="39">
        <f t="shared" si="1"/>
        <v>66</v>
      </c>
      <c r="C1897" s="39" t="str">
        <f>IFERROR(__xludf.DUMMYFUNCTION("IF(ISBETWEEN(B1897,60,69), ""Old"", IF(ISBETWEEN(B1897, 20, 29), ""Young"", ""Other""))"),"Old")</f>
        <v>Old</v>
      </c>
    </row>
    <row r="1898">
      <c r="A1898" s="40">
        <v>20160.0</v>
      </c>
      <c r="B1898" s="39">
        <f t="shared" si="1"/>
        <v>66</v>
      </c>
      <c r="C1898" s="39" t="str">
        <f>IFERROR(__xludf.DUMMYFUNCTION("IF(ISBETWEEN(B1898,60,69), ""Old"", IF(ISBETWEEN(B1898, 20, 29), ""Young"", ""Other""))"),"Old")</f>
        <v>Old</v>
      </c>
    </row>
    <row r="1899">
      <c r="A1899" s="40">
        <v>20161.0</v>
      </c>
      <c r="B1899" s="39">
        <f t="shared" si="1"/>
        <v>66</v>
      </c>
      <c r="C1899" s="39" t="str">
        <f>IFERROR(__xludf.DUMMYFUNCTION("IF(ISBETWEEN(B1899,60,69), ""Old"", IF(ISBETWEEN(B1899, 20, 29), ""Young"", ""Other""))"),"Old")</f>
        <v>Old</v>
      </c>
    </row>
    <row r="1900">
      <c r="A1900" s="40">
        <v>20162.0</v>
      </c>
      <c r="B1900" s="39">
        <f t="shared" si="1"/>
        <v>66</v>
      </c>
      <c r="C1900" s="39" t="str">
        <f>IFERROR(__xludf.DUMMYFUNCTION("IF(ISBETWEEN(B1900,60,69), ""Old"", IF(ISBETWEEN(B1900, 20, 29), ""Young"", ""Other""))"),"Old")</f>
        <v>Old</v>
      </c>
    </row>
    <row r="1901">
      <c r="A1901" s="40">
        <v>20163.0</v>
      </c>
      <c r="B1901" s="39">
        <f t="shared" si="1"/>
        <v>66</v>
      </c>
      <c r="C1901" s="39" t="str">
        <f>IFERROR(__xludf.DUMMYFUNCTION("IF(ISBETWEEN(B1901,60,69), ""Old"", IF(ISBETWEEN(B1901, 20, 29), ""Young"", ""Other""))"),"Old")</f>
        <v>Old</v>
      </c>
    </row>
    <row r="1902">
      <c r="A1902" s="40">
        <v>20164.0</v>
      </c>
      <c r="B1902" s="39">
        <f t="shared" si="1"/>
        <v>66</v>
      </c>
      <c r="C1902" s="39" t="str">
        <f>IFERROR(__xludf.DUMMYFUNCTION("IF(ISBETWEEN(B1902,60,69), ""Old"", IF(ISBETWEEN(B1902, 20, 29), ""Young"", ""Other""))"),"Old")</f>
        <v>Old</v>
      </c>
    </row>
    <row r="1903">
      <c r="A1903" s="40">
        <v>20165.0</v>
      </c>
      <c r="B1903" s="39">
        <f t="shared" si="1"/>
        <v>66</v>
      </c>
      <c r="C1903" s="39" t="str">
        <f>IFERROR(__xludf.DUMMYFUNCTION("IF(ISBETWEEN(B1903,60,69), ""Old"", IF(ISBETWEEN(B1903, 20, 29), ""Young"", ""Other""))"),"Old")</f>
        <v>Old</v>
      </c>
    </row>
    <row r="1904">
      <c r="A1904" s="40">
        <v>20166.0</v>
      </c>
      <c r="B1904" s="39">
        <f t="shared" si="1"/>
        <v>66</v>
      </c>
      <c r="C1904" s="39" t="str">
        <f>IFERROR(__xludf.DUMMYFUNCTION("IF(ISBETWEEN(B1904,60,69), ""Old"", IF(ISBETWEEN(B1904, 20, 29), ""Young"", ""Other""))"),"Old")</f>
        <v>Old</v>
      </c>
    </row>
    <row r="1905">
      <c r="A1905" s="40">
        <v>20167.0</v>
      </c>
      <c r="B1905" s="39">
        <f t="shared" si="1"/>
        <v>66</v>
      </c>
      <c r="C1905" s="39" t="str">
        <f>IFERROR(__xludf.DUMMYFUNCTION("IF(ISBETWEEN(B1905,60,69), ""Old"", IF(ISBETWEEN(B1905, 20, 29), ""Young"", ""Other""))"),"Old")</f>
        <v>Old</v>
      </c>
    </row>
    <row r="1906">
      <c r="A1906" s="40">
        <v>20168.0</v>
      </c>
      <c r="B1906" s="39">
        <f t="shared" si="1"/>
        <v>66</v>
      </c>
      <c r="C1906" s="39" t="str">
        <f>IFERROR(__xludf.DUMMYFUNCTION("IF(ISBETWEEN(B1906,60,69), ""Old"", IF(ISBETWEEN(B1906, 20, 29), ""Young"", ""Other""))"),"Old")</f>
        <v>Old</v>
      </c>
    </row>
    <row r="1907">
      <c r="A1907" s="40">
        <v>20169.0</v>
      </c>
      <c r="B1907" s="39">
        <f t="shared" si="1"/>
        <v>66</v>
      </c>
      <c r="C1907" s="39" t="str">
        <f>IFERROR(__xludf.DUMMYFUNCTION("IF(ISBETWEEN(B1907,60,69), ""Old"", IF(ISBETWEEN(B1907, 20, 29), ""Young"", ""Other""))"),"Old")</f>
        <v>Old</v>
      </c>
    </row>
    <row r="1908">
      <c r="A1908" s="40">
        <v>20170.0</v>
      </c>
      <c r="B1908" s="39">
        <f t="shared" si="1"/>
        <v>66</v>
      </c>
      <c r="C1908" s="39" t="str">
        <f>IFERROR(__xludf.DUMMYFUNCTION("IF(ISBETWEEN(B1908,60,69), ""Old"", IF(ISBETWEEN(B1908, 20, 29), ""Young"", ""Other""))"),"Old")</f>
        <v>Old</v>
      </c>
    </row>
    <row r="1909">
      <c r="A1909" s="40">
        <v>20171.0</v>
      </c>
      <c r="B1909" s="39">
        <f t="shared" si="1"/>
        <v>66</v>
      </c>
      <c r="C1909" s="39" t="str">
        <f>IFERROR(__xludf.DUMMYFUNCTION("IF(ISBETWEEN(B1909,60,69), ""Old"", IF(ISBETWEEN(B1909, 20, 29), ""Young"", ""Other""))"),"Old")</f>
        <v>Old</v>
      </c>
    </row>
    <row r="1910">
      <c r="A1910" s="40">
        <v>20172.0</v>
      </c>
      <c r="B1910" s="39">
        <f t="shared" si="1"/>
        <v>66</v>
      </c>
      <c r="C1910" s="39" t="str">
        <f>IFERROR(__xludf.DUMMYFUNCTION("IF(ISBETWEEN(B1910,60,69), ""Old"", IF(ISBETWEEN(B1910, 20, 29), ""Young"", ""Other""))"),"Old")</f>
        <v>Old</v>
      </c>
    </row>
    <row r="1911">
      <c r="A1911" s="40">
        <v>20173.0</v>
      </c>
      <c r="B1911" s="39">
        <f t="shared" si="1"/>
        <v>66</v>
      </c>
      <c r="C1911" s="39" t="str">
        <f>IFERROR(__xludf.DUMMYFUNCTION("IF(ISBETWEEN(B1911,60,69), ""Old"", IF(ISBETWEEN(B1911, 20, 29), ""Young"", ""Other""))"),"Old")</f>
        <v>Old</v>
      </c>
    </row>
    <row r="1912">
      <c r="A1912" s="40">
        <v>20174.0</v>
      </c>
      <c r="B1912" s="39">
        <f t="shared" si="1"/>
        <v>66</v>
      </c>
      <c r="C1912" s="39" t="str">
        <f>IFERROR(__xludf.DUMMYFUNCTION("IF(ISBETWEEN(B1912,60,69), ""Old"", IF(ISBETWEEN(B1912, 20, 29), ""Young"", ""Other""))"),"Old")</f>
        <v>Old</v>
      </c>
    </row>
    <row r="1913">
      <c r="A1913" s="40">
        <v>20175.0</v>
      </c>
      <c r="B1913" s="39">
        <f t="shared" si="1"/>
        <v>66</v>
      </c>
      <c r="C1913" s="39" t="str">
        <f>IFERROR(__xludf.DUMMYFUNCTION("IF(ISBETWEEN(B1913,60,69), ""Old"", IF(ISBETWEEN(B1913, 20, 29), ""Young"", ""Other""))"),"Old")</f>
        <v>Old</v>
      </c>
    </row>
    <row r="1914">
      <c r="A1914" s="40">
        <v>20176.0</v>
      </c>
      <c r="B1914" s="39">
        <f t="shared" si="1"/>
        <v>66</v>
      </c>
      <c r="C1914" s="39" t="str">
        <f>IFERROR(__xludf.DUMMYFUNCTION("IF(ISBETWEEN(B1914,60,69), ""Old"", IF(ISBETWEEN(B1914, 20, 29), ""Young"", ""Other""))"),"Old")</f>
        <v>Old</v>
      </c>
    </row>
    <row r="1915">
      <c r="A1915" s="40">
        <v>20177.0</v>
      </c>
      <c r="B1915" s="39">
        <f t="shared" si="1"/>
        <v>66</v>
      </c>
      <c r="C1915" s="39" t="str">
        <f>IFERROR(__xludf.DUMMYFUNCTION("IF(ISBETWEEN(B1915,60,69), ""Old"", IF(ISBETWEEN(B1915, 20, 29), ""Young"", ""Other""))"),"Old")</f>
        <v>Old</v>
      </c>
    </row>
    <row r="1916">
      <c r="A1916" s="40">
        <v>20178.0</v>
      </c>
      <c r="B1916" s="39">
        <f t="shared" si="1"/>
        <v>66</v>
      </c>
      <c r="C1916" s="39" t="str">
        <f>IFERROR(__xludf.DUMMYFUNCTION("IF(ISBETWEEN(B1916,60,69), ""Old"", IF(ISBETWEEN(B1916, 20, 29), ""Young"", ""Other""))"),"Old")</f>
        <v>Old</v>
      </c>
    </row>
    <row r="1917">
      <c r="A1917" s="40">
        <v>20179.0</v>
      </c>
      <c r="B1917" s="39">
        <f t="shared" si="1"/>
        <v>66</v>
      </c>
      <c r="C1917" s="39" t="str">
        <f>IFERROR(__xludf.DUMMYFUNCTION("IF(ISBETWEEN(B1917,60,69), ""Old"", IF(ISBETWEEN(B1917, 20, 29), ""Young"", ""Other""))"),"Old")</f>
        <v>Old</v>
      </c>
    </row>
    <row r="1918">
      <c r="A1918" s="40">
        <v>20180.0</v>
      </c>
      <c r="B1918" s="39">
        <f t="shared" si="1"/>
        <v>66</v>
      </c>
      <c r="C1918" s="39" t="str">
        <f>IFERROR(__xludf.DUMMYFUNCTION("IF(ISBETWEEN(B1918,60,69), ""Old"", IF(ISBETWEEN(B1918, 20, 29), ""Young"", ""Other""))"),"Old")</f>
        <v>Old</v>
      </c>
    </row>
    <row r="1919">
      <c r="A1919" s="40">
        <v>20181.0</v>
      </c>
      <c r="B1919" s="39">
        <f t="shared" si="1"/>
        <v>66</v>
      </c>
      <c r="C1919" s="39" t="str">
        <f>IFERROR(__xludf.DUMMYFUNCTION("IF(ISBETWEEN(B1919,60,69), ""Old"", IF(ISBETWEEN(B1919, 20, 29), ""Young"", ""Other""))"),"Old")</f>
        <v>Old</v>
      </c>
    </row>
    <row r="1920">
      <c r="A1920" s="40">
        <v>20182.0</v>
      </c>
      <c r="B1920" s="39">
        <f t="shared" si="1"/>
        <v>66</v>
      </c>
      <c r="C1920" s="39" t="str">
        <f>IFERROR(__xludf.DUMMYFUNCTION("IF(ISBETWEEN(B1920,60,69), ""Old"", IF(ISBETWEEN(B1920, 20, 29), ""Young"", ""Other""))"),"Old")</f>
        <v>Old</v>
      </c>
    </row>
    <row r="1921">
      <c r="A1921" s="40">
        <v>20183.0</v>
      </c>
      <c r="B1921" s="39">
        <f t="shared" si="1"/>
        <v>66</v>
      </c>
      <c r="C1921" s="39" t="str">
        <f>IFERROR(__xludf.DUMMYFUNCTION("IF(ISBETWEEN(B1921,60,69), ""Old"", IF(ISBETWEEN(B1921, 20, 29), ""Young"", ""Other""))"),"Old")</f>
        <v>Old</v>
      </c>
    </row>
    <row r="1922">
      <c r="A1922" s="40">
        <v>20184.0</v>
      </c>
      <c r="B1922" s="39">
        <f t="shared" si="1"/>
        <v>66</v>
      </c>
      <c r="C1922" s="39" t="str">
        <f>IFERROR(__xludf.DUMMYFUNCTION("IF(ISBETWEEN(B1922,60,69), ""Old"", IF(ISBETWEEN(B1922, 20, 29), ""Young"", ""Other""))"),"Old")</f>
        <v>Old</v>
      </c>
    </row>
    <row r="1923">
      <c r="A1923" s="40">
        <v>20185.0</v>
      </c>
      <c r="B1923" s="39">
        <f t="shared" si="1"/>
        <v>66</v>
      </c>
      <c r="C1923" s="39" t="str">
        <f>IFERROR(__xludf.DUMMYFUNCTION("IF(ISBETWEEN(B1923,60,69), ""Old"", IF(ISBETWEEN(B1923, 20, 29), ""Young"", ""Other""))"),"Old")</f>
        <v>Old</v>
      </c>
    </row>
    <row r="1924">
      <c r="A1924" s="40">
        <v>20186.0</v>
      </c>
      <c r="B1924" s="39">
        <f t="shared" si="1"/>
        <v>66</v>
      </c>
      <c r="C1924" s="39" t="str">
        <f>IFERROR(__xludf.DUMMYFUNCTION("IF(ISBETWEEN(B1924,60,69), ""Old"", IF(ISBETWEEN(B1924, 20, 29), ""Young"", ""Other""))"),"Old")</f>
        <v>Old</v>
      </c>
    </row>
    <row r="1925">
      <c r="A1925" s="40">
        <v>20187.0</v>
      </c>
      <c r="B1925" s="39">
        <f t="shared" si="1"/>
        <v>66</v>
      </c>
      <c r="C1925" s="39" t="str">
        <f>IFERROR(__xludf.DUMMYFUNCTION("IF(ISBETWEEN(B1925,60,69), ""Old"", IF(ISBETWEEN(B1925, 20, 29), ""Young"", ""Other""))"),"Old")</f>
        <v>Old</v>
      </c>
    </row>
    <row r="1926">
      <c r="A1926" s="40">
        <v>20188.0</v>
      </c>
      <c r="B1926" s="39">
        <f t="shared" si="1"/>
        <v>66</v>
      </c>
      <c r="C1926" s="39" t="str">
        <f>IFERROR(__xludf.DUMMYFUNCTION("IF(ISBETWEEN(B1926,60,69), ""Old"", IF(ISBETWEEN(B1926, 20, 29), ""Young"", ""Other""))"),"Old")</f>
        <v>Old</v>
      </c>
    </row>
    <row r="1927">
      <c r="A1927" s="40">
        <v>20189.0</v>
      </c>
      <c r="B1927" s="39">
        <f t="shared" si="1"/>
        <v>66</v>
      </c>
      <c r="C1927" s="39" t="str">
        <f>IFERROR(__xludf.DUMMYFUNCTION("IF(ISBETWEEN(B1927,60,69), ""Old"", IF(ISBETWEEN(B1927, 20, 29), ""Young"", ""Other""))"),"Old")</f>
        <v>Old</v>
      </c>
    </row>
    <row r="1928">
      <c r="A1928" s="40">
        <v>20190.0</v>
      </c>
      <c r="B1928" s="39">
        <f t="shared" si="1"/>
        <v>66</v>
      </c>
      <c r="C1928" s="39" t="str">
        <f>IFERROR(__xludf.DUMMYFUNCTION("IF(ISBETWEEN(B1928,60,69), ""Old"", IF(ISBETWEEN(B1928, 20, 29), ""Young"", ""Other""))"),"Old")</f>
        <v>Old</v>
      </c>
    </row>
    <row r="1929">
      <c r="A1929" s="40">
        <v>20191.0</v>
      </c>
      <c r="B1929" s="39">
        <f t="shared" si="1"/>
        <v>66</v>
      </c>
      <c r="C1929" s="39" t="str">
        <f>IFERROR(__xludf.DUMMYFUNCTION("IF(ISBETWEEN(B1929,60,69), ""Old"", IF(ISBETWEEN(B1929, 20, 29), ""Young"", ""Other""))"),"Old")</f>
        <v>Old</v>
      </c>
    </row>
    <row r="1930">
      <c r="A1930" s="40">
        <v>20192.0</v>
      </c>
      <c r="B1930" s="39">
        <f t="shared" si="1"/>
        <v>66</v>
      </c>
      <c r="C1930" s="39" t="str">
        <f>IFERROR(__xludf.DUMMYFUNCTION("IF(ISBETWEEN(B1930,60,69), ""Old"", IF(ISBETWEEN(B1930, 20, 29), ""Young"", ""Other""))"),"Old")</f>
        <v>Old</v>
      </c>
    </row>
    <row r="1931">
      <c r="A1931" s="40">
        <v>20193.0</v>
      </c>
      <c r="B1931" s="39">
        <f t="shared" si="1"/>
        <v>66</v>
      </c>
      <c r="C1931" s="39" t="str">
        <f>IFERROR(__xludf.DUMMYFUNCTION("IF(ISBETWEEN(B1931,60,69), ""Old"", IF(ISBETWEEN(B1931, 20, 29), ""Young"", ""Other""))"),"Old")</f>
        <v>Old</v>
      </c>
    </row>
    <row r="1932">
      <c r="A1932" s="40">
        <v>20194.0</v>
      </c>
      <c r="B1932" s="39">
        <f t="shared" si="1"/>
        <v>66</v>
      </c>
      <c r="C1932" s="39" t="str">
        <f>IFERROR(__xludf.DUMMYFUNCTION("IF(ISBETWEEN(B1932,60,69), ""Old"", IF(ISBETWEEN(B1932, 20, 29), ""Young"", ""Other""))"),"Old")</f>
        <v>Old</v>
      </c>
    </row>
    <row r="1933">
      <c r="A1933" s="40">
        <v>20195.0</v>
      </c>
      <c r="B1933" s="39">
        <f t="shared" si="1"/>
        <v>66</v>
      </c>
      <c r="C1933" s="39" t="str">
        <f>IFERROR(__xludf.DUMMYFUNCTION("IF(ISBETWEEN(B1933,60,69), ""Old"", IF(ISBETWEEN(B1933, 20, 29), ""Young"", ""Other""))"),"Old")</f>
        <v>Old</v>
      </c>
    </row>
    <row r="1934">
      <c r="A1934" s="40">
        <v>20196.0</v>
      </c>
      <c r="B1934" s="39">
        <f t="shared" si="1"/>
        <v>66</v>
      </c>
      <c r="C1934" s="39" t="str">
        <f>IFERROR(__xludf.DUMMYFUNCTION("IF(ISBETWEEN(B1934,60,69), ""Old"", IF(ISBETWEEN(B1934, 20, 29), ""Young"", ""Other""))"),"Old")</f>
        <v>Old</v>
      </c>
    </row>
    <row r="1935">
      <c r="A1935" s="40">
        <v>20197.0</v>
      </c>
      <c r="B1935" s="39">
        <f t="shared" si="1"/>
        <v>66</v>
      </c>
      <c r="C1935" s="39" t="str">
        <f>IFERROR(__xludf.DUMMYFUNCTION("IF(ISBETWEEN(B1935,60,69), ""Old"", IF(ISBETWEEN(B1935, 20, 29), ""Young"", ""Other""))"),"Old")</f>
        <v>Old</v>
      </c>
    </row>
    <row r="1936">
      <c r="A1936" s="40">
        <v>20198.0</v>
      </c>
      <c r="B1936" s="39">
        <f t="shared" si="1"/>
        <v>66</v>
      </c>
      <c r="C1936" s="39" t="str">
        <f>IFERROR(__xludf.DUMMYFUNCTION("IF(ISBETWEEN(B1936,60,69), ""Old"", IF(ISBETWEEN(B1936, 20, 29), ""Young"", ""Other""))"),"Old")</f>
        <v>Old</v>
      </c>
    </row>
    <row r="1937">
      <c r="A1937" s="40">
        <v>20199.0</v>
      </c>
      <c r="B1937" s="39">
        <f t="shared" si="1"/>
        <v>66</v>
      </c>
      <c r="C1937" s="39" t="str">
        <f>IFERROR(__xludf.DUMMYFUNCTION("IF(ISBETWEEN(B1937,60,69), ""Old"", IF(ISBETWEEN(B1937, 20, 29), ""Young"", ""Other""))"),"Old")</f>
        <v>Old</v>
      </c>
    </row>
    <row r="1938">
      <c r="A1938" s="40">
        <v>20200.0</v>
      </c>
      <c r="B1938" s="39">
        <f t="shared" si="1"/>
        <v>66</v>
      </c>
      <c r="C1938" s="39" t="str">
        <f>IFERROR(__xludf.DUMMYFUNCTION("IF(ISBETWEEN(B1938,60,69), ""Old"", IF(ISBETWEEN(B1938, 20, 29), ""Young"", ""Other""))"),"Old")</f>
        <v>Old</v>
      </c>
    </row>
    <row r="1939">
      <c r="A1939" s="40">
        <v>20201.0</v>
      </c>
      <c r="B1939" s="39">
        <f t="shared" si="1"/>
        <v>66</v>
      </c>
      <c r="C1939" s="39" t="str">
        <f>IFERROR(__xludf.DUMMYFUNCTION("IF(ISBETWEEN(B1939,60,69), ""Old"", IF(ISBETWEEN(B1939, 20, 29), ""Young"", ""Other""))"),"Old")</f>
        <v>Old</v>
      </c>
    </row>
    <row r="1940">
      <c r="A1940" s="40">
        <v>20202.0</v>
      </c>
      <c r="B1940" s="39">
        <f t="shared" si="1"/>
        <v>66</v>
      </c>
      <c r="C1940" s="39" t="str">
        <f>IFERROR(__xludf.DUMMYFUNCTION("IF(ISBETWEEN(B1940,60,69), ""Old"", IF(ISBETWEEN(B1940, 20, 29), ""Young"", ""Other""))"),"Old")</f>
        <v>Old</v>
      </c>
    </row>
    <row r="1941">
      <c r="A1941" s="40">
        <v>20203.0</v>
      </c>
      <c r="B1941" s="39">
        <f t="shared" si="1"/>
        <v>66</v>
      </c>
      <c r="C1941" s="39" t="str">
        <f>IFERROR(__xludf.DUMMYFUNCTION("IF(ISBETWEEN(B1941,60,69), ""Old"", IF(ISBETWEEN(B1941, 20, 29), ""Young"", ""Other""))"),"Old")</f>
        <v>Old</v>
      </c>
    </row>
    <row r="1942">
      <c r="A1942" s="40">
        <v>20204.0</v>
      </c>
      <c r="B1942" s="39">
        <f t="shared" si="1"/>
        <v>66</v>
      </c>
      <c r="C1942" s="39" t="str">
        <f>IFERROR(__xludf.DUMMYFUNCTION("IF(ISBETWEEN(B1942,60,69), ""Old"", IF(ISBETWEEN(B1942, 20, 29), ""Young"", ""Other""))"),"Old")</f>
        <v>Old</v>
      </c>
    </row>
    <row r="1943">
      <c r="A1943" s="40">
        <v>20205.0</v>
      </c>
      <c r="B1943" s="39">
        <f t="shared" si="1"/>
        <v>66</v>
      </c>
      <c r="C1943" s="39" t="str">
        <f>IFERROR(__xludf.DUMMYFUNCTION("IF(ISBETWEEN(B1943,60,69), ""Old"", IF(ISBETWEEN(B1943, 20, 29), ""Young"", ""Other""))"),"Old")</f>
        <v>Old</v>
      </c>
    </row>
    <row r="1944">
      <c r="A1944" s="40">
        <v>20206.0</v>
      </c>
      <c r="B1944" s="39">
        <f t="shared" si="1"/>
        <v>66</v>
      </c>
      <c r="C1944" s="39" t="str">
        <f>IFERROR(__xludf.DUMMYFUNCTION("IF(ISBETWEEN(B1944,60,69), ""Old"", IF(ISBETWEEN(B1944, 20, 29), ""Young"", ""Other""))"),"Old")</f>
        <v>Old</v>
      </c>
    </row>
    <row r="1945">
      <c r="A1945" s="40">
        <v>20207.0</v>
      </c>
      <c r="B1945" s="39">
        <f t="shared" si="1"/>
        <v>66</v>
      </c>
      <c r="C1945" s="39" t="str">
        <f>IFERROR(__xludf.DUMMYFUNCTION("IF(ISBETWEEN(B1945,60,69), ""Old"", IF(ISBETWEEN(B1945, 20, 29), ""Young"", ""Other""))"),"Old")</f>
        <v>Old</v>
      </c>
    </row>
    <row r="1946">
      <c r="A1946" s="40">
        <v>20208.0</v>
      </c>
      <c r="B1946" s="39">
        <f t="shared" si="1"/>
        <v>66</v>
      </c>
      <c r="C1946" s="39" t="str">
        <f>IFERROR(__xludf.DUMMYFUNCTION("IF(ISBETWEEN(B1946,60,69), ""Old"", IF(ISBETWEEN(B1946, 20, 29), ""Young"", ""Other""))"),"Old")</f>
        <v>Old</v>
      </c>
    </row>
    <row r="1947">
      <c r="A1947" s="40">
        <v>20209.0</v>
      </c>
      <c r="B1947" s="39">
        <f t="shared" si="1"/>
        <v>66</v>
      </c>
      <c r="C1947" s="39" t="str">
        <f>IFERROR(__xludf.DUMMYFUNCTION("IF(ISBETWEEN(B1947,60,69), ""Old"", IF(ISBETWEEN(B1947, 20, 29), ""Young"", ""Other""))"),"Old")</f>
        <v>Old</v>
      </c>
    </row>
    <row r="1948">
      <c r="A1948" s="40">
        <v>20210.0</v>
      </c>
      <c r="B1948" s="39">
        <f t="shared" si="1"/>
        <v>66</v>
      </c>
      <c r="C1948" s="39" t="str">
        <f>IFERROR(__xludf.DUMMYFUNCTION("IF(ISBETWEEN(B1948,60,69), ""Old"", IF(ISBETWEEN(B1948, 20, 29), ""Young"", ""Other""))"),"Old")</f>
        <v>Old</v>
      </c>
    </row>
    <row r="1949">
      <c r="A1949" s="40">
        <v>20211.0</v>
      </c>
      <c r="B1949" s="39">
        <f t="shared" si="1"/>
        <v>66</v>
      </c>
      <c r="C1949" s="39" t="str">
        <f>IFERROR(__xludf.DUMMYFUNCTION("IF(ISBETWEEN(B1949,60,69), ""Old"", IF(ISBETWEEN(B1949, 20, 29), ""Young"", ""Other""))"),"Old")</f>
        <v>Old</v>
      </c>
    </row>
    <row r="1950">
      <c r="A1950" s="40">
        <v>20212.0</v>
      </c>
      <c r="B1950" s="39">
        <f t="shared" si="1"/>
        <v>66</v>
      </c>
      <c r="C1950" s="39" t="str">
        <f>IFERROR(__xludf.DUMMYFUNCTION("IF(ISBETWEEN(B1950,60,69), ""Old"", IF(ISBETWEEN(B1950, 20, 29), ""Young"", ""Other""))"),"Old")</f>
        <v>Old</v>
      </c>
    </row>
    <row r="1951">
      <c r="A1951" s="40">
        <v>20213.0</v>
      </c>
      <c r="B1951" s="39">
        <f t="shared" si="1"/>
        <v>66</v>
      </c>
      <c r="C1951" s="39" t="str">
        <f>IFERROR(__xludf.DUMMYFUNCTION("IF(ISBETWEEN(B1951,60,69), ""Old"", IF(ISBETWEEN(B1951, 20, 29), ""Young"", ""Other""))"),"Old")</f>
        <v>Old</v>
      </c>
    </row>
    <row r="1952">
      <c r="A1952" s="40">
        <v>20214.0</v>
      </c>
      <c r="B1952" s="39">
        <f t="shared" si="1"/>
        <v>66</v>
      </c>
      <c r="C1952" s="39" t="str">
        <f>IFERROR(__xludf.DUMMYFUNCTION("IF(ISBETWEEN(B1952,60,69), ""Old"", IF(ISBETWEEN(B1952, 20, 29), ""Young"", ""Other""))"),"Old")</f>
        <v>Old</v>
      </c>
    </row>
    <row r="1953">
      <c r="A1953" s="40">
        <v>20215.0</v>
      </c>
      <c r="B1953" s="39">
        <f t="shared" si="1"/>
        <v>66</v>
      </c>
      <c r="C1953" s="39" t="str">
        <f>IFERROR(__xludf.DUMMYFUNCTION("IF(ISBETWEEN(B1953,60,69), ""Old"", IF(ISBETWEEN(B1953, 20, 29), ""Young"", ""Other""))"),"Old")</f>
        <v>Old</v>
      </c>
    </row>
    <row r="1954">
      <c r="A1954" s="40">
        <v>20216.0</v>
      </c>
      <c r="B1954" s="39">
        <f t="shared" si="1"/>
        <v>66</v>
      </c>
      <c r="C1954" s="39" t="str">
        <f>IFERROR(__xludf.DUMMYFUNCTION("IF(ISBETWEEN(B1954,60,69), ""Old"", IF(ISBETWEEN(B1954, 20, 29), ""Young"", ""Other""))"),"Old")</f>
        <v>Old</v>
      </c>
    </row>
    <row r="1955">
      <c r="A1955" s="40">
        <v>20217.0</v>
      </c>
      <c r="B1955" s="39">
        <f t="shared" si="1"/>
        <v>66</v>
      </c>
      <c r="C1955" s="39" t="str">
        <f>IFERROR(__xludf.DUMMYFUNCTION("IF(ISBETWEEN(B1955,60,69), ""Old"", IF(ISBETWEEN(B1955, 20, 29), ""Young"", ""Other""))"),"Old")</f>
        <v>Old</v>
      </c>
    </row>
    <row r="1956">
      <c r="A1956" s="40">
        <v>20218.0</v>
      </c>
      <c r="B1956" s="39">
        <f t="shared" si="1"/>
        <v>66</v>
      </c>
      <c r="C1956" s="39" t="str">
        <f>IFERROR(__xludf.DUMMYFUNCTION("IF(ISBETWEEN(B1956,60,69), ""Old"", IF(ISBETWEEN(B1956, 20, 29), ""Young"", ""Other""))"),"Old")</f>
        <v>Old</v>
      </c>
    </row>
    <row r="1957">
      <c r="A1957" s="40">
        <v>20219.0</v>
      </c>
      <c r="B1957" s="39">
        <f t="shared" si="1"/>
        <v>66</v>
      </c>
      <c r="C1957" s="39" t="str">
        <f>IFERROR(__xludf.DUMMYFUNCTION("IF(ISBETWEEN(B1957,60,69), ""Old"", IF(ISBETWEEN(B1957, 20, 29), ""Young"", ""Other""))"),"Old")</f>
        <v>Old</v>
      </c>
    </row>
    <row r="1958">
      <c r="A1958" s="40">
        <v>20220.0</v>
      </c>
      <c r="B1958" s="39">
        <f t="shared" si="1"/>
        <v>66</v>
      </c>
      <c r="C1958" s="39" t="str">
        <f>IFERROR(__xludf.DUMMYFUNCTION("IF(ISBETWEEN(B1958,60,69), ""Old"", IF(ISBETWEEN(B1958, 20, 29), ""Young"", ""Other""))"),"Old")</f>
        <v>Old</v>
      </c>
    </row>
    <row r="1959">
      <c r="A1959" s="40">
        <v>20221.0</v>
      </c>
      <c r="B1959" s="39">
        <f t="shared" si="1"/>
        <v>66</v>
      </c>
      <c r="C1959" s="39" t="str">
        <f>IFERROR(__xludf.DUMMYFUNCTION("IF(ISBETWEEN(B1959,60,69), ""Old"", IF(ISBETWEEN(B1959, 20, 29), ""Young"", ""Other""))"),"Old")</f>
        <v>Old</v>
      </c>
    </row>
    <row r="1960">
      <c r="A1960" s="40">
        <v>20222.0</v>
      </c>
      <c r="B1960" s="39">
        <f t="shared" si="1"/>
        <v>66</v>
      </c>
      <c r="C1960" s="39" t="str">
        <f>IFERROR(__xludf.DUMMYFUNCTION("IF(ISBETWEEN(B1960,60,69), ""Old"", IF(ISBETWEEN(B1960, 20, 29), ""Young"", ""Other""))"),"Old")</f>
        <v>Old</v>
      </c>
    </row>
    <row r="1961">
      <c r="A1961" s="40">
        <v>20223.0</v>
      </c>
      <c r="B1961" s="39">
        <f t="shared" si="1"/>
        <v>66</v>
      </c>
      <c r="C1961" s="39" t="str">
        <f>IFERROR(__xludf.DUMMYFUNCTION("IF(ISBETWEEN(B1961,60,69), ""Old"", IF(ISBETWEEN(B1961, 20, 29), ""Young"", ""Other""))"),"Old")</f>
        <v>Old</v>
      </c>
    </row>
    <row r="1962">
      <c r="A1962" s="40">
        <v>20224.0</v>
      </c>
      <c r="B1962" s="39">
        <f t="shared" si="1"/>
        <v>66</v>
      </c>
      <c r="C1962" s="39" t="str">
        <f>IFERROR(__xludf.DUMMYFUNCTION("IF(ISBETWEEN(B1962,60,69), ""Old"", IF(ISBETWEEN(B1962, 20, 29), ""Young"", ""Other""))"),"Old")</f>
        <v>Old</v>
      </c>
    </row>
    <row r="1963">
      <c r="A1963" s="40">
        <v>20225.0</v>
      </c>
      <c r="B1963" s="39">
        <f t="shared" si="1"/>
        <v>66</v>
      </c>
      <c r="C1963" s="39" t="str">
        <f>IFERROR(__xludf.DUMMYFUNCTION("IF(ISBETWEEN(B1963,60,69), ""Old"", IF(ISBETWEEN(B1963, 20, 29), ""Young"", ""Other""))"),"Old")</f>
        <v>Old</v>
      </c>
    </row>
    <row r="1964">
      <c r="A1964" s="40">
        <v>20226.0</v>
      </c>
      <c r="B1964" s="39">
        <f t="shared" si="1"/>
        <v>66</v>
      </c>
      <c r="C1964" s="39" t="str">
        <f>IFERROR(__xludf.DUMMYFUNCTION("IF(ISBETWEEN(B1964,60,69), ""Old"", IF(ISBETWEEN(B1964, 20, 29), ""Young"", ""Other""))"),"Old")</f>
        <v>Old</v>
      </c>
    </row>
    <row r="1965">
      <c r="A1965" s="40">
        <v>20227.0</v>
      </c>
      <c r="B1965" s="39">
        <f t="shared" si="1"/>
        <v>66</v>
      </c>
      <c r="C1965" s="39" t="str">
        <f>IFERROR(__xludf.DUMMYFUNCTION("IF(ISBETWEEN(B1965,60,69), ""Old"", IF(ISBETWEEN(B1965, 20, 29), ""Young"", ""Other""))"),"Old")</f>
        <v>Old</v>
      </c>
    </row>
    <row r="1966">
      <c r="A1966" s="40">
        <v>20228.0</v>
      </c>
      <c r="B1966" s="39">
        <f t="shared" si="1"/>
        <v>66</v>
      </c>
      <c r="C1966" s="39" t="str">
        <f>IFERROR(__xludf.DUMMYFUNCTION("IF(ISBETWEEN(B1966,60,69), ""Old"", IF(ISBETWEEN(B1966, 20, 29), ""Young"", ""Other""))"),"Old")</f>
        <v>Old</v>
      </c>
    </row>
    <row r="1967">
      <c r="A1967" s="40">
        <v>20229.0</v>
      </c>
      <c r="B1967" s="39">
        <f t="shared" si="1"/>
        <v>66</v>
      </c>
      <c r="C1967" s="39" t="str">
        <f>IFERROR(__xludf.DUMMYFUNCTION("IF(ISBETWEEN(B1967,60,69), ""Old"", IF(ISBETWEEN(B1967, 20, 29), ""Young"", ""Other""))"),"Old")</f>
        <v>Old</v>
      </c>
    </row>
    <row r="1968">
      <c r="A1968" s="40">
        <v>20230.0</v>
      </c>
      <c r="B1968" s="39">
        <f t="shared" si="1"/>
        <v>66</v>
      </c>
      <c r="C1968" s="39" t="str">
        <f>IFERROR(__xludf.DUMMYFUNCTION("IF(ISBETWEEN(B1968,60,69), ""Old"", IF(ISBETWEEN(B1968, 20, 29), ""Young"", ""Other""))"),"Old")</f>
        <v>Old</v>
      </c>
    </row>
    <row r="1969">
      <c r="A1969" s="40">
        <v>20231.0</v>
      </c>
      <c r="B1969" s="39">
        <f t="shared" si="1"/>
        <v>66</v>
      </c>
      <c r="C1969" s="39" t="str">
        <f>IFERROR(__xludf.DUMMYFUNCTION("IF(ISBETWEEN(B1969,60,69), ""Old"", IF(ISBETWEEN(B1969, 20, 29), ""Young"", ""Other""))"),"Old")</f>
        <v>Old</v>
      </c>
    </row>
    <row r="1970">
      <c r="A1970" s="40">
        <v>20232.0</v>
      </c>
      <c r="B1970" s="39">
        <f t="shared" si="1"/>
        <v>66</v>
      </c>
      <c r="C1970" s="39" t="str">
        <f>IFERROR(__xludf.DUMMYFUNCTION("IF(ISBETWEEN(B1970,60,69), ""Old"", IF(ISBETWEEN(B1970, 20, 29), ""Young"", ""Other""))"),"Old")</f>
        <v>Old</v>
      </c>
    </row>
    <row r="1971">
      <c r="A1971" s="40">
        <v>20233.0</v>
      </c>
      <c r="B1971" s="39">
        <f t="shared" si="1"/>
        <v>66</v>
      </c>
      <c r="C1971" s="39" t="str">
        <f>IFERROR(__xludf.DUMMYFUNCTION("IF(ISBETWEEN(B1971,60,69), ""Old"", IF(ISBETWEEN(B1971, 20, 29), ""Young"", ""Other""))"),"Old")</f>
        <v>Old</v>
      </c>
    </row>
    <row r="1972">
      <c r="A1972" s="40">
        <v>20234.0</v>
      </c>
      <c r="B1972" s="39">
        <f t="shared" si="1"/>
        <v>66</v>
      </c>
      <c r="C1972" s="39" t="str">
        <f>IFERROR(__xludf.DUMMYFUNCTION("IF(ISBETWEEN(B1972,60,69), ""Old"", IF(ISBETWEEN(B1972, 20, 29), ""Young"", ""Other""))"),"Old")</f>
        <v>Old</v>
      </c>
    </row>
    <row r="1973">
      <c r="A1973" s="40">
        <v>20235.0</v>
      </c>
      <c r="B1973" s="39">
        <f t="shared" si="1"/>
        <v>66</v>
      </c>
      <c r="C1973" s="39" t="str">
        <f>IFERROR(__xludf.DUMMYFUNCTION("IF(ISBETWEEN(B1973,60,69), ""Old"", IF(ISBETWEEN(B1973, 20, 29), ""Young"", ""Other""))"),"Old")</f>
        <v>Old</v>
      </c>
    </row>
    <row r="1974">
      <c r="A1974" s="40">
        <v>20236.0</v>
      </c>
      <c r="B1974" s="39">
        <f t="shared" si="1"/>
        <v>66</v>
      </c>
      <c r="C1974" s="39" t="str">
        <f>IFERROR(__xludf.DUMMYFUNCTION("IF(ISBETWEEN(B1974,60,69), ""Old"", IF(ISBETWEEN(B1974, 20, 29), ""Young"", ""Other""))"),"Old")</f>
        <v>Old</v>
      </c>
    </row>
    <row r="1975">
      <c r="A1975" s="40">
        <v>20237.0</v>
      </c>
      <c r="B1975" s="39">
        <f t="shared" si="1"/>
        <v>66</v>
      </c>
      <c r="C1975" s="39" t="str">
        <f>IFERROR(__xludf.DUMMYFUNCTION("IF(ISBETWEEN(B1975,60,69), ""Old"", IF(ISBETWEEN(B1975, 20, 29), ""Young"", ""Other""))"),"Old")</f>
        <v>Old</v>
      </c>
    </row>
    <row r="1976">
      <c r="A1976" s="40">
        <v>20238.0</v>
      </c>
      <c r="B1976" s="39">
        <f t="shared" si="1"/>
        <v>66</v>
      </c>
      <c r="C1976" s="39" t="str">
        <f>IFERROR(__xludf.DUMMYFUNCTION("IF(ISBETWEEN(B1976,60,69), ""Old"", IF(ISBETWEEN(B1976, 20, 29), ""Young"", ""Other""))"),"Old")</f>
        <v>Old</v>
      </c>
    </row>
    <row r="1977">
      <c r="A1977" s="40">
        <v>20239.0</v>
      </c>
      <c r="B1977" s="39">
        <f t="shared" si="1"/>
        <v>66</v>
      </c>
      <c r="C1977" s="39" t="str">
        <f>IFERROR(__xludf.DUMMYFUNCTION("IF(ISBETWEEN(B1977,60,69), ""Old"", IF(ISBETWEEN(B1977, 20, 29), ""Young"", ""Other""))"),"Old")</f>
        <v>Old</v>
      </c>
    </row>
    <row r="1978">
      <c r="A1978" s="40">
        <v>20240.0</v>
      </c>
      <c r="B1978" s="39">
        <f t="shared" si="1"/>
        <v>66</v>
      </c>
      <c r="C1978" s="39" t="str">
        <f>IFERROR(__xludf.DUMMYFUNCTION("IF(ISBETWEEN(B1978,60,69), ""Old"", IF(ISBETWEEN(B1978, 20, 29), ""Young"", ""Other""))"),"Old")</f>
        <v>Old</v>
      </c>
    </row>
    <row r="1979">
      <c r="A1979" s="40">
        <v>20241.0</v>
      </c>
      <c r="B1979" s="39">
        <f t="shared" si="1"/>
        <v>66</v>
      </c>
      <c r="C1979" s="39" t="str">
        <f>IFERROR(__xludf.DUMMYFUNCTION("IF(ISBETWEEN(B1979,60,69), ""Old"", IF(ISBETWEEN(B1979, 20, 29), ""Young"", ""Other""))"),"Old")</f>
        <v>Old</v>
      </c>
    </row>
    <row r="1980">
      <c r="A1980" s="40">
        <v>20242.0</v>
      </c>
      <c r="B1980" s="39">
        <f t="shared" si="1"/>
        <v>66</v>
      </c>
      <c r="C1980" s="39" t="str">
        <f>IFERROR(__xludf.DUMMYFUNCTION("IF(ISBETWEEN(B1980,60,69), ""Old"", IF(ISBETWEEN(B1980, 20, 29), ""Young"", ""Other""))"),"Old")</f>
        <v>Old</v>
      </c>
    </row>
    <row r="1981">
      <c r="A1981" s="40">
        <v>20243.0</v>
      </c>
      <c r="B1981" s="39">
        <f t="shared" si="1"/>
        <v>66</v>
      </c>
      <c r="C1981" s="39" t="str">
        <f>IFERROR(__xludf.DUMMYFUNCTION("IF(ISBETWEEN(B1981,60,69), ""Old"", IF(ISBETWEEN(B1981, 20, 29), ""Young"", ""Other""))"),"Old")</f>
        <v>Old</v>
      </c>
    </row>
    <row r="1982">
      <c r="A1982" s="40">
        <v>20244.0</v>
      </c>
      <c r="B1982" s="39">
        <f t="shared" si="1"/>
        <v>66</v>
      </c>
      <c r="C1982" s="39" t="str">
        <f>IFERROR(__xludf.DUMMYFUNCTION("IF(ISBETWEEN(B1982,60,69), ""Old"", IF(ISBETWEEN(B1982, 20, 29), ""Young"", ""Other""))"),"Old")</f>
        <v>Old</v>
      </c>
    </row>
    <row r="1983">
      <c r="A1983" s="40">
        <v>20245.0</v>
      </c>
      <c r="B1983" s="39">
        <f t="shared" si="1"/>
        <v>66</v>
      </c>
      <c r="C1983" s="39" t="str">
        <f>IFERROR(__xludf.DUMMYFUNCTION("IF(ISBETWEEN(B1983,60,69), ""Old"", IF(ISBETWEEN(B1983, 20, 29), ""Young"", ""Other""))"),"Old")</f>
        <v>Old</v>
      </c>
    </row>
    <row r="1984">
      <c r="A1984" s="40">
        <v>20246.0</v>
      </c>
      <c r="B1984" s="39">
        <f t="shared" si="1"/>
        <v>66</v>
      </c>
      <c r="C1984" s="39" t="str">
        <f>IFERROR(__xludf.DUMMYFUNCTION("IF(ISBETWEEN(B1984,60,69), ""Old"", IF(ISBETWEEN(B1984, 20, 29), ""Young"", ""Other""))"),"Old")</f>
        <v>Old</v>
      </c>
    </row>
    <row r="1985">
      <c r="A1985" s="40">
        <v>20247.0</v>
      </c>
      <c r="B1985" s="39">
        <f t="shared" si="1"/>
        <v>66</v>
      </c>
      <c r="C1985" s="39" t="str">
        <f>IFERROR(__xludf.DUMMYFUNCTION("IF(ISBETWEEN(B1985,60,69), ""Old"", IF(ISBETWEEN(B1985, 20, 29), ""Young"", ""Other""))"),"Old")</f>
        <v>Old</v>
      </c>
    </row>
    <row r="1986">
      <c r="A1986" s="40">
        <v>20248.0</v>
      </c>
      <c r="B1986" s="39">
        <f t="shared" si="1"/>
        <v>66</v>
      </c>
      <c r="C1986" s="39" t="str">
        <f>IFERROR(__xludf.DUMMYFUNCTION("IF(ISBETWEEN(B1986,60,69), ""Old"", IF(ISBETWEEN(B1986, 20, 29), ""Young"", ""Other""))"),"Old")</f>
        <v>Old</v>
      </c>
    </row>
    <row r="1987">
      <c r="A1987" s="40">
        <v>20249.0</v>
      </c>
      <c r="B1987" s="39">
        <f t="shared" si="1"/>
        <v>66</v>
      </c>
      <c r="C1987" s="39" t="str">
        <f>IFERROR(__xludf.DUMMYFUNCTION("IF(ISBETWEEN(B1987,60,69), ""Old"", IF(ISBETWEEN(B1987, 20, 29), ""Young"", ""Other""))"),"Old")</f>
        <v>Old</v>
      </c>
    </row>
    <row r="1988">
      <c r="A1988" s="40">
        <v>20250.0</v>
      </c>
      <c r="B1988" s="39">
        <f t="shared" si="1"/>
        <v>66</v>
      </c>
      <c r="C1988" s="39" t="str">
        <f>IFERROR(__xludf.DUMMYFUNCTION("IF(ISBETWEEN(B1988,60,69), ""Old"", IF(ISBETWEEN(B1988, 20, 29), ""Young"", ""Other""))"),"Old")</f>
        <v>Old</v>
      </c>
    </row>
    <row r="1989">
      <c r="A1989" s="40">
        <v>20251.0</v>
      </c>
      <c r="B1989" s="39">
        <f t="shared" si="1"/>
        <v>66</v>
      </c>
      <c r="C1989" s="39" t="str">
        <f>IFERROR(__xludf.DUMMYFUNCTION("IF(ISBETWEEN(B1989,60,69), ""Old"", IF(ISBETWEEN(B1989, 20, 29), ""Young"", ""Other""))"),"Old")</f>
        <v>Old</v>
      </c>
    </row>
    <row r="1990">
      <c r="A1990" s="40">
        <v>20252.0</v>
      </c>
      <c r="B1990" s="39">
        <f t="shared" si="1"/>
        <v>66</v>
      </c>
      <c r="C1990" s="39" t="str">
        <f>IFERROR(__xludf.DUMMYFUNCTION("IF(ISBETWEEN(B1990,60,69), ""Old"", IF(ISBETWEEN(B1990, 20, 29), ""Young"", ""Other""))"),"Old")</f>
        <v>Old</v>
      </c>
    </row>
    <row r="1991">
      <c r="A1991" s="40">
        <v>20253.0</v>
      </c>
      <c r="B1991" s="39">
        <f t="shared" si="1"/>
        <v>66</v>
      </c>
      <c r="C1991" s="39" t="str">
        <f>IFERROR(__xludf.DUMMYFUNCTION("IF(ISBETWEEN(B1991,60,69), ""Old"", IF(ISBETWEEN(B1991, 20, 29), ""Young"", ""Other""))"),"Old")</f>
        <v>Old</v>
      </c>
    </row>
    <row r="1992">
      <c r="A1992" s="40">
        <v>20254.0</v>
      </c>
      <c r="B1992" s="39">
        <f t="shared" si="1"/>
        <v>66</v>
      </c>
      <c r="C1992" s="39" t="str">
        <f>IFERROR(__xludf.DUMMYFUNCTION("IF(ISBETWEEN(B1992,60,69), ""Old"", IF(ISBETWEEN(B1992, 20, 29), ""Young"", ""Other""))"),"Old")</f>
        <v>Old</v>
      </c>
    </row>
    <row r="1993">
      <c r="A1993" s="40">
        <v>20255.0</v>
      </c>
      <c r="B1993" s="39">
        <f t="shared" si="1"/>
        <v>66</v>
      </c>
      <c r="C1993" s="39" t="str">
        <f>IFERROR(__xludf.DUMMYFUNCTION("IF(ISBETWEEN(B1993,60,69), ""Old"", IF(ISBETWEEN(B1993, 20, 29), ""Young"", ""Other""))"),"Old")</f>
        <v>Old</v>
      </c>
    </row>
    <row r="1994">
      <c r="A1994" s="40">
        <v>20256.0</v>
      </c>
      <c r="B1994" s="39">
        <f t="shared" si="1"/>
        <v>66</v>
      </c>
      <c r="C1994" s="39" t="str">
        <f>IFERROR(__xludf.DUMMYFUNCTION("IF(ISBETWEEN(B1994,60,69), ""Old"", IF(ISBETWEEN(B1994, 20, 29), ""Young"", ""Other""))"),"Old")</f>
        <v>Old</v>
      </c>
    </row>
    <row r="1995">
      <c r="A1995" s="40">
        <v>20257.0</v>
      </c>
      <c r="B1995" s="39">
        <f t="shared" si="1"/>
        <v>66</v>
      </c>
      <c r="C1995" s="39" t="str">
        <f>IFERROR(__xludf.DUMMYFUNCTION("IF(ISBETWEEN(B1995,60,69), ""Old"", IF(ISBETWEEN(B1995, 20, 29), ""Young"", ""Other""))"),"Old")</f>
        <v>Old</v>
      </c>
    </row>
    <row r="1996">
      <c r="A1996" s="40">
        <v>20258.0</v>
      </c>
      <c r="B1996" s="39">
        <f t="shared" si="1"/>
        <v>66</v>
      </c>
      <c r="C1996" s="39" t="str">
        <f>IFERROR(__xludf.DUMMYFUNCTION("IF(ISBETWEEN(B1996,60,69), ""Old"", IF(ISBETWEEN(B1996, 20, 29), ""Young"", ""Other""))"),"Old")</f>
        <v>Old</v>
      </c>
    </row>
    <row r="1997">
      <c r="A1997" s="40">
        <v>20259.0</v>
      </c>
      <c r="B1997" s="39">
        <f t="shared" si="1"/>
        <v>66</v>
      </c>
      <c r="C1997" s="39" t="str">
        <f>IFERROR(__xludf.DUMMYFUNCTION("IF(ISBETWEEN(B1997,60,69), ""Old"", IF(ISBETWEEN(B1997, 20, 29), ""Young"", ""Other""))"),"Old")</f>
        <v>Old</v>
      </c>
    </row>
    <row r="1998">
      <c r="A1998" s="40">
        <v>20260.0</v>
      </c>
      <c r="B1998" s="39">
        <f t="shared" si="1"/>
        <v>66</v>
      </c>
      <c r="C1998" s="39" t="str">
        <f>IFERROR(__xludf.DUMMYFUNCTION("IF(ISBETWEEN(B1998,60,69), ""Old"", IF(ISBETWEEN(B1998, 20, 29), ""Young"", ""Other""))"),"Old")</f>
        <v>Old</v>
      </c>
    </row>
    <row r="1999">
      <c r="A1999" s="40">
        <v>20261.0</v>
      </c>
      <c r="B1999" s="39">
        <f t="shared" si="1"/>
        <v>66</v>
      </c>
      <c r="C1999" s="39" t="str">
        <f>IFERROR(__xludf.DUMMYFUNCTION("IF(ISBETWEEN(B1999,60,69), ""Old"", IF(ISBETWEEN(B1999, 20, 29), ""Young"", ""Other""))"),"Old")</f>
        <v>Old</v>
      </c>
    </row>
    <row r="2000">
      <c r="A2000" s="40">
        <v>20262.0</v>
      </c>
      <c r="B2000" s="39">
        <f t="shared" si="1"/>
        <v>66</v>
      </c>
      <c r="C2000" s="39" t="str">
        <f>IFERROR(__xludf.DUMMYFUNCTION("IF(ISBETWEEN(B2000,60,69), ""Old"", IF(ISBETWEEN(B2000, 20, 29), ""Young"", ""Other""))"),"Old")</f>
        <v>Old</v>
      </c>
    </row>
    <row r="2001">
      <c r="A2001" s="40">
        <v>20263.0</v>
      </c>
      <c r="B2001" s="39">
        <f t="shared" si="1"/>
        <v>66</v>
      </c>
      <c r="C2001" s="39" t="str">
        <f>IFERROR(__xludf.DUMMYFUNCTION("IF(ISBETWEEN(B2001,60,69), ""Old"", IF(ISBETWEEN(B2001, 20, 29), ""Young"", ""Other""))"),"Old")</f>
        <v>Old</v>
      </c>
    </row>
    <row r="2002">
      <c r="A2002" s="40">
        <v>20264.0</v>
      </c>
      <c r="B2002" s="39">
        <f t="shared" si="1"/>
        <v>66</v>
      </c>
      <c r="C2002" s="39" t="str">
        <f>IFERROR(__xludf.DUMMYFUNCTION("IF(ISBETWEEN(B2002,60,69), ""Old"", IF(ISBETWEEN(B2002, 20, 29), ""Young"", ""Other""))"),"Old")</f>
        <v>Old</v>
      </c>
    </row>
    <row r="2003">
      <c r="A2003" s="40">
        <v>20265.0</v>
      </c>
      <c r="B2003" s="39">
        <f t="shared" si="1"/>
        <v>66</v>
      </c>
      <c r="C2003" s="39" t="str">
        <f>IFERROR(__xludf.DUMMYFUNCTION("IF(ISBETWEEN(B2003,60,69), ""Old"", IF(ISBETWEEN(B2003, 20, 29), ""Young"", ""Other""))"),"Old")</f>
        <v>Old</v>
      </c>
    </row>
    <row r="2004">
      <c r="A2004" s="40">
        <v>20266.0</v>
      </c>
      <c r="B2004" s="39">
        <f t="shared" si="1"/>
        <v>66</v>
      </c>
      <c r="C2004" s="39" t="str">
        <f>IFERROR(__xludf.DUMMYFUNCTION("IF(ISBETWEEN(B2004,60,69), ""Old"", IF(ISBETWEEN(B2004, 20, 29), ""Young"", ""Other""))"),"Old")</f>
        <v>Old</v>
      </c>
    </row>
    <row r="2005">
      <c r="A2005" s="40">
        <v>20267.0</v>
      </c>
      <c r="B2005" s="39">
        <f t="shared" si="1"/>
        <v>66</v>
      </c>
      <c r="C2005" s="39" t="str">
        <f>IFERROR(__xludf.DUMMYFUNCTION("IF(ISBETWEEN(B2005,60,69), ""Old"", IF(ISBETWEEN(B2005, 20, 29), ""Young"", ""Other""))"),"Old")</f>
        <v>Old</v>
      </c>
    </row>
    <row r="2006">
      <c r="A2006" s="40">
        <v>20268.0</v>
      </c>
      <c r="B2006" s="39">
        <f t="shared" si="1"/>
        <v>66</v>
      </c>
      <c r="C2006" s="39" t="str">
        <f>IFERROR(__xludf.DUMMYFUNCTION("IF(ISBETWEEN(B2006,60,69), ""Old"", IF(ISBETWEEN(B2006, 20, 29), ""Young"", ""Other""))"),"Old")</f>
        <v>Old</v>
      </c>
    </row>
    <row r="2007">
      <c r="A2007" s="40">
        <v>20269.0</v>
      </c>
      <c r="B2007" s="39">
        <f t="shared" si="1"/>
        <v>66</v>
      </c>
      <c r="C2007" s="39" t="str">
        <f>IFERROR(__xludf.DUMMYFUNCTION("IF(ISBETWEEN(B2007,60,69), ""Old"", IF(ISBETWEEN(B2007, 20, 29), ""Young"", ""Other""))"),"Old")</f>
        <v>Old</v>
      </c>
    </row>
    <row r="2008">
      <c r="A2008" s="40">
        <v>20270.0</v>
      </c>
      <c r="B2008" s="39">
        <f t="shared" si="1"/>
        <v>66</v>
      </c>
      <c r="C2008" s="39" t="str">
        <f>IFERROR(__xludf.DUMMYFUNCTION("IF(ISBETWEEN(B2008,60,69), ""Old"", IF(ISBETWEEN(B2008, 20, 29), ""Young"", ""Other""))"),"Old")</f>
        <v>Old</v>
      </c>
    </row>
    <row r="2009">
      <c r="A2009" s="40">
        <v>20271.0</v>
      </c>
      <c r="B2009" s="39">
        <f t="shared" si="1"/>
        <v>66</v>
      </c>
      <c r="C2009" s="39" t="str">
        <f>IFERROR(__xludf.DUMMYFUNCTION("IF(ISBETWEEN(B2009,60,69), ""Old"", IF(ISBETWEEN(B2009, 20, 29), ""Young"", ""Other""))"),"Old")</f>
        <v>Old</v>
      </c>
    </row>
    <row r="2010">
      <c r="A2010" s="40">
        <v>20272.0</v>
      </c>
      <c r="B2010" s="39">
        <f t="shared" si="1"/>
        <v>66</v>
      </c>
      <c r="C2010" s="39" t="str">
        <f>IFERROR(__xludf.DUMMYFUNCTION("IF(ISBETWEEN(B2010,60,69), ""Old"", IF(ISBETWEEN(B2010, 20, 29), ""Young"", ""Other""))"),"Old")</f>
        <v>Old</v>
      </c>
    </row>
    <row r="2011">
      <c r="A2011" s="40">
        <v>20273.0</v>
      </c>
      <c r="B2011" s="39">
        <f t="shared" si="1"/>
        <v>66</v>
      </c>
      <c r="C2011" s="39" t="str">
        <f>IFERROR(__xludf.DUMMYFUNCTION("IF(ISBETWEEN(B2011,60,69), ""Old"", IF(ISBETWEEN(B2011, 20, 29), ""Young"", ""Other""))"),"Old")</f>
        <v>Old</v>
      </c>
    </row>
    <row r="2012">
      <c r="A2012" s="40">
        <v>20274.0</v>
      </c>
      <c r="B2012" s="39">
        <f t="shared" si="1"/>
        <v>66</v>
      </c>
      <c r="C2012" s="39" t="str">
        <f>IFERROR(__xludf.DUMMYFUNCTION("IF(ISBETWEEN(B2012,60,69), ""Old"", IF(ISBETWEEN(B2012, 20, 29), ""Young"", ""Other""))"),"Old")</f>
        <v>Old</v>
      </c>
    </row>
    <row r="2013">
      <c r="A2013" s="40">
        <v>20275.0</v>
      </c>
      <c r="B2013" s="39">
        <f t="shared" si="1"/>
        <v>66</v>
      </c>
      <c r="C2013" s="39" t="str">
        <f>IFERROR(__xludf.DUMMYFUNCTION("IF(ISBETWEEN(B2013,60,69), ""Old"", IF(ISBETWEEN(B2013, 20, 29), ""Young"", ""Other""))"),"Old")</f>
        <v>Old</v>
      </c>
    </row>
    <row r="2014">
      <c r="A2014" s="40">
        <v>20276.0</v>
      </c>
      <c r="B2014" s="39">
        <f t="shared" si="1"/>
        <v>66</v>
      </c>
      <c r="C2014" s="39" t="str">
        <f>IFERROR(__xludf.DUMMYFUNCTION("IF(ISBETWEEN(B2014,60,69), ""Old"", IF(ISBETWEEN(B2014, 20, 29), ""Young"", ""Other""))"),"Old")</f>
        <v>Old</v>
      </c>
    </row>
    <row r="2015">
      <c r="A2015" s="40">
        <v>20277.0</v>
      </c>
      <c r="B2015" s="39">
        <f t="shared" si="1"/>
        <v>66</v>
      </c>
      <c r="C2015" s="39" t="str">
        <f>IFERROR(__xludf.DUMMYFUNCTION("IF(ISBETWEEN(B2015,60,69), ""Old"", IF(ISBETWEEN(B2015, 20, 29), ""Young"", ""Other""))"),"Old")</f>
        <v>Old</v>
      </c>
    </row>
    <row r="2016">
      <c r="A2016" s="40">
        <v>20278.0</v>
      </c>
      <c r="B2016" s="39">
        <f t="shared" si="1"/>
        <v>66</v>
      </c>
      <c r="C2016" s="39" t="str">
        <f>IFERROR(__xludf.DUMMYFUNCTION("IF(ISBETWEEN(B2016,60,69), ""Old"", IF(ISBETWEEN(B2016, 20, 29), ""Young"", ""Other""))"),"Old")</f>
        <v>Old</v>
      </c>
    </row>
    <row r="2017">
      <c r="A2017" s="40">
        <v>20279.0</v>
      </c>
      <c r="B2017" s="39">
        <f t="shared" si="1"/>
        <v>66</v>
      </c>
      <c r="C2017" s="39" t="str">
        <f>IFERROR(__xludf.DUMMYFUNCTION("IF(ISBETWEEN(B2017,60,69), ""Old"", IF(ISBETWEEN(B2017, 20, 29), ""Young"", ""Other""))"),"Old")</f>
        <v>Old</v>
      </c>
    </row>
    <row r="2018">
      <c r="A2018" s="40">
        <v>20280.0</v>
      </c>
      <c r="B2018" s="39">
        <f t="shared" si="1"/>
        <v>66</v>
      </c>
      <c r="C2018" s="39" t="str">
        <f>IFERROR(__xludf.DUMMYFUNCTION("IF(ISBETWEEN(B2018,60,69), ""Old"", IF(ISBETWEEN(B2018, 20, 29), ""Young"", ""Other""))"),"Old")</f>
        <v>Old</v>
      </c>
    </row>
    <row r="2019">
      <c r="A2019" s="40">
        <v>20281.0</v>
      </c>
      <c r="B2019" s="39">
        <f t="shared" si="1"/>
        <v>66</v>
      </c>
      <c r="C2019" s="39" t="str">
        <f>IFERROR(__xludf.DUMMYFUNCTION("IF(ISBETWEEN(B2019,60,69), ""Old"", IF(ISBETWEEN(B2019, 20, 29), ""Young"", ""Other""))"),"Old")</f>
        <v>Old</v>
      </c>
    </row>
    <row r="2020">
      <c r="A2020" s="40">
        <v>20282.0</v>
      </c>
      <c r="B2020" s="39">
        <f t="shared" si="1"/>
        <v>66</v>
      </c>
      <c r="C2020" s="39" t="str">
        <f>IFERROR(__xludf.DUMMYFUNCTION("IF(ISBETWEEN(B2020,60,69), ""Old"", IF(ISBETWEEN(B2020, 20, 29), ""Young"", ""Other""))"),"Old")</f>
        <v>Old</v>
      </c>
    </row>
    <row r="2021">
      <c r="A2021" s="40">
        <v>20283.0</v>
      </c>
      <c r="B2021" s="39">
        <f t="shared" si="1"/>
        <v>66</v>
      </c>
      <c r="C2021" s="39" t="str">
        <f>IFERROR(__xludf.DUMMYFUNCTION("IF(ISBETWEEN(B2021,60,69), ""Old"", IF(ISBETWEEN(B2021, 20, 29), ""Young"", ""Other""))"),"Old")</f>
        <v>Old</v>
      </c>
    </row>
    <row r="2022">
      <c r="A2022" s="40">
        <v>20284.0</v>
      </c>
      <c r="B2022" s="39">
        <f t="shared" si="1"/>
        <v>66</v>
      </c>
      <c r="C2022" s="39" t="str">
        <f>IFERROR(__xludf.DUMMYFUNCTION("IF(ISBETWEEN(B2022,60,69), ""Old"", IF(ISBETWEEN(B2022, 20, 29), ""Young"", ""Other""))"),"Old")</f>
        <v>Old</v>
      </c>
    </row>
    <row r="2023">
      <c r="A2023" s="40">
        <v>20285.0</v>
      </c>
      <c r="B2023" s="39">
        <f t="shared" si="1"/>
        <v>66</v>
      </c>
      <c r="C2023" s="39" t="str">
        <f>IFERROR(__xludf.DUMMYFUNCTION("IF(ISBETWEEN(B2023,60,69), ""Old"", IF(ISBETWEEN(B2023, 20, 29), ""Young"", ""Other""))"),"Old")</f>
        <v>Old</v>
      </c>
    </row>
    <row r="2024">
      <c r="A2024" s="40">
        <v>20286.0</v>
      </c>
      <c r="B2024" s="39">
        <f t="shared" si="1"/>
        <v>66</v>
      </c>
      <c r="C2024" s="39" t="str">
        <f>IFERROR(__xludf.DUMMYFUNCTION("IF(ISBETWEEN(B2024,60,69), ""Old"", IF(ISBETWEEN(B2024, 20, 29), ""Young"", ""Other""))"),"Old")</f>
        <v>Old</v>
      </c>
    </row>
    <row r="2025">
      <c r="A2025" s="40">
        <v>20287.0</v>
      </c>
      <c r="B2025" s="39">
        <f t="shared" si="1"/>
        <v>66</v>
      </c>
      <c r="C2025" s="39" t="str">
        <f>IFERROR(__xludf.DUMMYFUNCTION("IF(ISBETWEEN(B2025,60,69), ""Old"", IF(ISBETWEEN(B2025, 20, 29), ""Young"", ""Other""))"),"Old")</f>
        <v>Old</v>
      </c>
    </row>
    <row r="2026">
      <c r="A2026" s="40">
        <v>20288.0</v>
      </c>
      <c r="B2026" s="39">
        <f t="shared" si="1"/>
        <v>66</v>
      </c>
      <c r="C2026" s="39" t="str">
        <f>IFERROR(__xludf.DUMMYFUNCTION("IF(ISBETWEEN(B2026,60,69), ""Old"", IF(ISBETWEEN(B2026, 20, 29), ""Young"", ""Other""))"),"Old")</f>
        <v>Old</v>
      </c>
    </row>
    <row r="2027">
      <c r="A2027" s="40">
        <v>20289.0</v>
      </c>
      <c r="B2027" s="39">
        <f t="shared" si="1"/>
        <v>66</v>
      </c>
      <c r="C2027" s="39" t="str">
        <f>IFERROR(__xludf.DUMMYFUNCTION("IF(ISBETWEEN(B2027,60,69), ""Old"", IF(ISBETWEEN(B2027, 20, 29), ""Young"", ""Other""))"),"Old")</f>
        <v>Old</v>
      </c>
    </row>
    <row r="2028">
      <c r="A2028" s="40">
        <v>20290.0</v>
      </c>
      <c r="B2028" s="39">
        <f t="shared" si="1"/>
        <v>66</v>
      </c>
      <c r="C2028" s="39" t="str">
        <f>IFERROR(__xludf.DUMMYFUNCTION("IF(ISBETWEEN(B2028,60,69), ""Old"", IF(ISBETWEEN(B2028, 20, 29), ""Young"", ""Other""))"),"Old")</f>
        <v>Old</v>
      </c>
    </row>
    <row r="2029">
      <c r="A2029" s="40">
        <v>20291.0</v>
      </c>
      <c r="B2029" s="39">
        <f t="shared" si="1"/>
        <v>66</v>
      </c>
      <c r="C2029" s="39" t="str">
        <f>IFERROR(__xludf.DUMMYFUNCTION("IF(ISBETWEEN(B2029,60,69), ""Old"", IF(ISBETWEEN(B2029, 20, 29), ""Young"", ""Other""))"),"Old")</f>
        <v>Old</v>
      </c>
    </row>
    <row r="2030">
      <c r="A2030" s="40">
        <v>20292.0</v>
      </c>
      <c r="B2030" s="39">
        <f t="shared" si="1"/>
        <v>66</v>
      </c>
      <c r="C2030" s="39" t="str">
        <f>IFERROR(__xludf.DUMMYFUNCTION("IF(ISBETWEEN(B2030,60,69), ""Old"", IF(ISBETWEEN(B2030, 20, 29), ""Young"", ""Other""))"),"Old")</f>
        <v>Old</v>
      </c>
    </row>
    <row r="2031">
      <c r="A2031" s="40">
        <v>20293.0</v>
      </c>
      <c r="B2031" s="39">
        <f t="shared" si="1"/>
        <v>66</v>
      </c>
      <c r="C2031" s="39" t="str">
        <f>IFERROR(__xludf.DUMMYFUNCTION("IF(ISBETWEEN(B2031,60,69), ""Old"", IF(ISBETWEEN(B2031, 20, 29), ""Young"", ""Other""))"),"Old")</f>
        <v>Old</v>
      </c>
    </row>
    <row r="2032">
      <c r="A2032" s="40">
        <v>20294.0</v>
      </c>
      <c r="B2032" s="39">
        <f t="shared" si="1"/>
        <v>66</v>
      </c>
      <c r="C2032" s="39" t="str">
        <f>IFERROR(__xludf.DUMMYFUNCTION("IF(ISBETWEEN(B2032,60,69), ""Old"", IF(ISBETWEEN(B2032, 20, 29), ""Young"", ""Other""))"),"Old")</f>
        <v>Old</v>
      </c>
    </row>
    <row r="2033">
      <c r="A2033" s="40">
        <v>20295.0</v>
      </c>
      <c r="B2033" s="39">
        <f t="shared" si="1"/>
        <v>66</v>
      </c>
      <c r="C2033" s="39" t="str">
        <f>IFERROR(__xludf.DUMMYFUNCTION("IF(ISBETWEEN(B2033,60,69), ""Old"", IF(ISBETWEEN(B2033, 20, 29), ""Young"", ""Other""))"),"Old")</f>
        <v>Old</v>
      </c>
    </row>
    <row r="2034">
      <c r="A2034" s="40">
        <v>20296.0</v>
      </c>
      <c r="B2034" s="39">
        <f t="shared" si="1"/>
        <v>66</v>
      </c>
      <c r="C2034" s="39" t="str">
        <f>IFERROR(__xludf.DUMMYFUNCTION("IF(ISBETWEEN(B2034,60,69), ""Old"", IF(ISBETWEEN(B2034, 20, 29), ""Young"", ""Other""))"),"Old")</f>
        <v>Old</v>
      </c>
    </row>
    <row r="2035">
      <c r="A2035" s="40">
        <v>20297.0</v>
      </c>
      <c r="B2035" s="39">
        <f t="shared" si="1"/>
        <v>66</v>
      </c>
      <c r="C2035" s="39" t="str">
        <f>IFERROR(__xludf.DUMMYFUNCTION("IF(ISBETWEEN(B2035,60,69), ""Old"", IF(ISBETWEEN(B2035, 20, 29), ""Young"", ""Other""))"),"Old")</f>
        <v>Old</v>
      </c>
    </row>
    <row r="2036">
      <c r="A2036" s="40">
        <v>20298.0</v>
      </c>
      <c r="B2036" s="39">
        <f t="shared" si="1"/>
        <v>66</v>
      </c>
      <c r="C2036" s="39" t="str">
        <f>IFERROR(__xludf.DUMMYFUNCTION("IF(ISBETWEEN(B2036,60,69), ""Old"", IF(ISBETWEEN(B2036, 20, 29), ""Young"", ""Other""))"),"Old")</f>
        <v>Old</v>
      </c>
    </row>
    <row r="2037">
      <c r="A2037" s="40">
        <v>20299.0</v>
      </c>
      <c r="B2037" s="39">
        <f t="shared" si="1"/>
        <v>66</v>
      </c>
      <c r="C2037" s="39" t="str">
        <f>IFERROR(__xludf.DUMMYFUNCTION("IF(ISBETWEEN(B2037,60,69), ""Old"", IF(ISBETWEEN(B2037, 20, 29), ""Young"", ""Other""))"),"Old")</f>
        <v>Old</v>
      </c>
    </row>
    <row r="2038">
      <c r="A2038" s="40">
        <v>20300.0</v>
      </c>
      <c r="B2038" s="39">
        <f t="shared" si="1"/>
        <v>66</v>
      </c>
      <c r="C2038" s="39" t="str">
        <f>IFERROR(__xludf.DUMMYFUNCTION("IF(ISBETWEEN(B2038,60,69), ""Old"", IF(ISBETWEEN(B2038, 20, 29), ""Young"", ""Other""))"),"Old")</f>
        <v>Old</v>
      </c>
    </row>
    <row r="2039">
      <c r="A2039" s="40">
        <v>20301.0</v>
      </c>
      <c r="B2039" s="39">
        <f t="shared" si="1"/>
        <v>66</v>
      </c>
      <c r="C2039" s="39" t="str">
        <f>IFERROR(__xludf.DUMMYFUNCTION("IF(ISBETWEEN(B2039,60,69), ""Old"", IF(ISBETWEEN(B2039, 20, 29), ""Young"", ""Other""))"),"Old")</f>
        <v>Old</v>
      </c>
    </row>
    <row r="2040">
      <c r="A2040" s="40">
        <v>20302.0</v>
      </c>
      <c r="B2040" s="39">
        <f t="shared" si="1"/>
        <v>66</v>
      </c>
      <c r="C2040" s="39" t="str">
        <f>IFERROR(__xludf.DUMMYFUNCTION("IF(ISBETWEEN(B2040,60,69), ""Old"", IF(ISBETWEEN(B2040, 20, 29), ""Young"", ""Other""))"),"Old")</f>
        <v>Old</v>
      </c>
    </row>
    <row r="2041">
      <c r="A2041" s="40">
        <v>20303.0</v>
      </c>
      <c r="B2041" s="39">
        <f t="shared" si="1"/>
        <v>66</v>
      </c>
      <c r="C2041" s="39" t="str">
        <f>IFERROR(__xludf.DUMMYFUNCTION("IF(ISBETWEEN(B2041,60,69), ""Old"", IF(ISBETWEEN(B2041, 20, 29), ""Young"", ""Other""))"),"Old")</f>
        <v>Old</v>
      </c>
    </row>
    <row r="2042">
      <c r="A2042" s="40">
        <v>20304.0</v>
      </c>
      <c r="B2042" s="39">
        <f t="shared" si="1"/>
        <v>66</v>
      </c>
      <c r="C2042" s="39" t="str">
        <f>IFERROR(__xludf.DUMMYFUNCTION("IF(ISBETWEEN(B2042,60,69), ""Old"", IF(ISBETWEEN(B2042, 20, 29), ""Young"", ""Other""))"),"Old")</f>
        <v>Old</v>
      </c>
    </row>
    <row r="2043">
      <c r="A2043" s="40">
        <v>20305.0</v>
      </c>
      <c r="B2043" s="39">
        <f t="shared" si="1"/>
        <v>66</v>
      </c>
      <c r="C2043" s="39" t="str">
        <f>IFERROR(__xludf.DUMMYFUNCTION("IF(ISBETWEEN(B2043,60,69), ""Old"", IF(ISBETWEEN(B2043, 20, 29), ""Young"", ""Other""))"),"Old")</f>
        <v>Old</v>
      </c>
    </row>
    <row r="2044">
      <c r="A2044" s="40">
        <v>20306.0</v>
      </c>
      <c r="B2044" s="39">
        <f t="shared" si="1"/>
        <v>66</v>
      </c>
      <c r="C2044" s="39" t="str">
        <f>IFERROR(__xludf.DUMMYFUNCTION("IF(ISBETWEEN(B2044,60,69), ""Old"", IF(ISBETWEEN(B2044, 20, 29), ""Young"", ""Other""))"),"Old")</f>
        <v>Old</v>
      </c>
    </row>
    <row r="2045">
      <c r="A2045" s="40">
        <v>20307.0</v>
      </c>
      <c r="B2045" s="39">
        <f t="shared" si="1"/>
        <v>66</v>
      </c>
      <c r="C2045" s="39" t="str">
        <f>IFERROR(__xludf.DUMMYFUNCTION("IF(ISBETWEEN(B2045,60,69), ""Old"", IF(ISBETWEEN(B2045, 20, 29), ""Young"", ""Other""))"),"Old")</f>
        <v>Old</v>
      </c>
    </row>
    <row r="2046">
      <c r="A2046" s="40">
        <v>20308.0</v>
      </c>
      <c r="B2046" s="39">
        <f t="shared" si="1"/>
        <v>66</v>
      </c>
      <c r="C2046" s="39" t="str">
        <f>IFERROR(__xludf.DUMMYFUNCTION("IF(ISBETWEEN(B2046,60,69), ""Old"", IF(ISBETWEEN(B2046, 20, 29), ""Young"", ""Other""))"),"Old")</f>
        <v>Old</v>
      </c>
    </row>
    <row r="2047">
      <c r="A2047" s="40">
        <v>20309.0</v>
      </c>
      <c r="B2047" s="39">
        <f t="shared" si="1"/>
        <v>66</v>
      </c>
      <c r="C2047" s="39" t="str">
        <f>IFERROR(__xludf.DUMMYFUNCTION("IF(ISBETWEEN(B2047,60,69), ""Old"", IF(ISBETWEEN(B2047, 20, 29), ""Young"", ""Other""))"),"Old")</f>
        <v>Old</v>
      </c>
    </row>
    <row r="2048">
      <c r="A2048" s="40">
        <v>20310.0</v>
      </c>
      <c r="B2048" s="39">
        <f t="shared" si="1"/>
        <v>66</v>
      </c>
      <c r="C2048" s="39" t="str">
        <f>IFERROR(__xludf.DUMMYFUNCTION("IF(ISBETWEEN(B2048,60,69), ""Old"", IF(ISBETWEEN(B2048, 20, 29), ""Young"", ""Other""))"),"Old")</f>
        <v>Old</v>
      </c>
    </row>
    <row r="2049">
      <c r="A2049" s="40">
        <v>20311.0</v>
      </c>
      <c r="B2049" s="39">
        <f t="shared" si="1"/>
        <v>66</v>
      </c>
      <c r="C2049" s="39" t="str">
        <f>IFERROR(__xludf.DUMMYFUNCTION("IF(ISBETWEEN(B2049,60,69), ""Old"", IF(ISBETWEEN(B2049, 20, 29), ""Young"", ""Other""))"),"Old")</f>
        <v>Old</v>
      </c>
    </row>
    <row r="2050">
      <c r="A2050" s="40">
        <v>20312.0</v>
      </c>
      <c r="B2050" s="39">
        <f t="shared" si="1"/>
        <v>66</v>
      </c>
      <c r="C2050" s="39" t="str">
        <f>IFERROR(__xludf.DUMMYFUNCTION("IF(ISBETWEEN(B2050,60,69), ""Old"", IF(ISBETWEEN(B2050, 20, 29), ""Young"", ""Other""))"),"Old")</f>
        <v>Old</v>
      </c>
    </row>
    <row r="2051">
      <c r="A2051" s="40">
        <v>20313.0</v>
      </c>
      <c r="B2051" s="39">
        <f t="shared" si="1"/>
        <v>66</v>
      </c>
      <c r="C2051" s="39" t="str">
        <f>IFERROR(__xludf.DUMMYFUNCTION("IF(ISBETWEEN(B2051,60,69), ""Old"", IF(ISBETWEEN(B2051, 20, 29), ""Young"", ""Other""))"),"Old")</f>
        <v>Old</v>
      </c>
    </row>
    <row r="2052">
      <c r="A2052" s="40">
        <v>20314.0</v>
      </c>
      <c r="B2052" s="39">
        <f t="shared" si="1"/>
        <v>66</v>
      </c>
      <c r="C2052" s="39" t="str">
        <f>IFERROR(__xludf.DUMMYFUNCTION("IF(ISBETWEEN(B2052,60,69), ""Old"", IF(ISBETWEEN(B2052, 20, 29), ""Young"", ""Other""))"),"Old")</f>
        <v>Old</v>
      </c>
    </row>
    <row r="2053">
      <c r="A2053" s="40">
        <v>20315.0</v>
      </c>
      <c r="B2053" s="39">
        <f t="shared" si="1"/>
        <v>66</v>
      </c>
      <c r="C2053" s="39" t="str">
        <f>IFERROR(__xludf.DUMMYFUNCTION("IF(ISBETWEEN(B2053,60,69), ""Old"", IF(ISBETWEEN(B2053, 20, 29), ""Young"", ""Other""))"),"Old")</f>
        <v>Old</v>
      </c>
    </row>
    <row r="2054">
      <c r="A2054" s="40">
        <v>20316.0</v>
      </c>
      <c r="B2054" s="39">
        <f t="shared" si="1"/>
        <v>66</v>
      </c>
      <c r="C2054" s="39" t="str">
        <f>IFERROR(__xludf.DUMMYFUNCTION("IF(ISBETWEEN(B2054,60,69), ""Old"", IF(ISBETWEEN(B2054, 20, 29), ""Young"", ""Other""))"),"Old")</f>
        <v>Old</v>
      </c>
    </row>
    <row r="2055">
      <c r="A2055" s="40">
        <v>20317.0</v>
      </c>
      <c r="B2055" s="39">
        <f t="shared" si="1"/>
        <v>66</v>
      </c>
      <c r="C2055" s="39" t="str">
        <f>IFERROR(__xludf.DUMMYFUNCTION("IF(ISBETWEEN(B2055,60,69), ""Old"", IF(ISBETWEEN(B2055, 20, 29), ""Young"", ""Other""))"),"Old")</f>
        <v>Old</v>
      </c>
    </row>
    <row r="2056">
      <c r="A2056" s="40">
        <v>20318.0</v>
      </c>
      <c r="B2056" s="39">
        <f t="shared" si="1"/>
        <v>66</v>
      </c>
      <c r="C2056" s="39" t="str">
        <f>IFERROR(__xludf.DUMMYFUNCTION("IF(ISBETWEEN(B2056,60,69), ""Old"", IF(ISBETWEEN(B2056, 20, 29), ""Young"", ""Other""))"),"Old")</f>
        <v>Old</v>
      </c>
    </row>
    <row r="2057">
      <c r="A2057" s="40">
        <v>20319.0</v>
      </c>
      <c r="B2057" s="39">
        <f t="shared" si="1"/>
        <v>66</v>
      </c>
      <c r="C2057" s="39" t="str">
        <f>IFERROR(__xludf.DUMMYFUNCTION("IF(ISBETWEEN(B2057,60,69), ""Old"", IF(ISBETWEEN(B2057, 20, 29), ""Young"", ""Other""))"),"Old")</f>
        <v>Old</v>
      </c>
    </row>
    <row r="2058">
      <c r="A2058" s="40">
        <v>20320.0</v>
      </c>
      <c r="B2058" s="39">
        <f t="shared" si="1"/>
        <v>66</v>
      </c>
      <c r="C2058" s="39" t="str">
        <f>IFERROR(__xludf.DUMMYFUNCTION("IF(ISBETWEEN(B2058,60,69), ""Old"", IF(ISBETWEEN(B2058, 20, 29), ""Young"", ""Other""))"),"Old")</f>
        <v>Old</v>
      </c>
    </row>
    <row r="2059">
      <c r="A2059" s="40">
        <v>20321.0</v>
      </c>
      <c r="B2059" s="39">
        <f t="shared" si="1"/>
        <v>66</v>
      </c>
      <c r="C2059" s="39" t="str">
        <f>IFERROR(__xludf.DUMMYFUNCTION("IF(ISBETWEEN(B2059,60,69), ""Old"", IF(ISBETWEEN(B2059, 20, 29), ""Young"", ""Other""))"),"Old")</f>
        <v>Old</v>
      </c>
    </row>
    <row r="2060">
      <c r="A2060" s="40">
        <v>20322.0</v>
      </c>
      <c r="B2060" s="39">
        <f t="shared" si="1"/>
        <v>66</v>
      </c>
      <c r="C2060" s="39" t="str">
        <f>IFERROR(__xludf.DUMMYFUNCTION("IF(ISBETWEEN(B2060,60,69), ""Old"", IF(ISBETWEEN(B2060, 20, 29), ""Young"", ""Other""))"),"Old")</f>
        <v>Old</v>
      </c>
    </row>
    <row r="2061">
      <c r="A2061" s="40">
        <v>20323.0</v>
      </c>
      <c r="B2061" s="39">
        <f t="shared" si="1"/>
        <v>66</v>
      </c>
      <c r="C2061" s="39" t="str">
        <f>IFERROR(__xludf.DUMMYFUNCTION("IF(ISBETWEEN(B2061,60,69), ""Old"", IF(ISBETWEEN(B2061, 20, 29), ""Young"", ""Other""))"),"Old")</f>
        <v>Old</v>
      </c>
    </row>
    <row r="2062">
      <c r="A2062" s="40">
        <v>20324.0</v>
      </c>
      <c r="B2062" s="39">
        <f t="shared" si="1"/>
        <v>66</v>
      </c>
      <c r="C2062" s="39" t="str">
        <f>IFERROR(__xludf.DUMMYFUNCTION("IF(ISBETWEEN(B2062,60,69), ""Old"", IF(ISBETWEEN(B2062, 20, 29), ""Young"", ""Other""))"),"Old")</f>
        <v>Old</v>
      </c>
    </row>
    <row r="2063">
      <c r="A2063" s="40">
        <v>20325.0</v>
      </c>
      <c r="B2063" s="39">
        <f t="shared" si="1"/>
        <v>66</v>
      </c>
      <c r="C2063" s="39" t="str">
        <f>IFERROR(__xludf.DUMMYFUNCTION("IF(ISBETWEEN(B2063,60,69), ""Old"", IF(ISBETWEEN(B2063, 20, 29), ""Young"", ""Other""))"),"Old")</f>
        <v>Old</v>
      </c>
    </row>
    <row r="2064">
      <c r="A2064" s="40">
        <v>20326.0</v>
      </c>
      <c r="B2064" s="39">
        <f t="shared" si="1"/>
        <v>66</v>
      </c>
      <c r="C2064" s="39" t="str">
        <f>IFERROR(__xludf.DUMMYFUNCTION("IF(ISBETWEEN(B2064,60,69), ""Old"", IF(ISBETWEEN(B2064, 20, 29), ""Young"", ""Other""))"),"Old")</f>
        <v>Old</v>
      </c>
    </row>
    <row r="2065">
      <c r="A2065" s="40">
        <v>20327.0</v>
      </c>
      <c r="B2065" s="39">
        <f t="shared" si="1"/>
        <v>66</v>
      </c>
      <c r="C2065" s="39" t="str">
        <f>IFERROR(__xludf.DUMMYFUNCTION("IF(ISBETWEEN(B2065,60,69), ""Old"", IF(ISBETWEEN(B2065, 20, 29), ""Young"", ""Other""))"),"Old")</f>
        <v>Old</v>
      </c>
    </row>
    <row r="2066">
      <c r="A2066" s="40">
        <v>20328.0</v>
      </c>
      <c r="B2066" s="39">
        <f t="shared" si="1"/>
        <v>66</v>
      </c>
      <c r="C2066" s="39" t="str">
        <f>IFERROR(__xludf.DUMMYFUNCTION("IF(ISBETWEEN(B2066,60,69), ""Old"", IF(ISBETWEEN(B2066, 20, 29), ""Young"", ""Other""))"),"Old")</f>
        <v>Old</v>
      </c>
    </row>
    <row r="2067">
      <c r="A2067" s="40">
        <v>20329.0</v>
      </c>
      <c r="B2067" s="39">
        <f t="shared" si="1"/>
        <v>66</v>
      </c>
      <c r="C2067" s="39" t="str">
        <f>IFERROR(__xludf.DUMMYFUNCTION("IF(ISBETWEEN(B2067,60,69), ""Old"", IF(ISBETWEEN(B2067, 20, 29), ""Young"", ""Other""))"),"Old")</f>
        <v>Old</v>
      </c>
    </row>
    <row r="2068">
      <c r="A2068" s="40">
        <v>20330.0</v>
      </c>
      <c r="B2068" s="39">
        <f t="shared" si="1"/>
        <v>66</v>
      </c>
      <c r="C2068" s="39" t="str">
        <f>IFERROR(__xludf.DUMMYFUNCTION("IF(ISBETWEEN(B2068,60,69), ""Old"", IF(ISBETWEEN(B2068, 20, 29), ""Young"", ""Other""))"),"Old")</f>
        <v>Old</v>
      </c>
    </row>
    <row r="2069">
      <c r="A2069" s="40">
        <v>20331.0</v>
      </c>
      <c r="B2069" s="39">
        <f t="shared" si="1"/>
        <v>66</v>
      </c>
      <c r="C2069" s="39" t="str">
        <f>IFERROR(__xludf.DUMMYFUNCTION("IF(ISBETWEEN(B2069,60,69), ""Old"", IF(ISBETWEEN(B2069, 20, 29), ""Young"", ""Other""))"),"Old")</f>
        <v>Old</v>
      </c>
    </row>
    <row r="2070">
      <c r="A2070" s="40">
        <v>20332.0</v>
      </c>
      <c r="B2070" s="39">
        <f t="shared" si="1"/>
        <v>66</v>
      </c>
      <c r="C2070" s="39" t="str">
        <f>IFERROR(__xludf.DUMMYFUNCTION("IF(ISBETWEEN(B2070,60,69), ""Old"", IF(ISBETWEEN(B2070, 20, 29), ""Young"", ""Other""))"),"Old")</f>
        <v>Old</v>
      </c>
    </row>
    <row r="2071">
      <c r="A2071" s="40">
        <v>20333.0</v>
      </c>
      <c r="B2071" s="39">
        <f t="shared" si="1"/>
        <v>66</v>
      </c>
      <c r="C2071" s="39" t="str">
        <f>IFERROR(__xludf.DUMMYFUNCTION("IF(ISBETWEEN(B2071,60,69), ""Old"", IF(ISBETWEEN(B2071, 20, 29), ""Young"", ""Other""))"),"Old")</f>
        <v>Old</v>
      </c>
    </row>
    <row r="2072">
      <c r="A2072" s="40">
        <v>20334.0</v>
      </c>
      <c r="B2072" s="39">
        <f t="shared" si="1"/>
        <v>66</v>
      </c>
      <c r="C2072" s="39" t="str">
        <f>IFERROR(__xludf.DUMMYFUNCTION("IF(ISBETWEEN(B2072,60,69), ""Old"", IF(ISBETWEEN(B2072, 20, 29), ""Young"", ""Other""))"),"Old")</f>
        <v>Old</v>
      </c>
    </row>
    <row r="2073">
      <c r="A2073" s="40">
        <v>20335.0</v>
      </c>
      <c r="B2073" s="39">
        <f t="shared" si="1"/>
        <v>66</v>
      </c>
      <c r="C2073" s="39" t="str">
        <f>IFERROR(__xludf.DUMMYFUNCTION("IF(ISBETWEEN(B2073,60,69), ""Old"", IF(ISBETWEEN(B2073, 20, 29), ""Young"", ""Other""))"),"Old")</f>
        <v>Old</v>
      </c>
    </row>
    <row r="2074">
      <c r="A2074" s="40">
        <v>20336.0</v>
      </c>
      <c r="B2074" s="39">
        <f t="shared" si="1"/>
        <v>66</v>
      </c>
      <c r="C2074" s="39" t="str">
        <f>IFERROR(__xludf.DUMMYFUNCTION("IF(ISBETWEEN(B2074,60,69), ""Old"", IF(ISBETWEEN(B2074, 20, 29), ""Young"", ""Other""))"),"Old")</f>
        <v>Old</v>
      </c>
    </row>
    <row r="2075">
      <c r="A2075" s="40">
        <v>20337.0</v>
      </c>
      <c r="B2075" s="39">
        <f t="shared" si="1"/>
        <v>66</v>
      </c>
      <c r="C2075" s="39" t="str">
        <f>IFERROR(__xludf.DUMMYFUNCTION("IF(ISBETWEEN(B2075,60,69), ""Old"", IF(ISBETWEEN(B2075, 20, 29), ""Young"", ""Other""))"),"Old")</f>
        <v>Old</v>
      </c>
    </row>
    <row r="2076">
      <c r="A2076" s="40">
        <v>20338.0</v>
      </c>
      <c r="B2076" s="39">
        <f t="shared" si="1"/>
        <v>66</v>
      </c>
      <c r="C2076" s="39" t="str">
        <f>IFERROR(__xludf.DUMMYFUNCTION("IF(ISBETWEEN(B2076,60,69), ""Old"", IF(ISBETWEEN(B2076, 20, 29), ""Young"", ""Other""))"),"Old")</f>
        <v>Old</v>
      </c>
    </row>
    <row r="2077">
      <c r="A2077" s="40">
        <v>20339.0</v>
      </c>
      <c r="B2077" s="39">
        <f t="shared" si="1"/>
        <v>66</v>
      </c>
      <c r="C2077" s="39" t="str">
        <f>IFERROR(__xludf.DUMMYFUNCTION("IF(ISBETWEEN(B2077,60,69), ""Old"", IF(ISBETWEEN(B2077, 20, 29), ""Young"", ""Other""))"),"Old")</f>
        <v>Old</v>
      </c>
    </row>
    <row r="2078">
      <c r="A2078" s="40">
        <v>20340.0</v>
      </c>
      <c r="B2078" s="39">
        <f t="shared" si="1"/>
        <v>66</v>
      </c>
      <c r="C2078" s="39" t="str">
        <f>IFERROR(__xludf.DUMMYFUNCTION("IF(ISBETWEEN(B2078,60,69), ""Old"", IF(ISBETWEEN(B2078, 20, 29), ""Young"", ""Other""))"),"Old")</f>
        <v>Old</v>
      </c>
    </row>
    <row r="2079">
      <c r="A2079" s="40">
        <v>20341.0</v>
      </c>
      <c r="B2079" s="39">
        <f t="shared" si="1"/>
        <v>66</v>
      </c>
      <c r="C2079" s="39" t="str">
        <f>IFERROR(__xludf.DUMMYFUNCTION("IF(ISBETWEEN(B2079,60,69), ""Old"", IF(ISBETWEEN(B2079, 20, 29), ""Young"", ""Other""))"),"Old")</f>
        <v>Old</v>
      </c>
    </row>
    <row r="2080">
      <c r="A2080" s="40">
        <v>20342.0</v>
      </c>
      <c r="B2080" s="39">
        <f t="shared" si="1"/>
        <v>66</v>
      </c>
      <c r="C2080" s="39" t="str">
        <f>IFERROR(__xludf.DUMMYFUNCTION("IF(ISBETWEEN(B2080,60,69), ""Old"", IF(ISBETWEEN(B2080, 20, 29), ""Young"", ""Other""))"),"Old")</f>
        <v>Old</v>
      </c>
    </row>
    <row r="2081">
      <c r="A2081" s="40">
        <v>20343.0</v>
      </c>
      <c r="B2081" s="39">
        <f t="shared" si="1"/>
        <v>66</v>
      </c>
      <c r="C2081" s="39" t="str">
        <f>IFERROR(__xludf.DUMMYFUNCTION("IF(ISBETWEEN(B2081,60,69), ""Old"", IF(ISBETWEEN(B2081, 20, 29), ""Young"", ""Other""))"),"Old")</f>
        <v>Old</v>
      </c>
    </row>
    <row r="2082">
      <c r="A2082" s="40">
        <v>20344.0</v>
      </c>
      <c r="B2082" s="39">
        <f t="shared" si="1"/>
        <v>66</v>
      </c>
      <c r="C2082" s="39" t="str">
        <f>IFERROR(__xludf.DUMMYFUNCTION("IF(ISBETWEEN(B2082,60,69), ""Old"", IF(ISBETWEEN(B2082, 20, 29), ""Young"", ""Other""))"),"Old")</f>
        <v>Old</v>
      </c>
    </row>
    <row r="2083">
      <c r="A2083" s="40">
        <v>20345.0</v>
      </c>
      <c r="B2083" s="39">
        <f t="shared" si="1"/>
        <v>66</v>
      </c>
      <c r="C2083" s="39" t="str">
        <f>IFERROR(__xludf.DUMMYFUNCTION("IF(ISBETWEEN(B2083,60,69), ""Old"", IF(ISBETWEEN(B2083, 20, 29), ""Young"", ""Other""))"),"Old")</f>
        <v>Old</v>
      </c>
    </row>
    <row r="2084">
      <c r="A2084" s="40">
        <v>20346.0</v>
      </c>
      <c r="B2084" s="39">
        <f t="shared" si="1"/>
        <v>66</v>
      </c>
      <c r="C2084" s="39" t="str">
        <f>IFERROR(__xludf.DUMMYFUNCTION("IF(ISBETWEEN(B2084,60,69), ""Old"", IF(ISBETWEEN(B2084, 20, 29), ""Young"", ""Other""))"),"Old")</f>
        <v>Old</v>
      </c>
    </row>
    <row r="2085">
      <c r="A2085" s="40">
        <v>20347.0</v>
      </c>
      <c r="B2085" s="39">
        <f t="shared" si="1"/>
        <v>66</v>
      </c>
      <c r="C2085" s="39" t="str">
        <f>IFERROR(__xludf.DUMMYFUNCTION("IF(ISBETWEEN(B2085,60,69), ""Old"", IF(ISBETWEEN(B2085, 20, 29), ""Young"", ""Other""))"),"Old")</f>
        <v>Old</v>
      </c>
    </row>
    <row r="2086">
      <c r="A2086" s="40">
        <v>20348.0</v>
      </c>
      <c r="B2086" s="39">
        <f t="shared" si="1"/>
        <v>66</v>
      </c>
      <c r="C2086" s="39" t="str">
        <f>IFERROR(__xludf.DUMMYFUNCTION("IF(ISBETWEEN(B2086,60,69), ""Old"", IF(ISBETWEEN(B2086, 20, 29), ""Young"", ""Other""))"),"Old")</f>
        <v>Old</v>
      </c>
    </row>
    <row r="2087">
      <c r="A2087" s="40">
        <v>20349.0</v>
      </c>
      <c r="B2087" s="39">
        <f t="shared" si="1"/>
        <v>66</v>
      </c>
      <c r="C2087" s="39" t="str">
        <f>IFERROR(__xludf.DUMMYFUNCTION("IF(ISBETWEEN(B2087,60,69), ""Old"", IF(ISBETWEEN(B2087, 20, 29), ""Young"", ""Other""))"),"Old")</f>
        <v>Old</v>
      </c>
    </row>
    <row r="2088">
      <c r="A2088" s="40">
        <v>20350.0</v>
      </c>
      <c r="B2088" s="39">
        <f t="shared" si="1"/>
        <v>66</v>
      </c>
      <c r="C2088" s="39" t="str">
        <f>IFERROR(__xludf.DUMMYFUNCTION("IF(ISBETWEEN(B2088,60,69), ""Old"", IF(ISBETWEEN(B2088, 20, 29), ""Young"", ""Other""))"),"Old")</f>
        <v>Old</v>
      </c>
    </row>
    <row r="2089">
      <c r="A2089" s="40">
        <v>20351.0</v>
      </c>
      <c r="B2089" s="39">
        <f t="shared" si="1"/>
        <v>66</v>
      </c>
      <c r="C2089" s="39" t="str">
        <f>IFERROR(__xludf.DUMMYFUNCTION("IF(ISBETWEEN(B2089,60,69), ""Old"", IF(ISBETWEEN(B2089, 20, 29), ""Young"", ""Other""))"),"Old")</f>
        <v>Old</v>
      </c>
    </row>
    <row r="2090">
      <c r="A2090" s="40">
        <v>20352.0</v>
      </c>
      <c r="B2090" s="39">
        <f t="shared" si="1"/>
        <v>66</v>
      </c>
      <c r="C2090" s="39" t="str">
        <f>IFERROR(__xludf.DUMMYFUNCTION("IF(ISBETWEEN(B2090,60,69), ""Old"", IF(ISBETWEEN(B2090, 20, 29), ""Young"", ""Other""))"),"Old")</f>
        <v>Old</v>
      </c>
    </row>
    <row r="2091">
      <c r="A2091" s="40">
        <v>20353.0</v>
      </c>
      <c r="B2091" s="39">
        <f t="shared" si="1"/>
        <v>66</v>
      </c>
      <c r="C2091" s="39" t="str">
        <f>IFERROR(__xludf.DUMMYFUNCTION("IF(ISBETWEEN(B2091,60,69), ""Old"", IF(ISBETWEEN(B2091, 20, 29), ""Young"", ""Other""))"),"Old")</f>
        <v>Old</v>
      </c>
    </row>
    <row r="2092">
      <c r="A2092" s="40">
        <v>20354.0</v>
      </c>
      <c r="B2092" s="39">
        <f t="shared" si="1"/>
        <v>66</v>
      </c>
      <c r="C2092" s="39" t="str">
        <f>IFERROR(__xludf.DUMMYFUNCTION("IF(ISBETWEEN(B2092,60,69), ""Old"", IF(ISBETWEEN(B2092, 20, 29), ""Young"", ""Other""))"),"Old")</f>
        <v>Old</v>
      </c>
    </row>
    <row r="2093">
      <c r="A2093" s="40">
        <v>20355.0</v>
      </c>
      <c r="B2093" s="39">
        <f t="shared" si="1"/>
        <v>66</v>
      </c>
      <c r="C2093" s="39" t="str">
        <f>IFERROR(__xludf.DUMMYFUNCTION("IF(ISBETWEEN(B2093,60,69), ""Old"", IF(ISBETWEEN(B2093, 20, 29), ""Young"", ""Other""))"),"Old")</f>
        <v>Old</v>
      </c>
    </row>
    <row r="2094">
      <c r="A2094" s="40">
        <v>20356.0</v>
      </c>
      <c r="B2094" s="39">
        <f t="shared" si="1"/>
        <v>66</v>
      </c>
      <c r="C2094" s="39" t="str">
        <f>IFERROR(__xludf.DUMMYFUNCTION("IF(ISBETWEEN(B2094,60,69), ""Old"", IF(ISBETWEEN(B2094, 20, 29), ""Young"", ""Other""))"),"Old")</f>
        <v>Old</v>
      </c>
    </row>
    <row r="2095">
      <c r="A2095" s="40">
        <v>20357.0</v>
      </c>
      <c r="B2095" s="39">
        <f t="shared" si="1"/>
        <v>66</v>
      </c>
      <c r="C2095" s="39" t="str">
        <f>IFERROR(__xludf.DUMMYFUNCTION("IF(ISBETWEEN(B2095,60,69), ""Old"", IF(ISBETWEEN(B2095, 20, 29), ""Young"", ""Other""))"),"Old")</f>
        <v>Old</v>
      </c>
    </row>
    <row r="2096">
      <c r="A2096" s="40">
        <v>20358.0</v>
      </c>
      <c r="B2096" s="39">
        <f t="shared" si="1"/>
        <v>66</v>
      </c>
      <c r="C2096" s="39" t="str">
        <f>IFERROR(__xludf.DUMMYFUNCTION("IF(ISBETWEEN(B2096,60,69), ""Old"", IF(ISBETWEEN(B2096, 20, 29), ""Young"", ""Other""))"),"Old")</f>
        <v>Old</v>
      </c>
    </row>
    <row r="2097">
      <c r="A2097" s="40">
        <v>20359.0</v>
      </c>
      <c r="B2097" s="39">
        <f t="shared" si="1"/>
        <v>66</v>
      </c>
      <c r="C2097" s="39" t="str">
        <f>IFERROR(__xludf.DUMMYFUNCTION("IF(ISBETWEEN(B2097,60,69), ""Old"", IF(ISBETWEEN(B2097, 20, 29), ""Young"", ""Other""))"),"Old")</f>
        <v>Old</v>
      </c>
    </row>
    <row r="2098">
      <c r="A2098" s="40">
        <v>20360.0</v>
      </c>
      <c r="B2098" s="39">
        <f t="shared" si="1"/>
        <v>66</v>
      </c>
      <c r="C2098" s="39" t="str">
        <f>IFERROR(__xludf.DUMMYFUNCTION("IF(ISBETWEEN(B2098,60,69), ""Old"", IF(ISBETWEEN(B2098, 20, 29), ""Young"", ""Other""))"),"Old")</f>
        <v>Old</v>
      </c>
    </row>
    <row r="2099">
      <c r="A2099" s="40">
        <v>20361.0</v>
      </c>
      <c r="B2099" s="39">
        <f t="shared" si="1"/>
        <v>66</v>
      </c>
      <c r="C2099" s="39" t="str">
        <f>IFERROR(__xludf.DUMMYFUNCTION("IF(ISBETWEEN(B2099,60,69), ""Old"", IF(ISBETWEEN(B2099, 20, 29), ""Young"", ""Other""))"),"Old")</f>
        <v>Old</v>
      </c>
    </row>
    <row r="2100">
      <c r="A2100" s="40">
        <v>20362.0</v>
      </c>
      <c r="B2100" s="39">
        <f t="shared" si="1"/>
        <v>66</v>
      </c>
      <c r="C2100" s="39" t="str">
        <f>IFERROR(__xludf.DUMMYFUNCTION("IF(ISBETWEEN(B2100,60,69), ""Old"", IF(ISBETWEEN(B2100, 20, 29), ""Young"", ""Other""))"),"Old")</f>
        <v>Old</v>
      </c>
    </row>
    <row r="2101">
      <c r="A2101" s="40">
        <v>20363.0</v>
      </c>
      <c r="B2101" s="39">
        <f t="shared" si="1"/>
        <v>66</v>
      </c>
      <c r="C2101" s="39" t="str">
        <f>IFERROR(__xludf.DUMMYFUNCTION("IF(ISBETWEEN(B2101,60,69), ""Old"", IF(ISBETWEEN(B2101, 20, 29), ""Young"", ""Other""))"),"Old")</f>
        <v>Old</v>
      </c>
    </row>
    <row r="2102">
      <c r="A2102" s="40">
        <v>20364.0</v>
      </c>
      <c r="B2102" s="39">
        <f t="shared" si="1"/>
        <v>66</v>
      </c>
      <c r="C2102" s="39" t="str">
        <f>IFERROR(__xludf.DUMMYFUNCTION("IF(ISBETWEEN(B2102,60,69), ""Old"", IF(ISBETWEEN(B2102, 20, 29), ""Young"", ""Other""))"),"Old")</f>
        <v>Old</v>
      </c>
    </row>
    <row r="2103">
      <c r="A2103" s="40">
        <v>20365.0</v>
      </c>
      <c r="B2103" s="39">
        <f t="shared" si="1"/>
        <v>66</v>
      </c>
      <c r="C2103" s="39" t="str">
        <f>IFERROR(__xludf.DUMMYFUNCTION("IF(ISBETWEEN(B2103,60,69), ""Old"", IF(ISBETWEEN(B2103, 20, 29), ""Young"", ""Other""))"),"Old")</f>
        <v>Old</v>
      </c>
    </row>
    <row r="2104">
      <c r="A2104" s="40">
        <v>20366.0</v>
      </c>
      <c r="B2104" s="39">
        <f t="shared" si="1"/>
        <v>66</v>
      </c>
      <c r="C2104" s="39" t="str">
        <f>IFERROR(__xludf.DUMMYFUNCTION("IF(ISBETWEEN(B2104,60,69), ""Old"", IF(ISBETWEEN(B2104, 20, 29), ""Young"", ""Other""))"),"Old")</f>
        <v>Old</v>
      </c>
    </row>
    <row r="2105">
      <c r="A2105" s="40">
        <v>20367.0</v>
      </c>
      <c r="B2105" s="39">
        <f t="shared" si="1"/>
        <v>66</v>
      </c>
      <c r="C2105" s="39" t="str">
        <f>IFERROR(__xludf.DUMMYFUNCTION("IF(ISBETWEEN(B2105,60,69), ""Old"", IF(ISBETWEEN(B2105, 20, 29), ""Young"", ""Other""))"),"Old")</f>
        <v>Old</v>
      </c>
    </row>
    <row r="2106">
      <c r="A2106" s="40">
        <v>20368.0</v>
      </c>
      <c r="B2106" s="39">
        <f t="shared" si="1"/>
        <v>66</v>
      </c>
      <c r="C2106" s="39" t="str">
        <f>IFERROR(__xludf.DUMMYFUNCTION("IF(ISBETWEEN(B2106,60,69), ""Old"", IF(ISBETWEEN(B2106, 20, 29), ""Young"", ""Other""))"),"Old")</f>
        <v>Old</v>
      </c>
    </row>
    <row r="2107">
      <c r="A2107" s="40">
        <v>20369.0</v>
      </c>
      <c r="B2107" s="39">
        <f t="shared" si="1"/>
        <v>66</v>
      </c>
      <c r="C2107" s="39" t="str">
        <f>IFERROR(__xludf.DUMMYFUNCTION("IF(ISBETWEEN(B2107,60,69), ""Old"", IF(ISBETWEEN(B2107, 20, 29), ""Young"", ""Other""))"),"Old")</f>
        <v>Old</v>
      </c>
    </row>
    <row r="2108">
      <c r="A2108" s="40">
        <v>20370.0</v>
      </c>
      <c r="B2108" s="39">
        <f t="shared" si="1"/>
        <v>66</v>
      </c>
      <c r="C2108" s="39" t="str">
        <f>IFERROR(__xludf.DUMMYFUNCTION("IF(ISBETWEEN(B2108,60,69), ""Old"", IF(ISBETWEEN(B2108, 20, 29), ""Young"", ""Other""))"),"Old")</f>
        <v>Old</v>
      </c>
    </row>
    <row r="2109">
      <c r="A2109" s="40">
        <v>20371.0</v>
      </c>
      <c r="B2109" s="39">
        <f t="shared" si="1"/>
        <v>66</v>
      </c>
      <c r="C2109" s="39" t="str">
        <f>IFERROR(__xludf.DUMMYFUNCTION("IF(ISBETWEEN(B2109,60,69), ""Old"", IF(ISBETWEEN(B2109, 20, 29), ""Young"", ""Other""))"),"Old")</f>
        <v>Old</v>
      </c>
    </row>
    <row r="2110">
      <c r="A2110" s="40">
        <v>20372.0</v>
      </c>
      <c r="B2110" s="39">
        <f t="shared" si="1"/>
        <v>66</v>
      </c>
      <c r="C2110" s="39" t="str">
        <f>IFERROR(__xludf.DUMMYFUNCTION("IF(ISBETWEEN(B2110,60,69), ""Old"", IF(ISBETWEEN(B2110, 20, 29), ""Young"", ""Other""))"),"Old")</f>
        <v>Old</v>
      </c>
    </row>
    <row r="2111">
      <c r="A2111" s="40">
        <v>20373.0</v>
      </c>
      <c r="B2111" s="39">
        <f t="shared" si="1"/>
        <v>66</v>
      </c>
      <c r="C2111" s="39" t="str">
        <f>IFERROR(__xludf.DUMMYFUNCTION("IF(ISBETWEEN(B2111,60,69), ""Old"", IF(ISBETWEEN(B2111, 20, 29), ""Young"", ""Other""))"),"Old")</f>
        <v>Old</v>
      </c>
    </row>
    <row r="2112">
      <c r="A2112" s="40">
        <v>20374.0</v>
      </c>
      <c r="B2112" s="39">
        <f t="shared" si="1"/>
        <v>66</v>
      </c>
      <c r="C2112" s="39" t="str">
        <f>IFERROR(__xludf.DUMMYFUNCTION("IF(ISBETWEEN(B2112,60,69), ""Old"", IF(ISBETWEEN(B2112, 20, 29), ""Young"", ""Other""))"),"Old")</f>
        <v>Old</v>
      </c>
    </row>
    <row r="2113">
      <c r="A2113" s="40">
        <v>20375.0</v>
      </c>
      <c r="B2113" s="39">
        <f t="shared" si="1"/>
        <v>66</v>
      </c>
      <c r="C2113" s="39" t="str">
        <f>IFERROR(__xludf.DUMMYFUNCTION("IF(ISBETWEEN(B2113,60,69), ""Old"", IF(ISBETWEEN(B2113, 20, 29), ""Young"", ""Other""))"),"Old")</f>
        <v>Old</v>
      </c>
    </row>
    <row r="2114">
      <c r="A2114" s="40">
        <v>20376.0</v>
      </c>
      <c r="B2114" s="39">
        <f t="shared" si="1"/>
        <v>66</v>
      </c>
      <c r="C2114" s="39" t="str">
        <f>IFERROR(__xludf.DUMMYFUNCTION("IF(ISBETWEEN(B2114,60,69), ""Old"", IF(ISBETWEEN(B2114, 20, 29), ""Young"", ""Other""))"),"Old")</f>
        <v>Old</v>
      </c>
    </row>
    <row r="2115">
      <c r="A2115" s="40">
        <v>20377.0</v>
      </c>
      <c r="B2115" s="39">
        <f t="shared" si="1"/>
        <v>66</v>
      </c>
      <c r="C2115" s="39" t="str">
        <f>IFERROR(__xludf.DUMMYFUNCTION("IF(ISBETWEEN(B2115,60,69), ""Old"", IF(ISBETWEEN(B2115, 20, 29), ""Young"", ""Other""))"),"Old")</f>
        <v>Old</v>
      </c>
    </row>
    <row r="2116">
      <c r="A2116" s="40">
        <v>20378.0</v>
      </c>
      <c r="B2116" s="39">
        <f t="shared" si="1"/>
        <v>66</v>
      </c>
      <c r="C2116" s="39" t="str">
        <f>IFERROR(__xludf.DUMMYFUNCTION("IF(ISBETWEEN(B2116,60,69), ""Old"", IF(ISBETWEEN(B2116, 20, 29), ""Young"", ""Other""))"),"Old")</f>
        <v>Old</v>
      </c>
    </row>
    <row r="2117">
      <c r="A2117" s="40">
        <v>20379.0</v>
      </c>
      <c r="B2117" s="39">
        <f t="shared" si="1"/>
        <v>66</v>
      </c>
      <c r="C2117" s="39" t="str">
        <f>IFERROR(__xludf.DUMMYFUNCTION("IF(ISBETWEEN(B2117,60,69), ""Old"", IF(ISBETWEEN(B2117, 20, 29), ""Young"", ""Other""))"),"Old")</f>
        <v>Old</v>
      </c>
    </row>
    <row r="2118">
      <c r="A2118" s="40">
        <v>20380.0</v>
      </c>
      <c r="B2118" s="39">
        <f t="shared" si="1"/>
        <v>66</v>
      </c>
      <c r="C2118" s="39" t="str">
        <f>IFERROR(__xludf.DUMMYFUNCTION("IF(ISBETWEEN(B2118,60,69), ""Old"", IF(ISBETWEEN(B2118, 20, 29), ""Young"", ""Other""))"),"Old")</f>
        <v>Old</v>
      </c>
    </row>
    <row r="2119">
      <c r="A2119" s="40">
        <v>20381.0</v>
      </c>
      <c r="B2119" s="39">
        <f t="shared" si="1"/>
        <v>66</v>
      </c>
      <c r="C2119" s="39" t="str">
        <f>IFERROR(__xludf.DUMMYFUNCTION("IF(ISBETWEEN(B2119,60,69), ""Old"", IF(ISBETWEEN(B2119, 20, 29), ""Young"", ""Other""))"),"Old")</f>
        <v>Old</v>
      </c>
    </row>
    <row r="2120">
      <c r="A2120" s="40">
        <v>20382.0</v>
      </c>
      <c r="B2120" s="39">
        <f t="shared" si="1"/>
        <v>66</v>
      </c>
      <c r="C2120" s="39" t="str">
        <f>IFERROR(__xludf.DUMMYFUNCTION("IF(ISBETWEEN(B2120,60,69), ""Old"", IF(ISBETWEEN(B2120, 20, 29), ""Young"", ""Other""))"),"Old")</f>
        <v>Old</v>
      </c>
    </row>
    <row r="2121">
      <c r="A2121" s="40">
        <v>20383.0</v>
      </c>
      <c r="B2121" s="39">
        <f t="shared" si="1"/>
        <v>66</v>
      </c>
      <c r="C2121" s="39" t="str">
        <f>IFERROR(__xludf.DUMMYFUNCTION("IF(ISBETWEEN(B2121,60,69), ""Old"", IF(ISBETWEEN(B2121, 20, 29), ""Young"", ""Other""))"),"Old")</f>
        <v>Old</v>
      </c>
    </row>
    <row r="2122">
      <c r="A2122" s="40">
        <v>20384.0</v>
      </c>
      <c r="B2122" s="39">
        <f t="shared" si="1"/>
        <v>66</v>
      </c>
      <c r="C2122" s="39" t="str">
        <f>IFERROR(__xludf.DUMMYFUNCTION("IF(ISBETWEEN(B2122,60,69), ""Old"", IF(ISBETWEEN(B2122, 20, 29), ""Young"", ""Other""))"),"Old")</f>
        <v>Old</v>
      </c>
    </row>
    <row r="2123">
      <c r="A2123" s="40">
        <v>20385.0</v>
      </c>
      <c r="B2123" s="39">
        <f t="shared" si="1"/>
        <v>66</v>
      </c>
      <c r="C2123" s="39" t="str">
        <f>IFERROR(__xludf.DUMMYFUNCTION("IF(ISBETWEEN(B2123,60,69), ""Old"", IF(ISBETWEEN(B2123, 20, 29), ""Young"", ""Other""))"),"Old")</f>
        <v>Old</v>
      </c>
    </row>
    <row r="2124">
      <c r="A2124" s="40">
        <v>20386.0</v>
      </c>
      <c r="B2124" s="39">
        <f t="shared" si="1"/>
        <v>66</v>
      </c>
      <c r="C2124" s="39" t="str">
        <f>IFERROR(__xludf.DUMMYFUNCTION("IF(ISBETWEEN(B2124,60,69), ""Old"", IF(ISBETWEEN(B2124, 20, 29), ""Young"", ""Other""))"),"Old")</f>
        <v>Old</v>
      </c>
    </row>
    <row r="2125">
      <c r="A2125" s="40">
        <v>20387.0</v>
      </c>
      <c r="B2125" s="39">
        <f t="shared" si="1"/>
        <v>66</v>
      </c>
      <c r="C2125" s="39" t="str">
        <f>IFERROR(__xludf.DUMMYFUNCTION("IF(ISBETWEEN(B2125,60,69), ""Old"", IF(ISBETWEEN(B2125, 20, 29), ""Young"", ""Other""))"),"Old")</f>
        <v>Old</v>
      </c>
    </row>
    <row r="2126">
      <c r="A2126" s="40">
        <v>20388.0</v>
      </c>
      <c r="B2126" s="39">
        <f t="shared" si="1"/>
        <v>66</v>
      </c>
      <c r="C2126" s="39" t="str">
        <f>IFERROR(__xludf.DUMMYFUNCTION("IF(ISBETWEEN(B2126,60,69), ""Old"", IF(ISBETWEEN(B2126, 20, 29), ""Young"", ""Other""))"),"Old")</f>
        <v>Old</v>
      </c>
    </row>
    <row r="2127">
      <c r="A2127" s="40">
        <v>20389.0</v>
      </c>
      <c r="B2127" s="39">
        <f t="shared" si="1"/>
        <v>66</v>
      </c>
      <c r="C2127" s="39" t="str">
        <f>IFERROR(__xludf.DUMMYFUNCTION("IF(ISBETWEEN(B2127,60,69), ""Old"", IF(ISBETWEEN(B2127, 20, 29), ""Young"", ""Other""))"),"Old")</f>
        <v>Old</v>
      </c>
    </row>
    <row r="2128">
      <c r="A2128" s="40">
        <v>20390.0</v>
      </c>
      <c r="B2128" s="39">
        <f t="shared" si="1"/>
        <v>66</v>
      </c>
      <c r="C2128" s="39" t="str">
        <f>IFERROR(__xludf.DUMMYFUNCTION("IF(ISBETWEEN(B2128,60,69), ""Old"", IF(ISBETWEEN(B2128, 20, 29), ""Young"", ""Other""))"),"Old")</f>
        <v>Old</v>
      </c>
    </row>
    <row r="2129">
      <c r="A2129" s="40">
        <v>20391.0</v>
      </c>
      <c r="B2129" s="39">
        <f t="shared" si="1"/>
        <v>66</v>
      </c>
      <c r="C2129" s="39" t="str">
        <f>IFERROR(__xludf.DUMMYFUNCTION("IF(ISBETWEEN(B2129,60,69), ""Old"", IF(ISBETWEEN(B2129, 20, 29), ""Young"", ""Other""))"),"Old")</f>
        <v>Old</v>
      </c>
    </row>
    <row r="2130">
      <c r="A2130" s="40">
        <v>20392.0</v>
      </c>
      <c r="B2130" s="39">
        <f t="shared" si="1"/>
        <v>66</v>
      </c>
      <c r="C2130" s="39" t="str">
        <f>IFERROR(__xludf.DUMMYFUNCTION("IF(ISBETWEEN(B2130,60,69), ""Old"", IF(ISBETWEEN(B2130, 20, 29), ""Young"", ""Other""))"),"Old")</f>
        <v>Old</v>
      </c>
    </row>
    <row r="2131">
      <c r="A2131" s="40">
        <v>20393.0</v>
      </c>
      <c r="B2131" s="39">
        <f t="shared" si="1"/>
        <v>66</v>
      </c>
      <c r="C2131" s="39" t="str">
        <f>IFERROR(__xludf.DUMMYFUNCTION("IF(ISBETWEEN(B2131,60,69), ""Old"", IF(ISBETWEEN(B2131, 20, 29), ""Young"", ""Other""))"),"Old")</f>
        <v>Old</v>
      </c>
    </row>
    <row r="2132">
      <c r="A2132" s="40">
        <v>20394.0</v>
      </c>
      <c r="B2132" s="39">
        <f t="shared" si="1"/>
        <v>66</v>
      </c>
      <c r="C2132" s="39" t="str">
        <f>IFERROR(__xludf.DUMMYFUNCTION("IF(ISBETWEEN(B2132,60,69), ""Old"", IF(ISBETWEEN(B2132, 20, 29), ""Young"", ""Other""))"),"Old")</f>
        <v>Old</v>
      </c>
    </row>
    <row r="2133">
      <c r="A2133" s="40">
        <v>20395.0</v>
      </c>
      <c r="B2133" s="39">
        <f t="shared" si="1"/>
        <v>66</v>
      </c>
      <c r="C2133" s="39" t="str">
        <f>IFERROR(__xludf.DUMMYFUNCTION("IF(ISBETWEEN(B2133,60,69), ""Old"", IF(ISBETWEEN(B2133, 20, 29), ""Young"", ""Other""))"),"Old")</f>
        <v>Old</v>
      </c>
    </row>
    <row r="2134">
      <c r="A2134" s="40">
        <v>20396.0</v>
      </c>
      <c r="B2134" s="39">
        <f t="shared" si="1"/>
        <v>66</v>
      </c>
      <c r="C2134" s="39" t="str">
        <f>IFERROR(__xludf.DUMMYFUNCTION("IF(ISBETWEEN(B2134,60,69), ""Old"", IF(ISBETWEEN(B2134, 20, 29), ""Young"", ""Other""))"),"Old")</f>
        <v>Old</v>
      </c>
    </row>
    <row r="2135">
      <c r="A2135" s="40">
        <v>20397.0</v>
      </c>
      <c r="B2135" s="39">
        <f t="shared" si="1"/>
        <v>66</v>
      </c>
      <c r="C2135" s="39" t="str">
        <f>IFERROR(__xludf.DUMMYFUNCTION("IF(ISBETWEEN(B2135,60,69), ""Old"", IF(ISBETWEEN(B2135, 20, 29), ""Young"", ""Other""))"),"Old")</f>
        <v>Old</v>
      </c>
    </row>
    <row r="2136">
      <c r="A2136" s="40">
        <v>20398.0</v>
      </c>
      <c r="B2136" s="39">
        <f t="shared" si="1"/>
        <v>66</v>
      </c>
      <c r="C2136" s="39" t="str">
        <f>IFERROR(__xludf.DUMMYFUNCTION("IF(ISBETWEEN(B2136,60,69), ""Old"", IF(ISBETWEEN(B2136, 20, 29), ""Young"", ""Other""))"),"Old")</f>
        <v>Old</v>
      </c>
    </row>
    <row r="2137">
      <c r="A2137" s="40">
        <v>20399.0</v>
      </c>
      <c r="B2137" s="39">
        <f t="shared" si="1"/>
        <v>66</v>
      </c>
      <c r="C2137" s="39" t="str">
        <f>IFERROR(__xludf.DUMMYFUNCTION("IF(ISBETWEEN(B2137,60,69), ""Old"", IF(ISBETWEEN(B2137, 20, 29), ""Young"", ""Other""))"),"Old")</f>
        <v>Old</v>
      </c>
    </row>
    <row r="2138">
      <c r="A2138" s="40">
        <v>20400.0</v>
      </c>
      <c r="B2138" s="39">
        <f t="shared" si="1"/>
        <v>66</v>
      </c>
      <c r="C2138" s="39" t="str">
        <f>IFERROR(__xludf.DUMMYFUNCTION("IF(ISBETWEEN(B2138,60,69), ""Old"", IF(ISBETWEEN(B2138, 20, 29), ""Young"", ""Other""))"),"Old")</f>
        <v>Old</v>
      </c>
    </row>
    <row r="2139">
      <c r="A2139" s="40">
        <v>20401.0</v>
      </c>
      <c r="B2139" s="39">
        <f t="shared" si="1"/>
        <v>66</v>
      </c>
      <c r="C2139" s="39" t="str">
        <f>IFERROR(__xludf.DUMMYFUNCTION("IF(ISBETWEEN(B2139,60,69), ""Old"", IF(ISBETWEEN(B2139, 20, 29), ""Young"", ""Other""))"),"Old")</f>
        <v>Old</v>
      </c>
    </row>
    <row r="2140">
      <c r="A2140" s="40">
        <v>20402.0</v>
      </c>
      <c r="B2140" s="39">
        <f t="shared" si="1"/>
        <v>66</v>
      </c>
      <c r="C2140" s="39" t="str">
        <f>IFERROR(__xludf.DUMMYFUNCTION("IF(ISBETWEEN(B2140,60,69), ""Old"", IF(ISBETWEEN(B2140, 20, 29), ""Young"", ""Other""))"),"Old")</f>
        <v>Old</v>
      </c>
    </row>
    <row r="2141">
      <c r="A2141" s="40">
        <v>20403.0</v>
      </c>
      <c r="B2141" s="39">
        <f t="shared" si="1"/>
        <v>66</v>
      </c>
      <c r="C2141" s="39" t="str">
        <f>IFERROR(__xludf.DUMMYFUNCTION("IF(ISBETWEEN(B2141,60,69), ""Old"", IF(ISBETWEEN(B2141, 20, 29), ""Young"", ""Other""))"),"Old")</f>
        <v>Old</v>
      </c>
    </row>
    <row r="2142">
      <c r="A2142" s="40">
        <v>20404.0</v>
      </c>
      <c r="B2142" s="39">
        <f t="shared" si="1"/>
        <v>66</v>
      </c>
      <c r="C2142" s="39" t="str">
        <f>IFERROR(__xludf.DUMMYFUNCTION("IF(ISBETWEEN(B2142,60,69), ""Old"", IF(ISBETWEEN(B2142, 20, 29), ""Young"", ""Other""))"),"Old")</f>
        <v>Old</v>
      </c>
    </row>
    <row r="2143">
      <c r="A2143" s="40">
        <v>20405.0</v>
      </c>
      <c r="B2143" s="39">
        <f t="shared" si="1"/>
        <v>66</v>
      </c>
      <c r="C2143" s="39" t="str">
        <f>IFERROR(__xludf.DUMMYFUNCTION("IF(ISBETWEEN(B2143,60,69), ""Old"", IF(ISBETWEEN(B2143, 20, 29), ""Young"", ""Other""))"),"Old")</f>
        <v>Old</v>
      </c>
    </row>
    <row r="2144">
      <c r="A2144" s="40">
        <v>20406.0</v>
      </c>
      <c r="B2144" s="39">
        <f t="shared" si="1"/>
        <v>66</v>
      </c>
      <c r="C2144" s="39" t="str">
        <f>IFERROR(__xludf.DUMMYFUNCTION("IF(ISBETWEEN(B2144,60,69), ""Old"", IF(ISBETWEEN(B2144, 20, 29), ""Young"", ""Other""))"),"Old")</f>
        <v>Old</v>
      </c>
    </row>
    <row r="2145">
      <c r="A2145" s="40">
        <v>20407.0</v>
      </c>
      <c r="B2145" s="39">
        <f t="shared" si="1"/>
        <v>66</v>
      </c>
      <c r="C2145" s="39" t="str">
        <f>IFERROR(__xludf.DUMMYFUNCTION("IF(ISBETWEEN(B2145,60,69), ""Old"", IF(ISBETWEEN(B2145, 20, 29), ""Young"", ""Other""))"),"Old")</f>
        <v>Old</v>
      </c>
    </row>
    <row r="2146">
      <c r="A2146" s="40">
        <v>20408.0</v>
      </c>
      <c r="B2146" s="39">
        <f t="shared" si="1"/>
        <v>66</v>
      </c>
      <c r="C2146" s="39" t="str">
        <f>IFERROR(__xludf.DUMMYFUNCTION("IF(ISBETWEEN(B2146,60,69), ""Old"", IF(ISBETWEEN(B2146, 20, 29), ""Young"", ""Other""))"),"Old")</f>
        <v>Old</v>
      </c>
    </row>
    <row r="2147">
      <c r="A2147" s="40">
        <v>20409.0</v>
      </c>
      <c r="B2147" s="39">
        <f t="shared" si="1"/>
        <v>66</v>
      </c>
      <c r="C2147" s="39" t="str">
        <f>IFERROR(__xludf.DUMMYFUNCTION("IF(ISBETWEEN(B2147,60,69), ""Old"", IF(ISBETWEEN(B2147, 20, 29), ""Young"", ""Other""))"),"Old")</f>
        <v>Old</v>
      </c>
    </row>
    <row r="2148">
      <c r="A2148" s="40">
        <v>20410.0</v>
      </c>
      <c r="B2148" s="39">
        <f t="shared" si="1"/>
        <v>66</v>
      </c>
      <c r="C2148" s="39" t="str">
        <f>IFERROR(__xludf.DUMMYFUNCTION("IF(ISBETWEEN(B2148,60,69), ""Old"", IF(ISBETWEEN(B2148, 20, 29), ""Young"", ""Other""))"),"Old")</f>
        <v>Old</v>
      </c>
    </row>
    <row r="2149">
      <c r="A2149" s="40">
        <v>20411.0</v>
      </c>
      <c r="B2149" s="39">
        <f t="shared" si="1"/>
        <v>66</v>
      </c>
      <c r="C2149" s="39" t="str">
        <f>IFERROR(__xludf.DUMMYFUNCTION("IF(ISBETWEEN(B2149,60,69), ""Old"", IF(ISBETWEEN(B2149, 20, 29), ""Young"", ""Other""))"),"Old")</f>
        <v>Old</v>
      </c>
    </row>
    <row r="2150">
      <c r="A2150" s="40">
        <v>20412.0</v>
      </c>
      <c r="B2150" s="39">
        <f t="shared" si="1"/>
        <v>66</v>
      </c>
      <c r="C2150" s="39" t="str">
        <f>IFERROR(__xludf.DUMMYFUNCTION("IF(ISBETWEEN(B2150,60,69), ""Old"", IF(ISBETWEEN(B2150, 20, 29), ""Young"", ""Other""))"),"Old")</f>
        <v>Old</v>
      </c>
    </row>
    <row r="2151">
      <c r="A2151" s="40">
        <v>20413.0</v>
      </c>
      <c r="B2151" s="39">
        <f t="shared" si="1"/>
        <v>66</v>
      </c>
      <c r="C2151" s="39" t="str">
        <f>IFERROR(__xludf.DUMMYFUNCTION("IF(ISBETWEEN(B2151,60,69), ""Old"", IF(ISBETWEEN(B2151, 20, 29), ""Young"", ""Other""))"),"Old")</f>
        <v>Old</v>
      </c>
    </row>
    <row r="2152">
      <c r="A2152" s="40">
        <v>20414.0</v>
      </c>
      <c r="B2152" s="39">
        <f t="shared" si="1"/>
        <v>66</v>
      </c>
      <c r="C2152" s="39" t="str">
        <f>IFERROR(__xludf.DUMMYFUNCTION("IF(ISBETWEEN(B2152,60,69), ""Old"", IF(ISBETWEEN(B2152, 20, 29), ""Young"", ""Other""))"),"Old")</f>
        <v>Old</v>
      </c>
    </row>
    <row r="2153">
      <c r="A2153" s="40">
        <v>20415.0</v>
      </c>
      <c r="B2153" s="39">
        <f t="shared" si="1"/>
        <v>66</v>
      </c>
      <c r="C2153" s="39" t="str">
        <f>IFERROR(__xludf.DUMMYFUNCTION("IF(ISBETWEEN(B2153,60,69), ""Old"", IF(ISBETWEEN(B2153, 20, 29), ""Young"", ""Other""))"),"Old")</f>
        <v>Old</v>
      </c>
    </row>
    <row r="2154">
      <c r="A2154" s="40">
        <v>20416.0</v>
      </c>
      <c r="B2154" s="39">
        <f t="shared" si="1"/>
        <v>66</v>
      </c>
      <c r="C2154" s="39" t="str">
        <f>IFERROR(__xludf.DUMMYFUNCTION("IF(ISBETWEEN(B2154,60,69), ""Old"", IF(ISBETWEEN(B2154, 20, 29), ""Young"", ""Other""))"),"Old")</f>
        <v>Old</v>
      </c>
    </row>
    <row r="2155">
      <c r="A2155" s="40">
        <v>20417.0</v>
      </c>
      <c r="B2155" s="39">
        <f t="shared" si="1"/>
        <v>66</v>
      </c>
      <c r="C2155" s="39" t="str">
        <f>IFERROR(__xludf.DUMMYFUNCTION("IF(ISBETWEEN(B2155,60,69), ""Old"", IF(ISBETWEEN(B2155, 20, 29), ""Young"", ""Other""))"),"Old")</f>
        <v>Old</v>
      </c>
    </row>
    <row r="2156">
      <c r="A2156" s="40">
        <v>20418.0</v>
      </c>
      <c r="B2156" s="39">
        <f t="shared" si="1"/>
        <v>66</v>
      </c>
      <c r="C2156" s="39" t="str">
        <f>IFERROR(__xludf.DUMMYFUNCTION("IF(ISBETWEEN(B2156,60,69), ""Old"", IF(ISBETWEEN(B2156, 20, 29), ""Young"", ""Other""))"),"Old")</f>
        <v>Old</v>
      </c>
    </row>
    <row r="2157">
      <c r="A2157" s="40">
        <v>20419.0</v>
      </c>
      <c r="B2157" s="39">
        <f t="shared" si="1"/>
        <v>66</v>
      </c>
      <c r="C2157" s="39" t="str">
        <f>IFERROR(__xludf.DUMMYFUNCTION("IF(ISBETWEEN(B2157,60,69), ""Old"", IF(ISBETWEEN(B2157, 20, 29), ""Young"", ""Other""))"),"Old")</f>
        <v>Old</v>
      </c>
    </row>
    <row r="2158">
      <c r="A2158" s="40">
        <v>20420.0</v>
      </c>
      <c r="B2158" s="39">
        <f t="shared" si="1"/>
        <v>66</v>
      </c>
      <c r="C2158" s="39" t="str">
        <f>IFERROR(__xludf.DUMMYFUNCTION("IF(ISBETWEEN(B2158,60,69), ""Old"", IF(ISBETWEEN(B2158, 20, 29), ""Young"", ""Other""))"),"Old")</f>
        <v>Old</v>
      </c>
    </row>
    <row r="2159">
      <c r="A2159" s="40">
        <v>20421.0</v>
      </c>
      <c r="B2159" s="39">
        <f t="shared" si="1"/>
        <v>66</v>
      </c>
      <c r="C2159" s="39" t="str">
        <f>IFERROR(__xludf.DUMMYFUNCTION("IF(ISBETWEEN(B2159,60,69), ""Old"", IF(ISBETWEEN(B2159, 20, 29), ""Young"", ""Other""))"),"Old")</f>
        <v>Old</v>
      </c>
    </row>
    <row r="2160">
      <c r="A2160" s="40">
        <v>20422.0</v>
      </c>
      <c r="B2160" s="39">
        <f t="shared" si="1"/>
        <v>66</v>
      </c>
      <c r="C2160" s="39" t="str">
        <f>IFERROR(__xludf.DUMMYFUNCTION("IF(ISBETWEEN(B2160,60,69), ""Old"", IF(ISBETWEEN(B2160, 20, 29), ""Young"", ""Other""))"),"Old")</f>
        <v>Old</v>
      </c>
    </row>
    <row r="2161">
      <c r="A2161" s="40">
        <v>20423.0</v>
      </c>
      <c r="B2161" s="39">
        <f t="shared" si="1"/>
        <v>66</v>
      </c>
      <c r="C2161" s="39" t="str">
        <f>IFERROR(__xludf.DUMMYFUNCTION("IF(ISBETWEEN(B2161,60,69), ""Old"", IF(ISBETWEEN(B2161, 20, 29), ""Young"", ""Other""))"),"Old")</f>
        <v>Old</v>
      </c>
    </row>
    <row r="2162">
      <c r="A2162" s="40">
        <v>20424.0</v>
      </c>
      <c r="B2162" s="39">
        <f t="shared" si="1"/>
        <v>66</v>
      </c>
      <c r="C2162" s="39" t="str">
        <f>IFERROR(__xludf.DUMMYFUNCTION("IF(ISBETWEEN(B2162,60,69), ""Old"", IF(ISBETWEEN(B2162, 20, 29), ""Young"", ""Other""))"),"Old")</f>
        <v>Old</v>
      </c>
    </row>
    <row r="2163">
      <c r="A2163" s="40">
        <v>20425.0</v>
      </c>
      <c r="B2163" s="39">
        <f t="shared" si="1"/>
        <v>66</v>
      </c>
      <c r="C2163" s="39" t="str">
        <f>IFERROR(__xludf.DUMMYFUNCTION("IF(ISBETWEEN(B2163,60,69), ""Old"", IF(ISBETWEEN(B2163, 20, 29), ""Young"", ""Other""))"),"Old")</f>
        <v>Old</v>
      </c>
    </row>
    <row r="2164">
      <c r="A2164" s="40">
        <v>20426.0</v>
      </c>
      <c r="B2164" s="39">
        <f t="shared" si="1"/>
        <v>66</v>
      </c>
      <c r="C2164" s="39" t="str">
        <f>IFERROR(__xludf.DUMMYFUNCTION("IF(ISBETWEEN(B2164,60,69), ""Old"", IF(ISBETWEEN(B2164, 20, 29), ""Young"", ""Other""))"),"Old")</f>
        <v>Old</v>
      </c>
    </row>
    <row r="2165">
      <c r="A2165" s="40">
        <v>20427.0</v>
      </c>
      <c r="B2165" s="39">
        <f t="shared" si="1"/>
        <v>66</v>
      </c>
      <c r="C2165" s="39" t="str">
        <f>IFERROR(__xludf.DUMMYFUNCTION("IF(ISBETWEEN(B2165,60,69), ""Old"", IF(ISBETWEEN(B2165, 20, 29), ""Young"", ""Other""))"),"Old")</f>
        <v>Old</v>
      </c>
    </row>
    <row r="2166">
      <c r="A2166" s="40">
        <v>20428.0</v>
      </c>
      <c r="B2166" s="39">
        <f t="shared" si="1"/>
        <v>66</v>
      </c>
      <c r="C2166" s="39" t="str">
        <f>IFERROR(__xludf.DUMMYFUNCTION("IF(ISBETWEEN(B2166,60,69), ""Old"", IF(ISBETWEEN(B2166, 20, 29), ""Young"", ""Other""))"),"Old")</f>
        <v>Old</v>
      </c>
    </row>
    <row r="2167">
      <c r="A2167" s="40">
        <v>20429.0</v>
      </c>
      <c r="B2167" s="39">
        <f t="shared" si="1"/>
        <v>66</v>
      </c>
      <c r="C2167" s="39" t="str">
        <f>IFERROR(__xludf.DUMMYFUNCTION("IF(ISBETWEEN(B2167,60,69), ""Old"", IF(ISBETWEEN(B2167, 20, 29), ""Young"", ""Other""))"),"Old")</f>
        <v>Old</v>
      </c>
    </row>
    <row r="2168">
      <c r="A2168" s="40">
        <v>20430.0</v>
      </c>
      <c r="B2168" s="39">
        <f t="shared" si="1"/>
        <v>66</v>
      </c>
      <c r="C2168" s="39" t="str">
        <f>IFERROR(__xludf.DUMMYFUNCTION("IF(ISBETWEEN(B2168,60,69), ""Old"", IF(ISBETWEEN(B2168, 20, 29), ""Young"", ""Other""))"),"Old")</f>
        <v>Old</v>
      </c>
    </row>
    <row r="2169">
      <c r="A2169" s="40">
        <v>20431.0</v>
      </c>
      <c r="B2169" s="39">
        <f t="shared" si="1"/>
        <v>66</v>
      </c>
      <c r="C2169" s="39" t="str">
        <f>IFERROR(__xludf.DUMMYFUNCTION("IF(ISBETWEEN(B2169,60,69), ""Old"", IF(ISBETWEEN(B2169, 20, 29), ""Young"", ""Other""))"),"Old")</f>
        <v>Old</v>
      </c>
    </row>
    <row r="2170">
      <c r="A2170" s="40">
        <v>20432.0</v>
      </c>
      <c r="B2170" s="39">
        <f t="shared" si="1"/>
        <v>66</v>
      </c>
      <c r="C2170" s="39" t="str">
        <f>IFERROR(__xludf.DUMMYFUNCTION("IF(ISBETWEEN(B2170,60,69), ""Old"", IF(ISBETWEEN(B2170, 20, 29), ""Young"", ""Other""))"),"Old")</f>
        <v>Old</v>
      </c>
    </row>
    <row r="2171">
      <c r="A2171" s="40">
        <v>20433.0</v>
      </c>
      <c r="B2171" s="39">
        <f t="shared" si="1"/>
        <v>66</v>
      </c>
      <c r="C2171" s="39" t="str">
        <f>IFERROR(__xludf.DUMMYFUNCTION("IF(ISBETWEEN(B2171,60,69), ""Old"", IF(ISBETWEEN(B2171, 20, 29), ""Young"", ""Other""))"),"Old")</f>
        <v>Old</v>
      </c>
    </row>
    <row r="2172">
      <c r="A2172" s="40">
        <v>20434.0</v>
      </c>
      <c r="B2172" s="39">
        <f t="shared" si="1"/>
        <v>66</v>
      </c>
      <c r="C2172" s="39" t="str">
        <f>IFERROR(__xludf.DUMMYFUNCTION("IF(ISBETWEEN(B2172,60,69), ""Old"", IF(ISBETWEEN(B2172, 20, 29), ""Young"", ""Other""))"),"Old")</f>
        <v>Old</v>
      </c>
    </row>
    <row r="2173">
      <c r="A2173" s="40">
        <v>20435.0</v>
      </c>
      <c r="B2173" s="39">
        <f t="shared" si="1"/>
        <v>66</v>
      </c>
      <c r="C2173" s="39" t="str">
        <f>IFERROR(__xludf.DUMMYFUNCTION("IF(ISBETWEEN(B2173,60,69), ""Old"", IF(ISBETWEEN(B2173, 20, 29), ""Young"", ""Other""))"),"Old")</f>
        <v>Old</v>
      </c>
    </row>
    <row r="2174">
      <c r="A2174" s="40">
        <v>20436.0</v>
      </c>
      <c r="B2174" s="39">
        <f t="shared" si="1"/>
        <v>66</v>
      </c>
      <c r="C2174" s="39" t="str">
        <f>IFERROR(__xludf.DUMMYFUNCTION("IF(ISBETWEEN(B2174,60,69), ""Old"", IF(ISBETWEEN(B2174, 20, 29), ""Young"", ""Other""))"),"Old")</f>
        <v>Old</v>
      </c>
    </row>
    <row r="2175">
      <c r="A2175" s="40">
        <v>20437.0</v>
      </c>
      <c r="B2175" s="39">
        <f t="shared" si="1"/>
        <v>66</v>
      </c>
      <c r="C2175" s="39" t="str">
        <f>IFERROR(__xludf.DUMMYFUNCTION("IF(ISBETWEEN(B2175,60,69), ""Old"", IF(ISBETWEEN(B2175, 20, 29), ""Young"", ""Other""))"),"Old")</f>
        <v>Old</v>
      </c>
    </row>
    <row r="2176">
      <c r="A2176" s="40">
        <v>20438.0</v>
      </c>
      <c r="B2176" s="39">
        <f t="shared" si="1"/>
        <v>66</v>
      </c>
      <c r="C2176" s="39" t="str">
        <f>IFERROR(__xludf.DUMMYFUNCTION("IF(ISBETWEEN(B2176,60,69), ""Old"", IF(ISBETWEEN(B2176, 20, 29), ""Young"", ""Other""))"),"Old")</f>
        <v>Old</v>
      </c>
    </row>
    <row r="2177">
      <c r="A2177" s="40">
        <v>20439.0</v>
      </c>
      <c r="B2177" s="39">
        <f t="shared" si="1"/>
        <v>66</v>
      </c>
      <c r="C2177" s="39" t="str">
        <f>IFERROR(__xludf.DUMMYFUNCTION("IF(ISBETWEEN(B2177,60,69), ""Old"", IF(ISBETWEEN(B2177, 20, 29), ""Young"", ""Other""))"),"Old")</f>
        <v>Old</v>
      </c>
    </row>
    <row r="2178">
      <c r="A2178" s="40">
        <v>20440.0</v>
      </c>
      <c r="B2178" s="39">
        <f t="shared" si="1"/>
        <v>66</v>
      </c>
      <c r="C2178" s="39" t="str">
        <f>IFERROR(__xludf.DUMMYFUNCTION("IF(ISBETWEEN(B2178,60,69), ""Old"", IF(ISBETWEEN(B2178, 20, 29), ""Young"", ""Other""))"),"Old")</f>
        <v>Old</v>
      </c>
    </row>
    <row r="2179">
      <c r="A2179" s="40">
        <v>20441.0</v>
      </c>
      <c r="B2179" s="39">
        <f t="shared" si="1"/>
        <v>66</v>
      </c>
      <c r="C2179" s="39" t="str">
        <f>IFERROR(__xludf.DUMMYFUNCTION("IF(ISBETWEEN(B2179,60,69), ""Old"", IF(ISBETWEEN(B2179, 20, 29), ""Young"", ""Other""))"),"Old")</f>
        <v>Old</v>
      </c>
    </row>
    <row r="2180">
      <c r="A2180" s="40">
        <v>20442.0</v>
      </c>
      <c r="B2180" s="39">
        <f t="shared" si="1"/>
        <v>66</v>
      </c>
      <c r="C2180" s="39" t="str">
        <f>IFERROR(__xludf.DUMMYFUNCTION("IF(ISBETWEEN(B2180,60,69), ""Old"", IF(ISBETWEEN(B2180, 20, 29), ""Young"", ""Other""))"),"Old")</f>
        <v>Old</v>
      </c>
    </row>
    <row r="2181">
      <c r="A2181" s="40">
        <v>20443.0</v>
      </c>
      <c r="B2181" s="39">
        <f t="shared" si="1"/>
        <v>66</v>
      </c>
      <c r="C2181" s="39" t="str">
        <f>IFERROR(__xludf.DUMMYFUNCTION("IF(ISBETWEEN(B2181,60,69), ""Old"", IF(ISBETWEEN(B2181, 20, 29), ""Young"", ""Other""))"),"Old")</f>
        <v>Old</v>
      </c>
    </row>
    <row r="2182">
      <c r="A2182" s="40">
        <v>20444.0</v>
      </c>
      <c r="B2182" s="39">
        <f t="shared" si="1"/>
        <v>66</v>
      </c>
      <c r="C2182" s="39" t="str">
        <f>IFERROR(__xludf.DUMMYFUNCTION("IF(ISBETWEEN(B2182,60,69), ""Old"", IF(ISBETWEEN(B2182, 20, 29), ""Young"", ""Other""))"),"Old")</f>
        <v>Old</v>
      </c>
    </row>
    <row r="2183">
      <c r="A2183" s="40">
        <v>20445.0</v>
      </c>
      <c r="B2183" s="39">
        <f t="shared" si="1"/>
        <v>66</v>
      </c>
      <c r="C2183" s="39" t="str">
        <f>IFERROR(__xludf.DUMMYFUNCTION("IF(ISBETWEEN(B2183,60,69), ""Old"", IF(ISBETWEEN(B2183, 20, 29), ""Young"", ""Other""))"),"Old")</f>
        <v>Old</v>
      </c>
    </row>
    <row r="2184">
      <c r="A2184" s="40">
        <v>20446.0</v>
      </c>
      <c r="B2184" s="39">
        <f t="shared" si="1"/>
        <v>66</v>
      </c>
      <c r="C2184" s="39" t="str">
        <f>IFERROR(__xludf.DUMMYFUNCTION("IF(ISBETWEEN(B2184,60,69), ""Old"", IF(ISBETWEEN(B2184, 20, 29), ""Young"", ""Other""))"),"Old")</f>
        <v>Old</v>
      </c>
    </row>
    <row r="2185">
      <c r="A2185" s="40">
        <v>20447.0</v>
      </c>
      <c r="B2185" s="39">
        <f t="shared" si="1"/>
        <v>66</v>
      </c>
      <c r="C2185" s="39" t="str">
        <f>IFERROR(__xludf.DUMMYFUNCTION("IF(ISBETWEEN(B2185,60,69), ""Old"", IF(ISBETWEEN(B2185, 20, 29), ""Young"", ""Other""))"),"Old")</f>
        <v>Old</v>
      </c>
    </row>
    <row r="2186">
      <c r="A2186" s="40">
        <v>20448.0</v>
      </c>
      <c r="B2186" s="39">
        <f t="shared" si="1"/>
        <v>66</v>
      </c>
      <c r="C2186" s="39" t="str">
        <f>IFERROR(__xludf.DUMMYFUNCTION("IF(ISBETWEEN(B2186,60,69), ""Old"", IF(ISBETWEEN(B2186, 20, 29), ""Young"", ""Other""))"),"Old")</f>
        <v>Old</v>
      </c>
    </row>
    <row r="2187">
      <c r="A2187" s="40">
        <v>20449.0</v>
      </c>
      <c r="B2187" s="39">
        <f t="shared" si="1"/>
        <v>66</v>
      </c>
      <c r="C2187" s="39" t="str">
        <f>IFERROR(__xludf.DUMMYFUNCTION("IF(ISBETWEEN(B2187,60,69), ""Old"", IF(ISBETWEEN(B2187, 20, 29), ""Young"", ""Other""))"),"Old")</f>
        <v>Old</v>
      </c>
    </row>
    <row r="2188">
      <c r="A2188" s="40">
        <v>20450.0</v>
      </c>
      <c r="B2188" s="39">
        <f t="shared" si="1"/>
        <v>66</v>
      </c>
      <c r="C2188" s="39" t="str">
        <f>IFERROR(__xludf.DUMMYFUNCTION("IF(ISBETWEEN(B2188,60,69), ""Old"", IF(ISBETWEEN(B2188, 20, 29), ""Young"", ""Other""))"),"Old")</f>
        <v>Old</v>
      </c>
    </row>
    <row r="2189">
      <c r="A2189" s="40">
        <v>20451.0</v>
      </c>
      <c r="B2189" s="39">
        <f t="shared" si="1"/>
        <v>66</v>
      </c>
      <c r="C2189" s="39" t="str">
        <f>IFERROR(__xludf.DUMMYFUNCTION("IF(ISBETWEEN(B2189,60,69), ""Old"", IF(ISBETWEEN(B2189, 20, 29), ""Young"", ""Other""))"),"Old")</f>
        <v>Old</v>
      </c>
    </row>
    <row r="2190">
      <c r="A2190" s="40">
        <v>20452.0</v>
      </c>
      <c r="B2190" s="39">
        <f t="shared" si="1"/>
        <v>66</v>
      </c>
      <c r="C2190" s="39" t="str">
        <f>IFERROR(__xludf.DUMMYFUNCTION("IF(ISBETWEEN(B2190,60,69), ""Old"", IF(ISBETWEEN(B2190, 20, 29), ""Young"", ""Other""))"),"Old")</f>
        <v>Old</v>
      </c>
    </row>
    <row r="2191">
      <c r="A2191" s="40">
        <v>20453.0</v>
      </c>
      <c r="B2191" s="39">
        <f t="shared" si="1"/>
        <v>66</v>
      </c>
      <c r="C2191" s="39" t="str">
        <f>IFERROR(__xludf.DUMMYFUNCTION("IF(ISBETWEEN(B2191,60,69), ""Old"", IF(ISBETWEEN(B2191, 20, 29), ""Young"", ""Other""))"),"Old")</f>
        <v>Old</v>
      </c>
    </row>
    <row r="2192">
      <c r="A2192" s="40">
        <v>20454.0</v>
      </c>
      <c r="B2192" s="39">
        <f t="shared" si="1"/>
        <v>66</v>
      </c>
      <c r="C2192" s="39" t="str">
        <f>IFERROR(__xludf.DUMMYFUNCTION("IF(ISBETWEEN(B2192,60,69), ""Old"", IF(ISBETWEEN(B2192, 20, 29), ""Young"", ""Other""))"),"Old")</f>
        <v>Old</v>
      </c>
    </row>
    <row r="2193">
      <c r="A2193" s="40">
        <v>20455.0</v>
      </c>
      <c r="B2193" s="39">
        <f t="shared" si="1"/>
        <v>66</v>
      </c>
      <c r="C2193" s="39" t="str">
        <f>IFERROR(__xludf.DUMMYFUNCTION("IF(ISBETWEEN(B2193,60,69), ""Old"", IF(ISBETWEEN(B2193, 20, 29), ""Young"", ""Other""))"),"Old")</f>
        <v>Old</v>
      </c>
    </row>
    <row r="2194">
      <c r="A2194" s="40">
        <v>20456.0</v>
      </c>
      <c r="B2194" s="39">
        <f t="shared" si="1"/>
        <v>65</v>
      </c>
      <c r="C2194" s="39" t="str">
        <f>IFERROR(__xludf.DUMMYFUNCTION("IF(ISBETWEEN(B2194,60,69), ""Old"", IF(ISBETWEEN(B2194, 20, 29), ""Young"", ""Other""))"),"Old")</f>
        <v>Old</v>
      </c>
    </row>
    <row r="2195">
      <c r="A2195" s="40">
        <v>20457.0</v>
      </c>
      <c r="B2195" s="39">
        <f t="shared" si="1"/>
        <v>65</v>
      </c>
      <c r="C2195" s="39" t="str">
        <f>IFERROR(__xludf.DUMMYFUNCTION("IF(ISBETWEEN(B2195,60,69), ""Old"", IF(ISBETWEEN(B2195, 20, 29), ""Young"", ""Other""))"),"Old")</f>
        <v>Old</v>
      </c>
    </row>
    <row r="2196">
      <c r="A2196" s="40">
        <v>20458.0</v>
      </c>
      <c r="B2196" s="39">
        <f t="shared" si="1"/>
        <v>65</v>
      </c>
      <c r="C2196" s="39" t="str">
        <f>IFERROR(__xludf.DUMMYFUNCTION("IF(ISBETWEEN(B2196,60,69), ""Old"", IF(ISBETWEEN(B2196, 20, 29), ""Young"", ""Other""))"),"Old")</f>
        <v>Old</v>
      </c>
    </row>
    <row r="2197">
      <c r="A2197" s="40">
        <v>20459.0</v>
      </c>
      <c r="B2197" s="39">
        <f t="shared" si="1"/>
        <v>65</v>
      </c>
      <c r="C2197" s="39" t="str">
        <f>IFERROR(__xludf.DUMMYFUNCTION("IF(ISBETWEEN(B2197,60,69), ""Old"", IF(ISBETWEEN(B2197, 20, 29), ""Young"", ""Other""))"),"Old")</f>
        <v>Old</v>
      </c>
    </row>
    <row r="2198">
      <c r="A2198" s="40">
        <v>20460.0</v>
      </c>
      <c r="B2198" s="39">
        <f t="shared" si="1"/>
        <v>65</v>
      </c>
      <c r="C2198" s="39" t="str">
        <f>IFERROR(__xludf.DUMMYFUNCTION("IF(ISBETWEEN(B2198,60,69), ""Old"", IF(ISBETWEEN(B2198, 20, 29), ""Young"", ""Other""))"),"Old")</f>
        <v>Old</v>
      </c>
    </row>
    <row r="2199">
      <c r="A2199" s="40">
        <v>20461.0</v>
      </c>
      <c r="B2199" s="39">
        <f t="shared" si="1"/>
        <v>65</v>
      </c>
      <c r="C2199" s="39" t="str">
        <f>IFERROR(__xludf.DUMMYFUNCTION("IF(ISBETWEEN(B2199,60,69), ""Old"", IF(ISBETWEEN(B2199, 20, 29), ""Young"", ""Other""))"),"Old")</f>
        <v>Old</v>
      </c>
    </row>
    <row r="2200">
      <c r="A2200" s="40">
        <v>20462.0</v>
      </c>
      <c r="B2200" s="39">
        <f t="shared" si="1"/>
        <v>65</v>
      </c>
      <c r="C2200" s="39" t="str">
        <f>IFERROR(__xludf.DUMMYFUNCTION("IF(ISBETWEEN(B2200,60,69), ""Old"", IF(ISBETWEEN(B2200, 20, 29), ""Young"", ""Other""))"),"Old")</f>
        <v>Old</v>
      </c>
    </row>
    <row r="2201">
      <c r="A2201" s="40">
        <v>20463.0</v>
      </c>
      <c r="B2201" s="39">
        <f t="shared" si="1"/>
        <v>65</v>
      </c>
      <c r="C2201" s="39" t="str">
        <f>IFERROR(__xludf.DUMMYFUNCTION("IF(ISBETWEEN(B2201,60,69), ""Old"", IF(ISBETWEEN(B2201, 20, 29), ""Young"", ""Other""))"),"Old")</f>
        <v>Old</v>
      </c>
    </row>
    <row r="2202">
      <c r="A2202" s="40">
        <v>20464.0</v>
      </c>
      <c r="B2202" s="39">
        <f t="shared" si="1"/>
        <v>65</v>
      </c>
      <c r="C2202" s="39" t="str">
        <f>IFERROR(__xludf.DUMMYFUNCTION("IF(ISBETWEEN(B2202,60,69), ""Old"", IF(ISBETWEEN(B2202, 20, 29), ""Young"", ""Other""))"),"Old")</f>
        <v>Old</v>
      </c>
    </row>
    <row r="2203">
      <c r="A2203" s="40">
        <v>20465.0</v>
      </c>
      <c r="B2203" s="39">
        <f t="shared" si="1"/>
        <v>65</v>
      </c>
      <c r="C2203" s="39" t="str">
        <f>IFERROR(__xludf.DUMMYFUNCTION("IF(ISBETWEEN(B2203,60,69), ""Old"", IF(ISBETWEEN(B2203, 20, 29), ""Young"", ""Other""))"),"Old")</f>
        <v>Old</v>
      </c>
    </row>
    <row r="2204">
      <c r="A2204" s="40">
        <v>20466.0</v>
      </c>
      <c r="B2204" s="39">
        <f t="shared" si="1"/>
        <v>65</v>
      </c>
      <c r="C2204" s="39" t="str">
        <f>IFERROR(__xludf.DUMMYFUNCTION("IF(ISBETWEEN(B2204,60,69), ""Old"", IF(ISBETWEEN(B2204, 20, 29), ""Young"", ""Other""))"),"Old")</f>
        <v>Old</v>
      </c>
    </row>
    <row r="2205">
      <c r="A2205" s="40">
        <v>20467.0</v>
      </c>
      <c r="B2205" s="39">
        <f t="shared" si="1"/>
        <v>65</v>
      </c>
      <c r="C2205" s="39" t="str">
        <f>IFERROR(__xludf.DUMMYFUNCTION("IF(ISBETWEEN(B2205,60,69), ""Old"", IF(ISBETWEEN(B2205, 20, 29), ""Young"", ""Other""))"),"Old")</f>
        <v>Old</v>
      </c>
    </row>
    <row r="2206">
      <c r="A2206" s="40">
        <v>20468.0</v>
      </c>
      <c r="B2206" s="39">
        <f t="shared" si="1"/>
        <v>65</v>
      </c>
      <c r="C2206" s="39" t="str">
        <f>IFERROR(__xludf.DUMMYFUNCTION("IF(ISBETWEEN(B2206,60,69), ""Old"", IF(ISBETWEEN(B2206, 20, 29), ""Young"", ""Other""))"),"Old")</f>
        <v>Old</v>
      </c>
    </row>
    <row r="2207">
      <c r="A2207" s="40">
        <v>20469.0</v>
      </c>
      <c r="B2207" s="39">
        <f t="shared" si="1"/>
        <v>65</v>
      </c>
      <c r="C2207" s="39" t="str">
        <f>IFERROR(__xludf.DUMMYFUNCTION("IF(ISBETWEEN(B2207,60,69), ""Old"", IF(ISBETWEEN(B2207, 20, 29), ""Young"", ""Other""))"),"Old")</f>
        <v>Old</v>
      </c>
    </row>
    <row r="2208">
      <c r="A2208" s="40">
        <v>20470.0</v>
      </c>
      <c r="B2208" s="39">
        <f t="shared" si="1"/>
        <v>65</v>
      </c>
      <c r="C2208" s="39" t="str">
        <f>IFERROR(__xludf.DUMMYFUNCTION("IF(ISBETWEEN(B2208,60,69), ""Old"", IF(ISBETWEEN(B2208, 20, 29), ""Young"", ""Other""))"),"Old")</f>
        <v>Old</v>
      </c>
    </row>
    <row r="2209">
      <c r="A2209" s="40">
        <v>20471.0</v>
      </c>
      <c r="B2209" s="39">
        <f t="shared" si="1"/>
        <v>65</v>
      </c>
      <c r="C2209" s="39" t="str">
        <f>IFERROR(__xludf.DUMMYFUNCTION("IF(ISBETWEEN(B2209,60,69), ""Old"", IF(ISBETWEEN(B2209, 20, 29), ""Young"", ""Other""))"),"Old")</f>
        <v>Old</v>
      </c>
    </row>
    <row r="2210">
      <c r="A2210" s="40">
        <v>20472.0</v>
      </c>
      <c r="B2210" s="39">
        <f t="shared" si="1"/>
        <v>65</v>
      </c>
      <c r="C2210" s="39" t="str">
        <f>IFERROR(__xludf.DUMMYFUNCTION("IF(ISBETWEEN(B2210,60,69), ""Old"", IF(ISBETWEEN(B2210, 20, 29), ""Young"", ""Other""))"),"Old")</f>
        <v>Old</v>
      </c>
    </row>
    <row r="2211">
      <c r="A2211" s="40">
        <v>20473.0</v>
      </c>
      <c r="B2211" s="39">
        <f t="shared" si="1"/>
        <v>65</v>
      </c>
      <c r="C2211" s="39" t="str">
        <f>IFERROR(__xludf.DUMMYFUNCTION("IF(ISBETWEEN(B2211,60,69), ""Old"", IF(ISBETWEEN(B2211, 20, 29), ""Young"", ""Other""))"),"Old")</f>
        <v>Old</v>
      </c>
    </row>
    <row r="2212">
      <c r="A2212" s="40">
        <v>20474.0</v>
      </c>
      <c r="B2212" s="39">
        <f t="shared" si="1"/>
        <v>65</v>
      </c>
      <c r="C2212" s="39" t="str">
        <f>IFERROR(__xludf.DUMMYFUNCTION("IF(ISBETWEEN(B2212,60,69), ""Old"", IF(ISBETWEEN(B2212, 20, 29), ""Young"", ""Other""))"),"Old")</f>
        <v>Old</v>
      </c>
    </row>
    <row r="2213">
      <c r="A2213" s="40">
        <v>20475.0</v>
      </c>
      <c r="B2213" s="39">
        <f t="shared" si="1"/>
        <v>65</v>
      </c>
      <c r="C2213" s="39" t="str">
        <f>IFERROR(__xludf.DUMMYFUNCTION("IF(ISBETWEEN(B2213,60,69), ""Old"", IF(ISBETWEEN(B2213, 20, 29), ""Young"", ""Other""))"),"Old")</f>
        <v>Old</v>
      </c>
    </row>
    <row r="2214">
      <c r="A2214" s="40">
        <v>20476.0</v>
      </c>
      <c r="B2214" s="39">
        <f t="shared" si="1"/>
        <v>65</v>
      </c>
      <c r="C2214" s="39" t="str">
        <f>IFERROR(__xludf.DUMMYFUNCTION("IF(ISBETWEEN(B2214,60,69), ""Old"", IF(ISBETWEEN(B2214, 20, 29), ""Young"", ""Other""))"),"Old")</f>
        <v>Old</v>
      </c>
    </row>
    <row r="2215">
      <c r="A2215" s="40">
        <v>20477.0</v>
      </c>
      <c r="B2215" s="39">
        <f t="shared" si="1"/>
        <v>65</v>
      </c>
      <c r="C2215" s="39" t="str">
        <f>IFERROR(__xludf.DUMMYFUNCTION("IF(ISBETWEEN(B2215,60,69), ""Old"", IF(ISBETWEEN(B2215, 20, 29), ""Young"", ""Other""))"),"Old")</f>
        <v>Old</v>
      </c>
    </row>
    <row r="2216">
      <c r="A2216" s="40">
        <v>20478.0</v>
      </c>
      <c r="B2216" s="39">
        <f t="shared" si="1"/>
        <v>65</v>
      </c>
      <c r="C2216" s="39" t="str">
        <f>IFERROR(__xludf.DUMMYFUNCTION("IF(ISBETWEEN(B2216,60,69), ""Old"", IF(ISBETWEEN(B2216, 20, 29), ""Young"", ""Other""))"),"Old")</f>
        <v>Old</v>
      </c>
    </row>
    <row r="2217">
      <c r="A2217" s="40">
        <v>20479.0</v>
      </c>
      <c r="B2217" s="39">
        <f t="shared" si="1"/>
        <v>65</v>
      </c>
      <c r="C2217" s="39" t="str">
        <f>IFERROR(__xludf.DUMMYFUNCTION("IF(ISBETWEEN(B2217,60,69), ""Old"", IF(ISBETWEEN(B2217, 20, 29), ""Young"", ""Other""))"),"Old")</f>
        <v>Old</v>
      </c>
    </row>
    <row r="2218">
      <c r="A2218" s="40">
        <v>20480.0</v>
      </c>
      <c r="B2218" s="39">
        <f t="shared" si="1"/>
        <v>65</v>
      </c>
      <c r="C2218" s="39" t="str">
        <f>IFERROR(__xludf.DUMMYFUNCTION("IF(ISBETWEEN(B2218,60,69), ""Old"", IF(ISBETWEEN(B2218, 20, 29), ""Young"", ""Other""))"),"Old")</f>
        <v>Old</v>
      </c>
    </row>
    <row r="2219">
      <c r="A2219" s="40">
        <v>20481.0</v>
      </c>
      <c r="B2219" s="39">
        <f t="shared" si="1"/>
        <v>65</v>
      </c>
      <c r="C2219" s="39" t="str">
        <f>IFERROR(__xludf.DUMMYFUNCTION("IF(ISBETWEEN(B2219,60,69), ""Old"", IF(ISBETWEEN(B2219, 20, 29), ""Young"", ""Other""))"),"Old")</f>
        <v>Old</v>
      </c>
    </row>
    <row r="2220">
      <c r="A2220" s="40">
        <v>20482.0</v>
      </c>
      <c r="B2220" s="39">
        <f t="shared" si="1"/>
        <v>65</v>
      </c>
      <c r="C2220" s="39" t="str">
        <f>IFERROR(__xludf.DUMMYFUNCTION("IF(ISBETWEEN(B2220,60,69), ""Old"", IF(ISBETWEEN(B2220, 20, 29), ""Young"", ""Other""))"),"Old")</f>
        <v>Old</v>
      </c>
    </row>
    <row r="2221">
      <c r="A2221" s="40">
        <v>20483.0</v>
      </c>
      <c r="B2221" s="39">
        <f t="shared" si="1"/>
        <v>65</v>
      </c>
      <c r="C2221" s="39" t="str">
        <f>IFERROR(__xludf.DUMMYFUNCTION("IF(ISBETWEEN(B2221,60,69), ""Old"", IF(ISBETWEEN(B2221, 20, 29), ""Young"", ""Other""))"),"Old")</f>
        <v>Old</v>
      </c>
    </row>
    <row r="2222">
      <c r="A2222" s="40">
        <v>20484.0</v>
      </c>
      <c r="B2222" s="39">
        <f t="shared" si="1"/>
        <v>65</v>
      </c>
      <c r="C2222" s="39" t="str">
        <f>IFERROR(__xludf.DUMMYFUNCTION("IF(ISBETWEEN(B2222,60,69), ""Old"", IF(ISBETWEEN(B2222, 20, 29), ""Young"", ""Other""))"),"Old")</f>
        <v>Old</v>
      </c>
    </row>
    <row r="2223">
      <c r="A2223" s="40">
        <v>20485.0</v>
      </c>
      <c r="B2223" s="39">
        <f t="shared" si="1"/>
        <v>65</v>
      </c>
      <c r="C2223" s="39" t="str">
        <f>IFERROR(__xludf.DUMMYFUNCTION("IF(ISBETWEEN(B2223,60,69), ""Old"", IF(ISBETWEEN(B2223, 20, 29), ""Young"", ""Other""))"),"Old")</f>
        <v>Old</v>
      </c>
    </row>
    <row r="2224">
      <c r="A2224" s="40">
        <v>20486.0</v>
      </c>
      <c r="B2224" s="39">
        <f t="shared" si="1"/>
        <v>65</v>
      </c>
      <c r="C2224" s="39" t="str">
        <f>IFERROR(__xludf.DUMMYFUNCTION("IF(ISBETWEEN(B2224,60,69), ""Old"", IF(ISBETWEEN(B2224, 20, 29), ""Young"", ""Other""))"),"Old")</f>
        <v>Old</v>
      </c>
    </row>
    <row r="2225">
      <c r="A2225" s="40">
        <v>20487.0</v>
      </c>
      <c r="B2225" s="39">
        <f t="shared" si="1"/>
        <v>65</v>
      </c>
      <c r="C2225" s="39" t="str">
        <f>IFERROR(__xludf.DUMMYFUNCTION("IF(ISBETWEEN(B2225,60,69), ""Old"", IF(ISBETWEEN(B2225, 20, 29), ""Young"", ""Other""))"),"Old")</f>
        <v>Old</v>
      </c>
    </row>
    <row r="2226">
      <c r="A2226" s="40">
        <v>20488.0</v>
      </c>
      <c r="B2226" s="39">
        <f t="shared" si="1"/>
        <v>65</v>
      </c>
      <c r="C2226" s="39" t="str">
        <f>IFERROR(__xludf.DUMMYFUNCTION("IF(ISBETWEEN(B2226,60,69), ""Old"", IF(ISBETWEEN(B2226, 20, 29), ""Young"", ""Other""))"),"Old")</f>
        <v>Old</v>
      </c>
    </row>
    <row r="2227">
      <c r="A2227" s="40">
        <v>20489.0</v>
      </c>
      <c r="B2227" s="39">
        <f t="shared" si="1"/>
        <v>65</v>
      </c>
      <c r="C2227" s="39" t="str">
        <f>IFERROR(__xludf.DUMMYFUNCTION("IF(ISBETWEEN(B2227,60,69), ""Old"", IF(ISBETWEEN(B2227, 20, 29), ""Young"", ""Other""))"),"Old")</f>
        <v>Old</v>
      </c>
    </row>
    <row r="2228">
      <c r="A2228" s="40">
        <v>20490.0</v>
      </c>
      <c r="B2228" s="39">
        <f t="shared" si="1"/>
        <v>65</v>
      </c>
      <c r="C2228" s="39" t="str">
        <f>IFERROR(__xludf.DUMMYFUNCTION("IF(ISBETWEEN(B2228,60,69), ""Old"", IF(ISBETWEEN(B2228, 20, 29), ""Young"", ""Other""))"),"Old")</f>
        <v>Old</v>
      </c>
    </row>
    <row r="2229">
      <c r="A2229" s="40">
        <v>20491.0</v>
      </c>
      <c r="B2229" s="39">
        <f t="shared" si="1"/>
        <v>65</v>
      </c>
      <c r="C2229" s="39" t="str">
        <f>IFERROR(__xludf.DUMMYFUNCTION("IF(ISBETWEEN(B2229,60,69), ""Old"", IF(ISBETWEEN(B2229, 20, 29), ""Young"", ""Other""))"),"Old")</f>
        <v>Old</v>
      </c>
    </row>
    <row r="2230">
      <c r="A2230" s="40">
        <v>20492.0</v>
      </c>
      <c r="B2230" s="39">
        <f t="shared" si="1"/>
        <v>65</v>
      </c>
      <c r="C2230" s="39" t="str">
        <f>IFERROR(__xludf.DUMMYFUNCTION("IF(ISBETWEEN(B2230,60,69), ""Old"", IF(ISBETWEEN(B2230, 20, 29), ""Young"", ""Other""))"),"Old")</f>
        <v>Old</v>
      </c>
    </row>
    <row r="2231">
      <c r="A2231" s="40">
        <v>20493.0</v>
      </c>
      <c r="B2231" s="39">
        <f t="shared" si="1"/>
        <v>65</v>
      </c>
      <c r="C2231" s="39" t="str">
        <f>IFERROR(__xludf.DUMMYFUNCTION("IF(ISBETWEEN(B2231,60,69), ""Old"", IF(ISBETWEEN(B2231, 20, 29), ""Young"", ""Other""))"),"Old")</f>
        <v>Old</v>
      </c>
    </row>
    <row r="2232">
      <c r="A2232" s="40">
        <v>20494.0</v>
      </c>
      <c r="B2232" s="39">
        <f t="shared" si="1"/>
        <v>65</v>
      </c>
      <c r="C2232" s="39" t="str">
        <f>IFERROR(__xludf.DUMMYFUNCTION("IF(ISBETWEEN(B2232,60,69), ""Old"", IF(ISBETWEEN(B2232, 20, 29), ""Young"", ""Other""))"),"Old")</f>
        <v>Old</v>
      </c>
    </row>
    <row r="2233">
      <c r="A2233" s="40">
        <v>20495.0</v>
      </c>
      <c r="B2233" s="39">
        <f t="shared" si="1"/>
        <v>65</v>
      </c>
      <c r="C2233" s="39" t="str">
        <f>IFERROR(__xludf.DUMMYFUNCTION("IF(ISBETWEEN(B2233,60,69), ""Old"", IF(ISBETWEEN(B2233, 20, 29), ""Young"", ""Other""))"),"Old")</f>
        <v>Old</v>
      </c>
    </row>
    <row r="2234">
      <c r="A2234" s="40">
        <v>20496.0</v>
      </c>
      <c r="B2234" s="39">
        <f t="shared" si="1"/>
        <v>65</v>
      </c>
      <c r="C2234" s="39" t="str">
        <f>IFERROR(__xludf.DUMMYFUNCTION("IF(ISBETWEEN(B2234,60,69), ""Old"", IF(ISBETWEEN(B2234, 20, 29), ""Young"", ""Other""))"),"Old")</f>
        <v>Old</v>
      </c>
    </row>
    <row r="2235">
      <c r="A2235" s="40">
        <v>20497.0</v>
      </c>
      <c r="B2235" s="39">
        <f t="shared" si="1"/>
        <v>65</v>
      </c>
      <c r="C2235" s="39" t="str">
        <f>IFERROR(__xludf.DUMMYFUNCTION("IF(ISBETWEEN(B2235,60,69), ""Old"", IF(ISBETWEEN(B2235, 20, 29), ""Young"", ""Other""))"),"Old")</f>
        <v>Old</v>
      </c>
    </row>
    <row r="2236">
      <c r="A2236" s="40">
        <v>20498.0</v>
      </c>
      <c r="B2236" s="39">
        <f t="shared" si="1"/>
        <v>65</v>
      </c>
      <c r="C2236" s="39" t="str">
        <f>IFERROR(__xludf.DUMMYFUNCTION("IF(ISBETWEEN(B2236,60,69), ""Old"", IF(ISBETWEEN(B2236, 20, 29), ""Young"", ""Other""))"),"Old")</f>
        <v>Old</v>
      </c>
    </row>
    <row r="2237">
      <c r="A2237" s="40">
        <v>20499.0</v>
      </c>
      <c r="B2237" s="39">
        <f t="shared" si="1"/>
        <v>65</v>
      </c>
      <c r="C2237" s="39" t="str">
        <f>IFERROR(__xludf.DUMMYFUNCTION("IF(ISBETWEEN(B2237,60,69), ""Old"", IF(ISBETWEEN(B2237, 20, 29), ""Young"", ""Other""))"),"Old")</f>
        <v>Old</v>
      </c>
    </row>
    <row r="2238">
      <c r="A2238" s="40">
        <v>20500.0</v>
      </c>
      <c r="B2238" s="39">
        <f t="shared" si="1"/>
        <v>65</v>
      </c>
      <c r="C2238" s="39" t="str">
        <f>IFERROR(__xludf.DUMMYFUNCTION("IF(ISBETWEEN(B2238,60,69), ""Old"", IF(ISBETWEEN(B2238, 20, 29), ""Young"", ""Other""))"),"Old")</f>
        <v>Old</v>
      </c>
    </row>
    <row r="2239">
      <c r="A2239" s="40">
        <v>20501.0</v>
      </c>
      <c r="B2239" s="39">
        <f t="shared" si="1"/>
        <v>65</v>
      </c>
      <c r="C2239" s="39" t="str">
        <f>IFERROR(__xludf.DUMMYFUNCTION("IF(ISBETWEEN(B2239,60,69), ""Old"", IF(ISBETWEEN(B2239, 20, 29), ""Young"", ""Other""))"),"Old")</f>
        <v>Old</v>
      </c>
    </row>
    <row r="2240">
      <c r="A2240" s="40">
        <v>20502.0</v>
      </c>
      <c r="B2240" s="39">
        <f t="shared" si="1"/>
        <v>65</v>
      </c>
      <c r="C2240" s="39" t="str">
        <f>IFERROR(__xludf.DUMMYFUNCTION("IF(ISBETWEEN(B2240,60,69), ""Old"", IF(ISBETWEEN(B2240, 20, 29), ""Young"", ""Other""))"),"Old")</f>
        <v>Old</v>
      </c>
    </row>
    <row r="2241">
      <c r="A2241" s="40">
        <v>20503.0</v>
      </c>
      <c r="B2241" s="39">
        <f t="shared" si="1"/>
        <v>65</v>
      </c>
      <c r="C2241" s="39" t="str">
        <f>IFERROR(__xludf.DUMMYFUNCTION("IF(ISBETWEEN(B2241,60,69), ""Old"", IF(ISBETWEEN(B2241, 20, 29), ""Young"", ""Other""))"),"Old")</f>
        <v>Old</v>
      </c>
    </row>
    <row r="2242">
      <c r="A2242" s="40">
        <v>20504.0</v>
      </c>
      <c r="B2242" s="39">
        <f t="shared" si="1"/>
        <v>65</v>
      </c>
      <c r="C2242" s="39" t="str">
        <f>IFERROR(__xludf.DUMMYFUNCTION("IF(ISBETWEEN(B2242,60,69), ""Old"", IF(ISBETWEEN(B2242, 20, 29), ""Young"", ""Other""))"),"Old")</f>
        <v>Old</v>
      </c>
    </row>
    <row r="2243">
      <c r="A2243" s="40">
        <v>20505.0</v>
      </c>
      <c r="B2243" s="39">
        <f t="shared" si="1"/>
        <v>65</v>
      </c>
      <c r="C2243" s="39" t="str">
        <f>IFERROR(__xludf.DUMMYFUNCTION("IF(ISBETWEEN(B2243,60,69), ""Old"", IF(ISBETWEEN(B2243, 20, 29), ""Young"", ""Other""))"),"Old")</f>
        <v>Old</v>
      </c>
    </row>
    <row r="2244">
      <c r="A2244" s="40">
        <v>20506.0</v>
      </c>
      <c r="B2244" s="39">
        <f t="shared" si="1"/>
        <v>65</v>
      </c>
      <c r="C2244" s="39" t="str">
        <f>IFERROR(__xludf.DUMMYFUNCTION("IF(ISBETWEEN(B2244,60,69), ""Old"", IF(ISBETWEEN(B2244, 20, 29), ""Young"", ""Other""))"),"Old")</f>
        <v>Old</v>
      </c>
    </row>
    <row r="2245">
      <c r="A2245" s="40">
        <v>20507.0</v>
      </c>
      <c r="B2245" s="39">
        <f t="shared" si="1"/>
        <v>65</v>
      </c>
      <c r="C2245" s="39" t="str">
        <f>IFERROR(__xludf.DUMMYFUNCTION("IF(ISBETWEEN(B2245,60,69), ""Old"", IF(ISBETWEEN(B2245, 20, 29), ""Young"", ""Other""))"),"Old")</f>
        <v>Old</v>
      </c>
    </row>
    <row r="2246">
      <c r="A2246" s="40">
        <v>20508.0</v>
      </c>
      <c r="B2246" s="39">
        <f t="shared" si="1"/>
        <v>65</v>
      </c>
      <c r="C2246" s="39" t="str">
        <f>IFERROR(__xludf.DUMMYFUNCTION("IF(ISBETWEEN(B2246,60,69), ""Old"", IF(ISBETWEEN(B2246, 20, 29), ""Young"", ""Other""))"),"Old")</f>
        <v>Old</v>
      </c>
    </row>
    <row r="2247">
      <c r="A2247" s="40">
        <v>20509.0</v>
      </c>
      <c r="B2247" s="39">
        <f t="shared" si="1"/>
        <v>65</v>
      </c>
      <c r="C2247" s="39" t="str">
        <f>IFERROR(__xludf.DUMMYFUNCTION("IF(ISBETWEEN(B2247,60,69), ""Old"", IF(ISBETWEEN(B2247, 20, 29), ""Young"", ""Other""))"),"Old")</f>
        <v>Old</v>
      </c>
    </row>
    <row r="2248">
      <c r="A2248" s="40">
        <v>20510.0</v>
      </c>
      <c r="B2248" s="39">
        <f t="shared" si="1"/>
        <v>65</v>
      </c>
      <c r="C2248" s="39" t="str">
        <f>IFERROR(__xludf.DUMMYFUNCTION("IF(ISBETWEEN(B2248,60,69), ""Old"", IF(ISBETWEEN(B2248, 20, 29), ""Young"", ""Other""))"),"Old")</f>
        <v>Old</v>
      </c>
    </row>
    <row r="2249">
      <c r="A2249" s="40">
        <v>20511.0</v>
      </c>
      <c r="B2249" s="39">
        <f t="shared" si="1"/>
        <v>65</v>
      </c>
      <c r="C2249" s="39" t="str">
        <f>IFERROR(__xludf.DUMMYFUNCTION("IF(ISBETWEEN(B2249,60,69), ""Old"", IF(ISBETWEEN(B2249, 20, 29), ""Young"", ""Other""))"),"Old")</f>
        <v>Old</v>
      </c>
    </row>
    <row r="2250">
      <c r="A2250" s="40">
        <v>20512.0</v>
      </c>
      <c r="B2250" s="39">
        <f t="shared" si="1"/>
        <v>65</v>
      </c>
      <c r="C2250" s="39" t="str">
        <f>IFERROR(__xludf.DUMMYFUNCTION("IF(ISBETWEEN(B2250,60,69), ""Old"", IF(ISBETWEEN(B2250, 20, 29), ""Young"", ""Other""))"),"Old")</f>
        <v>Old</v>
      </c>
    </row>
    <row r="2251">
      <c r="A2251" s="40">
        <v>20513.0</v>
      </c>
      <c r="B2251" s="39">
        <f t="shared" si="1"/>
        <v>65</v>
      </c>
      <c r="C2251" s="39" t="str">
        <f>IFERROR(__xludf.DUMMYFUNCTION("IF(ISBETWEEN(B2251,60,69), ""Old"", IF(ISBETWEEN(B2251, 20, 29), ""Young"", ""Other""))"),"Old")</f>
        <v>Old</v>
      </c>
    </row>
    <row r="2252">
      <c r="A2252" s="40">
        <v>20514.0</v>
      </c>
      <c r="B2252" s="39">
        <f t="shared" si="1"/>
        <v>65</v>
      </c>
      <c r="C2252" s="39" t="str">
        <f>IFERROR(__xludf.DUMMYFUNCTION("IF(ISBETWEEN(B2252,60,69), ""Old"", IF(ISBETWEEN(B2252, 20, 29), ""Young"", ""Other""))"),"Old")</f>
        <v>Old</v>
      </c>
    </row>
    <row r="2253">
      <c r="A2253" s="40">
        <v>20515.0</v>
      </c>
      <c r="B2253" s="39">
        <f t="shared" si="1"/>
        <v>65</v>
      </c>
      <c r="C2253" s="39" t="str">
        <f>IFERROR(__xludf.DUMMYFUNCTION("IF(ISBETWEEN(B2253,60,69), ""Old"", IF(ISBETWEEN(B2253, 20, 29), ""Young"", ""Other""))"),"Old")</f>
        <v>Old</v>
      </c>
    </row>
    <row r="2254">
      <c r="A2254" s="40">
        <v>20516.0</v>
      </c>
      <c r="B2254" s="39">
        <f t="shared" si="1"/>
        <v>65</v>
      </c>
      <c r="C2254" s="39" t="str">
        <f>IFERROR(__xludf.DUMMYFUNCTION("IF(ISBETWEEN(B2254,60,69), ""Old"", IF(ISBETWEEN(B2254, 20, 29), ""Young"", ""Other""))"),"Old")</f>
        <v>Old</v>
      </c>
    </row>
    <row r="2255">
      <c r="A2255" s="40">
        <v>20517.0</v>
      </c>
      <c r="B2255" s="39">
        <f t="shared" si="1"/>
        <v>65</v>
      </c>
      <c r="C2255" s="39" t="str">
        <f>IFERROR(__xludf.DUMMYFUNCTION("IF(ISBETWEEN(B2255,60,69), ""Old"", IF(ISBETWEEN(B2255, 20, 29), ""Young"", ""Other""))"),"Old")</f>
        <v>Old</v>
      </c>
    </row>
    <row r="2256">
      <c r="A2256" s="40">
        <v>20518.0</v>
      </c>
      <c r="B2256" s="39">
        <f t="shared" si="1"/>
        <v>65</v>
      </c>
      <c r="C2256" s="39" t="str">
        <f>IFERROR(__xludf.DUMMYFUNCTION("IF(ISBETWEEN(B2256,60,69), ""Old"", IF(ISBETWEEN(B2256, 20, 29), ""Young"", ""Other""))"),"Old")</f>
        <v>Old</v>
      </c>
    </row>
    <row r="2257">
      <c r="A2257" s="40">
        <v>20519.0</v>
      </c>
      <c r="B2257" s="39">
        <f t="shared" si="1"/>
        <v>65</v>
      </c>
      <c r="C2257" s="39" t="str">
        <f>IFERROR(__xludf.DUMMYFUNCTION("IF(ISBETWEEN(B2257,60,69), ""Old"", IF(ISBETWEEN(B2257, 20, 29), ""Young"", ""Other""))"),"Old")</f>
        <v>Old</v>
      </c>
    </row>
    <row r="2258">
      <c r="A2258" s="40">
        <v>20520.0</v>
      </c>
      <c r="B2258" s="39">
        <f t="shared" si="1"/>
        <v>65</v>
      </c>
      <c r="C2258" s="39" t="str">
        <f>IFERROR(__xludf.DUMMYFUNCTION("IF(ISBETWEEN(B2258,60,69), ""Old"", IF(ISBETWEEN(B2258, 20, 29), ""Young"", ""Other""))"),"Old")</f>
        <v>Old</v>
      </c>
    </row>
    <row r="2259">
      <c r="A2259" s="40">
        <v>20521.0</v>
      </c>
      <c r="B2259" s="39">
        <f t="shared" si="1"/>
        <v>65</v>
      </c>
      <c r="C2259" s="39" t="str">
        <f>IFERROR(__xludf.DUMMYFUNCTION("IF(ISBETWEEN(B2259,60,69), ""Old"", IF(ISBETWEEN(B2259, 20, 29), ""Young"", ""Other""))"),"Old")</f>
        <v>Old</v>
      </c>
    </row>
    <row r="2260">
      <c r="A2260" s="40">
        <v>20522.0</v>
      </c>
      <c r="B2260" s="39">
        <f t="shared" si="1"/>
        <v>65</v>
      </c>
      <c r="C2260" s="39" t="str">
        <f>IFERROR(__xludf.DUMMYFUNCTION("IF(ISBETWEEN(B2260,60,69), ""Old"", IF(ISBETWEEN(B2260, 20, 29), ""Young"", ""Other""))"),"Old")</f>
        <v>Old</v>
      </c>
    </row>
    <row r="2261">
      <c r="A2261" s="40">
        <v>20523.0</v>
      </c>
      <c r="B2261" s="39">
        <f t="shared" si="1"/>
        <v>65</v>
      </c>
      <c r="C2261" s="39" t="str">
        <f>IFERROR(__xludf.DUMMYFUNCTION("IF(ISBETWEEN(B2261,60,69), ""Old"", IF(ISBETWEEN(B2261, 20, 29), ""Young"", ""Other""))"),"Old")</f>
        <v>Old</v>
      </c>
    </row>
    <row r="2262">
      <c r="A2262" s="40">
        <v>20524.0</v>
      </c>
      <c r="B2262" s="39">
        <f t="shared" si="1"/>
        <v>65</v>
      </c>
      <c r="C2262" s="39" t="str">
        <f>IFERROR(__xludf.DUMMYFUNCTION("IF(ISBETWEEN(B2262,60,69), ""Old"", IF(ISBETWEEN(B2262, 20, 29), ""Young"", ""Other""))"),"Old")</f>
        <v>Old</v>
      </c>
    </row>
    <row r="2263">
      <c r="A2263" s="40">
        <v>20525.0</v>
      </c>
      <c r="B2263" s="39">
        <f t="shared" si="1"/>
        <v>65</v>
      </c>
      <c r="C2263" s="39" t="str">
        <f>IFERROR(__xludf.DUMMYFUNCTION("IF(ISBETWEEN(B2263,60,69), ""Old"", IF(ISBETWEEN(B2263, 20, 29), ""Young"", ""Other""))"),"Old")</f>
        <v>Old</v>
      </c>
    </row>
    <row r="2264">
      <c r="A2264" s="40">
        <v>20526.0</v>
      </c>
      <c r="B2264" s="39">
        <f t="shared" si="1"/>
        <v>65</v>
      </c>
      <c r="C2264" s="39" t="str">
        <f>IFERROR(__xludf.DUMMYFUNCTION("IF(ISBETWEEN(B2264,60,69), ""Old"", IF(ISBETWEEN(B2264, 20, 29), ""Young"", ""Other""))"),"Old")</f>
        <v>Old</v>
      </c>
    </row>
    <row r="2265">
      <c r="A2265" s="40">
        <v>20527.0</v>
      </c>
      <c r="B2265" s="39">
        <f t="shared" si="1"/>
        <v>65</v>
      </c>
      <c r="C2265" s="39" t="str">
        <f>IFERROR(__xludf.DUMMYFUNCTION("IF(ISBETWEEN(B2265,60,69), ""Old"", IF(ISBETWEEN(B2265, 20, 29), ""Young"", ""Other""))"),"Old")</f>
        <v>Old</v>
      </c>
    </row>
    <row r="2266">
      <c r="A2266" s="40">
        <v>20528.0</v>
      </c>
      <c r="B2266" s="39">
        <f t="shared" si="1"/>
        <v>65</v>
      </c>
      <c r="C2266" s="39" t="str">
        <f>IFERROR(__xludf.DUMMYFUNCTION("IF(ISBETWEEN(B2266,60,69), ""Old"", IF(ISBETWEEN(B2266, 20, 29), ""Young"", ""Other""))"),"Old")</f>
        <v>Old</v>
      </c>
    </row>
    <row r="2267">
      <c r="A2267" s="40">
        <v>20529.0</v>
      </c>
      <c r="B2267" s="39">
        <f t="shared" si="1"/>
        <v>65</v>
      </c>
      <c r="C2267" s="39" t="str">
        <f>IFERROR(__xludf.DUMMYFUNCTION("IF(ISBETWEEN(B2267,60,69), ""Old"", IF(ISBETWEEN(B2267, 20, 29), ""Young"", ""Other""))"),"Old")</f>
        <v>Old</v>
      </c>
    </row>
    <row r="2268">
      <c r="A2268" s="40">
        <v>20530.0</v>
      </c>
      <c r="B2268" s="39">
        <f t="shared" si="1"/>
        <v>65</v>
      </c>
      <c r="C2268" s="39" t="str">
        <f>IFERROR(__xludf.DUMMYFUNCTION("IF(ISBETWEEN(B2268,60,69), ""Old"", IF(ISBETWEEN(B2268, 20, 29), ""Young"", ""Other""))"),"Old")</f>
        <v>Old</v>
      </c>
    </row>
    <row r="2269">
      <c r="A2269" s="40">
        <v>20531.0</v>
      </c>
      <c r="B2269" s="39">
        <f t="shared" si="1"/>
        <v>65</v>
      </c>
      <c r="C2269" s="39" t="str">
        <f>IFERROR(__xludf.DUMMYFUNCTION("IF(ISBETWEEN(B2269,60,69), ""Old"", IF(ISBETWEEN(B2269, 20, 29), ""Young"", ""Other""))"),"Old")</f>
        <v>Old</v>
      </c>
    </row>
    <row r="2270">
      <c r="A2270" s="40">
        <v>20532.0</v>
      </c>
      <c r="B2270" s="39">
        <f t="shared" si="1"/>
        <v>65</v>
      </c>
      <c r="C2270" s="39" t="str">
        <f>IFERROR(__xludf.DUMMYFUNCTION("IF(ISBETWEEN(B2270,60,69), ""Old"", IF(ISBETWEEN(B2270, 20, 29), ""Young"", ""Other""))"),"Old")</f>
        <v>Old</v>
      </c>
    </row>
    <row r="2271">
      <c r="A2271" s="40">
        <v>20533.0</v>
      </c>
      <c r="B2271" s="39">
        <f t="shared" si="1"/>
        <v>65</v>
      </c>
      <c r="C2271" s="39" t="str">
        <f>IFERROR(__xludf.DUMMYFUNCTION("IF(ISBETWEEN(B2271,60,69), ""Old"", IF(ISBETWEEN(B2271, 20, 29), ""Young"", ""Other""))"),"Old")</f>
        <v>Old</v>
      </c>
    </row>
    <row r="2272">
      <c r="A2272" s="40">
        <v>20534.0</v>
      </c>
      <c r="B2272" s="39">
        <f t="shared" si="1"/>
        <v>65</v>
      </c>
      <c r="C2272" s="39" t="str">
        <f>IFERROR(__xludf.DUMMYFUNCTION("IF(ISBETWEEN(B2272,60,69), ""Old"", IF(ISBETWEEN(B2272, 20, 29), ""Young"", ""Other""))"),"Old")</f>
        <v>Old</v>
      </c>
    </row>
    <row r="2273">
      <c r="A2273" s="40">
        <v>20535.0</v>
      </c>
      <c r="B2273" s="39">
        <f t="shared" si="1"/>
        <v>65</v>
      </c>
      <c r="C2273" s="39" t="str">
        <f>IFERROR(__xludf.DUMMYFUNCTION("IF(ISBETWEEN(B2273,60,69), ""Old"", IF(ISBETWEEN(B2273, 20, 29), ""Young"", ""Other""))"),"Old")</f>
        <v>Old</v>
      </c>
    </row>
    <row r="2274">
      <c r="A2274" s="40">
        <v>20536.0</v>
      </c>
      <c r="B2274" s="39">
        <f t="shared" si="1"/>
        <v>65</v>
      </c>
      <c r="C2274" s="39" t="str">
        <f>IFERROR(__xludf.DUMMYFUNCTION("IF(ISBETWEEN(B2274,60,69), ""Old"", IF(ISBETWEEN(B2274, 20, 29), ""Young"", ""Other""))"),"Old")</f>
        <v>Old</v>
      </c>
    </row>
    <row r="2275">
      <c r="A2275" s="40">
        <v>20537.0</v>
      </c>
      <c r="B2275" s="39">
        <f t="shared" si="1"/>
        <v>65</v>
      </c>
      <c r="C2275" s="39" t="str">
        <f>IFERROR(__xludf.DUMMYFUNCTION("IF(ISBETWEEN(B2275,60,69), ""Old"", IF(ISBETWEEN(B2275, 20, 29), ""Young"", ""Other""))"),"Old")</f>
        <v>Old</v>
      </c>
    </row>
    <row r="2276">
      <c r="A2276" s="40">
        <v>20538.0</v>
      </c>
      <c r="B2276" s="39">
        <f t="shared" si="1"/>
        <v>65</v>
      </c>
      <c r="C2276" s="39" t="str">
        <f>IFERROR(__xludf.DUMMYFUNCTION("IF(ISBETWEEN(B2276,60,69), ""Old"", IF(ISBETWEEN(B2276, 20, 29), ""Young"", ""Other""))"),"Old")</f>
        <v>Old</v>
      </c>
    </row>
    <row r="2277">
      <c r="A2277" s="40">
        <v>20539.0</v>
      </c>
      <c r="B2277" s="39">
        <f t="shared" si="1"/>
        <v>65</v>
      </c>
      <c r="C2277" s="39" t="str">
        <f>IFERROR(__xludf.DUMMYFUNCTION("IF(ISBETWEEN(B2277,60,69), ""Old"", IF(ISBETWEEN(B2277, 20, 29), ""Young"", ""Other""))"),"Old")</f>
        <v>Old</v>
      </c>
    </row>
    <row r="2278">
      <c r="A2278" s="40">
        <v>20540.0</v>
      </c>
      <c r="B2278" s="39">
        <f t="shared" si="1"/>
        <v>65</v>
      </c>
      <c r="C2278" s="39" t="str">
        <f>IFERROR(__xludf.DUMMYFUNCTION("IF(ISBETWEEN(B2278,60,69), ""Old"", IF(ISBETWEEN(B2278, 20, 29), ""Young"", ""Other""))"),"Old")</f>
        <v>Old</v>
      </c>
    </row>
    <row r="2279">
      <c r="A2279" s="40">
        <v>20541.0</v>
      </c>
      <c r="B2279" s="39">
        <f t="shared" si="1"/>
        <v>65</v>
      </c>
      <c r="C2279" s="39" t="str">
        <f>IFERROR(__xludf.DUMMYFUNCTION("IF(ISBETWEEN(B2279,60,69), ""Old"", IF(ISBETWEEN(B2279, 20, 29), ""Young"", ""Other""))"),"Old")</f>
        <v>Old</v>
      </c>
    </row>
    <row r="2280">
      <c r="A2280" s="40">
        <v>20542.0</v>
      </c>
      <c r="B2280" s="39">
        <f t="shared" si="1"/>
        <v>65</v>
      </c>
      <c r="C2280" s="39" t="str">
        <f>IFERROR(__xludf.DUMMYFUNCTION("IF(ISBETWEEN(B2280,60,69), ""Old"", IF(ISBETWEEN(B2280, 20, 29), ""Young"", ""Other""))"),"Old")</f>
        <v>Old</v>
      </c>
    </row>
    <row r="2281">
      <c r="A2281" s="40">
        <v>20543.0</v>
      </c>
      <c r="B2281" s="39">
        <f t="shared" si="1"/>
        <v>65</v>
      </c>
      <c r="C2281" s="39" t="str">
        <f>IFERROR(__xludf.DUMMYFUNCTION("IF(ISBETWEEN(B2281,60,69), ""Old"", IF(ISBETWEEN(B2281, 20, 29), ""Young"", ""Other""))"),"Old")</f>
        <v>Old</v>
      </c>
    </row>
    <row r="2282">
      <c r="A2282" s="40">
        <v>20544.0</v>
      </c>
      <c r="B2282" s="39">
        <f t="shared" si="1"/>
        <v>65</v>
      </c>
      <c r="C2282" s="39" t="str">
        <f>IFERROR(__xludf.DUMMYFUNCTION("IF(ISBETWEEN(B2282,60,69), ""Old"", IF(ISBETWEEN(B2282, 20, 29), ""Young"", ""Other""))"),"Old")</f>
        <v>Old</v>
      </c>
    </row>
    <row r="2283">
      <c r="A2283" s="40">
        <v>20545.0</v>
      </c>
      <c r="B2283" s="39">
        <f t="shared" si="1"/>
        <v>65</v>
      </c>
      <c r="C2283" s="39" t="str">
        <f>IFERROR(__xludf.DUMMYFUNCTION("IF(ISBETWEEN(B2283,60,69), ""Old"", IF(ISBETWEEN(B2283, 20, 29), ""Young"", ""Other""))"),"Old")</f>
        <v>Old</v>
      </c>
    </row>
    <row r="2284">
      <c r="A2284" s="40">
        <v>20546.0</v>
      </c>
      <c r="B2284" s="39">
        <f t="shared" si="1"/>
        <v>65</v>
      </c>
      <c r="C2284" s="39" t="str">
        <f>IFERROR(__xludf.DUMMYFUNCTION("IF(ISBETWEEN(B2284,60,69), ""Old"", IF(ISBETWEEN(B2284, 20, 29), ""Young"", ""Other""))"),"Old")</f>
        <v>Old</v>
      </c>
    </row>
    <row r="2285">
      <c r="A2285" s="40">
        <v>20547.0</v>
      </c>
      <c r="B2285" s="39">
        <f t="shared" si="1"/>
        <v>65</v>
      </c>
      <c r="C2285" s="39" t="str">
        <f>IFERROR(__xludf.DUMMYFUNCTION("IF(ISBETWEEN(B2285,60,69), ""Old"", IF(ISBETWEEN(B2285, 20, 29), ""Young"", ""Other""))"),"Old")</f>
        <v>Old</v>
      </c>
    </row>
    <row r="2286">
      <c r="A2286" s="40">
        <v>20548.0</v>
      </c>
      <c r="B2286" s="39">
        <f t="shared" si="1"/>
        <v>65</v>
      </c>
      <c r="C2286" s="39" t="str">
        <f>IFERROR(__xludf.DUMMYFUNCTION("IF(ISBETWEEN(B2286,60,69), ""Old"", IF(ISBETWEEN(B2286, 20, 29), ""Young"", ""Other""))"),"Old")</f>
        <v>Old</v>
      </c>
    </row>
    <row r="2287">
      <c r="A2287" s="40">
        <v>20549.0</v>
      </c>
      <c r="B2287" s="39">
        <f t="shared" si="1"/>
        <v>65</v>
      </c>
      <c r="C2287" s="39" t="str">
        <f>IFERROR(__xludf.DUMMYFUNCTION("IF(ISBETWEEN(B2287,60,69), ""Old"", IF(ISBETWEEN(B2287, 20, 29), ""Young"", ""Other""))"),"Old")</f>
        <v>Old</v>
      </c>
    </row>
    <row r="2288">
      <c r="A2288" s="40">
        <v>20550.0</v>
      </c>
      <c r="B2288" s="39">
        <f t="shared" si="1"/>
        <v>65</v>
      </c>
      <c r="C2288" s="39" t="str">
        <f>IFERROR(__xludf.DUMMYFUNCTION("IF(ISBETWEEN(B2288,60,69), ""Old"", IF(ISBETWEEN(B2288, 20, 29), ""Young"", ""Other""))"),"Old")</f>
        <v>Old</v>
      </c>
    </row>
    <row r="2289">
      <c r="A2289" s="40">
        <v>20551.0</v>
      </c>
      <c r="B2289" s="39">
        <f t="shared" si="1"/>
        <v>65</v>
      </c>
      <c r="C2289" s="39" t="str">
        <f>IFERROR(__xludf.DUMMYFUNCTION("IF(ISBETWEEN(B2289,60,69), ""Old"", IF(ISBETWEEN(B2289, 20, 29), ""Young"", ""Other""))"),"Old")</f>
        <v>Old</v>
      </c>
    </row>
    <row r="2290">
      <c r="A2290" s="40">
        <v>20552.0</v>
      </c>
      <c r="B2290" s="39">
        <f t="shared" si="1"/>
        <v>65</v>
      </c>
      <c r="C2290" s="39" t="str">
        <f>IFERROR(__xludf.DUMMYFUNCTION("IF(ISBETWEEN(B2290,60,69), ""Old"", IF(ISBETWEEN(B2290, 20, 29), ""Young"", ""Other""))"),"Old")</f>
        <v>Old</v>
      </c>
    </row>
    <row r="2291">
      <c r="A2291" s="40">
        <v>20553.0</v>
      </c>
      <c r="B2291" s="39">
        <f t="shared" si="1"/>
        <v>65</v>
      </c>
      <c r="C2291" s="39" t="str">
        <f>IFERROR(__xludf.DUMMYFUNCTION("IF(ISBETWEEN(B2291,60,69), ""Old"", IF(ISBETWEEN(B2291, 20, 29), ""Young"", ""Other""))"),"Old")</f>
        <v>Old</v>
      </c>
    </row>
    <row r="2292">
      <c r="A2292" s="40">
        <v>20554.0</v>
      </c>
      <c r="B2292" s="39">
        <f t="shared" si="1"/>
        <v>65</v>
      </c>
      <c r="C2292" s="39" t="str">
        <f>IFERROR(__xludf.DUMMYFUNCTION("IF(ISBETWEEN(B2292,60,69), ""Old"", IF(ISBETWEEN(B2292, 20, 29), ""Young"", ""Other""))"),"Old")</f>
        <v>Old</v>
      </c>
    </row>
    <row r="2293">
      <c r="A2293" s="40">
        <v>20555.0</v>
      </c>
      <c r="B2293" s="39">
        <f t="shared" si="1"/>
        <v>65</v>
      </c>
      <c r="C2293" s="39" t="str">
        <f>IFERROR(__xludf.DUMMYFUNCTION("IF(ISBETWEEN(B2293,60,69), ""Old"", IF(ISBETWEEN(B2293, 20, 29), ""Young"", ""Other""))"),"Old")</f>
        <v>Old</v>
      </c>
    </row>
    <row r="2294">
      <c r="A2294" s="40">
        <v>20556.0</v>
      </c>
      <c r="B2294" s="39">
        <f t="shared" si="1"/>
        <v>65</v>
      </c>
      <c r="C2294" s="39" t="str">
        <f>IFERROR(__xludf.DUMMYFUNCTION("IF(ISBETWEEN(B2294,60,69), ""Old"", IF(ISBETWEEN(B2294, 20, 29), ""Young"", ""Other""))"),"Old")</f>
        <v>Old</v>
      </c>
    </row>
    <row r="2295">
      <c r="A2295" s="40">
        <v>20557.0</v>
      </c>
      <c r="B2295" s="39">
        <f t="shared" si="1"/>
        <v>65</v>
      </c>
      <c r="C2295" s="39" t="str">
        <f>IFERROR(__xludf.DUMMYFUNCTION("IF(ISBETWEEN(B2295,60,69), ""Old"", IF(ISBETWEEN(B2295, 20, 29), ""Young"", ""Other""))"),"Old")</f>
        <v>Old</v>
      </c>
    </row>
    <row r="2296">
      <c r="A2296" s="40">
        <v>20558.0</v>
      </c>
      <c r="B2296" s="39">
        <f t="shared" si="1"/>
        <v>65</v>
      </c>
      <c r="C2296" s="39" t="str">
        <f>IFERROR(__xludf.DUMMYFUNCTION("IF(ISBETWEEN(B2296,60,69), ""Old"", IF(ISBETWEEN(B2296, 20, 29), ""Young"", ""Other""))"),"Old")</f>
        <v>Old</v>
      </c>
    </row>
    <row r="2297">
      <c r="A2297" s="40">
        <v>20559.0</v>
      </c>
      <c r="B2297" s="39">
        <f t="shared" si="1"/>
        <v>65</v>
      </c>
      <c r="C2297" s="39" t="str">
        <f>IFERROR(__xludf.DUMMYFUNCTION("IF(ISBETWEEN(B2297,60,69), ""Old"", IF(ISBETWEEN(B2297, 20, 29), ""Young"", ""Other""))"),"Old")</f>
        <v>Old</v>
      </c>
    </row>
    <row r="2298">
      <c r="A2298" s="40">
        <v>20560.0</v>
      </c>
      <c r="B2298" s="39">
        <f t="shared" si="1"/>
        <v>65</v>
      </c>
      <c r="C2298" s="39" t="str">
        <f>IFERROR(__xludf.DUMMYFUNCTION("IF(ISBETWEEN(B2298,60,69), ""Old"", IF(ISBETWEEN(B2298, 20, 29), ""Young"", ""Other""))"),"Old")</f>
        <v>Old</v>
      </c>
    </row>
    <row r="2299">
      <c r="A2299" s="40">
        <v>20561.0</v>
      </c>
      <c r="B2299" s="39">
        <f t="shared" si="1"/>
        <v>65</v>
      </c>
      <c r="C2299" s="39" t="str">
        <f>IFERROR(__xludf.DUMMYFUNCTION("IF(ISBETWEEN(B2299,60,69), ""Old"", IF(ISBETWEEN(B2299, 20, 29), ""Young"", ""Other""))"),"Old")</f>
        <v>Old</v>
      </c>
    </row>
    <row r="2300">
      <c r="A2300" s="40">
        <v>20562.0</v>
      </c>
      <c r="B2300" s="39">
        <f t="shared" si="1"/>
        <v>65</v>
      </c>
      <c r="C2300" s="39" t="str">
        <f>IFERROR(__xludf.DUMMYFUNCTION("IF(ISBETWEEN(B2300,60,69), ""Old"", IF(ISBETWEEN(B2300, 20, 29), ""Young"", ""Other""))"),"Old")</f>
        <v>Old</v>
      </c>
    </row>
    <row r="2301">
      <c r="A2301" s="40">
        <v>20563.0</v>
      </c>
      <c r="B2301" s="39">
        <f t="shared" si="1"/>
        <v>65</v>
      </c>
      <c r="C2301" s="39" t="str">
        <f>IFERROR(__xludf.DUMMYFUNCTION("IF(ISBETWEEN(B2301,60,69), ""Old"", IF(ISBETWEEN(B2301, 20, 29), ""Young"", ""Other""))"),"Old")</f>
        <v>Old</v>
      </c>
    </row>
    <row r="2302">
      <c r="A2302" s="40">
        <v>20564.0</v>
      </c>
      <c r="B2302" s="39">
        <f t="shared" si="1"/>
        <v>65</v>
      </c>
      <c r="C2302" s="39" t="str">
        <f>IFERROR(__xludf.DUMMYFUNCTION("IF(ISBETWEEN(B2302,60,69), ""Old"", IF(ISBETWEEN(B2302, 20, 29), ""Young"", ""Other""))"),"Old")</f>
        <v>Old</v>
      </c>
    </row>
    <row r="2303">
      <c r="A2303" s="40">
        <v>20565.0</v>
      </c>
      <c r="B2303" s="39">
        <f t="shared" si="1"/>
        <v>65</v>
      </c>
      <c r="C2303" s="39" t="str">
        <f>IFERROR(__xludf.DUMMYFUNCTION("IF(ISBETWEEN(B2303,60,69), ""Old"", IF(ISBETWEEN(B2303, 20, 29), ""Young"", ""Other""))"),"Old")</f>
        <v>Old</v>
      </c>
    </row>
    <row r="2304">
      <c r="A2304" s="40">
        <v>20566.0</v>
      </c>
      <c r="B2304" s="39">
        <f t="shared" si="1"/>
        <v>65</v>
      </c>
      <c r="C2304" s="39" t="str">
        <f>IFERROR(__xludf.DUMMYFUNCTION("IF(ISBETWEEN(B2304,60,69), ""Old"", IF(ISBETWEEN(B2304, 20, 29), ""Young"", ""Other""))"),"Old")</f>
        <v>Old</v>
      </c>
    </row>
    <row r="2305">
      <c r="A2305" s="40">
        <v>20567.0</v>
      </c>
      <c r="B2305" s="39">
        <f t="shared" si="1"/>
        <v>65</v>
      </c>
      <c r="C2305" s="39" t="str">
        <f>IFERROR(__xludf.DUMMYFUNCTION("IF(ISBETWEEN(B2305,60,69), ""Old"", IF(ISBETWEEN(B2305, 20, 29), ""Young"", ""Other""))"),"Old")</f>
        <v>Old</v>
      </c>
    </row>
    <row r="2306">
      <c r="A2306" s="40">
        <v>20568.0</v>
      </c>
      <c r="B2306" s="39">
        <f t="shared" si="1"/>
        <v>65</v>
      </c>
      <c r="C2306" s="39" t="str">
        <f>IFERROR(__xludf.DUMMYFUNCTION("IF(ISBETWEEN(B2306,60,69), ""Old"", IF(ISBETWEEN(B2306, 20, 29), ""Young"", ""Other""))"),"Old")</f>
        <v>Old</v>
      </c>
    </row>
    <row r="2307">
      <c r="A2307" s="40">
        <v>20569.0</v>
      </c>
      <c r="B2307" s="39">
        <f t="shared" si="1"/>
        <v>65</v>
      </c>
      <c r="C2307" s="39" t="str">
        <f>IFERROR(__xludf.DUMMYFUNCTION("IF(ISBETWEEN(B2307,60,69), ""Old"", IF(ISBETWEEN(B2307, 20, 29), ""Young"", ""Other""))"),"Old")</f>
        <v>Old</v>
      </c>
    </row>
    <row r="2308">
      <c r="A2308" s="40">
        <v>20570.0</v>
      </c>
      <c r="B2308" s="39">
        <f t="shared" si="1"/>
        <v>65</v>
      </c>
      <c r="C2308" s="39" t="str">
        <f>IFERROR(__xludf.DUMMYFUNCTION("IF(ISBETWEEN(B2308,60,69), ""Old"", IF(ISBETWEEN(B2308, 20, 29), ""Young"", ""Other""))"),"Old")</f>
        <v>Old</v>
      </c>
    </row>
    <row r="2309">
      <c r="A2309" s="40">
        <v>20571.0</v>
      </c>
      <c r="B2309" s="39">
        <f t="shared" si="1"/>
        <v>65</v>
      </c>
      <c r="C2309" s="39" t="str">
        <f>IFERROR(__xludf.DUMMYFUNCTION("IF(ISBETWEEN(B2309,60,69), ""Old"", IF(ISBETWEEN(B2309, 20, 29), ""Young"", ""Other""))"),"Old")</f>
        <v>Old</v>
      </c>
    </row>
    <row r="2310">
      <c r="A2310" s="40">
        <v>20572.0</v>
      </c>
      <c r="B2310" s="39">
        <f t="shared" si="1"/>
        <v>65</v>
      </c>
      <c r="C2310" s="39" t="str">
        <f>IFERROR(__xludf.DUMMYFUNCTION("IF(ISBETWEEN(B2310,60,69), ""Old"", IF(ISBETWEEN(B2310, 20, 29), ""Young"", ""Other""))"),"Old")</f>
        <v>Old</v>
      </c>
    </row>
    <row r="2311">
      <c r="A2311" s="40">
        <v>20573.0</v>
      </c>
      <c r="B2311" s="39">
        <f t="shared" si="1"/>
        <v>65</v>
      </c>
      <c r="C2311" s="39" t="str">
        <f>IFERROR(__xludf.DUMMYFUNCTION("IF(ISBETWEEN(B2311,60,69), ""Old"", IF(ISBETWEEN(B2311, 20, 29), ""Young"", ""Other""))"),"Old")</f>
        <v>Old</v>
      </c>
    </row>
    <row r="2312">
      <c r="A2312" s="40">
        <v>20574.0</v>
      </c>
      <c r="B2312" s="39">
        <f t="shared" si="1"/>
        <v>65</v>
      </c>
      <c r="C2312" s="39" t="str">
        <f>IFERROR(__xludf.DUMMYFUNCTION("IF(ISBETWEEN(B2312,60,69), ""Old"", IF(ISBETWEEN(B2312, 20, 29), ""Young"", ""Other""))"),"Old")</f>
        <v>Old</v>
      </c>
    </row>
    <row r="2313">
      <c r="A2313" s="40">
        <v>20575.0</v>
      </c>
      <c r="B2313" s="39">
        <f t="shared" si="1"/>
        <v>65</v>
      </c>
      <c r="C2313" s="39" t="str">
        <f>IFERROR(__xludf.DUMMYFUNCTION("IF(ISBETWEEN(B2313,60,69), ""Old"", IF(ISBETWEEN(B2313, 20, 29), ""Young"", ""Other""))"),"Old")</f>
        <v>Old</v>
      </c>
    </row>
    <row r="2314">
      <c r="A2314" s="40">
        <v>20576.0</v>
      </c>
      <c r="B2314" s="39">
        <f t="shared" si="1"/>
        <v>65</v>
      </c>
      <c r="C2314" s="39" t="str">
        <f>IFERROR(__xludf.DUMMYFUNCTION("IF(ISBETWEEN(B2314,60,69), ""Old"", IF(ISBETWEEN(B2314, 20, 29), ""Young"", ""Other""))"),"Old")</f>
        <v>Old</v>
      </c>
    </row>
    <row r="2315">
      <c r="A2315" s="40">
        <v>20577.0</v>
      </c>
      <c r="B2315" s="39">
        <f t="shared" si="1"/>
        <v>65</v>
      </c>
      <c r="C2315" s="39" t="str">
        <f>IFERROR(__xludf.DUMMYFUNCTION("IF(ISBETWEEN(B2315,60,69), ""Old"", IF(ISBETWEEN(B2315, 20, 29), ""Young"", ""Other""))"),"Old")</f>
        <v>Old</v>
      </c>
    </row>
    <row r="2316">
      <c r="A2316" s="40">
        <v>20578.0</v>
      </c>
      <c r="B2316" s="39">
        <f t="shared" si="1"/>
        <v>65</v>
      </c>
      <c r="C2316" s="39" t="str">
        <f>IFERROR(__xludf.DUMMYFUNCTION("IF(ISBETWEEN(B2316,60,69), ""Old"", IF(ISBETWEEN(B2316, 20, 29), ""Young"", ""Other""))"),"Old")</f>
        <v>Old</v>
      </c>
    </row>
    <row r="2317">
      <c r="A2317" s="40">
        <v>20579.0</v>
      </c>
      <c r="B2317" s="39">
        <f t="shared" si="1"/>
        <v>65</v>
      </c>
      <c r="C2317" s="39" t="str">
        <f>IFERROR(__xludf.DUMMYFUNCTION("IF(ISBETWEEN(B2317,60,69), ""Old"", IF(ISBETWEEN(B2317, 20, 29), ""Young"", ""Other""))"),"Old")</f>
        <v>Old</v>
      </c>
    </row>
    <row r="2318">
      <c r="A2318" s="40">
        <v>20580.0</v>
      </c>
      <c r="B2318" s="39">
        <f t="shared" si="1"/>
        <v>65</v>
      </c>
      <c r="C2318" s="39" t="str">
        <f>IFERROR(__xludf.DUMMYFUNCTION("IF(ISBETWEEN(B2318,60,69), ""Old"", IF(ISBETWEEN(B2318, 20, 29), ""Young"", ""Other""))"),"Old")</f>
        <v>Old</v>
      </c>
    </row>
    <row r="2319">
      <c r="A2319" s="40">
        <v>20581.0</v>
      </c>
      <c r="B2319" s="39">
        <f t="shared" si="1"/>
        <v>65</v>
      </c>
      <c r="C2319" s="39" t="str">
        <f>IFERROR(__xludf.DUMMYFUNCTION("IF(ISBETWEEN(B2319,60,69), ""Old"", IF(ISBETWEEN(B2319, 20, 29), ""Young"", ""Other""))"),"Old")</f>
        <v>Old</v>
      </c>
    </row>
    <row r="2320">
      <c r="A2320" s="40">
        <v>20582.0</v>
      </c>
      <c r="B2320" s="39">
        <f t="shared" si="1"/>
        <v>65</v>
      </c>
      <c r="C2320" s="39" t="str">
        <f>IFERROR(__xludf.DUMMYFUNCTION("IF(ISBETWEEN(B2320,60,69), ""Old"", IF(ISBETWEEN(B2320, 20, 29), ""Young"", ""Other""))"),"Old")</f>
        <v>Old</v>
      </c>
    </row>
    <row r="2321">
      <c r="A2321" s="40">
        <v>20583.0</v>
      </c>
      <c r="B2321" s="39">
        <f t="shared" si="1"/>
        <v>65</v>
      </c>
      <c r="C2321" s="39" t="str">
        <f>IFERROR(__xludf.DUMMYFUNCTION("IF(ISBETWEEN(B2321,60,69), ""Old"", IF(ISBETWEEN(B2321, 20, 29), ""Young"", ""Other""))"),"Old")</f>
        <v>Old</v>
      </c>
    </row>
    <row r="2322">
      <c r="A2322" s="40">
        <v>20584.0</v>
      </c>
      <c r="B2322" s="39">
        <f t="shared" si="1"/>
        <v>65</v>
      </c>
      <c r="C2322" s="39" t="str">
        <f>IFERROR(__xludf.DUMMYFUNCTION("IF(ISBETWEEN(B2322,60,69), ""Old"", IF(ISBETWEEN(B2322, 20, 29), ""Young"", ""Other""))"),"Old")</f>
        <v>Old</v>
      </c>
    </row>
    <row r="2323">
      <c r="A2323" s="40">
        <v>20585.0</v>
      </c>
      <c r="B2323" s="39">
        <f t="shared" si="1"/>
        <v>65</v>
      </c>
      <c r="C2323" s="39" t="str">
        <f>IFERROR(__xludf.DUMMYFUNCTION("IF(ISBETWEEN(B2323,60,69), ""Old"", IF(ISBETWEEN(B2323, 20, 29), ""Young"", ""Other""))"),"Old")</f>
        <v>Old</v>
      </c>
    </row>
    <row r="2324">
      <c r="A2324" s="40">
        <v>20586.0</v>
      </c>
      <c r="B2324" s="39">
        <f t="shared" si="1"/>
        <v>65</v>
      </c>
      <c r="C2324" s="39" t="str">
        <f>IFERROR(__xludf.DUMMYFUNCTION("IF(ISBETWEEN(B2324,60,69), ""Old"", IF(ISBETWEEN(B2324, 20, 29), ""Young"", ""Other""))"),"Old")</f>
        <v>Old</v>
      </c>
    </row>
    <row r="2325">
      <c r="A2325" s="40">
        <v>20587.0</v>
      </c>
      <c r="B2325" s="39">
        <f t="shared" si="1"/>
        <v>65</v>
      </c>
      <c r="C2325" s="39" t="str">
        <f>IFERROR(__xludf.DUMMYFUNCTION("IF(ISBETWEEN(B2325,60,69), ""Old"", IF(ISBETWEEN(B2325, 20, 29), ""Young"", ""Other""))"),"Old")</f>
        <v>Old</v>
      </c>
    </row>
    <row r="2326">
      <c r="A2326" s="40">
        <v>20588.0</v>
      </c>
      <c r="B2326" s="39">
        <f t="shared" si="1"/>
        <v>65</v>
      </c>
      <c r="C2326" s="39" t="str">
        <f>IFERROR(__xludf.DUMMYFUNCTION("IF(ISBETWEEN(B2326,60,69), ""Old"", IF(ISBETWEEN(B2326, 20, 29), ""Young"", ""Other""))"),"Old")</f>
        <v>Old</v>
      </c>
    </row>
    <row r="2327">
      <c r="A2327" s="40">
        <v>20589.0</v>
      </c>
      <c r="B2327" s="39">
        <f t="shared" si="1"/>
        <v>65</v>
      </c>
      <c r="C2327" s="39" t="str">
        <f>IFERROR(__xludf.DUMMYFUNCTION("IF(ISBETWEEN(B2327,60,69), ""Old"", IF(ISBETWEEN(B2327, 20, 29), ""Young"", ""Other""))"),"Old")</f>
        <v>Old</v>
      </c>
    </row>
    <row r="2328">
      <c r="A2328" s="40">
        <v>20590.0</v>
      </c>
      <c r="B2328" s="39">
        <f t="shared" si="1"/>
        <v>65</v>
      </c>
      <c r="C2328" s="39" t="str">
        <f>IFERROR(__xludf.DUMMYFUNCTION("IF(ISBETWEEN(B2328,60,69), ""Old"", IF(ISBETWEEN(B2328, 20, 29), ""Young"", ""Other""))"),"Old")</f>
        <v>Old</v>
      </c>
    </row>
    <row r="2329">
      <c r="A2329" s="40">
        <v>20591.0</v>
      </c>
      <c r="B2329" s="39">
        <f t="shared" si="1"/>
        <v>65</v>
      </c>
      <c r="C2329" s="39" t="str">
        <f>IFERROR(__xludf.DUMMYFUNCTION("IF(ISBETWEEN(B2329,60,69), ""Old"", IF(ISBETWEEN(B2329, 20, 29), ""Young"", ""Other""))"),"Old")</f>
        <v>Old</v>
      </c>
    </row>
    <row r="2330">
      <c r="A2330" s="40">
        <v>20592.0</v>
      </c>
      <c r="B2330" s="39">
        <f t="shared" si="1"/>
        <v>65</v>
      </c>
      <c r="C2330" s="39" t="str">
        <f>IFERROR(__xludf.DUMMYFUNCTION("IF(ISBETWEEN(B2330,60,69), ""Old"", IF(ISBETWEEN(B2330, 20, 29), ""Young"", ""Other""))"),"Old")</f>
        <v>Old</v>
      </c>
    </row>
    <row r="2331">
      <c r="A2331" s="40">
        <v>20593.0</v>
      </c>
      <c r="B2331" s="39">
        <f t="shared" si="1"/>
        <v>65</v>
      </c>
      <c r="C2331" s="39" t="str">
        <f>IFERROR(__xludf.DUMMYFUNCTION("IF(ISBETWEEN(B2331,60,69), ""Old"", IF(ISBETWEEN(B2331, 20, 29), ""Young"", ""Other""))"),"Old")</f>
        <v>Old</v>
      </c>
    </row>
    <row r="2332">
      <c r="A2332" s="40">
        <v>20594.0</v>
      </c>
      <c r="B2332" s="39">
        <f t="shared" si="1"/>
        <v>65</v>
      </c>
      <c r="C2332" s="39" t="str">
        <f>IFERROR(__xludf.DUMMYFUNCTION("IF(ISBETWEEN(B2332,60,69), ""Old"", IF(ISBETWEEN(B2332, 20, 29), ""Young"", ""Other""))"),"Old")</f>
        <v>Old</v>
      </c>
    </row>
    <row r="2333">
      <c r="A2333" s="40">
        <v>20595.0</v>
      </c>
      <c r="B2333" s="39">
        <f t="shared" si="1"/>
        <v>65</v>
      </c>
      <c r="C2333" s="39" t="str">
        <f>IFERROR(__xludf.DUMMYFUNCTION("IF(ISBETWEEN(B2333,60,69), ""Old"", IF(ISBETWEEN(B2333, 20, 29), ""Young"", ""Other""))"),"Old")</f>
        <v>Old</v>
      </c>
    </row>
    <row r="2334">
      <c r="A2334" s="40">
        <v>20596.0</v>
      </c>
      <c r="B2334" s="39">
        <f t="shared" si="1"/>
        <v>65</v>
      </c>
      <c r="C2334" s="39" t="str">
        <f>IFERROR(__xludf.DUMMYFUNCTION("IF(ISBETWEEN(B2334,60,69), ""Old"", IF(ISBETWEEN(B2334, 20, 29), ""Young"", ""Other""))"),"Old")</f>
        <v>Old</v>
      </c>
    </row>
    <row r="2335">
      <c r="A2335" s="40">
        <v>20597.0</v>
      </c>
      <c r="B2335" s="39">
        <f t="shared" si="1"/>
        <v>65</v>
      </c>
      <c r="C2335" s="39" t="str">
        <f>IFERROR(__xludf.DUMMYFUNCTION("IF(ISBETWEEN(B2335,60,69), ""Old"", IF(ISBETWEEN(B2335, 20, 29), ""Young"", ""Other""))"),"Old")</f>
        <v>Old</v>
      </c>
    </row>
    <row r="2336">
      <c r="A2336" s="40">
        <v>20598.0</v>
      </c>
      <c r="B2336" s="39">
        <f t="shared" si="1"/>
        <v>65</v>
      </c>
      <c r="C2336" s="39" t="str">
        <f>IFERROR(__xludf.DUMMYFUNCTION("IF(ISBETWEEN(B2336,60,69), ""Old"", IF(ISBETWEEN(B2336, 20, 29), ""Young"", ""Other""))"),"Old")</f>
        <v>Old</v>
      </c>
    </row>
    <row r="2337">
      <c r="A2337" s="40">
        <v>20599.0</v>
      </c>
      <c r="B2337" s="39">
        <f t="shared" si="1"/>
        <v>65</v>
      </c>
      <c r="C2337" s="39" t="str">
        <f>IFERROR(__xludf.DUMMYFUNCTION("IF(ISBETWEEN(B2337,60,69), ""Old"", IF(ISBETWEEN(B2337, 20, 29), ""Young"", ""Other""))"),"Old")</f>
        <v>Old</v>
      </c>
    </row>
    <row r="2338">
      <c r="A2338" s="40">
        <v>20600.0</v>
      </c>
      <c r="B2338" s="39">
        <f t="shared" si="1"/>
        <v>65</v>
      </c>
      <c r="C2338" s="39" t="str">
        <f>IFERROR(__xludf.DUMMYFUNCTION("IF(ISBETWEEN(B2338,60,69), ""Old"", IF(ISBETWEEN(B2338, 20, 29), ""Young"", ""Other""))"),"Old")</f>
        <v>Old</v>
      </c>
    </row>
    <row r="2339">
      <c r="A2339" s="40">
        <v>20601.0</v>
      </c>
      <c r="B2339" s="39">
        <f t="shared" si="1"/>
        <v>65</v>
      </c>
      <c r="C2339" s="39" t="str">
        <f>IFERROR(__xludf.DUMMYFUNCTION("IF(ISBETWEEN(B2339,60,69), ""Old"", IF(ISBETWEEN(B2339, 20, 29), ""Young"", ""Other""))"),"Old")</f>
        <v>Old</v>
      </c>
    </row>
    <row r="2340">
      <c r="A2340" s="40">
        <v>20602.0</v>
      </c>
      <c r="B2340" s="39">
        <f t="shared" si="1"/>
        <v>65</v>
      </c>
      <c r="C2340" s="39" t="str">
        <f>IFERROR(__xludf.DUMMYFUNCTION("IF(ISBETWEEN(B2340,60,69), ""Old"", IF(ISBETWEEN(B2340, 20, 29), ""Young"", ""Other""))"),"Old")</f>
        <v>Old</v>
      </c>
    </row>
    <row r="2341">
      <c r="A2341" s="40">
        <v>20603.0</v>
      </c>
      <c r="B2341" s="39">
        <f t="shared" si="1"/>
        <v>65</v>
      </c>
      <c r="C2341" s="39" t="str">
        <f>IFERROR(__xludf.DUMMYFUNCTION("IF(ISBETWEEN(B2341,60,69), ""Old"", IF(ISBETWEEN(B2341, 20, 29), ""Young"", ""Other""))"),"Old")</f>
        <v>Old</v>
      </c>
    </row>
    <row r="2342">
      <c r="A2342" s="40">
        <v>20604.0</v>
      </c>
      <c r="B2342" s="39">
        <f t="shared" si="1"/>
        <v>65</v>
      </c>
      <c r="C2342" s="39" t="str">
        <f>IFERROR(__xludf.DUMMYFUNCTION("IF(ISBETWEEN(B2342,60,69), ""Old"", IF(ISBETWEEN(B2342, 20, 29), ""Young"", ""Other""))"),"Old")</f>
        <v>Old</v>
      </c>
    </row>
    <row r="2343">
      <c r="A2343" s="40">
        <v>20605.0</v>
      </c>
      <c r="B2343" s="39">
        <f t="shared" si="1"/>
        <v>65</v>
      </c>
      <c r="C2343" s="39" t="str">
        <f>IFERROR(__xludf.DUMMYFUNCTION("IF(ISBETWEEN(B2343,60,69), ""Old"", IF(ISBETWEEN(B2343, 20, 29), ""Young"", ""Other""))"),"Old")</f>
        <v>Old</v>
      </c>
    </row>
    <row r="2344">
      <c r="A2344" s="40">
        <v>20606.0</v>
      </c>
      <c r="B2344" s="39">
        <f t="shared" si="1"/>
        <v>65</v>
      </c>
      <c r="C2344" s="39" t="str">
        <f>IFERROR(__xludf.DUMMYFUNCTION("IF(ISBETWEEN(B2344,60,69), ""Old"", IF(ISBETWEEN(B2344, 20, 29), ""Young"", ""Other""))"),"Old")</f>
        <v>Old</v>
      </c>
    </row>
    <row r="2345">
      <c r="A2345" s="40">
        <v>20607.0</v>
      </c>
      <c r="B2345" s="39">
        <f t="shared" si="1"/>
        <v>65</v>
      </c>
      <c r="C2345" s="39" t="str">
        <f>IFERROR(__xludf.DUMMYFUNCTION("IF(ISBETWEEN(B2345,60,69), ""Old"", IF(ISBETWEEN(B2345, 20, 29), ""Young"", ""Other""))"),"Old")</f>
        <v>Old</v>
      </c>
    </row>
    <row r="2346">
      <c r="A2346" s="40">
        <v>20608.0</v>
      </c>
      <c r="B2346" s="39">
        <f t="shared" si="1"/>
        <v>65</v>
      </c>
      <c r="C2346" s="39" t="str">
        <f>IFERROR(__xludf.DUMMYFUNCTION("IF(ISBETWEEN(B2346,60,69), ""Old"", IF(ISBETWEEN(B2346, 20, 29), ""Young"", ""Other""))"),"Old")</f>
        <v>Old</v>
      </c>
    </row>
    <row r="2347">
      <c r="A2347" s="40">
        <v>20609.0</v>
      </c>
      <c r="B2347" s="39">
        <f t="shared" si="1"/>
        <v>65</v>
      </c>
      <c r="C2347" s="39" t="str">
        <f>IFERROR(__xludf.DUMMYFUNCTION("IF(ISBETWEEN(B2347,60,69), ""Old"", IF(ISBETWEEN(B2347, 20, 29), ""Young"", ""Other""))"),"Old")</f>
        <v>Old</v>
      </c>
    </row>
    <row r="2348">
      <c r="A2348" s="40">
        <v>20610.0</v>
      </c>
      <c r="B2348" s="39">
        <f t="shared" si="1"/>
        <v>65</v>
      </c>
      <c r="C2348" s="39" t="str">
        <f>IFERROR(__xludf.DUMMYFUNCTION("IF(ISBETWEEN(B2348,60,69), ""Old"", IF(ISBETWEEN(B2348, 20, 29), ""Young"", ""Other""))"),"Old")</f>
        <v>Old</v>
      </c>
    </row>
    <row r="2349">
      <c r="A2349" s="40">
        <v>20611.0</v>
      </c>
      <c r="B2349" s="39">
        <f t="shared" si="1"/>
        <v>65</v>
      </c>
      <c r="C2349" s="39" t="str">
        <f>IFERROR(__xludf.DUMMYFUNCTION("IF(ISBETWEEN(B2349,60,69), ""Old"", IF(ISBETWEEN(B2349, 20, 29), ""Young"", ""Other""))"),"Old")</f>
        <v>Old</v>
      </c>
    </row>
    <row r="2350">
      <c r="A2350" s="40">
        <v>20612.0</v>
      </c>
      <c r="B2350" s="39">
        <f t="shared" si="1"/>
        <v>65</v>
      </c>
      <c r="C2350" s="39" t="str">
        <f>IFERROR(__xludf.DUMMYFUNCTION("IF(ISBETWEEN(B2350,60,69), ""Old"", IF(ISBETWEEN(B2350, 20, 29), ""Young"", ""Other""))"),"Old")</f>
        <v>Old</v>
      </c>
    </row>
    <row r="2351">
      <c r="A2351" s="40">
        <v>20613.0</v>
      </c>
      <c r="B2351" s="39">
        <f t="shared" si="1"/>
        <v>65</v>
      </c>
      <c r="C2351" s="39" t="str">
        <f>IFERROR(__xludf.DUMMYFUNCTION("IF(ISBETWEEN(B2351,60,69), ""Old"", IF(ISBETWEEN(B2351, 20, 29), ""Young"", ""Other""))"),"Old")</f>
        <v>Old</v>
      </c>
    </row>
    <row r="2352">
      <c r="A2352" s="40">
        <v>20614.0</v>
      </c>
      <c r="B2352" s="39">
        <f t="shared" si="1"/>
        <v>65</v>
      </c>
      <c r="C2352" s="39" t="str">
        <f>IFERROR(__xludf.DUMMYFUNCTION("IF(ISBETWEEN(B2352,60,69), ""Old"", IF(ISBETWEEN(B2352, 20, 29), ""Young"", ""Other""))"),"Old")</f>
        <v>Old</v>
      </c>
    </row>
    <row r="2353">
      <c r="A2353" s="40">
        <v>20615.0</v>
      </c>
      <c r="B2353" s="39">
        <f t="shared" si="1"/>
        <v>65</v>
      </c>
      <c r="C2353" s="39" t="str">
        <f>IFERROR(__xludf.DUMMYFUNCTION("IF(ISBETWEEN(B2353,60,69), ""Old"", IF(ISBETWEEN(B2353, 20, 29), ""Young"", ""Other""))"),"Old")</f>
        <v>Old</v>
      </c>
    </row>
    <row r="2354">
      <c r="A2354" s="40">
        <v>20616.0</v>
      </c>
      <c r="B2354" s="39">
        <f t="shared" si="1"/>
        <v>65</v>
      </c>
      <c r="C2354" s="39" t="str">
        <f>IFERROR(__xludf.DUMMYFUNCTION("IF(ISBETWEEN(B2354,60,69), ""Old"", IF(ISBETWEEN(B2354, 20, 29), ""Young"", ""Other""))"),"Old")</f>
        <v>Old</v>
      </c>
    </row>
    <row r="2355">
      <c r="A2355" s="40">
        <v>20617.0</v>
      </c>
      <c r="B2355" s="39">
        <f t="shared" si="1"/>
        <v>65</v>
      </c>
      <c r="C2355" s="39" t="str">
        <f>IFERROR(__xludf.DUMMYFUNCTION("IF(ISBETWEEN(B2355,60,69), ""Old"", IF(ISBETWEEN(B2355, 20, 29), ""Young"", ""Other""))"),"Old")</f>
        <v>Old</v>
      </c>
    </row>
    <row r="2356">
      <c r="A2356" s="40">
        <v>20618.0</v>
      </c>
      <c r="B2356" s="39">
        <f t="shared" si="1"/>
        <v>65</v>
      </c>
      <c r="C2356" s="39" t="str">
        <f>IFERROR(__xludf.DUMMYFUNCTION("IF(ISBETWEEN(B2356,60,69), ""Old"", IF(ISBETWEEN(B2356, 20, 29), ""Young"", ""Other""))"),"Old")</f>
        <v>Old</v>
      </c>
    </row>
    <row r="2357">
      <c r="A2357" s="40">
        <v>20619.0</v>
      </c>
      <c r="B2357" s="39">
        <f t="shared" si="1"/>
        <v>65</v>
      </c>
      <c r="C2357" s="39" t="str">
        <f>IFERROR(__xludf.DUMMYFUNCTION("IF(ISBETWEEN(B2357,60,69), ""Old"", IF(ISBETWEEN(B2357, 20, 29), ""Young"", ""Other""))"),"Old")</f>
        <v>Old</v>
      </c>
    </row>
    <row r="2358">
      <c r="A2358" s="40">
        <v>20620.0</v>
      </c>
      <c r="B2358" s="39">
        <f t="shared" si="1"/>
        <v>65</v>
      </c>
      <c r="C2358" s="39" t="str">
        <f>IFERROR(__xludf.DUMMYFUNCTION("IF(ISBETWEEN(B2358,60,69), ""Old"", IF(ISBETWEEN(B2358, 20, 29), ""Young"", ""Other""))"),"Old")</f>
        <v>Old</v>
      </c>
    </row>
    <row r="2359">
      <c r="A2359" s="40">
        <v>20621.0</v>
      </c>
      <c r="B2359" s="39">
        <f t="shared" si="1"/>
        <v>65</v>
      </c>
      <c r="C2359" s="39" t="str">
        <f>IFERROR(__xludf.DUMMYFUNCTION("IF(ISBETWEEN(B2359,60,69), ""Old"", IF(ISBETWEEN(B2359, 20, 29), ""Young"", ""Other""))"),"Old")</f>
        <v>Old</v>
      </c>
    </row>
    <row r="2360">
      <c r="A2360" s="40">
        <v>20622.0</v>
      </c>
      <c r="B2360" s="39">
        <f t="shared" si="1"/>
        <v>65</v>
      </c>
      <c r="C2360" s="39" t="str">
        <f>IFERROR(__xludf.DUMMYFUNCTION("IF(ISBETWEEN(B2360,60,69), ""Old"", IF(ISBETWEEN(B2360, 20, 29), ""Young"", ""Other""))"),"Old")</f>
        <v>Old</v>
      </c>
    </row>
    <row r="2361">
      <c r="A2361" s="40">
        <v>20623.0</v>
      </c>
      <c r="B2361" s="39">
        <f t="shared" si="1"/>
        <v>65</v>
      </c>
      <c r="C2361" s="39" t="str">
        <f>IFERROR(__xludf.DUMMYFUNCTION("IF(ISBETWEEN(B2361,60,69), ""Old"", IF(ISBETWEEN(B2361, 20, 29), ""Young"", ""Other""))"),"Old")</f>
        <v>Old</v>
      </c>
    </row>
    <row r="2362">
      <c r="A2362" s="40">
        <v>20624.0</v>
      </c>
      <c r="B2362" s="39">
        <f t="shared" si="1"/>
        <v>65</v>
      </c>
      <c r="C2362" s="39" t="str">
        <f>IFERROR(__xludf.DUMMYFUNCTION("IF(ISBETWEEN(B2362,60,69), ""Old"", IF(ISBETWEEN(B2362, 20, 29), ""Young"", ""Other""))"),"Old")</f>
        <v>Old</v>
      </c>
    </row>
    <row r="2363">
      <c r="A2363" s="40">
        <v>20625.0</v>
      </c>
      <c r="B2363" s="39">
        <f t="shared" si="1"/>
        <v>65</v>
      </c>
      <c r="C2363" s="39" t="str">
        <f>IFERROR(__xludf.DUMMYFUNCTION("IF(ISBETWEEN(B2363,60,69), ""Old"", IF(ISBETWEEN(B2363, 20, 29), ""Young"", ""Other""))"),"Old")</f>
        <v>Old</v>
      </c>
    </row>
    <row r="2364">
      <c r="A2364" s="40">
        <v>20626.0</v>
      </c>
      <c r="B2364" s="39">
        <f t="shared" si="1"/>
        <v>65</v>
      </c>
      <c r="C2364" s="39" t="str">
        <f>IFERROR(__xludf.DUMMYFUNCTION("IF(ISBETWEEN(B2364,60,69), ""Old"", IF(ISBETWEEN(B2364, 20, 29), ""Young"", ""Other""))"),"Old")</f>
        <v>Old</v>
      </c>
    </row>
    <row r="2365">
      <c r="A2365" s="40">
        <v>20627.0</v>
      </c>
      <c r="B2365" s="39">
        <f t="shared" si="1"/>
        <v>65</v>
      </c>
      <c r="C2365" s="39" t="str">
        <f>IFERROR(__xludf.DUMMYFUNCTION("IF(ISBETWEEN(B2365,60,69), ""Old"", IF(ISBETWEEN(B2365, 20, 29), ""Young"", ""Other""))"),"Old")</f>
        <v>Old</v>
      </c>
    </row>
    <row r="2366">
      <c r="A2366" s="40">
        <v>20628.0</v>
      </c>
      <c r="B2366" s="39">
        <f t="shared" si="1"/>
        <v>65</v>
      </c>
      <c r="C2366" s="39" t="str">
        <f>IFERROR(__xludf.DUMMYFUNCTION("IF(ISBETWEEN(B2366,60,69), ""Old"", IF(ISBETWEEN(B2366, 20, 29), ""Young"", ""Other""))"),"Old")</f>
        <v>Old</v>
      </c>
    </row>
    <row r="2367">
      <c r="A2367" s="40">
        <v>20629.0</v>
      </c>
      <c r="B2367" s="39">
        <f t="shared" si="1"/>
        <v>65</v>
      </c>
      <c r="C2367" s="39" t="str">
        <f>IFERROR(__xludf.DUMMYFUNCTION("IF(ISBETWEEN(B2367,60,69), ""Old"", IF(ISBETWEEN(B2367, 20, 29), ""Young"", ""Other""))"),"Old")</f>
        <v>Old</v>
      </c>
    </row>
    <row r="2368">
      <c r="A2368" s="40">
        <v>20630.0</v>
      </c>
      <c r="B2368" s="39">
        <f t="shared" si="1"/>
        <v>65</v>
      </c>
      <c r="C2368" s="39" t="str">
        <f>IFERROR(__xludf.DUMMYFUNCTION("IF(ISBETWEEN(B2368,60,69), ""Old"", IF(ISBETWEEN(B2368, 20, 29), ""Young"", ""Other""))"),"Old")</f>
        <v>Old</v>
      </c>
    </row>
    <row r="2369">
      <c r="A2369" s="40">
        <v>20631.0</v>
      </c>
      <c r="B2369" s="39">
        <f t="shared" si="1"/>
        <v>65</v>
      </c>
      <c r="C2369" s="39" t="str">
        <f>IFERROR(__xludf.DUMMYFUNCTION("IF(ISBETWEEN(B2369,60,69), ""Old"", IF(ISBETWEEN(B2369, 20, 29), ""Young"", ""Other""))"),"Old")</f>
        <v>Old</v>
      </c>
    </row>
    <row r="2370">
      <c r="A2370" s="40">
        <v>20632.0</v>
      </c>
      <c r="B2370" s="39">
        <f t="shared" si="1"/>
        <v>65</v>
      </c>
      <c r="C2370" s="39" t="str">
        <f>IFERROR(__xludf.DUMMYFUNCTION("IF(ISBETWEEN(B2370,60,69), ""Old"", IF(ISBETWEEN(B2370, 20, 29), ""Young"", ""Other""))"),"Old")</f>
        <v>Old</v>
      </c>
    </row>
    <row r="2371">
      <c r="A2371" s="40">
        <v>20633.0</v>
      </c>
      <c r="B2371" s="39">
        <f t="shared" si="1"/>
        <v>65</v>
      </c>
      <c r="C2371" s="39" t="str">
        <f>IFERROR(__xludf.DUMMYFUNCTION("IF(ISBETWEEN(B2371,60,69), ""Old"", IF(ISBETWEEN(B2371, 20, 29), ""Young"", ""Other""))"),"Old")</f>
        <v>Old</v>
      </c>
    </row>
    <row r="2372">
      <c r="A2372" s="40">
        <v>20634.0</v>
      </c>
      <c r="B2372" s="39">
        <f t="shared" si="1"/>
        <v>65</v>
      </c>
      <c r="C2372" s="39" t="str">
        <f>IFERROR(__xludf.DUMMYFUNCTION("IF(ISBETWEEN(B2372,60,69), ""Old"", IF(ISBETWEEN(B2372, 20, 29), ""Young"", ""Other""))"),"Old")</f>
        <v>Old</v>
      </c>
    </row>
    <row r="2373">
      <c r="A2373" s="40">
        <v>20635.0</v>
      </c>
      <c r="B2373" s="39">
        <f t="shared" si="1"/>
        <v>65</v>
      </c>
      <c r="C2373" s="39" t="str">
        <f>IFERROR(__xludf.DUMMYFUNCTION("IF(ISBETWEEN(B2373,60,69), ""Old"", IF(ISBETWEEN(B2373, 20, 29), ""Young"", ""Other""))"),"Old")</f>
        <v>Old</v>
      </c>
    </row>
    <row r="2374">
      <c r="A2374" s="40">
        <v>20636.0</v>
      </c>
      <c r="B2374" s="39">
        <f t="shared" si="1"/>
        <v>65</v>
      </c>
      <c r="C2374" s="39" t="str">
        <f>IFERROR(__xludf.DUMMYFUNCTION("IF(ISBETWEEN(B2374,60,69), ""Old"", IF(ISBETWEEN(B2374, 20, 29), ""Young"", ""Other""))"),"Old")</f>
        <v>Old</v>
      </c>
    </row>
    <row r="2375">
      <c r="A2375" s="40">
        <v>20637.0</v>
      </c>
      <c r="B2375" s="39">
        <f t="shared" si="1"/>
        <v>65</v>
      </c>
      <c r="C2375" s="39" t="str">
        <f>IFERROR(__xludf.DUMMYFUNCTION("IF(ISBETWEEN(B2375,60,69), ""Old"", IF(ISBETWEEN(B2375, 20, 29), ""Young"", ""Other""))"),"Old")</f>
        <v>Old</v>
      </c>
    </row>
    <row r="2376">
      <c r="A2376" s="40">
        <v>20638.0</v>
      </c>
      <c r="B2376" s="39">
        <f t="shared" si="1"/>
        <v>65</v>
      </c>
      <c r="C2376" s="39" t="str">
        <f>IFERROR(__xludf.DUMMYFUNCTION("IF(ISBETWEEN(B2376,60,69), ""Old"", IF(ISBETWEEN(B2376, 20, 29), ""Young"", ""Other""))"),"Old")</f>
        <v>Old</v>
      </c>
    </row>
    <row r="2377">
      <c r="A2377" s="40">
        <v>20639.0</v>
      </c>
      <c r="B2377" s="39">
        <f t="shared" si="1"/>
        <v>65</v>
      </c>
      <c r="C2377" s="39" t="str">
        <f>IFERROR(__xludf.DUMMYFUNCTION("IF(ISBETWEEN(B2377,60,69), ""Old"", IF(ISBETWEEN(B2377, 20, 29), ""Young"", ""Other""))"),"Old")</f>
        <v>Old</v>
      </c>
    </row>
    <row r="2378">
      <c r="A2378" s="40">
        <v>20640.0</v>
      </c>
      <c r="B2378" s="39">
        <f t="shared" si="1"/>
        <v>65</v>
      </c>
      <c r="C2378" s="39" t="str">
        <f>IFERROR(__xludf.DUMMYFUNCTION("IF(ISBETWEEN(B2378,60,69), ""Old"", IF(ISBETWEEN(B2378, 20, 29), ""Young"", ""Other""))"),"Old")</f>
        <v>Old</v>
      </c>
    </row>
    <row r="2379">
      <c r="A2379" s="40">
        <v>20641.0</v>
      </c>
      <c r="B2379" s="39">
        <f t="shared" si="1"/>
        <v>65</v>
      </c>
      <c r="C2379" s="39" t="str">
        <f>IFERROR(__xludf.DUMMYFUNCTION("IF(ISBETWEEN(B2379,60,69), ""Old"", IF(ISBETWEEN(B2379, 20, 29), ""Young"", ""Other""))"),"Old")</f>
        <v>Old</v>
      </c>
    </row>
    <row r="2380">
      <c r="A2380" s="40">
        <v>20642.0</v>
      </c>
      <c r="B2380" s="39">
        <f t="shared" si="1"/>
        <v>65</v>
      </c>
      <c r="C2380" s="39" t="str">
        <f>IFERROR(__xludf.DUMMYFUNCTION("IF(ISBETWEEN(B2380,60,69), ""Old"", IF(ISBETWEEN(B2380, 20, 29), ""Young"", ""Other""))"),"Old")</f>
        <v>Old</v>
      </c>
    </row>
    <row r="2381">
      <c r="A2381" s="40">
        <v>20643.0</v>
      </c>
      <c r="B2381" s="39">
        <f t="shared" si="1"/>
        <v>65</v>
      </c>
      <c r="C2381" s="39" t="str">
        <f>IFERROR(__xludf.DUMMYFUNCTION("IF(ISBETWEEN(B2381,60,69), ""Old"", IF(ISBETWEEN(B2381, 20, 29), ""Young"", ""Other""))"),"Old")</f>
        <v>Old</v>
      </c>
    </row>
    <row r="2382">
      <c r="A2382" s="40">
        <v>20644.0</v>
      </c>
      <c r="B2382" s="39">
        <f t="shared" si="1"/>
        <v>65</v>
      </c>
      <c r="C2382" s="39" t="str">
        <f>IFERROR(__xludf.DUMMYFUNCTION("IF(ISBETWEEN(B2382,60,69), ""Old"", IF(ISBETWEEN(B2382, 20, 29), ""Young"", ""Other""))"),"Old")</f>
        <v>Old</v>
      </c>
    </row>
    <row r="2383">
      <c r="A2383" s="40">
        <v>20645.0</v>
      </c>
      <c r="B2383" s="39">
        <f t="shared" si="1"/>
        <v>65</v>
      </c>
      <c r="C2383" s="39" t="str">
        <f>IFERROR(__xludf.DUMMYFUNCTION("IF(ISBETWEEN(B2383,60,69), ""Old"", IF(ISBETWEEN(B2383, 20, 29), ""Young"", ""Other""))"),"Old")</f>
        <v>Old</v>
      </c>
    </row>
    <row r="2384">
      <c r="A2384" s="40">
        <v>20646.0</v>
      </c>
      <c r="B2384" s="39">
        <f t="shared" si="1"/>
        <v>65</v>
      </c>
      <c r="C2384" s="39" t="str">
        <f>IFERROR(__xludf.DUMMYFUNCTION("IF(ISBETWEEN(B2384,60,69), ""Old"", IF(ISBETWEEN(B2384, 20, 29), ""Young"", ""Other""))"),"Old")</f>
        <v>Old</v>
      </c>
    </row>
    <row r="2385">
      <c r="A2385" s="40">
        <v>20647.0</v>
      </c>
      <c r="B2385" s="39">
        <f t="shared" si="1"/>
        <v>65</v>
      </c>
      <c r="C2385" s="39" t="str">
        <f>IFERROR(__xludf.DUMMYFUNCTION("IF(ISBETWEEN(B2385,60,69), ""Old"", IF(ISBETWEEN(B2385, 20, 29), ""Young"", ""Other""))"),"Old")</f>
        <v>Old</v>
      </c>
    </row>
    <row r="2386">
      <c r="A2386" s="40">
        <v>20648.0</v>
      </c>
      <c r="B2386" s="39">
        <f t="shared" si="1"/>
        <v>65</v>
      </c>
      <c r="C2386" s="39" t="str">
        <f>IFERROR(__xludf.DUMMYFUNCTION("IF(ISBETWEEN(B2386,60,69), ""Old"", IF(ISBETWEEN(B2386, 20, 29), ""Young"", ""Other""))"),"Old")</f>
        <v>Old</v>
      </c>
    </row>
    <row r="2387">
      <c r="A2387" s="40">
        <v>20649.0</v>
      </c>
      <c r="B2387" s="39">
        <f t="shared" si="1"/>
        <v>65</v>
      </c>
      <c r="C2387" s="39" t="str">
        <f>IFERROR(__xludf.DUMMYFUNCTION("IF(ISBETWEEN(B2387,60,69), ""Old"", IF(ISBETWEEN(B2387, 20, 29), ""Young"", ""Other""))"),"Old")</f>
        <v>Old</v>
      </c>
    </row>
    <row r="2388">
      <c r="A2388" s="40">
        <v>20650.0</v>
      </c>
      <c r="B2388" s="39">
        <f t="shared" si="1"/>
        <v>65</v>
      </c>
      <c r="C2388" s="39" t="str">
        <f>IFERROR(__xludf.DUMMYFUNCTION("IF(ISBETWEEN(B2388,60,69), ""Old"", IF(ISBETWEEN(B2388, 20, 29), ""Young"", ""Other""))"),"Old")</f>
        <v>Old</v>
      </c>
    </row>
    <row r="2389">
      <c r="A2389" s="40">
        <v>20651.0</v>
      </c>
      <c r="B2389" s="39">
        <f t="shared" si="1"/>
        <v>65</v>
      </c>
      <c r="C2389" s="39" t="str">
        <f>IFERROR(__xludf.DUMMYFUNCTION("IF(ISBETWEEN(B2389,60,69), ""Old"", IF(ISBETWEEN(B2389, 20, 29), ""Young"", ""Other""))"),"Old")</f>
        <v>Old</v>
      </c>
    </row>
    <row r="2390">
      <c r="A2390" s="40">
        <v>20652.0</v>
      </c>
      <c r="B2390" s="39">
        <f t="shared" si="1"/>
        <v>65</v>
      </c>
      <c r="C2390" s="39" t="str">
        <f>IFERROR(__xludf.DUMMYFUNCTION("IF(ISBETWEEN(B2390,60,69), ""Old"", IF(ISBETWEEN(B2390, 20, 29), ""Young"", ""Other""))"),"Old")</f>
        <v>Old</v>
      </c>
    </row>
    <row r="2391">
      <c r="A2391" s="40">
        <v>20653.0</v>
      </c>
      <c r="B2391" s="39">
        <f t="shared" si="1"/>
        <v>65</v>
      </c>
      <c r="C2391" s="39" t="str">
        <f>IFERROR(__xludf.DUMMYFUNCTION("IF(ISBETWEEN(B2391,60,69), ""Old"", IF(ISBETWEEN(B2391, 20, 29), ""Young"", ""Other""))"),"Old")</f>
        <v>Old</v>
      </c>
    </row>
    <row r="2392">
      <c r="A2392" s="40">
        <v>20654.0</v>
      </c>
      <c r="B2392" s="39">
        <f t="shared" si="1"/>
        <v>65</v>
      </c>
      <c r="C2392" s="39" t="str">
        <f>IFERROR(__xludf.DUMMYFUNCTION("IF(ISBETWEEN(B2392,60,69), ""Old"", IF(ISBETWEEN(B2392, 20, 29), ""Young"", ""Other""))"),"Old")</f>
        <v>Old</v>
      </c>
    </row>
    <row r="2393">
      <c r="A2393" s="40">
        <v>20655.0</v>
      </c>
      <c r="B2393" s="39">
        <f t="shared" si="1"/>
        <v>65</v>
      </c>
      <c r="C2393" s="39" t="str">
        <f>IFERROR(__xludf.DUMMYFUNCTION("IF(ISBETWEEN(B2393,60,69), ""Old"", IF(ISBETWEEN(B2393, 20, 29), ""Young"", ""Other""))"),"Old")</f>
        <v>Old</v>
      </c>
    </row>
    <row r="2394">
      <c r="A2394" s="40">
        <v>20656.0</v>
      </c>
      <c r="B2394" s="39">
        <f t="shared" si="1"/>
        <v>65</v>
      </c>
      <c r="C2394" s="39" t="str">
        <f>IFERROR(__xludf.DUMMYFUNCTION("IF(ISBETWEEN(B2394,60,69), ""Old"", IF(ISBETWEEN(B2394, 20, 29), ""Young"", ""Other""))"),"Old")</f>
        <v>Old</v>
      </c>
    </row>
    <row r="2395">
      <c r="A2395" s="40">
        <v>20657.0</v>
      </c>
      <c r="B2395" s="39">
        <f t="shared" si="1"/>
        <v>65</v>
      </c>
      <c r="C2395" s="39" t="str">
        <f>IFERROR(__xludf.DUMMYFUNCTION("IF(ISBETWEEN(B2395,60,69), ""Old"", IF(ISBETWEEN(B2395, 20, 29), ""Young"", ""Other""))"),"Old")</f>
        <v>Old</v>
      </c>
    </row>
    <row r="2396">
      <c r="A2396" s="40">
        <v>20658.0</v>
      </c>
      <c r="B2396" s="39">
        <f t="shared" si="1"/>
        <v>65</v>
      </c>
      <c r="C2396" s="39" t="str">
        <f>IFERROR(__xludf.DUMMYFUNCTION("IF(ISBETWEEN(B2396,60,69), ""Old"", IF(ISBETWEEN(B2396, 20, 29), ""Young"", ""Other""))"),"Old")</f>
        <v>Old</v>
      </c>
    </row>
    <row r="2397">
      <c r="A2397" s="40">
        <v>20659.0</v>
      </c>
      <c r="B2397" s="39">
        <f t="shared" si="1"/>
        <v>65</v>
      </c>
      <c r="C2397" s="39" t="str">
        <f>IFERROR(__xludf.DUMMYFUNCTION("IF(ISBETWEEN(B2397,60,69), ""Old"", IF(ISBETWEEN(B2397, 20, 29), ""Young"", ""Other""))"),"Old")</f>
        <v>Old</v>
      </c>
    </row>
    <row r="2398">
      <c r="A2398" s="40">
        <v>20660.0</v>
      </c>
      <c r="B2398" s="39">
        <f t="shared" si="1"/>
        <v>65</v>
      </c>
      <c r="C2398" s="39" t="str">
        <f>IFERROR(__xludf.DUMMYFUNCTION("IF(ISBETWEEN(B2398,60,69), ""Old"", IF(ISBETWEEN(B2398, 20, 29), ""Young"", ""Other""))"),"Old")</f>
        <v>Old</v>
      </c>
    </row>
    <row r="2399">
      <c r="A2399" s="40">
        <v>20661.0</v>
      </c>
      <c r="B2399" s="39">
        <f t="shared" si="1"/>
        <v>65</v>
      </c>
      <c r="C2399" s="39" t="str">
        <f>IFERROR(__xludf.DUMMYFUNCTION("IF(ISBETWEEN(B2399,60,69), ""Old"", IF(ISBETWEEN(B2399, 20, 29), ""Young"", ""Other""))"),"Old")</f>
        <v>Old</v>
      </c>
    </row>
    <row r="2400">
      <c r="A2400" s="40">
        <v>20662.0</v>
      </c>
      <c r="B2400" s="39">
        <f t="shared" si="1"/>
        <v>65</v>
      </c>
      <c r="C2400" s="39" t="str">
        <f>IFERROR(__xludf.DUMMYFUNCTION("IF(ISBETWEEN(B2400,60,69), ""Old"", IF(ISBETWEEN(B2400, 20, 29), ""Young"", ""Other""))"),"Old")</f>
        <v>Old</v>
      </c>
    </row>
    <row r="2401">
      <c r="A2401" s="40">
        <v>20663.0</v>
      </c>
      <c r="B2401" s="39">
        <f t="shared" si="1"/>
        <v>65</v>
      </c>
      <c r="C2401" s="39" t="str">
        <f>IFERROR(__xludf.DUMMYFUNCTION("IF(ISBETWEEN(B2401,60,69), ""Old"", IF(ISBETWEEN(B2401, 20, 29), ""Young"", ""Other""))"),"Old")</f>
        <v>Old</v>
      </c>
    </row>
    <row r="2402">
      <c r="A2402" s="40">
        <v>20664.0</v>
      </c>
      <c r="B2402" s="39">
        <f t="shared" si="1"/>
        <v>65</v>
      </c>
      <c r="C2402" s="39" t="str">
        <f>IFERROR(__xludf.DUMMYFUNCTION("IF(ISBETWEEN(B2402,60,69), ""Old"", IF(ISBETWEEN(B2402, 20, 29), ""Young"", ""Other""))"),"Old")</f>
        <v>Old</v>
      </c>
    </row>
    <row r="2403">
      <c r="A2403" s="40">
        <v>20665.0</v>
      </c>
      <c r="B2403" s="39">
        <f t="shared" si="1"/>
        <v>65</v>
      </c>
      <c r="C2403" s="39" t="str">
        <f>IFERROR(__xludf.DUMMYFUNCTION("IF(ISBETWEEN(B2403,60,69), ""Old"", IF(ISBETWEEN(B2403, 20, 29), ""Young"", ""Other""))"),"Old")</f>
        <v>Old</v>
      </c>
    </row>
    <row r="2404">
      <c r="A2404" s="40">
        <v>20666.0</v>
      </c>
      <c r="B2404" s="39">
        <f t="shared" si="1"/>
        <v>65</v>
      </c>
      <c r="C2404" s="39" t="str">
        <f>IFERROR(__xludf.DUMMYFUNCTION("IF(ISBETWEEN(B2404,60,69), ""Old"", IF(ISBETWEEN(B2404, 20, 29), ""Young"", ""Other""))"),"Old")</f>
        <v>Old</v>
      </c>
    </row>
    <row r="2405">
      <c r="A2405" s="40">
        <v>20667.0</v>
      </c>
      <c r="B2405" s="39">
        <f t="shared" si="1"/>
        <v>65</v>
      </c>
      <c r="C2405" s="39" t="str">
        <f>IFERROR(__xludf.DUMMYFUNCTION("IF(ISBETWEEN(B2405,60,69), ""Old"", IF(ISBETWEEN(B2405, 20, 29), ""Young"", ""Other""))"),"Old")</f>
        <v>Old</v>
      </c>
    </row>
    <row r="2406">
      <c r="A2406" s="40">
        <v>20668.0</v>
      </c>
      <c r="B2406" s="39">
        <f t="shared" si="1"/>
        <v>65</v>
      </c>
      <c r="C2406" s="39" t="str">
        <f>IFERROR(__xludf.DUMMYFUNCTION("IF(ISBETWEEN(B2406,60,69), ""Old"", IF(ISBETWEEN(B2406, 20, 29), ""Young"", ""Other""))"),"Old")</f>
        <v>Old</v>
      </c>
    </row>
    <row r="2407">
      <c r="A2407" s="40">
        <v>20669.0</v>
      </c>
      <c r="B2407" s="39">
        <f t="shared" si="1"/>
        <v>65</v>
      </c>
      <c r="C2407" s="39" t="str">
        <f>IFERROR(__xludf.DUMMYFUNCTION("IF(ISBETWEEN(B2407,60,69), ""Old"", IF(ISBETWEEN(B2407, 20, 29), ""Young"", ""Other""))"),"Old")</f>
        <v>Old</v>
      </c>
    </row>
    <row r="2408">
      <c r="A2408" s="40">
        <v>20670.0</v>
      </c>
      <c r="B2408" s="39">
        <f t="shared" si="1"/>
        <v>65</v>
      </c>
      <c r="C2408" s="39" t="str">
        <f>IFERROR(__xludf.DUMMYFUNCTION("IF(ISBETWEEN(B2408,60,69), ""Old"", IF(ISBETWEEN(B2408, 20, 29), ""Young"", ""Other""))"),"Old")</f>
        <v>Old</v>
      </c>
    </row>
    <row r="2409">
      <c r="A2409" s="40">
        <v>20671.0</v>
      </c>
      <c r="B2409" s="39">
        <f t="shared" si="1"/>
        <v>65</v>
      </c>
      <c r="C2409" s="39" t="str">
        <f>IFERROR(__xludf.DUMMYFUNCTION("IF(ISBETWEEN(B2409,60,69), ""Old"", IF(ISBETWEEN(B2409, 20, 29), ""Young"", ""Other""))"),"Old")</f>
        <v>Old</v>
      </c>
    </row>
    <row r="2410">
      <c r="A2410" s="40">
        <v>20672.0</v>
      </c>
      <c r="B2410" s="39">
        <f t="shared" si="1"/>
        <v>65</v>
      </c>
      <c r="C2410" s="39" t="str">
        <f>IFERROR(__xludf.DUMMYFUNCTION("IF(ISBETWEEN(B2410,60,69), ""Old"", IF(ISBETWEEN(B2410, 20, 29), ""Young"", ""Other""))"),"Old")</f>
        <v>Old</v>
      </c>
    </row>
    <row r="2411">
      <c r="A2411" s="40">
        <v>20673.0</v>
      </c>
      <c r="B2411" s="39">
        <f t="shared" si="1"/>
        <v>65</v>
      </c>
      <c r="C2411" s="39" t="str">
        <f>IFERROR(__xludf.DUMMYFUNCTION("IF(ISBETWEEN(B2411,60,69), ""Old"", IF(ISBETWEEN(B2411, 20, 29), ""Young"", ""Other""))"),"Old")</f>
        <v>Old</v>
      </c>
    </row>
    <row r="2412">
      <c r="A2412" s="40">
        <v>20674.0</v>
      </c>
      <c r="B2412" s="39">
        <f t="shared" si="1"/>
        <v>65</v>
      </c>
      <c r="C2412" s="39" t="str">
        <f>IFERROR(__xludf.DUMMYFUNCTION("IF(ISBETWEEN(B2412,60,69), ""Old"", IF(ISBETWEEN(B2412, 20, 29), ""Young"", ""Other""))"),"Old")</f>
        <v>Old</v>
      </c>
    </row>
    <row r="2413">
      <c r="A2413" s="40">
        <v>20675.0</v>
      </c>
      <c r="B2413" s="39">
        <f t="shared" si="1"/>
        <v>65</v>
      </c>
      <c r="C2413" s="39" t="str">
        <f>IFERROR(__xludf.DUMMYFUNCTION("IF(ISBETWEEN(B2413,60,69), ""Old"", IF(ISBETWEEN(B2413, 20, 29), ""Young"", ""Other""))"),"Old")</f>
        <v>Old</v>
      </c>
    </row>
    <row r="2414">
      <c r="A2414" s="40">
        <v>20676.0</v>
      </c>
      <c r="B2414" s="39">
        <f t="shared" si="1"/>
        <v>65</v>
      </c>
      <c r="C2414" s="39" t="str">
        <f>IFERROR(__xludf.DUMMYFUNCTION("IF(ISBETWEEN(B2414,60,69), ""Old"", IF(ISBETWEEN(B2414, 20, 29), ""Young"", ""Other""))"),"Old")</f>
        <v>Old</v>
      </c>
    </row>
    <row r="2415">
      <c r="A2415" s="40">
        <v>20677.0</v>
      </c>
      <c r="B2415" s="39">
        <f t="shared" si="1"/>
        <v>65</v>
      </c>
      <c r="C2415" s="39" t="str">
        <f>IFERROR(__xludf.DUMMYFUNCTION("IF(ISBETWEEN(B2415,60,69), ""Old"", IF(ISBETWEEN(B2415, 20, 29), ""Young"", ""Other""))"),"Old")</f>
        <v>Old</v>
      </c>
    </row>
    <row r="2416">
      <c r="A2416" s="40">
        <v>20678.0</v>
      </c>
      <c r="B2416" s="39">
        <f t="shared" si="1"/>
        <v>65</v>
      </c>
      <c r="C2416" s="39" t="str">
        <f>IFERROR(__xludf.DUMMYFUNCTION("IF(ISBETWEEN(B2416,60,69), ""Old"", IF(ISBETWEEN(B2416, 20, 29), ""Young"", ""Other""))"),"Old")</f>
        <v>Old</v>
      </c>
    </row>
    <row r="2417">
      <c r="A2417" s="40">
        <v>20679.0</v>
      </c>
      <c r="B2417" s="39">
        <f t="shared" si="1"/>
        <v>65</v>
      </c>
      <c r="C2417" s="39" t="str">
        <f>IFERROR(__xludf.DUMMYFUNCTION("IF(ISBETWEEN(B2417,60,69), ""Old"", IF(ISBETWEEN(B2417, 20, 29), ""Young"", ""Other""))"),"Old")</f>
        <v>Old</v>
      </c>
    </row>
    <row r="2418">
      <c r="A2418" s="40">
        <v>20680.0</v>
      </c>
      <c r="B2418" s="39">
        <f t="shared" si="1"/>
        <v>65</v>
      </c>
      <c r="C2418" s="39" t="str">
        <f>IFERROR(__xludf.DUMMYFUNCTION("IF(ISBETWEEN(B2418,60,69), ""Old"", IF(ISBETWEEN(B2418, 20, 29), ""Young"", ""Other""))"),"Old")</f>
        <v>Old</v>
      </c>
    </row>
    <row r="2419">
      <c r="A2419" s="40">
        <v>20681.0</v>
      </c>
      <c r="B2419" s="39">
        <f t="shared" si="1"/>
        <v>65</v>
      </c>
      <c r="C2419" s="39" t="str">
        <f>IFERROR(__xludf.DUMMYFUNCTION("IF(ISBETWEEN(B2419,60,69), ""Old"", IF(ISBETWEEN(B2419, 20, 29), ""Young"", ""Other""))"),"Old")</f>
        <v>Old</v>
      </c>
    </row>
    <row r="2420">
      <c r="A2420" s="40">
        <v>20682.0</v>
      </c>
      <c r="B2420" s="39">
        <f t="shared" si="1"/>
        <v>65</v>
      </c>
      <c r="C2420" s="39" t="str">
        <f>IFERROR(__xludf.DUMMYFUNCTION("IF(ISBETWEEN(B2420,60,69), ""Old"", IF(ISBETWEEN(B2420, 20, 29), ""Young"", ""Other""))"),"Old")</f>
        <v>Old</v>
      </c>
    </row>
    <row r="2421">
      <c r="A2421" s="40">
        <v>20683.0</v>
      </c>
      <c r="B2421" s="39">
        <f t="shared" si="1"/>
        <v>65</v>
      </c>
      <c r="C2421" s="39" t="str">
        <f>IFERROR(__xludf.DUMMYFUNCTION("IF(ISBETWEEN(B2421,60,69), ""Old"", IF(ISBETWEEN(B2421, 20, 29), ""Young"", ""Other""))"),"Old")</f>
        <v>Old</v>
      </c>
    </row>
    <row r="2422">
      <c r="A2422" s="40">
        <v>20684.0</v>
      </c>
      <c r="B2422" s="39">
        <f t="shared" si="1"/>
        <v>65</v>
      </c>
      <c r="C2422" s="39" t="str">
        <f>IFERROR(__xludf.DUMMYFUNCTION("IF(ISBETWEEN(B2422,60,69), ""Old"", IF(ISBETWEEN(B2422, 20, 29), ""Young"", ""Other""))"),"Old")</f>
        <v>Old</v>
      </c>
    </row>
    <row r="2423">
      <c r="A2423" s="40">
        <v>20685.0</v>
      </c>
      <c r="B2423" s="39">
        <f t="shared" si="1"/>
        <v>65</v>
      </c>
      <c r="C2423" s="39" t="str">
        <f>IFERROR(__xludf.DUMMYFUNCTION("IF(ISBETWEEN(B2423,60,69), ""Old"", IF(ISBETWEEN(B2423, 20, 29), ""Young"", ""Other""))"),"Old")</f>
        <v>Old</v>
      </c>
    </row>
    <row r="2424">
      <c r="A2424" s="40">
        <v>20686.0</v>
      </c>
      <c r="B2424" s="39">
        <f t="shared" si="1"/>
        <v>65</v>
      </c>
      <c r="C2424" s="39" t="str">
        <f>IFERROR(__xludf.DUMMYFUNCTION("IF(ISBETWEEN(B2424,60,69), ""Old"", IF(ISBETWEEN(B2424, 20, 29), ""Young"", ""Other""))"),"Old")</f>
        <v>Old</v>
      </c>
    </row>
    <row r="2425">
      <c r="A2425" s="40">
        <v>20687.0</v>
      </c>
      <c r="B2425" s="39">
        <f t="shared" si="1"/>
        <v>65</v>
      </c>
      <c r="C2425" s="39" t="str">
        <f>IFERROR(__xludf.DUMMYFUNCTION("IF(ISBETWEEN(B2425,60,69), ""Old"", IF(ISBETWEEN(B2425, 20, 29), ""Young"", ""Other""))"),"Old")</f>
        <v>Old</v>
      </c>
    </row>
    <row r="2426">
      <c r="A2426" s="40">
        <v>20688.0</v>
      </c>
      <c r="B2426" s="39">
        <f t="shared" si="1"/>
        <v>65</v>
      </c>
      <c r="C2426" s="39" t="str">
        <f>IFERROR(__xludf.DUMMYFUNCTION("IF(ISBETWEEN(B2426,60,69), ""Old"", IF(ISBETWEEN(B2426, 20, 29), ""Young"", ""Other""))"),"Old")</f>
        <v>Old</v>
      </c>
    </row>
    <row r="2427">
      <c r="A2427" s="40">
        <v>20689.0</v>
      </c>
      <c r="B2427" s="39">
        <f t="shared" si="1"/>
        <v>65</v>
      </c>
      <c r="C2427" s="39" t="str">
        <f>IFERROR(__xludf.DUMMYFUNCTION("IF(ISBETWEEN(B2427,60,69), ""Old"", IF(ISBETWEEN(B2427, 20, 29), ""Young"", ""Other""))"),"Old")</f>
        <v>Old</v>
      </c>
    </row>
    <row r="2428">
      <c r="A2428" s="40">
        <v>20690.0</v>
      </c>
      <c r="B2428" s="39">
        <f t="shared" si="1"/>
        <v>65</v>
      </c>
      <c r="C2428" s="39" t="str">
        <f>IFERROR(__xludf.DUMMYFUNCTION("IF(ISBETWEEN(B2428,60,69), ""Old"", IF(ISBETWEEN(B2428, 20, 29), ""Young"", ""Other""))"),"Old")</f>
        <v>Old</v>
      </c>
    </row>
    <row r="2429">
      <c r="A2429" s="40">
        <v>20691.0</v>
      </c>
      <c r="B2429" s="39">
        <f t="shared" si="1"/>
        <v>65</v>
      </c>
      <c r="C2429" s="39" t="str">
        <f>IFERROR(__xludf.DUMMYFUNCTION("IF(ISBETWEEN(B2429,60,69), ""Old"", IF(ISBETWEEN(B2429, 20, 29), ""Young"", ""Other""))"),"Old")</f>
        <v>Old</v>
      </c>
    </row>
    <row r="2430">
      <c r="A2430" s="40">
        <v>20692.0</v>
      </c>
      <c r="B2430" s="39">
        <f t="shared" si="1"/>
        <v>65</v>
      </c>
      <c r="C2430" s="39" t="str">
        <f>IFERROR(__xludf.DUMMYFUNCTION("IF(ISBETWEEN(B2430,60,69), ""Old"", IF(ISBETWEEN(B2430, 20, 29), ""Young"", ""Other""))"),"Old")</f>
        <v>Old</v>
      </c>
    </row>
    <row r="2431">
      <c r="A2431" s="40">
        <v>20693.0</v>
      </c>
      <c r="B2431" s="39">
        <f t="shared" si="1"/>
        <v>65</v>
      </c>
      <c r="C2431" s="39" t="str">
        <f>IFERROR(__xludf.DUMMYFUNCTION("IF(ISBETWEEN(B2431,60,69), ""Old"", IF(ISBETWEEN(B2431, 20, 29), ""Young"", ""Other""))"),"Old")</f>
        <v>Old</v>
      </c>
    </row>
    <row r="2432">
      <c r="A2432" s="40">
        <v>20694.0</v>
      </c>
      <c r="B2432" s="39">
        <f t="shared" si="1"/>
        <v>65</v>
      </c>
      <c r="C2432" s="39" t="str">
        <f>IFERROR(__xludf.DUMMYFUNCTION("IF(ISBETWEEN(B2432,60,69), ""Old"", IF(ISBETWEEN(B2432, 20, 29), ""Young"", ""Other""))"),"Old")</f>
        <v>Old</v>
      </c>
    </row>
    <row r="2433">
      <c r="A2433" s="40">
        <v>20695.0</v>
      </c>
      <c r="B2433" s="39">
        <f t="shared" si="1"/>
        <v>65</v>
      </c>
      <c r="C2433" s="39" t="str">
        <f>IFERROR(__xludf.DUMMYFUNCTION("IF(ISBETWEEN(B2433,60,69), ""Old"", IF(ISBETWEEN(B2433, 20, 29), ""Young"", ""Other""))"),"Old")</f>
        <v>Old</v>
      </c>
    </row>
    <row r="2434">
      <c r="A2434" s="40">
        <v>20696.0</v>
      </c>
      <c r="B2434" s="39">
        <f t="shared" si="1"/>
        <v>65</v>
      </c>
      <c r="C2434" s="39" t="str">
        <f>IFERROR(__xludf.DUMMYFUNCTION("IF(ISBETWEEN(B2434,60,69), ""Old"", IF(ISBETWEEN(B2434, 20, 29), ""Young"", ""Other""))"),"Old")</f>
        <v>Old</v>
      </c>
    </row>
    <row r="2435">
      <c r="A2435" s="40">
        <v>20697.0</v>
      </c>
      <c r="B2435" s="39">
        <f t="shared" si="1"/>
        <v>65</v>
      </c>
      <c r="C2435" s="39" t="str">
        <f>IFERROR(__xludf.DUMMYFUNCTION("IF(ISBETWEEN(B2435,60,69), ""Old"", IF(ISBETWEEN(B2435, 20, 29), ""Young"", ""Other""))"),"Old")</f>
        <v>Old</v>
      </c>
    </row>
    <row r="2436">
      <c r="A2436" s="40">
        <v>20698.0</v>
      </c>
      <c r="B2436" s="39">
        <f t="shared" si="1"/>
        <v>65</v>
      </c>
      <c r="C2436" s="39" t="str">
        <f>IFERROR(__xludf.DUMMYFUNCTION("IF(ISBETWEEN(B2436,60,69), ""Old"", IF(ISBETWEEN(B2436, 20, 29), ""Young"", ""Other""))"),"Old")</f>
        <v>Old</v>
      </c>
    </row>
    <row r="2437">
      <c r="A2437" s="40">
        <v>20699.0</v>
      </c>
      <c r="B2437" s="39">
        <f t="shared" si="1"/>
        <v>65</v>
      </c>
      <c r="C2437" s="39" t="str">
        <f>IFERROR(__xludf.DUMMYFUNCTION("IF(ISBETWEEN(B2437,60,69), ""Old"", IF(ISBETWEEN(B2437, 20, 29), ""Young"", ""Other""))"),"Old")</f>
        <v>Old</v>
      </c>
    </row>
    <row r="2438">
      <c r="A2438" s="40">
        <v>20700.0</v>
      </c>
      <c r="B2438" s="39">
        <f t="shared" si="1"/>
        <v>65</v>
      </c>
      <c r="C2438" s="39" t="str">
        <f>IFERROR(__xludf.DUMMYFUNCTION("IF(ISBETWEEN(B2438,60,69), ""Old"", IF(ISBETWEEN(B2438, 20, 29), ""Young"", ""Other""))"),"Old")</f>
        <v>Old</v>
      </c>
    </row>
    <row r="2439">
      <c r="A2439" s="40">
        <v>20701.0</v>
      </c>
      <c r="B2439" s="39">
        <f t="shared" si="1"/>
        <v>65</v>
      </c>
      <c r="C2439" s="39" t="str">
        <f>IFERROR(__xludf.DUMMYFUNCTION("IF(ISBETWEEN(B2439,60,69), ""Old"", IF(ISBETWEEN(B2439, 20, 29), ""Young"", ""Other""))"),"Old")</f>
        <v>Old</v>
      </c>
    </row>
    <row r="2440">
      <c r="A2440" s="40">
        <v>20702.0</v>
      </c>
      <c r="B2440" s="39">
        <f t="shared" si="1"/>
        <v>65</v>
      </c>
      <c r="C2440" s="39" t="str">
        <f>IFERROR(__xludf.DUMMYFUNCTION("IF(ISBETWEEN(B2440,60,69), ""Old"", IF(ISBETWEEN(B2440, 20, 29), ""Young"", ""Other""))"),"Old")</f>
        <v>Old</v>
      </c>
    </row>
    <row r="2441">
      <c r="A2441" s="40">
        <v>20703.0</v>
      </c>
      <c r="B2441" s="39">
        <f t="shared" si="1"/>
        <v>65</v>
      </c>
      <c r="C2441" s="39" t="str">
        <f>IFERROR(__xludf.DUMMYFUNCTION("IF(ISBETWEEN(B2441,60,69), ""Old"", IF(ISBETWEEN(B2441, 20, 29), ""Young"", ""Other""))"),"Old")</f>
        <v>Old</v>
      </c>
    </row>
    <row r="2442">
      <c r="A2442" s="40">
        <v>20704.0</v>
      </c>
      <c r="B2442" s="39">
        <f t="shared" si="1"/>
        <v>65</v>
      </c>
      <c r="C2442" s="39" t="str">
        <f>IFERROR(__xludf.DUMMYFUNCTION("IF(ISBETWEEN(B2442,60,69), ""Old"", IF(ISBETWEEN(B2442, 20, 29), ""Young"", ""Other""))"),"Old")</f>
        <v>Old</v>
      </c>
    </row>
    <row r="2443">
      <c r="A2443" s="40">
        <v>20705.0</v>
      </c>
      <c r="B2443" s="39">
        <f t="shared" si="1"/>
        <v>65</v>
      </c>
      <c r="C2443" s="39" t="str">
        <f>IFERROR(__xludf.DUMMYFUNCTION("IF(ISBETWEEN(B2443,60,69), ""Old"", IF(ISBETWEEN(B2443, 20, 29), ""Young"", ""Other""))"),"Old")</f>
        <v>Old</v>
      </c>
    </row>
    <row r="2444">
      <c r="A2444" s="40">
        <v>20706.0</v>
      </c>
      <c r="B2444" s="39">
        <f t="shared" si="1"/>
        <v>65</v>
      </c>
      <c r="C2444" s="39" t="str">
        <f>IFERROR(__xludf.DUMMYFUNCTION("IF(ISBETWEEN(B2444,60,69), ""Old"", IF(ISBETWEEN(B2444, 20, 29), ""Young"", ""Other""))"),"Old")</f>
        <v>Old</v>
      </c>
    </row>
    <row r="2445">
      <c r="A2445" s="40">
        <v>20707.0</v>
      </c>
      <c r="B2445" s="39">
        <f t="shared" si="1"/>
        <v>65</v>
      </c>
      <c r="C2445" s="39" t="str">
        <f>IFERROR(__xludf.DUMMYFUNCTION("IF(ISBETWEEN(B2445,60,69), ""Old"", IF(ISBETWEEN(B2445, 20, 29), ""Young"", ""Other""))"),"Old")</f>
        <v>Old</v>
      </c>
    </row>
    <row r="2446">
      <c r="A2446" s="40">
        <v>20708.0</v>
      </c>
      <c r="B2446" s="39">
        <f t="shared" si="1"/>
        <v>65</v>
      </c>
      <c r="C2446" s="39" t="str">
        <f>IFERROR(__xludf.DUMMYFUNCTION("IF(ISBETWEEN(B2446,60,69), ""Old"", IF(ISBETWEEN(B2446, 20, 29), ""Young"", ""Other""))"),"Old")</f>
        <v>Old</v>
      </c>
    </row>
    <row r="2447">
      <c r="A2447" s="40">
        <v>20709.0</v>
      </c>
      <c r="B2447" s="39">
        <f t="shared" si="1"/>
        <v>65</v>
      </c>
      <c r="C2447" s="39" t="str">
        <f>IFERROR(__xludf.DUMMYFUNCTION("IF(ISBETWEEN(B2447,60,69), ""Old"", IF(ISBETWEEN(B2447, 20, 29), ""Young"", ""Other""))"),"Old")</f>
        <v>Old</v>
      </c>
    </row>
    <row r="2448">
      <c r="A2448" s="40">
        <v>20710.0</v>
      </c>
      <c r="B2448" s="39">
        <f t="shared" si="1"/>
        <v>65</v>
      </c>
      <c r="C2448" s="39" t="str">
        <f>IFERROR(__xludf.DUMMYFUNCTION("IF(ISBETWEEN(B2448,60,69), ""Old"", IF(ISBETWEEN(B2448, 20, 29), ""Young"", ""Other""))"),"Old")</f>
        <v>Old</v>
      </c>
    </row>
    <row r="2449">
      <c r="A2449" s="40">
        <v>20711.0</v>
      </c>
      <c r="B2449" s="39">
        <f t="shared" si="1"/>
        <v>65</v>
      </c>
      <c r="C2449" s="39" t="str">
        <f>IFERROR(__xludf.DUMMYFUNCTION("IF(ISBETWEEN(B2449,60,69), ""Old"", IF(ISBETWEEN(B2449, 20, 29), ""Young"", ""Other""))"),"Old")</f>
        <v>Old</v>
      </c>
    </row>
    <row r="2450">
      <c r="A2450" s="40">
        <v>20712.0</v>
      </c>
      <c r="B2450" s="39">
        <f t="shared" si="1"/>
        <v>65</v>
      </c>
      <c r="C2450" s="39" t="str">
        <f>IFERROR(__xludf.DUMMYFUNCTION("IF(ISBETWEEN(B2450,60,69), ""Old"", IF(ISBETWEEN(B2450, 20, 29), ""Young"", ""Other""))"),"Old")</f>
        <v>Old</v>
      </c>
    </row>
    <row r="2451">
      <c r="A2451" s="40">
        <v>20713.0</v>
      </c>
      <c r="B2451" s="39">
        <f t="shared" si="1"/>
        <v>65</v>
      </c>
      <c r="C2451" s="39" t="str">
        <f>IFERROR(__xludf.DUMMYFUNCTION("IF(ISBETWEEN(B2451,60,69), ""Old"", IF(ISBETWEEN(B2451, 20, 29), ""Young"", ""Other""))"),"Old")</f>
        <v>Old</v>
      </c>
    </row>
    <row r="2452">
      <c r="A2452" s="40">
        <v>20714.0</v>
      </c>
      <c r="B2452" s="39">
        <f t="shared" si="1"/>
        <v>65</v>
      </c>
      <c r="C2452" s="39" t="str">
        <f>IFERROR(__xludf.DUMMYFUNCTION("IF(ISBETWEEN(B2452,60,69), ""Old"", IF(ISBETWEEN(B2452, 20, 29), ""Young"", ""Other""))"),"Old")</f>
        <v>Old</v>
      </c>
    </row>
    <row r="2453">
      <c r="A2453" s="40">
        <v>20715.0</v>
      </c>
      <c r="B2453" s="39">
        <f t="shared" si="1"/>
        <v>65</v>
      </c>
      <c r="C2453" s="39" t="str">
        <f>IFERROR(__xludf.DUMMYFUNCTION("IF(ISBETWEEN(B2453,60,69), ""Old"", IF(ISBETWEEN(B2453, 20, 29), ""Young"", ""Other""))"),"Old")</f>
        <v>Old</v>
      </c>
    </row>
    <row r="2454">
      <c r="A2454" s="40">
        <v>20716.0</v>
      </c>
      <c r="B2454" s="39">
        <f t="shared" si="1"/>
        <v>65</v>
      </c>
      <c r="C2454" s="39" t="str">
        <f>IFERROR(__xludf.DUMMYFUNCTION("IF(ISBETWEEN(B2454,60,69), ""Old"", IF(ISBETWEEN(B2454, 20, 29), ""Young"", ""Other""))"),"Old")</f>
        <v>Old</v>
      </c>
    </row>
    <row r="2455">
      <c r="A2455" s="40">
        <v>20717.0</v>
      </c>
      <c r="B2455" s="39">
        <f t="shared" si="1"/>
        <v>65</v>
      </c>
      <c r="C2455" s="39" t="str">
        <f>IFERROR(__xludf.DUMMYFUNCTION("IF(ISBETWEEN(B2455,60,69), ""Old"", IF(ISBETWEEN(B2455, 20, 29), ""Young"", ""Other""))"),"Old")</f>
        <v>Old</v>
      </c>
    </row>
    <row r="2456">
      <c r="A2456" s="40">
        <v>20718.0</v>
      </c>
      <c r="B2456" s="39">
        <f t="shared" si="1"/>
        <v>65</v>
      </c>
      <c r="C2456" s="39" t="str">
        <f>IFERROR(__xludf.DUMMYFUNCTION("IF(ISBETWEEN(B2456,60,69), ""Old"", IF(ISBETWEEN(B2456, 20, 29), ""Young"", ""Other""))"),"Old")</f>
        <v>Old</v>
      </c>
    </row>
    <row r="2457">
      <c r="A2457" s="40">
        <v>20719.0</v>
      </c>
      <c r="B2457" s="39">
        <f t="shared" si="1"/>
        <v>65</v>
      </c>
      <c r="C2457" s="39" t="str">
        <f>IFERROR(__xludf.DUMMYFUNCTION("IF(ISBETWEEN(B2457,60,69), ""Old"", IF(ISBETWEEN(B2457, 20, 29), ""Young"", ""Other""))"),"Old")</f>
        <v>Old</v>
      </c>
    </row>
    <row r="2458">
      <c r="A2458" s="40">
        <v>20720.0</v>
      </c>
      <c r="B2458" s="39">
        <f t="shared" si="1"/>
        <v>65</v>
      </c>
      <c r="C2458" s="39" t="str">
        <f>IFERROR(__xludf.DUMMYFUNCTION("IF(ISBETWEEN(B2458,60,69), ""Old"", IF(ISBETWEEN(B2458, 20, 29), ""Young"", ""Other""))"),"Old")</f>
        <v>Old</v>
      </c>
    </row>
    <row r="2459">
      <c r="A2459" s="40">
        <v>20721.0</v>
      </c>
      <c r="B2459" s="39">
        <f t="shared" si="1"/>
        <v>65</v>
      </c>
      <c r="C2459" s="39" t="str">
        <f>IFERROR(__xludf.DUMMYFUNCTION("IF(ISBETWEEN(B2459,60,69), ""Old"", IF(ISBETWEEN(B2459, 20, 29), ""Young"", ""Other""))"),"Old")</f>
        <v>Old</v>
      </c>
    </row>
    <row r="2460">
      <c r="A2460" s="40">
        <v>20722.0</v>
      </c>
      <c r="B2460" s="39">
        <f t="shared" si="1"/>
        <v>65</v>
      </c>
      <c r="C2460" s="39" t="str">
        <f>IFERROR(__xludf.DUMMYFUNCTION("IF(ISBETWEEN(B2460,60,69), ""Old"", IF(ISBETWEEN(B2460, 20, 29), ""Young"", ""Other""))"),"Old")</f>
        <v>Old</v>
      </c>
    </row>
    <row r="2461">
      <c r="A2461" s="40">
        <v>20723.0</v>
      </c>
      <c r="B2461" s="39">
        <f t="shared" si="1"/>
        <v>65</v>
      </c>
      <c r="C2461" s="39" t="str">
        <f>IFERROR(__xludf.DUMMYFUNCTION("IF(ISBETWEEN(B2461,60,69), ""Old"", IF(ISBETWEEN(B2461, 20, 29), ""Young"", ""Other""))"),"Old")</f>
        <v>Old</v>
      </c>
    </row>
    <row r="2462">
      <c r="A2462" s="40">
        <v>20724.0</v>
      </c>
      <c r="B2462" s="39">
        <f t="shared" si="1"/>
        <v>65</v>
      </c>
      <c r="C2462" s="39" t="str">
        <f>IFERROR(__xludf.DUMMYFUNCTION("IF(ISBETWEEN(B2462,60,69), ""Old"", IF(ISBETWEEN(B2462, 20, 29), ""Young"", ""Other""))"),"Old")</f>
        <v>Old</v>
      </c>
    </row>
    <row r="2463">
      <c r="A2463" s="40">
        <v>20725.0</v>
      </c>
      <c r="B2463" s="39">
        <f t="shared" si="1"/>
        <v>65</v>
      </c>
      <c r="C2463" s="39" t="str">
        <f>IFERROR(__xludf.DUMMYFUNCTION("IF(ISBETWEEN(B2463,60,69), ""Old"", IF(ISBETWEEN(B2463, 20, 29), ""Young"", ""Other""))"),"Old")</f>
        <v>Old</v>
      </c>
    </row>
    <row r="2464">
      <c r="A2464" s="40">
        <v>20726.0</v>
      </c>
      <c r="B2464" s="39">
        <f t="shared" si="1"/>
        <v>65</v>
      </c>
      <c r="C2464" s="39" t="str">
        <f>IFERROR(__xludf.DUMMYFUNCTION("IF(ISBETWEEN(B2464,60,69), ""Old"", IF(ISBETWEEN(B2464, 20, 29), ""Young"", ""Other""))"),"Old")</f>
        <v>Old</v>
      </c>
    </row>
    <row r="2465">
      <c r="A2465" s="40">
        <v>20727.0</v>
      </c>
      <c r="B2465" s="39">
        <f t="shared" si="1"/>
        <v>65</v>
      </c>
      <c r="C2465" s="39" t="str">
        <f>IFERROR(__xludf.DUMMYFUNCTION("IF(ISBETWEEN(B2465,60,69), ""Old"", IF(ISBETWEEN(B2465, 20, 29), ""Young"", ""Other""))"),"Old")</f>
        <v>Old</v>
      </c>
    </row>
    <row r="2466">
      <c r="A2466" s="40">
        <v>20728.0</v>
      </c>
      <c r="B2466" s="39">
        <f t="shared" si="1"/>
        <v>65</v>
      </c>
      <c r="C2466" s="39" t="str">
        <f>IFERROR(__xludf.DUMMYFUNCTION("IF(ISBETWEEN(B2466,60,69), ""Old"", IF(ISBETWEEN(B2466, 20, 29), ""Young"", ""Other""))"),"Old")</f>
        <v>Old</v>
      </c>
    </row>
    <row r="2467">
      <c r="A2467" s="40">
        <v>20729.0</v>
      </c>
      <c r="B2467" s="39">
        <f t="shared" si="1"/>
        <v>65</v>
      </c>
      <c r="C2467" s="39" t="str">
        <f>IFERROR(__xludf.DUMMYFUNCTION("IF(ISBETWEEN(B2467,60,69), ""Old"", IF(ISBETWEEN(B2467, 20, 29), ""Young"", ""Other""))"),"Old")</f>
        <v>Old</v>
      </c>
    </row>
    <row r="2468">
      <c r="A2468" s="40">
        <v>20730.0</v>
      </c>
      <c r="B2468" s="39">
        <f t="shared" si="1"/>
        <v>65</v>
      </c>
      <c r="C2468" s="39" t="str">
        <f>IFERROR(__xludf.DUMMYFUNCTION("IF(ISBETWEEN(B2468,60,69), ""Old"", IF(ISBETWEEN(B2468, 20, 29), ""Young"", ""Other""))"),"Old")</f>
        <v>Old</v>
      </c>
    </row>
    <row r="2469">
      <c r="A2469" s="40">
        <v>20731.0</v>
      </c>
      <c r="B2469" s="39">
        <f t="shared" si="1"/>
        <v>65</v>
      </c>
      <c r="C2469" s="39" t="str">
        <f>IFERROR(__xludf.DUMMYFUNCTION("IF(ISBETWEEN(B2469,60,69), ""Old"", IF(ISBETWEEN(B2469, 20, 29), ""Young"", ""Other""))"),"Old")</f>
        <v>Old</v>
      </c>
    </row>
    <row r="2470">
      <c r="A2470" s="40">
        <v>20732.0</v>
      </c>
      <c r="B2470" s="39">
        <f t="shared" si="1"/>
        <v>65</v>
      </c>
      <c r="C2470" s="39" t="str">
        <f>IFERROR(__xludf.DUMMYFUNCTION("IF(ISBETWEEN(B2470,60,69), ""Old"", IF(ISBETWEEN(B2470, 20, 29), ""Young"", ""Other""))"),"Old")</f>
        <v>Old</v>
      </c>
    </row>
    <row r="2471">
      <c r="A2471" s="40">
        <v>20733.0</v>
      </c>
      <c r="B2471" s="39">
        <f t="shared" si="1"/>
        <v>65</v>
      </c>
      <c r="C2471" s="39" t="str">
        <f>IFERROR(__xludf.DUMMYFUNCTION("IF(ISBETWEEN(B2471,60,69), ""Old"", IF(ISBETWEEN(B2471, 20, 29), ""Young"", ""Other""))"),"Old")</f>
        <v>Old</v>
      </c>
    </row>
    <row r="2472">
      <c r="A2472" s="40">
        <v>20734.0</v>
      </c>
      <c r="B2472" s="39">
        <f t="shared" si="1"/>
        <v>65</v>
      </c>
      <c r="C2472" s="39" t="str">
        <f>IFERROR(__xludf.DUMMYFUNCTION("IF(ISBETWEEN(B2472,60,69), ""Old"", IF(ISBETWEEN(B2472, 20, 29), ""Young"", ""Other""))"),"Old")</f>
        <v>Old</v>
      </c>
    </row>
    <row r="2473">
      <c r="A2473" s="40">
        <v>20735.0</v>
      </c>
      <c r="B2473" s="39">
        <f t="shared" si="1"/>
        <v>65</v>
      </c>
      <c r="C2473" s="39" t="str">
        <f>IFERROR(__xludf.DUMMYFUNCTION("IF(ISBETWEEN(B2473,60,69), ""Old"", IF(ISBETWEEN(B2473, 20, 29), ""Young"", ""Other""))"),"Old")</f>
        <v>Old</v>
      </c>
    </row>
    <row r="2474">
      <c r="A2474" s="40">
        <v>20736.0</v>
      </c>
      <c r="B2474" s="39">
        <f t="shared" si="1"/>
        <v>65</v>
      </c>
      <c r="C2474" s="39" t="str">
        <f>IFERROR(__xludf.DUMMYFUNCTION("IF(ISBETWEEN(B2474,60,69), ""Old"", IF(ISBETWEEN(B2474, 20, 29), ""Young"", ""Other""))"),"Old")</f>
        <v>Old</v>
      </c>
    </row>
    <row r="2475">
      <c r="A2475" s="40">
        <v>20737.0</v>
      </c>
      <c r="B2475" s="39">
        <f t="shared" si="1"/>
        <v>65</v>
      </c>
      <c r="C2475" s="39" t="str">
        <f>IFERROR(__xludf.DUMMYFUNCTION("IF(ISBETWEEN(B2475,60,69), ""Old"", IF(ISBETWEEN(B2475, 20, 29), ""Young"", ""Other""))"),"Old")</f>
        <v>Old</v>
      </c>
    </row>
    <row r="2476">
      <c r="A2476" s="40">
        <v>20738.0</v>
      </c>
      <c r="B2476" s="39">
        <f t="shared" si="1"/>
        <v>65</v>
      </c>
      <c r="C2476" s="39" t="str">
        <f>IFERROR(__xludf.DUMMYFUNCTION("IF(ISBETWEEN(B2476,60,69), ""Old"", IF(ISBETWEEN(B2476, 20, 29), ""Young"", ""Other""))"),"Old")</f>
        <v>Old</v>
      </c>
    </row>
    <row r="2477">
      <c r="A2477" s="40">
        <v>20739.0</v>
      </c>
      <c r="B2477" s="39">
        <f t="shared" si="1"/>
        <v>65</v>
      </c>
      <c r="C2477" s="39" t="str">
        <f>IFERROR(__xludf.DUMMYFUNCTION("IF(ISBETWEEN(B2477,60,69), ""Old"", IF(ISBETWEEN(B2477, 20, 29), ""Young"", ""Other""))"),"Old")</f>
        <v>Old</v>
      </c>
    </row>
    <row r="2478">
      <c r="A2478" s="40">
        <v>20740.0</v>
      </c>
      <c r="B2478" s="39">
        <f t="shared" si="1"/>
        <v>65</v>
      </c>
      <c r="C2478" s="39" t="str">
        <f>IFERROR(__xludf.DUMMYFUNCTION("IF(ISBETWEEN(B2478,60,69), ""Old"", IF(ISBETWEEN(B2478, 20, 29), ""Young"", ""Other""))"),"Old")</f>
        <v>Old</v>
      </c>
    </row>
    <row r="2479">
      <c r="A2479" s="40">
        <v>20741.0</v>
      </c>
      <c r="B2479" s="39">
        <f t="shared" si="1"/>
        <v>65</v>
      </c>
      <c r="C2479" s="39" t="str">
        <f>IFERROR(__xludf.DUMMYFUNCTION("IF(ISBETWEEN(B2479,60,69), ""Old"", IF(ISBETWEEN(B2479, 20, 29), ""Young"", ""Other""))"),"Old")</f>
        <v>Old</v>
      </c>
    </row>
    <row r="2480">
      <c r="A2480" s="40">
        <v>20742.0</v>
      </c>
      <c r="B2480" s="39">
        <f t="shared" si="1"/>
        <v>65</v>
      </c>
      <c r="C2480" s="39" t="str">
        <f>IFERROR(__xludf.DUMMYFUNCTION("IF(ISBETWEEN(B2480,60,69), ""Old"", IF(ISBETWEEN(B2480, 20, 29), ""Young"", ""Other""))"),"Old")</f>
        <v>Old</v>
      </c>
    </row>
    <row r="2481">
      <c r="A2481" s="40">
        <v>20743.0</v>
      </c>
      <c r="B2481" s="39">
        <f t="shared" si="1"/>
        <v>65</v>
      </c>
      <c r="C2481" s="39" t="str">
        <f>IFERROR(__xludf.DUMMYFUNCTION("IF(ISBETWEEN(B2481,60,69), ""Old"", IF(ISBETWEEN(B2481, 20, 29), ""Young"", ""Other""))"),"Old")</f>
        <v>Old</v>
      </c>
    </row>
    <row r="2482">
      <c r="A2482" s="40">
        <v>20744.0</v>
      </c>
      <c r="B2482" s="39">
        <f t="shared" si="1"/>
        <v>65</v>
      </c>
      <c r="C2482" s="39" t="str">
        <f>IFERROR(__xludf.DUMMYFUNCTION("IF(ISBETWEEN(B2482,60,69), ""Old"", IF(ISBETWEEN(B2482, 20, 29), ""Young"", ""Other""))"),"Old")</f>
        <v>Old</v>
      </c>
    </row>
    <row r="2483">
      <c r="A2483" s="40">
        <v>20745.0</v>
      </c>
      <c r="B2483" s="39">
        <f t="shared" si="1"/>
        <v>65</v>
      </c>
      <c r="C2483" s="39" t="str">
        <f>IFERROR(__xludf.DUMMYFUNCTION("IF(ISBETWEEN(B2483,60,69), ""Old"", IF(ISBETWEEN(B2483, 20, 29), ""Young"", ""Other""))"),"Old")</f>
        <v>Old</v>
      </c>
    </row>
    <row r="2484">
      <c r="A2484" s="40">
        <v>20746.0</v>
      </c>
      <c r="B2484" s="39">
        <f t="shared" si="1"/>
        <v>65</v>
      </c>
      <c r="C2484" s="39" t="str">
        <f>IFERROR(__xludf.DUMMYFUNCTION("IF(ISBETWEEN(B2484,60,69), ""Old"", IF(ISBETWEEN(B2484, 20, 29), ""Young"", ""Other""))"),"Old")</f>
        <v>Old</v>
      </c>
    </row>
    <row r="2485">
      <c r="A2485" s="40">
        <v>20747.0</v>
      </c>
      <c r="B2485" s="39">
        <f t="shared" si="1"/>
        <v>65</v>
      </c>
      <c r="C2485" s="39" t="str">
        <f>IFERROR(__xludf.DUMMYFUNCTION("IF(ISBETWEEN(B2485,60,69), ""Old"", IF(ISBETWEEN(B2485, 20, 29), ""Young"", ""Other""))"),"Old")</f>
        <v>Old</v>
      </c>
    </row>
    <row r="2486">
      <c r="A2486" s="40">
        <v>20748.0</v>
      </c>
      <c r="B2486" s="39">
        <f t="shared" si="1"/>
        <v>65</v>
      </c>
      <c r="C2486" s="39" t="str">
        <f>IFERROR(__xludf.DUMMYFUNCTION("IF(ISBETWEEN(B2486,60,69), ""Old"", IF(ISBETWEEN(B2486, 20, 29), ""Young"", ""Other""))"),"Old")</f>
        <v>Old</v>
      </c>
    </row>
    <row r="2487">
      <c r="A2487" s="40">
        <v>20749.0</v>
      </c>
      <c r="B2487" s="39">
        <f t="shared" si="1"/>
        <v>65</v>
      </c>
      <c r="C2487" s="39" t="str">
        <f>IFERROR(__xludf.DUMMYFUNCTION("IF(ISBETWEEN(B2487,60,69), ""Old"", IF(ISBETWEEN(B2487, 20, 29), ""Young"", ""Other""))"),"Old")</f>
        <v>Old</v>
      </c>
    </row>
    <row r="2488">
      <c r="A2488" s="40">
        <v>20750.0</v>
      </c>
      <c r="B2488" s="39">
        <f t="shared" si="1"/>
        <v>65</v>
      </c>
      <c r="C2488" s="39" t="str">
        <f>IFERROR(__xludf.DUMMYFUNCTION("IF(ISBETWEEN(B2488,60,69), ""Old"", IF(ISBETWEEN(B2488, 20, 29), ""Young"", ""Other""))"),"Old")</f>
        <v>Old</v>
      </c>
    </row>
    <row r="2489">
      <c r="A2489" s="40">
        <v>20751.0</v>
      </c>
      <c r="B2489" s="39">
        <f t="shared" si="1"/>
        <v>65</v>
      </c>
      <c r="C2489" s="39" t="str">
        <f>IFERROR(__xludf.DUMMYFUNCTION("IF(ISBETWEEN(B2489,60,69), ""Old"", IF(ISBETWEEN(B2489, 20, 29), ""Young"", ""Other""))"),"Old")</f>
        <v>Old</v>
      </c>
    </row>
    <row r="2490">
      <c r="A2490" s="40">
        <v>20752.0</v>
      </c>
      <c r="B2490" s="39">
        <f t="shared" si="1"/>
        <v>65</v>
      </c>
      <c r="C2490" s="39" t="str">
        <f>IFERROR(__xludf.DUMMYFUNCTION("IF(ISBETWEEN(B2490,60,69), ""Old"", IF(ISBETWEEN(B2490, 20, 29), ""Young"", ""Other""))"),"Old")</f>
        <v>Old</v>
      </c>
    </row>
    <row r="2491">
      <c r="A2491" s="40">
        <v>20753.0</v>
      </c>
      <c r="B2491" s="39">
        <f t="shared" si="1"/>
        <v>65</v>
      </c>
      <c r="C2491" s="39" t="str">
        <f>IFERROR(__xludf.DUMMYFUNCTION("IF(ISBETWEEN(B2491,60,69), ""Old"", IF(ISBETWEEN(B2491, 20, 29), ""Young"", ""Other""))"),"Old")</f>
        <v>Old</v>
      </c>
    </row>
    <row r="2492">
      <c r="A2492" s="40">
        <v>20754.0</v>
      </c>
      <c r="B2492" s="39">
        <f t="shared" si="1"/>
        <v>65</v>
      </c>
      <c r="C2492" s="39" t="str">
        <f>IFERROR(__xludf.DUMMYFUNCTION("IF(ISBETWEEN(B2492,60,69), ""Old"", IF(ISBETWEEN(B2492, 20, 29), ""Young"", ""Other""))"),"Old")</f>
        <v>Old</v>
      </c>
    </row>
    <row r="2493">
      <c r="A2493" s="40">
        <v>20755.0</v>
      </c>
      <c r="B2493" s="39">
        <f t="shared" si="1"/>
        <v>65</v>
      </c>
      <c r="C2493" s="39" t="str">
        <f>IFERROR(__xludf.DUMMYFUNCTION("IF(ISBETWEEN(B2493,60,69), ""Old"", IF(ISBETWEEN(B2493, 20, 29), ""Young"", ""Other""))"),"Old")</f>
        <v>Old</v>
      </c>
    </row>
    <row r="2494">
      <c r="A2494" s="40">
        <v>20756.0</v>
      </c>
      <c r="B2494" s="39">
        <f t="shared" si="1"/>
        <v>65</v>
      </c>
      <c r="C2494" s="39" t="str">
        <f>IFERROR(__xludf.DUMMYFUNCTION("IF(ISBETWEEN(B2494,60,69), ""Old"", IF(ISBETWEEN(B2494, 20, 29), ""Young"", ""Other""))"),"Old")</f>
        <v>Old</v>
      </c>
    </row>
    <row r="2495">
      <c r="A2495" s="40">
        <v>20757.0</v>
      </c>
      <c r="B2495" s="39">
        <f t="shared" si="1"/>
        <v>65</v>
      </c>
      <c r="C2495" s="39" t="str">
        <f>IFERROR(__xludf.DUMMYFUNCTION("IF(ISBETWEEN(B2495,60,69), ""Old"", IF(ISBETWEEN(B2495, 20, 29), ""Young"", ""Other""))"),"Old")</f>
        <v>Old</v>
      </c>
    </row>
    <row r="2496">
      <c r="A2496" s="40">
        <v>20758.0</v>
      </c>
      <c r="B2496" s="39">
        <f t="shared" si="1"/>
        <v>65</v>
      </c>
      <c r="C2496" s="39" t="str">
        <f>IFERROR(__xludf.DUMMYFUNCTION("IF(ISBETWEEN(B2496,60,69), ""Old"", IF(ISBETWEEN(B2496, 20, 29), ""Young"", ""Other""))"),"Old")</f>
        <v>Old</v>
      </c>
    </row>
    <row r="2497">
      <c r="A2497" s="40">
        <v>20759.0</v>
      </c>
      <c r="B2497" s="39">
        <f t="shared" si="1"/>
        <v>65</v>
      </c>
      <c r="C2497" s="39" t="str">
        <f>IFERROR(__xludf.DUMMYFUNCTION("IF(ISBETWEEN(B2497,60,69), ""Old"", IF(ISBETWEEN(B2497, 20, 29), ""Young"", ""Other""))"),"Old")</f>
        <v>Old</v>
      </c>
    </row>
    <row r="2498">
      <c r="A2498" s="40">
        <v>20760.0</v>
      </c>
      <c r="B2498" s="39">
        <f t="shared" si="1"/>
        <v>65</v>
      </c>
      <c r="C2498" s="39" t="str">
        <f>IFERROR(__xludf.DUMMYFUNCTION("IF(ISBETWEEN(B2498,60,69), ""Old"", IF(ISBETWEEN(B2498, 20, 29), ""Young"", ""Other""))"),"Old")</f>
        <v>Old</v>
      </c>
    </row>
    <row r="2499">
      <c r="A2499" s="40">
        <v>20761.0</v>
      </c>
      <c r="B2499" s="39">
        <f t="shared" si="1"/>
        <v>65</v>
      </c>
      <c r="C2499" s="39" t="str">
        <f>IFERROR(__xludf.DUMMYFUNCTION("IF(ISBETWEEN(B2499,60,69), ""Old"", IF(ISBETWEEN(B2499, 20, 29), ""Young"", ""Other""))"),"Old")</f>
        <v>Old</v>
      </c>
    </row>
    <row r="2500">
      <c r="A2500" s="40">
        <v>20762.0</v>
      </c>
      <c r="B2500" s="39">
        <f t="shared" si="1"/>
        <v>65</v>
      </c>
      <c r="C2500" s="39" t="str">
        <f>IFERROR(__xludf.DUMMYFUNCTION("IF(ISBETWEEN(B2500,60,69), ""Old"", IF(ISBETWEEN(B2500, 20, 29), ""Young"", ""Other""))"),"Old")</f>
        <v>Old</v>
      </c>
    </row>
    <row r="2501">
      <c r="A2501" s="40">
        <v>20763.0</v>
      </c>
      <c r="B2501" s="39">
        <f t="shared" si="1"/>
        <v>65</v>
      </c>
      <c r="C2501" s="39" t="str">
        <f>IFERROR(__xludf.DUMMYFUNCTION("IF(ISBETWEEN(B2501,60,69), ""Old"", IF(ISBETWEEN(B2501, 20, 29), ""Young"", ""Other""))"),"Old")</f>
        <v>Old</v>
      </c>
    </row>
    <row r="2502">
      <c r="A2502" s="40">
        <v>20764.0</v>
      </c>
      <c r="B2502" s="39">
        <f t="shared" si="1"/>
        <v>65</v>
      </c>
      <c r="C2502" s="39" t="str">
        <f>IFERROR(__xludf.DUMMYFUNCTION("IF(ISBETWEEN(B2502,60,69), ""Old"", IF(ISBETWEEN(B2502, 20, 29), ""Young"", ""Other""))"),"Old")</f>
        <v>Old</v>
      </c>
    </row>
    <row r="2503">
      <c r="A2503" s="40">
        <v>20765.0</v>
      </c>
      <c r="B2503" s="39">
        <f t="shared" si="1"/>
        <v>65</v>
      </c>
      <c r="C2503" s="39" t="str">
        <f>IFERROR(__xludf.DUMMYFUNCTION("IF(ISBETWEEN(B2503,60,69), ""Old"", IF(ISBETWEEN(B2503, 20, 29), ""Young"", ""Other""))"),"Old")</f>
        <v>Old</v>
      </c>
    </row>
    <row r="2504">
      <c r="A2504" s="40">
        <v>20766.0</v>
      </c>
      <c r="B2504" s="39">
        <f t="shared" si="1"/>
        <v>65</v>
      </c>
      <c r="C2504" s="39" t="str">
        <f>IFERROR(__xludf.DUMMYFUNCTION("IF(ISBETWEEN(B2504,60,69), ""Old"", IF(ISBETWEEN(B2504, 20, 29), ""Young"", ""Other""))"),"Old")</f>
        <v>Old</v>
      </c>
    </row>
    <row r="2505">
      <c r="A2505" s="40">
        <v>20767.0</v>
      </c>
      <c r="B2505" s="39">
        <f t="shared" si="1"/>
        <v>65</v>
      </c>
      <c r="C2505" s="39" t="str">
        <f>IFERROR(__xludf.DUMMYFUNCTION("IF(ISBETWEEN(B2505,60,69), ""Old"", IF(ISBETWEEN(B2505, 20, 29), ""Young"", ""Other""))"),"Old")</f>
        <v>Old</v>
      </c>
    </row>
    <row r="2506">
      <c r="A2506" s="40">
        <v>20768.0</v>
      </c>
      <c r="B2506" s="39">
        <f t="shared" si="1"/>
        <v>65</v>
      </c>
      <c r="C2506" s="39" t="str">
        <f>IFERROR(__xludf.DUMMYFUNCTION("IF(ISBETWEEN(B2506,60,69), ""Old"", IF(ISBETWEEN(B2506, 20, 29), ""Young"", ""Other""))"),"Old")</f>
        <v>Old</v>
      </c>
    </row>
    <row r="2507">
      <c r="A2507" s="40">
        <v>20769.0</v>
      </c>
      <c r="B2507" s="39">
        <f t="shared" si="1"/>
        <v>65</v>
      </c>
      <c r="C2507" s="39" t="str">
        <f>IFERROR(__xludf.DUMMYFUNCTION("IF(ISBETWEEN(B2507,60,69), ""Old"", IF(ISBETWEEN(B2507, 20, 29), ""Young"", ""Other""))"),"Old")</f>
        <v>Old</v>
      </c>
    </row>
    <row r="2508">
      <c r="A2508" s="40">
        <v>20770.0</v>
      </c>
      <c r="B2508" s="39">
        <f t="shared" si="1"/>
        <v>65</v>
      </c>
      <c r="C2508" s="39" t="str">
        <f>IFERROR(__xludf.DUMMYFUNCTION("IF(ISBETWEEN(B2508,60,69), ""Old"", IF(ISBETWEEN(B2508, 20, 29), ""Young"", ""Other""))"),"Old")</f>
        <v>Old</v>
      </c>
    </row>
    <row r="2509">
      <c r="A2509" s="40">
        <v>20771.0</v>
      </c>
      <c r="B2509" s="39">
        <f t="shared" si="1"/>
        <v>65</v>
      </c>
      <c r="C2509" s="39" t="str">
        <f>IFERROR(__xludf.DUMMYFUNCTION("IF(ISBETWEEN(B2509,60,69), ""Old"", IF(ISBETWEEN(B2509, 20, 29), ""Young"", ""Other""))"),"Old")</f>
        <v>Old</v>
      </c>
    </row>
    <row r="2510">
      <c r="A2510" s="40">
        <v>20772.0</v>
      </c>
      <c r="B2510" s="39">
        <f t="shared" si="1"/>
        <v>65</v>
      </c>
      <c r="C2510" s="39" t="str">
        <f>IFERROR(__xludf.DUMMYFUNCTION("IF(ISBETWEEN(B2510,60,69), ""Old"", IF(ISBETWEEN(B2510, 20, 29), ""Young"", ""Other""))"),"Old")</f>
        <v>Old</v>
      </c>
    </row>
    <row r="2511">
      <c r="A2511" s="40">
        <v>20773.0</v>
      </c>
      <c r="B2511" s="39">
        <f t="shared" si="1"/>
        <v>65</v>
      </c>
      <c r="C2511" s="39" t="str">
        <f>IFERROR(__xludf.DUMMYFUNCTION("IF(ISBETWEEN(B2511,60,69), ""Old"", IF(ISBETWEEN(B2511, 20, 29), ""Young"", ""Other""))"),"Old")</f>
        <v>Old</v>
      </c>
    </row>
    <row r="2512">
      <c r="A2512" s="40">
        <v>20774.0</v>
      </c>
      <c r="B2512" s="39">
        <f t="shared" si="1"/>
        <v>65</v>
      </c>
      <c r="C2512" s="39" t="str">
        <f>IFERROR(__xludf.DUMMYFUNCTION("IF(ISBETWEEN(B2512,60,69), ""Old"", IF(ISBETWEEN(B2512, 20, 29), ""Young"", ""Other""))"),"Old")</f>
        <v>Old</v>
      </c>
    </row>
    <row r="2513">
      <c r="A2513" s="40">
        <v>20775.0</v>
      </c>
      <c r="B2513" s="39">
        <f t="shared" si="1"/>
        <v>65</v>
      </c>
      <c r="C2513" s="39" t="str">
        <f>IFERROR(__xludf.DUMMYFUNCTION("IF(ISBETWEEN(B2513,60,69), ""Old"", IF(ISBETWEEN(B2513, 20, 29), ""Young"", ""Other""))"),"Old")</f>
        <v>Old</v>
      </c>
    </row>
    <row r="2514">
      <c r="A2514" s="40">
        <v>20776.0</v>
      </c>
      <c r="B2514" s="39">
        <f t="shared" si="1"/>
        <v>65</v>
      </c>
      <c r="C2514" s="39" t="str">
        <f>IFERROR(__xludf.DUMMYFUNCTION("IF(ISBETWEEN(B2514,60,69), ""Old"", IF(ISBETWEEN(B2514, 20, 29), ""Young"", ""Other""))"),"Old")</f>
        <v>Old</v>
      </c>
    </row>
    <row r="2515">
      <c r="A2515" s="40">
        <v>20777.0</v>
      </c>
      <c r="B2515" s="39">
        <f t="shared" si="1"/>
        <v>65</v>
      </c>
      <c r="C2515" s="39" t="str">
        <f>IFERROR(__xludf.DUMMYFUNCTION("IF(ISBETWEEN(B2515,60,69), ""Old"", IF(ISBETWEEN(B2515, 20, 29), ""Young"", ""Other""))"),"Old")</f>
        <v>Old</v>
      </c>
    </row>
    <row r="2516">
      <c r="A2516" s="40">
        <v>20778.0</v>
      </c>
      <c r="B2516" s="39">
        <f t="shared" si="1"/>
        <v>65</v>
      </c>
      <c r="C2516" s="39" t="str">
        <f>IFERROR(__xludf.DUMMYFUNCTION("IF(ISBETWEEN(B2516,60,69), ""Old"", IF(ISBETWEEN(B2516, 20, 29), ""Young"", ""Other""))"),"Old")</f>
        <v>Old</v>
      </c>
    </row>
    <row r="2517">
      <c r="A2517" s="40">
        <v>20779.0</v>
      </c>
      <c r="B2517" s="39">
        <f t="shared" si="1"/>
        <v>65</v>
      </c>
      <c r="C2517" s="39" t="str">
        <f>IFERROR(__xludf.DUMMYFUNCTION("IF(ISBETWEEN(B2517,60,69), ""Old"", IF(ISBETWEEN(B2517, 20, 29), ""Young"", ""Other""))"),"Old")</f>
        <v>Old</v>
      </c>
    </row>
    <row r="2518">
      <c r="A2518" s="40">
        <v>20780.0</v>
      </c>
      <c r="B2518" s="39">
        <f t="shared" si="1"/>
        <v>65</v>
      </c>
      <c r="C2518" s="39" t="str">
        <f>IFERROR(__xludf.DUMMYFUNCTION("IF(ISBETWEEN(B2518,60,69), ""Old"", IF(ISBETWEEN(B2518, 20, 29), ""Young"", ""Other""))"),"Old")</f>
        <v>Old</v>
      </c>
    </row>
    <row r="2519">
      <c r="A2519" s="40">
        <v>20781.0</v>
      </c>
      <c r="B2519" s="39">
        <f t="shared" si="1"/>
        <v>65</v>
      </c>
      <c r="C2519" s="39" t="str">
        <f>IFERROR(__xludf.DUMMYFUNCTION("IF(ISBETWEEN(B2519,60,69), ""Old"", IF(ISBETWEEN(B2519, 20, 29), ""Young"", ""Other""))"),"Old")</f>
        <v>Old</v>
      </c>
    </row>
    <row r="2520">
      <c r="A2520" s="40">
        <v>20782.0</v>
      </c>
      <c r="B2520" s="39">
        <f t="shared" si="1"/>
        <v>65</v>
      </c>
      <c r="C2520" s="39" t="str">
        <f>IFERROR(__xludf.DUMMYFUNCTION("IF(ISBETWEEN(B2520,60,69), ""Old"", IF(ISBETWEEN(B2520, 20, 29), ""Young"", ""Other""))"),"Old")</f>
        <v>Old</v>
      </c>
    </row>
    <row r="2521">
      <c r="A2521" s="40">
        <v>20783.0</v>
      </c>
      <c r="B2521" s="39">
        <f t="shared" si="1"/>
        <v>65</v>
      </c>
      <c r="C2521" s="39" t="str">
        <f>IFERROR(__xludf.DUMMYFUNCTION("IF(ISBETWEEN(B2521,60,69), ""Old"", IF(ISBETWEEN(B2521, 20, 29), ""Young"", ""Other""))"),"Old")</f>
        <v>Old</v>
      </c>
    </row>
    <row r="2522">
      <c r="A2522" s="40">
        <v>20784.0</v>
      </c>
      <c r="B2522" s="39">
        <f t="shared" si="1"/>
        <v>65</v>
      </c>
      <c r="C2522" s="39" t="str">
        <f>IFERROR(__xludf.DUMMYFUNCTION("IF(ISBETWEEN(B2522,60,69), ""Old"", IF(ISBETWEEN(B2522, 20, 29), ""Young"", ""Other""))"),"Old")</f>
        <v>Old</v>
      </c>
    </row>
    <row r="2523">
      <c r="A2523" s="40">
        <v>20785.0</v>
      </c>
      <c r="B2523" s="39">
        <f t="shared" si="1"/>
        <v>65</v>
      </c>
      <c r="C2523" s="39" t="str">
        <f>IFERROR(__xludf.DUMMYFUNCTION("IF(ISBETWEEN(B2523,60,69), ""Old"", IF(ISBETWEEN(B2523, 20, 29), ""Young"", ""Other""))"),"Old")</f>
        <v>Old</v>
      </c>
    </row>
    <row r="2524">
      <c r="A2524" s="40">
        <v>20786.0</v>
      </c>
      <c r="B2524" s="39">
        <f t="shared" si="1"/>
        <v>65</v>
      </c>
      <c r="C2524" s="39" t="str">
        <f>IFERROR(__xludf.DUMMYFUNCTION("IF(ISBETWEEN(B2524,60,69), ""Old"", IF(ISBETWEEN(B2524, 20, 29), ""Young"", ""Other""))"),"Old")</f>
        <v>Old</v>
      </c>
    </row>
    <row r="2525">
      <c r="A2525" s="40">
        <v>20787.0</v>
      </c>
      <c r="B2525" s="39">
        <f t="shared" si="1"/>
        <v>65</v>
      </c>
      <c r="C2525" s="39" t="str">
        <f>IFERROR(__xludf.DUMMYFUNCTION("IF(ISBETWEEN(B2525,60,69), ""Old"", IF(ISBETWEEN(B2525, 20, 29), ""Young"", ""Other""))"),"Old")</f>
        <v>Old</v>
      </c>
    </row>
    <row r="2526">
      <c r="A2526" s="40">
        <v>20788.0</v>
      </c>
      <c r="B2526" s="39">
        <f t="shared" si="1"/>
        <v>65</v>
      </c>
      <c r="C2526" s="39" t="str">
        <f>IFERROR(__xludf.DUMMYFUNCTION("IF(ISBETWEEN(B2526,60,69), ""Old"", IF(ISBETWEEN(B2526, 20, 29), ""Young"", ""Other""))"),"Old")</f>
        <v>Old</v>
      </c>
    </row>
    <row r="2527">
      <c r="A2527" s="40">
        <v>20789.0</v>
      </c>
      <c r="B2527" s="39">
        <f t="shared" si="1"/>
        <v>65</v>
      </c>
      <c r="C2527" s="39" t="str">
        <f>IFERROR(__xludf.DUMMYFUNCTION("IF(ISBETWEEN(B2527,60,69), ""Old"", IF(ISBETWEEN(B2527, 20, 29), ""Young"", ""Other""))"),"Old")</f>
        <v>Old</v>
      </c>
    </row>
    <row r="2528">
      <c r="A2528" s="40">
        <v>20790.0</v>
      </c>
      <c r="B2528" s="39">
        <f t="shared" si="1"/>
        <v>65</v>
      </c>
      <c r="C2528" s="39" t="str">
        <f>IFERROR(__xludf.DUMMYFUNCTION("IF(ISBETWEEN(B2528,60,69), ""Old"", IF(ISBETWEEN(B2528, 20, 29), ""Young"", ""Other""))"),"Old")</f>
        <v>Old</v>
      </c>
    </row>
    <row r="2529">
      <c r="A2529" s="40">
        <v>20791.0</v>
      </c>
      <c r="B2529" s="39">
        <f t="shared" si="1"/>
        <v>65</v>
      </c>
      <c r="C2529" s="39" t="str">
        <f>IFERROR(__xludf.DUMMYFUNCTION("IF(ISBETWEEN(B2529,60,69), ""Old"", IF(ISBETWEEN(B2529, 20, 29), ""Young"", ""Other""))"),"Old")</f>
        <v>Old</v>
      </c>
    </row>
    <row r="2530">
      <c r="A2530" s="40">
        <v>20792.0</v>
      </c>
      <c r="B2530" s="39">
        <f t="shared" si="1"/>
        <v>65</v>
      </c>
      <c r="C2530" s="39" t="str">
        <f>IFERROR(__xludf.DUMMYFUNCTION("IF(ISBETWEEN(B2530,60,69), ""Old"", IF(ISBETWEEN(B2530, 20, 29), ""Young"", ""Other""))"),"Old")</f>
        <v>Old</v>
      </c>
    </row>
    <row r="2531">
      <c r="A2531" s="40">
        <v>20793.0</v>
      </c>
      <c r="B2531" s="39">
        <f t="shared" si="1"/>
        <v>65</v>
      </c>
      <c r="C2531" s="39" t="str">
        <f>IFERROR(__xludf.DUMMYFUNCTION("IF(ISBETWEEN(B2531,60,69), ""Old"", IF(ISBETWEEN(B2531, 20, 29), ""Young"", ""Other""))"),"Old")</f>
        <v>Old</v>
      </c>
    </row>
    <row r="2532">
      <c r="A2532" s="40">
        <v>20794.0</v>
      </c>
      <c r="B2532" s="39">
        <f t="shared" si="1"/>
        <v>65</v>
      </c>
      <c r="C2532" s="39" t="str">
        <f>IFERROR(__xludf.DUMMYFUNCTION("IF(ISBETWEEN(B2532,60,69), ""Old"", IF(ISBETWEEN(B2532, 20, 29), ""Young"", ""Other""))"),"Old")</f>
        <v>Old</v>
      </c>
    </row>
    <row r="2533">
      <c r="A2533" s="40">
        <v>20795.0</v>
      </c>
      <c r="B2533" s="39">
        <f t="shared" si="1"/>
        <v>65</v>
      </c>
      <c r="C2533" s="39" t="str">
        <f>IFERROR(__xludf.DUMMYFUNCTION("IF(ISBETWEEN(B2533,60,69), ""Old"", IF(ISBETWEEN(B2533, 20, 29), ""Young"", ""Other""))"),"Old")</f>
        <v>Old</v>
      </c>
    </row>
    <row r="2534">
      <c r="A2534" s="40">
        <v>20796.0</v>
      </c>
      <c r="B2534" s="39">
        <f t="shared" si="1"/>
        <v>65</v>
      </c>
      <c r="C2534" s="39" t="str">
        <f>IFERROR(__xludf.DUMMYFUNCTION("IF(ISBETWEEN(B2534,60,69), ""Old"", IF(ISBETWEEN(B2534, 20, 29), ""Young"", ""Other""))"),"Old")</f>
        <v>Old</v>
      </c>
    </row>
    <row r="2535">
      <c r="A2535" s="40">
        <v>20797.0</v>
      </c>
      <c r="B2535" s="39">
        <f t="shared" si="1"/>
        <v>65</v>
      </c>
      <c r="C2535" s="39" t="str">
        <f>IFERROR(__xludf.DUMMYFUNCTION("IF(ISBETWEEN(B2535,60,69), ""Old"", IF(ISBETWEEN(B2535, 20, 29), ""Young"", ""Other""))"),"Old")</f>
        <v>Old</v>
      </c>
    </row>
    <row r="2536">
      <c r="A2536" s="40">
        <v>20798.0</v>
      </c>
      <c r="B2536" s="39">
        <f t="shared" si="1"/>
        <v>65</v>
      </c>
      <c r="C2536" s="39" t="str">
        <f>IFERROR(__xludf.DUMMYFUNCTION("IF(ISBETWEEN(B2536,60,69), ""Old"", IF(ISBETWEEN(B2536, 20, 29), ""Young"", ""Other""))"),"Old")</f>
        <v>Old</v>
      </c>
    </row>
    <row r="2537">
      <c r="A2537" s="40">
        <v>20799.0</v>
      </c>
      <c r="B2537" s="39">
        <f t="shared" si="1"/>
        <v>65</v>
      </c>
      <c r="C2537" s="39" t="str">
        <f>IFERROR(__xludf.DUMMYFUNCTION("IF(ISBETWEEN(B2537,60,69), ""Old"", IF(ISBETWEEN(B2537, 20, 29), ""Young"", ""Other""))"),"Old")</f>
        <v>Old</v>
      </c>
    </row>
    <row r="2538">
      <c r="A2538" s="40">
        <v>20800.0</v>
      </c>
      <c r="B2538" s="39">
        <f t="shared" si="1"/>
        <v>65</v>
      </c>
      <c r="C2538" s="39" t="str">
        <f>IFERROR(__xludf.DUMMYFUNCTION("IF(ISBETWEEN(B2538,60,69), ""Old"", IF(ISBETWEEN(B2538, 20, 29), ""Young"", ""Other""))"),"Old")</f>
        <v>Old</v>
      </c>
    </row>
    <row r="2539">
      <c r="A2539" s="40">
        <v>20801.0</v>
      </c>
      <c r="B2539" s="39">
        <f t="shared" si="1"/>
        <v>65</v>
      </c>
      <c r="C2539" s="39" t="str">
        <f>IFERROR(__xludf.DUMMYFUNCTION("IF(ISBETWEEN(B2539,60,69), ""Old"", IF(ISBETWEEN(B2539, 20, 29), ""Young"", ""Other""))"),"Old")</f>
        <v>Old</v>
      </c>
    </row>
    <row r="2540">
      <c r="A2540" s="40">
        <v>20802.0</v>
      </c>
      <c r="B2540" s="39">
        <f t="shared" si="1"/>
        <v>65</v>
      </c>
      <c r="C2540" s="39" t="str">
        <f>IFERROR(__xludf.DUMMYFUNCTION("IF(ISBETWEEN(B2540,60,69), ""Old"", IF(ISBETWEEN(B2540, 20, 29), ""Young"", ""Other""))"),"Old")</f>
        <v>Old</v>
      </c>
    </row>
    <row r="2541">
      <c r="A2541" s="40">
        <v>20803.0</v>
      </c>
      <c r="B2541" s="39">
        <f t="shared" si="1"/>
        <v>65</v>
      </c>
      <c r="C2541" s="39" t="str">
        <f>IFERROR(__xludf.DUMMYFUNCTION("IF(ISBETWEEN(B2541,60,69), ""Old"", IF(ISBETWEEN(B2541, 20, 29), ""Young"", ""Other""))"),"Old")</f>
        <v>Old</v>
      </c>
    </row>
    <row r="2542">
      <c r="A2542" s="40">
        <v>20804.0</v>
      </c>
      <c r="B2542" s="39">
        <f t="shared" si="1"/>
        <v>65</v>
      </c>
      <c r="C2542" s="39" t="str">
        <f>IFERROR(__xludf.DUMMYFUNCTION("IF(ISBETWEEN(B2542,60,69), ""Old"", IF(ISBETWEEN(B2542, 20, 29), ""Young"", ""Other""))"),"Old")</f>
        <v>Old</v>
      </c>
    </row>
    <row r="2543">
      <c r="A2543" s="40">
        <v>20805.0</v>
      </c>
      <c r="B2543" s="39">
        <f t="shared" si="1"/>
        <v>65</v>
      </c>
      <c r="C2543" s="39" t="str">
        <f>IFERROR(__xludf.DUMMYFUNCTION("IF(ISBETWEEN(B2543,60,69), ""Old"", IF(ISBETWEEN(B2543, 20, 29), ""Young"", ""Other""))"),"Old")</f>
        <v>Old</v>
      </c>
    </row>
    <row r="2544">
      <c r="A2544" s="40">
        <v>20806.0</v>
      </c>
      <c r="B2544" s="39">
        <f t="shared" si="1"/>
        <v>65</v>
      </c>
      <c r="C2544" s="39" t="str">
        <f>IFERROR(__xludf.DUMMYFUNCTION("IF(ISBETWEEN(B2544,60,69), ""Old"", IF(ISBETWEEN(B2544, 20, 29), ""Young"", ""Other""))"),"Old")</f>
        <v>Old</v>
      </c>
    </row>
    <row r="2545">
      <c r="A2545" s="40">
        <v>20807.0</v>
      </c>
      <c r="B2545" s="39">
        <f t="shared" si="1"/>
        <v>65</v>
      </c>
      <c r="C2545" s="39" t="str">
        <f>IFERROR(__xludf.DUMMYFUNCTION("IF(ISBETWEEN(B2545,60,69), ""Old"", IF(ISBETWEEN(B2545, 20, 29), ""Young"", ""Other""))"),"Old")</f>
        <v>Old</v>
      </c>
    </row>
    <row r="2546">
      <c r="A2546" s="40">
        <v>20808.0</v>
      </c>
      <c r="B2546" s="39">
        <f t="shared" si="1"/>
        <v>65</v>
      </c>
      <c r="C2546" s="39" t="str">
        <f>IFERROR(__xludf.DUMMYFUNCTION("IF(ISBETWEEN(B2546,60,69), ""Old"", IF(ISBETWEEN(B2546, 20, 29), ""Young"", ""Other""))"),"Old")</f>
        <v>Old</v>
      </c>
    </row>
    <row r="2547">
      <c r="A2547" s="40">
        <v>20809.0</v>
      </c>
      <c r="B2547" s="39">
        <f t="shared" si="1"/>
        <v>65</v>
      </c>
      <c r="C2547" s="39" t="str">
        <f>IFERROR(__xludf.DUMMYFUNCTION("IF(ISBETWEEN(B2547,60,69), ""Old"", IF(ISBETWEEN(B2547, 20, 29), ""Young"", ""Other""))"),"Old")</f>
        <v>Old</v>
      </c>
    </row>
    <row r="2548">
      <c r="A2548" s="40">
        <v>20810.0</v>
      </c>
      <c r="B2548" s="39">
        <f t="shared" si="1"/>
        <v>65</v>
      </c>
      <c r="C2548" s="39" t="str">
        <f>IFERROR(__xludf.DUMMYFUNCTION("IF(ISBETWEEN(B2548,60,69), ""Old"", IF(ISBETWEEN(B2548, 20, 29), ""Young"", ""Other""))"),"Old")</f>
        <v>Old</v>
      </c>
    </row>
    <row r="2549">
      <c r="A2549" s="40">
        <v>20811.0</v>
      </c>
      <c r="B2549" s="39">
        <f t="shared" si="1"/>
        <v>65</v>
      </c>
      <c r="C2549" s="39" t="str">
        <f>IFERROR(__xludf.DUMMYFUNCTION("IF(ISBETWEEN(B2549,60,69), ""Old"", IF(ISBETWEEN(B2549, 20, 29), ""Young"", ""Other""))"),"Old")</f>
        <v>Old</v>
      </c>
    </row>
    <row r="2550">
      <c r="A2550" s="40">
        <v>20812.0</v>
      </c>
      <c r="B2550" s="39">
        <f t="shared" si="1"/>
        <v>65</v>
      </c>
      <c r="C2550" s="39" t="str">
        <f>IFERROR(__xludf.DUMMYFUNCTION("IF(ISBETWEEN(B2550,60,69), ""Old"", IF(ISBETWEEN(B2550, 20, 29), ""Young"", ""Other""))"),"Old")</f>
        <v>Old</v>
      </c>
    </row>
    <row r="2551">
      <c r="A2551" s="40">
        <v>20813.0</v>
      </c>
      <c r="B2551" s="39">
        <f t="shared" si="1"/>
        <v>65</v>
      </c>
      <c r="C2551" s="39" t="str">
        <f>IFERROR(__xludf.DUMMYFUNCTION("IF(ISBETWEEN(B2551,60,69), ""Old"", IF(ISBETWEEN(B2551, 20, 29), ""Young"", ""Other""))"),"Old")</f>
        <v>Old</v>
      </c>
    </row>
    <row r="2552">
      <c r="A2552" s="40">
        <v>20814.0</v>
      </c>
      <c r="B2552" s="39">
        <f t="shared" si="1"/>
        <v>65</v>
      </c>
      <c r="C2552" s="39" t="str">
        <f>IFERROR(__xludf.DUMMYFUNCTION("IF(ISBETWEEN(B2552,60,69), ""Old"", IF(ISBETWEEN(B2552, 20, 29), ""Young"", ""Other""))"),"Old")</f>
        <v>Old</v>
      </c>
    </row>
    <row r="2553">
      <c r="A2553" s="40">
        <v>20815.0</v>
      </c>
      <c r="B2553" s="39">
        <f t="shared" si="1"/>
        <v>65</v>
      </c>
      <c r="C2553" s="39" t="str">
        <f>IFERROR(__xludf.DUMMYFUNCTION("IF(ISBETWEEN(B2553,60,69), ""Old"", IF(ISBETWEEN(B2553, 20, 29), ""Young"", ""Other""))"),"Old")</f>
        <v>Old</v>
      </c>
    </row>
    <row r="2554">
      <c r="A2554" s="40">
        <v>20816.0</v>
      </c>
      <c r="B2554" s="39">
        <f t="shared" si="1"/>
        <v>65</v>
      </c>
      <c r="C2554" s="39" t="str">
        <f>IFERROR(__xludf.DUMMYFUNCTION("IF(ISBETWEEN(B2554,60,69), ""Old"", IF(ISBETWEEN(B2554, 20, 29), ""Young"", ""Other""))"),"Old")</f>
        <v>Old</v>
      </c>
    </row>
    <row r="2555">
      <c r="A2555" s="40">
        <v>20817.0</v>
      </c>
      <c r="B2555" s="39">
        <f t="shared" si="1"/>
        <v>65</v>
      </c>
      <c r="C2555" s="39" t="str">
        <f>IFERROR(__xludf.DUMMYFUNCTION("IF(ISBETWEEN(B2555,60,69), ""Old"", IF(ISBETWEEN(B2555, 20, 29), ""Young"", ""Other""))"),"Old")</f>
        <v>Old</v>
      </c>
    </row>
    <row r="2556">
      <c r="A2556" s="40">
        <v>20818.0</v>
      </c>
      <c r="B2556" s="39">
        <f t="shared" si="1"/>
        <v>65</v>
      </c>
      <c r="C2556" s="39" t="str">
        <f>IFERROR(__xludf.DUMMYFUNCTION("IF(ISBETWEEN(B2556,60,69), ""Old"", IF(ISBETWEEN(B2556, 20, 29), ""Young"", ""Other""))"),"Old")</f>
        <v>Old</v>
      </c>
    </row>
    <row r="2557">
      <c r="A2557" s="40">
        <v>20819.0</v>
      </c>
      <c r="B2557" s="39">
        <f t="shared" si="1"/>
        <v>65</v>
      </c>
      <c r="C2557" s="39" t="str">
        <f>IFERROR(__xludf.DUMMYFUNCTION("IF(ISBETWEEN(B2557,60,69), ""Old"", IF(ISBETWEEN(B2557, 20, 29), ""Young"", ""Other""))"),"Old")</f>
        <v>Old</v>
      </c>
    </row>
    <row r="2558">
      <c r="A2558" s="40">
        <v>20820.0</v>
      </c>
      <c r="B2558" s="39">
        <f t="shared" si="1"/>
        <v>65</v>
      </c>
      <c r="C2558" s="39" t="str">
        <f>IFERROR(__xludf.DUMMYFUNCTION("IF(ISBETWEEN(B2558,60,69), ""Old"", IF(ISBETWEEN(B2558, 20, 29), ""Young"", ""Other""))"),"Old")</f>
        <v>Old</v>
      </c>
    </row>
    <row r="2559">
      <c r="A2559" s="40">
        <v>20821.0</v>
      </c>
      <c r="B2559" s="39">
        <f t="shared" si="1"/>
        <v>65</v>
      </c>
      <c r="C2559" s="39" t="str">
        <f>IFERROR(__xludf.DUMMYFUNCTION("IF(ISBETWEEN(B2559,60,69), ""Old"", IF(ISBETWEEN(B2559, 20, 29), ""Young"", ""Other""))"),"Old")</f>
        <v>Old</v>
      </c>
    </row>
    <row r="2560">
      <c r="A2560" s="40">
        <v>20822.0</v>
      </c>
      <c r="B2560" s="39">
        <f t="shared" si="1"/>
        <v>64</v>
      </c>
      <c r="C2560" s="39" t="str">
        <f>IFERROR(__xludf.DUMMYFUNCTION("IF(ISBETWEEN(B2560,60,69), ""Old"", IF(ISBETWEEN(B2560, 20, 29), ""Young"", ""Other""))"),"Old")</f>
        <v>Old</v>
      </c>
    </row>
    <row r="2561">
      <c r="A2561" s="40">
        <v>20823.0</v>
      </c>
      <c r="B2561" s="39">
        <f t="shared" si="1"/>
        <v>64</v>
      </c>
      <c r="C2561" s="39" t="str">
        <f>IFERROR(__xludf.DUMMYFUNCTION("IF(ISBETWEEN(B2561,60,69), ""Old"", IF(ISBETWEEN(B2561, 20, 29), ""Young"", ""Other""))"),"Old")</f>
        <v>Old</v>
      </c>
    </row>
    <row r="2562">
      <c r="A2562" s="40">
        <v>20824.0</v>
      </c>
      <c r="B2562" s="39">
        <f t="shared" si="1"/>
        <v>64</v>
      </c>
      <c r="C2562" s="39" t="str">
        <f>IFERROR(__xludf.DUMMYFUNCTION("IF(ISBETWEEN(B2562,60,69), ""Old"", IF(ISBETWEEN(B2562, 20, 29), ""Young"", ""Other""))"),"Old")</f>
        <v>Old</v>
      </c>
    </row>
    <row r="2563">
      <c r="A2563" s="40">
        <v>20825.0</v>
      </c>
      <c r="B2563" s="39">
        <f t="shared" si="1"/>
        <v>64</v>
      </c>
      <c r="C2563" s="39" t="str">
        <f>IFERROR(__xludf.DUMMYFUNCTION("IF(ISBETWEEN(B2563,60,69), ""Old"", IF(ISBETWEEN(B2563, 20, 29), ""Young"", ""Other""))"),"Old")</f>
        <v>Old</v>
      </c>
    </row>
    <row r="2564">
      <c r="A2564" s="40">
        <v>20826.0</v>
      </c>
      <c r="B2564" s="39">
        <f t="shared" si="1"/>
        <v>64</v>
      </c>
      <c r="C2564" s="39" t="str">
        <f>IFERROR(__xludf.DUMMYFUNCTION("IF(ISBETWEEN(B2564,60,69), ""Old"", IF(ISBETWEEN(B2564, 20, 29), ""Young"", ""Other""))"),"Old")</f>
        <v>Old</v>
      </c>
    </row>
    <row r="2565">
      <c r="A2565" s="40">
        <v>20827.0</v>
      </c>
      <c r="B2565" s="39">
        <f t="shared" si="1"/>
        <v>64</v>
      </c>
      <c r="C2565" s="39" t="str">
        <f>IFERROR(__xludf.DUMMYFUNCTION("IF(ISBETWEEN(B2565,60,69), ""Old"", IF(ISBETWEEN(B2565, 20, 29), ""Young"", ""Other""))"),"Old")</f>
        <v>Old</v>
      </c>
    </row>
    <row r="2566">
      <c r="A2566" s="40">
        <v>20828.0</v>
      </c>
      <c r="B2566" s="39">
        <f t="shared" si="1"/>
        <v>64</v>
      </c>
      <c r="C2566" s="39" t="str">
        <f>IFERROR(__xludf.DUMMYFUNCTION("IF(ISBETWEEN(B2566,60,69), ""Old"", IF(ISBETWEEN(B2566, 20, 29), ""Young"", ""Other""))"),"Old")</f>
        <v>Old</v>
      </c>
    </row>
    <row r="2567">
      <c r="A2567" s="40">
        <v>20829.0</v>
      </c>
      <c r="B2567" s="39">
        <f t="shared" si="1"/>
        <v>64</v>
      </c>
      <c r="C2567" s="39" t="str">
        <f>IFERROR(__xludf.DUMMYFUNCTION("IF(ISBETWEEN(B2567,60,69), ""Old"", IF(ISBETWEEN(B2567, 20, 29), ""Young"", ""Other""))"),"Old")</f>
        <v>Old</v>
      </c>
    </row>
    <row r="2568">
      <c r="A2568" s="40">
        <v>20830.0</v>
      </c>
      <c r="B2568" s="39">
        <f t="shared" si="1"/>
        <v>64</v>
      </c>
      <c r="C2568" s="39" t="str">
        <f>IFERROR(__xludf.DUMMYFUNCTION("IF(ISBETWEEN(B2568,60,69), ""Old"", IF(ISBETWEEN(B2568, 20, 29), ""Young"", ""Other""))"),"Old")</f>
        <v>Old</v>
      </c>
    </row>
    <row r="2569">
      <c r="A2569" s="40">
        <v>20831.0</v>
      </c>
      <c r="B2569" s="39">
        <f t="shared" si="1"/>
        <v>64</v>
      </c>
      <c r="C2569" s="39" t="str">
        <f>IFERROR(__xludf.DUMMYFUNCTION("IF(ISBETWEEN(B2569,60,69), ""Old"", IF(ISBETWEEN(B2569, 20, 29), ""Young"", ""Other""))"),"Old")</f>
        <v>Old</v>
      </c>
    </row>
    <row r="2570">
      <c r="A2570" s="40">
        <v>20832.0</v>
      </c>
      <c r="B2570" s="39">
        <f t="shared" si="1"/>
        <v>64</v>
      </c>
      <c r="C2570" s="39" t="str">
        <f>IFERROR(__xludf.DUMMYFUNCTION("IF(ISBETWEEN(B2570,60,69), ""Old"", IF(ISBETWEEN(B2570, 20, 29), ""Young"", ""Other""))"),"Old")</f>
        <v>Old</v>
      </c>
    </row>
    <row r="2571">
      <c r="A2571" s="40">
        <v>20833.0</v>
      </c>
      <c r="B2571" s="39">
        <f t="shared" si="1"/>
        <v>64</v>
      </c>
      <c r="C2571" s="39" t="str">
        <f>IFERROR(__xludf.DUMMYFUNCTION("IF(ISBETWEEN(B2571,60,69), ""Old"", IF(ISBETWEEN(B2571, 20, 29), ""Young"", ""Other""))"),"Old")</f>
        <v>Old</v>
      </c>
    </row>
    <row r="2572">
      <c r="A2572" s="40">
        <v>20834.0</v>
      </c>
      <c r="B2572" s="39">
        <f t="shared" si="1"/>
        <v>64</v>
      </c>
      <c r="C2572" s="39" t="str">
        <f>IFERROR(__xludf.DUMMYFUNCTION("IF(ISBETWEEN(B2572,60,69), ""Old"", IF(ISBETWEEN(B2572, 20, 29), ""Young"", ""Other""))"),"Old")</f>
        <v>Old</v>
      </c>
    </row>
    <row r="2573">
      <c r="A2573" s="40">
        <v>20835.0</v>
      </c>
      <c r="B2573" s="39">
        <f t="shared" si="1"/>
        <v>64</v>
      </c>
      <c r="C2573" s="39" t="str">
        <f>IFERROR(__xludf.DUMMYFUNCTION("IF(ISBETWEEN(B2573,60,69), ""Old"", IF(ISBETWEEN(B2573, 20, 29), ""Young"", ""Other""))"),"Old")</f>
        <v>Old</v>
      </c>
    </row>
    <row r="2574">
      <c r="A2574" s="40">
        <v>20836.0</v>
      </c>
      <c r="B2574" s="39">
        <f t="shared" si="1"/>
        <v>64</v>
      </c>
      <c r="C2574" s="39" t="str">
        <f>IFERROR(__xludf.DUMMYFUNCTION("IF(ISBETWEEN(B2574,60,69), ""Old"", IF(ISBETWEEN(B2574, 20, 29), ""Young"", ""Other""))"),"Old")</f>
        <v>Old</v>
      </c>
    </row>
    <row r="2575">
      <c r="A2575" s="40">
        <v>20837.0</v>
      </c>
      <c r="B2575" s="39">
        <f t="shared" si="1"/>
        <v>64</v>
      </c>
      <c r="C2575" s="39" t="str">
        <f>IFERROR(__xludf.DUMMYFUNCTION("IF(ISBETWEEN(B2575,60,69), ""Old"", IF(ISBETWEEN(B2575, 20, 29), ""Young"", ""Other""))"),"Old")</f>
        <v>Old</v>
      </c>
    </row>
    <row r="2576">
      <c r="A2576" s="40">
        <v>20838.0</v>
      </c>
      <c r="B2576" s="39">
        <f t="shared" si="1"/>
        <v>64</v>
      </c>
      <c r="C2576" s="39" t="str">
        <f>IFERROR(__xludf.DUMMYFUNCTION("IF(ISBETWEEN(B2576,60,69), ""Old"", IF(ISBETWEEN(B2576, 20, 29), ""Young"", ""Other""))"),"Old")</f>
        <v>Old</v>
      </c>
    </row>
    <row r="2577">
      <c r="A2577" s="40">
        <v>20839.0</v>
      </c>
      <c r="B2577" s="39">
        <f t="shared" si="1"/>
        <v>64</v>
      </c>
      <c r="C2577" s="39" t="str">
        <f>IFERROR(__xludf.DUMMYFUNCTION("IF(ISBETWEEN(B2577,60,69), ""Old"", IF(ISBETWEEN(B2577, 20, 29), ""Young"", ""Other""))"),"Old")</f>
        <v>Old</v>
      </c>
    </row>
    <row r="2578">
      <c r="A2578" s="40">
        <v>20840.0</v>
      </c>
      <c r="B2578" s="39">
        <f t="shared" si="1"/>
        <v>64</v>
      </c>
      <c r="C2578" s="39" t="str">
        <f>IFERROR(__xludf.DUMMYFUNCTION("IF(ISBETWEEN(B2578,60,69), ""Old"", IF(ISBETWEEN(B2578, 20, 29), ""Young"", ""Other""))"),"Old")</f>
        <v>Old</v>
      </c>
    </row>
    <row r="2579">
      <c r="A2579" s="40">
        <v>20841.0</v>
      </c>
      <c r="B2579" s="39">
        <f t="shared" si="1"/>
        <v>64</v>
      </c>
      <c r="C2579" s="39" t="str">
        <f>IFERROR(__xludf.DUMMYFUNCTION("IF(ISBETWEEN(B2579,60,69), ""Old"", IF(ISBETWEEN(B2579, 20, 29), ""Young"", ""Other""))"),"Old")</f>
        <v>Old</v>
      </c>
    </row>
    <row r="2580">
      <c r="A2580" s="40">
        <v>20842.0</v>
      </c>
      <c r="B2580" s="39">
        <f t="shared" si="1"/>
        <v>64</v>
      </c>
      <c r="C2580" s="39" t="str">
        <f>IFERROR(__xludf.DUMMYFUNCTION("IF(ISBETWEEN(B2580,60,69), ""Old"", IF(ISBETWEEN(B2580, 20, 29), ""Young"", ""Other""))"),"Old")</f>
        <v>Old</v>
      </c>
    </row>
    <row r="2581">
      <c r="A2581" s="40">
        <v>20843.0</v>
      </c>
      <c r="B2581" s="39">
        <f t="shared" si="1"/>
        <v>64</v>
      </c>
      <c r="C2581" s="39" t="str">
        <f>IFERROR(__xludf.DUMMYFUNCTION("IF(ISBETWEEN(B2581,60,69), ""Old"", IF(ISBETWEEN(B2581, 20, 29), ""Young"", ""Other""))"),"Old")</f>
        <v>Old</v>
      </c>
    </row>
    <row r="2582">
      <c r="A2582" s="40">
        <v>20844.0</v>
      </c>
      <c r="B2582" s="39">
        <f t="shared" si="1"/>
        <v>64</v>
      </c>
      <c r="C2582" s="39" t="str">
        <f>IFERROR(__xludf.DUMMYFUNCTION("IF(ISBETWEEN(B2582,60,69), ""Old"", IF(ISBETWEEN(B2582, 20, 29), ""Young"", ""Other""))"),"Old")</f>
        <v>Old</v>
      </c>
    </row>
    <row r="2583">
      <c r="A2583" s="40">
        <v>20845.0</v>
      </c>
      <c r="B2583" s="39">
        <f t="shared" si="1"/>
        <v>64</v>
      </c>
      <c r="C2583" s="39" t="str">
        <f>IFERROR(__xludf.DUMMYFUNCTION("IF(ISBETWEEN(B2583,60,69), ""Old"", IF(ISBETWEEN(B2583, 20, 29), ""Young"", ""Other""))"),"Old")</f>
        <v>Old</v>
      </c>
    </row>
    <row r="2584">
      <c r="A2584" s="40">
        <v>20846.0</v>
      </c>
      <c r="B2584" s="39">
        <f t="shared" si="1"/>
        <v>64</v>
      </c>
      <c r="C2584" s="39" t="str">
        <f>IFERROR(__xludf.DUMMYFUNCTION("IF(ISBETWEEN(B2584,60,69), ""Old"", IF(ISBETWEEN(B2584, 20, 29), ""Young"", ""Other""))"),"Old")</f>
        <v>Old</v>
      </c>
    </row>
    <row r="2585">
      <c r="A2585" s="40">
        <v>20847.0</v>
      </c>
      <c r="B2585" s="39">
        <f t="shared" si="1"/>
        <v>64</v>
      </c>
      <c r="C2585" s="39" t="str">
        <f>IFERROR(__xludf.DUMMYFUNCTION("IF(ISBETWEEN(B2585,60,69), ""Old"", IF(ISBETWEEN(B2585, 20, 29), ""Young"", ""Other""))"),"Old")</f>
        <v>Old</v>
      </c>
    </row>
    <row r="2586">
      <c r="A2586" s="40">
        <v>20848.0</v>
      </c>
      <c r="B2586" s="39">
        <f t="shared" si="1"/>
        <v>64</v>
      </c>
      <c r="C2586" s="39" t="str">
        <f>IFERROR(__xludf.DUMMYFUNCTION("IF(ISBETWEEN(B2586,60,69), ""Old"", IF(ISBETWEEN(B2586, 20, 29), ""Young"", ""Other""))"),"Old")</f>
        <v>Old</v>
      </c>
    </row>
    <row r="2587">
      <c r="A2587" s="40">
        <v>20849.0</v>
      </c>
      <c r="B2587" s="39">
        <f t="shared" si="1"/>
        <v>64</v>
      </c>
      <c r="C2587" s="39" t="str">
        <f>IFERROR(__xludf.DUMMYFUNCTION("IF(ISBETWEEN(B2587,60,69), ""Old"", IF(ISBETWEEN(B2587, 20, 29), ""Young"", ""Other""))"),"Old")</f>
        <v>Old</v>
      </c>
    </row>
    <row r="2588">
      <c r="A2588" s="40">
        <v>20850.0</v>
      </c>
      <c r="B2588" s="39">
        <f t="shared" si="1"/>
        <v>64</v>
      </c>
      <c r="C2588" s="39" t="str">
        <f>IFERROR(__xludf.DUMMYFUNCTION("IF(ISBETWEEN(B2588,60,69), ""Old"", IF(ISBETWEEN(B2588, 20, 29), ""Young"", ""Other""))"),"Old")</f>
        <v>Old</v>
      </c>
    </row>
    <row r="2589">
      <c r="A2589" s="40">
        <v>20851.0</v>
      </c>
      <c r="B2589" s="39">
        <f t="shared" si="1"/>
        <v>64</v>
      </c>
      <c r="C2589" s="39" t="str">
        <f>IFERROR(__xludf.DUMMYFUNCTION("IF(ISBETWEEN(B2589,60,69), ""Old"", IF(ISBETWEEN(B2589, 20, 29), ""Young"", ""Other""))"),"Old")</f>
        <v>Old</v>
      </c>
    </row>
    <row r="2590">
      <c r="A2590" s="40">
        <v>20852.0</v>
      </c>
      <c r="B2590" s="39">
        <f t="shared" si="1"/>
        <v>64</v>
      </c>
      <c r="C2590" s="39" t="str">
        <f>IFERROR(__xludf.DUMMYFUNCTION("IF(ISBETWEEN(B2590,60,69), ""Old"", IF(ISBETWEEN(B2590, 20, 29), ""Young"", ""Other""))"),"Old")</f>
        <v>Old</v>
      </c>
    </row>
    <row r="2591">
      <c r="A2591" s="40">
        <v>20853.0</v>
      </c>
      <c r="B2591" s="39">
        <f t="shared" si="1"/>
        <v>64</v>
      </c>
      <c r="C2591" s="39" t="str">
        <f>IFERROR(__xludf.DUMMYFUNCTION("IF(ISBETWEEN(B2591,60,69), ""Old"", IF(ISBETWEEN(B2591, 20, 29), ""Young"", ""Other""))"),"Old")</f>
        <v>Old</v>
      </c>
    </row>
    <row r="2592">
      <c r="A2592" s="40">
        <v>20854.0</v>
      </c>
      <c r="B2592" s="39">
        <f t="shared" si="1"/>
        <v>64</v>
      </c>
      <c r="C2592" s="39" t="str">
        <f>IFERROR(__xludf.DUMMYFUNCTION("IF(ISBETWEEN(B2592,60,69), ""Old"", IF(ISBETWEEN(B2592, 20, 29), ""Young"", ""Other""))"),"Old")</f>
        <v>Old</v>
      </c>
    </row>
    <row r="2593">
      <c r="A2593" s="40">
        <v>20855.0</v>
      </c>
      <c r="B2593" s="39">
        <f t="shared" si="1"/>
        <v>64</v>
      </c>
      <c r="C2593" s="39" t="str">
        <f>IFERROR(__xludf.DUMMYFUNCTION("IF(ISBETWEEN(B2593,60,69), ""Old"", IF(ISBETWEEN(B2593, 20, 29), ""Young"", ""Other""))"),"Old")</f>
        <v>Old</v>
      </c>
    </row>
    <row r="2594">
      <c r="A2594" s="40">
        <v>20856.0</v>
      </c>
      <c r="B2594" s="39">
        <f t="shared" si="1"/>
        <v>64</v>
      </c>
      <c r="C2594" s="39" t="str">
        <f>IFERROR(__xludf.DUMMYFUNCTION("IF(ISBETWEEN(B2594,60,69), ""Old"", IF(ISBETWEEN(B2594, 20, 29), ""Young"", ""Other""))"),"Old")</f>
        <v>Old</v>
      </c>
    </row>
    <row r="2595">
      <c r="A2595" s="40">
        <v>20857.0</v>
      </c>
      <c r="B2595" s="39">
        <f t="shared" si="1"/>
        <v>64</v>
      </c>
      <c r="C2595" s="39" t="str">
        <f>IFERROR(__xludf.DUMMYFUNCTION("IF(ISBETWEEN(B2595,60,69), ""Old"", IF(ISBETWEEN(B2595, 20, 29), ""Young"", ""Other""))"),"Old")</f>
        <v>Old</v>
      </c>
    </row>
    <row r="2596">
      <c r="A2596" s="40">
        <v>20858.0</v>
      </c>
      <c r="B2596" s="39">
        <f t="shared" si="1"/>
        <v>64</v>
      </c>
      <c r="C2596" s="39" t="str">
        <f>IFERROR(__xludf.DUMMYFUNCTION("IF(ISBETWEEN(B2596,60,69), ""Old"", IF(ISBETWEEN(B2596, 20, 29), ""Young"", ""Other""))"),"Old")</f>
        <v>Old</v>
      </c>
    </row>
    <row r="2597">
      <c r="A2597" s="40">
        <v>20859.0</v>
      </c>
      <c r="B2597" s="39">
        <f t="shared" si="1"/>
        <v>64</v>
      </c>
      <c r="C2597" s="39" t="str">
        <f>IFERROR(__xludf.DUMMYFUNCTION("IF(ISBETWEEN(B2597,60,69), ""Old"", IF(ISBETWEEN(B2597, 20, 29), ""Young"", ""Other""))"),"Old")</f>
        <v>Old</v>
      </c>
    </row>
    <row r="2598">
      <c r="A2598" s="40">
        <v>20860.0</v>
      </c>
      <c r="B2598" s="39">
        <f t="shared" si="1"/>
        <v>64</v>
      </c>
      <c r="C2598" s="39" t="str">
        <f>IFERROR(__xludf.DUMMYFUNCTION("IF(ISBETWEEN(B2598,60,69), ""Old"", IF(ISBETWEEN(B2598, 20, 29), ""Young"", ""Other""))"),"Old")</f>
        <v>Old</v>
      </c>
    </row>
    <row r="2599">
      <c r="A2599" s="40">
        <v>20861.0</v>
      </c>
      <c r="B2599" s="39">
        <f t="shared" si="1"/>
        <v>64</v>
      </c>
      <c r="C2599" s="39" t="str">
        <f>IFERROR(__xludf.DUMMYFUNCTION("IF(ISBETWEEN(B2599,60,69), ""Old"", IF(ISBETWEEN(B2599, 20, 29), ""Young"", ""Other""))"),"Old")</f>
        <v>Old</v>
      </c>
    </row>
    <row r="2600">
      <c r="A2600" s="40">
        <v>20862.0</v>
      </c>
      <c r="B2600" s="39">
        <f t="shared" si="1"/>
        <v>64</v>
      </c>
      <c r="C2600" s="39" t="str">
        <f>IFERROR(__xludf.DUMMYFUNCTION("IF(ISBETWEEN(B2600,60,69), ""Old"", IF(ISBETWEEN(B2600, 20, 29), ""Young"", ""Other""))"),"Old")</f>
        <v>Old</v>
      </c>
    </row>
    <row r="2601">
      <c r="A2601" s="40">
        <v>20863.0</v>
      </c>
      <c r="B2601" s="39">
        <f t="shared" si="1"/>
        <v>64</v>
      </c>
      <c r="C2601" s="39" t="str">
        <f>IFERROR(__xludf.DUMMYFUNCTION("IF(ISBETWEEN(B2601,60,69), ""Old"", IF(ISBETWEEN(B2601, 20, 29), ""Young"", ""Other""))"),"Old")</f>
        <v>Old</v>
      </c>
    </row>
    <row r="2602">
      <c r="A2602" s="40">
        <v>20864.0</v>
      </c>
      <c r="B2602" s="39">
        <f t="shared" si="1"/>
        <v>64</v>
      </c>
      <c r="C2602" s="39" t="str">
        <f>IFERROR(__xludf.DUMMYFUNCTION("IF(ISBETWEEN(B2602,60,69), ""Old"", IF(ISBETWEEN(B2602, 20, 29), ""Young"", ""Other""))"),"Old")</f>
        <v>Old</v>
      </c>
    </row>
    <row r="2603">
      <c r="A2603" s="40">
        <v>20865.0</v>
      </c>
      <c r="B2603" s="39">
        <f t="shared" si="1"/>
        <v>64</v>
      </c>
      <c r="C2603" s="39" t="str">
        <f>IFERROR(__xludf.DUMMYFUNCTION("IF(ISBETWEEN(B2603,60,69), ""Old"", IF(ISBETWEEN(B2603, 20, 29), ""Young"", ""Other""))"),"Old")</f>
        <v>Old</v>
      </c>
    </row>
    <row r="2604">
      <c r="A2604" s="40">
        <v>20866.0</v>
      </c>
      <c r="B2604" s="39">
        <f t="shared" si="1"/>
        <v>64</v>
      </c>
      <c r="C2604" s="39" t="str">
        <f>IFERROR(__xludf.DUMMYFUNCTION("IF(ISBETWEEN(B2604,60,69), ""Old"", IF(ISBETWEEN(B2604, 20, 29), ""Young"", ""Other""))"),"Old")</f>
        <v>Old</v>
      </c>
    </row>
    <row r="2605">
      <c r="A2605" s="40">
        <v>20867.0</v>
      </c>
      <c r="B2605" s="39">
        <f t="shared" si="1"/>
        <v>64</v>
      </c>
      <c r="C2605" s="39" t="str">
        <f>IFERROR(__xludf.DUMMYFUNCTION("IF(ISBETWEEN(B2605,60,69), ""Old"", IF(ISBETWEEN(B2605, 20, 29), ""Young"", ""Other""))"),"Old")</f>
        <v>Old</v>
      </c>
    </row>
    <row r="2606">
      <c r="A2606" s="40">
        <v>20868.0</v>
      </c>
      <c r="B2606" s="39">
        <f t="shared" si="1"/>
        <v>64</v>
      </c>
      <c r="C2606" s="39" t="str">
        <f>IFERROR(__xludf.DUMMYFUNCTION("IF(ISBETWEEN(B2606,60,69), ""Old"", IF(ISBETWEEN(B2606, 20, 29), ""Young"", ""Other""))"),"Old")</f>
        <v>Old</v>
      </c>
    </row>
    <row r="2607">
      <c r="A2607" s="40">
        <v>20869.0</v>
      </c>
      <c r="B2607" s="39">
        <f t="shared" si="1"/>
        <v>64</v>
      </c>
      <c r="C2607" s="39" t="str">
        <f>IFERROR(__xludf.DUMMYFUNCTION("IF(ISBETWEEN(B2607,60,69), ""Old"", IF(ISBETWEEN(B2607, 20, 29), ""Young"", ""Other""))"),"Old")</f>
        <v>Old</v>
      </c>
    </row>
    <row r="2608">
      <c r="A2608" s="40">
        <v>20870.0</v>
      </c>
      <c r="B2608" s="39">
        <f t="shared" si="1"/>
        <v>64</v>
      </c>
      <c r="C2608" s="39" t="str">
        <f>IFERROR(__xludf.DUMMYFUNCTION("IF(ISBETWEEN(B2608,60,69), ""Old"", IF(ISBETWEEN(B2608, 20, 29), ""Young"", ""Other""))"),"Old")</f>
        <v>Old</v>
      </c>
    </row>
    <row r="2609">
      <c r="A2609" s="40">
        <v>20871.0</v>
      </c>
      <c r="B2609" s="39">
        <f t="shared" si="1"/>
        <v>64</v>
      </c>
      <c r="C2609" s="39" t="str">
        <f>IFERROR(__xludf.DUMMYFUNCTION("IF(ISBETWEEN(B2609,60,69), ""Old"", IF(ISBETWEEN(B2609, 20, 29), ""Young"", ""Other""))"),"Old")</f>
        <v>Old</v>
      </c>
    </row>
    <row r="2610">
      <c r="A2610" s="40">
        <v>20872.0</v>
      </c>
      <c r="B2610" s="39">
        <f t="shared" si="1"/>
        <v>64</v>
      </c>
      <c r="C2610" s="39" t="str">
        <f>IFERROR(__xludf.DUMMYFUNCTION("IF(ISBETWEEN(B2610,60,69), ""Old"", IF(ISBETWEEN(B2610, 20, 29), ""Young"", ""Other""))"),"Old")</f>
        <v>Old</v>
      </c>
    </row>
    <row r="2611">
      <c r="A2611" s="40">
        <v>20873.0</v>
      </c>
      <c r="B2611" s="39">
        <f t="shared" si="1"/>
        <v>64</v>
      </c>
      <c r="C2611" s="39" t="str">
        <f>IFERROR(__xludf.DUMMYFUNCTION("IF(ISBETWEEN(B2611,60,69), ""Old"", IF(ISBETWEEN(B2611, 20, 29), ""Young"", ""Other""))"),"Old")</f>
        <v>Old</v>
      </c>
    </row>
    <row r="2612">
      <c r="A2612" s="40">
        <v>20874.0</v>
      </c>
      <c r="B2612" s="39">
        <f t="shared" si="1"/>
        <v>64</v>
      </c>
      <c r="C2612" s="39" t="str">
        <f>IFERROR(__xludf.DUMMYFUNCTION("IF(ISBETWEEN(B2612,60,69), ""Old"", IF(ISBETWEEN(B2612, 20, 29), ""Young"", ""Other""))"),"Old")</f>
        <v>Old</v>
      </c>
    </row>
    <row r="2613">
      <c r="A2613" s="40">
        <v>20875.0</v>
      </c>
      <c r="B2613" s="39">
        <f t="shared" si="1"/>
        <v>64</v>
      </c>
      <c r="C2613" s="39" t="str">
        <f>IFERROR(__xludf.DUMMYFUNCTION("IF(ISBETWEEN(B2613,60,69), ""Old"", IF(ISBETWEEN(B2613, 20, 29), ""Young"", ""Other""))"),"Old")</f>
        <v>Old</v>
      </c>
    </row>
    <row r="2614">
      <c r="A2614" s="40">
        <v>20876.0</v>
      </c>
      <c r="B2614" s="39">
        <f t="shared" si="1"/>
        <v>64</v>
      </c>
      <c r="C2614" s="39" t="str">
        <f>IFERROR(__xludf.DUMMYFUNCTION("IF(ISBETWEEN(B2614,60,69), ""Old"", IF(ISBETWEEN(B2614, 20, 29), ""Young"", ""Other""))"),"Old")</f>
        <v>Old</v>
      </c>
    </row>
    <row r="2615">
      <c r="A2615" s="40">
        <v>20877.0</v>
      </c>
      <c r="B2615" s="39">
        <f t="shared" si="1"/>
        <v>64</v>
      </c>
      <c r="C2615" s="39" t="str">
        <f>IFERROR(__xludf.DUMMYFUNCTION("IF(ISBETWEEN(B2615,60,69), ""Old"", IF(ISBETWEEN(B2615, 20, 29), ""Young"", ""Other""))"),"Old")</f>
        <v>Old</v>
      </c>
    </row>
    <row r="2616">
      <c r="A2616" s="40">
        <v>20878.0</v>
      </c>
      <c r="B2616" s="39">
        <f t="shared" si="1"/>
        <v>64</v>
      </c>
      <c r="C2616" s="39" t="str">
        <f>IFERROR(__xludf.DUMMYFUNCTION("IF(ISBETWEEN(B2616,60,69), ""Old"", IF(ISBETWEEN(B2616, 20, 29), ""Young"", ""Other""))"),"Old")</f>
        <v>Old</v>
      </c>
    </row>
    <row r="2617">
      <c r="A2617" s="40">
        <v>20879.0</v>
      </c>
      <c r="B2617" s="39">
        <f t="shared" si="1"/>
        <v>64</v>
      </c>
      <c r="C2617" s="39" t="str">
        <f>IFERROR(__xludf.DUMMYFUNCTION("IF(ISBETWEEN(B2617,60,69), ""Old"", IF(ISBETWEEN(B2617, 20, 29), ""Young"", ""Other""))"),"Old")</f>
        <v>Old</v>
      </c>
    </row>
    <row r="2618">
      <c r="A2618" s="40">
        <v>20880.0</v>
      </c>
      <c r="B2618" s="39">
        <f t="shared" si="1"/>
        <v>64</v>
      </c>
      <c r="C2618" s="39" t="str">
        <f>IFERROR(__xludf.DUMMYFUNCTION("IF(ISBETWEEN(B2618,60,69), ""Old"", IF(ISBETWEEN(B2618, 20, 29), ""Young"", ""Other""))"),"Old")</f>
        <v>Old</v>
      </c>
    </row>
    <row r="2619">
      <c r="A2619" s="40">
        <v>20881.0</v>
      </c>
      <c r="B2619" s="39">
        <f t="shared" si="1"/>
        <v>64</v>
      </c>
      <c r="C2619" s="39" t="str">
        <f>IFERROR(__xludf.DUMMYFUNCTION("IF(ISBETWEEN(B2619,60,69), ""Old"", IF(ISBETWEEN(B2619, 20, 29), ""Young"", ""Other""))"),"Old")</f>
        <v>Old</v>
      </c>
    </row>
    <row r="2620">
      <c r="A2620" s="40">
        <v>20882.0</v>
      </c>
      <c r="B2620" s="39">
        <f t="shared" si="1"/>
        <v>64</v>
      </c>
      <c r="C2620" s="39" t="str">
        <f>IFERROR(__xludf.DUMMYFUNCTION("IF(ISBETWEEN(B2620,60,69), ""Old"", IF(ISBETWEEN(B2620, 20, 29), ""Young"", ""Other""))"),"Old")</f>
        <v>Old</v>
      </c>
    </row>
    <row r="2621">
      <c r="A2621" s="40">
        <v>20883.0</v>
      </c>
      <c r="B2621" s="39">
        <f t="shared" si="1"/>
        <v>64</v>
      </c>
      <c r="C2621" s="39" t="str">
        <f>IFERROR(__xludf.DUMMYFUNCTION("IF(ISBETWEEN(B2621,60,69), ""Old"", IF(ISBETWEEN(B2621, 20, 29), ""Young"", ""Other""))"),"Old")</f>
        <v>Old</v>
      </c>
    </row>
    <row r="2622">
      <c r="A2622" s="40">
        <v>20884.0</v>
      </c>
      <c r="B2622" s="39">
        <f t="shared" si="1"/>
        <v>64</v>
      </c>
      <c r="C2622" s="39" t="str">
        <f>IFERROR(__xludf.DUMMYFUNCTION("IF(ISBETWEEN(B2622,60,69), ""Old"", IF(ISBETWEEN(B2622, 20, 29), ""Young"", ""Other""))"),"Old")</f>
        <v>Old</v>
      </c>
    </row>
    <row r="2623">
      <c r="A2623" s="40">
        <v>20885.0</v>
      </c>
      <c r="B2623" s="39">
        <f t="shared" si="1"/>
        <v>64</v>
      </c>
      <c r="C2623" s="39" t="str">
        <f>IFERROR(__xludf.DUMMYFUNCTION("IF(ISBETWEEN(B2623,60,69), ""Old"", IF(ISBETWEEN(B2623, 20, 29), ""Young"", ""Other""))"),"Old")</f>
        <v>Old</v>
      </c>
    </row>
    <row r="2624">
      <c r="A2624" s="40">
        <v>20886.0</v>
      </c>
      <c r="B2624" s="39">
        <f t="shared" si="1"/>
        <v>64</v>
      </c>
      <c r="C2624" s="39" t="str">
        <f>IFERROR(__xludf.DUMMYFUNCTION("IF(ISBETWEEN(B2624,60,69), ""Old"", IF(ISBETWEEN(B2624, 20, 29), ""Young"", ""Other""))"),"Old")</f>
        <v>Old</v>
      </c>
    </row>
    <row r="2625">
      <c r="A2625" s="40">
        <v>20887.0</v>
      </c>
      <c r="B2625" s="39">
        <f t="shared" si="1"/>
        <v>64</v>
      </c>
      <c r="C2625" s="39" t="str">
        <f>IFERROR(__xludf.DUMMYFUNCTION("IF(ISBETWEEN(B2625,60,69), ""Old"", IF(ISBETWEEN(B2625, 20, 29), ""Young"", ""Other""))"),"Old")</f>
        <v>Old</v>
      </c>
    </row>
    <row r="2626">
      <c r="A2626" s="40">
        <v>20888.0</v>
      </c>
      <c r="B2626" s="39">
        <f t="shared" si="1"/>
        <v>64</v>
      </c>
      <c r="C2626" s="39" t="str">
        <f>IFERROR(__xludf.DUMMYFUNCTION("IF(ISBETWEEN(B2626,60,69), ""Old"", IF(ISBETWEEN(B2626, 20, 29), ""Young"", ""Other""))"),"Old")</f>
        <v>Old</v>
      </c>
    </row>
    <row r="2627">
      <c r="A2627" s="40">
        <v>20889.0</v>
      </c>
      <c r="B2627" s="39">
        <f t="shared" si="1"/>
        <v>64</v>
      </c>
      <c r="C2627" s="39" t="str">
        <f>IFERROR(__xludf.DUMMYFUNCTION("IF(ISBETWEEN(B2627,60,69), ""Old"", IF(ISBETWEEN(B2627, 20, 29), ""Young"", ""Other""))"),"Old")</f>
        <v>Old</v>
      </c>
    </row>
    <row r="2628">
      <c r="A2628" s="40">
        <v>20890.0</v>
      </c>
      <c r="B2628" s="39">
        <f t="shared" si="1"/>
        <v>64</v>
      </c>
      <c r="C2628" s="39" t="str">
        <f>IFERROR(__xludf.DUMMYFUNCTION("IF(ISBETWEEN(B2628,60,69), ""Old"", IF(ISBETWEEN(B2628, 20, 29), ""Young"", ""Other""))"),"Old")</f>
        <v>Old</v>
      </c>
    </row>
    <row r="2629">
      <c r="A2629" s="40">
        <v>20891.0</v>
      </c>
      <c r="B2629" s="39">
        <f t="shared" si="1"/>
        <v>64</v>
      </c>
      <c r="C2629" s="39" t="str">
        <f>IFERROR(__xludf.DUMMYFUNCTION("IF(ISBETWEEN(B2629,60,69), ""Old"", IF(ISBETWEEN(B2629, 20, 29), ""Young"", ""Other""))"),"Old")</f>
        <v>Old</v>
      </c>
    </row>
    <row r="2630">
      <c r="A2630" s="40">
        <v>20892.0</v>
      </c>
      <c r="B2630" s="39">
        <f t="shared" si="1"/>
        <v>64</v>
      </c>
      <c r="C2630" s="39" t="str">
        <f>IFERROR(__xludf.DUMMYFUNCTION("IF(ISBETWEEN(B2630,60,69), ""Old"", IF(ISBETWEEN(B2630, 20, 29), ""Young"", ""Other""))"),"Old")</f>
        <v>Old</v>
      </c>
    </row>
    <row r="2631">
      <c r="A2631" s="40">
        <v>20893.0</v>
      </c>
      <c r="B2631" s="39">
        <f t="shared" si="1"/>
        <v>64</v>
      </c>
      <c r="C2631" s="39" t="str">
        <f>IFERROR(__xludf.DUMMYFUNCTION("IF(ISBETWEEN(B2631,60,69), ""Old"", IF(ISBETWEEN(B2631, 20, 29), ""Young"", ""Other""))"),"Old")</f>
        <v>Old</v>
      </c>
    </row>
    <row r="2632">
      <c r="A2632" s="40">
        <v>20894.0</v>
      </c>
      <c r="B2632" s="39">
        <f t="shared" si="1"/>
        <v>64</v>
      </c>
      <c r="C2632" s="39" t="str">
        <f>IFERROR(__xludf.DUMMYFUNCTION("IF(ISBETWEEN(B2632,60,69), ""Old"", IF(ISBETWEEN(B2632, 20, 29), ""Young"", ""Other""))"),"Old")</f>
        <v>Old</v>
      </c>
    </row>
    <row r="2633">
      <c r="A2633" s="40">
        <v>20895.0</v>
      </c>
      <c r="B2633" s="39">
        <f t="shared" si="1"/>
        <v>64</v>
      </c>
      <c r="C2633" s="39" t="str">
        <f>IFERROR(__xludf.DUMMYFUNCTION("IF(ISBETWEEN(B2633,60,69), ""Old"", IF(ISBETWEEN(B2633, 20, 29), ""Young"", ""Other""))"),"Old")</f>
        <v>Old</v>
      </c>
    </row>
    <row r="2634">
      <c r="A2634" s="40">
        <v>20896.0</v>
      </c>
      <c r="B2634" s="39">
        <f t="shared" si="1"/>
        <v>64</v>
      </c>
      <c r="C2634" s="39" t="str">
        <f>IFERROR(__xludf.DUMMYFUNCTION("IF(ISBETWEEN(B2634,60,69), ""Old"", IF(ISBETWEEN(B2634, 20, 29), ""Young"", ""Other""))"),"Old")</f>
        <v>Old</v>
      </c>
    </row>
    <row r="2635">
      <c r="A2635" s="40">
        <v>20897.0</v>
      </c>
      <c r="B2635" s="39">
        <f t="shared" si="1"/>
        <v>64</v>
      </c>
      <c r="C2635" s="39" t="str">
        <f>IFERROR(__xludf.DUMMYFUNCTION("IF(ISBETWEEN(B2635,60,69), ""Old"", IF(ISBETWEEN(B2635, 20, 29), ""Young"", ""Other""))"),"Old")</f>
        <v>Old</v>
      </c>
    </row>
    <row r="2636">
      <c r="A2636" s="40">
        <v>20898.0</v>
      </c>
      <c r="B2636" s="39">
        <f t="shared" si="1"/>
        <v>64</v>
      </c>
      <c r="C2636" s="39" t="str">
        <f>IFERROR(__xludf.DUMMYFUNCTION("IF(ISBETWEEN(B2636,60,69), ""Old"", IF(ISBETWEEN(B2636, 20, 29), ""Young"", ""Other""))"),"Old")</f>
        <v>Old</v>
      </c>
    </row>
    <row r="2637">
      <c r="A2637" s="40">
        <v>20899.0</v>
      </c>
      <c r="B2637" s="39">
        <f t="shared" si="1"/>
        <v>64</v>
      </c>
      <c r="C2637" s="39" t="str">
        <f>IFERROR(__xludf.DUMMYFUNCTION("IF(ISBETWEEN(B2637,60,69), ""Old"", IF(ISBETWEEN(B2637, 20, 29), ""Young"", ""Other""))"),"Old")</f>
        <v>Old</v>
      </c>
    </row>
    <row r="2638">
      <c r="A2638" s="40">
        <v>20900.0</v>
      </c>
      <c r="B2638" s="39">
        <f t="shared" si="1"/>
        <v>64</v>
      </c>
      <c r="C2638" s="39" t="str">
        <f>IFERROR(__xludf.DUMMYFUNCTION("IF(ISBETWEEN(B2638,60,69), ""Old"", IF(ISBETWEEN(B2638, 20, 29), ""Young"", ""Other""))"),"Old")</f>
        <v>Old</v>
      </c>
    </row>
    <row r="2639">
      <c r="A2639" s="40">
        <v>20901.0</v>
      </c>
      <c r="B2639" s="39">
        <f t="shared" si="1"/>
        <v>64</v>
      </c>
      <c r="C2639" s="39" t="str">
        <f>IFERROR(__xludf.DUMMYFUNCTION("IF(ISBETWEEN(B2639,60,69), ""Old"", IF(ISBETWEEN(B2639, 20, 29), ""Young"", ""Other""))"),"Old")</f>
        <v>Old</v>
      </c>
    </row>
    <row r="2640">
      <c r="A2640" s="40">
        <v>20902.0</v>
      </c>
      <c r="B2640" s="39">
        <f t="shared" si="1"/>
        <v>64</v>
      </c>
      <c r="C2640" s="39" t="str">
        <f>IFERROR(__xludf.DUMMYFUNCTION("IF(ISBETWEEN(B2640,60,69), ""Old"", IF(ISBETWEEN(B2640, 20, 29), ""Young"", ""Other""))"),"Old")</f>
        <v>Old</v>
      </c>
    </row>
    <row r="2641">
      <c r="A2641" s="40">
        <v>20903.0</v>
      </c>
      <c r="B2641" s="39">
        <f t="shared" si="1"/>
        <v>64</v>
      </c>
      <c r="C2641" s="39" t="str">
        <f>IFERROR(__xludf.DUMMYFUNCTION("IF(ISBETWEEN(B2641,60,69), ""Old"", IF(ISBETWEEN(B2641, 20, 29), ""Young"", ""Other""))"),"Old")</f>
        <v>Old</v>
      </c>
    </row>
    <row r="2642">
      <c r="A2642" s="40">
        <v>20904.0</v>
      </c>
      <c r="B2642" s="39">
        <f t="shared" si="1"/>
        <v>64</v>
      </c>
      <c r="C2642" s="39" t="str">
        <f>IFERROR(__xludf.DUMMYFUNCTION("IF(ISBETWEEN(B2642,60,69), ""Old"", IF(ISBETWEEN(B2642, 20, 29), ""Young"", ""Other""))"),"Old")</f>
        <v>Old</v>
      </c>
    </row>
    <row r="2643">
      <c r="A2643" s="40">
        <v>20905.0</v>
      </c>
      <c r="B2643" s="39">
        <f t="shared" si="1"/>
        <v>64</v>
      </c>
      <c r="C2643" s="39" t="str">
        <f>IFERROR(__xludf.DUMMYFUNCTION("IF(ISBETWEEN(B2643,60,69), ""Old"", IF(ISBETWEEN(B2643, 20, 29), ""Young"", ""Other""))"),"Old")</f>
        <v>Old</v>
      </c>
    </row>
    <row r="2644">
      <c r="A2644" s="40">
        <v>20906.0</v>
      </c>
      <c r="B2644" s="39">
        <f t="shared" si="1"/>
        <v>64</v>
      </c>
      <c r="C2644" s="39" t="str">
        <f>IFERROR(__xludf.DUMMYFUNCTION("IF(ISBETWEEN(B2644,60,69), ""Old"", IF(ISBETWEEN(B2644, 20, 29), ""Young"", ""Other""))"),"Old")</f>
        <v>Old</v>
      </c>
    </row>
    <row r="2645">
      <c r="A2645" s="40">
        <v>20907.0</v>
      </c>
      <c r="B2645" s="39">
        <f t="shared" si="1"/>
        <v>64</v>
      </c>
      <c r="C2645" s="39" t="str">
        <f>IFERROR(__xludf.DUMMYFUNCTION("IF(ISBETWEEN(B2645,60,69), ""Old"", IF(ISBETWEEN(B2645, 20, 29), ""Young"", ""Other""))"),"Old")</f>
        <v>Old</v>
      </c>
    </row>
    <row r="2646">
      <c r="A2646" s="40">
        <v>20908.0</v>
      </c>
      <c r="B2646" s="39">
        <f t="shared" si="1"/>
        <v>64</v>
      </c>
      <c r="C2646" s="39" t="str">
        <f>IFERROR(__xludf.DUMMYFUNCTION("IF(ISBETWEEN(B2646,60,69), ""Old"", IF(ISBETWEEN(B2646, 20, 29), ""Young"", ""Other""))"),"Old")</f>
        <v>Old</v>
      </c>
    </row>
    <row r="2647">
      <c r="A2647" s="40">
        <v>20909.0</v>
      </c>
      <c r="B2647" s="39">
        <f t="shared" si="1"/>
        <v>64</v>
      </c>
      <c r="C2647" s="39" t="str">
        <f>IFERROR(__xludf.DUMMYFUNCTION("IF(ISBETWEEN(B2647,60,69), ""Old"", IF(ISBETWEEN(B2647, 20, 29), ""Young"", ""Other""))"),"Old")</f>
        <v>Old</v>
      </c>
    </row>
    <row r="2648">
      <c r="A2648" s="40">
        <v>20910.0</v>
      </c>
      <c r="B2648" s="39">
        <f t="shared" si="1"/>
        <v>64</v>
      </c>
      <c r="C2648" s="39" t="str">
        <f>IFERROR(__xludf.DUMMYFUNCTION("IF(ISBETWEEN(B2648,60,69), ""Old"", IF(ISBETWEEN(B2648, 20, 29), ""Young"", ""Other""))"),"Old")</f>
        <v>Old</v>
      </c>
    </row>
    <row r="2649">
      <c r="A2649" s="40">
        <v>20911.0</v>
      </c>
      <c r="B2649" s="39">
        <f t="shared" si="1"/>
        <v>64</v>
      </c>
      <c r="C2649" s="39" t="str">
        <f>IFERROR(__xludf.DUMMYFUNCTION("IF(ISBETWEEN(B2649,60,69), ""Old"", IF(ISBETWEEN(B2649, 20, 29), ""Young"", ""Other""))"),"Old")</f>
        <v>Old</v>
      </c>
    </row>
    <row r="2650">
      <c r="A2650" s="40">
        <v>20912.0</v>
      </c>
      <c r="B2650" s="39">
        <f t="shared" si="1"/>
        <v>64</v>
      </c>
      <c r="C2650" s="39" t="str">
        <f>IFERROR(__xludf.DUMMYFUNCTION("IF(ISBETWEEN(B2650,60,69), ""Old"", IF(ISBETWEEN(B2650, 20, 29), ""Young"", ""Other""))"),"Old")</f>
        <v>Old</v>
      </c>
    </row>
    <row r="2651">
      <c r="A2651" s="40">
        <v>20913.0</v>
      </c>
      <c r="B2651" s="39">
        <f t="shared" si="1"/>
        <v>64</v>
      </c>
      <c r="C2651" s="39" t="str">
        <f>IFERROR(__xludf.DUMMYFUNCTION("IF(ISBETWEEN(B2651,60,69), ""Old"", IF(ISBETWEEN(B2651, 20, 29), ""Young"", ""Other""))"),"Old")</f>
        <v>Old</v>
      </c>
    </row>
    <row r="2652">
      <c r="A2652" s="40">
        <v>20914.0</v>
      </c>
      <c r="B2652" s="39">
        <f t="shared" si="1"/>
        <v>64</v>
      </c>
      <c r="C2652" s="39" t="str">
        <f>IFERROR(__xludf.DUMMYFUNCTION("IF(ISBETWEEN(B2652,60,69), ""Old"", IF(ISBETWEEN(B2652, 20, 29), ""Young"", ""Other""))"),"Old")</f>
        <v>Old</v>
      </c>
    </row>
    <row r="2653">
      <c r="A2653" s="40">
        <v>20915.0</v>
      </c>
      <c r="B2653" s="39">
        <f t="shared" si="1"/>
        <v>64</v>
      </c>
      <c r="C2653" s="39" t="str">
        <f>IFERROR(__xludf.DUMMYFUNCTION("IF(ISBETWEEN(B2653,60,69), ""Old"", IF(ISBETWEEN(B2653, 20, 29), ""Young"", ""Other""))"),"Old")</f>
        <v>Old</v>
      </c>
    </row>
    <row r="2654">
      <c r="A2654" s="40">
        <v>20916.0</v>
      </c>
      <c r="B2654" s="39">
        <f t="shared" si="1"/>
        <v>64</v>
      </c>
      <c r="C2654" s="39" t="str">
        <f>IFERROR(__xludf.DUMMYFUNCTION("IF(ISBETWEEN(B2654,60,69), ""Old"", IF(ISBETWEEN(B2654, 20, 29), ""Young"", ""Other""))"),"Old")</f>
        <v>Old</v>
      </c>
    </row>
    <row r="2655">
      <c r="A2655" s="40">
        <v>20917.0</v>
      </c>
      <c r="B2655" s="39">
        <f t="shared" si="1"/>
        <v>64</v>
      </c>
      <c r="C2655" s="39" t="str">
        <f>IFERROR(__xludf.DUMMYFUNCTION("IF(ISBETWEEN(B2655,60,69), ""Old"", IF(ISBETWEEN(B2655, 20, 29), ""Young"", ""Other""))"),"Old")</f>
        <v>Old</v>
      </c>
    </row>
    <row r="2656">
      <c r="A2656" s="40">
        <v>20918.0</v>
      </c>
      <c r="B2656" s="39">
        <f t="shared" si="1"/>
        <v>64</v>
      </c>
      <c r="C2656" s="39" t="str">
        <f>IFERROR(__xludf.DUMMYFUNCTION("IF(ISBETWEEN(B2656,60,69), ""Old"", IF(ISBETWEEN(B2656, 20, 29), ""Young"", ""Other""))"),"Old")</f>
        <v>Old</v>
      </c>
    </row>
    <row r="2657">
      <c r="A2657" s="40">
        <v>20919.0</v>
      </c>
      <c r="B2657" s="39">
        <f t="shared" si="1"/>
        <v>64</v>
      </c>
      <c r="C2657" s="39" t="str">
        <f>IFERROR(__xludf.DUMMYFUNCTION("IF(ISBETWEEN(B2657,60,69), ""Old"", IF(ISBETWEEN(B2657, 20, 29), ""Young"", ""Other""))"),"Old")</f>
        <v>Old</v>
      </c>
    </row>
    <row r="2658">
      <c r="A2658" s="40">
        <v>20920.0</v>
      </c>
      <c r="B2658" s="39">
        <f t="shared" si="1"/>
        <v>64</v>
      </c>
      <c r="C2658" s="39" t="str">
        <f>IFERROR(__xludf.DUMMYFUNCTION("IF(ISBETWEEN(B2658,60,69), ""Old"", IF(ISBETWEEN(B2658, 20, 29), ""Young"", ""Other""))"),"Old")</f>
        <v>Old</v>
      </c>
    </row>
    <row r="2659">
      <c r="A2659" s="40">
        <v>20921.0</v>
      </c>
      <c r="B2659" s="39">
        <f t="shared" si="1"/>
        <v>64</v>
      </c>
      <c r="C2659" s="39" t="str">
        <f>IFERROR(__xludf.DUMMYFUNCTION("IF(ISBETWEEN(B2659,60,69), ""Old"", IF(ISBETWEEN(B2659, 20, 29), ""Young"", ""Other""))"),"Old")</f>
        <v>Old</v>
      </c>
    </row>
    <row r="2660">
      <c r="A2660" s="40">
        <v>20922.0</v>
      </c>
      <c r="B2660" s="39">
        <f t="shared" si="1"/>
        <v>64</v>
      </c>
      <c r="C2660" s="39" t="str">
        <f>IFERROR(__xludf.DUMMYFUNCTION("IF(ISBETWEEN(B2660,60,69), ""Old"", IF(ISBETWEEN(B2660, 20, 29), ""Young"", ""Other""))"),"Old")</f>
        <v>Old</v>
      </c>
    </row>
    <row r="2661">
      <c r="A2661" s="40">
        <v>20923.0</v>
      </c>
      <c r="B2661" s="39">
        <f t="shared" si="1"/>
        <v>64</v>
      </c>
      <c r="C2661" s="39" t="str">
        <f>IFERROR(__xludf.DUMMYFUNCTION("IF(ISBETWEEN(B2661,60,69), ""Old"", IF(ISBETWEEN(B2661, 20, 29), ""Young"", ""Other""))"),"Old")</f>
        <v>Old</v>
      </c>
    </row>
    <row r="2662">
      <c r="A2662" s="40">
        <v>20924.0</v>
      </c>
      <c r="B2662" s="39">
        <f t="shared" si="1"/>
        <v>64</v>
      </c>
      <c r="C2662" s="39" t="str">
        <f>IFERROR(__xludf.DUMMYFUNCTION("IF(ISBETWEEN(B2662,60,69), ""Old"", IF(ISBETWEEN(B2662, 20, 29), ""Young"", ""Other""))"),"Old")</f>
        <v>Old</v>
      </c>
    </row>
    <row r="2663">
      <c r="A2663" s="40">
        <v>20925.0</v>
      </c>
      <c r="B2663" s="39">
        <f t="shared" si="1"/>
        <v>64</v>
      </c>
      <c r="C2663" s="39" t="str">
        <f>IFERROR(__xludf.DUMMYFUNCTION("IF(ISBETWEEN(B2663,60,69), ""Old"", IF(ISBETWEEN(B2663, 20, 29), ""Young"", ""Other""))"),"Old")</f>
        <v>Old</v>
      </c>
    </row>
    <row r="2664">
      <c r="A2664" s="40">
        <v>20926.0</v>
      </c>
      <c r="B2664" s="39">
        <f t="shared" si="1"/>
        <v>64</v>
      </c>
      <c r="C2664" s="39" t="str">
        <f>IFERROR(__xludf.DUMMYFUNCTION("IF(ISBETWEEN(B2664,60,69), ""Old"", IF(ISBETWEEN(B2664, 20, 29), ""Young"", ""Other""))"),"Old")</f>
        <v>Old</v>
      </c>
    </row>
    <row r="2665">
      <c r="A2665" s="40">
        <v>20927.0</v>
      </c>
      <c r="B2665" s="39">
        <f t="shared" si="1"/>
        <v>64</v>
      </c>
      <c r="C2665" s="39" t="str">
        <f>IFERROR(__xludf.DUMMYFUNCTION("IF(ISBETWEEN(B2665,60,69), ""Old"", IF(ISBETWEEN(B2665, 20, 29), ""Young"", ""Other""))"),"Old")</f>
        <v>Old</v>
      </c>
    </row>
    <row r="2666">
      <c r="A2666" s="40">
        <v>20928.0</v>
      </c>
      <c r="B2666" s="39">
        <f t="shared" si="1"/>
        <v>64</v>
      </c>
      <c r="C2666" s="39" t="str">
        <f>IFERROR(__xludf.DUMMYFUNCTION("IF(ISBETWEEN(B2666,60,69), ""Old"", IF(ISBETWEEN(B2666, 20, 29), ""Young"", ""Other""))"),"Old")</f>
        <v>Old</v>
      </c>
    </row>
    <row r="2667">
      <c r="A2667" s="40">
        <v>20929.0</v>
      </c>
      <c r="B2667" s="39">
        <f t="shared" si="1"/>
        <v>64</v>
      </c>
      <c r="C2667" s="39" t="str">
        <f>IFERROR(__xludf.DUMMYFUNCTION("IF(ISBETWEEN(B2667,60,69), ""Old"", IF(ISBETWEEN(B2667, 20, 29), ""Young"", ""Other""))"),"Old")</f>
        <v>Old</v>
      </c>
    </row>
    <row r="2668">
      <c r="A2668" s="40">
        <v>20930.0</v>
      </c>
      <c r="B2668" s="39">
        <f t="shared" si="1"/>
        <v>64</v>
      </c>
      <c r="C2668" s="39" t="str">
        <f>IFERROR(__xludf.DUMMYFUNCTION("IF(ISBETWEEN(B2668,60,69), ""Old"", IF(ISBETWEEN(B2668, 20, 29), ""Young"", ""Other""))"),"Old")</f>
        <v>Old</v>
      </c>
    </row>
    <row r="2669">
      <c r="A2669" s="40">
        <v>20931.0</v>
      </c>
      <c r="B2669" s="39">
        <f t="shared" si="1"/>
        <v>64</v>
      </c>
      <c r="C2669" s="39" t="str">
        <f>IFERROR(__xludf.DUMMYFUNCTION("IF(ISBETWEEN(B2669,60,69), ""Old"", IF(ISBETWEEN(B2669, 20, 29), ""Young"", ""Other""))"),"Old")</f>
        <v>Old</v>
      </c>
    </row>
    <row r="2670">
      <c r="A2670" s="40">
        <v>20932.0</v>
      </c>
      <c r="B2670" s="39">
        <f t="shared" si="1"/>
        <v>64</v>
      </c>
      <c r="C2670" s="39" t="str">
        <f>IFERROR(__xludf.DUMMYFUNCTION("IF(ISBETWEEN(B2670,60,69), ""Old"", IF(ISBETWEEN(B2670, 20, 29), ""Young"", ""Other""))"),"Old")</f>
        <v>Old</v>
      </c>
    </row>
    <row r="2671">
      <c r="A2671" s="40">
        <v>20933.0</v>
      </c>
      <c r="B2671" s="39">
        <f t="shared" si="1"/>
        <v>64</v>
      </c>
      <c r="C2671" s="39" t="str">
        <f>IFERROR(__xludf.DUMMYFUNCTION("IF(ISBETWEEN(B2671,60,69), ""Old"", IF(ISBETWEEN(B2671, 20, 29), ""Young"", ""Other""))"),"Old")</f>
        <v>Old</v>
      </c>
    </row>
    <row r="2672">
      <c r="A2672" s="40">
        <v>20934.0</v>
      </c>
      <c r="B2672" s="39">
        <f t="shared" si="1"/>
        <v>64</v>
      </c>
      <c r="C2672" s="39" t="str">
        <f>IFERROR(__xludf.DUMMYFUNCTION("IF(ISBETWEEN(B2672,60,69), ""Old"", IF(ISBETWEEN(B2672, 20, 29), ""Young"", ""Other""))"),"Old")</f>
        <v>Old</v>
      </c>
    </row>
    <row r="2673">
      <c r="A2673" s="40">
        <v>20935.0</v>
      </c>
      <c r="B2673" s="39">
        <f t="shared" si="1"/>
        <v>64</v>
      </c>
      <c r="C2673" s="39" t="str">
        <f>IFERROR(__xludf.DUMMYFUNCTION("IF(ISBETWEEN(B2673,60,69), ""Old"", IF(ISBETWEEN(B2673, 20, 29), ""Young"", ""Other""))"),"Old")</f>
        <v>Old</v>
      </c>
    </row>
    <row r="2674">
      <c r="A2674" s="40">
        <v>20936.0</v>
      </c>
      <c r="B2674" s="39">
        <f t="shared" si="1"/>
        <v>64</v>
      </c>
      <c r="C2674" s="39" t="str">
        <f>IFERROR(__xludf.DUMMYFUNCTION("IF(ISBETWEEN(B2674,60,69), ""Old"", IF(ISBETWEEN(B2674, 20, 29), ""Young"", ""Other""))"),"Old")</f>
        <v>Old</v>
      </c>
    </row>
    <row r="2675">
      <c r="A2675" s="40">
        <v>20937.0</v>
      </c>
      <c r="B2675" s="39">
        <f t="shared" si="1"/>
        <v>64</v>
      </c>
      <c r="C2675" s="39" t="str">
        <f>IFERROR(__xludf.DUMMYFUNCTION("IF(ISBETWEEN(B2675,60,69), ""Old"", IF(ISBETWEEN(B2675, 20, 29), ""Young"", ""Other""))"),"Old")</f>
        <v>Old</v>
      </c>
    </row>
    <row r="2676">
      <c r="A2676" s="40">
        <v>20938.0</v>
      </c>
      <c r="B2676" s="39">
        <f t="shared" si="1"/>
        <v>64</v>
      </c>
      <c r="C2676" s="39" t="str">
        <f>IFERROR(__xludf.DUMMYFUNCTION("IF(ISBETWEEN(B2676,60,69), ""Old"", IF(ISBETWEEN(B2676, 20, 29), ""Young"", ""Other""))"),"Old")</f>
        <v>Old</v>
      </c>
    </row>
    <row r="2677">
      <c r="A2677" s="40">
        <v>20939.0</v>
      </c>
      <c r="B2677" s="39">
        <f t="shared" si="1"/>
        <v>64</v>
      </c>
      <c r="C2677" s="39" t="str">
        <f>IFERROR(__xludf.DUMMYFUNCTION("IF(ISBETWEEN(B2677,60,69), ""Old"", IF(ISBETWEEN(B2677, 20, 29), ""Young"", ""Other""))"),"Old")</f>
        <v>Old</v>
      </c>
    </row>
    <row r="2678">
      <c r="A2678" s="40">
        <v>20940.0</v>
      </c>
      <c r="B2678" s="39">
        <f t="shared" si="1"/>
        <v>64</v>
      </c>
      <c r="C2678" s="39" t="str">
        <f>IFERROR(__xludf.DUMMYFUNCTION("IF(ISBETWEEN(B2678,60,69), ""Old"", IF(ISBETWEEN(B2678, 20, 29), ""Young"", ""Other""))"),"Old")</f>
        <v>Old</v>
      </c>
    </row>
    <row r="2679">
      <c r="A2679" s="40">
        <v>20941.0</v>
      </c>
      <c r="B2679" s="39">
        <f t="shared" si="1"/>
        <v>64</v>
      </c>
      <c r="C2679" s="39" t="str">
        <f>IFERROR(__xludf.DUMMYFUNCTION("IF(ISBETWEEN(B2679,60,69), ""Old"", IF(ISBETWEEN(B2679, 20, 29), ""Young"", ""Other""))"),"Old")</f>
        <v>Old</v>
      </c>
    </row>
    <row r="2680">
      <c r="A2680" s="40">
        <v>20942.0</v>
      </c>
      <c r="B2680" s="39">
        <f t="shared" si="1"/>
        <v>64</v>
      </c>
      <c r="C2680" s="39" t="str">
        <f>IFERROR(__xludf.DUMMYFUNCTION("IF(ISBETWEEN(B2680,60,69), ""Old"", IF(ISBETWEEN(B2680, 20, 29), ""Young"", ""Other""))"),"Old")</f>
        <v>Old</v>
      </c>
    </row>
    <row r="2681">
      <c r="A2681" s="40">
        <v>20943.0</v>
      </c>
      <c r="B2681" s="39">
        <f t="shared" si="1"/>
        <v>64</v>
      </c>
      <c r="C2681" s="39" t="str">
        <f>IFERROR(__xludf.DUMMYFUNCTION("IF(ISBETWEEN(B2681,60,69), ""Old"", IF(ISBETWEEN(B2681, 20, 29), ""Young"", ""Other""))"),"Old")</f>
        <v>Old</v>
      </c>
    </row>
    <row r="2682">
      <c r="A2682" s="40">
        <v>20944.0</v>
      </c>
      <c r="B2682" s="39">
        <f t="shared" si="1"/>
        <v>64</v>
      </c>
      <c r="C2682" s="39" t="str">
        <f>IFERROR(__xludf.DUMMYFUNCTION("IF(ISBETWEEN(B2682,60,69), ""Old"", IF(ISBETWEEN(B2682, 20, 29), ""Young"", ""Other""))"),"Old")</f>
        <v>Old</v>
      </c>
    </row>
    <row r="2683">
      <c r="A2683" s="40">
        <v>20945.0</v>
      </c>
      <c r="B2683" s="39">
        <f t="shared" si="1"/>
        <v>64</v>
      </c>
      <c r="C2683" s="39" t="str">
        <f>IFERROR(__xludf.DUMMYFUNCTION("IF(ISBETWEEN(B2683,60,69), ""Old"", IF(ISBETWEEN(B2683, 20, 29), ""Young"", ""Other""))"),"Old")</f>
        <v>Old</v>
      </c>
    </row>
    <row r="2684">
      <c r="A2684" s="40">
        <v>20946.0</v>
      </c>
      <c r="B2684" s="39">
        <f t="shared" si="1"/>
        <v>64</v>
      </c>
      <c r="C2684" s="39" t="str">
        <f>IFERROR(__xludf.DUMMYFUNCTION("IF(ISBETWEEN(B2684,60,69), ""Old"", IF(ISBETWEEN(B2684, 20, 29), ""Young"", ""Other""))"),"Old")</f>
        <v>Old</v>
      </c>
    </row>
    <row r="2685">
      <c r="A2685" s="40">
        <v>20947.0</v>
      </c>
      <c r="B2685" s="39">
        <f t="shared" si="1"/>
        <v>64</v>
      </c>
      <c r="C2685" s="39" t="str">
        <f>IFERROR(__xludf.DUMMYFUNCTION("IF(ISBETWEEN(B2685,60,69), ""Old"", IF(ISBETWEEN(B2685, 20, 29), ""Young"", ""Other""))"),"Old")</f>
        <v>Old</v>
      </c>
    </row>
    <row r="2686">
      <c r="A2686" s="40">
        <v>20948.0</v>
      </c>
      <c r="B2686" s="39">
        <f t="shared" si="1"/>
        <v>64</v>
      </c>
      <c r="C2686" s="39" t="str">
        <f>IFERROR(__xludf.DUMMYFUNCTION("IF(ISBETWEEN(B2686,60,69), ""Old"", IF(ISBETWEEN(B2686, 20, 29), ""Young"", ""Other""))"),"Old")</f>
        <v>Old</v>
      </c>
    </row>
    <row r="2687">
      <c r="A2687" s="40">
        <v>20949.0</v>
      </c>
      <c r="B2687" s="39">
        <f t="shared" si="1"/>
        <v>64</v>
      </c>
      <c r="C2687" s="39" t="str">
        <f>IFERROR(__xludf.DUMMYFUNCTION("IF(ISBETWEEN(B2687,60,69), ""Old"", IF(ISBETWEEN(B2687, 20, 29), ""Young"", ""Other""))"),"Old")</f>
        <v>Old</v>
      </c>
    </row>
    <row r="2688">
      <c r="A2688" s="40">
        <v>20950.0</v>
      </c>
      <c r="B2688" s="39">
        <f t="shared" si="1"/>
        <v>64</v>
      </c>
      <c r="C2688" s="39" t="str">
        <f>IFERROR(__xludf.DUMMYFUNCTION("IF(ISBETWEEN(B2688,60,69), ""Old"", IF(ISBETWEEN(B2688, 20, 29), ""Young"", ""Other""))"),"Old")</f>
        <v>Old</v>
      </c>
    </row>
    <row r="2689">
      <c r="A2689" s="40">
        <v>20951.0</v>
      </c>
      <c r="B2689" s="39">
        <f t="shared" si="1"/>
        <v>64</v>
      </c>
      <c r="C2689" s="39" t="str">
        <f>IFERROR(__xludf.DUMMYFUNCTION("IF(ISBETWEEN(B2689,60,69), ""Old"", IF(ISBETWEEN(B2689, 20, 29), ""Young"", ""Other""))"),"Old")</f>
        <v>Old</v>
      </c>
    </row>
    <row r="2690">
      <c r="A2690" s="40">
        <v>20952.0</v>
      </c>
      <c r="B2690" s="39">
        <f t="shared" si="1"/>
        <v>64</v>
      </c>
      <c r="C2690" s="39" t="str">
        <f>IFERROR(__xludf.DUMMYFUNCTION("IF(ISBETWEEN(B2690,60,69), ""Old"", IF(ISBETWEEN(B2690, 20, 29), ""Young"", ""Other""))"),"Old")</f>
        <v>Old</v>
      </c>
    </row>
    <row r="2691">
      <c r="A2691" s="40">
        <v>20953.0</v>
      </c>
      <c r="B2691" s="39">
        <f t="shared" si="1"/>
        <v>64</v>
      </c>
      <c r="C2691" s="39" t="str">
        <f>IFERROR(__xludf.DUMMYFUNCTION("IF(ISBETWEEN(B2691,60,69), ""Old"", IF(ISBETWEEN(B2691, 20, 29), ""Young"", ""Other""))"),"Old")</f>
        <v>Old</v>
      </c>
    </row>
    <row r="2692">
      <c r="A2692" s="40">
        <v>20954.0</v>
      </c>
      <c r="B2692" s="39">
        <f t="shared" si="1"/>
        <v>64</v>
      </c>
      <c r="C2692" s="39" t="str">
        <f>IFERROR(__xludf.DUMMYFUNCTION("IF(ISBETWEEN(B2692,60,69), ""Old"", IF(ISBETWEEN(B2692, 20, 29), ""Young"", ""Other""))"),"Old")</f>
        <v>Old</v>
      </c>
    </row>
    <row r="2693">
      <c r="A2693" s="40">
        <v>20955.0</v>
      </c>
      <c r="B2693" s="39">
        <f t="shared" si="1"/>
        <v>64</v>
      </c>
      <c r="C2693" s="39" t="str">
        <f>IFERROR(__xludf.DUMMYFUNCTION("IF(ISBETWEEN(B2693,60,69), ""Old"", IF(ISBETWEEN(B2693, 20, 29), ""Young"", ""Other""))"),"Old")</f>
        <v>Old</v>
      </c>
    </row>
    <row r="2694">
      <c r="A2694" s="40">
        <v>20956.0</v>
      </c>
      <c r="B2694" s="39">
        <f t="shared" si="1"/>
        <v>64</v>
      </c>
      <c r="C2694" s="39" t="str">
        <f>IFERROR(__xludf.DUMMYFUNCTION("IF(ISBETWEEN(B2694,60,69), ""Old"", IF(ISBETWEEN(B2694, 20, 29), ""Young"", ""Other""))"),"Old")</f>
        <v>Old</v>
      </c>
    </row>
    <row r="2695">
      <c r="A2695" s="40">
        <v>20957.0</v>
      </c>
      <c r="B2695" s="39">
        <f t="shared" si="1"/>
        <v>64</v>
      </c>
      <c r="C2695" s="39" t="str">
        <f>IFERROR(__xludf.DUMMYFUNCTION("IF(ISBETWEEN(B2695,60,69), ""Old"", IF(ISBETWEEN(B2695, 20, 29), ""Young"", ""Other""))"),"Old")</f>
        <v>Old</v>
      </c>
    </row>
    <row r="2696">
      <c r="A2696" s="40">
        <v>20958.0</v>
      </c>
      <c r="B2696" s="39">
        <f t="shared" si="1"/>
        <v>64</v>
      </c>
      <c r="C2696" s="39" t="str">
        <f>IFERROR(__xludf.DUMMYFUNCTION("IF(ISBETWEEN(B2696,60,69), ""Old"", IF(ISBETWEEN(B2696, 20, 29), ""Young"", ""Other""))"),"Old")</f>
        <v>Old</v>
      </c>
    </row>
    <row r="2697">
      <c r="A2697" s="40">
        <v>20959.0</v>
      </c>
      <c r="B2697" s="39">
        <f t="shared" si="1"/>
        <v>64</v>
      </c>
      <c r="C2697" s="39" t="str">
        <f>IFERROR(__xludf.DUMMYFUNCTION("IF(ISBETWEEN(B2697,60,69), ""Old"", IF(ISBETWEEN(B2697, 20, 29), ""Young"", ""Other""))"),"Old")</f>
        <v>Old</v>
      </c>
    </row>
    <row r="2698">
      <c r="A2698" s="40">
        <v>20960.0</v>
      </c>
      <c r="B2698" s="39">
        <f t="shared" si="1"/>
        <v>64</v>
      </c>
      <c r="C2698" s="39" t="str">
        <f>IFERROR(__xludf.DUMMYFUNCTION("IF(ISBETWEEN(B2698,60,69), ""Old"", IF(ISBETWEEN(B2698, 20, 29), ""Young"", ""Other""))"),"Old")</f>
        <v>Old</v>
      </c>
    </row>
    <row r="2699">
      <c r="A2699" s="40">
        <v>20961.0</v>
      </c>
      <c r="B2699" s="39">
        <f t="shared" si="1"/>
        <v>64</v>
      </c>
      <c r="C2699" s="39" t="str">
        <f>IFERROR(__xludf.DUMMYFUNCTION("IF(ISBETWEEN(B2699,60,69), ""Old"", IF(ISBETWEEN(B2699, 20, 29), ""Young"", ""Other""))"),"Old")</f>
        <v>Old</v>
      </c>
    </row>
    <row r="2700">
      <c r="A2700" s="40">
        <v>20962.0</v>
      </c>
      <c r="B2700" s="39">
        <f t="shared" si="1"/>
        <v>64</v>
      </c>
      <c r="C2700" s="39" t="str">
        <f>IFERROR(__xludf.DUMMYFUNCTION("IF(ISBETWEEN(B2700,60,69), ""Old"", IF(ISBETWEEN(B2700, 20, 29), ""Young"", ""Other""))"),"Old")</f>
        <v>Old</v>
      </c>
    </row>
    <row r="2701">
      <c r="A2701" s="40">
        <v>20963.0</v>
      </c>
      <c r="B2701" s="39">
        <f t="shared" si="1"/>
        <v>64</v>
      </c>
      <c r="C2701" s="39" t="str">
        <f>IFERROR(__xludf.DUMMYFUNCTION("IF(ISBETWEEN(B2701,60,69), ""Old"", IF(ISBETWEEN(B2701, 20, 29), ""Young"", ""Other""))"),"Old")</f>
        <v>Old</v>
      </c>
    </row>
    <row r="2702">
      <c r="A2702" s="40">
        <v>20964.0</v>
      </c>
      <c r="B2702" s="39">
        <f t="shared" si="1"/>
        <v>64</v>
      </c>
      <c r="C2702" s="39" t="str">
        <f>IFERROR(__xludf.DUMMYFUNCTION("IF(ISBETWEEN(B2702,60,69), ""Old"", IF(ISBETWEEN(B2702, 20, 29), ""Young"", ""Other""))"),"Old")</f>
        <v>Old</v>
      </c>
    </row>
    <row r="2703">
      <c r="A2703" s="40">
        <v>20965.0</v>
      </c>
      <c r="B2703" s="39">
        <f t="shared" si="1"/>
        <v>64</v>
      </c>
      <c r="C2703" s="39" t="str">
        <f>IFERROR(__xludf.DUMMYFUNCTION("IF(ISBETWEEN(B2703,60,69), ""Old"", IF(ISBETWEEN(B2703, 20, 29), ""Young"", ""Other""))"),"Old")</f>
        <v>Old</v>
      </c>
    </row>
    <row r="2704">
      <c r="A2704" s="40">
        <v>20966.0</v>
      </c>
      <c r="B2704" s="39">
        <f t="shared" si="1"/>
        <v>64</v>
      </c>
      <c r="C2704" s="39" t="str">
        <f>IFERROR(__xludf.DUMMYFUNCTION("IF(ISBETWEEN(B2704,60,69), ""Old"", IF(ISBETWEEN(B2704, 20, 29), ""Young"", ""Other""))"),"Old")</f>
        <v>Old</v>
      </c>
    </row>
    <row r="2705">
      <c r="A2705" s="40">
        <v>20967.0</v>
      </c>
      <c r="B2705" s="39">
        <f t="shared" si="1"/>
        <v>64</v>
      </c>
      <c r="C2705" s="39" t="str">
        <f>IFERROR(__xludf.DUMMYFUNCTION("IF(ISBETWEEN(B2705,60,69), ""Old"", IF(ISBETWEEN(B2705, 20, 29), ""Young"", ""Other""))"),"Old")</f>
        <v>Old</v>
      </c>
    </row>
    <row r="2706">
      <c r="A2706" s="40">
        <v>20968.0</v>
      </c>
      <c r="B2706" s="39">
        <f t="shared" si="1"/>
        <v>64</v>
      </c>
      <c r="C2706" s="39" t="str">
        <f>IFERROR(__xludf.DUMMYFUNCTION("IF(ISBETWEEN(B2706,60,69), ""Old"", IF(ISBETWEEN(B2706, 20, 29), ""Young"", ""Other""))"),"Old")</f>
        <v>Old</v>
      </c>
    </row>
    <row r="2707">
      <c r="A2707" s="40">
        <v>20969.0</v>
      </c>
      <c r="B2707" s="39">
        <f t="shared" si="1"/>
        <v>64</v>
      </c>
      <c r="C2707" s="39" t="str">
        <f>IFERROR(__xludf.DUMMYFUNCTION("IF(ISBETWEEN(B2707,60,69), ""Old"", IF(ISBETWEEN(B2707, 20, 29), ""Young"", ""Other""))"),"Old")</f>
        <v>Old</v>
      </c>
    </row>
    <row r="2708">
      <c r="A2708" s="40">
        <v>20970.0</v>
      </c>
      <c r="B2708" s="39">
        <f t="shared" si="1"/>
        <v>64</v>
      </c>
      <c r="C2708" s="39" t="str">
        <f>IFERROR(__xludf.DUMMYFUNCTION("IF(ISBETWEEN(B2708,60,69), ""Old"", IF(ISBETWEEN(B2708, 20, 29), ""Young"", ""Other""))"),"Old")</f>
        <v>Old</v>
      </c>
    </row>
    <row r="2709">
      <c r="A2709" s="40">
        <v>20971.0</v>
      </c>
      <c r="B2709" s="39">
        <f t="shared" si="1"/>
        <v>64</v>
      </c>
      <c r="C2709" s="39" t="str">
        <f>IFERROR(__xludf.DUMMYFUNCTION("IF(ISBETWEEN(B2709,60,69), ""Old"", IF(ISBETWEEN(B2709, 20, 29), ""Young"", ""Other""))"),"Old")</f>
        <v>Old</v>
      </c>
    </row>
    <row r="2710">
      <c r="A2710" s="40">
        <v>20972.0</v>
      </c>
      <c r="B2710" s="39">
        <f t="shared" si="1"/>
        <v>64</v>
      </c>
      <c r="C2710" s="39" t="str">
        <f>IFERROR(__xludf.DUMMYFUNCTION("IF(ISBETWEEN(B2710,60,69), ""Old"", IF(ISBETWEEN(B2710, 20, 29), ""Young"", ""Other""))"),"Old")</f>
        <v>Old</v>
      </c>
    </row>
    <row r="2711">
      <c r="A2711" s="40">
        <v>20973.0</v>
      </c>
      <c r="B2711" s="39">
        <f t="shared" si="1"/>
        <v>64</v>
      </c>
      <c r="C2711" s="39" t="str">
        <f>IFERROR(__xludf.DUMMYFUNCTION("IF(ISBETWEEN(B2711,60,69), ""Old"", IF(ISBETWEEN(B2711, 20, 29), ""Young"", ""Other""))"),"Old")</f>
        <v>Old</v>
      </c>
    </row>
    <row r="2712">
      <c r="A2712" s="40">
        <v>20974.0</v>
      </c>
      <c r="B2712" s="39">
        <f t="shared" si="1"/>
        <v>64</v>
      </c>
      <c r="C2712" s="39" t="str">
        <f>IFERROR(__xludf.DUMMYFUNCTION("IF(ISBETWEEN(B2712,60,69), ""Old"", IF(ISBETWEEN(B2712, 20, 29), ""Young"", ""Other""))"),"Old")</f>
        <v>Old</v>
      </c>
    </row>
    <row r="2713">
      <c r="A2713" s="40">
        <v>20975.0</v>
      </c>
      <c r="B2713" s="39">
        <f t="shared" si="1"/>
        <v>64</v>
      </c>
      <c r="C2713" s="39" t="str">
        <f>IFERROR(__xludf.DUMMYFUNCTION("IF(ISBETWEEN(B2713,60,69), ""Old"", IF(ISBETWEEN(B2713, 20, 29), ""Young"", ""Other""))"),"Old")</f>
        <v>Old</v>
      </c>
    </row>
    <row r="2714">
      <c r="A2714" s="40">
        <v>20976.0</v>
      </c>
      <c r="B2714" s="39">
        <f t="shared" si="1"/>
        <v>64</v>
      </c>
      <c r="C2714" s="39" t="str">
        <f>IFERROR(__xludf.DUMMYFUNCTION("IF(ISBETWEEN(B2714,60,69), ""Old"", IF(ISBETWEEN(B2714, 20, 29), ""Young"", ""Other""))"),"Old")</f>
        <v>Old</v>
      </c>
    </row>
    <row r="2715">
      <c r="A2715" s="40">
        <v>20977.0</v>
      </c>
      <c r="B2715" s="39">
        <f t="shared" si="1"/>
        <v>64</v>
      </c>
      <c r="C2715" s="39" t="str">
        <f>IFERROR(__xludf.DUMMYFUNCTION("IF(ISBETWEEN(B2715,60,69), ""Old"", IF(ISBETWEEN(B2715, 20, 29), ""Young"", ""Other""))"),"Old")</f>
        <v>Old</v>
      </c>
    </row>
    <row r="2716">
      <c r="A2716" s="40">
        <v>20978.0</v>
      </c>
      <c r="B2716" s="39">
        <f t="shared" si="1"/>
        <v>64</v>
      </c>
      <c r="C2716" s="39" t="str">
        <f>IFERROR(__xludf.DUMMYFUNCTION("IF(ISBETWEEN(B2716,60,69), ""Old"", IF(ISBETWEEN(B2716, 20, 29), ""Young"", ""Other""))"),"Old")</f>
        <v>Old</v>
      </c>
    </row>
    <row r="2717">
      <c r="A2717" s="40">
        <v>20979.0</v>
      </c>
      <c r="B2717" s="39">
        <f t="shared" si="1"/>
        <v>64</v>
      </c>
      <c r="C2717" s="39" t="str">
        <f>IFERROR(__xludf.DUMMYFUNCTION("IF(ISBETWEEN(B2717,60,69), ""Old"", IF(ISBETWEEN(B2717, 20, 29), ""Young"", ""Other""))"),"Old")</f>
        <v>Old</v>
      </c>
    </row>
    <row r="2718">
      <c r="A2718" s="40">
        <v>20980.0</v>
      </c>
      <c r="B2718" s="39">
        <f t="shared" si="1"/>
        <v>64</v>
      </c>
      <c r="C2718" s="39" t="str">
        <f>IFERROR(__xludf.DUMMYFUNCTION("IF(ISBETWEEN(B2718,60,69), ""Old"", IF(ISBETWEEN(B2718, 20, 29), ""Young"", ""Other""))"),"Old")</f>
        <v>Old</v>
      </c>
    </row>
    <row r="2719">
      <c r="A2719" s="40">
        <v>20981.0</v>
      </c>
      <c r="B2719" s="39">
        <f t="shared" si="1"/>
        <v>64</v>
      </c>
      <c r="C2719" s="39" t="str">
        <f>IFERROR(__xludf.DUMMYFUNCTION("IF(ISBETWEEN(B2719,60,69), ""Old"", IF(ISBETWEEN(B2719, 20, 29), ""Young"", ""Other""))"),"Old")</f>
        <v>Old</v>
      </c>
    </row>
    <row r="2720">
      <c r="A2720" s="40">
        <v>20982.0</v>
      </c>
      <c r="B2720" s="39">
        <f t="shared" si="1"/>
        <v>64</v>
      </c>
      <c r="C2720" s="39" t="str">
        <f>IFERROR(__xludf.DUMMYFUNCTION("IF(ISBETWEEN(B2720,60,69), ""Old"", IF(ISBETWEEN(B2720, 20, 29), ""Young"", ""Other""))"),"Old")</f>
        <v>Old</v>
      </c>
    </row>
    <row r="2721">
      <c r="A2721" s="40">
        <v>20983.0</v>
      </c>
      <c r="B2721" s="39">
        <f t="shared" si="1"/>
        <v>64</v>
      </c>
      <c r="C2721" s="39" t="str">
        <f>IFERROR(__xludf.DUMMYFUNCTION("IF(ISBETWEEN(B2721,60,69), ""Old"", IF(ISBETWEEN(B2721, 20, 29), ""Young"", ""Other""))"),"Old")</f>
        <v>Old</v>
      </c>
    </row>
    <row r="2722">
      <c r="A2722" s="40">
        <v>20984.0</v>
      </c>
      <c r="B2722" s="39">
        <f t="shared" si="1"/>
        <v>64</v>
      </c>
      <c r="C2722" s="39" t="str">
        <f>IFERROR(__xludf.DUMMYFUNCTION("IF(ISBETWEEN(B2722,60,69), ""Old"", IF(ISBETWEEN(B2722, 20, 29), ""Young"", ""Other""))"),"Old")</f>
        <v>Old</v>
      </c>
    </row>
    <row r="2723">
      <c r="A2723" s="40">
        <v>20985.0</v>
      </c>
      <c r="B2723" s="39">
        <f t="shared" si="1"/>
        <v>64</v>
      </c>
      <c r="C2723" s="39" t="str">
        <f>IFERROR(__xludf.DUMMYFUNCTION("IF(ISBETWEEN(B2723,60,69), ""Old"", IF(ISBETWEEN(B2723, 20, 29), ""Young"", ""Other""))"),"Old")</f>
        <v>Old</v>
      </c>
    </row>
    <row r="2724">
      <c r="A2724" s="40">
        <v>20986.0</v>
      </c>
      <c r="B2724" s="39">
        <f t="shared" si="1"/>
        <v>64</v>
      </c>
      <c r="C2724" s="39" t="str">
        <f>IFERROR(__xludf.DUMMYFUNCTION("IF(ISBETWEEN(B2724,60,69), ""Old"", IF(ISBETWEEN(B2724, 20, 29), ""Young"", ""Other""))"),"Old")</f>
        <v>Old</v>
      </c>
    </row>
    <row r="2725">
      <c r="A2725" s="40">
        <v>20987.0</v>
      </c>
      <c r="B2725" s="39">
        <f t="shared" si="1"/>
        <v>64</v>
      </c>
      <c r="C2725" s="39" t="str">
        <f>IFERROR(__xludf.DUMMYFUNCTION("IF(ISBETWEEN(B2725,60,69), ""Old"", IF(ISBETWEEN(B2725, 20, 29), ""Young"", ""Other""))"),"Old")</f>
        <v>Old</v>
      </c>
    </row>
    <row r="2726">
      <c r="A2726" s="40">
        <v>20988.0</v>
      </c>
      <c r="B2726" s="39">
        <f t="shared" si="1"/>
        <v>64</v>
      </c>
      <c r="C2726" s="39" t="str">
        <f>IFERROR(__xludf.DUMMYFUNCTION("IF(ISBETWEEN(B2726,60,69), ""Old"", IF(ISBETWEEN(B2726, 20, 29), ""Young"", ""Other""))"),"Old")</f>
        <v>Old</v>
      </c>
    </row>
    <row r="2727">
      <c r="A2727" s="40">
        <v>20989.0</v>
      </c>
      <c r="B2727" s="39">
        <f t="shared" si="1"/>
        <v>64</v>
      </c>
      <c r="C2727" s="39" t="str">
        <f>IFERROR(__xludf.DUMMYFUNCTION("IF(ISBETWEEN(B2727,60,69), ""Old"", IF(ISBETWEEN(B2727, 20, 29), ""Young"", ""Other""))"),"Old")</f>
        <v>Old</v>
      </c>
    </row>
    <row r="2728">
      <c r="A2728" s="40">
        <v>20990.0</v>
      </c>
      <c r="B2728" s="39">
        <f t="shared" si="1"/>
        <v>64</v>
      </c>
      <c r="C2728" s="39" t="str">
        <f>IFERROR(__xludf.DUMMYFUNCTION("IF(ISBETWEEN(B2728,60,69), ""Old"", IF(ISBETWEEN(B2728, 20, 29), ""Young"", ""Other""))"),"Old")</f>
        <v>Old</v>
      </c>
    </row>
    <row r="2729">
      <c r="A2729" s="40">
        <v>20991.0</v>
      </c>
      <c r="B2729" s="39">
        <f t="shared" si="1"/>
        <v>64</v>
      </c>
      <c r="C2729" s="39" t="str">
        <f>IFERROR(__xludf.DUMMYFUNCTION("IF(ISBETWEEN(B2729,60,69), ""Old"", IF(ISBETWEEN(B2729, 20, 29), ""Young"", ""Other""))"),"Old")</f>
        <v>Old</v>
      </c>
    </row>
    <row r="2730">
      <c r="A2730" s="40">
        <v>20992.0</v>
      </c>
      <c r="B2730" s="39">
        <f t="shared" si="1"/>
        <v>64</v>
      </c>
      <c r="C2730" s="39" t="str">
        <f>IFERROR(__xludf.DUMMYFUNCTION("IF(ISBETWEEN(B2730,60,69), ""Old"", IF(ISBETWEEN(B2730, 20, 29), ""Young"", ""Other""))"),"Old")</f>
        <v>Old</v>
      </c>
    </row>
    <row r="2731">
      <c r="A2731" s="40">
        <v>20993.0</v>
      </c>
      <c r="B2731" s="39">
        <f t="shared" si="1"/>
        <v>64</v>
      </c>
      <c r="C2731" s="39" t="str">
        <f>IFERROR(__xludf.DUMMYFUNCTION("IF(ISBETWEEN(B2731,60,69), ""Old"", IF(ISBETWEEN(B2731, 20, 29), ""Young"", ""Other""))"),"Old")</f>
        <v>Old</v>
      </c>
    </row>
    <row r="2732">
      <c r="A2732" s="40">
        <v>20994.0</v>
      </c>
      <c r="B2732" s="39">
        <f t="shared" si="1"/>
        <v>64</v>
      </c>
      <c r="C2732" s="39" t="str">
        <f>IFERROR(__xludf.DUMMYFUNCTION("IF(ISBETWEEN(B2732,60,69), ""Old"", IF(ISBETWEEN(B2732, 20, 29), ""Young"", ""Other""))"),"Old")</f>
        <v>Old</v>
      </c>
    </row>
    <row r="2733">
      <c r="A2733" s="40">
        <v>20995.0</v>
      </c>
      <c r="B2733" s="39">
        <f t="shared" si="1"/>
        <v>64</v>
      </c>
      <c r="C2733" s="39" t="str">
        <f>IFERROR(__xludf.DUMMYFUNCTION("IF(ISBETWEEN(B2733,60,69), ""Old"", IF(ISBETWEEN(B2733, 20, 29), ""Young"", ""Other""))"),"Old")</f>
        <v>Old</v>
      </c>
    </row>
    <row r="2734">
      <c r="A2734" s="40">
        <v>20996.0</v>
      </c>
      <c r="B2734" s="39">
        <f t="shared" si="1"/>
        <v>64</v>
      </c>
      <c r="C2734" s="39" t="str">
        <f>IFERROR(__xludf.DUMMYFUNCTION("IF(ISBETWEEN(B2734,60,69), ""Old"", IF(ISBETWEEN(B2734, 20, 29), ""Young"", ""Other""))"),"Old")</f>
        <v>Old</v>
      </c>
    </row>
    <row r="2735">
      <c r="A2735" s="40">
        <v>20997.0</v>
      </c>
      <c r="B2735" s="39">
        <f t="shared" si="1"/>
        <v>64</v>
      </c>
      <c r="C2735" s="39" t="str">
        <f>IFERROR(__xludf.DUMMYFUNCTION("IF(ISBETWEEN(B2735,60,69), ""Old"", IF(ISBETWEEN(B2735, 20, 29), ""Young"", ""Other""))"),"Old")</f>
        <v>Old</v>
      </c>
    </row>
    <row r="2736">
      <c r="A2736" s="40">
        <v>20998.0</v>
      </c>
      <c r="B2736" s="39">
        <f t="shared" si="1"/>
        <v>64</v>
      </c>
      <c r="C2736" s="39" t="str">
        <f>IFERROR(__xludf.DUMMYFUNCTION("IF(ISBETWEEN(B2736,60,69), ""Old"", IF(ISBETWEEN(B2736, 20, 29), ""Young"", ""Other""))"),"Old")</f>
        <v>Old</v>
      </c>
    </row>
    <row r="2737">
      <c r="A2737" s="40">
        <v>20999.0</v>
      </c>
      <c r="B2737" s="39">
        <f t="shared" si="1"/>
        <v>64</v>
      </c>
      <c r="C2737" s="39" t="str">
        <f>IFERROR(__xludf.DUMMYFUNCTION("IF(ISBETWEEN(B2737,60,69), ""Old"", IF(ISBETWEEN(B2737, 20, 29), ""Young"", ""Other""))"),"Old")</f>
        <v>Old</v>
      </c>
    </row>
    <row r="2738">
      <c r="A2738" s="40">
        <v>21000.0</v>
      </c>
      <c r="B2738" s="39">
        <f t="shared" si="1"/>
        <v>64</v>
      </c>
      <c r="C2738" s="39" t="str">
        <f>IFERROR(__xludf.DUMMYFUNCTION("IF(ISBETWEEN(B2738,60,69), ""Old"", IF(ISBETWEEN(B2738, 20, 29), ""Young"", ""Other""))"),"Old")</f>
        <v>Old</v>
      </c>
    </row>
    <row r="2739">
      <c r="A2739" s="40">
        <v>21001.0</v>
      </c>
      <c r="B2739" s="39">
        <f t="shared" si="1"/>
        <v>64</v>
      </c>
      <c r="C2739" s="39" t="str">
        <f>IFERROR(__xludf.DUMMYFUNCTION("IF(ISBETWEEN(B2739,60,69), ""Old"", IF(ISBETWEEN(B2739, 20, 29), ""Young"", ""Other""))"),"Old")</f>
        <v>Old</v>
      </c>
    </row>
    <row r="2740">
      <c r="A2740" s="40">
        <v>21002.0</v>
      </c>
      <c r="B2740" s="39">
        <f t="shared" si="1"/>
        <v>64</v>
      </c>
      <c r="C2740" s="39" t="str">
        <f>IFERROR(__xludf.DUMMYFUNCTION("IF(ISBETWEEN(B2740,60,69), ""Old"", IF(ISBETWEEN(B2740, 20, 29), ""Young"", ""Other""))"),"Old")</f>
        <v>Old</v>
      </c>
    </row>
    <row r="2741">
      <c r="A2741" s="40">
        <v>21003.0</v>
      </c>
      <c r="B2741" s="39">
        <f t="shared" si="1"/>
        <v>64</v>
      </c>
      <c r="C2741" s="39" t="str">
        <f>IFERROR(__xludf.DUMMYFUNCTION("IF(ISBETWEEN(B2741,60,69), ""Old"", IF(ISBETWEEN(B2741, 20, 29), ""Young"", ""Other""))"),"Old")</f>
        <v>Old</v>
      </c>
    </row>
    <row r="2742">
      <c r="A2742" s="40">
        <v>21004.0</v>
      </c>
      <c r="B2742" s="39">
        <f t="shared" si="1"/>
        <v>64</v>
      </c>
      <c r="C2742" s="39" t="str">
        <f>IFERROR(__xludf.DUMMYFUNCTION("IF(ISBETWEEN(B2742,60,69), ""Old"", IF(ISBETWEEN(B2742, 20, 29), ""Young"", ""Other""))"),"Old")</f>
        <v>Old</v>
      </c>
    </row>
    <row r="2743">
      <c r="A2743" s="40">
        <v>21005.0</v>
      </c>
      <c r="B2743" s="39">
        <f t="shared" si="1"/>
        <v>64</v>
      </c>
      <c r="C2743" s="39" t="str">
        <f>IFERROR(__xludf.DUMMYFUNCTION("IF(ISBETWEEN(B2743,60,69), ""Old"", IF(ISBETWEEN(B2743, 20, 29), ""Young"", ""Other""))"),"Old")</f>
        <v>Old</v>
      </c>
    </row>
    <row r="2744">
      <c r="A2744" s="40">
        <v>21006.0</v>
      </c>
      <c r="B2744" s="39">
        <f t="shared" si="1"/>
        <v>64</v>
      </c>
      <c r="C2744" s="39" t="str">
        <f>IFERROR(__xludf.DUMMYFUNCTION("IF(ISBETWEEN(B2744,60,69), ""Old"", IF(ISBETWEEN(B2744, 20, 29), ""Young"", ""Other""))"),"Old")</f>
        <v>Old</v>
      </c>
    </row>
    <row r="2745">
      <c r="A2745" s="40">
        <v>21007.0</v>
      </c>
      <c r="B2745" s="39">
        <f t="shared" si="1"/>
        <v>64</v>
      </c>
      <c r="C2745" s="39" t="str">
        <f>IFERROR(__xludf.DUMMYFUNCTION("IF(ISBETWEEN(B2745,60,69), ""Old"", IF(ISBETWEEN(B2745, 20, 29), ""Young"", ""Other""))"),"Old")</f>
        <v>Old</v>
      </c>
    </row>
    <row r="2746">
      <c r="A2746" s="40">
        <v>21008.0</v>
      </c>
      <c r="B2746" s="39">
        <f t="shared" si="1"/>
        <v>64</v>
      </c>
      <c r="C2746" s="39" t="str">
        <f>IFERROR(__xludf.DUMMYFUNCTION("IF(ISBETWEEN(B2746,60,69), ""Old"", IF(ISBETWEEN(B2746, 20, 29), ""Young"", ""Other""))"),"Old")</f>
        <v>Old</v>
      </c>
    </row>
    <row r="2747">
      <c r="A2747" s="40">
        <v>21009.0</v>
      </c>
      <c r="B2747" s="39">
        <f t="shared" si="1"/>
        <v>64</v>
      </c>
      <c r="C2747" s="39" t="str">
        <f>IFERROR(__xludf.DUMMYFUNCTION("IF(ISBETWEEN(B2747,60,69), ""Old"", IF(ISBETWEEN(B2747, 20, 29), ""Young"", ""Other""))"),"Old")</f>
        <v>Old</v>
      </c>
    </row>
    <row r="2748">
      <c r="A2748" s="40">
        <v>21010.0</v>
      </c>
      <c r="B2748" s="39">
        <f t="shared" si="1"/>
        <v>64</v>
      </c>
      <c r="C2748" s="39" t="str">
        <f>IFERROR(__xludf.DUMMYFUNCTION("IF(ISBETWEEN(B2748,60,69), ""Old"", IF(ISBETWEEN(B2748, 20, 29), ""Young"", ""Other""))"),"Old")</f>
        <v>Old</v>
      </c>
    </row>
    <row r="2749">
      <c r="A2749" s="40">
        <v>21011.0</v>
      </c>
      <c r="B2749" s="39">
        <f t="shared" si="1"/>
        <v>64</v>
      </c>
      <c r="C2749" s="39" t="str">
        <f>IFERROR(__xludf.DUMMYFUNCTION("IF(ISBETWEEN(B2749,60,69), ""Old"", IF(ISBETWEEN(B2749, 20, 29), ""Young"", ""Other""))"),"Old")</f>
        <v>Old</v>
      </c>
    </row>
    <row r="2750">
      <c r="A2750" s="40">
        <v>21012.0</v>
      </c>
      <c r="B2750" s="39">
        <f t="shared" si="1"/>
        <v>64</v>
      </c>
      <c r="C2750" s="39" t="str">
        <f>IFERROR(__xludf.DUMMYFUNCTION("IF(ISBETWEEN(B2750,60,69), ""Old"", IF(ISBETWEEN(B2750, 20, 29), ""Young"", ""Other""))"),"Old")</f>
        <v>Old</v>
      </c>
    </row>
    <row r="2751">
      <c r="A2751" s="40">
        <v>21013.0</v>
      </c>
      <c r="B2751" s="39">
        <f t="shared" si="1"/>
        <v>64</v>
      </c>
      <c r="C2751" s="39" t="str">
        <f>IFERROR(__xludf.DUMMYFUNCTION("IF(ISBETWEEN(B2751,60,69), ""Old"", IF(ISBETWEEN(B2751, 20, 29), ""Young"", ""Other""))"),"Old")</f>
        <v>Old</v>
      </c>
    </row>
    <row r="2752">
      <c r="A2752" s="40">
        <v>21014.0</v>
      </c>
      <c r="B2752" s="39">
        <f t="shared" si="1"/>
        <v>64</v>
      </c>
      <c r="C2752" s="39" t="str">
        <f>IFERROR(__xludf.DUMMYFUNCTION("IF(ISBETWEEN(B2752,60,69), ""Old"", IF(ISBETWEEN(B2752, 20, 29), ""Young"", ""Other""))"),"Old")</f>
        <v>Old</v>
      </c>
    </row>
    <row r="2753">
      <c r="A2753" s="40">
        <v>21015.0</v>
      </c>
      <c r="B2753" s="39">
        <f t="shared" si="1"/>
        <v>64</v>
      </c>
      <c r="C2753" s="39" t="str">
        <f>IFERROR(__xludf.DUMMYFUNCTION("IF(ISBETWEEN(B2753,60,69), ""Old"", IF(ISBETWEEN(B2753, 20, 29), ""Young"", ""Other""))"),"Old")</f>
        <v>Old</v>
      </c>
    </row>
    <row r="2754">
      <c r="A2754" s="40">
        <v>21016.0</v>
      </c>
      <c r="B2754" s="39">
        <f t="shared" si="1"/>
        <v>64</v>
      </c>
      <c r="C2754" s="39" t="str">
        <f>IFERROR(__xludf.DUMMYFUNCTION("IF(ISBETWEEN(B2754,60,69), ""Old"", IF(ISBETWEEN(B2754, 20, 29), ""Young"", ""Other""))"),"Old")</f>
        <v>Old</v>
      </c>
    </row>
    <row r="2755">
      <c r="A2755" s="40">
        <v>21017.0</v>
      </c>
      <c r="B2755" s="39">
        <f t="shared" si="1"/>
        <v>64</v>
      </c>
      <c r="C2755" s="39" t="str">
        <f>IFERROR(__xludf.DUMMYFUNCTION("IF(ISBETWEEN(B2755,60,69), ""Old"", IF(ISBETWEEN(B2755, 20, 29), ""Young"", ""Other""))"),"Old")</f>
        <v>Old</v>
      </c>
    </row>
    <row r="2756">
      <c r="A2756" s="40">
        <v>21018.0</v>
      </c>
      <c r="B2756" s="39">
        <f t="shared" si="1"/>
        <v>64</v>
      </c>
      <c r="C2756" s="39" t="str">
        <f>IFERROR(__xludf.DUMMYFUNCTION("IF(ISBETWEEN(B2756,60,69), ""Old"", IF(ISBETWEEN(B2756, 20, 29), ""Young"", ""Other""))"),"Old")</f>
        <v>Old</v>
      </c>
    </row>
    <row r="2757">
      <c r="A2757" s="40">
        <v>21019.0</v>
      </c>
      <c r="B2757" s="39">
        <f t="shared" si="1"/>
        <v>64</v>
      </c>
      <c r="C2757" s="39" t="str">
        <f>IFERROR(__xludf.DUMMYFUNCTION("IF(ISBETWEEN(B2757,60,69), ""Old"", IF(ISBETWEEN(B2757, 20, 29), ""Young"", ""Other""))"),"Old")</f>
        <v>Old</v>
      </c>
    </row>
    <row r="2758">
      <c r="A2758" s="40">
        <v>21020.0</v>
      </c>
      <c r="B2758" s="39">
        <f t="shared" si="1"/>
        <v>64</v>
      </c>
      <c r="C2758" s="39" t="str">
        <f>IFERROR(__xludf.DUMMYFUNCTION("IF(ISBETWEEN(B2758,60,69), ""Old"", IF(ISBETWEEN(B2758, 20, 29), ""Young"", ""Other""))"),"Old")</f>
        <v>Old</v>
      </c>
    </row>
    <row r="2759">
      <c r="A2759" s="40">
        <v>21021.0</v>
      </c>
      <c r="B2759" s="39">
        <f t="shared" si="1"/>
        <v>64</v>
      </c>
      <c r="C2759" s="39" t="str">
        <f>IFERROR(__xludf.DUMMYFUNCTION("IF(ISBETWEEN(B2759,60,69), ""Old"", IF(ISBETWEEN(B2759, 20, 29), ""Young"", ""Other""))"),"Old")</f>
        <v>Old</v>
      </c>
    </row>
    <row r="2760">
      <c r="A2760" s="40">
        <v>21022.0</v>
      </c>
      <c r="B2760" s="39">
        <f t="shared" si="1"/>
        <v>64</v>
      </c>
      <c r="C2760" s="39" t="str">
        <f>IFERROR(__xludf.DUMMYFUNCTION("IF(ISBETWEEN(B2760,60,69), ""Old"", IF(ISBETWEEN(B2760, 20, 29), ""Young"", ""Other""))"),"Old")</f>
        <v>Old</v>
      </c>
    </row>
    <row r="2761">
      <c r="A2761" s="40">
        <v>21023.0</v>
      </c>
      <c r="B2761" s="39">
        <f t="shared" si="1"/>
        <v>64</v>
      </c>
      <c r="C2761" s="39" t="str">
        <f>IFERROR(__xludf.DUMMYFUNCTION("IF(ISBETWEEN(B2761,60,69), ""Old"", IF(ISBETWEEN(B2761, 20, 29), ""Young"", ""Other""))"),"Old")</f>
        <v>Old</v>
      </c>
    </row>
    <row r="2762">
      <c r="A2762" s="40">
        <v>21024.0</v>
      </c>
      <c r="B2762" s="39">
        <f t="shared" si="1"/>
        <v>64</v>
      </c>
      <c r="C2762" s="39" t="str">
        <f>IFERROR(__xludf.DUMMYFUNCTION("IF(ISBETWEEN(B2762,60,69), ""Old"", IF(ISBETWEEN(B2762, 20, 29), ""Young"", ""Other""))"),"Old")</f>
        <v>Old</v>
      </c>
    </row>
    <row r="2763">
      <c r="A2763" s="40">
        <v>21025.0</v>
      </c>
      <c r="B2763" s="39">
        <f t="shared" si="1"/>
        <v>64</v>
      </c>
      <c r="C2763" s="39" t="str">
        <f>IFERROR(__xludf.DUMMYFUNCTION("IF(ISBETWEEN(B2763,60,69), ""Old"", IF(ISBETWEEN(B2763, 20, 29), ""Young"", ""Other""))"),"Old")</f>
        <v>Old</v>
      </c>
    </row>
    <row r="2764">
      <c r="A2764" s="40">
        <v>21026.0</v>
      </c>
      <c r="B2764" s="39">
        <f t="shared" si="1"/>
        <v>64</v>
      </c>
      <c r="C2764" s="39" t="str">
        <f>IFERROR(__xludf.DUMMYFUNCTION("IF(ISBETWEEN(B2764,60,69), ""Old"", IF(ISBETWEEN(B2764, 20, 29), ""Young"", ""Other""))"),"Old")</f>
        <v>Old</v>
      </c>
    </row>
    <row r="2765">
      <c r="A2765" s="40">
        <v>21027.0</v>
      </c>
      <c r="B2765" s="39">
        <f t="shared" si="1"/>
        <v>64</v>
      </c>
      <c r="C2765" s="39" t="str">
        <f>IFERROR(__xludf.DUMMYFUNCTION("IF(ISBETWEEN(B2765,60,69), ""Old"", IF(ISBETWEEN(B2765, 20, 29), ""Young"", ""Other""))"),"Old")</f>
        <v>Old</v>
      </c>
    </row>
    <row r="2766">
      <c r="A2766" s="40">
        <v>21028.0</v>
      </c>
      <c r="B2766" s="39">
        <f t="shared" si="1"/>
        <v>64</v>
      </c>
      <c r="C2766" s="39" t="str">
        <f>IFERROR(__xludf.DUMMYFUNCTION("IF(ISBETWEEN(B2766,60,69), ""Old"", IF(ISBETWEEN(B2766, 20, 29), ""Young"", ""Other""))"),"Old")</f>
        <v>Old</v>
      </c>
    </row>
    <row r="2767">
      <c r="A2767" s="40">
        <v>21029.0</v>
      </c>
      <c r="B2767" s="39">
        <f t="shared" si="1"/>
        <v>64</v>
      </c>
      <c r="C2767" s="39" t="str">
        <f>IFERROR(__xludf.DUMMYFUNCTION("IF(ISBETWEEN(B2767,60,69), ""Old"", IF(ISBETWEEN(B2767, 20, 29), ""Young"", ""Other""))"),"Old")</f>
        <v>Old</v>
      </c>
    </row>
    <row r="2768">
      <c r="A2768" s="40">
        <v>21030.0</v>
      </c>
      <c r="B2768" s="39">
        <f t="shared" si="1"/>
        <v>64</v>
      </c>
      <c r="C2768" s="39" t="str">
        <f>IFERROR(__xludf.DUMMYFUNCTION("IF(ISBETWEEN(B2768,60,69), ""Old"", IF(ISBETWEEN(B2768, 20, 29), ""Young"", ""Other""))"),"Old")</f>
        <v>Old</v>
      </c>
    </row>
    <row r="2769">
      <c r="A2769" s="40">
        <v>21031.0</v>
      </c>
      <c r="B2769" s="39">
        <f t="shared" si="1"/>
        <v>64</v>
      </c>
      <c r="C2769" s="39" t="str">
        <f>IFERROR(__xludf.DUMMYFUNCTION("IF(ISBETWEEN(B2769,60,69), ""Old"", IF(ISBETWEEN(B2769, 20, 29), ""Young"", ""Other""))"),"Old")</f>
        <v>Old</v>
      </c>
    </row>
    <row r="2770">
      <c r="A2770" s="40">
        <v>21032.0</v>
      </c>
      <c r="B2770" s="39">
        <f t="shared" si="1"/>
        <v>64</v>
      </c>
      <c r="C2770" s="39" t="str">
        <f>IFERROR(__xludf.DUMMYFUNCTION("IF(ISBETWEEN(B2770,60,69), ""Old"", IF(ISBETWEEN(B2770, 20, 29), ""Young"", ""Other""))"),"Old")</f>
        <v>Old</v>
      </c>
    </row>
    <row r="2771">
      <c r="A2771" s="40">
        <v>21033.0</v>
      </c>
      <c r="B2771" s="39">
        <f t="shared" si="1"/>
        <v>64</v>
      </c>
      <c r="C2771" s="39" t="str">
        <f>IFERROR(__xludf.DUMMYFUNCTION("IF(ISBETWEEN(B2771,60,69), ""Old"", IF(ISBETWEEN(B2771, 20, 29), ""Young"", ""Other""))"),"Old")</f>
        <v>Old</v>
      </c>
    </row>
    <row r="2772">
      <c r="A2772" s="40">
        <v>21034.0</v>
      </c>
      <c r="B2772" s="39">
        <f t="shared" si="1"/>
        <v>64</v>
      </c>
      <c r="C2772" s="39" t="str">
        <f>IFERROR(__xludf.DUMMYFUNCTION("IF(ISBETWEEN(B2772,60,69), ""Old"", IF(ISBETWEEN(B2772, 20, 29), ""Young"", ""Other""))"),"Old")</f>
        <v>Old</v>
      </c>
    </row>
    <row r="2773">
      <c r="A2773" s="40">
        <v>21035.0</v>
      </c>
      <c r="B2773" s="39">
        <f t="shared" si="1"/>
        <v>64</v>
      </c>
      <c r="C2773" s="39" t="str">
        <f>IFERROR(__xludf.DUMMYFUNCTION("IF(ISBETWEEN(B2773,60,69), ""Old"", IF(ISBETWEEN(B2773, 20, 29), ""Young"", ""Other""))"),"Old")</f>
        <v>Old</v>
      </c>
    </row>
    <row r="2774">
      <c r="A2774" s="40">
        <v>21036.0</v>
      </c>
      <c r="B2774" s="39">
        <f t="shared" si="1"/>
        <v>64</v>
      </c>
      <c r="C2774" s="39" t="str">
        <f>IFERROR(__xludf.DUMMYFUNCTION("IF(ISBETWEEN(B2774,60,69), ""Old"", IF(ISBETWEEN(B2774, 20, 29), ""Young"", ""Other""))"),"Old")</f>
        <v>Old</v>
      </c>
    </row>
    <row r="2775">
      <c r="A2775" s="40">
        <v>21037.0</v>
      </c>
      <c r="B2775" s="39">
        <f t="shared" si="1"/>
        <v>64</v>
      </c>
      <c r="C2775" s="39" t="str">
        <f>IFERROR(__xludf.DUMMYFUNCTION("IF(ISBETWEEN(B2775,60,69), ""Old"", IF(ISBETWEEN(B2775, 20, 29), ""Young"", ""Other""))"),"Old")</f>
        <v>Old</v>
      </c>
    </row>
    <row r="2776">
      <c r="A2776" s="40">
        <v>21038.0</v>
      </c>
      <c r="B2776" s="39">
        <f t="shared" si="1"/>
        <v>64</v>
      </c>
      <c r="C2776" s="39" t="str">
        <f>IFERROR(__xludf.DUMMYFUNCTION("IF(ISBETWEEN(B2776,60,69), ""Old"", IF(ISBETWEEN(B2776, 20, 29), ""Young"", ""Other""))"),"Old")</f>
        <v>Old</v>
      </c>
    </row>
    <row r="2777">
      <c r="A2777" s="40">
        <v>21039.0</v>
      </c>
      <c r="B2777" s="39">
        <f t="shared" si="1"/>
        <v>64</v>
      </c>
      <c r="C2777" s="39" t="str">
        <f>IFERROR(__xludf.DUMMYFUNCTION("IF(ISBETWEEN(B2777,60,69), ""Old"", IF(ISBETWEEN(B2777, 20, 29), ""Young"", ""Other""))"),"Old")</f>
        <v>Old</v>
      </c>
    </row>
    <row r="2778">
      <c r="A2778" s="40">
        <v>21040.0</v>
      </c>
      <c r="B2778" s="39">
        <f t="shared" si="1"/>
        <v>64</v>
      </c>
      <c r="C2778" s="39" t="str">
        <f>IFERROR(__xludf.DUMMYFUNCTION("IF(ISBETWEEN(B2778,60,69), ""Old"", IF(ISBETWEEN(B2778, 20, 29), ""Young"", ""Other""))"),"Old")</f>
        <v>Old</v>
      </c>
    </row>
    <row r="2779">
      <c r="A2779" s="40">
        <v>21041.0</v>
      </c>
      <c r="B2779" s="39">
        <f t="shared" si="1"/>
        <v>64</v>
      </c>
      <c r="C2779" s="39" t="str">
        <f>IFERROR(__xludf.DUMMYFUNCTION("IF(ISBETWEEN(B2779,60,69), ""Old"", IF(ISBETWEEN(B2779, 20, 29), ""Young"", ""Other""))"),"Old")</f>
        <v>Old</v>
      </c>
    </row>
    <row r="2780">
      <c r="A2780" s="40">
        <v>21042.0</v>
      </c>
      <c r="B2780" s="39">
        <f t="shared" si="1"/>
        <v>64</v>
      </c>
      <c r="C2780" s="39" t="str">
        <f>IFERROR(__xludf.DUMMYFUNCTION("IF(ISBETWEEN(B2780,60,69), ""Old"", IF(ISBETWEEN(B2780, 20, 29), ""Young"", ""Other""))"),"Old")</f>
        <v>Old</v>
      </c>
    </row>
    <row r="2781">
      <c r="A2781" s="40">
        <v>21043.0</v>
      </c>
      <c r="B2781" s="39">
        <f t="shared" si="1"/>
        <v>64</v>
      </c>
      <c r="C2781" s="39" t="str">
        <f>IFERROR(__xludf.DUMMYFUNCTION("IF(ISBETWEEN(B2781,60,69), ""Old"", IF(ISBETWEEN(B2781, 20, 29), ""Young"", ""Other""))"),"Old")</f>
        <v>Old</v>
      </c>
    </row>
    <row r="2782">
      <c r="A2782" s="40">
        <v>21044.0</v>
      </c>
      <c r="B2782" s="39">
        <f t="shared" si="1"/>
        <v>64</v>
      </c>
      <c r="C2782" s="39" t="str">
        <f>IFERROR(__xludf.DUMMYFUNCTION("IF(ISBETWEEN(B2782,60,69), ""Old"", IF(ISBETWEEN(B2782, 20, 29), ""Young"", ""Other""))"),"Old")</f>
        <v>Old</v>
      </c>
    </row>
    <row r="2783">
      <c r="A2783" s="40">
        <v>21045.0</v>
      </c>
      <c r="B2783" s="39">
        <f t="shared" si="1"/>
        <v>64</v>
      </c>
      <c r="C2783" s="39" t="str">
        <f>IFERROR(__xludf.DUMMYFUNCTION("IF(ISBETWEEN(B2783,60,69), ""Old"", IF(ISBETWEEN(B2783, 20, 29), ""Young"", ""Other""))"),"Old")</f>
        <v>Old</v>
      </c>
    </row>
    <row r="2784">
      <c r="A2784" s="40">
        <v>21046.0</v>
      </c>
      <c r="B2784" s="39">
        <f t="shared" si="1"/>
        <v>64</v>
      </c>
      <c r="C2784" s="39" t="str">
        <f>IFERROR(__xludf.DUMMYFUNCTION("IF(ISBETWEEN(B2784,60,69), ""Old"", IF(ISBETWEEN(B2784, 20, 29), ""Young"", ""Other""))"),"Old")</f>
        <v>Old</v>
      </c>
    </row>
    <row r="2785">
      <c r="A2785" s="40">
        <v>21047.0</v>
      </c>
      <c r="B2785" s="39">
        <f t="shared" si="1"/>
        <v>64</v>
      </c>
      <c r="C2785" s="39" t="str">
        <f>IFERROR(__xludf.DUMMYFUNCTION("IF(ISBETWEEN(B2785,60,69), ""Old"", IF(ISBETWEEN(B2785, 20, 29), ""Young"", ""Other""))"),"Old")</f>
        <v>Old</v>
      </c>
    </row>
    <row r="2786">
      <c r="A2786" s="40">
        <v>21048.0</v>
      </c>
      <c r="B2786" s="39">
        <f t="shared" si="1"/>
        <v>64</v>
      </c>
      <c r="C2786" s="39" t="str">
        <f>IFERROR(__xludf.DUMMYFUNCTION("IF(ISBETWEEN(B2786,60,69), ""Old"", IF(ISBETWEEN(B2786, 20, 29), ""Young"", ""Other""))"),"Old")</f>
        <v>Old</v>
      </c>
    </row>
    <row r="2787">
      <c r="A2787" s="40">
        <v>21049.0</v>
      </c>
      <c r="B2787" s="39">
        <f t="shared" si="1"/>
        <v>64</v>
      </c>
      <c r="C2787" s="39" t="str">
        <f>IFERROR(__xludf.DUMMYFUNCTION("IF(ISBETWEEN(B2787,60,69), ""Old"", IF(ISBETWEEN(B2787, 20, 29), ""Young"", ""Other""))"),"Old")</f>
        <v>Old</v>
      </c>
    </row>
    <row r="2788">
      <c r="A2788" s="40">
        <v>21050.0</v>
      </c>
      <c r="B2788" s="39">
        <f t="shared" si="1"/>
        <v>64</v>
      </c>
      <c r="C2788" s="39" t="str">
        <f>IFERROR(__xludf.DUMMYFUNCTION("IF(ISBETWEEN(B2788,60,69), ""Old"", IF(ISBETWEEN(B2788, 20, 29), ""Young"", ""Other""))"),"Old")</f>
        <v>Old</v>
      </c>
    </row>
    <row r="2789">
      <c r="A2789" s="40">
        <v>21051.0</v>
      </c>
      <c r="B2789" s="39">
        <f t="shared" si="1"/>
        <v>64</v>
      </c>
      <c r="C2789" s="39" t="str">
        <f>IFERROR(__xludf.DUMMYFUNCTION("IF(ISBETWEEN(B2789,60,69), ""Old"", IF(ISBETWEEN(B2789, 20, 29), ""Young"", ""Other""))"),"Old")</f>
        <v>Old</v>
      </c>
    </row>
    <row r="2790">
      <c r="A2790" s="40">
        <v>21052.0</v>
      </c>
      <c r="B2790" s="39">
        <f t="shared" si="1"/>
        <v>64</v>
      </c>
      <c r="C2790" s="39" t="str">
        <f>IFERROR(__xludf.DUMMYFUNCTION("IF(ISBETWEEN(B2790,60,69), ""Old"", IF(ISBETWEEN(B2790, 20, 29), ""Young"", ""Other""))"),"Old")</f>
        <v>Old</v>
      </c>
    </row>
    <row r="2791">
      <c r="A2791" s="40">
        <v>21053.0</v>
      </c>
      <c r="B2791" s="39">
        <f t="shared" si="1"/>
        <v>64</v>
      </c>
      <c r="C2791" s="39" t="str">
        <f>IFERROR(__xludf.DUMMYFUNCTION("IF(ISBETWEEN(B2791,60,69), ""Old"", IF(ISBETWEEN(B2791, 20, 29), ""Young"", ""Other""))"),"Old")</f>
        <v>Old</v>
      </c>
    </row>
    <row r="2792">
      <c r="A2792" s="40">
        <v>21054.0</v>
      </c>
      <c r="B2792" s="39">
        <f t="shared" si="1"/>
        <v>64</v>
      </c>
      <c r="C2792" s="39" t="str">
        <f>IFERROR(__xludf.DUMMYFUNCTION("IF(ISBETWEEN(B2792,60,69), ""Old"", IF(ISBETWEEN(B2792, 20, 29), ""Young"", ""Other""))"),"Old")</f>
        <v>Old</v>
      </c>
    </row>
    <row r="2793">
      <c r="A2793" s="40">
        <v>21055.0</v>
      </c>
      <c r="B2793" s="39">
        <f t="shared" si="1"/>
        <v>64</v>
      </c>
      <c r="C2793" s="39" t="str">
        <f>IFERROR(__xludf.DUMMYFUNCTION("IF(ISBETWEEN(B2793,60,69), ""Old"", IF(ISBETWEEN(B2793, 20, 29), ""Young"", ""Other""))"),"Old")</f>
        <v>Old</v>
      </c>
    </row>
    <row r="2794">
      <c r="A2794" s="40">
        <v>21056.0</v>
      </c>
      <c r="B2794" s="39">
        <f t="shared" si="1"/>
        <v>64</v>
      </c>
      <c r="C2794" s="39" t="str">
        <f>IFERROR(__xludf.DUMMYFUNCTION("IF(ISBETWEEN(B2794,60,69), ""Old"", IF(ISBETWEEN(B2794, 20, 29), ""Young"", ""Other""))"),"Old")</f>
        <v>Old</v>
      </c>
    </row>
    <row r="2795">
      <c r="A2795" s="40">
        <v>21057.0</v>
      </c>
      <c r="B2795" s="39">
        <f t="shared" si="1"/>
        <v>64</v>
      </c>
      <c r="C2795" s="39" t="str">
        <f>IFERROR(__xludf.DUMMYFUNCTION("IF(ISBETWEEN(B2795,60,69), ""Old"", IF(ISBETWEEN(B2795, 20, 29), ""Young"", ""Other""))"),"Old")</f>
        <v>Old</v>
      </c>
    </row>
    <row r="2796">
      <c r="A2796" s="40">
        <v>21058.0</v>
      </c>
      <c r="B2796" s="39">
        <f t="shared" si="1"/>
        <v>64</v>
      </c>
      <c r="C2796" s="39" t="str">
        <f>IFERROR(__xludf.DUMMYFUNCTION("IF(ISBETWEEN(B2796,60,69), ""Old"", IF(ISBETWEEN(B2796, 20, 29), ""Young"", ""Other""))"),"Old")</f>
        <v>Old</v>
      </c>
    </row>
    <row r="2797">
      <c r="A2797" s="40">
        <v>21059.0</v>
      </c>
      <c r="B2797" s="39">
        <f t="shared" si="1"/>
        <v>64</v>
      </c>
      <c r="C2797" s="39" t="str">
        <f>IFERROR(__xludf.DUMMYFUNCTION("IF(ISBETWEEN(B2797,60,69), ""Old"", IF(ISBETWEEN(B2797, 20, 29), ""Young"", ""Other""))"),"Old")</f>
        <v>Old</v>
      </c>
    </row>
    <row r="2798">
      <c r="A2798" s="40">
        <v>21060.0</v>
      </c>
      <c r="B2798" s="39">
        <f t="shared" si="1"/>
        <v>64</v>
      </c>
      <c r="C2798" s="39" t="str">
        <f>IFERROR(__xludf.DUMMYFUNCTION("IF(ISBETWEEN(B2798,60,69), ""Old"", IF(ISBETWEEN(B2798, 20, 29), ""Young"", ""Other""))"),"Old")</f>
        <v>Old</v>
      </c>
    </row>
    <row r="2799">
      <c r="A2799" s="40">
        <v>21061.0</v>
      </c>
      <c r="B2799" s="39">
        <f t="shared" si="1"/>
        <v>64</v>
      </c>
      <c r="C2799" s="39" t="str">
        <f>IFERROR(__xludf.DUMMYFUNCTION("IF(ISBETWEEN(B2799,60,69), ""Old"", IF(ISBETWEEN(B2799, 20, 29), ""Young"", ""Other""))"),"Old")</f>
        <v>Old</v>
      </c>
    </row>
    <row r="2800">
      <c r="A2800" s="40">
        <v>21062.0</v>
      </c>
      <c r="B2800" s="39">
        <f t="shared" si="1"/>
        <v>64</v>
      </c>
      <c r="C2800" s="39" t="str">
        <f>IFERROR(__xludf.DUMMYFUNCTION("IF(ISBETWEEN(B2800,60,69), ""Old"", IF(ISBETWEEN(B2800, 20, 29), ""Young"", ""Other""))"),"Old")</f>
        <v>Old</v>
      </c>
    </row>
    <row r="2801">
      <c r="A2801" s="40">
        <v>21063.0</v>
      </c>
      <c r="B2801" s="39">
        <f t="shared" si="1"/>
        <v>64</v>
      </c>
      <c r="C2801" s="39" t="str">
        <f>IFERROR(__xludf.DUMMYFUNCTION("IF(ISBETWEEN(B2801,60,69), ""Old"", IF(ISBETWEEN(B2801, 20, 29), ""Young"", ""Other""))"),"Old")</f>
        <v>Old</v>
      </c>
    </row>
    <row r="2802">
      <c r="A2802" s="40">
        <v>21064.0</v>
      </c>
      <c r="B2802" s="39">
        <f t="shared" si="1"/>
        <v>64</v>
      </c>
      <c r="C2802" s="39" t="str">
        <f>IFERROR(__xludf.DUMMYFUNCTION("IF(ISBETWEEN(B2802,60,69), ""Old"", IF(ISBETWEEN(B2802, 20, 29), ""Young"", ""Other""))"),"Old")</f>
        <v>Old</v>
      </c>
    </row>
    <row r="2803">
      <c r="A2803" s="40">
        <v>21065.0</v>
      </c>
      <c r="B2803" s="39">
        <f t="shared" si="1"/>
        <v>64</v>
      </c>
      <c r="C2803" s="39" t="str">
        <f>IFERROR(__xludf.DUMMYFUNCTION("IF(ISBETWEEN(B2803,60,69), ""Old"", IF(ISBETWEEN(B2803, 20, 29), ""Young"", ""Other""))"),"Old")</f>
        <v>Old</v>
      </c>
    </row>
    <row r="2804">
      <c r="A2804" s="40">
        <v>21066.0</v>
      </c>
      <c r="B2804" s="39">
        <f t="shared" si="1"/>
        <v>64</v>
      </c>
      <c r="C2804" s="39" t="str">
        <f>IFERROR(__xludf.DUMMYFUNCTION("IF(ISBETWEEN(B2804,60,69), ""Old"", IF(ISBETWEEN(B2804, 20, 29), ""Young"", ""Other""))"),"Old")</f>
        <v>Old</v>
      </c>
    </row>
    <row r="2805">
      <c r="A2805" s="40">
        <v>21067.0</v>
      </c>
      <c r="B2805" s="39">
        <f t="shared" si="1"/>
        <v>64</v>
      </c>
      <c r="C2805" s="39" t="str">
        <f>IFERROR(__xludf.DUMMYFUNCTION("IF(ISBETWEEN(B2805,60,69), ""Old"", IF(ISBETWEEN(B2805, 20, 29), ""Young"", ""Other""))"),"Old")</f>
        <v>Old</v>
      </c>
    </row>
    <row r="2806">
      <c r="A2806" s="40">
        <v>21068.0</v>
      </c>
      <c r="B2806" s="39">
        <f t="shared" si="1"/>
        <v>64</v>
      </c>
      <c r="C2806" s="39" t="str">
        <f>IFERROR(__xludf.DUMMYFUNCTION("IF(ISBETWEEN(B2806,60,69), ""Old"", IF(ISBETWEEN(B2806, 20, 29), ""Young"", ""Other""))"),"Old")</f>
        <v>Old</v>
      </c>
    </row>
    <row r="2807">
      <c r="A2807" s="40">
        <v>21069.0</v>
      </c>
      <c r="B2807" s="39">
        <f t="shared" si="1"/>
        <v>64</v>
      </c>
      <c r="C2807" s="39" t="str">
        <f>IFERROR(__xludf.DUMMYFUNCTION("IF(ISBETWEEN(B2807,60,69), ""Old"", IF(ISBETWEEN(B2807, 20, 29), ""Young"", ""Other""))"),"Old")</f>
        <v>Old</v>
      </c>
    </row>
    <row r="2808">
      <c r="A2808" s="40">
        <v>21070.0</v>
      </c>
      <c r="B2808" s="39">
        <f t="shared" si="1"/>
        <v>64</v>
      </c>
      <c r="C2808" s="39" t="str">
        <f>IFERROR(__xludf.DUMMYFUNCTION("IF(ISBETWEEN(B2808,60,69), ""Old"", IF(ISBETWEEN(B2808, 20, 29), ""Young"", ""Other""))"),"Old")</f>
        <v>Old</v>
      </c>
    </row>
    <row r="2809">
      <c r="A2809" s="40">
        <v>21071.0</v>
      </c>
      <c r="B2809" s="39">
        <f t="shared" si="1"/>
        <v>64</v>
      </c>
      <c r="C2809" s="39" t="str">
        <f>IFERROR(__xludf.DUMMYFUNCTION("IF(ISBETWEEN(B2809,60,69), ""Old"", IF(ISBETWEEN(B2809, 20, 29), ""Young"", ""Other""))"),"Old")</f>
        <v>Old</v>
      </c>
    </row>
    <row r="2810">
      <c r="A2810" s="40">
        <v>21072.0</v>
      </c>
      <c r="B2810" s="39">
        <f t="shared" si="1"/>
        <v>64</v>
      </c>
      <c r="C2810" s="39" t="str">
        <f>IFERROR(__xludf.DUMMYFUNCTION("IF(ISBETWEEN(B2810,60,69), ""Old"", IF(ISBETWEEN(B2810, 20, 29), ""Young"", ""Other""))"),"Old")</f>
        <v>Old</v>
      </c>
    </row>
    <row r="2811">
      <c r="A2811" s="40">
        <v>21073.0</v>
      </c>
      <c r="B2811" s="39">
        <f t="shared" si="1"/>
        <v>64</v>
      </c>
      <c r="C2811" s="39" t="str">
        <f>IFERROR(__xludf.DUMMYFUNCTION("IF(ISBETWEEN(B2811,60,69), ""Old"", IF(ISBETWEEN(B2811, 20, 29), ""Young"", ""Other""))"),"Old")</f>
        <v>Old</v>
      </c>
    </row>
    <row r="2812">
      <c r="A2812" s="40">
        <v>21074.0</v>
      </c>
      <c r="B2812" s="39">
        <f t="shared" si="1"/>
        <v>64</v>
      </c>
      <c r="C2812" s="39" t="str">
        <f>IFERROR(__xludf.DUMMYFUNCTION("IF(ISBETWEEN(B2812,60,69), ""Old"", IF(ISBETWEEN(B2812, 20, 29), ""Young"", ""Other""))"),"Old")</f>
        <v>Old</v>
      </c>
    </row>
    <row r="2813">
      <c r="A2813" s="40">
        <v>21075.0</v>
      </c>
      <c r="B2813" s="39">
        <f t="shared" si="1"/>
        <v>64</v>
      </c>
      <c r="C2813" s="39" t="str">
        <f>IFERROR(__xludf.DUMMYFUNCTION("IF(ISBETWEEN(B2813,60,69), ""Old"", IF(ISBETWEEN(B2813, 20, 29), ""Young"", ""Other""))"),"Old")</f>
        <v>Old</v>
      </c>
    </row>
    <row r="2814">
      <c r="A2814" s="40">
        <v>21076.0</v>
      </c>
      <c r="B2814" s="39">
        <f t="shared" si="1"/>
        <v>64</v>
      </c>
      <c r="C2814" s="39" t="str">
        <f>IFERROR(__xludf.DUMMYFUNCTION("IF(ISBETWEEN(B2814,60,69), ""Old"", IF(ISBETWEEN(B2814, 20, 29), ""Young"", ""Other""))"),"Old")</f>
        <v>Old</v>
      </c>
    </row>
    <row r="2815">
      <c r="A2815" s="40">
        <v>21077.0</v>
      </c>
      <c r="B2815" s="39">
        <f t="shared" si="1"/>
        <v>64</v>
      </c>
      <c r="C2815" s="39" t="str">
        <f>IFERROR(__xludf.DUMMYFUNCTION("IF(ISBETWEEN(B2815,60,69), ""Old"", IF(ISBETWEEN(B2815, 20, 29), ""Young"", ""Other""))"),"Old")</f>
        <v>Old</v>
      </c>
    </row>
    <row r="2816">
      <c r="A2816" s="40">
        <v>21078.0</v>
      </c>
      <c r="B2816" s="39">
        <f t="shared" si="1"/>
        <v>64</v>
      </c>
      <c r="C2816" s="39" t="str">
        <f>IFERROR(__xludf.DUMMYFUNCTION("IF(ISBETWEEN(B2816,60,69), ""Old"", IF(ISBETWEEN(B2816, 20, 29), ""Young"", ""Other""))"),"Old")</f>
        <v>Old</v>
      </c>
    </row>
    <row r="2817">
      <c r="A2817" s="40">
        <v>21079.0</v>
      </c>
      <c r="B2817" s="39">
        <f t="shared" si="1"/>
        <v>64</v>
      </c>
      <c r="C2817" s="39" t="str">
        <f>IFERROR(__xludf.DUMMYFUNCTION("IF(ISBETWEEN(B2817,60,69), ""Old"", IF(ISBETWEEN(B2817, 20, 29), ""Young"", ""Other""))"),"Old")</f>
        <v>Old</v>
      </c>
    </row>
    <row r="2818">
      <c r="A2818" s="40">
        <v>21080.0</v>
      </c>
      <c r="B2818" s="39">
        <f t="shared" si="1"/>
        <v>64</v>
      </c>
      <c r="C2818" s="39" t="str">
        <f>IFERROR(__xludf.DUMMYFUNCTION("IF(ISBETWEEN(B2818,60,69), ""Old"", IF(ISBETWEEN(B2818, 20, 29), ""Young"", ""Other""))"),"Old")</f>
        <v>Old</v>
      </c>
    </row>
    <row r="2819">
      <c r="A2819" s="40">
        <v>21081.0</v>
      </c>
      <c r="B2819" s="39">
        <f t="shared" si="1"/>
        <v>64</v>
      </c>
      <c r="C2819" s="39" t="str">
        <f>IFERROR(__xludf.DUMMYFUNCTION("IF(ISBETWEEN(B2819,60,69), ""Old"", IF(ISBETWEEN(B2819, 20, 29), ""Young"", ""Other""))"),"Old")</f>
        <v>Old</v>
      </c>
    </row>
    <row r="2820">
      <c r="A2820" s="40">
        <v>21082.0</v>
      </c>
      <c r="B2820" s="39">
        <f t="shared" si="1"/>
        <v>64</v>
      </c>
      <c r="C2820" s="39" t="str">
        <f>IFERROR(__xludf.DUMMYFUNCTION("IF(ISBETWEEN(B2820,60,69), ""Old"", IF(ISBETWEEN(B2820, 20, 29), ""Young"", ""Other""))"),"Old")</f>
        <v>Old</v>
      </c>
    </row>
    <row r="2821">
      <c r="A2821" s="40">
        <v>21083.0</v>
      </c>
      <c r="B2821" s="39">
        <f t="shared" si="1"/>
        <v>64</v>
      </c>
      <c r="C2821" s="39" t="str">
        <f>IFERROR(__xludf.DUMMYFUNCTION("IF(ISBETWEEN(B2821,60,69), ""Old"", IF(ISBETWEEN(B2821, 20, 29), ""Young"", ""Other""))"),"Old")</f>
        <v>Old</v>
      </c>
    </row>
    <row r="2822">
      <c r="A2822" s="40">
        <v>21084.0</v>
      </c>
      <c r="B2822" s="39">
        <f t="shared" si="1"/>
        <v>64</v>
      </c>
      <c r="C2822" s="39" t="str">
        <f>IFERROR(__xludf.DUMMYFUNCTION("IF(ISBETWEEN(B2822,60,69), ""Old"", IF(ISBETWEEN(B2822, 20, 29), ""Young"", ""Other""))"),"Old")</f>
        <v>Old</v>
      </c>
    </row>
    <row r="2823">
      <c r="A2823" s="40">
        <v>21085.0</v>
      </c>
      <c r="B2823" s="39">
        <f t="shared" si="1"/>
        <v>64</v>
      </c>
      <c r="C2823" s="39" t="str">
        <f>IFERROR(__xludf.DUMMYFUNCTION("IF(ISBETWEEN(B2823,60,69), ""Old"", IF(ISBETWEEN(B2823, 20, 29), ""Young"", ""Other""))"),"Old")</f>
        <v>Old</v>
      </c>
    </row>
    <row r="2824">
      <c r="A2824" s="40">
        <v>21086.0</v>
      </c>
      <c r="B2824" s="39">
        <f t="shared" si="1"/>
        <v>64</v>
      </c>
      <c r="C2824" s="39" t="str">
        <f>IFERROR(__xludf.DUMMYFUNCTION("IF(ISBETWEEN(B2824,60,69), ""Old"", IF(ISBETWEEN(B2824, 20, 29), ""Young"", ""Other""))"),"Old")</f>
        <v>Old</v>
      </c>
    </row>
    <row r="2825">
      <c r="A2825" s="40">
        <v>21087.0</v>
      </c>
      <c r="B2825" s="39">
        <f t="shared" si="1"/>
        <v>64</v>
      </c>
      <c r="C2825" s="39" t="str">
        <f>IFERROR(__xludf.DUMMYFUNCTION("IF(ISBETWEEN(B2825,60,69), ""Old"", IF(ISBETWEEN(B2825, 20, 29), ""Young"", ""Other""))"),"Old")</f>
        <v>Old</v>
      </c>
    </row>
    <row r="2826">
      <c r="A2826" s="40">
        <v>21088.0</v>
      </c>
      <c r="B2826" s="39">
        <f t="shared" si="1"/>
        <v>64</v>
      </c>
      <c r="C2826" s="39" t="str">
        <f>IFERROR(__xludf.DUMMYFUNCTION("IF(ISBETWEEN(B2826,60,69), ""Old"", IF(ISBETWEEN(B2826, 20, 29), ""Young"", ""Other""))"),"Old")</f>
        <v>Old</v>
      </c>
    </row>
    <row r="2827">
      <c r="A2827" s="40">
        <v>21089.0</v>
      </c>
      <c r="B2827" s="39">
        <f t="shared" si="1"/>
        <v>64</v>
      </c>
      <c r="C2827" s="39" t="str">
        <f>IFERROR(__xludf.DUMMYFUNCTION("IF(ISBETWEEN(B2827,60,69), ""Old"", IF(ISBETWEEN(B2827, 20, 29), ""Young"", ""Other""))"),"Old")</f>
        <v>Old</v>
      </c>
    </row>
    <row r="2828">
      <c r="A2828" s="40">
        <v>21090.0</v>
      </c>
      <c r="B2828" s="39">
        <f t="shared" si="1"/>
        <v>64</v>
      </c>
      <c r="C2828" s="39" t="str">
        <f>IFERROR(__xludf.DUMMYFUNCTION("IF(ISBETWEEN(B2828,60,69), ""Old"", IF(ISBETWEEN(B2828, 20, 29), ""Young"", ""Other""))"),"Old")</f>
        <v>Old</v>
      </c>
    </row>
    <row r="2829">
      <c r="A2829" s="40">
        <v>21091.0</v>
      </c>
      <c r="B2829" s="39">
        <f t="shared" si="1"/>
        <v>64</v>
      </c>
      <c r="C2829" s="39" t="str">
        <f>IFERROR(__xludf.DUMMYFUNCTION("IF(ISBETWEEN(B2829,60,69), ""Old"", IF(ISBETWEEN(B2829, 20, 29), ""Young"", ""Other""))"),"Old")</f>
        <v>Old</v>
      </c>
    </row>
    <row r="2830">
      <c r="A2830" s="40">
        <v>21092.0</v>
      </c>
      <c r="B2830" s="39">
        <f t="shared" si="1"/>
        <v>64</v>
      </c>
      <c r="C2830" s="39" t="str">
        <f>IFERROR(__xludf.DUMMYFUNCTION("IF(ISBETWEEN(B2830,60,69), ""Old"", IF(ISBETWEEN(B2830, 20, 29), ""Young"", ""Other""))"),"Old")</f>
        <v>Old</v>
      </c>
    </row>
    <row r="2831">
      <c r="A2831" s="40">
        <v>21093.0</v>
      </c>
      <c r="B2831" s="39">
        <f t="shared" si="1"/>
        <v>64</v>
      </c>
      <c r="C2831" s="39" t="str">
        <f>IFERROR(__xludf.DUMMYFUNCTION("IF(ISBETWEEN(B2831,60,69), ""Old"", IF(ISBETWEEN(B2831, 20, 29), ""Young"", ""Other""))"),"Old")</f>
        <v>Old</v>
      </c>
    </row>
    <row r="2832">
      <c r="A2832" s="40">
        <v>21094.0</v>
      </c>
      <c r="B2832" s="39">
        <f t="shared" si="1"/>
        <v>64</v>
      </c>
      <c r="C2832" s="39" t="str">
        <f>IFERROR(__xludf.DUMMYFUNCTION("IF(ISBETWEEN(B2832,60,69), ""Old"", IF(ISBETWEEN(B2832, 20, 29), ""Young"", ""Other""))"),"Old")</f>
        <v>Old</v>
      </c>
    </row>
    <row r="2833">
      <c r="A2833" s="40">
        <v>21095.0</v>
      </c>
      <c r="B2833" s="39">
        <f t="shared" si="1"/>
        <v>64</v>
      </c>
      <c r="C2833" s="39" t="str">
        <f>IFERROR(__xludf.DUMMYFUNCTION("IF(ISBETWEEN(B2833,60,69), ""Old"", IF(ISBETWEEN(B2833, 20, 29), ""Young"", ""Other""))"),"Old")</f>
        <v>Old</v>
      </c>
    </row>
    <row r="2834">
      <c r="A2834" s="40">
        <v>21096.0</v>
      </c>
      <c r="B2834" s="39">
        <f t="shared" si="1"/>
        <v>64</v>
      </c>
      <c r="C2834" s="39" t="str">
        <f>IFERROR(__xludf.DUMMYFUNCTION("IF(ISBETWEEN(B2834,60,69), ""Old"", IF(ISBETWEEN(B2834, 20, 29), ""Young"", ""Other""))"),"Old")</f>
        <v>Old</v>
      </c>
    </row>
    <row r="2835">
      <c r="A2835" s="40">
        <v>21097.0</v>
      </c>
      <c r="B2835" s="39">
        <f t="shared" si="1"/>
        <v>64</v>
      </c>
      <c r="C2835" s="39" t="str">
        <f>IFERROR(__xludf.DUMMYFUNCTION("IF(ISBETWEEN(B2835,60,69), ""Old"", IF(ISBETWEEN(B2835, 20, 29), ""Young"", ""Other""))"),"Old")</f>
        <v>Old</v>
      </c>
    </row>
    <row r="2836">
      <c r="A2836" s="40">
        <v>21098.0</v>
      </c>
      <c r="B2836" s="39">
        <f t="shared" si="1"/>
        <v>64</v>
      </c>
      <c r="C2836" s="39" t="str">
        <f>IFERROR(__xludf.DUMMYFUNCTION("IF(ISBETWEEN(B2836,60,69), ""Old"", IF(ISBETWEEN(B2836, 20, 29), ""Young"", ""Other""))"),"Old")</f>
        <v>Old</v>
      </c>
    </row>
    <row r="2837">
      <c r="A2837" s="40">
        <v>21099.0</v>
      </c>
      <c r="B2837" s="39">
        <f t="shared" si="1"/>
        <v>64</v>
      </c>
      <c r="C2837" s="39" t="str">
        <f>IFERROR(__xludf.DUMMYFUNCTION("IF(ISBETWEEN(B2837,60,69), ""Old"", IF(ISBETWEEN(B2837, 20, 29), ""Young"", ""Other""))"),"Old")</f>
        <v>Old</v>
      </c>
    </row>
    <row r="2838">
      <c r="A2838" s="40">
        <v>21100.0</v>
      </c>
      <c r="B2838" s="39">
        <f t="shared" si="1"/>
        <v>64</v>
      </c>
      <c r="C2838" s="39" t="str">
        <f>IFERROR(__xludf.DUMMYFUNCTION("IF(ISBETWEEN(B2838,60,69), ""Old"", IF(ISBETWEEN(B2838, 20, 29), ""Young"", ""Other""))"),"Old")</f>
        <v>Old</v>
      </c>
    </row>
    <row r="2839">
      <c r="A2839" s="40">
        <v>21101.0</v>
      </c>
      <c r="B2839" s="39">
        <f t="shared" si="1"/>
        <v>64</v>
      </c>
      <c r="C2839" s="39" t="str">
        <f>IFERROR(__xludf.DUMMYFUNCTION("IF(ISBETWEEN(B2839,60,69), ""Old"", IF(ISBETWEEN(B2839, 20, 29), ""Young"", ""Other""))"),"Old")</f>
        <v>Old</v>
      </c>
    </row>
    <row r="2840">
      <c r="A2840" s="40">
        <v>21102.0</v>
      </c>
      <c r="B2840" s="39">
        <f t="shared" si="1"/>
        <v>64</v>
      </c>
      <c r="C2840" s="39" t="str">
        <f>IFERROR(__xludf.DUMMYFUNCTION("IF(ISBETWEEN(B2840,60,69), ""Old"", IF(ISBETWEEN(B2840, 20, 29), ""Young"", ""Other""))"),"Old")</f>
        <v>Old</v>
      </c>
    </row>
    <row r="2841">
      <c r="A2841" s="40">
        <v>21103.0</v>
      </c>
      <c r="B2841" s="39">
        <f t="shared" si="1"/>
        <v>64</v>
      </c>
      <c r="C2841" s="39" t="str">
        <f>IFERROR(__xludf.DUMMYFUNCTION("IF(ISBETWEEN(B2841,60,69), ""Old"", IF(ISBETWEEN(B2841, 20, 29), ""Young"", ""Other""))"),"Old")</f>
        <v>Old</v>
      </c>
    </row>
    <row r="2842">
      <c r="A2842" s="40">
        <v>21104.0</v>
      </c>
      <c r="B2842" s="39">
        <f t="shared" si="1"/>
        <v>64</v>
      </c>
      <c r="C2842" s="39" t="str">
        <f>IFERROR(__xludf.DUMMYFUNCTION("IF(ISBETWEEN(B2842,60,69), ""Old"", IF(ISBETWEEN(B2842, 20, 29), ""Young"", ""Other""))"),"Old")</f>
        <v>Old</v>
      </c>
    </row>
    <row r="2843">
      <c r="A2843" s="40">
        <v>21105.0</v>
      </c>
      <c r="B2843" s="39">
        <f t="shared" si="1"/>
        <v>64</v>
      </c>
      <c r="C2843" s="39" t="str">
        <f>IFERROR(__xludf.DUMMYFUNCTION("IF(ISBETWEEN(B2843,60,69), ""Old"", IF(ISBETWEEN(B2843, 20, 29), ""Young"", ""Other""))"),"Old")</f>
        <v>Old</v>
      </c>
    </row>
    <row r="2844">
      <c r="A2844" s="40">
        <v>21106.0</v>
      </c>
      <c r="B2844" s="39">
        <f t="shared" si="1"/>
        <v>64</v>
      </c>
      <c r="C2844" s="39" t="str">
        <f>IFERROR(__xludf.DUMMYFUNCTION("IF(ISBETWEEN(B2844,60,69), ""Old"", IF(ISBETWEEN(B2844, 20, 29), ""Young"", ""Other""))"),"Old")</f>
        <v>Old</v>
      </c>
    </row>
    <row r="2845">
      <c r="A2845" s="40">
        <v>21107.0</v>
      </c>
      <c r="B2845" s="39">
        <f t="shared" si="1"/>
        <v>64</v>
      </c>
      <c r="C2845" s="39" t="str">
        <f>IFERROR(__xludf.DUMMYFUNCTION("IF(ISBETWEEN(B2845,60,69), ""Old"", IF(ISBETWEEN(B2845, 20, 29), ""Young"", ""Other""))"),"Old")</f>
        <v>Old</v>
      </c>
    </row>
    <row r="2846">
      <c r="A2846" s="40">
        <v>21108.0</v>
      </c>
      <c r="B2846" s="39">
        <f t="shared" si="1"/>
        <v>64</v>
      </c>
      <c r="C2846" s="39" t="str">
        <f>IFERROR(__xludf.DUMMYFUNCTION("IF(ISBETWEEN(B2846,60,69), ""Old"", IF(ISBETWEEN(B2846, 20, 29), ""Young"", ""Other""))"),"Old")</f>
        <v>Old</v>
      </c>
    </row>
    <row r="2847">
      <c r="A2847" s="40">
        <v>21109.0</v>
      </c>
      <c r="B2847" s="39">
        <f t="shared" si="1"/>
        <v>64</v>
      </c>
      <c r="C2847" s="39" t="str">
        <f>IFERROR(__xludf.DUMMYFUNCTION("IF(ISBETWEEN(B2847,60,69), ""Old"", IF(ISBETWEEN(B2847, 20, 29), ""Young"", ""Other""))"),"Old")</f>
        <v>Old</v>
      </c>
    </row>
    <row r="2848">
      <c r="A2848" s="40">
        <v>21110.0</v>
      </c>
      <c r="B2848" s="39">
        <f t="shared" si="1"/>
        <v>64</v>
      </c>
      <c r="C2848" s="39" t="str">
        <f>IFERROR(__xludf.DUMMYFUNCTION("IF(ISBETWEEN(B2848,60,69), ""Old"", IF(ISBETWEEN(B2848, 20, 29), ""Young"", ""Other""))"),"Old")</f>
        <v>Old</v>
      </c>
    </row>
    <row r="2849">
      <c r="A2849" s="40">
        <v>21111.0</v>
      </c>
      <c r="B2849" s="39">
        <f t="shared" si="1"/>
        <v>64</v>
      </c>
      <c r="C2849" s="39" t="str">
        <f>IFERROR(__xludf.DUMMYFUNCTION("IF(ISBETWEEN(B2849,60,69), ""Old"", IF(ISBETWEEN(B2849, 20, 29), ""Young"", ""Other""))"),"Old")</f>
        <v>Old</v>
      </c>
    </row>
    <row r="2850">
      <c r="A2850" s="40">
        <v>21112.0</v>
      </c>
      <c r="B2850" s="39">
        <f t="shared" si="1"/>
        <v>64</v>
      </c>
      <c r="C2850" s="39" t="str">
        <f>IFERROR(__xludf.DUMMYFUNCTION("IF(ISBETWEEN(B2850,60,69), ""Old"", IF(ISBETWEEN(B2850, 20, 29), ""Young"", ""Other""))"),"Old")</f>
        <v>Old</v>
      </c>
    </row>
    <row r="2851">
      <c r="A2851" s="40">
        <v>21113.0</v>
      </c>
      <c r="B2851" s="39">
        <f t="shared" si="1"/>
        <v>64</v>
      </c>
      <c r="C2851" s="39" t="str">
        <f>IFERROR(__xludf.DUMMYFUNCTION("IF(ISBETWEEN(B2851,60,69), ""Old"", IF(ISBETWEEN(B2851, 20, 29), ""Young"", ""Other""))"),"Old")</f>
        <v>Old</v>
      </c>
    </row>
    <row r="2852">
      <c r="A2852" s="40">
        <v>21114.0</v>
      </c>
      <c r="B2852" s="39">
        <f t="shared" si="1"/>
        <v>64</v>
      </c>
      <c r="C2852" s="39" t="str">
        <f>IFERROR(__xludf.DUMMYFUNCTION("IF(ISBETWEEN(B2852,60,69), ""Old"", IF(ISBETWEEN(B2852, 20, 29), ""Young"", ""Other""))"),"Old")</f>
        <v>Old</v>
      </c>
    </row>
    <row r="2853">
      <c r="A2853" s="40">
        <v>21115.0</v>
      </c>
      <c r="B2853" s="39">
        <f t="shared" si="1"/>
        <v>64</v>
      </c>
      <c r="C2853" s="39" t="str">
        <f>IFERROR(__xludf.DUMMYFUNCTION("IF(ISBETWEEN(B2853,60,69), ""Old"", IF(ISBETWEEN(B2853, 20, 29), ""Young"", ""Other""))"),"Old")</f>
        <v>Old</v>
      </c>
    </row>
    <row r="2854">
      <c r="A2854" s="40">
        <v>21116.0</v>
      </c>
      <c r="B2854" s="39">
        <f t="shared" si="1"/>
        <v>64</v>
      </c>
      <c r="C2854" s="39" t="str">
        <f>IFERROR(__xludf.DUMMYFUNCTION("IF(ISBETWEEN(B2854,60,69), ""Old"", IF(ISBETWEEN(B2854, 20, 29), ""Young"", ""Other""))"),"Old")</f>
        <v>Old</v>
      </c>
    </row>
    <row r="2855">
      <c r="A2855" s="40">
        <v>21117.0</v>
      </c>
      <c r="B2855" s="39">
        <f t="shared" si="1"/>
        <v>64</v>
      </c>
      <c r="C2855" s="39" t="str">
        <f>IFERROR(__xludf.DUMMYFUNCTION("IF(ISBETWEEN(B2855,60,69), ""Old"", IF(ISBETWEEN(B2855, 20, 29), ""Young"", ""Other""))"),"Old")</f>
        <v>Old</v>
      </c>
    </row>
    <row r="2856">
      <c r="A2856" s="40">
        <v>21118.0</v>
      </c>
      <c r="B2856" s="39">
        <f t="shared" si="1"/>
        <v>64</v>
      </c>
      <c r="C2856" s="39" t="str">
        <f>IFERROR(__xludf.DUMMYFUNCTION("IF(ISBETWEEN(B2856,60,69), ""Old"", IF(ISBETWEEN(B2856, 20, 29), ""Young"", ""Other""))"),"Old")</f>
        <v>Old</v>
      </c>
    </row>
    <row r="2857">
      <c r="A2857" s="40">
        <v>21119.0</v>
      </c>
      <c r="B2857" s="39">
        <f t="shared" si="1"/>
        <v>64</v>
      </c>
      <c r="C2857" s="39" t="str">
        <f>IFERROR(__xludf.DUMMYFUNCTION("IF(ISBETWEEN(B2857,60,69), ""Old"", IF(ISBETWEEN(B2857, 20, 29), ""Young"", ""Other""))"),"Old")</f>
        <v>Old</v>
      </c>
    </row>
    <row r="2858">
      <c r="A2858" s="40">
        <v>21120.0</v>
      </c>
      <c r="B2858" s="39">
        <f t="shared" si="1"/>
        <v>64</v>
      </c>
      <c r="C2858" s="39" t="str">
        <f>IFERROR(__xludf.DUMMYFUNCTION("IF(ISBETWEEN(B2858,60,69), ""Old"", IF(ISBETWEEN(B2858, 20, 29), ""Young"", ""Other""))"),"Old")</f>
        <v>Old</v>
      </c>
    </row>
    <row r="2859">
      <c r="A2859" s="40">
        <v>21121.0</v>
      </c>
      <c r="B2859" s="39">
        <f t="shared" si="1"/>
        <v>64</v>
      </c>
      <c r="C2859" s="39" t="str">
        <f>IFERROR(__xludf.DUMMYFUNCTION("IF(ISBETWEEN(B2859,60,69), ""Old"", IF(ISBETWEEN(B2859, 20, 29), ""Young"", ""Other""))"),"Old")</f>
        <v>Old</v>
      </c>
    </row>
    <row r="2860">
      <c r="A2860" s="40">
        <v>21122.0</v>
      </c>
      <c r="B2860" s="39">
        <f t="shared" si="1"/>
        <v>64</v>
      </c>
      <c r="C2860" s="39" t="str">
        <f>IFERROR(__xludf.DUMMYFUNCTION("IF(ISBETWEEN(B2860,60,69), ""Old"", IF(ISBETWEEN(B2860, 20, 29), ""Young"", ""Other""))"),"Old")</f>
        <v>Old</v>
      </c>
    </row>
    <row r="2861">
      <c r="A2861" s="40">
        <v>21123.0</v>
      </c>
      <c r="B2861" s="39">
        <f t="shared" si="1"/>
        <v>64</v>
      </c>
      <c r="C2861" s="39" t="str">
        <f>IFERROR(__xludf.DUMMYFUNCTION("IF(ISBETWEEN(B2861,60,69), ""Old"", IF(ISBETWEEN(B2861, 20, 29), ""Young"", ""Other""))"),"Old")</f>
        <v>Old</v>
      </c>
    </row>
    <row r="2862">
      <c r="A2862" s="40">
        <v>21124.0</v>
      </c>
      <c r="B2862" s="39">
        <f t="shared" si="1"/>
        <v>64</v>
      </c>
      <c r="C2862" s="39" t="str">
        <f>IFERROR(__xludf.DUMMYFUNCTION("IF(ISBETWEEN(B2862,60,69), ""Old"", IF(ISBETWEEN(B2862, 20, 29), ""Young"", ""Other""))"),"Old")</f>
        <v>Old</v>
      </c>
    </row>
    <row r="2863">
      <c r="A2863" s="40">
        <v>21125.0</v>
      </c>
      <c r="B2863" s="39">
        <f t="shared" si="1"/>
        <v>64</v>
      </c>
      <c r="C2863" s="39" t="str">
        <f>IFERROR(__xludf.DUMMYFUNCTION("IF(ISBETWEEN(B2863,60,69), ""Old"", IF(ISBETWEEN(B2863, 20, 29), ""Young"", ""Other""))"),"Old")</f>
        <v>Old</v>
      </c>
    </row>
    <row r="2864">
      <c r="A2864" s="40">
        <v>21126.0</v>
      </c>
      <c r="B2864" s="39">
        <f t="shared" si="1"/>
        <v>64</v>
      </c>
      <c r="C2864" s="39" t="str">
        <f>IFERROR(__xludf.DUMMYFUNCTION("IF(ISBETWEEN(B2864,60,69), ""Old"", IF(ISBETWEEN(B2864, 20, 29), ""Young"", ""Other""))"),"Old")</f>
        <v>Old</v>
      </c>
    </row>
    <row r="2865">
      <c r="A2865" s="40">
        <v>21127.0</v>
      </c>
      <c r="B2865" s="39">
        <f t="shared" si="1"/>
        <v>64</v>
      </c>
      <c r="C2865" s="39" t="str">
        <f>IFERROR(__xludf.DUMMYFUNCTION("IF(ISBETWEEN(B2865,60,69), ""Old"", IF(ISBETWEEN(B2865, 20, 29), ""Young"", ""Other""))"),"Old")</f>
        <v>Old</v>
      </c>
    </row>
    <row r="2866">
      <c r="A2866" s="40">
        <v>21128.0</v>
      </c>
      <c r="B2866" s="39">
        <f t="shared" si="1"/>
        <v>64</v>
      </c>
      <c r="C2866" s="39" t="str">
        <f>IFERROR(__xludf.DUMMYFUNCTION("IF(ISBETWEEN(B2866,60,69), ""Old"", IF(ISBETWEEN(B2866, 20, 29), ""Young"", ""Other""))"),"Old")</f>
        <v>Old</v>
      </c>
    </row>
    <row r="2867">
      <c r="A2867" s="40">
        <v>21129.0</v>
      </c>
      <c r="B2867" s="39">
        <f t="shared" si="1"/>
        <v>64</v>
      </c>
      <c r="C2867" s="39" t="str">
        <f>IFERROR(__xludf.DUMMYFUNCTION("IF(ISBETWEEN(B2867,60,69), ""Old"", IF(ISBETWEEN(B2867, 20, 29), ""Young"", ""Other""))"),"Old")</f>
        <v>Old</v>
      </c>
    </row>
    <row r="2868">
      <c r="A2868" s="40">
        <v>21130.0</v>
      </c>
      <c r="B2868" s="39">
        <f t="shared" si="1"/>
        <v>64</v>
      </c>
      <c r="C2868" s="39" t="str">
        <f>IFERROR(__xludf.DUMMYFUNCTION("IF(ISBETWEEN(B2868,60,69), ""Old"", IF(ISBETWEEN(B2868, 20, 29), ""Young"", ""Other""))"),"Old")</f>
        <v>Old</v>
      </c>
    </row>
    <row r="2869">
      <c r="A2869" s="40">
        <v>21131.0</v>
      </c>
      <c r="B2869" s="39">
        <f t="shared" si="1"/>
        <v>64</v>
      </c>
      <c r="C2869" s="39" t="str">
        <f>IFERROR(__xludf.DUMMYFUNCTION("IF(ISBETWEEN(B2869,60,69), ""Old"", IF(ISBETWEEN(B2869, 20, 29), ""Young"", ""Other""))"),"Old")</f>
        <v>Old</v>
      </c>
    </row>
    <row r="2870">
      <c r="A2870" s="40">
        <v>21132.0</v>
      </c>
      <c r="B2870" s="39">
        <f t="shared" si="1"/>
        <v>64</v>
      </c>
      <c r="C2870" s="39" t="str">
        <f>IFERROR(__xludf.DUMMYFUNCTION("IF(ISBETWEEN(B2870,60,69), ""Old"", IF(ISBETWEEN(B2870, 20, 29), ""Young"", ""Other""))"),"Old")</f>
        <v>Old</v>
      </c>
    </row>
    <row r="2871">
      <c r="A2871" s="40">
        <v>21133.0</v>
      </c>
      <c r="B2871" s="39">
        <f t="shared" si="1"/>
        <v>64</v>
      </c>
      <c r="C2871" s="39" t="str">
        <f>IFERROR(__xludf.DUMMYFUNCTION("IF(ISBETWEEN(B2871,60,69), ""Old"", IF(ISBETWEEN(B2871, 20, 29), ""Young"", ""Other""))"),"Old")</f>
        <v>Old</v>
      </c>
    </row>
    <row r="2872">
      <c r="A2872" s="40">
        <v>21134.0</v>
      </c>
      <c r="B2872" s="39">
        <f t="shared" si="1"/>
        <v>64</v>
      </c>
      <c r="C2872" s="39" t="str">
        <f>IFERROR(__xludf.DUMMYFUNCTION("IF(ISBETWEEN(B2872,60,69), ""Old"", IF(ISBETWEEN(B2872, 20, 29), ""Young"", ""Other""))"),"Old")</f>
        <v>Old</v>
      </c>
    </row>
    <row r="2873">
      <c r="A2873" s="40">
        <v>21135.0</v>
      </c>
      <c r="B2873" s="39">
        <f t="shared" si="1"/>
        <v>64</v>
      </c>
      <c r="C2873" s="39" t="str">
        <f>IFERROR(__xludf.DUMMYFUNCTION("IF(ISBETWEEN(B2873,60,69), ""Old"", IF(ISBETWEEN(B2873, 20, 29), ""Young"", ""Other""))"),"Old")</f>
        <v>Old</v>
      </c>
    </row>
    <row r="2874">
      <c r="A2874" s="40">
        <v>21136.0</v>
      </c>
      <c r="B2874" s="39">
        <f t="shared" si="1"/>
        <v>64</v>
      </c>
      <c r="C2874" s="39" t="str">
        <f>IFERROR(__xludf.DUMMYFUNCTION("IF(ISBETWEEN(B2874,60,69), ""Old"", IF(ISBETWEEN(B2874, 20, 29), ""Young"", ""Other""))"),"Old")</f>
        <v>Old</v>
      </c>
    </row>
    <row r="2875">
      <c r="A2875" s="40">
        <v>21137.0</v>
      </c>
      <c r="B2875" s="39">
        <f t="shared" si="1"/>
        <v>64</v>
      </c>
      <c r="C2875" s="39" t="str">
        <f>IFERROR(__xludf.DUMMYFUNCTION("IF(ISBETWEEN(B2875,60,69), ""Old"", IF(ISBETWEEN(B2875, 20, 29), ""Young"", ""Other""))"),"Old")</f>
        <v>Old</v>
      </c>
    </row>
    <row r="2876">
      <c r="A2876" s="40">
        <v>21138.0</v>
      </c>
      <c r="B2876" s="39">
        <f t="shared" si="1"/>
        <v>64</v>
      </c>
      <c r="C2876" s="39" t="str">
        <f>IFERROR(__xludf.DUMMYFUNCTION("IF(ISBETWEEN(B2876,60,69), ""Old"", IF(ISBETWEEN(B2876, 20, 29), ""Young"", ""Other""))"),"Old")</f>
        <v>Old</v>
      </c>
    </row>
    <row r="2877">
      <c r="A2877" s="40">
        <v>21139.0</v>
      </c>
      <c r="B2877" s="39">
        <f t="shared" si="1"/>
        <v>64</v>
      </c>
      <c r="C2877" s="39" t="str">
        <f>IFERROR(__xludf.DUMMYFUNCTION("IF(ISBETWEEN(B2877,60,69), ""Old"", IF(ISBETWEEN(B2877, 20, 29), ""Young"", ""Other""))"),"Old")</f>
        <v>Old</v>
      </c>
    </row>
    <row r="2878">
      <c r="A2878" s="40">
        <v>21140.0</v>
      </c>
      <c r="B2878" s="39">
        <f t="shared" si="1"/>
        <v>64</v>
      </c>
      <c r="C2878" s="39" t="str">
        <f>IFERROR(__xludf.DUMMYFUNCTION("IF(ISBETWEEN(B2878,60,69), ""Old"", IF(ISBETWEEN(B2878, 20, 29), ""Young"", ""Other""))"),"Old")</f>
        <v>Old</v>
      </c>
    </row>
    <row r="2879">
      <c r="A2879" s="40">
        <v>21141.0</v>
      </c>
      <c r="B2879" s="39">
        <f t="shared" si="1"/>
        <v>64</v>
      </c>
      <c r="C2879" s="39" t="str">
        <f>IFERROR(__xludf.DUMMYFUNCTION("IF(ISBETWEEN(B2879,60,69), ""Old"", IF(ISBETWEEN(B2879, 20, 29), ""Young"", ""Other""))"),"Old")</f>
        <v>Old</v>
      </c>
    </row>
    <row r="2880">
      <c r="A2880" s="40">
        <v>21142.0</v>
      </c>
      <c r="B2880" s="39">
        <f t="shared" si="1"/>
        <v>64</v>
      </c>
      <c r="C2880" s="39" t="str">
        <f>IFERROR(__xludf.DUMMYFUNCTION("IF(ISBETWEEN(B2880,60,69), ""Old"", IF(ISBETWEEN(B2880, 20, 29), ""Young"", ""Other""))"),"Old")</f>
        <v>Old</v>
      </c>
    </row>
    <row r="2881">
      <c r="A2881" s="40">
        <v>21143.0</v>
      </c>
      <c r="B2881" s="39">
        <f t="shared" si="1"/>
        <v>64</v>
      </c>
      <c r="C2881" s="39" t="str">
        <f>IFERROR(__xludf.DUMMYFUNCTION("IF(ISBETWEEN(B2881,60,69), ""Old"", IF(ISBETWEEN(B2881, 20, 29), ""Young"", ""Other""))"),"Old")</f>
        <v>Old</v>
      </c>
    </row>
    <row r="2882">
      <c r="A2882" s="40">
        <v>21144.0</v>
      </c>
      <c r="B2882" s="39">
        <f t="shared" si="1"/>
        <v>64</v>
      </c>
      <c r="C2882" s="39" t="str">
        <f>IFERROR(__xludf.DUMMYFUNCTION("IF(ISBETWEEN(B2882,60,69), ""Old"", IF(ISBETWEEN(B2882, 20, 29), ""Young"", ""Other""))"),"Old")</f>
        <v>Old</v>
      </c>
    </row>
    <row r="2883">
      <c r="A2883" s="40">
        <v>21145.0</v>
      </c>
      <c r="B2883" s="39">
        <f t="shared" si="1"/>
        <v>64</v>
      </c>
      <c r="C2883" s="39" t="str">
        <f>IFERROR(__xludf.DUMMYFUNCTION("IF(ISBETWEEN(B2883,60,69), ""Old"", IF(ISBETWEEN(B2883, 20, 29), ""Young"", ""Other""))"),"Old")</f>
        <v>Old</v>
      </c>
    </row>
    <row r="2884">
      <c r="A2884" s="40">
        <v>21146.0</v>
      </c>
      <c r="B2884" s="39">
        <f t="shared" si="1"/>
        <v>64</v>
      </c>
      <c r="C2884" s="39" t="str">
        <f>IFERROR(__xludf.DUMMYFUNCTION("IF(ISBETWEEN(B2884,60,69), ""Old"", IF(ISBETWEEN(B2884, 20, 29), ""Young"", ""Other""))"),"Old")</f>
        <v>Old</v>
      </c>
    </row>
    <row r="2885">
      <c r="A2885" s="40">
        <v>21147.0</v>
      </c>
      <c r="B2885" s="39">
        <f t="shared" si="1"/>
        <v>64</v>
      </c>
      <c r="C2885" s="39" t="str">
        <f>IFERROR(__xludf.DUMMYFUNCTION("IF(ISBETWEEN(B2885,60,69), ""Old"", IF(ISBETWEEN(B2885, 20, 29), ""Young"", ""Other""))"),"Old")</f>
        <v>Old</v>
      </c>
    </row>
    <row r="2886">
      <c r="A2886" s="40">
        <v>21148.0</v>
      </c>
      <c r="B2886" s="39">
        <f t="shared" si="1"/>
        <v>64</v>
      </c>
      <c r="C2886" s="39" t="str">
        <f>IFERROR(__xludf.DUMMYFUNCTION("IF(ISBETWEEN(B2886,60,69), ""Old"", IF(ISBETWEEN(B2886, 20, 29), ""Young"", ""Other""))"),"Old")</f>
        <v>Old</v>
      </c>
    </row>
    <row r="2887">
      <c r="A2887" s="40">
        <v>21149.0</v>
      </c>
      <c r="B2887" s="39">
        <f t="shared" si="1"/>
        <v>64</v>
      </c>
      <c r="C2887" s="39" t="str">
        <f>IFERROR(__xludf.DUMMYFUNCTION("IF(ISBETWEEN(B2887,60,69), ""Old"", IF(ISBETWEEN(B2887, 20, 29), ""Young"", ""Other""))"),"Old")</f>
        <v>Old</v>
      </c>
    </row>
    <row r="2888">
      <c r="A2888" s="40">
        <v>21150.0</v>
      </c>
      <c r="B2888" s="39">
        <f t="shared" si="1"/>
        <v>64</v>
      </c>
      <c r="C2888" s="39" t="str">
        <f>IFERROR(__xludf.DUMMYFUNCTION("IF(ISBETWEEN(B2888,60,69), ""Old"", IF(ISBETWEEN(B2888, 20, 29), ""Young"", ""Other""))"),"Old")</f>
        <v>Old</v>
      </c>
    </row>
    <row r="2889">
      <c r="A2889" s="40">
        <v>21151.0</v>
      </c>
      <c r="B2889" s="39">
        <f t="shared" si="1"/>
        <v>64</v>
      </c>
      <c r="C2889" s="39" t="str">
        <f>IFERROR(__xludf.DUMMYFUNCTION("IF(ISBETWEEN(B2889,60,69), ""Old"", IF(ISBETWEEN(B2889, 20, 29), ""Young"", ""Other""))"),"Old")</f>
        <v>Old</v>
      </c>
    </row>
    <row r="2890">
      <c r="A2890" s="40">
        <v>21152.0</v>
      </c>
      <c r="B2890" s="39">
        <f t="shared" si="1"/>
        <v>64</v>
      </c>
      <c r="C2890" s="39" t="str">
        <f>IFERROR(__xludf.DUMMYFUNCTION("IF(ISBETWEEN(B2890,60,69), ""Old"", IF(ISBETWEEN(B2890, 20, 29), ""Young"", ""Other""))"),"Old")</f>
        <v>Old</v>
      </c>
    </row>
    <row r="2891">
      <c r="A2891" s="40">
        <v>21153.0</v>
      </c>
      <c r="B2891" s="39">
        <f t="shared" si="1"/>
        <v>64</v>
      </c>
      <c r="C2891" s="39" t="str">
        <f>IFERROR(__xludf.DUMMYFUNCTION("IF(ISBETWEEN(B2891,60,69), ""Old"", IF(ISBETWEEN(B2891, 20, 29), ""Young"", ""Other""))"),"Old")</f>
        <v>Old</v>
      </c>
    </row>
    <row r="2892">
      <c r="A2892" s="40">
        <v>21154.0</v>
      </c>
      <c r="B2892" s="39">
        <f t="shared" si="1"/>
        <v>64</v>
      </c>
      <c r="C2892" s="39" t="str">
        <f>IFERROR(__xludf.DUMMYFUNCTION("IF(ISBETWEEN(B2892,60,69), ""Old"", IF(ISBETWEEN(B2892, 20, 29), ""Young"", ""Other""))"),"Old")</f>
        <v>Old</v>
      </c>
    </row>
    <row r="2893">
      <c r="A2893" s="40">
        <v>21155.0</v>
      </c>
      <c r="B2893" s="39">
        <f t="shared" si="1"/>
        <v>64</v>
      </c>
      <c r="C2893" s="39" t="str">
        <f>IFERROR(__xludf.DUMMYFUNCTION("IF(ISBETWEEN(B2893,60,69), ""Old"", IF(ISBETWEEN(B2893, 20, 29), ""Young"", ""Other""))"),"Old")</f>
        <v>Old</v>
      </c>
    </row>
    <row r="2894">
      <c r="A2894" s="40">
        <v>21156.0</v>
      </c>
      <c r="B2894" s="39">
        <f t="shared" si="1"/>
        <v>64</v>
      </c>
      <c r="C2894" s="39" t="str">
        <f>IFERROR(__xludf.DUMMYFUNCTION("IF(ISBETWEEN(B2894,60,69), ""Old"", IF(ISBETWEEN(B2894, 20, 29), ""Young"", ""Other""))"),"Old")</f>
        <v>Old</v>
      </c>
    </row>
    <row r="2895">
      <c r="A2895" s="40">
        <v>21157.0</v>
      </c>
      <c r="B2895" s="39">
        <f t="shared" si="1"/>
        <v>64</v>
      </c>
      <c r="C2895" s="39" t="str">
        <f>IFERROR(__xludf.DUMMYFUNCTION("IF(ISBETWEEN(B2895,60,69), ""Old"", IF(ISBETWEEN(B2895, 20, 29), ""Young"", ""Other""))"),"Old")</f>
        <v>Old</v>
      </c>
    </row>
    <row r="2896">
      <c r="A2896" s="40">
        <v>21158.0</v>
      </c>
      <c r="B2896" s="39">
        <f t="shared" si="1"/>
        <v>64</v>
      </c>
      <c r="C2896" s="39" t="str">
        <f>IFERROR(__xludf.DUMMYFUNCTION("IF(ISBETWEEN(B2896,60,69), ""Old"", IF(ISBETWEEN(B2896, 20, 29), ""Young"", ""Other""))"),"Old")</f>
        <v>Old</v>
      </c>
    </row>
    <row r="2897">
      <c r="A2897" s="40">
        <v>21159.0</v>
      </c>
      <c r="B2897" s="39">
        <f t="shared" si="1"/>
        <v>64</v>
      </c>
      <c r="C2897" s="39" t="str">
        <f>IFERROR(__xludf.DUMMYFUNCTION("IF(ISBETWEEN(B2897,60,69), ""Old"", IF(ISBETWEEN(B2897, 20, 29), ""Young"", ""Other""))"),"Old")</f>
        <v>Old</v>
      </c>
    </row>
    <row r="2898">
      <c r="A2898" s="40">
        <v>21160.0</v>
      </c>
      <c r="B2898" s="39">
        <f t="shared" si="1"/>
        <v>64</v>
      </c>
      <c r="C2898" s="39" t="str">
        <f>IFERROR(__xludf.DUMMYFUNCTION("IF(ISBETWEEN(B2898,60,69), ""Old"", IF(ISBETWEEN(B2898, 20, 29), ""Young"", ""Other""))"),"Old")</f>
        <v>Old</v>
      </c>
    </row>
    <row r="2899">
      <c r="A2899" s="40">
        <v>21161.0</v>
      </c>
      <c r="B2899" s="39">
        <f t="shared" si="1"/>
        <v>64</v>
      </c>
      <c r="C2899" s="39" t="str">
        <f>IFERROR(__xludf.DUMMYFUNCTION("IF(ISBETWEEN(B2899,60,69), ""Old"", IF(ISBETWEEN(B2899, 20, 29), ""Young"", ""Other""))"),"Old")</f>
        <v>Old</v>
      </c>
    </row>
    <row r="2900">
      <c r="A2900" s="40">
        <v>21162.0</v>
      </c>
      <c r="B2900" s="39">
        <f t="shared" si="1"/>
        <v>64</v>
      </c>
      <c r="C2900" s="39" t="str">
        <f>IFERROR(__xludf.DUMMYFUNCTION("IF(ISBETWEEN(B2900,60,69), ""Old"", IF(ISBETWEEN(B2900, 20, 29), ""Young"", ""Other""))"),"Old")</f>
        <v>Old</v>
      </c>
    </row>
    <row r="2901">
      <c r="A2901" s="40">
        <v>21163.0</v>
      </c>
      <c r="B2901" s="39">
        <f t="shared" si="1"/>
        <v>64</v>
      </c>
      <c r="C2901" s="39" t="str">
        <f>IFERROR(__xludf.DUMMYFUNCTION("IF(ISBETWEEN(B2901,60,69), ""Old"", IF(ISBETWEEN(B2901, 20, 29), ""Young"", ""Other""))"),"Old")</f>
        <v>Old</v>
      </c>
    </row>
    <row r="2902">
      <c r="A2902" s="40">
        <v>21164.0</v>
      </c>
      <c r="B2902" s="39">
        <f t="shared" si="1"/>
        <v>64</v>
      </c>
      <c r="C2902" s="39" t="str">
        <f>IFERROR(__xludf.DUMMYFUNCTION("IF(ISBETWEEN(B2902,60,69), ""Old"", IF(ISBETWEEN(B2902, 20, 29), ""Young"", ""Other""))"),"Old")</f>
        <v>Old</v>
      </c>
    </row>
    <row r="2903">
      <c r="A2903" s="40">
        <v>21165.0</v>
      </c>
      <c r="B2903" s="39">
        <f t="shared" si="1"/>
        <v>64</v>
      </c>
      <c r="C2903" s="39" t="str">
        <f>IFERROR(__xludf.DUMMYFUNCTION("IF(ISBETWEEN(B2903,60,69), ""Old"", IF(ISBETWEEN(B2903, 20, 29), ""Young"", ""Other""))"),"Old")</f>
        <v>Old</v>
      </c>
    </row>
    <row r="2904">
      <c r="A2904" s="40">
        <v>21166.0</v>
      </c>
      <c r="B2904" s="39">
        <f t="shared" si="1"/>
        <v>64</v>
      </c>
      <c r="C2904" s="39" t="str">
        <f>IFERROR(__xludf.DUMMYFUNCTION("IF(ISBETWEEN(B2904,60,69), ""Old"", IF(ISBETWEEN(B2904, 20, 29), ""Young"", ""Other""))"),"Old")</f>
        <v>Old</v>
      </c>
    </row>
    <row r="2905">
      <c r="A2905" s="40">
        <v>21167.0</v>
      </c>
      <c r="B2905" s="39">
        <f t="shared" si="1"/>
        <v>64</v>
      </c>
      <c r="C2905" s="39" t="str">
        <f>IFERROR(__xludf.DUMMYFUNCTION("IF(ISBETWEEN(B2905,60,69), ""Old"", IF(ISBETWEEN(B2905, 20, 29), ""Young"", ""Other""))"),"Old")</f>
        <v>Old</v>
      </c>
    </row>
    <row r="2906">
      <c r="A2906" s="40">
        <v>21168.0</v>
      </c>
      <c r="B2906" s="39">
        <f t="shared" si="1"/>
        <v>64</v>
      </c>
      <c r="C2906" s="39" t="str">
        <f>IFERROR(__xludf.DUMMYFUNCTION("IF(ISBETWEEN(B2906,60,69), ""Old"", IF(ISBETWEEN(B2906, 20, 29), ""Young"", ""Other""))"),"Old")</f>
        <v>Old</v>
      </c>
    </row>
    <row r="2907">
      <c r="A2907" s="40">
        <v>21169.0</v>
      </c>
      <c r="B2907" s="39">
        <f t="shared" si="1"/>
        <v>64</v>
      </c>
      <c r="C2907" s="39" t="str">
        <f>IFERROR(__xludf.DUMMYFUNCTION("IF(ISBETWEEN(B2907,60,69), ""Old"", IF(ISBETWEEN(B2907, 20, 29), ""Young"", ""Other""))"),"Old")</f>
        <v>Old</v>
      </c>
    </row>
    <row r="2908">
      <c r="A2908" s="40">
        <v>21170.0</v>
      </c>
      <c r="B2908" s="39">
        <f t="shared" si="1"/>
        <v>64</v>
      </c>
      <c r="C2908" s="39" t="str">
        <f>IFERROR(__xludf.DUMMYFUNCTION("IF(ISBETWEEN(B2908,60,69), ""Old"", IF(ISBETWEEN(B2908, 20, 29), ""Young"", ""Other""))"),"Old")</f>
        <v>Old</v>
      </c>
    </row>
    <row r="2909">
      <c r="A2909" s="40">
        <v>21171.0</v>
      </c>
      <c r="B2909" s="39">
        <f t="shared" si="1"/>
        <v>64</v>
      </c>
      <c r="C2909" s="39" t="str">
        <f>IFERROR(__xludf.DUMMYFUNCTION("IF(ISBETWEEN(B2909,60,69), ""Old"", IF(ISBETWEEN(B2909, 20, 29), ""Young"", ""Other""))"),"Old")</f>
        <v>Old</v>
      </c>
    </row>
    <row r="2910">
      <c r="A2910" s="40">
        <v>21172.0</v>
      </c>
      <c r="B2910" s="39">
        <f t="shared" si="1"/>
        <v>64</v>
      </c>
      <c r="C2910" s="39" t="str">
        <f>IFERROR(__xludf.DUMMYFUNCTION("IF(ISBETWEEN(B2910,60,69), ""Old"", IF(ISBETWEEN(B2910, 20, 29), ""Young"", ""Other""))"),"Old")</f>
        <v>Old</v>
      </c>
    </row>
    <row r="2911">
      <c r="A2911" s="40">
        <v>21173.0</v>
      </c>
      <c r="B2911" s="39">
        <f t="shared" si="1"/>
        <v>64</v>
      </c>
      <c r="C2911" s="39" t="str">
        <f>IFERROR(__xludf.DUMMYFUNCTION("IF(ISBETWEEN(B2911,60,69), ""Old"", IF(ISBETWEEN(B2911, 20, 29), ""Young"", ""Other""))"),"Old")</f>
        <v>Old</v>
      </c>
    </row>
    <row r="2912">
      <c r="A2912" s="40">
        <v>21174.0</v>
      </c>
      <c r="B2912" s="39">
        <f t="shared" si="1"/>
        <v>64</v>
      </c>
      <c r="C2912" s="39" t="str">
        <f>IFERROR(__xludf.DUMMYFUNCTION("IF(ISBETWEEN(B2912,60,69), ""Old"", IF(ISBETWEEN(B2912, 20, 29), ""Young"", ""Other""))"),"Old")</f>
        <v>Old</v>
      </c>
    </row>
    <row r="2913">
      <c r="A2913" s="40">
        <v>21175.0</v>
      </c>
      <c r="B2913" s="39">
        <f t="shared" si="1"/>
        <v>64</v>
      </c>
      <c r="C2913" s="39" t="str">
        <f>IFERROR(__xludf.DUMMYFUNCTION("IF(ISBETWEEN(B2913,60,69), ""Old"", IF(ISBETWEEN(B2913, 20, 29), ""Young"", ""Other""))"),"Old")</f>
        <v>Old</v>
      </c>
    </row>
    <row r="2914">
      <c r="A2914" s="40">
        <v>21176.0</v>
      </c>
      <c r="B2914" s="39">
        <f t="shared" si="1"/>
        <v>64</v>
      </c>
      <c r="C2914" s="39" t="str">
        <f>IFERROR(__xludf.DUMMYFUNCTION("IF(ISBETWEEN(B2914,60,69), ""Old"", IF(ISBETWEEN(B2914, 20, 29), ""Young"", ""Other""))"),"Old")</f>
        <v>Old</v>
      </c>
    </row>
    <row r="2915">
      <c r="A2915" s="40">
        <v>21177.0</v>
      </c>
      <c r="B2915" s="39">
        <f t="shared" si="1"/>
        <v>64</v>
      </c>
      <c r="C2915" s="39" t="str">
        <f>IFERROR(__xludf.DUMMYFUNCTION("IF(ISBETWEEN(B2915,60,69), ""Old"", IF(ISBETWEEN(B2915, 20, 29), ""Young"", ""Other""))"),"Old")</f>
        <v>Old</v>
      </c>
    </row>
    <row r="2916">
      <c r="A2916" s="40">
        <v>21178.0</v>
      </c>
      <c r="B2916" s="39">
        <f t="shared" si="1"/>
        <v>64</v>
      </c>
      <c r="C2916" s="39" t="str">
        <f>IFERROR(__xludf.DUMMYFUNCTION("IF(ISBETWEEN(B2916,60,69), ""Old"", IF(ISBETWEEN(B2916, 20, 29), ""Young"", ""Other""))"),"Old")</f>
        <v>Old</v>
      </c>
    </row>
    <row r="2917">
      <c r="A2917" s="40">
        <v>21179.0</v>
      </c>
      <c r="B2917" s="39">
        <f t="shared" si="1"/>
        <v>64</v>
      </c>
      <c r="C2917" s="39" t="str">
        <f>IFERROR(__xludf.DUMMYFUNCTION("IF(ISBETWEEN(B2917,60,69), ""Old"", IF(ISBETWEEN(B2917, 20, 29), ""Young"", ""Other""))"),"Old")</f>
        <v>Old</v>
      </c>
    </row>
    <row r="2918">
      <c r="A2918" s="40">
        <v>21180.0</v>
      </c>
      <c r="B2918" s="39">
        <f t="shared" si="1"/>
        <v>64</v>
      </c>
      <c r="C2918" s="39" t="str">
        <f>IFERROR(__xludf.DUMMYFUNCTION("IF(ISBETWEEN(B2918,60,69), ""Old"", IF(ISBETWEEN(B2918, 20, 29), ""Young"", ""Other""))"),"Old")</f>
        <v>Old</v>
      </c>
    </row>
    <row r="2919">
      <c r="A2919" s="40">
        <v>21181.0</v>
      </c>
      <c r="B2919" s="39">
        <f t="shared" si="1"/>
        <v>64</v>
      </c>
      <c r="C2919" s="39" t="str">
        <f>IFERROR(__xludf.DUMMYFUNCTION("IF(ISBETWEEN(B2919,60,69), ""Old"", IF(ISBETWEEN(B2919, 20, 29), ""Young"", ""Other""))"),"Old")</f>
        <v>Old</v>
      </c>
    </row>
    <row r="2920">
      <c r="A2920" s="40">
        <v>21182.0</v>
      </c>
      <c r="B2920" s="39">
        <f t="shared" si="1"/>
        <v>64</v>
      </c>
      <c r="C2920" s="39" t="str">
        <f>IFERROR(__xludf.DUMMYFUNCTION("IF(ISBETWEEN(B2920,60,69), ""Old"", IF(ISBETWEEN(B2920, 20, 29), ""Young"", ""Other""))"),"Old")</f>
        <v>Old</v>
      </c>
    </row>
    <row r="2921">
      <c r="A2921" s="40">
        <v>21183.0</v>
      </c>
      <c r="B2921" s="39">
        <f t="shared" si="1"/>
        <v>64</v>
      </c>
      <c r="C2921" s="39" t="str">
        <f>IFERROR(__xludf.DUMMYFUNCTION("IF(ISBETWEEN(B2921,60,69), ""Old"", IF(ISBETWEEN(B2921, 20, 29), ""Young"", ""Other""))"),"Old")</f>
        <v>Old</v>
      </c>
    </row>
    <row r="2922">
      <c r="A2922" s="40">
        <v>21184.0</v>
      </c>
      <c r="B2922" s="39">
        <f t="shared" si="1"/>
        <v>64</v>
      </c>
      <c r="C2922" s="39" t="str">
        <f>IFERROR(__xludf.DUMMYFUNCTION("IF(ISBETWEEN(B2922,60,69), ""Old"", IF(ISBETWEEN(B2922, 20, 29), ""Young"", ""Other""))"),"Old")</f>
        <v>Old</v>
      </c>
    </row>
    <row r="2923">
      <c r="A2923" s="40">
        <v>21185.0</v>
      </c>
      <c r="B2923" s="39">
        <f t="shared" si="1"/>
        <v>64</v>
      </c>
      <c r="C2923" s="39" t="str">
        <f>IFERROR(__xludf.DUMMYFUNCTION("IF(ISBETWEEN(B2923,60,69), ""Old"", IF(ISBETWEEN(B2923, 20, 29), ""Young"", ""Other""))"),"Old")</f>
        <v>Old</v>
      </c>
    </row>
    <row r="2924">
      <c r="A2924" s="40">
        <v>21186.0</v>
      </c>
      <c r="B2924" s="39">
        <f t="shared" si="1"/>
        <v>64</v>
      </c>
      <c r="C2924" s="39" t="str">
        <f>IFERROR(__xludf.DUMMYFUNCTION("IF(ISBETWEEN(B2924,60,69), ""Old"", IF(ISBETWEEN(B2924, 20, 29), ""Young"", ""Other""))"),"Old")</f>
        <v>Old</v>
      </c>
    </row>
    <row r="2925">
      <c r="A2925" s="40">
        <v>21187.0</v>
      </c>
      <c r="B2925" s="39">
        <f t="shared" si="1"/>
        <v>63</v>
      </c>
      <c r="C2925" s="39" t="str">
        <f>IFERROR(__xludf.DUMMYFUNCTION("IF(ISBETWEEN(B2925,60,69), ""Old"", IF(ISBETWEEN(B2925, 20, 29), ""Young"", ""Other""))"),"Old")</f>
        <v>Old</v>
      </c>
    </row>
    <row r="2926">
      <c r="A2926" s="40">
        <v>21188.0</v>
      </c>
      <c r="B2926" s="39">
        <f t="shared" si="1"/>
        <v>63</v>
      </c>
      <c r="C2926" s="39" t="str">
        <f>IFERROR(__xludf.DUMMYFUNCTION("IF(ISBETWEEN(B2926,60,69), ""Old"", IF(ISBETWEEN(B2926, 20, 29), ""Young"", ""Other""))"),"Old")</f>
        <v>Old</v>
      </c>
    </row>
    <row r="2927">
      <c r="A2927" s="40">
        <v>21189.0</v>
      </c>
      <c r="B2927" s="39">
        <f t="shared" si="1"/>
        <v>63</v>
      </c>
      <c r="C2927" s="39" t="str">
        <f>IFERROR(__xludf.DUMMYFUNCTION("IF(ISBETWEEN(B2927,60,69), ""Old"", IF(ISBETWEEN(B2927, 20, 29), ""Young"", ""Other""))"),"Old")</f>
        <v>Old</v>
      </c>
    </row>
    <row r="2928">
      <c r="A2928" s="40">
        <v>21190.0</v>
      </c>
      <c r="B2928" s="39">
        <f t="shared" si="1"/>
        <v>63</v>
      </c>
      <c r="C2928" s="39" t="str">
        <f>IFERROR(__xludf.DUMMYFUNCTION("IF(ISBETWEEN(B2928,60,69), ""Old"", IF(ISBETWEEN(B2928, 20, 29), ""Young"", ""Other""))"),"Old")</f>
        <v>Old</v>
      </c>
    </row>
    <row r="2929">
      <c r="A2929" s="40">
        <v>21191.0</v>
      </c>
      <c r="B2929" s="39">
        <f t="shared" si="1"/>
        <v>63</v>
      </c>
      <c r="C2929" s="39" t="str">
        <f>IFERROR(__xludf.DUMMYFUNCTION("IF(ISBETWEEN(B2929,60,69), ""Old"", IF(ISBETWEEN(B2929, 20, 29), ""Young"", ""Other""))"),"Old")</f>
        <v>Old</v>
      </c>
    </row>
    <row r="2930">
      <c r="A2930" s="40">
        <v>21192.0</v>
      </c>
      <c r="B2930" s="39">
        <f t="shared" si="1"/>
        <v>63</v>
      </c>
      <c r="C2930" s="39" t="str">
        <f>IFERROR(__xludf.DUMMYFUNCTION("IF(ISBETWEEN(B2930,60,69), ""Old"", IF(ISBETWEEN(B2930, 20, 29), ""Young"", ""Other""))"),"Old")</f>
        <v>Old</v>
      </c>
    </row>
    <row r="2931">
      <c r="A2931" s="40">
        <v>21193.0</v>
      </c>
      <c r="B2931" s="39">
        <f t="shared" si="1"/>
        <v>63</v>
      </c>
      <c r="C2931" s="39" t="str">
        <f>IFERROR(__xludf.DUMMYFUNCTION("IF(ISBETWEEN(B2931,60,69), ""Old"", IF(ISBETWEEN(B2931, 20, 29), ""Young"", ""Other""))"),"Old")</f>
        <v>Old</v>
      </c>
    </row>
    <row r="2932">
      <c r="A2932" s="40">
        <v>21194.0</v>
      </c>
      <c r="B2932" s="39">
        <f t="shared" si="1"/>
        <v>63</v>
      </c>
      <c r="C2932" s="39" t="str">
        <f>IFERROR(__xludf.DUMMYFUNCTION("IF(ISBETWEEN(B2932,60,69), ""Old"", IF(ISBETWEEN(B2932, 20, 29), ""Young"", ""Other""))"),"Old")</f>
        <v>Old</v>
      </c>
    </row>
    <row r="2933">
      <c r="A2933" s="40">
        <v>21195.0</v>
      </c>
      <c r="B2933" s="39">
        <f t="shared" si="1"/>
        <v>63</v>
      </c>
      <c r="C2933" s="39" t="str">
        <f>IFERROR(__xludf.DUMMYFUNCTION("IF(ISBETWEEN(B2933,60,69), ""Old"", IF(ISBETWEEN(B2933, 20, 29), ""Young"", ""Other""))"),"Old")</f>
        <v>Old</v>
      </c>
    </row>
    <row r="2934">
      <c r="A2934" s="40">
        <v>21196.0</v>
      </c>
      <c r="B2934" s="39">
        <f t="shared" si="1"/>
        <v>63</v>
      </c>
      <c r="C2934" s="39" t="str">
        <f>IFERROR(__xludf.DUMMYFUNCTION("IF(ISBETWEEN(B2934,60,69), ""Old"", IF(ISBETWEEN(B2934, 20, 29), ""Young"", ""Other""))"),"Old")</f>
        <v>Old</v>
      </c>
    </row>
    <row r="2935">
      <c r="A2935" s="40">
        <v>21197.0</v>
      </c>
      <c r="B2935" s="39">
        <f t="shared" si="1"/>
        <v>63</v>
      </c>
      <c r="C2935" s="39" t="str">
        <f>IFERROR(__xludf.DUMMYFUNCTION("IF(ISBETWEEN(B2935,60,69), ""Old"", IF(ISBETWEEN(B2935, 20, 29), ""Young"", ""Other""))"),"Old")</f>
        <v>Old</v>
      </c>
    </row>
    <row r="2936">
      <c r="A2936" s="40">
        <v>21198.0</v>
      </c>
      <c r="B2936" s="39">
        <f t="shared" si="1"/>
        <v>63</v>
      </c>
      <c r="C2936" s="39" t="str">
        <f>IFERROR(__xludf.DUMMYFUNCTION("IF(ISBETWEEN(B2936,60,69), ""Old"", IF(ISBETWEEN(B2936, 20, 29), ""Young"", ""Other""))"),"Old")</f>
        <v>Old</v>
      </c>
    </row>
    <row r="2937">
      <c r="A2937" s="40">
        <v>21199.0</v>
      </c>
      <c r="B2937" s="39">
        <f t="shared" si="1"/>
        <v>63</v>
      </c>
      <c r="C2937" s="39" t="str">
        <f>IFERROR(__xludf.DUMMYFUNCTION("IF(ISBETWEEN(B2937,60,69), ""Old"", IF(ISBETWEEN(B2937, 20, 29), ""Young"", ""Other""))"),"Old")</f>
        <v>Old</v>
      </c>
    </row>
    <row r="2938">
      <c r="A2938" s="40">
        <v>21200.0</v>
      </c>
      <c r="B2938" s="39">
        <f t="shared" si="1"/>
        <v>63</v>
      </c>
      <c r="C2938" s="39" t="str">
        <f>IFERROR(__xludf.DUMMYFUNCTION("IF(ISBETWEEN(B2938,60,69), ""Old"", IF(ISBETWEEN(B2938, 20, 29), ""Young"", ""Other""))"),"Old")</f>
        <v>Old</v>
      </c>
    </row>
    <row r="2939">
      <c r="A2939" s="40">
        <v>21201.0</v>
      </c>
      <c r="B2939" s="39">
        <f t="shared" si="1"/>
        <v>63</v>
      </c>
      <c r="C2939" s="39" t="str">
        <f>IFERROR(__xludf.DUMMYFUNCTION("IF(ISBETWEEN(B2939,60,69), ""Old"", IF(ISBETWEEN(B2939, 20, 29), ""Young"", ""Other""))"),"Old")</f>
        <v>Old</v>
      </c>
    </row>
    <row r="2940">
      <c r="A2940" s="40">
        <v>21202.0</v>
      </c>
      <c r="B2940" s="39">
        <f t="shared" si="1"/>
        <v>63</v>
      </c>
      <c r="C2940" s="39" t="str">
        <f>IFERROR(__xludf.DUMMYFUNCTION("IF(ISBETWEEN(B2940,60,69), ""Old"", IF(ISBETWEEN(B2940, 20, 29), ""Young"", ""Other""))"),"Old")</f>
        <v>Old</v>
      </c>
    </row>
    <row r="2941">
      <c r="A2941" s="40">
        <v>21203.0</v>
      </c>
      <c r="B2941" s="39">
        <f t="shared" si="1"/>
        <v>63</v>
      </c>
      <c r="C2941" s="39" t="str">
        <f>IFERROR(__xludf.DUMMYFUNCTION("IF(ISBETWEEN(B2941,60,69), ""Old"", IF(ISBETWEEN(B2941, 20, 29), ""Young"", ""Other""))"),"Old")</f>
        <v>Old</v>
      </c>
    </row>
    <row r="2942">
      <c r="A2942" s="40">
        <v>21204.0</v>
      </c>
      <c r="B2942" s="39">
        <f t="shared" si="1"/>
        <v>63</v>
      </c>
      <c r="C2942" s="39" t="str">
        <f>IFERROR(__xludf.DUMMYFUNCTION("IF(ISBETWEEN(B2942,60,69), ""Old"", IF(ISBETWEEN(B2942, 20, 29), ""Young"", ""Other""))"),"Old")</f>
        <v>Old</v>
      </c>
    </row>
    <row r="2943">
      <c r="A2943" s="40">
        <v>21205.0</v>
      </c>
      <c r="B2943" s="39">
        <f t="shared" si="1"/>
        <v>63</v>
      </c>
      <c r="C2943" s="39" t="str">
        <f>IFERROR(__xludf.DUMMYFUNCTION("IF(ISBETWEEN(B2943,60,69), ""Old"", IF(ISBETWEEN(B2943, 20, 29), ""Young"", ""Other""))"),"Old")</f>
        <v>Old</v>
      </c>
    </row>
    <row r="2944">
      <c r="A2944" s="40">
        <v>21206.0</v>
      </c>
      <c r="B2944" s="39">
        <f t="shared" si="1"/>
        <v>63</v>
      </c>
      <c r="C2944" s="39" t="str">
        <f>IFERROR(__xludf.DUMMYFUNCTION("IF(ISBETWEEN(B2944,60,69), ""Old"", IF(ISBETWEEN(B2944, 20, 29), ""Young"", ""Other""))"),"Old")</f>
        <v>Old</v>
      </c>
    </row>
    <row r="2945">
      <c r="A2945" s="40">
        <v>21207.0</v>
      </c>
      <c r="B2945" s="39">
        <f t="shared" si="1"/>
        <v>63</v>
      </c>
      <c r="C2945" s="39" t="str">
        <f>IFERROR(__xludf.DUMMYFUNCTION("IF(ISBETWEEN(B2945,60,69), ""Old"", IF(ISBETWEEN(B2945, 20, 29), ""Young"", ""Other""))"),"Old")</f>
        <v>Old</v>
      </c>
    </row>
    <row r="2946">
      <c r="A2946" s="40">
        <v>21208.0</v>
      </c>
      <c r="B2946" s="39">
        <f t="shared" si="1"/>
        <v>63</v>
      </c>
      <c r="C2946" s="39" t="str">
        <f>IFERROR(__xludf.DUMMYFUNCTION("IF(ISBETWEEN(B2946,60,69), ""Old"", IF(ISBETWEEN(B2946, 20, 29), ""Young"", ""Other""))"),"Old")</f>
        <v>Old</v>
      </c>
    </row>
    <row r="2947">
      <c r="A2947" s="40">
        <v>21209.0</v>
      </c>
      <c r="B2947" s="39">
        <f t="shared" si="1"/>
        <v>63</v>
      </c>
      <c r="C2947" s="39" t="str">
        <f>IFERROR(__xludf.DUMMYFUNCTION("IF(ISBETWEEN(B2947,60,69), ""Old"", IF(ISBETWEEN(B2947, 20, 29), ""Young"", ""Other""))"),"Old")</f>
        <v>Old</v>
      </c>
    </row>
    <row r="2948">
      <c r="A2948" s="40">
        <v>21210.0</v>
      </c>
      <c r="B2948" s="39">
        <f t="shared" si="1"/>
        <v>63</v>
      </c>
      <c r="C2948" s="39" t="str">
        <f>IFERROR(__xludf.DUMMYFUNCTION("IF(ISBETWEEN(B2948,60,69), ""Old"", IF(ISBETWEEN(B2948, 20, 29), ""Young"", ""Other""))"),"Old")</f>
        <v>Old</v>
      </c>
    </row>
    <row r="2949">
      <c r="A2949" s="40">
        <v>21211.0</v>
      </c>
      <c r="B2949" s="39">
        <f t="shared" si="1"/>
        <v>63</v>
      </c>
      <c r="C2949" s="39" t="str">
        <f>IFERROR(__xludf.DUMMYFUNCTION("IF(ISBETWEEN(B2949,60,69), ""Old"", IF(ISBETWEEN(B2949, 20, 29), ""Young"", ""Other""))"),"Old")</f>
        <v>Old</v>
      </c>
    </row>
    <row r="2950">
      <c r="A2950" s="40">
        <v>21212.0</v>
      </c>
      <c r="B2950" s="39">
        <f t="shared" si="1"/>
        <v>63</v>
      </c>
      <c r="C2950" s="39" t="str">
        <f>IFERROR(__xludf.DUMMYFUNCTION("IF(ISBETWEEN(B2950,60,69), ""Old"", IF(ISBETWEEN(B2950, 20, 29), ""Young"", ""Other""))"),"Old")</f>
        <v>Old</v>
      </c>
    </row>
    <row r="2951">
      <c r="A2951" s="40">
        <v>21213.0</v>
      </c>
      <c r="B2951" s="39">
        <f t="shared" si="1"/>
        <v>63</v>
      </c>
      <c r="C2951" s="39" t="str">
        <f>IFERROR(__xludf.DUMMYFUNCTION("IF(ISBETWEEN(B2951,60,69), ""Old"", IF(ISBETWEEN(B2951, 20, 29), ""Young"", ""Other""))"),"Old")</f>
        <v>Old</v>
      </c>
    </row>
    <row r="2952">
      <c r="A2952" s="40">
        <v>21214.0</v>
      </c>
      <c r="B2952" s="39">
        <f t="shared" si="1"/>
        <v>63</v>
      </c>
      <c r="C2952" s="39" t="str">
        <f>IFERROR(__xludf.DUMMYFUNCTION("IF(ISBETWEEN(B2952,60,69), ""Old"", IF(ISBETWEEN(B2952, 20, 29), ""Young"", ""Other""))"),"Old")</f>
        <v>Old</v>
      </c>
    </row>
    <row r="2953">
      <c r="A2953" s="40">
        <v>21215.0</v>
      </c>
      <c r="B2953" s="39">
        <f t="shared" si="1"/>
        <v>63</v>
      </c>
      <c r="C2953" s="39" t="str">
        <f>IFERROR(__xludf.DUMMYFUNCTION("IF(ISBETWEEN(B2953,60,69), ""Old"", IF(ISBETWEEN(B2953, 20, 29), ""Young"", ""Other""))"),"Old")</f>
        <v>Old</v>
      </c>
    </row>
    <row r="2954">
      <c r="A2954" s="40">
        <v>21216.0</v>
      </c>
      <c r="B2954" s="39">
        <f t="shared" si="1"/>
        <v>63</v>
      </c>
      <c r="C2954" s="39" t="str">
        <f>IFERROR(__xludf.DUMMYFUNCTION("IF(ISBETWEEN(B2954,60,69), ""Old"", IF(ISBETWEEN(B2954, 20, 29), ""Young"", ""Other""))"),"Old")</f>
        <v>Old</v>
      </c>
    </row>
    <row r="2955">
      <c r="A2955" s="40">
        <v>21217.0</v>
      </c>
      <c r="B2955" s="39">
        <f t="shared" si="1"/>
        <v>63</v>
      </c>
      <c r="C2955" s="39" t="str">
        <f>IFERROR(__xludf.DUMMYFUNCTION("IF(ISBETWEEN(B2955,60,69), ""Old"", IF(ISBETWEEN(B2955, 20, 29), ""Young"", ""Other""))"),"Old")</f>
        <v>Old</v>
      </c>
    </row>
    <row r="2956">
      <c r="A2956" s="40">
        <v>21218.0</v>
      </c>
      <c r="B2956" s="39">
        <f t="shared" si="1"/>
        <v>63</v>
      </c>
      <c r="C2956" s="39" t="str">
        <f>IFERROR(__xludf.DUMMYFUNCTION("IF(ISBETWEEN(B2956,60,69), ""Old"", IF(ISBETWEEN(B2956, 20, 29), ""Young"", ""Other""))"),"Old")</f>
        <v>Old</v>
      </c>
    </row>
    <row r="2957">
      <c r="A2957" s="40">
        <v>21219.0</v>
      </c>
      <c r="B2957" s="39">
        <f t="shared" si="1"/>
        <v>63</v>
      </c>
      <c r="C2957" s="39" t="str">
        <f>IFERROR(__xludf.DUMMYFUNCTION("IF(ISBETWEEN(B2957,60,69), ""Old"", IF(ISBETWEEN(B2957, 20, 29), ""Young"", ""Other""))"),"Old")</f>
        <v>Old</v>
      </c>
    </row>
    <row r="2958">
      <c r="A2958" s="40">
        <v>21220.0</v>
      </c>
      <c r="B2958" s="39">
        <f t="shared" si="1"/>
        <v>63</v>
      </c>
      <c r="C2958" s="39" t="str">
        <f>IFERROR(__xludf.DUMMYFUNCTION("IF(ISBETWEEN(B2958,60,69), ""Old"", IF(ISBETWEEN(B2958, 20, 29), ""Young"", ""Other""))"),"Old")</f>
        <v>Old</v>
      </c>
    </row>
    <row r="2959">
      <c r="A2959" s="40">
        <v>21221.0</v>
      </c>
      <c r="B2959" s="39">
        <f t="shared" si="1"/>
        <v>63</v>
      </c>
      <c r="C2959" s="39" t="str">
        <f>IFERROR(__xludf.DUMMYFUNCTION("IF(ISBETWEEN(B2959,60,69), ""Old"", IF(ISBETWEEN(B2959, 20, 29), ""Young"", ""Other""))"),"Old")</f>
        <v>Old</v>
      </c>
    </row>
    <row r="2960">
      <c r="A2960" s="40">
        <v>21222.0</v>
      </c>
      <c r="B2960" s="39">
        <f t="shared" si="1"/>
        <v>63</v>
      </c>
      <c r="C2960" s="39" t="str">
        <f>IFERROR(__xludf.DUMMYFUNCTION("IF(ISBETWEEN(B2960,60,69), ""Old"", IF(ISBETWEEN(B2960, 20, 29), ""Young"", ""Other""))"),"Old")</f>
        <v>Old</v>
      </c>
    </row>
    <row r="2961">
      <c r="A2961" s="40">
        <v>21223.0</v>
      </c>
      <c r="B2961" s="39">
        <f t="shared" si="1"/>
        <v>63</v>
      </c>
      <c r="C2961" s="39" t="str">
        <f>IFERROR(__xludf.DUMMYFUNCTION("IF(ISBETWEEN(B2961,60,69), ""Old"", IF(ISBETWEEN(B2961, 20, 29), ""Young"", ""Other""))"),"Old")</f>
        <v>Old</v>
      </c>
    </row>
    <row r="2962">
      <c r="A2962" s="40">
        <v>21224.0</v>
      </c>
      <c r="B2962" s="39">
        <f t="shared" si="1"/>
        <v>63</v>
      </c>
      <c r="C2962" s="39" t="str">
        <f>IFERROR(__xludf.DUMMYFUNCTION("IF(ISBETWEEN(B2962,60,69), ""Old"", IF(ISBETWEEN(B2962, 20, 29), ""Young"", ""Other""))"),"Old")</f>
        <v>Old</v>
      </c>
    </row>
    <row r="2963">
      <c r="A2963" s="40">
        <v>21225.0</v>
      </c>
      <c r="B2963" s="39">
        <f t="shared" si="1"/>
        <v>63</v>
      </c>
      <c r="C2963" s="39" t="str">
        <f>IFERROR(__xludf.DUMMYFUNCTION("IF(ISBETWEEN(B2963,60,69), ""Old"", IF(ISBETWEEN(B2963, 20, 29), ""Young"", ""Other""))"),"Old")</f>
        <v>Old</v>
      </c>
    </row>
    <row r="2964">
      <c r="A2964" s="40">
        <v>21226.0</v>
      </c>
      <c r="B2964" s="39">
        <f t="shared" si="1"/>
        <v>63</v>
      </c>
      <c r="C2964" s="39" t="str">
        <f>IFERROR(__xludf.DUMMYFUNCTION("IF(ISBETWEEN(B2964,60,69), ""Old"", IF(ISBETWEEN(B2964, 20, 29), ""Young"", ""Other""))"),"Old")</f>
        <v>Old</v>
      </c>
    </row>
    <row r="2965">
      <c r="A2965" s="40">
        <v>21227.0</v>
      </c>
      <c r="B2965" s="39">
        <f t="shared" si="1"/>
        <v>63</v>
      </c>
      <c r="C2965" s="39" t="str">
        <f>IFERROR(__xludf.DUMMYFUNCTION("IF(ISBETWEEN(B2965,60,69), ""Old"", IF(ISBETWEEN(B2965, 20, 29), ""Young"", ""Other""))"),"Old")</f>
        <v>Old</v>
      </c>
    </row>
    <row r="2966">
      <c r="A2966" s="40">
        <v>21228.0</v>
      </c>
      <c r="B2966" s="39">
        <f t="shared" si="1"/>
        <v>63</v>
      </c>
      <c r="C2966" s="39" t="str">
        <f>IFERROR(__xludf.DUMMYFUNCTION("IF(ISBETWEEN(B2966,60,69), ""Old"", IF(ISBETWEEN(B2966, 20, 29), ""Young"", ""Other""))"),"Old")</f>
        <v>Old</v>
      </c>
    </row>
    <row r="2967">
      <c r="A2967" s="40">
        <v>21229.0</v>
      </c>
      <c r="B2967" s="39">
        <f t="shared" si="1"/>
        <v>63</v>
      </c>
      <c r="C2967" s="39" t="str">
        <f>IFERROR(__xludf.DUMMYFUNCTION("IF(ISBETWEEN(B2967,60,69), ""Old"", IF(ISBETWEEN(B2967, 20, 29), ""Young"", ""Other""))"),"Old")</f>
        <v>Old</v>
      </c>
    </row>
    <row r="2968">
      <c r="A2968" s="40">
        <v>21230.0</v>
      </c>
      <c r="B2968" s="39">
        <f t="shared" si="1"/>
        <v>63</v>
      </c>
      <c r="C2968" s="39" t="str">
        <f>IFERROR(__xludf.DUMMYFUNCTION("IF(ISBETWEEN(B2968,60,69), ""Old"", IF(ISBETWEEN(B2968, 20, 29), ""Young"", ""Other""))"),"Old")</f>
        <v>Old</v>
      </c>
    </row>
    <row r="2969">
      <c r="A2969" s="40">
        <v>21231.0</v>
      </c>
      <c r="B2969" s="39">
        <f t="shared" si="1"/>
        <v>63</v>
      </c>
      <c r="C2969" s="39" t="str">
        <f>IFERROR(__xludf.DUMMYFUNCTION("IF(ISBETWEEN(B2969,60,69), ""Old"", IF(ISBETWEEN(B2969, 20, 29), ""Young"", ""Other""))"),"Old")</f>
        <v>Old</v>
      </c>
    </row>
    <row r="2970">
      <c r="A2970" s="40">
        <v>21232.0</v>
      </c>
      <c r="B2970" s="39">
        <f t="shared" si="1"/>
        <v>63</v>
      </c>
      <c r="C2970" s="39" t="str">
        <f>IFERROR(__xludf.DUMMYFUNCTION("IF(ISBETWEEN(B2970,60,69), ""Old"", IF(ISBETWEEN(B2970, 20, 29), ""Young"", ""Other""))"),"Old")</f>
        <v>Old</v>
      </c>
    </row>
    <row r="2971">
      <c r="A2971" s="40">
        <v>21233.0</v>
      </c>
      <c r="B2971" s="39">
        <f t="shared" si="1"/>
        <v>63</v>
      </c>
      <c r="C2971" s="39" t="str">
        <f>IFERROR(__xludf.DUMMYFUNCTION("IF(ISBETWEEN(B2971,60,69), ""Old"", IF(ISBETWEEN(B2971, 20, 29), ""Young"", ""Other""))"),"Old")</f>
        <v>Old</v>
      </c>
    </row>
    <row r="2972">
      <c r="A2972" s="40">
        <v>21234.0</v>
      </c>
      <c r="B2972" s="39">
        <f t="shared" si="1"/>
        <v>63</v>
      </c>
      <c r="C2972" s="39" t="str">
        <f>IFERROR(__xludf.DUMMYFUNCTION("IF(ISBETWEEN(B2972,60,69), ""Old"", IF(ISBETWEEN(B2972, 20, 29), ""Young"", ""Other""))"),"Old")</f>
        <v>Old</v>
      </c>
    </row>
    <row r="2973">
      <c r="A2973" s="40">
        <v>21235.0</v>
      </c>
      <c r="B2973" s="39">
        <f t="shared" si="1"/>
        <v>63</v>
      </c>
      <c r="C2973" s="39" t="str">
        <f>IFERROR(__xludf.DUMMYFUNCTION("IF(ISBETWEEN(B2973,60,69), ""Old"", IF(ISBETWEEN(B2973, 20, 29), ""Young"", ""Other""))"),"Old")</f>
        <v>Old</v>
      </c>
    </row>
    <row r="2974">
      <c r="A2974" s="40">
        <v>21236.0</v>
      </c>
      <c r="B2974" s="39">
        <f t="shared" si="1"/>
        <v>63</v>
      </c>
      <c r="C2974" s="39" t="str">
        <f>IFERROR(__xludf.DUMMYFUNCTION("IF(ISBETWEEN(B2974,60,69), ""Old"", IF(ISBETWEEN(B2974, 20, 29), ""Young"", ""Other""))"),"Old")</f>
        <v>Old</v>
      </c>
    </row>
    <row r="2975">
      <c r="A2975" s="40">
        <v>21237.0</v>
      </c>
      <c r="B2975" s="39">
        <f t="shared" si="1"/>
        <v>63</v>
      </c>
      <c r="C2975" s="39" t="str">
        <f>IFERROR(__xludf.DUMMYFUNCTION("IF(ISBETWEEN(B2975,60,69), ""Old"", IF(ISBETWEEN(B2975, 20, 29), ""Young"", ""Other""))"),"Old")</f>
        <v>Old</v>
      </c>
    </row>
    <row r="2976">
      <c r="A2976" s="40">
        <v>21238.0</v>
      </c>
      <c r="B2976" s="39">
        <f t="shared" si="1"/>
        <v>63</v>
      </c>
      <c r="C2976" s="39" t="str">
        <f>IFERROR(__xludf.DUMMYFUNCTION("IF(ISBETWEEN(B2976,60,69), ""Old"", IF(ISBETWEEN(B2976, 20, 29), ""Young"", ""Other""))"),"Old")</f>
        <v>Old</v>
      </c>
    </row>
    <row r="2977">
      <c r="A2977" s="40">
        <v>21239.0</v>
      </c>
      <c r="B2977" s="39">
        <f t="shared" si="1"/>
        <v>63</v>
      </c>
      <c r="C2977" s="39" t="str">
        <f>IFERROR(__xludf.DUMMYFUNCTION("IF(ISBETWEEN(B2977,60,69), ""Old"", IF(ISBETWEEN(B2977, 20, 29), ""Young"", ""Other""))"),"Old")</f>
        <v>Old</v>
      </c>
    </row>
    <row r="2978">
      <c r="A2978" s="40">
        <v>21240.0</v>
      </c>
      <c r="B2978" s="39">
        <f t="shared" si="1"/>
        <v>63</v>
      </c>
      <c r="C2978" s="39" t="str">
        <f>IFERROR(__xludf.DUMMYFUNCTION("IF(ISBETWEEN(B2978,60,69), ""Old"", IF(ISBETWEEN(B2978, 20, 29), ""Young"", ""Other""))"),"Old")</f>
        <v>Old</v>
      </c>
    </row>
    <row r="2979">
      <c r="A2979" s="40">
        <v>21241.0</v>
      </c>
      <c r="B2979" s="39">
        <f t="shared" si="1"/>
        <v>63</v>
      </c>
      <c r="C2979" s="39" t="str">
        <f>IFERROR(__xludf.DUMMYFUNCTION("IF(ISBETWEEN(B2979,60,69), ""Old"", IF(ISBETWEEN(B2979, 20, 29), ""Young"", ""Other""))"),"Old")</f>
        <v>Old</v>
      </c>
    </row>
    <row r="2980">
      <c r="A2980" s="40">
        <v>21242.0</v>
      </c>
      <c r="B2980" s="39">
        <f t="shared" si="1"/>
        <v>63</v>
      </c>
      <c r="C2980" s="39" t="str">
        <f>IFERROR(__xludf.DUMMYFUNCTION("IF(ISBETWEEN(B2980,60,69), ""Old"", IF(ISBETWEEN(B2980, 20, 29), ""Young"", ""Other""))"),"Old")</f>
        <v>Old</v>
      </c>
    </row>
    <row r="2981">
      <c r="A2981" s="40">
        <v>21243.0</v>
      </c>
      <c r="B2981" s="39">
        <f t="shared" si="1"/>
        <v>63</v>
      </c>
      <c r="C2981" s="39" t="str">
        <f>IFERROR(__xludf.DUMMYFUNCTION("IF(ISBETWEEN(B2981,60,69), ""Old"", IF(ISBETWEEN(B2981, 20, 29), ""Young"", ""Other""))"),"Old")</f>
        <v>Old</v>
      </c>
    </row>
    <row r="2982">
      <c r="A2982" s="40">
        <v>21244.0</v>
      </c>
      <c r="B2982" s="39">
        <f t="shared" si="1"/>
        <v>63</v>
      </c>
      <c r="C2982" s="39" t="str">
        <f>IFERROR(__xludf.DUMMYFUNCTION("IF(ISBETWEEN(B2982,60,69), ""Old"", IF(ISBETWEEN(B2982, 20, 29), ""Young"", ""Other""))"),"Old")</f>
        <v>Old</v>
      </c>
    </row>
    <row r="2983">
      <c r="A2983" s="40">
        <v>21245.0</v>
      </c>
      <c r="B2983" s="39">
        <f t="shared" si="1"/>
        <v>63</v>
      </c>
      <c r="C2983" s="39" t="str">
        <f>IFERROR(__xludf.DUMMYFUNCTION("IF(ISBETWEEN(B2983,60,69), ""Old"", IF(ISBETWEEN(B2983, 20, 29), ""Young"", ""Other""))"),"Old")</f>
        <v>Old</v>
      </c>
    </row>
    <row r="2984">
      <c r="A2984" s="40">
        <v>21246.0</v>
      </c>
      <c r="B2984" s="39">
        <f t="shared" si="1"/>
        <v>63</v>
      </c>
      <c r="C2984" s="39" t="str">
        <f>IFERROR(__xludf.DUMMYFUNCTION("IF(ISBETWEEN(B2984,60,69), ""Old"", IF(ISBETWEEN(B2984, 20, 29), ""Young"", ""Other""))"),"Old")</f>
        <v>Old</v>
      </c>
    </row>
    <row r="2985">
      <c r="A2985" s="40">
        <v>21247.0</v>
      </c>
      <c r="B2985" s="39">
        <f t="shared" si="1"/>
        <v>63</v>
      </c>
      <c r="C2985" s="39" t="str">
        <f>IFERROR(__xludf.DUMMYFUNCTION("IF(ISBETWEEN(B2985,60,69), ""Old"", IF(ISBETWEEN(B2985, 20, 29), ""Young"", ""Other""))"),"Old")</f>
        <v>Old</v>
      </c>
    </row>
    <row r="2986">
      <c r="A2986" s="40">
        <v>21248.0</v>
      </c>
      <c r="B2986" s="39">
        <f t="shared" si="1"/>
        <v>63</v>
      </c>
      <c r="C2986" s="39" t="str">
        <f>IFERROR(__xludf.DUMMYFUNCTION("IF(ISBETWEEN(B2986,60,69), ""Old"", IF(ISBETWEEN(B2986, 20, 29), ""Young"", ""Other""))"),"Old")</f>
        <v>Old</v>
      </c>
    </row>
    <row r="2987">
      <c r="A2987" s="40">
        <v>21249.0</v>
      </c>
      <c r="B2987" s="39">
        <f t="shared" si="1"/>
        <v>63</v>
      </c>
      <c r="C2987" s="39" t="str">
        <f>IFERROR(__xludf.DUMMYFUNCTION("IF(ISBETWEEN(B2987,60,69), ""Old"", IF(ISBETWEEN(B2987, 20, 29), ""Young"", ""Other""))"),"Old")</f>
        <v>Old</v>
      </c>
    </row>
    <row r="2988">
      <c r="A2988" s="40">
        <v>21250.0</v>
      </c>
      <c r="B2988" s="39">
        <f t="shared" si="1"/>
        <v>63</v>
      </c>
      <c r="C2988" s="39" t="str">
        <f>IFERROR(__xludf.DUMMYFUNCTION("IF(ISBETWEEN(B2988,60,69), ""Old"", IF(ISBETWEEN(B2988, 20, 29), ""Young"", ""Other""))"),"Old")</f>
        <v>Old</v>
      </c>
    </row>
    <row r="2989">
      <c r="A2989" s="40">
        <v>21251.0</v>
      </c>
      <c r="B2989" s="39">
        <f t="shared" si="1"/>
        <v>63</v>
      </c>
      <c r="C2989" s="39" t="str">
        <f>IFERROR(__xludf.DUMMYFUNCTION("IF(ISBETWEEN(B2989,60,69), ""Old"", IF(ISBETWEEN(B2989, 20, 29), ""Young"", ""Other""))"),"Old")</f>
        <v>Old</v>
      </c>
    </row>
    <row r="2990">
      <c r="A2990" s="40">
        <v>21252.0</v>
      </c>
      <c r="B2990" s="39">
        <f t="shared" si="1"/>
        <v>63</v>
      </c>
      <c r="C2990" s="39" t="str">
        <f>IFERROR(__xludf.DUMMYFUNCTION("IF(ISBETWEEN(B2990,60,69), ""Old"", IF(ISBETWEEN(B2990, 20, 29), ""Young"", ""Other""))"),"Old")</f>
        <v>Old</v>
      </c>
    </row>
    <row r="2991">
      <c r="A2991" s="40">
        <v>21253.0</v>
      </c>
      <c r="B2991" s="39">
        <f t="shared" si="1"/>
        <v>63</v>
      </c>
      <c r="C2991" s="39" t="str">
        <f>IFERROR(__xludf.DUMMYFUNCTION("IF(ISBETWEEN(B2991,60,69), ""Old"", IF(ISBETWEEN(B2991, 20, 29), ""Young"", ""Other""))"),"Old")</f>
        <v>Old</v>
      </c>
    </row>
    <row r="2992">
      <c r="A2992" s="40">
        <v>21254.0</v>
      </c>
      <c r="B2992" s="39">
        <f t="shared" si="1"/>
        <v>63</v>
      </c>
      <c r="C2992" s="39" t="str">
        <f>IFERROR(__xludf.DUMMYFUNCTION("IF(ISBETWEEN(B2992,60,69), ""Old"", IF(ISBETWEEN(B2992, 20, 29), ""Young"", ""Other""))"),"Old")</f>
        <v>Old</v>
      </c>
    </row>
    <row r="2993">
      <c r="A2993" s="40">
        <v>21255.0</v>
      </c>
      <c r="B2993" s="39">
        <f t="shared" si="1"/>
        <v>63</v>
      </c>
      <c r="C2993" s="39" t="str">
        <f>IFERROR(__xludf.DUMMYFUNCTION("IF(ISBETWEEN(B2993,60,69), ""Old"", IF(ISBETWEEN(B2993, 20, 29), ""Young"", ""Other""))"),"Old")</f>
        <v>Old</v>
      </c>
    </row>
    <row r="2994">
      <c r="A2994" s="40">
        <v>21256.0</v>
      </c>
      <c r="B2994" s="39">
        <f t="shared" si="1"/>
        <v>63</v>
      </c>
      <c r="C2994" s="39" t="str">
        <f>IFERROR(__xludf.DUMMYFUNCTION("IF(ISBETWEEN(B2994,60,69), ""Old"", IF(ISBETWEEN(B2994, 20, 29), ""Young"", ""Other""))"),"Old")</f>
        <v>Old</v>
      </c>
    </row>
    <row r="2995">
      <c r="A2995" s="40">
        <v>21257.0</v>
      </c>
      <c r="B2995" s="39">
        <f t="shared" si="1"/>
        <v>63</v>
      </c>
      <c r="C2995" s="39" t="str">
        <f>IFERROR(__xludf.DUMMYFUNCTION("IF(ISBETWEEN(B2995,60,69), ""Old"", IF(ISBETWEEN(B2995, 20, 29), ""Young"", ""Other""))"),"Old")</f>
        <v>Old</v>
      </c>
    </row>
    <row r="2996">
      <c r="A2996" s="40">
        <v>21258.0</v>
      </c>
      <c r="B2996" s="39">
        <f t="shared" si="1"/>
        <v>63</v>
      </c>
      <c r="C2996" s="39" t="str">
        <f>IFERROR(__xludf.DUMMYFUNCTION("IF(ISBETWEEN(B2996,60,69), ""Old"", IF(ISBETWEEN(B2996, 20, 29), ""Young"", ""Other""))"),"Old")</f>
        <v>Old</v>
      </c>
    </row>
    <row r="2997">
      <c r="A2997" s="40">
        <v>21259.0</v>
      </c>
      <c r="B2997" s="39">
        <f t="shared" si="1"/>
        <v>63</v>
      </c>
      <c r="C2997" s="39" t="str">
        <f>IFERROR(__xludf.DUMMYFUNCTION("IF(ISBETWEEN(B2997,60,69), ""Old"", IF(ISBETWEEN(B2997, 20, 29), ""Young"", ""Other""))"),"Old")</f>
        <v>Old</v>
      </c>
    </row>
    <row r="2998">
      <c r="A2998" s="40">
        <v>21260.0</v>
      </c>
      <c r="B2998" s="39">
        <f t="shared" si="1"/>
        <v>63</v>
      </c>
      <c r="C2998" s="39" t="str">
        <f>IFERROR(__xludf.DUMMYFUNCTION("IF(ISBETWEEN(B2998,60,69), ""Old"", IF(ISBETWEEN(B2998, 20, 29), ""Young"", ""Other""))"),"Old")</f>
        <v>Old</v>
      </c>
    </row>
    <row r="2999">
      <c r="A2999" s="40">
        <v>21261.0</v>
      </c>
      <c r="B2999" s="39">
        <f t="shared" si="1"/>
        <v>63</v>
      </c>
      <c r="C2999" s="39" t="str">
        <f>IFERROR(__xludf.DUMMYFUNCTION("IF(ISBETWEEN(B2999,60,69), ""Old"", IF(ISBETWEEN(B2999, 20, 29), ""Young"", ""Other""))"),"Old")</f>
        <v>Old</v>
      </c>
    </row>
    <row r="3000">
      <c r="A3000" s="40">
        <v>21262.0</v>
      </c>
      <c r="B3000" s="39">
        <f t="shared" si="1"/>
        <v>63</v>
      </c>
      <c r="C3000" s="39" t="str">
        <f>IFERROR(__xludf.DUMMYFUNCTION("IF(ISBETWEEN(B3000,60,69), ""Old"", IF(ISBETWEEN(B3000, 20, 29), ""Young"", ""Other""))"),"Old")</f>
        <v>Old</v>
      </c>
    </row>
    <row r="3001">
      <c r="A3001" s="40">
        <v>21263.0</v>
      </c>
      <c r="B3001" s="39">
        <f t="shared" si="1"/>
        <v>63</v>
      </c>
      <c r="C3001" s="39" t="str">
        <f>IFERROR(__xludf.DUMMYFUNCTION("IF(ISBETWEEN(B3001,60,69), ""Old"", IF(ISBETWEEN(B3001, 20, 29), ""Young"", ""Other""))"),"Old")</f>
        <v>Old</v>
      </c>
    </row>
    <row r="3002">
      <c r="A3002" s="40">
        <v>21264.0</v>
      </c>
      <c r="B3002" s="39">
        <f t="shared" si="1"/>
        <v>63</v>
      </c>
      <c r="C3002" s="39" t="str">
        <f>IFERROR(__xludf.DUMMYFUNCTION("IF(ISBETWEEN(B3002,60,69), ""Old"", IF(ISBETWEEN(B3002, 20, 29), ""Young"", ""Other""))"),"Old")</f>
        <v>Old</v>
      </c>
    </row>
    <row r="3003">
      <c r="A3003" s="40">
        <v>21265.0</v>
      </c>
      <c r="B3003" s="39">
        <f t="shared" si="1"/>
        <v>63</v>
      </c>
      <c r="C3003" s="39" t="str">
        <f>IFERROR(__xludf.DUMMYFUNCTION("IF(ISBETWEEN(B3003,60,69), ""Old"", IF(ISBETWEEN(B3003, 20, 29), ""Young"", ""Other""))"),"Old")</f>
        <v>Old</v>
      </c>
    </row>
    <row r="3004">
      <c r="A3004" s="40">
        <v>21266.0</v>
      </c>
      <c r="B3004" s="39">
        <f t="shared" si="1"/>
        <v>63</v>
      </c>
      <c r="C3004" s="39" t="str">
        <f>IFERROR(__xludf.DUMMYFUNCTION("IF(ISBETWEEN(B3004,60,69), ""Old"", IF(ISBETWEEN(B3004, 20, 29), ""Young"", ""Other""))"),"Old")</f>
        <v>Old</v>
      </c>
    </row>
    <row r="3005">
      <c r="A3005" s="40">
        <v>21267.0</v>
      </c>
      <c r="B3005" s="39">
        <f t="shared" si="1"/>
        <v>63</v>
      </c>
      <c r="C3005" s="39" t="str">
        <f>IFERROR(__xludf.DUMMYFUNCTION("IF(ISBETWEEN(B3005,60,69), ""Old"", IF(ISBETWEEN(B3005, 20, 29), ""Young"", ""Other""))"),"Old")</f>
        <v>Old</v>
      </c>
    </row>
    <row r="3006">
      <c r="A3006" s="40">
        <v>21268.0</v>
      </c>
      <c r="B3006" s="39">
        <f t="shared" si="1"/>
        <v>63</v>
      </c>
      <c r="C3006" s="39" t="str">
        <f>IFERROR(__xludf.DUMMYFUNCTION("IF(ISBETWEEN(B3006,60,69), ""Old"", IF(ISBETWEEN(B3006, 20, 29), ""Young"", ""Other""))"),"Old")</f>
        <v>Old</v>
      </c>
    </row>
    <row r="3007">
      <c r="A3007" s="40">
        <v>21269.0</v>
      </c>
      <c r="B3007" s="39">
        <f t="shared" si="1"/>
        <v>63</v>
      </c>
      <c r="C3007" s="39" t="str">
        <f>IFERROR(__xludf.DUMMYFUNCTION("IF(ISBETWEEN(B3007,60,69), ""Old"", IF(ISBETWEEN(B3007, 20, 29), ""Young"", ""Other""))"),"Old")</f>
        <v>Old</v>
      </c>
    </row>
    <row r="3008">
      <c r="A3008" s="40">
        <v>21270.0</v>
      </c>
      <c r="B3008" s="39">
        <f t="shared" si="1"/>
        <v>63</v>
      </c>
      <c r="C3008" s="39" t="str">
        <f>IFERROR(__xludf.DUMMYFUNCTION("IF(ISBETWEEN(B3008,60,69), ""Old"", IF(ISBETWEEN(B3008, 20, 29), ""Young"", ""Other""))"),"Old")</f>
        <v>Old</v>
      </c>
    </row>
    <row r="3009">
      <c r="A3009" s="40">
        <v>21271.0</v>
      </c>
      <c r="B3009" s="39">
        <f t="shared" si="1"/>
        <v>63</v>
      </c>
      <c r="C3009" s="39" t="str">
        <f>IFERROR(__xludf.DUMMYFUNCTION("IF(ISBETWEEN(B3009,60,69), ""Old"", IF(ISBETWEEN(B3009, 20, 29), ""Young"", ""Other""))"),"Old")</f>
        <v>Old</v>
      </c>
    </row>
    <row r="3010">
      <c r="A3010" s="40">
        <v>21272.0</v>
      </c>
      <c r="B3010" s="39">
        <f t="shared" si="1"/>
        <v>63</v>
      </c>
      <c r="C3010" s="39" t="str">
        <f>IFERROR(__xludf.DUMMYFUNCTION("IF(ISBETWEEN(B3010,60,69), ""Old"", IF(ISBETWEEN(B3010, 20, 29), ""Young"", ""Other""))"),"Old")</f>
        <v>Old</v>
      </c>
    </row>
    <row r="3011">
      <c r="A3011" s="40">
        <v>21273.0</v>
      </c>
      <c r="B3011" s="39">
        <f t="shared" si="1"/>
        <v>63</v>
      </c>
      <c r="C3011" s="39" t="str">
        <f>IFERROR(__xludf.DUMMYFUNCTION("IF(ISBETWEEN(B3011,60,69), ""Old"", IF(ISBETWEEN(B3011, 20, 29), ""Young"", ""Other""))"),"Old")</f>
        <v>Old</v>
      </c>
    </row>
    <row r="3012">
      <c r="A3012" s="40">
        <v>21274.0</v>
      </c>
      <c r="B3012" s="39">
        <f t="shared" si="1"/>
        <v>63</v>
      </c>
      <c r="C3012" s="39" t="str">
        <f>IFERROR(__xludf.DUMMYFUNCTION("IF(ISBETWEEN(B3012,60,69), ""Old"", IF(ISBETWEEN(B3012, 20, 29), ""Young"", ""Other""))"),"Old")</f>
        <v>Old</v>
      </c>
    </row>
    <row r="3013">
      <c r="A3013" s="40">
        <v>21275.0</v>
      </c>
      <c r="B3013" s="39">
        <f t="shared" si="1"/>
        <v>63</v>
      </c>
      <c r="C3013" s="39" t="str">
        <f>IFERROR(__xludf.DUMMYFUNCTION("IF(ISBETWEEN(B3013,60,69), ""Old"", IF(ISBETWEEN(B3013, 20, 29), ""Young"", ""Other""))"),"Old")</f>
        <v>Old</v>
      </c>
    </row>
    <row r="3014">
      <c r="A3014" s="40">
        <v>21276.0</v>
      </c>
      <c r="B3014" s="39">
        <f t="shared" si="1"/>
        <v>63</v>
      </c>
      <c r="C3014" s="39" t="str">
        <f>IFERROR(__xludf.DUMMYFUNCTION("IF(ISBETWEEN(B3014,60,69), ""Old"", IF(ISBETWEEN(B3014, 20, 29), ""Young"", ""Other""))"),"Old")</f>
        <v>Old</v>
      </c>
    </row>
    <row r="3015">
      <c r="A3015" s="40">
        <v>21277.0</v>
      </c>
      <c r="B3015" s="39">
        <f t="shared" si="1"/>
        <v>63</v>
      </c>
      <c r="C3015" s="39" t="str">
        <f>IFERROR(__xludf.DUMMYFUNCTION("IF(ISBETWEEN(B3015,60,69), ""Old"", IF(ISBETWEEN(B3015, 20, 29), ""Young"", ""Other""))"),"Old")</f>
        <v>Old</v>
      </c>
    </row>
    <row r="3016">
      <c r="A3016" s="40">
        <v>21278.0</v>
      </c>
      <c r="B3016" s="39">
        <f t="shared" si="1"/>
        <v>63</v>
      </c>
      <c r="C3016" s="39" t="str">
        <f>IFERROR(__xludf.DUMMYFUNCTION("IF(ISBETWEEN(B3016,60,69), ""Old"", IF(ISBETWEEN(B3016, 20, 29), ""Young"", ""Other""))"),"Old")</f>
        <v>Old</v>
      </c>
    </row>
    <row r="3017">
      <c r="A3017" s="40">
        <v>21279.0</v>
      </c>
      <c r="B3017" s="39">
        <f t="shared" si="1"/>
        <v>63</v>
      </c>
      <c r="C3017" s="39" t="str">
        <f>IFERROR(__xludf.DUMMYFUNCTION("IF(ISBETWEEN(B3017,60,69), ""Old"", IF(ISBETWEEN(B3017, 20, 29), ""Young"", ""Other""))"),"Old")</f>
        <v>Old</v>
      </c>
    </row>
    <row r="3018">
      <c r="A3018" s="40">
        <v>21280.0</v>
      </c>
      <c r="B3018" s="39">
        <f t="shared" si="1"/>
        <v>63</v>
      </c>
      <c r="C3018" s="39" t="str">
        <f>IFERROR(__xludf.DUMMYFUNCTION("IF(ISBETWEEN(B3018,60,69), ""Old"", IF(ISBETWEEN(B3018, 20, 29), ""Young"", ""Other""))"),"Old")</f>
        <v>Old</v>
      </c>
    </row>
    <row r="3019">
      <c r="A3019" s="40">
        <v>21281.0</v>
      </c>
      <c r="B3019" s="39">
        <f t="shared" si="1"/>
        <v>63</v>
      </c>
      <c r="C3019" s="39" t="str">
        <f>IFERROR(__xludf.DUMMYFUNCTION("IF(ISBETWEEN(B3019,60,69), ""Old"", IF(ISBETWEEN(B3019, 20, 29), ""Young"", ""Other""))"),"Old")</f>
        <v>Old</v>
      </c>
    </row>
    <row r="3020">
      <c r="A3020" s="40">
        <v>21282.0</v>
      </c>
      <c r="B3020" s="39">
        <f t="shared" si="1"/>
        <v>63</v>
      </c>
      <c r="C3020" s="39" t="str">
        <f>IFERROR(__xludf.DUMMYFUNCTION("IF(ISBETWEEN(B3020,60,69), ""Old"", IF(ISBETWEEN(B3020, 20, 29), ""Young"", ""Other""))"),"Old")</f>
        <v>Old</v>
      </c>
    </row>
    <row r="3021">
      <c r="A3021" s="40">
        <v>21283.0</v>
      </c>
      <c r="B3021" s="39">
        <f t="shared" si="1"/>
        <v>63</v>
      </c>
      <c r="C3021" s="39" t="str">
        <f>IFERROR(__xludf.DUMMYFUNCTION("IF(ISBETWEEN(B3021,60,69), ""Old"", IF(ISBETWEEN(B3021, 20, 29), ""Young"", ""Other""))"),"Old")</f>
        <v>Old</v>
      </c>
    </row>
    <row r="3022">
      <c r="A3022" s="40">
        <v>21284.0</v>
      </c>
      <c r="B3022" s="39">
        <f t="shared" si="1"/>
        <v>63</v>
      </c>
      <c r="C3022" s="39" t="str">
        <f>IFERROR(__xludf.DUMMYFUNCTION("IF(ISBETWEEN(B3022,60,69), ""Old"", IF(ISBETWEEN(B3022, 20, 29), ""Young"", ""Other""))"),"Old")</f>
        <v>Old</v>
      </c>
    </row>
    <row r="3023">
      <c r="A3023" s="40">
        <v>21285.0</v>
      </c>
      <c r="B3023" s="39">
        <f t="shared" si="1"/>
        <v>63</v>
      </c>
      <c r="C3023" s="39" t="str">
        <f>IFERROR(__xludf.DUMMYFUNCTION("IF(ISBETWEEN(B3023,60,69), ""Old"", IF(ISBETWEEN(B3023, 20, 29), ""Young"", ""Other""))"),"Old")</f>
        <v>Old</v>
      </c>
    </row>
    <row r="3024">
      <c r="A3024" s="40">
        <v>21286.0</v>
      </c>
      <c r="B3024" s="39">
        <f t="shared" si="1"/>
        <v>63</v>
      </c>
      <c r="C3024" s="39" t="str">
        <f>IFERROR(__xludf.DUMMYFUNCTION("IF(ISBETWEEN(B3024,60,69), ""Old"", IF(ISBETWEEN(B3024, 20, 29), ""Young"", ""Other""))"),"Old")</f>
        <v>Old</v>
      </c>
    </row>
    <row r="3025">
      <c r="A3025" s="40">
        <v>21287.0</v>
      </c>
      <c r="B3025" s="39">
        <f t="shared" si="1"/>
        <v>63</v>
      </c>
      <c r="C3025" s="39" t="str">
        <f>IFERROR(__xludf.DUMMYFUNCTION("IF(ISBETWEEN(B3025,60,69), ""Old"", IF(ISBETWEEN(B3025, 20, 29), ""Young"", ""Other""))"),"Old")</f>
        <v>Old</v>
      </c>
    </row>
    <row r="3026">
      <c r="A3026" s="40">
        <v>21288.0</v>
      </c>
      <c r="B3026" s="39">
        <f t="shared" si="1"/>
        <v>63</v>
      </c>
      <c r="C3026" s="39" t="str">
        <f>IFERROR(__xludf.DUMMYFUNCTION("IF(ISBETWEEN(B3026,60,69), ""Old"", IF(ISBETWEEN(B3026, 20, 29), ""Young"", ""Other""))"),"Old")</f>
        <v>Old</v>
      </c>
    </row>
    <row r="3027">
      <c r="A3027" s="40">
        <v>21289.0</v>
      </c>
      <c r="B3027" s="39">
        <f t="shared" si="1"/>
        <v>63</v>
      </c>
      <c r="C3027" s="39" t="str">
        <f>IFERROR(__xludf.DUMMYFUNCTION("IF(ISBETWEEN(B3027,60,69), ""Old"", IF(ISBETWEEN(B3027, 20, 29), ""Young"", ""Other""))"),"Old")</f>
        <v>Old</v>
      </c>
    </row>
    <row r="3028">
      <c r="A3028" s="40">
        <v>21290.0</v>
      </c>
      <c r="B3028" s="39">
        <f t="shared" si="1"/>
        <v>63</v>
      </c>
      <c r="C3028" s="39" t="str">
        <f>IFERROR(__xludf.DUMMYFUNCTION("IF(ISBETWEEN(B3028,60,69), ""Old"", IF(ISBETWEEN(B3028, 20, 29), ""Young"", ""Other""))"),"Old")</f>
        <v>Old</v>
      </c>
    </row>
    <row r="3029">
      <c r="A3029" s="40">
        <v>21291.0</v>
      </c>
      <c r="B3029" s="39">
        <f t="shared" si="1"/>
        <v>63</v>
      </c>
      <c r="C3029" s="39" t="str">
        <f>IFERROR(__xludf.DUMMYFUNCTION("IF(ISBETWEEN(B3029,60,69), ""Old"", IF(ISBETWEEN(B3029, 20, 29), ""Young"", ""Other""))"),"Old")</f>
        <v>Old</v>
      </c>
    </row>
    <row r="3030">
      <c r="A3030" s="40">
        <v>21292.0</v>
      </c>
      <c r="B3030" s="39">
        <f t="shared" si="1"/>
        <v>63</v>
      </c>
      <c r="C3030" s="39" t="str">
        <f>IFERROR(__xludf.DUMMYFUNCTION("IF(ISBETWEEN(B3030,60,69), ""Old"", IF(ISBETWEEN(B3030, 20, 29), ""Young"", ""Other""))"),"Old")</f>
        <v>Old</v>
      </c>
    </row>
    <row r="3031">
      <c r="A3031" s="40">
        <v>21293.0</v>
      </c>
      <c r="B3031" s="39">
        <f t="shared" si="1"/>
        <v>63</v>
      </c>
      <c r="C3031" s="39" t="str">
        <f>IFERROR(__xludf.DUMMYFUNCTION("IF(ISBETWEEN(B3031,60,69), ""Old"", IF(ISBETWEEN(B3031, 20, 29), ""Young"", ""Other""))"),"Old")</f>
        <v>Old</v>
      </c>
    </row>
    <row r="3032">
      <c r="A3032" s="40">
        <v>21294.0</v>
      </c>
      <c r="B3032" s="39">
        <f t="shared" si="1"/>
        <v>63</v>
      </c>
      <c r="C3032" s="39" t="str">
        <f>IFERROR(__xludf.DUMMYFUNCTION("IF(ISBETWEEN(B3032,60,69), ""Old"", IF(ISBETWEEN(B3032, 20, 29), ""Young"", ""Other""))"),"Old")</f>
        <v>Old</v>
      </c>
    </row>
    <row r="3033">
      <c r="A3033" s="40">
        <v>21295.0</v>
      </c>
      <c r="B3033" s="39">
        <f t="shared" si="1"/>
        <v>63</v>
      </c>
      <c r="C3033" s="39" t="str">
        <f>IFERROR(__xludf.DUMMYFUNCTION("IF(ISBETWEEN(B3033,60,69), ""Old"", IF(ISBETWEEN(B3033, 20, 29), ""Young"", ""Other""))"),"Old")</f>
        <v>Old</v>
      </c>
    </row>
    <row r="3034">
      <c r="A3034" s="40">
        <v>21296.0</v>
      </c>
      <c r="B3034" s="39">
        <f t="shared" si="1"/>
        <v>63</v>
      </c>
      <c r="C3034" s="39" t="str">
        <f>IFERROR(__xludf.DUMMYFUNCTION("IF(ISBETWEEN(B3034,60,69), ""Old"", IF(ISBETWEEN(B3034, 20, 29), ""Young"", ""Other""))"),"Old")</f>
        <v>Old</v>
      </c>
    </row>
    <row r="3035">
      <c r="A3035" s="40">
        <v>21297.0</v>
      </c>
      <c r="B3035" s="39">
        <f t="shared" si="1"/>
        <v>63</v>
      </c>
      <c r="C3035" s="39" t="str">
        <f>IFERROR(__xludf.DUMMYFUNCTION("IF(ISBETWEEN(B3035,60,69), ""Old"", IF(ISBETWEEN(B3035, 20, 29), ""Young"", ""Other""))"),"Old")</f>
        <v>Old</v>
      </c>
    </row>
    <row r="3036">
      <c r="A3036" s="40">
        <v>21298.0</v>
      </c>
      <c r="B3036" s="39">
        <f t="shared" si="1"/>
        <v>63</v>
      </c>
      <c r="C3036" s="39" t="str">
        <f>IFERROR(__xludf.DUMMYFUNCTION("IF(ISBETWEEN(B3036,60,69), ""Old"", IF(ISBETWEEN(B3036, 20, 29), ""Young"", ""Other""))"),"Old")</f>
        <v>Old</v>
      </c>
    </row>
    <row r="3037">
      <c r="A3037" s="40">
        <v>21299.0</v>
      </c>
      <c r="B3037" s="39">
        <f t="shared" si="1"/>
        <v>63</v>
      </c>
      <c r="C3037" s="39" t="str">
        <f>IFERROR(__xludf.DUMMYFUNCTION("IF(ISBETWEEN(B3037,60,69), ""Old"", IF(ISBETWEEN(B3037, 20, 29), ""Young"", ""Other""))"),"Old")</f>
        <v>Old</v>
      </c>
    </row>
    <row r="3038">
      <c r="A3038" s="40">
        <v>21300.0</v>
      </c>
      <c r="B3038" s="39">
        <f t="shared" si="1"/>
        <v>63</v>
      </c>
      <c r="C3038" s="39" t="str">
        <f>IFERROR(__xludf.DUMMYFUNCTION("IF(ISBETWEEN(B3038,60,69), ""Old"", IF(ISBETWEEN(B3038, 20, 29), ""Young"", ""Other""))"),"Old")</f>
        <v>Old</v>
      </c>
    </row>
    <row r="3039">
      <c r="A3039" s="40">
        <v>21301.0</v>
      </c>
      <c r="B3039" s="39">
        <f t="shared" si="1"/>
        <v>63</v>
      </c>
      <c r="C3039" s="39" t="str">
        <f>IFERROR(__xludf.DUMMYFUNCTION("IF(ISBETWEEN(B3039,60,69), ""Old"", IF(ISBETWEEN(B3039, 20, 29), ""Young"", ""Other""))"),"Old")</f>
        <v>Old</v>
      </c>
    </row>
    <row r="3040">
      <c r="A3040" s="40">
        <v>21302.0</v>
      </c>
      <c r="B3040" s="39">
        <f t="shared" si="1"/>
        <v>63</v>
      </c>
      <c r="C3040" s="39" t="str">
        <f>IFERROR(__xludf.DUMMYFUNCTION("IF(ISBETWEEN(B3040,60,69), ""Old"", IF(ISBETWEEN(B3040, 20, 29), ""Young"", ""Other""))"),"Old")</f>
        <v>Old</v>
      </c>
    </row>
    <row r="3041">
      <c r="A3041" s="40">
        <v>21303.0</v>
      </c>
      <c r="B3041" s="39">
        <f t="shared" si="1"/>
        <v>63</v>
      </c>
      <c r="C3041" s="39" t="str">
        <f>IFERROR(__xludf.DUMMYFUNCTION("IF(ISBETWEEN(B3041,60,69), ""Old"", IF(ISBETWEEN(B3041, 20, 29), ""Young"", ""Other""))"),"Old")</f>
        <v>Old</v>
      </c>
    </row>
    <row r="3042">
      <c r="A3042" s="40">
        <v>21304.0</v>
      </c>
      <c r="B3042" s="39">
        <f t="shared" si="1"/>
        <v>63</v>
      </c>
      <c r="C3042" s="39" t="str">
        <f>IFERROR(__xludf.DUMMYFUNCTION("IF(ISBETWEEN(B3042,60,69), ""Old"", IF(ISBETWEEN(B3042, 20, 29), ""Young"", ""Other""))"),"Old")</f>
        <v>Old</v>
      </c>
    </row>
    <row r="3043">
      <c r="A3043" s="40">
        <v>21305.0</v>
      </c>
      <c r="B3043" s="39">
        <f t="shared" si="1"/>
        <v>63</v>
      </c>
      <c r="C3043" s="39" t="str">
        <f>IFERROR(__xludf.DUMMYFUNCTION("IF(ISBETWEEN(B3043,60,69), ""Old"", IF(ISBETWEEN(B3043, 20, 29), ""Young"", ""Other""))"),"Old")</f>
        <v>Old</v>
      </c>
    </row>
    <row r="3044">
      <c r="A3044" s="40">
        <v>21306.0</v>
      </c>
      <c r="B3044" s="39">
        <f t="shared" si="1"/>
        <v>63</v>
      </c>
      <c r="C3044" s="39" t="str">
        <f>IFERROR(__xludf.DUMMYFUNCTION("IF(ISBETWEEN(B3044,60,69), ""Old"", IF(ISBETWEEN(B3044, 20, 29), ""Young"", ""Other""))"),"Old")</f>
        <v>Old</v>
      </c>
    </row>
    <row r="3045">
      <c r="A3045" s="40">
        <v>21307.0</v>
      </c>
      <c r="B3045" s="39">
        <f t="shared" si="1"/>
        <v>63</v>
      </c>
      <c r="C3045" s="39" t="str">
        <f>IFERROR(__xludf.DUMMYFUNCTION("IF(ISBETWEEN(B3045,60,69), ""Old"", IF(ISBETWEEN(B3045, 20, 29), ""Young"", ""Other""))"),"Old")</f>
        <v>Old</v>
      </c>
    </row>
    <row r="3046">
      <c r="A3046" s="40">
        <v>21308.0</v>
      </c>
      <c r="B3046" s="39">
        <f t="shared" si="1"/>
        <v>63</v>
      </c>
      <c r="C3046" s="39" t="str">
        <f>IFERROR(__xludf.DUMMYFUNCTION("IF(ISBETWEEN(B3046,60,69), ""Old"", IF(ISBETWEEN(B3046, 20, 29), ""Young"", ""Other""))"),"Old")</f>
        <v>Old</v>
      </c>
    </row>
    <row r="3047">
      <c r="A3047" s="40">
        <v>21309.0</v>
      </c>
      <c r="B3047" s="39">
        <f t="shared" si="1"/>
        <v>63</v>
      </c>
      <c r="C3047" s="39" t="str">
        <f>IFERROR(__xludf.DUMMYFUNCTION("IF(ISBETWEEN(B3047,60,69), ""Old"", IF(ISBETWEEN(B3047, 20, 29), ""Young"", ""Other""))"),"Old")</f>
        <v>Old</v>
      </c>
    </row>
    <row r="3048">
      <c r="A3048" s="40">
        <v>21310.0</v>
      </c>
      <c r="B3048" s="39">
        <f t="shared" si="1"/>
        <v>63</v>
      </c>
      <c r="C3048" s="39" t="str">
        <f>IFERROR(__xludf.DUMMYFUNCTION("IF(ISBETWEEN(B3048,60,69), ""Old"", IF(ISBETWEEN(B3048, 20, 29), ""Young"", ""Other""))"),"Old")</f>
        <v>Old</v>
      </c>
    </row>
    <row r="3049">
      <c r="A3049" s="40">
        <v>21311.0</v>
      </c>
      <c r="B3049" s="39">
        <f t="shared" si="1"/>
        <v>63</v>
      </c>
      <c r="C3049" s="39" t="str">
        <f>IFERROR(__xludf.DUMMYFUNCTION("IF(ISBETWEEN(B3049,60,69), ""Old"", IF(ISBETWEEN(B3049, 20, 29), ""Young"", ""Other""))"),"Old")</f>
        <v>Old</v>
      </c>
    </row>
    <row r="3050">
      <c r="A3050" s="40">
        <v>21312.0</v>
      </c>
      <c r="B3050" s="39">
        <f t="shared" si="1"/>
        <v>63</v>
      </c>
      <c r="C3050" s="39" t="str">
        <f>IFERROR(__xludf.DUMMYFUNCTION("IF(ISBETWEEN(B3050,60,69), ""Old"", IF(ISBETWEEN(B3050, 20, 29), ""Young"", ""Other""))"),"Old")</f>
        <v>Old</v>
      </c>
    </row>
    <row r="3051">
      <c r="A3051" s="40">
        <v>21313.0</v>
      </c>
      <c r="B3051" s="39">
        <f t="shared" si="1"/>
        <v>63</v>
      </c>
      <c r="C3051" s="39" t="str">
        <f>IFERROR(__xludf.DUMMYFUNCTION("IF(ISBETWEEN(B3051,60,69), ""Old"", IF(ISBETWEEN(B3051, 20, 29), ""Young"", ""Other""))"),"Old")</f>
        <v>Old</v>
      </c>
    </row>
    <row r="3052">
      <c r="A3052" s="40">
        <v>21314.0</v>
      </c>
      <c r="B3052" s="39">
        <f t="shared" si="1"/>
        <v>63</v>
      </c>
      <c r="C3052" s="39" t="str">
        <f>IFERROR(__xludf.DUMMYFUNCTION("IF(ISBETWEEN(B3052,60,69), ""Old"", IF(ISBETWEEN(B3052, 20, 29), ""Young"", ""Other""))"),"Old")</f>
        <v>Old</v>
      </c>
    </row>
    <row r="3053">
      <c r="A3053" s="40">
        <v>21315.0</v>
      </c>
      <c r="B3053" s="39">
        <f t="shared" si="1"/>
        <v>63</v>
      </c>
      <c r="C3053" s="39" t="str">
        <f>IFERROR(__xludf.DUMMYFUNCTION("IF(ISBETWEEN(B3053,60,69), ""Old"", IF(ISBETWEEN(B3053, 20, 29), ""Young"", ""Other""))"),"Old")</f>
        <v>Old</v>
      </c>
    </row>
    <row r="3054">
      <c r="A3054" s="40">
        <v>21316.0</v>
      </c>
      <c r="B3054" s="39">
        <f t="shared" si="1"/>
        <v>63</v>
      </c>
      <c r="C3054" s="39" t="str">
        <f>IFERROR(__xludf.DUMMYFUNCTION("IF(ISBETWEEN(B3054,60,69), ""Old"", IF(ISBETWEEN(B3054, 20, 29), ""Young"", ""Other""))"),"Old")</f>
        <v>Old</v>
      </c>
    </row>
    <row r="3055">
      <c r="A3055" s="40">
        <v>21317.0</v>
      </c>
      <c r="B3055" s="39">
        <f t="shared" si="1"/>
        <v>63</v>
      </c>
      <c r="C3055" s="39" t="str">
        <f>IFERROR(__xludf.DUMMYFUNCTION("IF(ISBETWEEN(B3055,60,69), ""Old"", IF(ISBETWEEN(B3055, 20, 29), ""Young"", ""Other""))"),"Old")</f>
        <v>Old</v>
      </c>
    </row>
    <row r="3056">
      <c r="A3056" s="40">
        <v>21318.0</v>
      </c>
      <c r="B3056" s="39">
        <f t="shared" si="1"/>
        <v>63</v>
      </c>
      <c r="C3056" s="39" t="str">
        <f>IFERROR(__xludf.DUMMYFUNCTION("IF(ISBETWEEN(B3056,60,69), ""Old"", IF(ISBETWEEN(B3056, 20, 29), ""Young"", ""Other""))"),"Old")</f>
        <v>Old</v>
      </c>
    </row>
    <row r="3057">
      <c r="A3057" s="40">
        <v>21319.0</v>
      </c>
      <c r="B3057" s="39">
        <f t="shared" si="1"/>
        <v>63</v>
      </c>
      <c r="C3057" s="39" t="str">
        <f>IFERROR(__xludf.DUMMYFUNCTION("IF(ISBETWEEN(B3057,60,69), ""Old"", IF(ISBETWEEN(B3057, 20, 29), ""Young"", ""Other""))"),"Old")</f>
        <v>Old</v>
      </c>
    </row>
    <row r="3058">
      <c r="A3058" s="40">
        <v>21320.0</v>
      </c>
      <c r="B3058" s="39">
        <f t="shared" si="1"/>
        <v>63</v>
      </c>
      <c r="C3058" s="39" t="str">
        <f>IFERROR(__xludf.DUMMYFUNCTION("IF(ISBETWEEN(B3058,60,69), ""Old"", IF(ISBETWEEN(B3058, 20, 29), ""Young"", ""Other""))"),"Old")</f>
        <v>Old</v>
      </c>
    </row>
    <row r="3059">
      <c r="A3059" s="40">
        <v>21321.0</v>
      </c>
      <c r="B3059" s="39">
        <f t="shared" si="1"/>
        <v>63</v>
      </c>
      <c r="C3059" s="39" t="str">
        <f>IFERROR(__xludf.DUMMYFUNCTION("IF(ISBETWEEN(B3059,60,69), ""Old"", IF(ISBETWEEN(B3059, 20, 29), ""Young"", ""Other""))"),"Old")</f>
        <v>Old</v>
      </c>
    </row>
    <row r="3060">
      <c r="A3060" s="40">
        <v>21322.0</v>
      </c>
      <c r="B3060" s="39">
        <f t="shared" si="1"/>
        <v>63</v>
      </c>
      <c r="C3060" s="39" t="str">
        <f>IFERROR(__xludf.DUMMYFUNCTION("IF(ISBETWEEN(B3060,60,69), ""Old"", IF(ISBETWEEN(B3060, 20, 29), ""Young"", ""Other""))"),"Old")</f>
        <v>Old</v>
      </c>
    </row>
    <row r="3061">
      <c r="A3061" s="40">
        <v>21323.0</v>
      </c>
      <c r="B3061" s="39">
        <f t="shared" si="1"/>
        <v>63</v>
      </c>
      <c r="C3061" s="39" t="str">
        <f>IFERROR(__xludf.DUMMYFUNCTION("IF(ISBETWEEN(B3061,60,69), ""Old"", IF(ISBETWEEN(B3061, 20, 29), ""Young"", ""Other""))"),"Old")</f>
        <v>Old</v>
      </c>
    </row>
    <row r="3062">
      <c r="A3062" s="40">
        <v>21324.0</v>
      </c>
      <c r="B3062" s="39">
        <f t="shared" si="1"/>
        <v>63</v>
      </c>
      <c r="C3062" s="39" t="str">
        <f>IFERROR(__xludf.DUMMYFUNCTION("IF(ISBETWEEN(B3062,60,69), ""Old"", IF(ISBETWEEN(B3062, 20, 29), ""Young"", ""Other""))"),"Old")</f>
        <v>Old</v>
      </c>
    </row>
    <row r="3063">
      <c r="A3063" s="40">
        <v>21325.0</v>
      </c>
      <c r="B3063" s="39">
        <f t="shared" si="1"/>
        <v>63</v>
      </c>
      <c r="C3063" s="39" t="str">
        <f>IFERROR(__xludf.DUMMYFUNCTION("IF(ISBETWEEN(B3063,60,69), ""Old"", IF(ISBETWEEN(B3063, 20, 29), ""Young"", ""Other""))"),"Old")</f>
        <v>Old</v>
      </c>
    </row>
    <row r="3064">
      <c r="A3064" s="40">
        <v>21326.0</v>
      </c>
      <c r="B3064" s="39">
        <f t="shared" si="1"/>
        <v>63</v>
      </c>
      <c r="C3064" s="39" t="str">
        <f>IFERROR(__xludf.DUMMYFUNCTION("IF(ISBETWEEN(B3064,60,69), ""Old"", IF(ISBETWEEN(B3064, 20, 29), ""Young"", ""Other""))"),"Old")</f>
        <v>Old</v>
      </c>
    </row>
    <row r="3065">
      <c r="A3065" s="40">
        <v>21327.0</v>
      </c>
      <c r="B3065" s="39">
        <f t="shared" si="1"/>
        <v>63</v>
      </c>
      <c r="C3065" s="39" t="str">
        <f>IFERROR(__xludf.DUMMYFUNCTION("IF(ISBETWEEN(B3065,60,69), ""Old"", IF(ISBETWEEN(B3065, 20, 29), ""Young"", ""Other""))"),"Old")</f>
        <v>Old</v>
      </c>
    </row>
    <row r="3066">
      <c r="A3066" s="40">
        <v>21328.0</v>
      </c>
      <c r="B3066" s="39">
        <f t="shared" si="1"/>
        <v>63</v>
      </c>
      <c r="C3066" s="39" t="str">
        <f>IFERROR(__xludf.DUMMYFUNCTION("IF(ISBETWEEN(B3066,60,69), ""Old"", IF(ISBETWEEN(B3066, 20, 29), ""Young"", ""Other""))"),"Old")</f>
        <v>Old</v>
      </c>
    </row>
    <row r="3067">
      <c r="A3067" s="40">
        <v>21329.0</v>
      </c>
      <c r="B3067" s="39">
        <f t="shared" si="1"/>
        <v>63</v>
      </c>
      <c r="C3067" s="39" t="str">
        <f>IFERROR(__xludf.DUMMYFUNCTION("IF(ISBETWEEN(B3067,60,69), ""Old"", IF(ISBETWEEN(B3067, 20, 29), ""Young"", ""Other""))"),"Old")</f>
        <v>Old</v>
      </c>
    </row>
    <row r="3068">
      <c r="A3068" s="40">
        <v>21330.0</v>
      </c>
      <c r="B3068" s="39">
        <f t="shared" si="1"/>
        <v>63</v>
      </c>
      <c r="C3068" s="39" t="str">
        <f>IFERROR(__xludf.DUMMYFUNCTION("IF(ISBETWEEN(B3068,60,69), ""Old"", IF(ISBETWEEN(B3068, 20, 29), ""Young"", ""Other""))"),"Old")</f>
        <v>Old</v>
      </c>
    </row>
    <row r="3069">
      <c r="A3069" s="40">
        <v>21331.0</v>
      </c>
      <c r="B3069" s="39">
        <f t="shared" si="1"/>
        <v>63</v>
      </c>
      <c r="C3069" s="39" t="str">
        <f>IFERROR(__xludf.DUMMYFUNCTION("IF(ISBETWEEN(B3069,60,69), ""Old"", IF(ISBETWEEN(B3069, 20, 29), ""Young"", ""Other""))"),"Old")</f>
        <v>Old</v>
      </c>
    </row>
    <row r="3070">
      <c r="A3070" s="40">
        <v>21332.0</v>
      </c>
      <c r="B3070" s="39">
        <f t="shared" si="1"/>
        <v>63</v>
      </c>
      <c r="C3070" s="39" t="str">
        <f>IFERROR(__xludf.DUMMYFUNCTION("IF(ISBETWEEN(B3070,60,69), ""Old"", IF(ISBETWEEN(B3070, 20, 29), ""Young"", ""Other""))"),"Old")</f>
        <v>Old</v>
      </c>
    </row>
    <row r="3071">
      <c r="A3071" s="40">
        <v>21333.0</v>
      </c>
      <c r="B3071" s="39">
        <f t="shared" si="1"/>
        <v>63</v>
      </c>
      <c r="C3071" s="39" t="str">
        <f>IFERROR(__xludf.DUMMYFUNCTION("IF(ISBETWEEN(B3071,60,69), ""Old"", IF(ISBETWEEN(B3071, 20, 29), ""Young"", ""Other""))"),"Old")</f>
        <v>Old</v>
      </c>
    </row>
    <row r="3072">
      <c r="A3072" s="40">
        <v>21334.0</v>
      </c>
      <c r="B3072" s="39">
        <f t="shared" si="1"/>
        <v>63</v>
      </c>
      <c r="C3072" s="39" t="str">
        <f>IFERROR(__xludf.DUMMYFUNCTION("IF(ISBETWEEN(B3072,60,69), ""Old"", IF(ISBETWEEN(B3072, 20, 29), ""Young"", ""Other""))"),"Old")</f>
        <v>Old</v>
      </c>
    </row>
    <row r="3073">
      <c r="A3073" s="40">
        <v>21335.0</v>
      </c>
      <c r="B3073" s="39">
        <f t="shared" si="1"/>
        <v>63</v>
      </c>
      <c r="C3073" s="39" t="str">
        <f>IFERROR(__xludf.DUMMYFUNCTION("IF(ISBETWEEN(B3073,60,69), ""Old"", IF(ISBETWEEN(B3073, 20, 29), ""Young"", ""Other""))"),"Old")</f>
        <v>Old</v>
      </c>
    </row>
    <row r="3074">
      <c r="A3074" s="40">
        <v>21336.0</v>
      </c>
      <c r="B3074" s="39">
        <f t="shared" si="1"/>
        <v>63</v>
      </c>
      <c r="C3074" s="39" t="str">
        <f>IFERROR(__xludf.DUMMYFUNCTION("IF(ISBETWEEN(B3074,60,69), ""Old"", IF(ISBETWEEN(B3074, 20, 29), ""Young"", ""Other""))"),"Old")</f>
        <v>Old</v>
      </c>
    </row>
    <row r="3075">
      <c r="A3075" s="40">
        <v>21337.0</v>
      </c>
      <c r="B3075" s="39">
        <f t="shared" si="1"/>
        <v>63</v>
      </c>
      <c r="C3075" s="39" t="str">
        <f>IFERROR(__xludf.DUMMYFUNCTION("IF(ISBETWEEN(B3075,60,69), ""Old"", IF(ISBETWEEN(B3075, 20, 29), ""Young"", ""Other""))"),"Old")</f>
        <v>Old</v>
      </c>
    </row>
    <row r="3076">
      <c r="A3076" s="40">
        <v>21338.0</v>
      </c>
      <c r="B3076" s="39">
        <f t="shared" si="1"/>
        <v>63</v>
      </c>
      <c r="C3076" s="39" t="str">
        <f>IFERROR(__xludf.DUMMYFUNCTION("IF(ISBETWEEN(B3076,60,69), ""Old"", IF(ISBETWEEN(B3076, 20, 29), ""Young"", ""Other""))"),"Old")</f>
        <v>Old</v>
      </c>
    </row>
    <row r="3077">
      <c r="A3077" s="40">
        <v>21339.0</v>
      </c>
      <c r="B3077" s="39">
        <f t="shared" si="1"/>
        <v>63</v>
      </c>
      <c r="C3077" s="39" t="str">
        <f>IFERROR(__xludf.DUMMYFUNCTION("IF(ISBETWEEN(B3077,60,69), ""Old"", IF(ISBETWEEN(B3077, 20, 29), ""Young"", ""Other""))"),"Old")</f>
        <v>Old</v>
      </c>
    </row>
    <row r="3078">
      <c r="A3078" s="40">
        <v>21340.0</v>
      </c>
      <c r="B3078" s="39">
        <f t="shared" si="1"/>
        <v>63</v>
      </c>
      <c r="C3078" s="39" t="str">
        <f>IFERROR(__xludf.DUMMYFUNCTION("IF(ISBETWEEN(B3078,60,69), ""Old"", IF(ISBETWEEN(B3078, 20, 29), ""Young"", ""Other""))"),"Old")</f>
        <v>Old</v>
      </c>
    </row>
    <row r="3079">
      <c r="A3079" s="40">
        <v>21341.0</v>
      </c>
      <c r="B3079" s="39">
        <f t="shared" si="1"/>
        <v>63</v>
      </c>
      <c r="C3079" s="39" t="str">
        <f>IFERROR(__xludf.DUMMYFUNCTION("IF(ISBETWEEN(B3079,60,69), ""Old"", IF(ISBETWEEN(B3079, 20, 29), ""Young"", ""Other""))"),"Old")</f>
        <v>Old</v>
      </c>
    </row>
    <row r="3080">
      <c r="A3080" s="40">
        <v>21342.0</v>
      </c>
      <c r="B3080" s="39">
        <f t="shared" si="1"/>
        <v>63</v>
      </c>
      <c r="C3080" s="39" t="str">
        <f>IFERROR(__xludf.DUMMYFUNCTION("IF(ISBETWEEN(B3080,60,69), ""Old"", IF(ISBETWEEN(B3080, 20, 29), ""Young"", ""Other""))"),"Old")</f>
        <v>Old</v>
      </c>
    </row>
    <row r="3081">
      <c r="A3081" s="40">
        <v>21343.0</v>
      </c>
      <c r="B3081" s="39">
        <f t="shared" si="1"/>
        <v>63</v>
      </c>
      <c r="C3081" s="39" t="str">
        <f>IFERROR(__xludf.DUMMYFUNCTION("IF(ISBETWEEN(B3081,60,69), ""Old"", IF(ISBETWEEN(B3081, 20, 29), ""Young"", ""Other""))"),"Old")</f>
        <v>Old</v>
      </c>
    </row>
    <row r="3082">
      <c r="A3082" s="40">
        <v>21344.0</v>
      </c>
      <c r="B3082" s="39">
        <f t="shared" si="1"/>
        <v>63</v>
      </c>
      <c r="C3082" s="39" t="str">
        <f>IFERROR(__xludf.DUMMYFUNCTION("IF(ISBETWEEN(B3082,60,69), ""Old"", IF(ISBETWEEN(B3082, 20, 29), ""Young"", ""Other""))"),"Old")</f>
        <v>Old</v>
      </c>
    </row>
    <row r="3083">
      <c r="A3083" s="40">
        <v>21345.0</v>
      </c>
      <c r="B3083" s="39">
        <f t="shared" si="1"/>
        <v>63</v>
      </c>
      <c r="C3083" s="39" t="str">
        <f>IFERROR(__xludf.DUMMYFUNCTION("IF(ISBETWEEN(B3083,60,69), ""Old"", IF(ISBETWEEN(B3083, 20, 29), ""Young"", ""Other""))"),"Old")</f>
        <v>Old</v>
      </c>
    </row>
    <row r="3084">
      <c r="A3084" s="40">
        <v>21346.0</v>
      </c>
      <c r="B3084" s="39">
        <f t="shared" si="1"/>
        <v>63</v>
      </c>
      <c r="C3084" s="39" t="str">
        <f>IFERROR(__xludf.DUMMYFUNCTION("IF(ISBETWEEN(B3084,60,69), ""Old"", IF(ISBETWEEN(B3084, 20, 29), ""Young"", ""Other""))"),"Old")</f>
        <v>Old</v>
      </c>
    </row>
    <row r="3085">
      <c r="A3085" s="40">
        <v>21347.0</v>
      </c>
      <c r="B3085" s="39">
        <f t="shared" si="1"/>
        <v>63</v>
      </c>
      <c r="C3085" s="39" t="str">
        <f>IFERROR(__xludf.DUMMYFUNCTION("IF(ISBETWEEN(B3085,60,69), ""Old"", IF(ISBETWEEN(B3085, 20, 29), ""Young"", ""Other""))"),"Old")</f>
        <v>Old</v>
      </c>
    </row>
    <row r="3086">
      <c r="A3086" s="40">
        <v>21348.0</v>
      </c>
      <c r="B3086" s="39">
        <f t="shared" si="1"/>
        <v>63</v>
      </c>
      <c r="C3086" s="39" t="str">
        <f>IFERROR(__xludf.DUMMYFUNCTION("IF(ISBETWEEN(B3086,60,69), ""Old"", IF(ISBETWEEN(B3086, 20, 29), ""Young"", ""Other""))"),"Old")</f>
        <v>Old</v>
      </c>
    </row>
    <row r="3087">
      <c r="A3087" s="40">
        <v>21349.0</v>
      </c>
      <c r="B3087" s="39">
        <f t="shared" si="1"/>
        <v>63</v>
      </c>
      <c r="C3087" s="39" t="str">
        <f>IFERROR(__xludf.DUMMYFUNCTION("IF(ISBETWEEN(B3087,60,69), ""Old"", IF(ISBETWEEN(B3087, 20, 29), ""Young"", ""Other""))"),"Old")</f>
        <v>Old</v>
      </c>
    </row>
    <row r="3088">
      <c r="A3088" s="40">
        <v>21350.0</v>
      </c>
      <c r="B3088" s="39">
        <f t="shared" si="1"/>
        <v>63</v>
      </c>
      <c r="C3088" s="39" t="str">
        <f>IFERROR(__xludf.DUMMYFUNCTION("IF(ISBETWEEN(B3088,60,69), ""Old"", IF(ISBETWEEN(B3088, 20, 29), ""Young"", ""Other""))"),"Old")</f>
        <v>Old</v>
      </c>
    </row>
    <row r="3089">
      <c r="A3089" s="40">
        <v>21351.0</v>
      </c>
      <c r="B3089" s="39">
        <f t="shared" si="1"/>
        <v>63</v>
      </c>
      <c r="C3089" s="39" t="str">
        <f>IFERROR(__xludf.DUMMYFUNCTION("IF(ISBETWEEN(B3089,60,69), ""Old"", IF(ISBETWEEN(B3089, 20, 29), ""Young"", ""Other""))"),"Old")</f>
        <v>Old</v>
      </c>
    </row>
    <row r="3090">
      <c r="A3090" s="40">
        <v>21352.0</v>
      </c>
      <c r="B3090" s="39">
        <f t="shared" si="1"/>
        <v>63</v>
      </c>
      <c r="C3090" s="39" t="str">
        <f>IFERROR(__xludf.DUMMYFUNCTION("IF(ISBETWEEN(B3090,60,69), ""Old"", IF(ISBETWEEN(B3090, 20, 29), ""Young"", ""Other""))"),"Old")</f>
        <v>Old</v>
      </c>
    </row>
    <row r="3091">
      <c r="A3091" s="40">
        <v>21353.0</v>
      </c>
      <c r="B3091" s="39">
        <f t="shared" si="1"/>
        <v>63</v>
      </c>
      <c r="C3091" s="39" t="str">
        <f>IFERROR(__xludf.DUMMYFUNCTION("IF(ISBETWEEN(B3091,60,69), ""Old"", IF(ISBETWEEN(B3091, 20, 29), ""Young"", ""Other""))"),"Old")</f>
        <v>Old</v>
      </c>
    </row>
    <row r="3092">
      <c r="A3092" s="40">
        <v>21354.0</v>
      </c>
      <c r="B3092" s="39">
        <f t="shared" si="1"/>
        <v>63</v>
      </c>
      <c r="C3092" s="39" t="str">
        <f>IFERROR(__xludf.DUMMYFUNCTION("IF(ISBETWEEN(B3092,60,69), ""Old"", IF(ISBETWEEN(B3092, 20, 29), ""Young"", ""Other""))"),"Old")</f>
        <v>Old</v>
      </c>
    </row>
    <row r="3093">
      <c r="A3093" s="40">
        <v>21355.0</v>
      </c>
      <c r="B3093" s="39">
        <f t="shared" si="1"/>
        <v>63</v>
      </c>
      <c r="C3093" s="39" t="str">
        <f>IFERROR(__xludf.DUMMYFUNCTION("IF(ISBETWEEN(B3093,60,69), ""Old"", IF(ISBETWEEN(B3093, 20, 29), ""Young"", ""Other""))"),"Old")</f>
        <v>Old</v>
      </c>
    </row>
    <row r="3094">
      <c r="A3094" s="40">
        <v>21356.0</v>
      </c>
      <c r="B3094" s="39">
        <f t="shared" si="1"/>
        <v>63</v>
      </c>
      <c r="C3094" s="39" t="str">
        <f>IFERROR(__xludf.DUMMYFUNCTION("IF(ISBETWEEN(B3094,60,69), ""Old"", IF(ISBETWEEN(B3094, 20, 29), ""Young"", ""Other""))"),"Old")</f>
        <v>Old</v>
      </c>
    </row>
    <row r="3095">
      <c r="A3095" s="40">
        <v>21357.0</v>
      </c>
      <c r="B3095" s="39">
        <f t="shared" si="1"/>
        <v>63</v>
      </c>
      <c r="C3095" s="39" t="str">
        <f>IFERROR(__xludf.DUMMYFUNCTION("IF(ISBETWEEN(B3095,60,69), ""Old"", IF(ISBETWEEN(B3095, 20, 29), ""Young"", ""Other""))"),"Old")</f>
        <v>Old</v>
      </c>
    </row>
    <row r="3096">
      <c r="A3096" s="40">
        <v>21358.0</v>
      </c>
      <c r="B3096" s="39">
        <f t="shared" si="1"/>
        <v>63</v>
      </c>
      <c r="C3096" s="39" t="str">
        <f>IFERROR(__xludf.DUMMYFUNCTION("IF(ISBETWEEN(B3096,60,69), ""Old"", IF(ISBETWEEN(B3096, 20, 29), ""Young"", ""Other""))"),"Old")</f>
        <v>Old</v>
      </c>
    </row>
    <row r="3097">
      <c r="A3097" s="40">
        <v>21359.0</v>
      </c>
      <c r="B3097" s="39">
        <f t="shared" si="1"/>
        <v>63</v>
      </c>
      <c r="C3097" s="39" t="str">
        <f>IFERROR(__xludf.DUMMYFUNCTION("IF(ISBETWEEN(B3097,60,69), ""Old"", IF(ISBETWEEN(B3097, 20, 29), ""Young"", ""Other""))"),"Old")</f>
        <v>Old</v>
      </c>
    </row>
    <row r="3098">
      <c r="A3098" s="40">
        <v>21360.0</v>
      </c>
      <c r="B3098" s="39">
        <f t="shared" si="1"/>
        <v>63</v>
      </c>
      <c r="C3098" s="39" t="str">
        <f>IFERROR(__xludf.DUMMYFUNCTION("IF(ISBETWEEN(B3098,60,69), ""Old"", IF(ISBETWEEN(B3098, 20, 29), ""Young"", ""Other""))"),"Old")</f>
        <v>Old</v>
      </c>
    </row>
    <row r="3099">
      <c r="A3099" s="40">
        <v>21361.0</v>
      </c>
      <c r="B3099" s="39">
        <f t="shared" si="1"/>
        <v>63</v>
      </c>
      <c r="C3099" s="39" t="str">
        <f>IFERROR(__xludf.DUMMYFUNCTION("IF(ISBETWEEN(B3099,60,69), ""Old"", IF(ISBETWEEN(B3099, 20, 29), ""Young"", ""Other""))"),"Old")</f>
        <v>Old</v>
      </c>
    </row>
    <row r="3100">
      <c r="A3100" s="40">
        <v>21362.0</v>
      </c>
      <c r="B3100" s="39">
        <f t="shared" si="1"/>
        <v>63</v>
      </c>
      <c r="C3100" s="39" t="str">
        <f>IFERROR(__xludf.DUMMYFUNCTION("IF(ISBETWEEN(B3100,60,69), ""Old"", IF(ISBETWEEN(B3100, 20, 29), ""Young"", ""Other""))"),"Old")</f>
        <v>Old</v>
      </c>
    </row>
    <row r="3101">
      <c r="A3101" s="40">
        <v>21363.0</v>
      </c>
      <c r="B3101" s="39">
        <f t="shared" si="1"/>
        <v>63</v>
      </c>
      <c r="C3101" s="39" t="str">
        <f>IFERROR(__xludf.DUMMYFUNCTION("IF(ISBETWEEN(B3101,60,69), ""Old"", IF(ISBETWEEN(B3101, 20, 29), ""Young"", ""Other""))"),"Old")</f>
        <v>Old</v>
      </c>
    </row>
    <row r="3102">
      <c r="A3102" s="40">
        <v>21364.0</v>
      </c>
      <c r="B3102" s="39">
        <f t="shared" si="1"/>
        <v>63</v>
      </c>
      <c r="C3102" s="39" t="str">
        <f>IFERROR(__xludf.DUMMYFUNCTION("IF(ISBETWEEN(B3102,60,69), ""Old"", IF(ISBETWEEN(B3102, 20, 29), ""Young"", ""Other""))"),"Old")</f>
        <v>Old</v>
      </c>
    </row>
    <row r="3103">
      <c r="A3103" s="40">
        <v>21365.0</v>
      </c>
      <c r="B3103" s="39">
        <f t="shared" si="1"/>
        <v>63</v>
      </c>
      <c r="C3103" s="39" t="str">
        <f>IFERROR(__xludf.DUMMYFUNCTION("IF(ISBETWEEN(B3103,60,69), ""Old"", IF(ISBETWEEN(B3103, 20, 29), ""Young"", ""Other""))"),"Old")</f>
        <v>Old</v>
      </c>
    </row>
    <row r="3104">
      <c r="A3104" s="40">
        <v>21366.0</v>
      </c>
      <c r="B3104" s="39">
        <f t="shared" si="1"/>
        <v>63</v>
      </c>
      <c r="C3104" s="39" t="str">
        <f>IFERROR(__xludf.DUMMYFUNCTION("IF(ISBETWEEN(B3104,60,69), ""Old"", IF(ISBETWEEN(B3104, 20, 29), ""Young"", ""Other""))"),"Old")</f>
        <v>Old</v>
      </c>
    </row>
    <row r="3105">
      <c r="A3105" s="40">
        <v>21367.0</v>
      </c>
      <c r="B3105" s="39">
        <f t="shared" si="1"/>
        <v>63</v>
      </c>
      <c r="C3105" s="39" t="str">
        <f>IFERROR(__xludf.DUMMYFUNCTION("IF(ISBETWEEN(B3105,60,69), ""Old"", IF(ISBETWEEN(B3105, 20, 29), ""Young"", ""Other""))"),"Old")</f>
        <v>Old</v>
      </c>
    </row>
    <row r="3106">
      <c r="A3106" s="40">
        <v>21368.0</v>
      </c>
      <c r="B3106" s="39">
        <f t="shared" si="1"/>
        <v>63</v>
      </c>
      <c r="C3106" s="39" t="str">
        <f>IFERROR(__xludf.DUMMYFUNCTION("IF(ISBETWEEN(B3106,60,69), ""Old"", IF(ISBETWEEN(B3106, 20, 29), ""Young"", ""Other""))"),"Old")</f>
        <v>Old</v>
      </c>
    </row>
    <row r="3107">
      <c r="A3107" s="40">
        <v>21369.0</v>
      </c>
      <c r="B3107" s="39">
        <f t="shared" si="1"/>
        <v>63</v>
      </c>
      <c r="C3107" s="39" t="str">
        <f>IFERROR(__xludf.DUMMYFUNCTION("IF(ISBETWEEN(B3107,60,69), ""Old"", IF(ISBETWEEN(B3107, 20, 29), ""Young"", ""Other""))"),"Old")</f>
        <v>Old</v>
      </c>
    </row>
    <row r="3108">
      <c r="A3108" s="40">
        <v>21370.0</v>
      </c>
      <c r="B3108" s="39">
        <f t="shared" si="1"/>
        <v>63</v>
      </c>
      <c r="C3108" s="39" t="str">
        <f>IFERROR(__xludf.DUMMYFUNCTION("IF(ISBETWEEN(B3108,60,69), ""Old"", IF(ISBETWEEN(B3108, 20, 29), ""Young"", ""Other""))"),"Old")</f>
        <v>Old</v>
      </c>
    </row>
    <row r="3109">
      <c r="A3109" s="40">
        <v>21371.0</v>
      </c>
      <c r="B3109" s="39">
        <f t="shared" si="1"/>
        <v>63</v>
      </c>
      <c r="C3109" s="39" t="str">
        <f>IFERROR(__xludf.DUMMYFUNCTION("IF(ISBETWEEN(B3109,60,69), ""Old"", IF(ISBETWEEN(B3109, 20, 29), ""Young"", ""Other""))"),"Old")</f>
        <v>Old</v>
      </c>
    </row>
    <row r="3110">
      <c r="A3110" s="40">
        <v>21372.0</v>
      </c>
      <c r="B3110" s="39">
        <f t="shared" si="1"/>
        <v>63</v>
      </c>
      <c r="C3110" s="39" t="str">
        <f>IFERROR(__xludf.DUMMYFUNCTION("IF(ISBETWEEN(B3110,60,69), ""Old"", IF(ISBETWEEN(B3110, 20, 29), ""Young"", ""Other""))"),"Old")</f>
        <v>Old</v>
      </c>
    </row>
    <row r="3111">
      <c r="A3111" s="40">
        <v>21373.0</v>
      </c>
      <c r="B3111" s="39">
        <f t="shared" si="1"/>
        <v>63</v>
      </c>
      <c r="C3111" s="39" t="str">
        <f>IFERROR(__xludf.DUMMYFUNCTION("IF(ISBETWEEN(B3111,60,69), ""Old"", IF(ISBETWEEN(B3111, 20, 29), ""Young"", ""Other""))"),"Old")</f>
        <v>Old</v>
      </c>
    </row>
    <row r="3112">
      <c r="A3112" s="40">
        <v>21374.0</v>
      </c>
      <c r="B3112" s="39">
        <f t="shared" si="1"/>
        <v>63</v>
      </c>
      <c r="C3112" s="39" t="str">
        <f>IFERROR(__xludf.DUMMYFUNCTION("IF(ISBETWEEN(B3112,60,69), ""Old"", IF(ISBETWEEN(B3112, 20, 29), ""Young"", ""Other""))"),"Old")</f>
        <v>Old</v>
      </c>
    </row>
    <row r="3113">
      <c r="A3113" s="40">
        <v>21375.0</v>
      </c>
      <c r="B3113" s="39">
        <f t="shared" si="1"/>
        <v>63</v>
      </c>
      <c r="C3113" s="39" t="str">
        <f>IFERROR(__xludf.DUMMYFUNCTION("IF(ISBETWEEN(B3113,60,69), ""Old"", IF(ISBETWEEN(B3113, 20, 29), ""Young"", ""Other""))"),"Old")</f>
        <v>Old</v>
      </c>
    </row>
    <row r="3114">
      <c r="A3114" s="40">
        <v>21376.0</v>
      </c>
      <c r="B3114" s="39">
        <f t="shared" si="1"/>
        <v>63</v>
      </c>
      <c r="C3114" s="39" t="str">
        <f>IFERROR(__xludf.DUMMYFUNCTION("IF(ISBETWEEN(B3114,60,69), ""Old"", IF(ISBETWEEN(B3114, 20, 29), ""Young"", ""Other""))"),"Old")</f>
        <v>Old</v>
      </c>
    </row>
    <row r="3115">
      <c r="A3115" s="40">
        <v>21377.0</v>
      </c>
      <c r="B3115" s="39">
        <f t="shared" si="1"/>
        <v>63</v>
      </c>
      <c r="C3115" s="39" t="str">
        <f>IFERROR(__xludf.DUMMYFUNCTION("IF(ISBETWEEN(B3115,60,69), ""Old"", IF(ISBETWEEN(B3115, 20, 29), ""Young"", ""Other""))"),"Old")</f>
        <v>Old</v>
      </c>
    </row>
    <row r="3116">
      <c r="A3116" s="40">
        <v>21378.0</v>
      </c>
      <c r="B3116" s="39">
        <f t="shared" si="1"/>
        <v>63</v>
      </c>
      <c r="C3116" s="39" t="str">
        <f>IFERROR(__xludf.DUMMYFUNCTION("IF(ISBETWEEN(B3116,60,69), ""Old"", IF(ISBETWEEN(B3116, 20, 29), ""Young"", ""Other""))"),"Old")</f>
        <v>Old</v>
      </c>
    </row>
    <row r="3117">
      <c r="A3117" s="40">
        <v>21379.0</v>
      </c>
      <c r="B3117" s="39">
        <f t="shared" si="1"/>
        <v>63</v>
      </c>
      <c r="C3117" s="39" t="str">
        <f>IFERROR(__xludf.DUMMYFUNCTION("IF(ISBETWEEN(B3117,60,69), ""Old"", IF(ISBETWEEN(B3117, 20, 29), ""Young"", ""Other""))"),"Old")</f>
        <v>Old</v>
      </c>
    </row>
    <row r="3118">
      <c r="A3118" s="40">
        <v>21380.0</v>
      </c>
      <c r="B3118" s="39">
        <f t="shared" si="1"/>
        <v>63</v>
      </c>
      <c r="C3118" s="39" t="str">
        <f>IFERROR(__xludf.DUMMYFUNCTION("IF(ISBETWEEN(B3118,60,69), ""Old"", IF(ISBETWEEN(B3118, 20, 29), ""Young"", ""Other""))"),"Old")</f>
        <v>Old</v>
      </c>
    </row>
    <row r="3119">
      <c r="A3119" s="40">
        <v>21381.0</v>
      </c>
      <c r="B3119" s="39">
        <f t="shared" si="1"/>
        <v>63</v>
      </c>
      <c r="C3119" s="39" t="str">
        <f>IFERROR(__xludf.DUMMYFUNCTION("IF(ISBETWEEN(B3119,60,69), ""Old"", IF(ISBETWEEN(B3119, 20, 29), ""Young"", ""Other""))"),"Old")</f>
        <v>Old</v>
      </c>
    </row>
    <row r="3120">
      <c r="A3120" s="40">
        <v>21382.0</v>
      </c>
      <c r="B3120" s="39">
        <f t="shared" si="1"/>
        <v>63</v>
      </c>
      <c r="C3120" s="39" t="str">
        <f>IFERROR(__xludf.DUMMYFUNCTION("IF(ISBETWEEN(B3120,60,69), ""Old"", IF(ISBETWEEN(B3120, 20, 29), ""Young"", ""Other""))"),"Old")</f>
        <v>Old</v>
      </c>
    </row>
    <row r="3121">
      <c r="A3121" s="40">
        <v>21383.0</v>
      </c>
      <c r="B3121" s="39">
        <f t="shared" si="1"/>
        <v>63</v>
      </c>
      <c r="C3121" s="39" t="str">
        <f>IFERROR(__xludf.DUMMYFUNCTION("IF(ISBETWEEN(B3121,60,69), ""Old"", IF(ISBETWEEN(B3121, 20, 29), ""Young"", ""Other""))"),"Old")</f>
        <v>Old</v>
      </c>
    </row>
    <row r="3122">
      <c r="A3122" s="40">
        <v>21384.0</v>
      </c>
      <c r="B3122" s="39">
        <f t="shared" si="1"/>
        <v>63</v>
      </c>
      <c r="C3122" s="39" t="str">
        <f>IFERROR(__xludf.DUMMYFUNCTION("IF(ISBETWEEN(B3122,60,69), ""Old"", IF(ISBETWEEN(B3122, 20, 29), ""Young"", ""Other""))"),"Old")</f>
        <v>Old</v>
      </c>
    </row>
    <row r="3123">
      <c r="A3123" s="40">
        <v>21385.0</v>
      </c>
      <c r="B3123" s="39">
        <f t="shared" si="1"/>
        <v>63</v>
      </c>
      <c r="C3123" s="39" t="str">
        <f>IFERROR(__xludf.DUMMYFUNCTION("IF(ISBETWEEN(B3123,60,69), ""Old"", IF(ISBETWEEN(B3123, 20, 29), ""Young"", ""Other""))"),"Old")</f>
        <v>Old</v>
      </c>
    </row>
    <row r="3124">
      <c r="A3124" s="40">
        <v>21386.0</v>
      </c>
      <c r="B3124" s="39">
        <f t="shared" si="1"/>
        <v>63</v>
      </c>
      <c r="C3124" s="39" t="str">
        <f>IFERROR(__xludf.DUMMYFUNCTION("IF(ISBETWEEN(B3124,60,69), ""Old"", IF(ISBETWEEN(B3124, 20, 29), ""Young"", ""Other""))"),"Old")</f>
        <v>Old</v>
      </c>
    </row>
    <row r="3125">
      <c r="A3125" s="40">
        <v>21387.0</v>
      </c>
      <c r="B3125" s="39">
        <f t="shared" si="1"/>
        <v>63</v>
      </c>
      <c r="C3125" s="39" t="str">
        <f>IFERROR(__xludf.DUMMYFUNCTION("IF(ISBETWEEN(B3125,60,69), ""Old"", IF(ISBETWEEN(B3125, 20, 29), ""Young"", ""Other""))"),"Old")</f>
        <v>Old</v>
      </c>
    </row>
    <row r="3126">
      <c r="A3126" s="40">
        <v>21388.0</v>
      </c>
      <c r="B3126" s="39">
        <f t="shared" si="1"/>
        <v>63</v>
      </c>
      <c r="C3126" s="39" t="str">
        <f>IFERROR(__xludf.DUMMYFUNCTION("IF(ISBETWEEN(B3126,60,69), ""Old"", IF(ISBETWEEN(B3126, 20, 29), ""Young"", ""Other""))"),"Old")</f>
        <v>Old</v>
      </c>
    </row>
    <row r="3127">
      <c r="A3127" s="40">
        <v>21389.0</v>
      </c>
      <c r="B3127" s="39">
        <f t="shared" si="1"/>
        <v>63</v>
      </c>
      <c r="C3127" s="39" t="str">
        <f>IFERROR(__xludf.DUMMYFUNCTION("IF(ISBETWEEN(B3127,60,69), ""Old"", IF(ISBETWEEN(B3127, 20, 29), ""Young"", ""Other""))"),"Old")</f>
        <v>Old</v>
      </c>
    </row>
    <row r="3128">
      <c r="A3128" s="40">
        <v>21390.0</v>
      </c>
      <c r="B3128" s="39">
        <f t="shared" si="1"/>
        <v>63</v>
      </c>
      <c r="C3128" s="39" t="str">
        <f>IFERROR(__xludf.DUMMYFUNCTION("IF(ISBETWEEN(B3128,60,69), ""Old"", IF(ISBETWEEN(B3128, 20, 29), ""Young"", ""Other""))"),"Old")</f>
        <v>Old</v>
      </c>
    </row>
    <row r="3129">
      <c r="A3129" s="40">
        <v>21391.0</v>
      </c>
      <c r="B3129" s="39">
        <f t="shared" si="1"/>
        <v>63</v>
      </c>
      <c r="C3129" s="39" t="str">
        <f>IFERROR(__xludf.DUMMYFUNCTION("IF(ISBETWEEN(B3129,60,69), ""Old"", IF(ISBETWEEN(B3129, 20, 29), ""Young"", ""Other""))"),"Old")</f>
        <v>Old</v>
      </c>
    </row>
    <row r="3130">
      <c r="A3130" s="40">
        <v>21392.0</v>
      </c>
      <c r="B3130" s="39">
        <f t="shared" si="1"/>
        <v>63</v>
      </c>
      <c r="C3130" s="39" t="str">
        <f>IFERROR(__xludf.DUMMYFUNCTION("IF(ISBETWEEN(B3130,60,69), ""Old"", IF(ISBETWEEN(B3130, 20, 29), ""Young"", ""Other""))"),"Old")</f>
        <v>Old</v>
      </c>
    </row>
    <row r="3131">
      <c r="A3131" s="40">
        <v>21393.0</v>
      </c>
      <c r="B3131" s="39">
        <f t="shared" si="1"/>
        <v>63</v>
      </c>
      <c r="C3131" s="39" t="str">
        <f>IFERROR(__xludf.DUMMYFUNCTION("IF(ISBETWEEN(B3131,60,69), ""Old"", IF(ISBETWEEN(B3131, 20, 29), ""Young"", ""Other""))"),"Old")</f>
        <v>Old</v>
      </c>
    </row>
    <row r="3132">
      <c r="A3132" s="40">
        <v>21394.0</v>
      </c>
      <c r="B3132" s="39">
        <f t="shared" si="1"/>
        <v>63</v>
      </c>
      <c r="C3132" s="39" t="str">
        <f>IFERROR(__xludf.DUMMYFUNCTION("IF(ISBETWEEN(B3132,60,69), ""Old"", IF(ISBETWEEN(B3132, 20, 29), ""Young"", ""Other""))"),"Old")</f>
        <v>Old</v>
      </c>
    </row>
    <row r="3133">
      <c r="A3133" s="40">
        <v>21395.0</v>
      </c>
      <c r="B3133" s="39">
        <f t="shared" si="1"/>
        <v>63</v>
      </c>
      <c r="C3133" s="39" t="str">
        <f>IFERROR(__xludf.DUMMYFUNCTION("IF(ISBETWEEN(B3133,60,69), ""Old"", IF(ISBETWEEN(B3133, 20, 29), ""Young"", ""Other""))"),"Old")</f>
        <v>Old</v>
      </c>
    </row>
    <row r="3134">
      <c r="A3134" s="40">
        <v>21396.0</v>
      </c>
      <c r="B3134" s="39">
        <f t="shared" si="1"/>
        <v>63</v>
      </c>
      <c r="C3134" s="39" t="str">
        <f>IFERROR(__xludf.DUMMYFUNCTION("IF(ISBETWEEN(B3134,60,69), ""Old"", IF(ISBETWEEN(B3134, 20, 29), ""Young"", ""Other""))"),"Old")</f>
        <v>Old</v>
      </c>
    </row>
    <row r="3135">
      <c r="A3135" s="40">
        <v>21397.0</v>
      </c>
      <c r="B3135" s="39">
        <f t="shared" si="1"/>
        <v>63</v>
      </c>
      <c r="C3135" s="39" t="str">
        <f>IFERROR(__xludf.DUMMYFUNCTION("IF(ISBETWEEN(B3135,60,69), ""Old"", IF(ISBETWEEN(B3135, 20, 29), ""Young"", ""Other""))"),"Old")</f>
        <v>Old</v>
      </c>
    </row>
    <row r="3136">
      <c r="A3136" s="40">
        <v>21398.0</v>
      </c>
      <c r="B3136" s="39">
        <f t="shared" si="1"/>
        <v>63</v>
      </c>
      <c r="C3136" s="39" t="str">
        <f>IFERROR(__xludf.DUMMYFUNCTION("IF(ISBETWEEN(B3136,60,69), ""Old"", IF(ISBETWEEN(B3136, 20, 29), ""Young"", ""Other""))"),"Old")</f>
        <v>Old</v>
      </c>
    </row>
    <row r="3137">
      <c r="A3137" s="40">
        <v>21399.0</v>
      </c>
      <c r="B3137" s="39">
        <f t="shared" si="1"/>
        <v>63</v>
      </c>
      <c r="C3137" s="39" t="str">
        <f>IFERROR(__xludf.DUMMYFUNCTION("IF(ISBETWEEN(B3137,60,69), ""Old"", IF(ISBETWEEN(B3137, 20, 29), ""Young"", ""Other""))"),"Old")</f>
        <v>Old</v>
      </c>
    </row>
    <row r="3138">
      <c r="A3138" s="40">
        <v>21400.0</v>
      </c>
      <c r="B3138" s="39">
        <f t="shared" si="1"/>
        <v>63</v>
      </c>
      <c r="C3138" s="39" t="str">
        <f>IFERROR(__xludf.DUMMYFUNCTION("IF(ISBETWEEN(B3138,60,69), ""Old"", IF(ISBETWEEN(B3138, 20, 29), ""Young"", ""Other""))"),"Old")</f>
        <v>Old</v>
      </c>
    </row>
    <row r="3139">
      <c r="A3139" s="40">
        <v>21401.0</v>
      </c>
      <c r="B3139" s="39">
        <f t="shared" si="1"/>
        <v>63</v>
      </c>
      <c r="C3139" s="39" t="str">
        <f>IFERROR(__xludf.DUMMYFUNCTION("IF(ISBETWEEN(B3139,60,69), ""Old"", IF(ISBETWEEN(B3139, 20, 29), ""Young"", ""Other""))"),"Old")</f>
        <v>Old</v>
      </c>
    </row>
    <row r="3140">
      <c r="A3140" s="40">
        <v>21402.0</v>
      </c>
      <c r="B3140" s="39">
        <f t="shared" si="1"/>
        <v>63</v>
      </c>
      <c r="C3140" s="39" t="str">
        <f>IFERROR(__xludf.DUMMYFUNCTION("IF(ISBETWEEN(B3140,60,69), ""Old"", IF(ISBETWEEN(B3140, 20, 29), ""Young"", ""Other""))"),"Old")</f>
        <v>Old</v>
      </c>
    </row>
    <row r="3141">
      <c r="A3141" s="40">
        <v>21403.0</v>
      </c>
      <c r="B3141" s="39">
        <f t="shared" si="1"/>
        <v>63</v>
      </c>
      <c r="C3141" s="39" t="str">
        <f>IFERROR(__xludf.DUMMYFUNCTION("IF(ISBETWEEN(B3141,60,69), ""Old"", IF(ISBETWEEN(B3141, 20, 29), ""Young"", ""Other""))"),"Old")</f>
        <v>Old</v>
      </c>
    </row>
    <row r="3142">
      <c r="A3142" s="40">
        <v>21404.0</v>
      </c>
      <c r="B3142" s="39">
        <f t="shared" si="1"/>
        <v>63</v>
      </c>
      <c r="C3142" s="39" t="str">
        <f>IFERROR(__xludf.DUMMYFUNCTION("IF(ISBETWEEN(B3142,60,69), ""Old"", IF(ISBETWEEN(B3142, 20, 29), ""Young"", ""Other""))"),"Old")</f>
        <v>Old</v>
      </c>
    </row>
    <row r="3143">
      <c r="A3143" s="40">
        <v>21405.0</v>
      </c>
      <c r="B3143" s="39">
        <f t="shared" si="1"/>
        <v>63</v>
      </c>
      <c r="C3143" s="39" t="str">
        <f>IFERROR(__xludf.DUMMYFUNCTION("IF(ISBETWEEN(B3143,60,69), ""Old"", IF(ISBETWEEN(B3143, 20, 29), ""Young"", ""Other""))"),"Old")</f>
        <v>Old</v>
      </c>
    </row>
    <row r="3144">
      <c r="A3144" s="40">
        <v>21406.0</v>
      </c>
      <c r="B3144" s="39">
        <f t="shared" si="1"/>
        <v>63</v>
      </c>
      <c r="C3144" s="39" t="str">
        <f>IFERROR(__xludf.DUMMYFUNCTION("IF(ISBETWEEN(B3144,60,69), ""Old"", IF(ISBETWEEN(B3144, 20, 29), ""Young"", ""Other""))"),"Old")</f>
        <v>Old</v>
      </c>
    </row>
    <row r="3145">
      <c r="A3145" s="40">
        <v>21407.0</v>
      </c>
      <c r="B3145" s="39">
        <f t="shared" si="1"/>
        <v>63</v>
      </c>
      <c r="C3145" s="39" t="str">
        <f>IFERROR(__xludf.DUMMYFUNCTION("IF(ISBETWEEN(B3145,60,69), ""Old"", IF(ISBETWEEN(B3145, 20, 29), ""Young"", ""Other""))"),"Old")</f>
        <v>Old</v>
      </c>
    </row>
    <row r="3146">
      <c r="A3146" s="40">
        <v>21408.0</v>
      </c>
      <c r="B3146" s="39">
        <f t="shared" si="1"/>
        <v>63</v>
      </c>
      <c r="C3146" s="39" t="str">
        <f>IFERROR(__xludf.DUMMYFUNCTION("IF(ISBETWEEN(B3146,60,69), ""Old"", IF(ISBETWEEN(B3146, 20, 29), ""Young"", ""Other""))"),"Old")</f>
        <v>Old</v>
      </c>
    </row>
    <row r="3147">
      <c r="A3147" s="40">
        <v>21409.0</v>
      </c>
      <c r="B3147" s="39">
        <f t="shared" si="1"/>
        <v>63</v>
      </c>
      <c r="C3147" s="39" t="str">
        <f>IFERROR(__xludf.DUMMYFUNCTION("IF(ISBETWEEN(B3147,60,69), ""Old"", IF(ISBETWEEN(B3147, 20, 29), ""Young"", ""Other""))"),"Old")</f>
        <v>Old</v>
      </c>
    </row>
    <row r="3148">
      <c r="A3148" s="40">
        <v>21410.0</v>
      </c>
      <c r="B3148" s="39">
        <f t="shared" si="1"/>
        <v>63</v>
      </c>
      <c r="C3148" s="39" t="str">
        <f>IFERROR(__xludf.DUMMYFUNCTION("IF(ISBETWEEN(B3148,60,69), ""Old"", IF(ISBETWEEN(B3148, 20, 29), ""Young"", ""Other""))"),"Old")</f>
        <v>Old</v>
      </c>
    </row>
    <row r="3149">
      <c r="A3149" s="40">
        <v>21411.0</v>
      </c>
      <c r="B3149" s="39">
        <f t="shared" si="1"/>
        <v>63</v>
      </c>
      <c r="C3149" s="39" t="str">
        <f>IFERROR(__xludf.DUMMYFUNCTION("IF(ISBETWEEN(B3149,60,69), ""Old"", IF(ISBETWEEN(B3149, 20, 29), ""Young"", ""Other""))"),"Old")</f>
        <v>Old</v>
      </c>
    </row>
    <row r="3150">
      <c r="A3150" s="40">
        <v>21412.0</v>
      </c>
      <c r="B3150" s="39">
        <f t="shared" si="1"/>
        <v>63</v>
      </c>
      <c r="C3150" s="39" t="str">
        <f>IFERROR(__xludf.DUMMYFUNCTION("IF(ISBETWEEN(B3150,60,69), ""Old"", IF(ISBETWEEN(B3150, 20, 29), ""Young"", ""Other""))"),"Old")</f>
        <v>Old</v>
      </c>
    </row>
    <row r="3151">
      <c r="A3151" s="40">
        <v>21413.0</v>
      </c>
      <c r="B3151" s="39">
        <f t="shared" si="1"/>
        <v>63</v>
      </c>
      <c r="C3151" s="39" t="str">
        <f>IFERROR(__xludf.DUMMYFUNCTION("IF(ISBETWEEN(B3151,60,69), ""Old"", IF(ISBETWEEN(B3151, 20, 29), ""Young"", ""Other""))"),"Old")</f>
        <v>Old</v>
      </c>
    </row>
    <row r="3152">
      <c r="A3152" s="40">
        <v>21414.0</v>
      </c>
      <c r="B3152" s="39">
        <f t="shared" si="1"/>
        <v>63</v>
      </c>
      <c r="C3152" s="39" t="str">
        <f>IFERROR(__xludf.DUMMYFUNCTION("IF(ISBETWEEN(B3152,60,69), ""Old"", IF(ISBETWEEN(B3152, 20, 29), ""Young"", ""Other""))"),"Old")</f>
        <v>Old</v>
      </c>
    </row>
    <row r="3153">
      <c r="A3153" s="40">
        <v>21415.0</v>
      </c>
      <c r="B3153" s="39">
        <f t="shared" si="1"/>
        <v>63</v>
      </c>
      <c r="C3153" s="39" t="str">
        <f>IFERROR(__xludf.DUMMYFUNCTION("IF(ISBETWEEN(B3153,60,69), ""Old"", IF(ISBETWEEN(B3153, 20, 29), ""Young"", ""Other""))"),"Old")</f>
        <v>Old</v>
      </c>
    </row>
    <row r="3154">
      <c r="A3154" s="40">
        <v>21416.0</v>
      </c>
      <c r="B3154" s="39">
        <f t="shared" si="1"/>
        <v>63</v>
      </c>
      <c r="C3154" s="39" t="str">
        <f>IFERROR(__xludf.DUMMYFUNCTION("IF(ISBETWEEN(B3154,60,69), ""Old"", IF(ISBETWEEN(B3154, 20, 29), ""Young"", ""Other""))"),"Old")</f>
        <v>Old</v>
      </c>
    </row>
    <row r="3155">
      <c r="A3155" s="40">
        <v>21417.0</v>
      </c>
      <c r="B3155" s="39">
        <f t="shared" si="1"/>
        <v>63</v>
      </c>
      <c r="C3155" s="39" t="str">
        <f>IFERROR(__xludf.DUMMYFUNCTION("IF(ISBETWEEN(B3155,60,69), ""Old"", IF(ISBETWEEN(B3155, 20, 29), ""Young"", ""Other""))"),"Old")</f>
        <v>Old</v>
      </c>
    </row>
    <row r="3156">
      <c r="A3156" s="40">
        <v>21418.0</v>
      </c>
      <c r="B3156" s="39">
        <f t="shared" si="1"/>
        <v>63</v>
      </c>
      <c r="C3156" s="39" t="str">
        <f>IFERROR(__xludf.DUMMYFUNCTION("IF(ISBETWEEN(B3156,60,69), ""Old"", IF(ISBETWEEN(B3156, 20, 29), ""Young"", ""Other""))"),"Old")</f>
        <v>Old</v>
      </c>
    </row>
    <row r="3157">
      <c r="A3157" s="40">
        <v>21419.0</v>
      </c>
      <c r="B3157" s="39">
        <f t="shared" si="1"/>
        <v>63</v>
      </c>
      <c r="C3157" s="39" t="str">
        <f>IFERROR(__xludf.DUMMYFUNCTION("IF(ISBETWEEN(B3157,60,69), ""Old"", IF(ISBETWEEN(B3157, 20, 29), ""Young"", ""Other""))"),"Old")</f>
        <v>Old</v>
      </c>
    </row>
    <row r="3158">
      <c r="A3158" s="40">
        <v>21420.0</v>
      </c>
      <c r="B3158" s="39">
        <f t="shared" si="1"/>
        <v>63</v>
      </c>
      <c r="C3158" s="39" t="str">
        <f>IFERROR(__xludf.DUMMYFUNCTION("IF(ISBETWEEN(B3158,60,69), ""Old"", IF(ISBETWEEN(B3158, 20, 29), ""Young"", ""Other""))"),"Old")</f>
        <v>Old</v>
      </c>
    </row>
    <row r="3159">
      <c r="A3159" s="40">
        <v>21421.0</v>
      </c>
      <c r="B3159" s="39">
        <f t="shared" si="1"/>
        <v>63</v>
      </c>
      <c r="C3159" s="39" t="str">
        <f>IFERROR(__xludf.DUMMYFUNCTION("IF(ISBETWEEN(B3159,60,69), ""Old"", IF(ISBETWEEN(B3159, 20, 29), ""Young"", ""Other""))"),"Old")</f>
        <v>Old</v>
      </c>
    </row>
    <row r="3160">
      <c r="A3160" s="40">
        <v>21422.0</v>
      </c>
      <c r="B3160" s="39">
        <f t="shared" si="1"/>
        <v>63</v>
      </c>
      <c r="C3160" s="39" t="str">
        <f>IFERROR(__xludf.DUMMYFUNCTION("IF(ISBETWEEN(B3160,60,69), ""Old"", IF(ISBETWEEN(B3160, 20, 29), ""Young"", ""Other""))"),"Old")</f>
        <v>Old</v>
      </c>
    </row>
    <row r="3161">
      <c r="A3161" s="40">
        <v>21423.0</v>
      </c>
      <c r="B3161" s="39">
        <f t="shared" si="1"/>
        <v>63</v>
      </c>
      <c r="C3161" s="39" t="str">
        <f>IFERROR(__xludf.DUMMYFUNCTION("IF(ISBETWEEN(B3161,60,69), ""Old"", IF(ISBETWEEN(B3161, 20, 29), ""Young"", ""Other""))"),"Old")</f>
        <v>Old</v>
      </c>
    </row>
    <row r="3162">
      <c r="A3162" s="40">
        <v>21424.0</v>
      </c>
      <c r="B3162" s="39">
        <f t="shared" si="1"/>
        <v>63</v>
      </c>
      <c r="C3162" s="39" t="str">
        <f>IFERROR(__xludf.DUMMYFUNCTION("IF(ISBETWEEN(B3162,60,69), ""Old"", IF(ISBETWEEN(B3162, 20, 29), ""Young"", ""Other""))"),"Old")</f>
        <v>Old</v>
      </c>
    </row>
    <row r="3163">
      <c r="A3163" s="40">
        <v>21425.0</v>
      </c>
      <c r="B3163" s="39">
        <f t="shared" si="1"/>
        <v>63</v>
      </c>
      <c r="C3163" s="39" t="str">
        <f>IFERROR(__xludf.DUMMYFUNCTION("IF(ISBETWEEN(B3163,60,69), ""Old"", IF(ISBETWEEN(B3163, 20, 29), ""Young"", ""Other""))"),"Old")</f>
        <v>Old</v>
      </c>
    </row>
    <row r="3164">
      <c r="A3164" s="40">
        <v>21426.0</v>
      </c>
      <c r="B3164" s="39">
        <f t="shared" si="1"/>
        <v>63</v>
      </c>
      <c r="C3164" s="39" t="str">
        <f>IFERROR(__xludf.DUMMYFUNCTION("IF(ISBETWEEN(B3164,60,69), ""Old"", IF(ISBETWEEN(B3164, 20, 29), ""Young"", ""Other""))"),"Old")</f>
        <v>Old</v>
      </c>
    </row>
    <row r="3165">
      <c r="A3165" s="40">
        <v>21427.0</v>
      </c>
      <c r="B3165" s="39">
        <f t="shared" si="1"/>
        <v>63</v>
      </c>
      <c r="C3165" s="39" t="str">
        <f>IFERROR(__xludf.DUMMYFUNCTION("IF(ISBETWEEN(B3165,60,69), ""Old"", IF(ISBETWEEN(B3165, 20, 29), ""Young"", ""Other""))"),"Old")</f>
        <v>Old</v>
      </c>
    </row>
    <row r="3166">
      <c r="A3166" s="40">
        <v>21428.0</v>
      </c>
      <c r="B3166" s="39">
        <f t="shared" si="1"/>
        <v>63</v>
      </c>
      <c r="C3166" s="39" t="str">
        <f>IFERROR(__xludf.DUMMYFUNCTION("IF(ISBETWEEN(B3166,60,69), ""Old"", IF(ISBETWEEN(B3166, 20, 29), ""Young"", ""Other""))"),"Old")</f>
        <v>Old</v>
      </c>
    </row>
    <row r="3167">
      <c r="A3167" s="40">
        <v>21429.0</v>
      </c>
      <c r="B3167" s="39">
        <f t="shared" si="1"/>
        <v>63</v>
      </c>
      <c r="C3167" s="39" t="str">
        <f>IFERROR(__xludf.DUMMYFUNCTION("IF(ISBETWEEN(B3167,60,69), ""Old"", IF(ISBETWEEN(B3167, 20, 29), ""Young"", ""Other""))"),"Old")</f>
        <v>Old</v>
      </c>
    </row>
    <row r="3168">
      <c r="A3168" s="40">
        <v>21430.0</v>
      </c>
      <c r="B3168" s="39">
        <f t="shared" si="1"/>
        <v>63</v>
      </c>
      <c r="C3168" s="39" t="str">
        <f>IFERROR(__xludf.DUMMYFUNCTION("IF(ISBETWEEN(B3168,60,69), ""Old"", IF(ISBETWEEN(B3168, 20, 29), ""Young"", ""Other""))"),"Old")</f>
        <v>Old</v>
      </c>
    </row>
    <row r="3169">
      <c r="A3169" s="40">
        <v>21431.0</v>
      </c>
      <c r="B3169" s="39">
        <f t="shared" si="1"/>
        <v>63</v>
      </c>
      <c r="C3169" s="39" t="str">
        <f>IFERROR(__xludf.DUMMYFUNCTION("IF(ISBETWEEN(B3169,60,69), ""Old"", IF(ISBETWEEN(B3169, 20, 29), ""Young"", ""Other""))"),"Old")</f>
        <v>Old</v>
      </c>
    </row>
    <row r="3170">
      <c r="A3170" s="40">
        <v>21432.0</v>
      </c>
      <c r="B3170" s="39">
        <f t="shared" si="1"/>
        <v>63</v>
      </c>
      <c r="C3170" s="39" t="str">
        <f>IFERROR(__xludf.DUMMYFUNCTION("IF(ISBETWEEN(B3170,60,69), ""Old"", IF(ISBETWEEN(B3170, 20, 29), ""Young"", ""Other""))"),"Old")</f>
        <v>Old</v>
      </c>
    </row>
    <row r="3171">
      <c r="A3171" s="40">
        <v>21433.0</v>
      </c>
      <c r="B3171" s="39">
        <f t="shared" si="1"/>
        <v>63</v>
      </c>
      <c r="C3171" s="39" t="str">
        <f>IFERROR(__xludf.DUMMYFUNCTION("IF(ISBETWEEN(B3171,60,69), ""Old"", IF(ISBETWEEN(B3171, 20, 29), ""Young"", ""Other""))"),"Old")</f>
        <v>Old</v>
      </c>
    </row>
    <row r="3172">
      <c r="A3172" s="40">
        <v>21434.0</v>
      </c>
      <c r="B3172" s="39">
        <f t="shared" si="1"/>
        <v>63</v>
      </c>
      <c r="C3172" s="39" t="str">
        <f>IFERROR(__xludf.DUMMYFUNCTION("IF(ISBETWEEN(B3172,60,69), ""Old"", IF(ISBETWEEN(B3172, 20, 29), ""Young"", ""Other""))"),"Old")</f>
        <v>Old</v>
      </c>
    </row>
    <row r="3173">
      <c r="A3173" s="40">
        <v>21435.0</v>
      </c>
      <c r="B3173" s="39">
        <f t="shared" si="1"/>
        <v>63</v>
      </c>
      <c r="C3173" s="39" t="str">
        <f>IFERROR(__xludf.DUMMYFUNCTION("IF(ISBETWEEN(B3173,60,69), ""Old"", IF(ISBETWEEN(B3173, 20, 29), ""Young"", ""Other""))"),"Old")</f>
        <v>Old</v>
      </c>
    </row>
    <row r="3174">
      <c r="A3174" s="40">
        <v>21436.0</v>
      </c>
      <c r="B3174" s="39">
        <f t="shared" si="1"/>
        <v>63</v>
      </c>
      <c r="C3174" s="39" t="str">
        <f>IFERROR(__xludf.DUMMYFUNCTION("IF(ISBETWEEN(B3174,60,69), ""Old"", IF(ISBETWEEN(B3174, 20, 29), ""Young"", ""Other""))"),"Old")</f>
        <v>Old</v>
      </c>
    </row>
    <row r="3175">
      <c r="A3175" s="40">
        <v>21437.0</v>
      </c>
      <c r="B3175" s="39">
        <f t="shared" si="1"/>
        <v>63</v>
      </c>
      <c r="C3175" s="39" t="str">
        <f>IFERROR(__xludf.DUMMYFUNCTION("IF(ISBETWEEN(B3175,60,69), ""Old"", IF(ISBETWEEN(B3175, 20, 29), ""Young"", ""Other""))"),"Old")</f>
        <v>Old</v>
      </c>
    </row>
    <row r="3176">
      <c r="A3176" s="40">
        <v>21438.0</v>
      </c>
      <c r="B3176" s="39">
        <f t="shared" si="1"/>
        <v>63</v>
      </c>
      <c r="C3176" s="39" t="str">
        <f>IFERROR(__xludf.DUMMYFUNCTION("IF(ISBETWEEN(B3176,60,69), ""Old"", IF(ISBETWEEN(B3176, 20, 29), ""Young"", ""Other""))"),"Old")</f>
        <v>Old</v>
      </c>
    </row>
    <row r="3177">
      <c r="A3177" s="40">
        <v>21439.0</v>
      </c>
      <c r="B3177" s="39">
        <f t="shared" si="1"/>
        <v>63</v>
      </c>
      <c r="C3177" s="39" t="str">
        <f>IFERROR(__xludf.DUMMYFUNCTION("IF(ISBETWEEN(B3177,60,69), ""Old"", IF(ISBETWEEN(B3177, 20, 29), ""Young"", ""Other""))"),"Old")</f>
        <v>Old</v>
      </c>
    </row>
    <row r="3178">
      <c r="A3178" s="40">
        <v>21440.0</v>
      </c>
      <c r="B3178" s="39">
        <f t="shared" si="1"/>
        <v>63</v>
      </c>
      <c r="C3178" s="39" t="str">
        <f>IFERROR(__xludf.DUMMYFUNCTION("IF(ISBETWEEN(B3178,60,69), ""Old"", IF(ISBETWEEN(B3178, 20, 29), ""Young"", ""Other""))"),"Old")</f>
        <v>Old</v>
      </c>
    </row>
    <row r="3179">
      <c r="A3179" s="40">
        <v>21441.0</v>
      </c>
      <c r="B3179" s="39">
        <f t="shared" si="1"/>
        <v>63</v>
      </c>
      <c r="C3179" s="39" t="str">
        <f>IFERROR(__xludf.DUMMYFUNCTION("IF(ISBETWEEN(B3179,60,69), ""Old"", IF(ISBETWEEN(B3179, 20, 29), ""Young"", ""Other""))"),"Old")</f>
        <v>Old</v>
      </c>
    </row>
    <row r="3180">
      <c r="A3180" s="40">
        <v>21442.0</v>
      </c>
      <c r="B3180" s="39">
        <f t="shared" si="1"/>
        <v>63</v>
      </c>
      <c r="C3180" s="39" t="str">
        <f>IFERROR(__xludf.DUMMYFUNCTION("IF(ISBETWEEN(B3180,60,69), ""Old"", IF(ISBETWEEN(B3180, 20, 29), ""Young"", ""Other""))"),"Old")</f>
        <v>Old</v>
      </c>
    </row>
    <row r="3181">
      <c r="A3181" s="40">
        <v>21443.0</v>
      </c>
      <c r="B3181" s="39">
        <f t="shared" si="1"/>
        <v>63</v>
      </c>
      <c r="C3181" s="39" t="str">
        <f>IFERROR(__xludf.DUMMYFUNCTION("IF(ISBETWEEN(B3181,60,69), ""Old"", IF(ISBETWEEN(B3181, 20, 29), ""Young"", ""Other""))"),"Old")</f>
        <v>Old</v>
      </c>
    </row>
    <row r="3182">
      <c r="A3182" s="40">
        <v>21444.0</v>
      </c>
      <c r="B3182" s="39">
        <f t="shared" si="1"/>
        <v>63</v>
      </c>
      <c r="C3182" s="39" t="str">
        <f>IFERROR(__xludf.DUMMYFUNCTION("IF(ISBETWEEN(B3182,60,69), ""Old"", IF(ISBETWEEN(B3182, 20, 29), ""Young"", ""Other""))"),"Old")</f>
        <v>Old</v>
      </c>
    </row>
    <row r="3183">
      <c r="A3183" s="40">
        <v>21445.0</v>
      </c>
      <c r="B3183" s="39">
        <f t="shared" si="1"/>
        <v>63</v>
      </c>
      <c r="C3183" s="39" t="str">
        <f>IFERROR(__xludf.DUMMYFUNCTION("IF(ISBETWEEN(B3183,60,69), ""Old"", IF(ISBETWEEN(B3183, 20, 29), ""Young"", ""Other""))"),"Old")</f>
        <v>Old</v>
      </c>
    </row>
    <row r="3184">
      <c r="A3184" s="40">
        <v>21446.0</v>
      </c>
      <c r="B3184" s="39">
        <f t="shared" si="1"/>
        <v>63</v>
      </c>
      <c r="C3184" s="39" t="str">
        <f>IFERROR(__xludf.DUMMYFUNCTION("IF(ISBETWEEN(B3184,60,69), ""Old"", IF(ISBETWEEN(B3184, 20, 29), ""Young"", ""Other""))"),"Old")</f>
        <v>Old</v>
      </c>
    </row>
    <row r="3185">
      <c r="A3185" s="40">
        <v>21447.0</v>
      </c>
      <c r="B3185" s="39">
        <f t="shared" si="1"/>
        <v>63</v>
      </c>
      <c r="C3185" s="39" t="str">
        <f>IFERROR(__xludf.DUMMYFUNCTION("IF(ISBETWEEN(B3185,60,69), ""Old"", IF(ISBETWEEN(B3185, 20, 29), ""Young"", ""Other""))"),"Old")</f>
        <v>Old</v>
      </c>
    </row>
    <row r="3186">
      <c r="A3186" s="40">
        <v>21448.0</v>
      </c>
      <c r="B3186" s="39">
        <f t="shared" si="1"/>
        <v>63</v>
      </c>
      <c r="C3186" s="39" t="str">
        <f>IFERROR(__xludf.DUMMYFUNCTION("IF(ISBETWEEN(B3186,60,69), ""Old"", IF(ISBETWEEN(B3186, 20, 29), ""Young"", ""Other""))"),"Old")</f>
        <v>Old</v>
      </c>
    </row>
    <row r="3187">
      <c r="A3187" s="40">
        <v>21449.0</v>
      </c>
      <c r="B3187" s="39">
        <f t="shared" si="1"/>
        <v>63</v>
      </c>
      <c r="C3187" s="39" t="str">
        <f>IFERROR(__xludf.DUMMYFUNCTION("IF(ISBETWEEN(B3187,60,69), ""Old"", IF(ISBETWEEN(B3187, 20, 29), ""Young"", ""Other""))"),"Old")</f>
        <v>Old</v>
      </c>
    </row>
    <row r="3188">
      <c r="A3188" s="40">
        <v>21450.0</v>
      </c>
      <c r="B3188" s="39">
        <f t="shared" si="1"/>
        <v>63</v>
      </c>
      <c r="C3188" s="39" t="str">
        <f>IFERROR(__xludf.DUMMYFUNCTION("IF(ISBETWEEN(B3188,60,69), ""Old"", IF(ISBETWEEN(B3188, 20, 29), ""Young"", ""Other""))"),"Old")</f>
        <v>Old</v>
      </c>
    </row>
    <row r="3189">
      <c r="A3189" s="40">
        <v>21451.0</v>
      </c>
      <c r="B3189" s="39">
        <f t="shared" si="1"/>
        <v>63</v>
      </c>
      <c r="C3189" s="39" t="str">
        <f>IFERROR(__xludf.DUMMYFUNCTION("IF(ISBETWEEN(B3189,60,69), ""Old"", IF(ISBETWEEN(B3189, 20, 29), ""Young"", ""Other""))"),"Old")</f>
        <v>Old</v>
      </c>
    </row>
    <row r="3190">
      <c r="A3190" s="40">
        <v>21452.0</v>
      </c>
      <c r="B3190" s="39">
        <f t="shared" si="1"/>
        <v>63</v>
      </c>
      <c r="C3190" s="39" t="str">
        <f>IFERROR(__xludf.DUMMYFUNCTION("IF(ISBETWEEN(B3190,60,69), ""Old"", IF(ISBETWEEN(B3190, 20, 29), ""Young"", ""Other""))"),"Old")</f>
        <v>Old</v>
      </c>
    </row>
    <row r="3191">
      <c r="A3191" s="40">
        <v>21453.0</v>
      </c>
      <c r="B3191" s="39">
        <f t="shared" si="1"/>
        <v>63</v>
      </c>
      <c r="C3191" s="39" t="str">
        <f>IFERROR(__xludf.DUMMYFUNCTION("IF(ISBETWEEN(B3191,60,69), ""Old"", IF(ISBETWEEN(B3191, 20, 29), ""Young"", ""Other""))"),"Old")</f>
        <v>Old</v>
      </c>
    </row>
    <row r="3192">
      <c r="A3192" s="40">
        <v>21454.0</v>
      </c>
      <c r="B3192" s="39">
        <f t="shared" si="1"/>
        <v>63</v>
      </c>
      <c r="C3192" s="39" t="str">
        <f>IFERROR(__xludf.DUMMYFUNCTION("IF(ISBETWEEN(B3192,60,69), ""Old"", IF(ISBETWEEN(B3192, 20, 29), ""Young"", ""Other""))"),"Old")</f>
        <v>Old</v>
      </c>
    </row>
    <row r="3193">
      <c r="A3193" s="40">
        <v>21455.0</v>
      </c>
      <c r="B3193" s="39">
        <f t="shared" si="1"/>
        <v>63</v>
      </c>
      <c r="C3193" s="39" t="str">
        <f>IFERROR(__xludf.DUMMYFUNCTION("IF(ISBETWEEN(B3193,60,69), ""Old"", IF(ISBETWEEN(B3193, 20, 29), ""Young"", ""Other""))"),"Old")</f>
        <v>Old</v>
      </c>
    </row>
    <row r="3194">
      <c r="A3194" s="40">
        <v>21456.0</v>
      </c>
      <c r="B3194" s="39">
        <f t="shared" si="1"/>
        <v>63</v>
      </c>
      <c r="C3194" s="39" t="str">
        <f>IFERROR(__xludf.DUMMYFUNCTION("IF(ISBETWEEN(B3194,60,69), ""Old"", IF(ISBETWEEN(B3194, 20, 29), ""Young"", ""Other""))"),"Old")</f>
        <v>Old</v>
      </c>
    </row>
    <row r="3195">
      <c r="A3195" s="40">
        <v>21457.0</v>
      </c>
      <c r="B3195" s="39">
        <f t="shared" si="1"/>
        <v>63</v>
      </c>
      <c r="C3195" s="39" t="str">
        <f>IFERROR(__xludf.DUMMYFUNCTION("IF(ISBETWEEN(B3195,60,69), ""Old"", IF(ISBETWEEN(B3195, 20, 29), ""Young"", ""Other""))"),"Old")</f>
        <v>Old</v>
      </c>
    </row>
    <row r="3196">
      <c r="A3196" s="40">
        <v>21458.0</v>
      </c>
      <c r="B3196" s="39">
        <f t="shared" si="1"/>
        <v>63</v>
      </c>
      <c r="C3196" s="39" t="str">
        <f>IFERROR(__xludf.DUMMYFUNCTION("IF(ISBETWEEN(B3196,60,69), ""Old"", IF(ISBETWEEN(B3196, 20, 29), ""Young"", ""Other""))"),"Old")</f>
        <v>Old</v>
      </c>
    </row>
    <row r="3197">
      <c r="A3197" s="40">
        <v>21459.0</v>
      </c>
      <c r="B3197" s="39">
        <f t="shared" si="1"/>
        <v>63</v>
      </c>
      <c r="C3197" s="39" t="str">
        <f>IFERROR(__xludf.DUMMYFUNCTION("IF(ISBETWEEN(B3197,60,69), ""Old"", IF(ISBETWEEN(B3197, 20, 29), ""Young"", ""Other""))"),"Old")</f>
        <v>Old</v>
      </c>
    </row>
    <row r="3198">
      <c r="A3198" s="40">
        <v>21460.0</v>
      </c>
      <c r="B3198" s="39">
        <f t="shared" si="1"/>
        <v>63</v>
      </c>
      <c r="C3198" s="39" t="str">
        <f>IFERROR(__xludf.DUMMYFUNCTION("IF(ISBETWEEN(B3198,60,69), ""Old"", IF(ISBETWEEN(B3198, 20, 29), ""Young"", ""Other""))"),"Old")</f>
        <v>Old</v>
      </c>
    </row>
    <row r="3199">
      <c r="A3199" s="40">
        <v>21461.0</v>
      </c>
      <c r="B3199" s="39">
        <f t="shared" si="1"/>
        <v>63</v>
      </c>
      <c r="C3199" s="39" t="str">
        <f>IFERROR(__xludf.DUMMYFUNCTION("IF(ISBETWEEN(B3199,60,69), ""Old"", IF(ISBETWEEN(B3199, 20, 29), ""Young"", ""Other""))"),"Old")</f>
        <v>Old</v>
      </c>
    </row>
    <row r="3200">
      <c r="A3200" s="40">
        <v>21462.0</v>
      </c>
      <c r="B3200" s="39">
        <f t="shared" si="1"/>
        <v>63</v>
      </c>
      <c r="C3200" s="39" t="str">
        <f>IFERROR(__xludf.DUMMYFUNCTION("IF(ISBETWEEN(B3200,60,69), ""Old"", IF(ISBETWEEN(B3200, 20, 29), ""Young"", ""Other""))"),"Old")</f>
        <v>Old</v>
      </c>
    </row>
    <row r="3201">
      <c r="A3201" s="40">
        <v>21463.0</v>
      </c>
      <c r="B3201" s="39">
        <f t="shared" si="1"/>
        <v>63</v>
      </c>
      <c r="C3201" s="39" t="str">
        <f>IFERROR(__xludf.DUMMYFUNCTION("IF(ISBETWEEN(B3201,60,69), ""Old"", IF(ISBETWEEN(B3201, 20, 29), ""Young"", ""Other""))"),"Old")</f>
        <v>Old</v>
      </c>
    </row>
    <row r="3202">
      <c r="A3202" s="40">
        <v>21464.0</v>
      </c>
      <c r="B3202" s="39">
        <f t="shared" si="1"/>
        <v>63</v>
      </c>
      <c r="C3202" s="39" t="str">
        <f>IFERROR(__xludf.DUMMYFUNCTION("IF(ISBETWEEN(B3202,60,69), ""Old"", IF(ISBETWEEN(B3202, 20, 29), ""Young"", ""Other""))"),"Old")</f>
        <v>Old</v>
      </c>
    </row>
    <row r="3203">
      <c r="A3203" s="40">
        <v>21465.0</v>
      </c>
      <c r="B3203" s="39">
        <f t="shared" si="1"/>
        <v>63</v>
      </c>
      <c r="C3203" s="39" t="str">
        <f>IFERROR(__xludf.DUMMYFUNCTION("IF(ISBETWEEN(B3203,60,69), ""Old"", IF(ISBETWEEN(B3203, 20, 29), ""Young"", ""Other""))"),"Old")</f>
        <v>Old</v>
      </c>
    </row>
    <row r="3204">
      <c r="A3204" s="40">
        <v>21466.0</v>
      </c>
      <c r="B3204" s="39">
        <f t="shared" si="1"/>
        <v>63</v>
      </c>
      <c r="C3204" s="39" t="str">
        <f>IFERROR(__xludf.DUMMYFUNCTION("IF(ISBETWEEN(B3204,60,69), ""Old"", IF(ISBETWEEN(B3204, 20, 29), ""Young"", ""Other""))"),"Old")</f>
        <v>Old</v>
      </c>
    </row>
    <row r="3205">
      <c r="A3205" s="40">
        <v>21467.0</v>
      </c>
      <c r="B3205" s="39">
        <f t="shared" si="1"/>
        <v>63</v>
      </c>
      <c r="C3205" s="39" t="str">
        <f>IFERROR(__xludf.DUMMYFUNCTION("IF(ISBETWEEN(B3205,60,69), ""Old"", IF(ISBETWEEN(B3205, 20, 29), ""Young"", ""Other""))"),"Old")</f>
        <v>Old</v>
      </c>
    </row>
    <row r="3206">
      <c r="A3206" s="40">
        <v>21468.0</v>
      </c>
      <c r="B3206" s="39">
        <f t="shared" si="1"/>
        <v>63</v>
      </c>
      <c r="C3206" s="39" t="str">
        <f>IFERROR(__xludf.DUMMYFUNCTION("IF(ISBETWEEN(B3206,60,69), ""Old"", IF(ISBETWEEN(B3206, 20, 29), ""Young"", ""Other""))"),"Old")</f>
        <v>Old</v>
      </c>
    </row>
    <row r="3207">
      <c r="A3207" s="40">
        <v>21469.0</v>
      </c>
      <c r="B3207" s="39">
        <f t="shared" si="1"/>
        <v>63</v>
      </c>
      <c r="C3207" s="39" t="str">
        <f>IFERROR(__xludf.DUMMYFUNCTION("IF(ISBETWEEN(B3207,60,69), ""Old"", IF(ISBETWEEN(B3207, 20, 29), ""Young"", ""Other""))"),"Old")</f>
        <v>Old</v>
      </c>
    </row>
    <row r="3208">
      <c r="A3208" s="40">
        <v>21470.0</v>
      </c>
      <c r="B3208" s="39">
        <f t="shared" si="1"/>
        <v>63</v>
      </c>
      <c r="C3208" s="39" t="str">
        <f>IFERROR(__xludf.DUMMYFUNCTION("IF(ISBETWEEN(B3208,60,69), ""Old"", IF(ISBETWEEN(B3208, 20, 29), ""Young"", ""Other""))"),"Old")</f>
        <v>Old</v>
      </c>
    </row>
    <row r="3209">
      <c r="A3209" s="40">
        <v>21471.0</v>
      </c>
      <c r="B3209" s="39">
        <f t="shared" si="1"/>
        <v>63</v>
      </c>
      <c r="C3209" s="39" t="str">
        <f>IFERROR(__xludf.DUMMYFUNCTION("IF(ISBETWEEN(B3209,60,69), ""Old"", IF(ISBETWEEN(B3209, 20, 29), ""Young"", ""Other""))"),"Old")</f>
        <v>Old</v>
      </c>
    </row>
    <row r="3210">
      <c r="A3210" s="40">
        <v>21472.0</v>
      </c>
      <c r="B3210" s="39">
        <f t="shared" si="1"/>
        <v>63</v>
      </c>
      <c r="C3210" s="39" t="str">
        <f>IFERROR(__xludf.DUMMYFUNCTION("IF(ISBETWEEN(B3210,60,69), ""Old"", IF(ISBETWEEN(B3210, 20, 29), ""Young"", ""Other""))"),"Old")</f>
        <v>Old</v>
      </c>
    </row>
    <row r="3211">
      <c r="A3211" s="40">
        <v>21473.0</v>
      </c>
      <c r="B3211" s="39">
        <f t="shared" si="1"/>
        <v>63</v>
      </c>
      <c r="C3211" s="39" t="str">
        <f>IFERROR(__xludf.DUMMYFUNCTION("IF(ISBETWEEN(B3211,60,69), ""Old"", IF(ISBETWEEN(B3211, 20, 29), ""Young"", ""Other""))"),"Old")</f>
        <v>Old</v>
      </c>
    </row>
    <row r="3212">
      <c r="A3212" s="40">
        <v>21474.0</v>
      </c>
      <c r="B3212" s="39">
        <f t="shared" si="1"/>
        <v>63</v>
      </c>
      <c r="C3212" s="39" t="str">
        <f>IFERROR(__xludf.DUMMYFUNCTION("IF(ISBETWEEN(B3212,60,69), ""Old"", IF(ISBETWEEN(B3212, 20, 29), ""Young"", ""Other""))"),"Old")</f>
        <v>Old</v>
      </c>
    </row>
    <row r="3213">
      <c r="A3213" s="40">
        <v>21475.0</v>
      </c>
      <c r="B3213" s="39">
        <f t="shared" si="1"/>
        <v>63</v>
      </c>
      <c r="C3213" s="39" t="str">
        <f>IFERROR(__xludf.DUMMYFUNCTION("IF(ISBETWEEN(B3213,60,69), ""Old"", IF(ISBETWEEN(B3213, 20, 29), ""Young"", ""Other""))"),"Old")</f>
        <v>Old</v>
      </c>
    </row>
    <row r="3214">
      <c r="A3214" s="40">
        <v>21476.0</v>
      </c>
      <c r="B3214" s="39">
        <f t="shared" si="1"/>
        <v>63</v>
      </c>
      <c r="C3214" s="39" t="str">
        <f>IFERROR(__xludf.DUMMYFUNCTION("IF(ISBETWEEN(B3214,60,69), ""Old"", IF(ISBETWEEN(B3214, 20, 29), ""Young"", ""Other""))"),"Old")</f>
        <v>Old</v>
      </c>
    </row>
    <row r="3215">
      <c r="A3215" s="40">
        <v>21477.0</v>
      </c>
      <c r="B3215" s="39">
        <f t="shared" si="1"/>
        <v>63</v>
      </c>
      <c r="C3215" s="39" t="str">
        <f>IFERROR(__xludf.DUMMYFUNCTION("IF(ISBETWEEN(B3215,60,69), ""Old"", IF(ISBETWEEN(B3215, 20, 29), ""Young"", ""Other""))"),"Old")</f>
        <v>Old</v>
      </c>
    </row>
    <row r="3216">
      <c r="A3216" s="40">
        <v>21478.0</v>
      </c>
      <c r="B3216" s="39">
        <f t="shared" si="1"/>
        <v>63</v>
      </c>
      <c r="C3216" s="39" t="str">
        <f>IFERROR(__xludf.DUMMYFUNCTION("IF(ISBETWEEN(B3216,60,69), ""Old"", IF(ISBETWEEN(B3216, 20, 29), ""Young"", ""Other""))"),"Old")</f>
        <v>Old</v>
      </c>
    </row>
    <row r="3217">
      <c r="A3217" s="40">
        <v>21479.0</v>
      </c>
      <c r="B3217" s="39">
        <f t="shared" si="1"/>
        <v>63</v>
      </c>
      <c r="C3217" s="39" t="str">
        <f>IFERROR(__xludf.DUMMYFUNCTION("IF(ISBETWEEN(B3217,60,69), ""Old"", IF(ISBETWEEN(B3217, 20, 29), ""Young"", ""Other""))"),"Old")</f>
        <v>Old</v>
      </c>
    </row>
    <row r="3218">
      <c r="A3218" s="40">
        <v>21480.0</v>
      </c>
      <c r="B3218" s="39">
        <f t="shared" si="1"/>
        <v>63</v>
      </c>
      <c r="C3218" s="39" t="str">
        <f>IFERROR(__xludf.DUMMYFUNCTION("IF(ISBETWEEN(B3218,60,69), ""Old"", IF(ISBETWEEN(B3218, 20, 29), ""Young"", ""Other""))"),"Old")</f>
        <v>Old</v>
      </c>
    </row>
    <row r="3219">
      <c r="A3219" s="40">
        <v>21481.0</v>
      </c>
      <c r="B3219" s="39">
        <f t="shared" si="1"/>
        <v>63</v>
      </c>
      <c r="C3219" s="39" t="str">
        <f>IFERROR(__xludf.DUMMYFUNCTION("IF(ISBETWEEN(B3219,60,69), ""Old"", IF(ISBETWEEN(B3219, 20, 29), ""Young"", ""Other""))"),"Old")</f>
        <v>Old</v>
      </c>
    </row>
    <row r="3220">
      <c r="A3220" s="40">
        <v>21482.0</v>
      </c>
      <c r="B3220" s="39">
        <f t="shared" si="1"/>
        <v>63</v>
      </c>
      <c r="C3220" s="39" t="str">
        <f>IFERROR(__xludf.DUMMYFUNCTION("IF(ISBETWEEN(B3220,60,69), ""Old"", IF(ISBETWEEN(B3220, 20, 29), ""Young"", ""Other""))"),"Old")</f>
        <v>Old</v>
      </c>
    </row>
    <row r="3221">
      <c r="A3221" s="40">
        <v>21483.0</v>
      </c>
      <c r="B3221" s="39">
        <f t="shared" si="1"/>
        <v>63</v>
      </c>
      <c r="C3221" s="39" t="str">
        <f>IFERROR(__xludf.DUMMYFUNCTION("IF(ISBETWEEN(B3221,60,69), ""Old"", IF(ISBETWEEN(B3221, 20, 29), ""Young"", ""Other""))"),"Old")</f>
        <v>Old</v>
      </c>
    </row>
    <row r="3222">
      <c r="A3222" s="40">
        <v>21484.0</v>
      </c>
      <c r="B3222" s="39">
        <f t="shared" si="1"/>
        <v>63</v>
      </c>
      <c r="C3222" s="39" t="str">
        <f>IFERROR(__xludf.DUMMYFUNCTION("IF(ISBETWEEN(B3222,60,69), ""Old"", IF(ISBETWEEN(B3222, 20, 29), ""Young"", ""Other""))"),"Old")</f>
        <v>Old</v>
      </c>
    </row>
    <row r="3223">
      <c r="A3223" s="40">
        <v>21485.0</v>
      </c>
      <c r="B3223" s="39">
        <f t="shared" si="1"/>
        <v>63</v>
      </c>
      <c r="C3223" s="39" t="str">
        <f>IFERROR(__xludf.DUMMYFUNCTION("IF(ISBETWEEN(B3223,60,69), ""Old"", IF(ISBETWEEN(B3223, 20, 29), ""Young"", ""Other""))"),"Old")</f>
        <v>Old</v>
      </c>
    </row>
    <row r="3224">
      <c r="A3224" s="40">
        <v>21486.0</v>
      </c>
      <c r="B3224" s="39">
        <f t="shared" si="1"/>
        <v>63</v>
      </c>
      <c r="C3224" s="39" t="str">
        <f>IFERROR(__xludf.DUMMYFUNCTION("IF(ISBETWEEN(B3224,60,69), ""Old"", IF(ISBETWEEN(B3224, 20, 29), ""Young"", ""Other""))"),"Old")</f>
        <v>Old</v>
      </c>
    </row>
    <row r="3225">
      <c r="A3225" s="40">
        <v>21487.0</v>
      </c>
      <c r="B3225" s="39">
        <f t="shared" si="1"/>
        <v>63</v>
      </c>
      <c r="C3225" s="39" t="str">
        <f>IFERROR(__xludf.DUMMYFUNCTION("IF(ISBETWEEN(B3225,60,69), ""Old"", IF(ISBETWEEN(B3225, 20, 29), ""Young"", ""Other""))"),"Old")</f>
        <v>Old</v>
      </c>
    </row>
    <row r="3226">
      <c r="A3226" s="40">
        <v>21488.0</v>
      </c>
      <c r="B3226" s="39">
        <f t="shared" si="1"/>
        <v>63</v>
      </c>
      <c r="C3226" s="39" t="str">
        <f>IFERROR(__xludf.DUMMYFUNCTION("IF(ISBETWEEN(B3226,60,69), ""Old"", IF(ISBETWEEN(B3226, 20, 29), ""Young"", ""Other""))"),"Old")</f>
        <v>Old</v>
      </c>
    </row>
    <row r="3227">
      <c r="A3227" s="40">
        <v>21489.0</v>
      </c>
      <c r="B3227" s="39">
        <f t="shared" si="1"/>
        <v>63</v>
      </c>
      <c r="C3227" s="39" t="str">
        <f>IFERROR(__xludf.DUMMYFUNCTION("IF(ISBETWEEN(B3227,60,69), ""Old"", IF(ISBETWEEN(B3227, 20, 29), ""Young"", ""Other""))"),"Old")</f>
        <v>Old</v>
      </c>
    </row>
    <row r="3228">
      <c r="A3228" s="40">
        <v>21490.0</v>
      </c>
      <c r="B3228" s="39">
        <f t="shared" si="1"/>
        <v>63</v>
      </c>
      <c r="C3228" s="39" t="str">
        <f>IFERROR(__xludf.DUMMYFUNCTION("IF(ISBETWEEN(B3228,60,69), ""Old"", IF(ISBETWEEN(B3228, 20, 29), ""Young"", ""Other""))"),"Old")</f>
        <v>Old</v>
      </c>
    </row>
    <row r="3229">
      <c r="A3229" s="40">
        <v>21491.0</v>
      </c>
      <c r="B3229" s="39">
        <f t="shared" si="1"/>
        <v>63</v>
      </c>
      <c r="C3229" s="39" t="str">
        <f>IFERROR(__xludf.DUMMYFUNCTION("IF(ISBETWEEN(B3229,60,69), ""Old"", IF(ISBETWEEN(B3229, 20, 29), ""Young"", ""Other""))"),"Old")</f>
        <v>Old</v>
      </c>
    </row>
    <row r="3230">
      <c r="A3230" s="40">
        <v>21492.0</v>
      </c>
      <c r="B3230" s="39">
        <f t="shared" si="1"/>
        <v>63</v>
      </c>
      <c r="C3230" s="39" t="str">
        <f>IFERROR(__xludf.DUMMYFUNCTION("IF(ISBETWEEN(B3230,60,69), ""Old"", IF(ISBETWEEN(B3230, 20, 29), ""Young"", ""Other""))"),"Old")</f>
        <v>Old</v>
      </c>
    </row>
    <row r="3231">
      <c r="A3231" s="40">
        <v>21493.0</v>
      </c>
      <c r="B3231" s="39">
        <f t="shared" si="1"/>
        <v>63</v>
      </c>
      <c r="C3231" s="39" t="str">
        <f>IFERROR(__xludf.DUMMYFUNCTION("IF(ISBETWEEN(B3231,60,69), ""Old"", IF(ISBETWEEN(B3231, 20, 29), ""Young"", ""Other""))"),"Old")</f>
        <v>Old</v>
      </c>
    </row>
    <row r="3232">
      <c r="A3232" s="40">
        <v>21494.0</v>
      </c>
      <c r="B3232" s="39">
        <f t="shared" si="1"/>
        <v>63</v>
      </c>
      <c r="C3232" s="39" t="str">
        <f>IFERROR(__xludf.DUMMYFUNCTION("IF(ISBETWEEN(B3232,60,69), ""Old"", IF(ISBETWEEN(B3232, 20, 29), ""Young"", ""Other""))"),"Old")</f>
        <v>Old</v>
      </c>
    </row>
    <row r="3233">
      <c r="A3233" s="40">
        <v>21495.0</v>
      </c>
      <c r="B3233" s="39">
        <f t="shared" si="1"/>
        <v>63</v>
      </c>
      <c r="C3233" s="39" t="str">
        <f>IFERROR(__xludf.DUMMYFUNCTION("IF(ISBETWEEN(B3233,60,69), ""Old"", IF(ISBETWEEN(B3233, 20, 29), ""Young"", ""Other""))"),"Old")</f>
        <v>Old</v>
      </c>
    </row>
    <row r="3234">
      <c r="A3234" s="40">
        <v>21496.0</v>
      </c>
      <c r="B3234" s="39">
        <f t="shared" si="1"/>
        <v>63</v>
      </c>
      <c r="C3234" s="39" t="str">
        <f>IFERROR(__xludf.DUMMYFUNCTION("IF(ISBETWEEN(B3234,60,69), ""Old"", IF(ISBETWEEN(B3234, 20, 29), ""Young"", ""Other""))"),"Old")</f>
        <v>Old</v>
      </c>
    </row>
    <row r="3235">
      <c r="A3235" s="40">
        <v>21497.0</v>
      </c>
      <c r="B3235" s="39">
        <f t="shared" si="1"/>
        <v>63</v>
      </c>
      <c r="C3235" s="39" t="str">
        <f>IFERROR(__xludf.DUMMYFUNCTION("IF(ISBETWEEN(B3235,60,69), ""Old"", IF(ISBETWEEN(B3235, 20, 29), ""Young"", ""Other""))"),"Old")</f>
        <v>Old</v>
      </c>
    </row>
    <row r="3236">
      <c r="A3236" s="40">
        <v>21498.0</v>
      </c>
      <c r="B3236" s="39">
        <f t="shared" si="1"/>
        <v>63</v>
      </c>
      <c r="C3236" s="39" t="str">
        <f>IFERROR(__xludf.DUMMYFUNCTION("IF(ISBETWEEN(B3236,60,69), ""Old"", IF(ISBETWEEN(B3236, 20, 29), ""Young"", ""Other""))"),"Old")</f>
        <v>Old</v>
      </c>
    </row>
    <row r="3237">
      <c r="A3237" s="40">
        <v>21499.0</v>
      </c>
      <c r="B3237" s="39">
        <f t="shared" si="1"/>
        <v>63</v>
      </c>
      <c r="C3237" s="39" t="str">
        <f>IFERROR(__xludf.DUMMYFUNCTION("IF(ISBETWEEN(B3237,60,69), ""Old"", IF(ISBETWEEN(B3237, 20, 29), ""Young"", ""Other""))"),"Old")</f>
        <v>Old</v>
      </c>
    </row>
    <row r="3238">
      <c r="A3238" s="40">
        <v>21500.0</v>
      </c>
      <c r="B3238" s="39">
        <f t="shared" si="1"/>
        <v>63</v>
      </c>
      <c r="C3238" s="39" t="str">
        <f>IFERROR(__xludf.DUMMYFUNCTION("IF(ISBETWEEN(B3238,60,69), ""Old"", IF(ISBETWEEN(B3238, 20, 29), ""Young"", ""Other""))"),"Old")</f>
        <v>Old</v>
      </c>
    </row>
    <row r="3239">
      <c r="A3239" s="40">
        <v>21501.0</v>
      </c>
      <c r="B3239" s="39">
        <f t="shared" si="1"/>
        <v>63</v>
      </c>
      <c r="C3239" s="39" t="str">
        <f>IFERROR(__xludf.DUMMYFUNCTION("IF(ISBETWEEN(B3239,60,69), ""Old"", IF(ISBETWEEN(B3239, 20, 29), ""Young"", ""Other""))"),"Old")</f>
        <v>Old</v>
      </c>
    </row>
    <row r="3240">
      <c r="A3240" s="40">
        <v>21502.0</v>
      </c>
      <c r="B3240" s="39">
        <f t="shared" si="1"/>
        <v>63</v>
      </c>
      <c r="C3240" s="39" t="str">
        <f>IFERROR(__xludf.DUMMYFUNCTION("IF(ISBETWEEN(B3240,60,69), ""Old"", IF(ISBETWEEN(B3240, 20, 29), ""Young"", ""Other""))"),"Old")</f>
        <v>Old</v>
      </c>
    </row>
    <row r="3241">
      <c r="A3241" s="40">
        <v>21503.0</v>
      </c>
      <c r="B3241" s="39">
        <f t="shared" si="1"/>
        <v>63</v>
      </c>
      <c r="C3241" s="39" t="str">
        <f>IFERROR(__xludf.DUMMYFUNCTION("IF(ISBETWEEN(B3241,60,69), ""Old"", IF(ISBETWEEN(B3241, 20, 29), ""Young"", ""Other""))"),"Old")</f>
        <v>Old</v>
      </c>
    </row>
    <row r="3242">
      <c r="A3242" s="40">
        <v>21504.0</v>
      </c>
      <c r="B3242" s="39">
        <f t="shared" si="1"/>
        <v>63</v>
      </c>
      <c r="C3242" s="39" t="str">
        <f>IFERROR(__xludf.DUMMYFUNCTION("IF(ISBETWEEN(B3242,60,69), ""Old"", IF(ISBETWEEN(B3242, 20, 29), ""Young"", ""Other""))"),"Old")</f>
        <v>Old</v>
      </c>
    </row>
    <row r="3243">
      <c r="A3243" s="40">
        <v>21505.0</v>
      </c>
      <c r="B3243" s="39">
        <f t="shared" si="1"/>
        <v>63</v>
      </c>
      <c r="C3243" s="39" t="str">
        <f>IFERROR(__xludf.DUMMYFUNCTION("IF(ISBETWEEN(B3243,60,69), ""Old"", IF(ISBETWEEN(B3243, 20, 29), ""Young"", ""Other""))"),"Old")</f>
        <v>Old</v>
      </c>
    </row>
    <row r="3244">
      <c r="A3244" s="40">
        <v>21506.0</v>
      </c>
      <c r="B3244" s="39">
        <f t="shared" si="1"/>
        <v>63</v>
      </c>
      <c r="C3244" s="39" t="str">
        <f>IFERROR(__xludf.DUMMYFUNCTION("IF(ISBETWEEN(B3244,60,69), ""Old"", IF(ISBETWEEN(B3244, 20, 29), ""Young"", ""Other""))"),"Old")</f>
        <v>Old</v>
      </c>
    </row>
    <row r="3245">
      <c r="A3245" s="40">
        <v>21507.0</v>
      </c>
      <c r="B3245" s="39">
        <f t="shared" si="1"/>
        <v>63</v>
      </c>
      <c r="C3245" s="39" t="str">
        <f>IFERROR(__xludf.DUMMYFUNCTION("IF(ISBETWEEN(B3245,60,69), ""Old"", IF(ISBETWEEN(B3245, 20, 29), ""Young"", ""Other""))"),"Old")</f>
        <v>Old</v>
      </c>
    </row>
    <row r="3246">
      <c r="A3246" s="40">
        <v>21508.0</v>
      </c>
      <c r="B3246" s="39">
        <f t="shared" si="1"/>
        <v>63</v>
      </c>
      <c r="C3246" s="39" t="str">
        <f>IFERROR(__xludf.DUMMYFUNCTION("IF(ISBETWEEN(B3246,60,69), ""Old"", IF(ISBETWEEN(B3246, 20, 29), ""Young"", ""Other""))"),"Old")</f>
        <v>Old</v>
      </c>
    </row>
    <row r="3247">
      <c r="A3247" s="40">
        <v>21509.0</v>
      </c>
      <c r="B3247" s="39">
        <f t="shared" si="1"/>
        <v>63</v>
      </c>
      <c r="C3247" s="39" t="str">
        <f>IFERROR(__xludf.DUMMYFUNCTION("IF(ISBETWEEN(B3247,60,69), ""Old"", IF(ISBETWEEN(B3247, 20, 29), ""Young"", ""Other""))"),"Old")</f>
        <v>Old</v>
      </c>
    </row>
    <row r="3248">
      <c r="A3248" s="40">
        <v>21510.0</v>
      </c>
      <c r="B3248" s="39">
        <f t="shared" si="1"/>
        <v>63</v>
      </c>
      <c r="C3248" s="39" t="str">
        <f>IFERROR(__xludf.DUMMYFUNCTION("IF(ISBETWEEN(B3248,60,69), ""Old"", IF(ISBETWEEN(B3248, 20, 29), ""Young"", ""Other""))"),"Old")</f>
        <v>Old</v>
      </c>
    </row>
    <row r="3249">
      <c r="A3249" s="40">
        <v>21511.0</v>
      </c>
      <c r="B3249" s="39">
        <f t="shared" si="1"/>
        <v>63</v>
      </c>
      <c r="C3249" s="39" t="str">
        <f>IFERROR(__xludf.DUMMYFUNCTION("IF(ISBETWEEN(B3249,60,69), ""Old"", IF(ISBETWEEN(B3249, 20, 29), ""Young"", ""Other""))"),"Old")</f>
        <v>Old</v>
      </c>
    </row>
    <row r="3250">
      <c r="A3250" s="40">
        <v>21512.0</v>
      </c>
      <c r="B3250" s="39">
        <f t="shared" si="1"/>
        <v>63</v>
      </c>
      <c r="C3250" s="39" t="str">
        <f>IFERROR(__xludf.DUMMYFUNCTION("IF(ISBETWEEN(B3250,60,69), ""Old"", IF(ISBETWEEN(B3250, 20, 29), ""Young"", ""Other""))"),"Old")</f>
        <v>Old</v>
      </c>
    </row>
    <row r="3251">
      <c r="A3251" s="40">
        <v>21513.0</v>
      </c>
      <c r="B3251" s="39">
        <f t="shared" si="1"/>
        <v>63</v>
      </c>
      <c r="C3251" s="39" t="str">
        <f>IFERROR(__xludf.DUMMYFUNCTION("IF(ISBETWEEN(B3251,60,69), ""Old"", IF(ISBETWEEN(B3251, 20, 29), ""Young"", ""Other""))"),"Old")</f>
        <v>Old</v>
      </c>
    </row>
    <row r="3252">
      <c r="A3252" s="40">
        <v>21514.0</v>
      </c>
      <c r="B3252" s="39">
        <f t="shared" si="1"/>
        <v>63</v>
      </c>
      <c r="C3252" s="39" t="str">
        <f>IFERROR(__xludf.DUMMYFUNCTION("IF(ISBETWEEN(B3252,60,69), ""Old"", IF(ISBETWEEN(B3252, 20, 29), ""Young"", ""Other""))"),"Old")</f>
        <v>Old</v>
      </c>
    </row>
    <row r="3253">
      <c r="A3253" s="40">
        <v>21515.0</v>
      </c>
      <c r="B3253" s="39">
        <f t="shared" si="1"/>
        <v>63</v>
      </c>
      <c r="C3253" s="39" t="str">
        <f>IFERROR(__xludf.DUMMYFUNCTION("IF(ISBETWEEN(B3253,60,69), ""Old"", IF(ISBETWEEN(B3253, 20, 29), ""Young"", ""Other""))"),"Old")</f>
        <v>Old</v>
      </c>
    </row>
    <row r="3254">
      <c r="A3254" s="40">
        <v>21516.0</v>
      </c>
      <c r="B3254" s="39">
        <f t="shared" si="1"/>
        <v>63</v>
      </c>
      <c r="C3254" s="39" t="str">
        <f>IFERROR(__xludf.DUMMYFUNCTION("IF(ISBETWEEN(B3254,60,69), ""Old"", IF(ISBETWEEN(B3254, 20, 29), ""Young"", ""Other""))"),"Old")</f>
        <v>Old</v>
      </c>
    </row>
    <row r="3255">
      <c r="A3255" s="40">
        <v>21517.0</v>
      </c>
      <c r="B3255" s="39">
        <f t="shared" si="1"/>
        <v>63</v>
      </c>
      <c r="C3255" s="39" t="str">
        <f>IFERROR(__xludf.DUMMYFUNCTION("IF(ISBETWEEN(B3255,60,69), ""Old"", IF(ISBETWEEN(B3255, 20, 29), ""Young"", ""Other""))"),"Old")</f>
        <v>Old</v>
      </c>
    </row>
    <row r="3256">
      <c r="A3256" s="40">
        <v>21518.0</v>
      </c>
      <c r="B3256" s="39">
        <f t="shared" si="1"/>
        <v>63</v>
      </c>
      <c r="C3256" s="39" t="str">
        <f>IFERROR(__xludf.DUMMYFUNCTION("IF(ISBETWEEN(B3256,60,69), ""Old"", IF(ISBETWEEN(B3256, 20, 29), ""Young"", ""Other""))"),"Old")</f>
        <v>Old</v>
      </c>
    </row>
    <row r="3257">
      <c r="A3257" s="40">
        <v>21519.0</v>
      </c>
      <c r="B3257" s="39">
        <f t="shared" si="1"/>
        <v>63</v>
      </c>
      <c r="C3257" s="39" t="str">
        <f>IFERROR(__xludf.DUMMYFUNCTION("IF(ISBETWEEN(B3257,60,69), ""Old"", IF(ISBETWEEN(B3257, 20, 29), ""Young"", ""Other""))"),"Old")</f>
        <v>Old</v>
      </c>
    </row>
    <row r="3258">
      <c r="A3258" s="40">
        <v>21520.0</v>
      </c>
      <c r="B3258" s="39">
        <f t="shared" si="1"/>
        <v>63</v>
      </c>
      <c r="C3258" s="39" t="str">
        <f>IFERROR(__xludf.DUMMYFUNCTION("IF(ISBETWEEN(B3258,60,69), ""Old"", IF(ISBETWEEN(B3258, 20, 29), ""Young"", ""Other""))"),"Old")</f>
        <v>Old</v>
      </c>
    </row>
    <row r="3259">
      <c r="A3259" s="40">
        <v>21521.0</v>
      </c>
      <c r="B3259" s="39">
        <f t="shared" si="1"/>
        <v>63</v>
      </c>
      <c r="C3259" s="39" t="str">
        <f>IFERROR(__xludf.DUMMYFUNCTION("IF(ISBETWEEN(B3259,60,69), ""Old"", IF(ISBETWEEN(B3259, 20, 29), ""Young"", ""Other""))"),"Old")</f>
        <v>Old</v>
      </c>
    </row>
    <row r="3260">
      <c r="A3260" s="40">
        <v>21522.0</v>
      </c>
      <c r="B3260" s="39">
        <f t="shared" si="1"/>
        <v>63</v>
      </c>
      <c r="C3260" s="39" t="str">
        <f>IFERROR(__xludf.DUMMYFUNCTION("IF(ISBETWEEN(B3260,60,69), ""Old"", IF(ISBETWEEN(B3260, 20, 29), ""Young"", ""Other""))"),"Old")</f>
        <v>Old</v>
      </c>
    </row>
    <row r="3261">
      <c r="A3261" s="40">
        <v>21523.0</v>
      </c>
      <c r="B3261" s="39">
        <f t="shared" si="1"/>
        <v>63</v>
      </c>
      <c r="C3261" s="39" t="str">
        <f>IFERROR(__xludf.DUMMYFUNCTION("IF(ISBETWEEN(B3261,60,69), ""Old"", IF(ISBETWEEN(B3261, 20, 29), ""Young"", ""Other""))"),"Old")</f>
        <v>Old</v>
      </c>
    </row>
    <row r="3262">
      <c r="A3262" s="40">
        <v>21524.0</v>
      </c>
      <c r="B3262" s="39">
        <f t="shared" si="1"/>
        <v>63</v>
      </c>
      <c r="C3262" s="39" t="str">
        <f>IFERROR(__xludf.DUMMYFUNCTION("IF(ISBETWEEN(B3262,60,69), ""Old"", IF(ISBETWEEN(B3262, 20, 29), ""Young"", ""Other""))"),"Old")</f>
        <v>Old</v>
      </c>
    </row>
    <row r="3263">
      <c r="A3263" s="40">
        <v>21525.0</v>
      </c>
      <c r="B3263" s="39">
        <f t="shared" si="1"/>
        <v>63</v>
      </c>
      <c r="C3263" s="39" t="str">
        <f>IFERROR(__xludf.DUMMYFUNCTION("IF(ISBETWEEN(B3263,60,69), ""Old"", IF(ISBETWEEN(B3263, 20, 29), ""Young"", ""Other""))"),"Old")</f>
        <v>Old</v>
      </c>
    </row>
    <row r="3264">
      <c r="A3264" s="40">
        <v>21526.0</v>
      </c>
      <c r="B3264" s="39">
        <f t="shared" si="1"/>
        <v>63</v>
      </c>
      <c r="C3264" s="39" t="str">
        <f>IFERROR(__xludf.DUMMYFUNCTION("IF(ISBETWEEN(B3264,60,69), ""Old"", IF(ISBETWEEN(B3264, 20, 29), ""Young"", ""Other""))"),"Old")</f>
        <v>Old</v>
      </c>
    </row>
    <row r="3265">
      <c r="A3265" s="40">
        <v>21527.0</v>
      </c>
      <c r="B3265" s="39">
        <f t="shared" si="1"/>
        <v>63</v>
      </c>
      <c r="C3265" s="39" t="str">
        <f>IFERROR(__xludf.DUMMYFUNCTION("IF(ISBETWEEN(B3265,60,69), ""Old"", IF(ISBETWEEN(B3265, 20, 29), ""Young"", ""Other""))"),"Old")</f>
        <v>Old</v>
      </c>
    </row>
    <row r="3266">
      <c r="A3266" s="40">
        <v>21528.0</v>
      </c>
      <c r="B3266" s="39">
        <f t="shared" si="1"/>
        <v>63</v>
      </c>
      <c r="C3266" s="39" t="str">
        <f>IFERROR(__xludf.DUMMYFUNCTION("IF(ISBETWEEN(B3266,60,69), ""Old"", IF(ISBETWEEN(B3266, 20, 29), ""Young"", ""Other""))"),"Old")</f>
        <v>Old</v>
      </c>
    </row>
    <row r="3267">
      <c r="A3267" s="40">
        <v>21529.0</v>
      </c>
      <c r="B3267" s="39">
        <f t="shared" si="1"/>
        <v>63</v>
      </c>
      <c r="C3267" s="39" t="str">
        <f>IFERROR(__xludf.DUMMYFUNCTION("IF(ISBETWEEN(B3267,60,69), ""Old"", IF(ISBETWEEN(B3267, 20, 29), ""Young"", ""Other""))"),"Old")</f>
        <v>Old</v>
      </c>
    </row>
    <row r="3268">
      <c r="A3268" s="40">
        <v>21530.0</v>
      </c>
      <c r="B3268" s="39">
        <f t="shared" si="1"/>
        <v>63</v>
      </c>
      <c r="C3268" s="39" t="str">
        <f>IFERROR(__xludf.DUMMYFUNCTION("IF(ISBETWEEN(B3268,60,69), ""Old"", IF(ISBETWEEN(B3268, 20, 29), ""Young"", ""Other""))"),"Old")</f>
        <v>Old</v>
      </c>
    </row>
    <row r="3269">
      <c r="A3269" s="40">
        <v>21531.0</v>
      </c>
      <c r="B3269" s="39">
        <f t="shared" si="1"/>
        <v>63</v>
      </c>
      <c r="C3269" s="39" t="str">
        <f>IFERROR(__xludf.DUMMYFUNCTION("IF(ISBETWEEN(B3269,60,69), ""Old"", IF(ISBETWEEN(B3269, 20, 29), ""Young"", ""Other""))"),"Old")</f>
        <v>Old</v>
      </c>
    </row>
    <row r="3270">
      <c r="A3270" s="40">
        <v>21532.0</v>
      </c>
      <c r="B3270" s="39">
        <f t="shared" si="1"/>
        <v>63</v>
      </c>
      <c r="C3270" s="39" t="str">
        <f>IFERROR(__xludf.DUMMYFUNCTION("IF(ISBETWEEN(B3270,60,69), ""Old"", IF(ISBETWEEN(B3270, 20, 29), ""Young"", ""Other""))"),"Old")</f>
        <v>Old</v>
      </c>
    </row>
    <row r="3271">
      <c r="A3271" s="40">
        <v>21533.0</v>
      </c>
      <c r="B3271" s="39">
        <f t="shared" si="1"/>
        <v>63</v>
      </c>
      <c r="C3271" s="39" t="str">
        <f>IFERROR(__xludf.DUMMYFUNCTION("IF(ISBETWEEN(B3271,60,69), ""Old"", IF(ISBETWEEN(B3271, 20, 29), ""Young"", ""Other""))"),"Old")</f>
        <v>Old</v>
      </c>
    </row>
    <row r="3272">
      <c r="A3272" s="40">
        <v>21534.0</v>
      </c>
      <c r="B3272" s="39">
        <f t="shared" si="1"/>
        <v>63</v>
      </c>
      <c r="C3272" s="39" t="str">
        <f>IFERROR(__xludf.DUMMYFUNCTION("IF(ISBETWEEN(B3272,60,69), ""Old"", IF(ISBETWEEN(B3272, 20, 29), ""Young"", ""Other""))"),"Old")</f>
        <v>Old</v>
      </c>
    </row>
    <row r="3273">
      <c r="A3273" s="40">
        <v>21535.0</v>
      </c>
      <c r="B3273" s="39">
        <f t="shared" si="1"/>
        <v>63</v>
      </c>
      <c r="C3273" s="39" t="str">
        <f>IFERROR(__xludf.DUMMYFUNCTION("IF(ISBETWEEN(B3273,60,69), ""Old"", IF(ISBETWEEN(B3273, 20, 29), ""Young"", ""Other""))"),"Old")</f>
        <v>Old</v>
      </c>
    </row>
    <row r="3274">
      <c r="A3274" s="40">
        <v>21536.0</v>
      </c>
      <c r="B3274" s="39">
        <f t="shared" si="1"/>
        <v>63</v>
      </c>
      <c r="C3274" s="39" t="str">
        <f>IFERROR(__xludf.DUMMYFUNCTION("IF(ISBETWEEN(B3274,60,69), ""Old"", IF(ISBETWEEN(B3274, 20, 29), ""Young"", ""Other""))"),"Old")</f>
        <v>Old</v>
      </c>
    </row>
    <row r="3275">
      <c r="A3275" s="40">
        <v>21537.0</v>
      </c>
      <c r="B3275" s="39">
        <f t="shared" si="1"/>
        <v>63</v>
      </c>
      <c r="C3275" s="39" t="str">
        <f>IFERROR(__xludf.DUMMYFUNCTION("IF(ISBETWEEN(B3275,60,69), ""Old"", IF(ISBETWEEN(B3275, 20, 29), ""Young"", ""Other""))"),"Old")</f>
        <v>Old</v>
      </c>
    </row>
    <row r="3276">
      <c r="A3276" s="40">
        <v>21538.0</v>
      </c>
      <c r="B3276" s="39">
        <f t="shared" si="1"/>
        <v>63</v>
      </c>
      <c r="C3276" s="39" t="str">
        <f>IFERROR(__xludf.DUMMYFUNCTION("IF(ISBETWEEN(B3276,60,69), ""Old"", IF(ISBETWEEN(B3276, 20, 29), ""Young"", ""Other""))"),"Old")</f>
        <v>Old</v>
      </c>
    </row>
    <row r="3277">
      <c r="A3277" s="40">
        <v>21539.0</v>
      </c>
      <c r="B3277" s="39">
        <f t="shared" si="1"/>
        <v>63</v>
      </c>
      <c r="C3277" s="39" t="str">
        <f>IFERROR(__xludf.DUMMYFUNCTION("IF(ISBETWEEN(B3277,60,69), ""Old"", IF(ISBETWEEN(B3277, 20, 29), ""Young"", ""Other""))"),"Old")</f>
        <v>Old</v>
      </c>
    </row>
    <row r="3278">
      <c r="A3278" s="40">
        <v>21540.0</v>
      </c>
      <c r="B3278" s="39">
        <f t="shared" si="1"/>
        <v>63</v>
      </c>
      <c r="C3278" s="39" t="str">
        <f>IFERROR(__xludf.DUMMYFUNCTION("IF(ISBETWEEN(B3278,60,69), ""Old"", IF(ISBETWEEN(B3278, 20, 29), ""Young"", ""Other""))"),"Old")</f>
        <v>Old</v>
      </c>
    </row>
    <row r="3279">
      <c r="A3279" s="40">
        <v>21541.0</v>
      </c>
      <c r="B3279" s="39">
        <f t="shared" si="1"/>
        <v>63</v>
      </c>
      <c r="C3279" s="39" t="str">
        <f>IFERROR(__xludf.DUMMYFUNCTION("IF(ISBETWEEN(B3279,60,69), ""Old"", IF(ISBETWEEN(B3279, 20, 29), ""Young"", ""Other""))"),"Old")</f>
        <v>Old</v>
      </c>
    </row>
    <row r="3280">
      <c r="A3280" s="40">
        <v>21542.0</v>
      </c>
      <c r="B3280" s="39">
        <f t="shared" si="1"/>
        <v>63</v>
      </c>
      <c r="C3280" s="39" t="str">
        <f>IFERROR(__xludf.DUMMYFUNCTION("IF(ISBETWEEN(B3280,60,69), ""Old"", IF(ISBETWEEN(B3280, 20, 29), ""Young"", ""Other""))"),"Old")</f>
        <v>Old</v>
      </c>
    </row>
    <row r="3281">
      <c r="A3281" s="40">
        <v>21543.0</v>
      </c>
      <c r="B3281" s="39">
        <f t="shared" si="1"/>
        <v>63</v>
      </c>
      <c r="C3281" s="39" t="str">
        <f>IFERROR(__xludf.DUMMYFUNCTION("IF(ISBETWEEN(B3281,60,69), ""Old"", IF(ISBETWEEN(B3281, 20, 29), ""Young"", ""Other""))"),"Old")</f>
        <v>Old</v>
      </c>
    </row>
    <row r="3282">
      <c r="A3282" s="40">
        <v>21544.0</v>
      </c>
      <c r="B3282" s="39">
        <f t="shared" si="1"/>
        <v>63</v>
      </c>
      <c r="C3282" s="39" t="str">
        <f>IFERROR(__xludf.DUMMYFUNCTION("IF(ISBETWEEN(B3282,60,69), ""Old"", IF(ISBETWEEN(B3282, 20, 29), ""Young"", ""Other""))"),"Old")</f>
        <v>Old</v>
      </c>
    </row>
    <row r="3283">
      <c r="A3283" s="40">
        <v>21545.0</v>
      </c>
      <c r="B3283" s="39">
        <f t="shared" si="1"/>
        <v>63</v>
      </c>
      <c r="C3283" s="39" t="str">
        <f>IFERROR(__xludf.DUMMYFUNCTION("IF(ISBETWEEN(B3283,60,69), ""Old"", IF(ISBETWEEN(B3283, 20, 29), ""Young"", ""Other""))"),"Old")</f>
        <v>Old</v>
      </c>
    </row>
    <row r="3284">
      <c r="A3284" s="40">
        <v>21546.0</v>
      </c>
      <c r="B3284" s="39">
        <f t="shared" si="1"/>
        <v>63</v>
      </c>
      <c r="C3284" s="39" t="str">
        <f>IFERROR(__xludf.DUMMYFUNCTION("IF(ISBETWEEN(B3284,60,69), ""Old"", IF(ISBETWEEN(B3284, 20, 29), ""Young"", ""Other""))"),"Old")</f>
        <v>Old</v>
      </c>
    </row>
    <row r="3285">
      <c r="A3285" s="40">
        <v>21547.0</v>
      </c>
      <c r="B3285" s="39">
        <f t="shared" si="1"/>
        <v>63</v>
      </c>
      <c r="C3285" s="39" t="str">
        <f>IFERROR(__xludf.DUMMYFUNCTION("IF(ISBETWEEN(B3285,60,69), ""Old"", IF(ISBETWEEN(B3285, 20, 29), ""Young"", ""Other""))"),"Old")</f>
        <v>Old</v>
      </c>
    </row>
    <row r="3286">
      <c r="A3286" s="40">
        <v>21548.0</v>
      </c>
      <c r="B3286" s="39">
        <f t="shared" si="1"/>
        <v>63</v>
      </c>
      <c r="C3286" s="39" t="str">
        <f>IFERROR(__xludf.DUMMYFUNCTION("IF(ISBETWEEN(B3286,60,69), ""Old"", IF(ISBETWEEN(B3286, 20, 29), ""Young"", ""Other""))"),"Old")</f>
        <v>Old</v>
      </c>
    </row>
    <row r="3287">
      <c r="A3287" s="40">
        <v>21549.0</v>
      </c>
      <c r="B3287" s="39">
        <f t="shared" si="1"/>
        <v>63</v>
      </c>
      <c r="C3287" s="39" t="str">
        <f>IFERROR(__xludf.DUMMYFUNCTION("IF(ISBETWEEN(B3287,60,69), ""Old"", IF(ISBETWEEN(B3287, 20, 29), ""Young"", ""Other""))"),"Old")</f>
        <v>Old</v>
      </c>
    </row>
    <row r="3288">
      <c r="A3288" s="40">
        <v>21550.0</v>
      </c>
      <c r="B3288" s="39">
        <f t="shared" si="1"/>
        <v>63</v>
      </c>
      <c r="C3288" s="39" t="str">
        <f>IFERROR(__xludf.DUMMYFUNCTION("IF(ISBETWEEN(B3288,60,69), ""Old"", IF(ISBETWEEN(B3288, 20, 29), ""Young"", ""Other""))"),"Old")</f>
        <v>Old</v>
      </c>
    </row>
    <row r="3289">
      <c r="A3289" s="40">
        <v>21551.0</v>
      </c>
      <c r="B3289" s="39">
        <f t="shared" si="1"/>
        <v>63</v>
      </c>
      <c r="C3289" s="39" t="str">
        <f>IFERROR(__xludf.DUMMYFUNCTION("IF(ISBETWEEN(B3289,60,69), ""Old"", IF(ISBETWEEN(B3289, 20, 29), ""Young"", ""Other""))"),"Old")</f>
        <v>Old</v>
      </c>
    </row>
    <row r="3290">
      <c r="A3290" s="40">
        <v>21552.0</v>
      </c>
      <c r="B3290" s="39">
        <f t="shared" si="1"/>
        <v>62</v>
      </c>
      <c r="C3290" s="39" t="str">
        <f>IFERROR(__xludf.DUMMYFUNCTION("IF(ISBETWEEN(B3290,60,69), ""Old"", IF(ISBETWEEN(B3290, 20, 29), ""Young"", ""Other""))"),"Old")</f>
        <v>Old</v>
      </c>
    </row>
    <row r="3291">
      <c r="A3291" s="40">
        <v>21553.0</v>
      </c>
      <c r="B3291" s="39">
        <f t="shared" si="1"/>
        <v>62</v>
      </c>
      <c r="C3291" s="39" t="str">
        <f>IFERROR(__xludf.DUMMYFUNCTION("IF(ISBETWEEN(B3291,60,69), ""Old"", IF(ISBETWEEN(B3291, 20, 29), ""Young"", ""Other""))"),"Old")</f>
        <v>Old</v>
      </c>
    </row>
    <row r="3292">
      <c r="A3292" s="40">
        <v>21554.0</v>
      </c>
      <c r="B3292" s="39">
        <f t="shared" si="1"/>
        <v>62</v>
      </c>
      <c r="C3292" s="39" t="str">
        <f>IFERROR(__xludf.DUMMYFUNCTION("IF(ISBETWEEN(B3292,60,69), ""Old"", IF(ISBETWEEN(B3292, 20, 29), ""Young"", ""Other""))"),"Old")</f>
        <v>Old</v>
      </c>
    </row>
    <row r="3293">
      <c r="A3293" s="40">
        <v>21555.0</v>
      </c>
      <c r="B3293" s="39">
        <f t="shared" si="1"/>
        <v>62</v>
      </c>
      <c r="C3293" s="39" t="str">
        <f>IFERROR(__xludf.DUMMYFUNCTION("IF(ISBETWEEN(B3293,60,69), ""Old"", IF(ISBETWEEN(B3293, 20, 29), ""Young"", ""Other""))"),"Old")</f>
        <v>Old</v>
      </c>
    </row>
    <row r="3294">
      <c r="A3294" s="40">
        <v>21556.0</v>
      </c>
      <c r="B3294" s="39">
        <f t="shared" si="1"/>
        <v>62</v>
      </c>
      <c r="C3294" s="39" t="str">
        <f>IFERROR(__xludf.DUMMYFUNCTION("IF(ISBETWEEN(B3294,60,69), ""Old"", IF(ISBETWEEN(B3294, 20, 29), ""Young"", ""Other""))"),"Old")</f>
        <v>Old</v>
      </c>
    </row>
    <row r="3295">
      <c r="A3295" s="40">
        <v>21557.0</v>
      </c>
      <c r="B3295" s="39">
        <f t="shared" si="1"/>
        <v>62</v>
      </c>
      <c r="C3295" s="39" t="str">
        <f>IFERROR(__xludf.DUMMYFUNCTION("IF(ISBETWEEN(B3295,60,69), ""Old"", IF(ISBETWEEN(B3295, 20, 29), ""Young"", ""Other""))"),"Old")</f>
        <v>Old</v>
      </c>
    </row>
    <row r="3296">
      <c r="A3296" s="40">
        <v>21558.0</v>
      </c>
      <c r="B3296" s="39">
        <f t="shared" si="1"/>
        <v>62</v>
      </c>
      <c r="C3296" s="39" t="str">
        <f>IFERROR(__xludf.DUMMYFUNCTION("IF(ISBETWEEN(B3296,60,69), ""Old"", IF(ISBETWEEN(B3296, 20, 29), ""Young"", ""Other""))"),"Old")</f>
        <v>Old</v>
      </c>
    </row>
    <row r="3297">
      <c r="A3297" s="40">
        <v>21559.0</v>
      </c>
      <c r="B3297" s="39">
        <f t="shared" si="1"/>
        <v>62</v>
      </c>
      <c r="C3297" s="39" t="str">
        <f>IFERROR(__xludf.DUMMYFUNCTION("IF(ISBETWEEN(B3297,60,69), ""Old"", IF(ISBETWEEN(B3297, 20, 29), ""Young"", ""Other""))"),"Old")</f>
        <v>Old</v>
      </c>
    </row>
    <row r="3298">
      <c r="A3298" s="40">
        <v>21560.0</v>
      </c>
      <c r="B3298" s="39">
        <f t="shared" si="1"/>
        <v>62</v>
      </c>
      <c r="C3298" s="39" t="str">
        <f>IFERROR(__xludf.DUMMYFUNCTION("IF(ISBETWEEN(B3298,60,69), ""Old"", IF(ISBETWEEN(B3298, 20, 29), ""Young"", ""Other""))"),"Old")</f>
        <v>Old</v>
      </c>
    </row>
    <row r="3299">
      <c r="A3299" s="40">
        <v>21561.0</v>
      </c>
      <c r="B3299" s="39">
        <f t="shared" si="1"/>
        <v>62</v>
      </c>
      <c r="C3299" s="39" t="str">
        <f>IFERROR(__xludf.DUMMYFUNCTION("IF(ISBETWEEN(B3299,60,69), ""Old"", IF(ISBETWEEN(B3299, 20, 29), ""Young"", ""Other""))"),"Old")</f>
        <v>Old</v>
      </c>
    </row>
    <row r="3300">
      <c r="A3300" s="40">
        <v>21562.0</v>
      </c>
      <c r="B3300" s="39">
        <f t="shared" si="1"/>
        <v>62</v>
      </c>
      <c r="C3300" s="39" t="str">
        <f>IFERROR(__xludf.DUMMYFUNCTION("IF(ISBETWEEN(B3300,60,69), ""Old"", IF(ISBETWEEN(B3300, 20, 29), ""Young"", ""Other""))"),"Old")</f>
        <v>Old</v>
      </c>
    </row>
    <row r="3301">
      <c r="A3301" s="40">
        <v>21563.0</v>
      </c>
      <c r="B3301" s="39">
        <f t="shared" si="1"/>
        <v>62</v>
      </c>
      <c r="C3301" s="39" t="str">
        <f>IFERROR(__xludf.DUMMYFUNCTION("IF(ISBETWEEN(B3301,60,69), ""Old"", IF(ISBETWEEN(B3301, 20, 29), ""Young"", ""Other""))"),"Old")</f>
        <v>Old</v>
      </c>
    </row>
    <row r="3302">
      <c r="A3302" s="40">
        <v>21564.0</v>
      </c>
      <c r="B3302" s="39">
        <f t="shared" si="1"/>
        <v>62</v>
      </c>
      <c r="C3302" s="39" t="str">
        <f>IFERROR(__xludf.DUMMYFUNCTION("IF(ISBETWEEN(B3302,60,69), ""Old"", IF(ISBETWEEN(B3302, 20, 29), ""Young"", ""Other""))"),"Old")</f>
        <v>Old</v>
      </c>
    </row>
    <row r="3303">
      <c r="A3303" s="40">
        <v>21565.0</v>
      </c>
      <c r="B3303" s="39">
        <f t="shared" si="1"/>
        <v>62</v>
      </c>
      <c r="C3303" s="39" t="str">
        <f>IFERROR(__xludf.DUMMYFUNCTION("IF(ISBETWEEN(B3303,60,69), ""Old"", IF(ISBETWEEN(B3303, 20, 29), ""Young"", ""Other""))"),"Old")</f>
        <v>Old</v>
      </c>
    </row>
    <row r="3304">
      <c r="A3304" s="40">
        <v>21566.0</v>
      </c>
      <c r="B3304" s="39">
        <f t="shared" si="1"/>
        <v>62</v>
      </c>
      <c r="C3304" s="39" t="str">
        <f>IFERROR(__xludf.DUMMYFUNCTION("IF(ISBETWEEN(B3304,60,69), ""Old"", IF(ISBETWEEN(B3304, 20, 29), ""Young"", ""Other""))"),"Old")</f>
        <v>Old</v>
      </c>
    </row>
    <row r="3305">
      <c r="A3305" s="40">
        <v>21567.0</v>
      </c>
      <c r="B3305" s="39">
        <f t="shared" si="1"/>
        <v>62</v>
      </c>
      <c r="C3305" s="39" t="str">
        <f>IFERROR(__xludf.DUMMYFUNCTION("IF(ISBETWEEN(B3305,60,69), ""Old"", IF(ISBETWEEN(B3305, 20, 29), ""Young"", ""Other""))"),"Old")</f>
        <v>Old</v>
      </c>
    </row>
    <row r="3306">
      <c r="A3306" s="40">
        <v>21568.0</v>
      </c>
      <c r="B3306" s="39">
        <f t="shared" si="1"/>
        <v>62</v>
      </c>
      <c r="C3306" s="39" t="str">
        <f>IFERROR(__xludf.DUMMYFUNCTION("IF(ISBETWEEN(B3306,60,69), ""Old"", IF(ISBETWEEN(B3306, 20, 29), ""Young"", ""Other""))"),"Old")</f>
        <v>Old</v>
      </c>
    </row>
    <row r="3307">
      <c r="A3307" s="40">
        <v>21569.0</v>
      </c>
      <c r="B3307" s="39">
        <f t="shared" si="1"/>
        <v>62</v>
      </c>
      <c r="C3307" s="39" t="str">
        <f>IFERROR(__xludf.DUMMYFUNCTION("IF(ISBETWEEN(B3307,60,69), ""Old"", IF(ISBETWEEN(B3307, 20, 29), ""Young"", ""Other""))"),"Old")</f>
        <v>Old</v>
      </c>
    </row>
    <row r="3308">
      <c r="A3308" s="40">
        <v>21570.0</v>
      </c>
      <c r="B3308" s="39">
        <f t="shared" si="1"/>
        <v>62</v>
      </c>
      <c r="C3308" s="39" t="str">
        <f>IFERROR(__xludf.DUMMYFUNCTION("IF(ISBETWEEN(B3308,60,69), ""Old"", IF(ISBETWEEN(B3308, 20, 29), ""Young"", ""Other""))"),"Old")</f>
        <v>Old</v>
      </c>
    </row>
    <row r="3309">
      <c r="A3309" s="40">
        <v>21571.0</v>
      </c>
      <c r="B3309" s="39">
        <f t="shared" si="1"/>
        <v>62</v>
      </c>
      <c r="C3309" s="39" t="str">
        <f>IFERROR(__xludf.DUMMYFUNCTION("IF(ISBETWEEN(B3309,60,69), ""Old"", IF(ISBETWEEN(B3309, 20, 29), ""Young"", ""Other""))"),"Old")</f>
        <v>Old</v>
      </c>
    </row>
    <row r="3310">
      <c r="A3310" s="40">
        <v>21572.0</v>
      </c>
      <c r="B3310" s="39">
        <f t="shared" si="1"/>
        <v>62</v>
      </c>
      <c r="C3310" s="39" t="str">
        <f>IFERROR(__xludf.DUMMYFUNCTION("IF(ISBETWEEN(B3310,60,69), ""Old"", IF(ISBETWEEN(B3310, 20, 29), ""Young"", ""Other""))"),"Old")</f>
        <v>Old</v>
      </c>
    </row>
    <row r="3311">
      <c r="A3311" s="40">
        <v>21573.0</v>
      </c>
      <c r="B3311" s="39">
        <f t="shared" si="1"/>
        <v>62</v>
      </c>
      <c r="C3311" s="39" t="str">
        <f>IFERROR(__xludf.DUMMYFUNCTION("IF(ISBETWEEN(B3311,60,69), ""Old"", IF(ISBETWEEN(B3311, 20, 29), ""Young"", ""Other""))"),"Old")</f>
        <v>Old</v>
      </c>
    </row>
    <row r="3312">
      <c r="A3312" s="40">
        <v>21574.0</v>
      </c>
      <c r="B3312" s="39">
        <f t="shared" si="1"/>
        <v>62</v>
      </c>
      <c r="C3312" s="39" t="str">
        <f>IFERROR(__xludf.DUMMYFUNCTION("IF(ISBETWEEN(B3312,60,69), ""Old"", IF(ISBETWEEN(B3312, 20, 29), ""Young"", ""Other""))"),"Old")</f>
        <v>Old</v>
      </c>
    </row>
    <row r="3313">
      <c r="A3313" s="40">
        <v>21575.0</v>
      </c>
      <c r="B3313" s="39">
        <f t="shared" si="1"/>
        <v>62</v>
      </c>
      <c r="C3313" s="39" t="str">
        <f>IFERROR(__xludf.DUMMYFUNCTION("IF(ISBETWEEN(B3313,60,69), ""Old"", IF(ISBETWEEN(B3313, 20, 29), ""Young"", ""Other""))"),"Old")</f>
        <v>Old</v>
      </c>
    </row>
    <row r="3314">
      <c r="A3314" s="40">
        <v>21576.0</v>
      </c>
      <c r="B3314" s="39">
        <f t="shared" si="1"/>
        <v>62</v>
      </c>
      <c r="C3314" s="39" t="str">
        <f>IFERROR(__xludf.DUMMYFUNCTION("IF(ISBETWEEN(B3314,60,69), ""Old"", IF(ISBETWEEN(B3314, 20, 29), ""Young"", ""Other""))"),"Old")</f>
        <v>Old</v>
      </c>
    </row>
    <row r="3315">
      <c r="A3315" s="40">
        <v>21577.0</v>
      </c>
      <c r="B3315" s="39">
        <f t="shared" si="1"/>
        <v>62</v>
      </c>
      <c r="C3315" s="39" t="str">
        <f>IFERROR(__xludf.DUMMYFUNCTION("IF(ISBETWEEN(B3315,60,69), ""Old"", IF(ISBETWEEN(B3315, 20, 29), ""Young"", ""Other""))"),"Old")</f>
        <v>Old</v>
      </c>
    </row>
    <row r="3316">
      <c r="A3316" s="40">
        <v>21578.0</v>
      </c>
      <c r="B3316" s="39">
        <f t="shared" si="1"/>
        <v>62</v>
      </c>
      <c r="C3316" s="39" t="str">
        <f>IFERROR(__xludf.DUMMYFUNCTION("IF(ISBETWEEN(B3316,60,69), ""Old"", IF(ISBETWEEN(B3316, 20, 29), ""Young"", ""Other""))"),"Old")</f>
        <v>Old</v>
      </c>
    </row>
    <row r="3317">
      <c r="A3317" s="40">
        <v>21579.0</v>
      </c>
      <c r="B3317" s="39">
        <f t="shared" si="1"/>
        <v>62</v>
      </c>
      <c r="C3317" s="39" t="str">
        <f>IFERROR(__xludf.DUMMYFUNCTION("IF(ISBETWEEN(B3317,60,69), ""Old"", IF(ISBETWEEN(B3317, 20, 29), ""Young"", ""Other""))"),"Old")</f>
        <v>Old</v>
      </c>
    </row>
    <row r="3318">
      <c r="A3318" s="40">
        <v>21580.0</v>
      </c>
      <c r="B3318" s="39">
        <f t="shared" si="1"/>
        <v>62</v>
      </c>
      <c r="C3318" s="39" t="str">
        <f>IFERROR(__xludf.DUMMYFUNCTION("IF(ISBETWEEN(B3318,60,69), ""Old"", IF(ISBETWEEN(B3318, 20, 29), ""Young"", ""Other""))"),"Old")</f>
        <v>Old</v>
      </c>
    </row>
    <row r="3319">
      <c r="A3319" s="40">
        <v>21581.0</v>
      </c>
      <c r="B3319" s="39">
        <f t="shared" si="1"/>
        <v>62</v>
      </c>
      <c r="C3319" s="39" t="str">
        <f>IFERROR(__xludf.DUMMYFUNCTION("IF(ISBETWEEN(B3319,60,69), ""Old"", IF(ISBETWEEN(B3319, 20, 29), ""Young"", ""Other""))"),"Old")</f>
        <v>Old</v>
      </c>
    </row>
    <row r="3320">
      <c r="A3320" s="40">
        <v>21582.0</v>
      </c>
      <c r="B3320" s="39">
        <f t="shared" si="1"/>
        <v>62</v>
      </c>
      <c r="C3320" s="39" t="str">
        <f>IFERROR(__xludf.DUMMYFUNCTION("IF(ISBETWEEN(B3320,60,69), ""Old"", IF(ISBETWEEN(B3320, 20, 29), ""Young"", ""Other""))"),"Old")</f>
        <v>Old</v>
      </c>
    </row>
    <row r="3321">
      <c r="A3321" s="40">
        <v>21583.0</v>
      </c>
      <c r="B3321" s="39">
        <f t="shared" si="1"/>
        <v>62</v>
      </c>
      <c r="C3321" s="39" t="str">
        <f>IFERROR(__xludf.DUMMYFUNCTION("IF(ISBETWEEN(B3321,60,69), ""Old"", IF(ISBETWEEN(B3321, 20, 29), ""Young"", ""Other""))"),"Old")</f>
        <v>Old</v>
      </c>
    </row>
    <row r="3322">
      <c r="A3322" s="40">
        <v>21584.0</v>
      </c>
      <c r="B3322" s="39">
        <f t="shared" si="1"/>
        <v>62</v>
      </c>
      <c r="C3322" s="39" t="str">
        <f>IFERROR(__xludf.DUMMYFUNCTION("IF(ISBETWEEN(B3322,60,69), ""Old"", IF(ISBETWEEN(B3322, 20, 29), ""Young"", ""Other""))"),"Old")</f>
        <v>Old</v>
      </c>
    </row>
    <row r="3323">
      <c r="A3323" s="40">
        <v>21585.0</v>
      </c>
      <c r="B3323" s="39">
        <f t="shared" si="1"/>
        <v>62</v>
      </c>
      <c r="C3323" s="39" t="str">
        <f>IFERROR(__xludf.DUMMYFUNCTION("IF(ISBETWEEN(B3323,60,69), ""Old"", IF(ISBETWEEN(B3323, 20, 29), ""Young"", ""Other""))"),"Old")</f>
        <v>Old</v>
      </c>
    </row>
    <row r="3324">
      <c r="A3324" s="40">
        <v>21586.0</v>
      </c>
      <c r="B3324" s="39">
        <f t="shared" si="1"/>
        <v>62</v>
      </c>
      <c r="C3324" s="39" t="str">
        <f>IFERROR(__xludf.DUMMYFUNCTION("IF(ISBETWEEN(B3324,60,69), ""Old"", IF(ISBETWEEN(B3324, 20, 29), ""Young"", ""Other""))"),"Old")</f>
        <v>Old</v>
      </c>
    </row>
    <row r="3325">
      <c r="A3325" s="40">
        <v>21587.0</v>
      </c>
      <c r="B3325" s="39">
        <f t="shared" si="1"/>
        <v>62</v>
      </c>
      <c r="C3325" s="39" t="str">
        <f>IFERROR(__xludf.DUMMYFUNCTION("IF(ISBETWEEN(B3325,60,69), ""Old"", IF(ISBETWEEN(B3325, 20, 29), ""Young"", ""Other""))"),"Old")</f>
        <v>Old</v>
      </c>
    </row>
    <row r="3326">
      <c r="A3326" s="40">
        <v>21588.0</v>
      </c>
      <c r="B3326" s="39">
        <f t="shared" si="1"/>
        <v>62</v>
      </c>
      <c r="C3326" s="39" t="str">
        <f>IFERROR(__xludf.DUMMYFUNCTION("IF(ISBETWEEN(B3326,60,69), ""Old"", IF(ISBETWEEN(B3326, 20, 29), ""Young"", ""Other""))"),"Old")</f>
        <v>Old</v>
      </c>
    </row>
    <row r="3327">
      <c r="A3327" s="40">
        <v>21589.0</v>
      </c>
      <c r="B3327" s="39">
        <f t="shared" si="1"/>
        <v>62</v>
      </c>
      <c r="C3327" s="39" t="str">
        <f>IFERROR(__xludf.DUMMYFUNCTION("IF(ISBETWEEN(B3327,60,69), ""Old"", IF(ISBETWEEN(B3327, 20, 29), ""Young"", ""Other""))"),"Old")</f>
        <v>Old</v>
      </c>
    </row>
    <row r="3328">
      <c r="A3328" s="40">
        <v>21590.0</v>
      </c>
      <c r="B3328" s="39">
        <f t="shared" si="1"/>
        <v>62</v>
      </c>
      <c r="C3328" s="39" t="str">
        <f>IFERROR(__xludf.DUMMYFUNCTION("IF(ISBETWEEN(B3328,60,69), ""Old"", IF(ISBETWEEN(B3328, 20, 29), ""Young"", ""Other""))"),"Old")</f>
        <v>Old</v>
      </c>
    </row>
    <row r="3329">
      <c r="A3329" s="40">
        <v>21591.0</v>
      </c>
      <c r="B3329" s="39">
        <f t="shared" si="1"/>
        <v>62</v>
      </c>
      <c r="C3329" s="39" t="str">
        <f>IFERROR(__xludf.DUMMYFUNCTION("IF(ISBETWEEN(B3329,60,69), ""Old"", IF(ISBETWEEN(B3329, 20, 29), ""Young"", ""Other""))"),"Old")</f>
        <v>Old</v>
      </c>
    </row>
    <row r="3330">
      <c r="A3330" s="40">
        <v>21592.0</v>
      </c>
      <c r="B3330" s="39">
        <f t="shared" si="1"/>
        <v>62</v>
      </c>
      <c r="C3330" s="39" t="str">
        <f>IFERROR(__xludf.DUMMYFUNCTION("IF(ISBETWEEN(B3330,60,69), ""Old"", IF(ISBETWEEN(B3330, 20, 29), ""Young"", ""Other""))"),"Old")</f>
        <v>Old</v>
      </c>
    </row>
    <row r="3331">
      <c r="A3331" s="40">
        <v>21593.0</v>
      </c>
      <c r="B3331" s="39">
        <f t="shared" si="1"/>
        <v>62</v>
      </c>
      <c r="C3331" s="39" t="str">
        <f>IFERROR(__xludf.DUMMYFUNCTION("IF(ISBETWEEN(B3331,60,69), ""Old"", IF(ISBETWEEN(B3331, 20, 29), ""Young"", ""Other""))"),"Old")</f>
        <v>Old</v>
      </c>
    </row>
    <row r="3332">
      <c r="A3332" s="40">
        <v>21594.0</v>
      </c>
      <c r="B3332" s="39">
        <f t="shared" si="1"/>
        <v>62</v>
      </c>
      <c r="C3332" s="39" t="str">
        <f>IFERROR(__xludf.DUMMYFUNCTION("IF(ISBETWEEN(B3332,60,69), ""Old"", IF(ISBETWEEN(B3332, 20, 29), ""Young"", ""Other""))"),"Old")</f>
        <v>Old</v>
      </c>
    </row>
    <row r="3333">
      <c r="A3333" s="40">
        <v>21595.0</v>
      </c>
      <c r="B3333" s="39">
        <f t="shared" si="1"/>
        <v>62</v>
      </c>
      <c r="C3333" s="39" t="str">
        <f>IFERROR(__xludf.DUMMYFUNCTION("IF(ISBETWEEN(B3333,60,69), ""Old"", IF(ISBETWEEN(B3333, 20, 29), ""Young"", ""Other""))"),"Old")</f>
        <v>Old</v>
      </c>
    </row>
    <row r="3334">
      <c r="A3334" s="40">
        <v>21596.0</v>
      </c>
      <c r="B3334" s="39">
        <f t="shared" si="1"/>
        <v>62</v>
      </c>
      <c r="C3334" s="39" t="str">
        <f>IFERROR(__xludf.DUMMYFUNCTION("IF(ISBETWEEN(B3334,60,69), ""Old"", IF(ISBETWEEN(B3334, 20, 29), ""Young"", ""Other""))"),"Old")</f>
        <v>Old</v>
      </c>
    </row>
    <row r="3335">
      <c r="A3335" s="40">
        <v>21597.0</v>
      </c>
      <c r="B3335" s="39">
        <f t="shared" si="1"/>
        <v>62</v>
      </c>
      <c r="C3335" s="39" t="str">
        <f>IFERROR(__xludf.DUMMYFUNCTION("IF(ISBETWEEN(B3335,60,69), ""Old"", IF(ISBETWEEN(B3335, 20, 29), ""Young"", ""Other""))"),"Old")</f>
        <v>Old</v>
      </c>
    </row>
    <row r="3336">
      <c r="A3336" s="40">
        <v>21598.0</v>
      </c>
      <c r="B3336" s="39">
        <f t="shared" si="1"/>
        <v>62</v>
      </c>
      <c r="C3336" s="39" t="str">
        <f>IFERROR(__xludf.DUMMYFUNCTION("IF(ISBETWEEN(B3336,60,69), ""Old"", IF(ISBETWEEN(B3336, 20, 29), ""Young"", ""Other""))"),"Old")</f>
        <v>Old</v>
      </c>
    </row>
    <row r="3337">
      <c r="A3337" s="40">
        <v>21599.0</v>
      </c>
      <c r="B3337" s="39">
        <f t="shared" si="1"/>
        <v>62</v>
      </c>
      <c r="C3337" s="39" t="str">
        <f>IFERROR(__xludf.DUMMYFUNCTION("IF(ISBETWEEN(B3337,60,69), ""Old"", IF(ISBETWEEN(B3337, 20, 29), ""Young"", ""Other""))"),"Old")</f>
        <v>Old</v>
      </c>
    </row>
    <row r="3338">
      <c r="A3338" s="40">
        <v>21600.0</v>
      </c>
      <c r="B3338" s="39">
        <f t="shared" si="1"/>
        <v>62</v>
      </c>
      <c r="C3338" s="39" t="str">
        <f>IFERROR(__xludf.DUMMYFUNCTION("IF(ISBETWEEN(B3338,60,69), ""Old"", IF(ISBETWEEN(B3338, 20, 29), ""Young"", ""Other""))"),"Old")</f>
        <v>Old</v>
      </c>
    </row>
    <row r="3339">
      <c r="A3339" s="40">
        <v>21601.0</v>
      </c>
      <c r="B3339" s="39">
        <f t="shared" si="1"/>
        <v>62</v>
      </c>
      <c r="C3339" s="39" t="str">
        <f>IFERROR(__xludf.DUMMYFUNCTION("IF(ISBETWEEN(B3339,60,69), ""Old"", IF(ISBETWEEN(B3339, 20, 29), ""Young"", ""Other""))"),"Old")</f>
        <v>Old</v>
      </c>
    </row>
    <row r="3340">
      <c r="A3340" s="40">
        <v>21602.0</v>
      </c>
      <c r="B3340" s="39">
        <f t="shared" si="1"/>
        <v>62</v>
      </c>
      <c r="C3340" s="39" t="str">
        <f>IFERROR(__xludf.DUMMYFUNCTION("IF(ISBETWEEN(B3340,60,69), ""Old"", IF(ISBETWEEN(B3340, 20, 29), ""Young"", ""Other""))"),"Old")</f>
        <v>Old</v>
      </c>
    </row>
    <row r="3341">
      <c r="A3341" s="40">
        <v>21603.0</v>
      </c>
      <c r="B3341" s="39">
        <f t="shared" si="1"/>
        <v>62</v>
      </c>
      <c r="C3341" s="39" t="str">
        <f>IFERROR(__xludf.DUMMYFUNCTION("IF(ISBETWEEN(B3341,60,69), ""Old"", IF(ISBETWEEN(B3341, 20, 29), ""Young"", ""Other""))"),"Old")</f>
        <v>Old</v>
      </c>
    </row>
    <row r="3342">
      <c r="A3342" s="40">
        <v>21604.0</v>
      </c>
      <c r="B3342" s="39">
        <f t="shared" si="1"/>
        <v>62</v>
      </c>
      <c r="C3342" s="39" t="str">
        <f>IFERROR(__xludf.DUMMYFUNCTION("IF(ISBETWEEN(B3342,60,69), ""Old"", IF(ISBETWEEN(B3342, 20, 29), ""Young"", ""Other""))"),"Old")</f>
        <v>Old</v>
      </c>
    </row>
    <row r="3343">
      <c r="A3343" s="40">
        <v>21605.0</v>
      </c>
      <c r="B3343" s="39">
        <f t="shared" si="1"/>
        <v>62</v>
      </c>
      <c r="C3343" s="39" t="str">
        <f>IFERROR(__xludf.DUMMYFUNCTION("IF(ISBETWEEN(B3343,60,69), ""Old"", IF(ISBETWEEN(B3343, 20, 29), ""Young"", ""Other""))"),"Old")</f>
        <v>Old</v>
      </c>
    </row>
    <row r="3344">
      <c r="A3344" s="40">
        <v>21606.0</v>
      </c>
      <c r="B3344" s="39">
        <f t="shared" si="1"/>
        <v>62</v>
      </c>
      <c r="C3344" s="39" t="str">
        <f>IFERROR(__xludf.DUMMYFUNCTION("IF(ISBETWEEN(B3344,60,69), ""Old"", IF(ISBETWEEN(B3344, 20, 29), ""Young"", ""Other""))"),"Old")</f>
        <v>Old</v>
      </c>
    </row>
    <row r="3345">
      <c r="A3345" s="40">
        <v>21607.0</v>
      </c>
      <c r="B3345" s="39">
        <f t="shared" si="1"/>
        <v>62</v>
      </c>
      <c r="C3345" s="39" t="str">
        <f>IFERROR(__xludf.DUMMYFUNCTION("IF(ISBETWEEN(B3345,60,69), ""Old"", IF(ISBETWEEN(B3345, 20, 29), ""Young"", ""Other""))"),"Old")</f>
        <v>Old</v>
      </c>
    </row>
    <row r="3346">
      <c r="A3346" s="40">
        <v>21608.0</v>
      </c>
      <c r="B3346" s="39">
        <f t="shared" si="1"/>
        <v>62</v>
      </c>
      <c r="C3346" s="39" t="str">
        <f>IFERROR(__xludf.DUMMYFUNCTION("IF(ISBETWEEN(B3346,60,69), ""Old"", IF(ISBETWEEN(B3346, 20, 29), ""Young"", ""Other""))"),"Old")</f>
        <v>Old</v>
      </c>
    </row>
    <row r="3347">
      <c r="A3347" s="40">
        <v>21609.0</v>
      </c>
      <c r="B3347" s="39">
        <f t="shared" si="1"/>
        <v>62</v>
      </c>
      <c r="C3347" s="39" t="str">
        <f>IFERROR(__xludf.DUMMYFUNCTION("IF(ISBETWEEN(B3347,60,69), ""Old"", IF(ISBETWEEN(B3347, 20, 29), ""Young"", ""Other""))"),"Old")</f>
        <v>Old</v>
      </c>
    </row>
    <row r="3348">
      <c r="A3348" s="40">
        <v>21610.0</v>
      </c>
      <c r="B3348" s="39">
        <f t="shared" si="1"/>
        <v>62</v>
      </c>
      <c r="C3348" s="39" t="str">
        <f>IFERROR(__xludf.DUMMYFUNCTION("IF(ISBETWEEN(B3348,60,69), ""Old"", IF(ISBETWEEN(B3348, 20, 29), ""Young"", ""Other""))"),"Old")</f>
        <v>Old</v>
      </c>
    </row>
    <row r="3349">
      <c r="A3349" s="40">
        <v>21611.0</v>
      </c>
      <c r="B3349" s="39">
        <f t="shared" si="1"/>
        <v>62</v>
      </c>
      <c r="C3349" s="39" t="str">
        <f>IFERROR(__xludf.DUMMYFUNCTION("IF(ISBETWEEN(B3349,60,69), ""Old"", IF(ISBETWEEN(B3349, 20, 29), ""Young"", ""Other""))"),"Old")</f>
        <v>Old</v>
      </c>
    </row>
    <row r="3350">
      <c r="A3350" s="40">
        <v>21612.0</v>
      </c>
      <c r="B3350" s="39">
        <f t="shared" si="1"/>
        <v>62</v>
      </c>
      <c r="C3350" s="39" t="str">
        <f>IFERROR(__xludf.DUMMYFUNCTION("IF(ISBETWEEN(B3350,60,69), ""Old"", IF(ISBETWEEN(B3350, 20, 29), ""Young"", ""Other""))"),"Old")</f>
        <v>Old</v>
      </c>
    </row>
    <row r="3351">
      <c r="A3351" s="40">
        <v>21613.0</v>
      </c>
      <c r="B3351" s="39">
        <f t="shared" si="1"/>
        <v>62</v>
      </c>
      <c r="C3351" s="39" t="str">
        <f>IFERROR(__xludf.DUMMYFUNCTION("IF(ISBETWEEN(B3351,60,69), ""Old"", IF(ISBETWEEN(B3351, 20, 29), ""Young"", ""Other""))"),"Old")</f>
        <v>Old</v>
      </c>
    </row>
    <row r="3352">
      <c r="A3352" s="40">
        <v>21614.0</v>
      </c>
      <c r="B3352" s="39">
        <f t="shared" si="1"/>
        <v>62</v>
      </c>
      <c r="C3352" s="39" t="str">
        <f>IFERROR(__xludf.DUMMYFUNCTION("IF(ISBETWEEN(B3352,60,69), ""Old"", IF(ISBETWEEN(B3352, 20, 29), ""Young"", ""Other""))"),"Old")</f>
        <v>Old</v>
      </c>
    </row>
    <row r="3353">
      <c r="A3353" s="40">
        <v>21615.0</v>
      </c>
      <c r="B3353" s="39">
        <f t="shared" si="1"/>
        <v>62</v>
      </c>
      <c r="C3353" s="39" t="str">
        <f>IFERROR(__xludf.DUMMYFUNCTION("IF(ISBETWEEN(B3353,60,69), ""Old"", IF(ISBETWEEN(B3353, 20, 29), ""Young"", ""Other""))"),"Old")</f>
        <v>Old</v>
      </c>
    </row>
    <row r="3354">
      <c r="A3354" s="40">
        <v>21616.0</v>
      </c>
      <c r="B3354" s="39">
        <f t="shared" si="1"/>
        <v>62</v>
      </c>
      <c r="C3354" s="39" t="str">
        <f>IFERROR(__xludf.DUMMYFUNCTION("IF(ISBETWEEN(B3354,60,69), ""Old"", IF(ISBETWEEN(B3354, 20, 29), ""Young"", ""Other""))"),"Old")</f>
        <v>Old</v>
      </c>
    </row>
    <row r="3355">
      <c r="A3355" s="40">
        <v>21617.0</v>
      </c>
      <c r="B3355" s="39">
        <f t="shared" si="1"/>
        <v>62</v>
      </c>
      <c r="C3355" s="39" t="str">
        <f>IFERROR(__xludf.DUMMYFUNCTION("IF(ISBETWEEN(B3355,60,69), ""Old"", IF(ISBETWEEN(B3355, 20, 29), ""Young"", ""Other""))"),"Old")</f>
        <v>Old</v>
      </c>
    </row>
    <row r="3356">
      <c r="A3356" s="40">
        <v>21618.0</v>
      </c>
      <c r="B3356" s="39">
        <f t="shared" si="1"/>
        <v>62</v>
      </c>
      <c r="C3356" s="39" t="str">
        <f>IFERROR(__xludf.DUMMYFUNCTION("IF(ISBETWEEN(B3356,60,69), ""Old"", IF(ISBETWEEN(B3356, 20, 29), ""Young"", ""Other""))"),"Old")</f>
        <v>Old</v>
      </c>
    </row>
    <row r="3357">
      <c r="A3357" s="40">
        <v>21619.0</v>
      </c>
      <c r="B3357" s="39">
        <f t="shared" si="1"/>
        <v>62</v>
      </c>
      <c r="C3357" s="39" t="str">
        <f>IFERROR(__xludf.DUMMYFUNCTION("IF(ISBETWEEN(B3357,60,69), ""Old"", IF(ISBETWEEN(B3357, 20, 29), ""Young"", ""Other""))"),"Old")</f>
        <v>Old</v>
      </c>
    </row>
    <row r="3358">
      <c r="A3358" s="40">
        <v>21620.0</v>
      </c>
      <c r="B3358" s="39">
        <f t="shared" si="1"/>
        <v>62</v>
      </c>
      <c r="C3358" s="39" t="str">
        <f>IFERROR(__xludf.DUMMYFUNCTION("IF(ISBETWEEN(B3358,60,69), ""Old"", IF(ISBETWEEN(B3358, 20, 29), ""Young"", ""Other""))"),"Old")</f>
        <v>Old</v>
      </c>
    </row>
    <row r="3359">
      <c r="A3359" s="40">
        <v>21621.0</v>
      </c>
      <c r="B3359" s="39">
        <f t="shared" si="1"/>
        <v>62</v>
      </c>
      <c r="C3359" s="39" t="str">
        <f>IFERROR(__xludf.DUMMYFUNCTION("IF(ISBETWEEN(B3359,60,69), ""Old"", IF(ISBETWEEN(B3359, 20, 29), ""Young"", ""Other""))"),"Old")</f>
        <v>Old</v>
      </c>
    </row>
    <row r="3360">
      <c r="A3360" s="40">
        <v>21622.0</v>
      </c>
      <c r="B3360" s="39">
        <f t="shared" si="1"/>
        <v>62</v>
      </c>
      <c r="C3360" s="39" t="str">
        <f>IFERROR(__xludf.DUMMYFUNCTION("IF(ISBETWEEN(B3360,60,69), ""Old"", IF(ISBETWEEN(B3360, 20, 29), ""Young"", ""Other""))"),"Old")</f>
        <v>Old</v>
      </c>
    </row>
    <row r="3361">
      <c r="A3361" s="40">
        <v>21623.0</v>
      </c>
      <c r="B3361" s="39">
        <f t="shared" si="1"/>
        <v>62</v>
      </c>
      <c r="C3361" s="39" t="str">
        <f>IFERROR(__xludf.DUMMYFUNCTION("IF(ISBETWEEN(B3361,60,69), ""Old"", IF(ISBETWEEN(B3361, 20, 29), ""Young"", ""Other""))"),"Old")</f>
        <v>Old</v>
      </c>
    </row>
    <row r="3362">
      <c r="A3362" s="40">
        <v>21624.0</v>
      </c>
      <c r="B3362" s="39">
        <f t="shared" si="1"/>
        <v>62</v>
      </c>
      <c r="C3362" s="39" t="str">
        <f>IFERROR(__xludf.DUMMYFUNCTION("IF(ISBETWEEN(B3362,60,69), ""Old"", IF(ISBETWEEN(B3362, 20, 29), ""Young"", ""Other""))"),"Old")</f>
        <v>Old</v>
      </c>
    </row>
    <row r="3363">
      <c r="A3363" s="40">
        <v>21625.0</v>
      </c>
      <c r="B3363" s="39">
        <f t="shared" si="1"/>
        <v>62</v>
      </c>
      <c r="C3363" s="39" t="str">
        <f>IFERROR(__xludf.DUMMYFUNCTION("IF(ISBETWEEN(B3363,60,69), ""Old"", IF(ISBETWEEN(B3363, 20, 29), ""Young"", ""Other""))"),"Old")</f>
        <v>Old</v>
      </c>
    </row>
    <row r="3364">
      <c r="A3364" s="40">
        <v>21626.0</v>
      </c>
      <c r="B3364" s="39">
        <f t="shared" si="1"/>
        <v>62</v>
      </c>
      <c r="C3364" s="39" t="str">
        <f>IFERROR(__xludf.DUMMYFUNCTION("IF(ISBETWEEN(B3364,60,69), ""Old"", IF(ISBETWEEN(B3364, 20, 29), ""Young"", ""Other""))"),"Old")</f>
        <v>Old</v>
      </c>
    </row>
    <row r="3365">
      <c r="A3365" s="40">
        <v>21627.0</v>
      </c>
      <c r="B3365" s="39">
        <f t="shared" si="1"/>
        <v>62</v>
      </c>
      <c r="C3365" s="39" t="str">
        <f>IFERROR(__xludf.DUMMYFUNCTION("IF(ISBETWEEN(B3365,60,69), ""Old"", IF(ISBETWEEN(B3365, 20, 29), ""Young"", ""Other""))"),"Old")</f>
        <v>Old</v>
      </c>
    </row>
    <row r="3366">
      <c r="A3366" s="40">
        <v>21628.0</v>
      </c>
      <c r="B3366" s="39">
        <f t="shared" si="1"/>
        <v>62</v>
      </c>
      <c r="C3366" s="39" t="str">
        <f>IFERROR(__xludf.DUMMYFUNCTION("IF(ISBETWEEN(B3366,60,69), ""Old"", IF(ISBETWEEN(B3366, 20, 29), ""Young"", ""Other""))"),"Old")</f>
        <v>Old</v>
      </c>
    </row>
    <row r="3367">
      <c r="A3367" s="40">
        <v>21629.0</v>
      </c>
      <c r="B3367" s="39">
        <f t="shared" si="1"/>
        <v>62</v>
      </c>
      <c r="C3367" s="39" t="str">
        <f>IFERROR(__xludf.DUMMYFUNCTION("IF(ISBETWEEN(B3367,60,69), ""Old"", IF(ISBETWEEN(B3367, 20, 29), ""Young"", ""Other""))"),"Old")</f>
        <v>Old</v>
      </c>
    </row>
    <row r="3368">
      <c r="A3368" s="40">
        <v>21630.0</v>
      </c>
      <c r="B3368" s="39">
        <f t="shared" si="1"/>
        <v>62</v>
      </c>
      <c r="C3368" s="39" t="str">
        <f>IFERROR(__xludf.DUMMYFUNCTION("IF(ISBETWEEN(B3368,60,69), ""Old"", IF(ISBETWEEN(B3368, 20, 29), ""Young"", ""Other""))"),"Old")</f>
        <v>Old</v>
      </c>
    </row>
    <row r="3369">
      <c r="A3369" s="40">
        <v>21631.0</v>
      </c>
      <c r="B3369" s="39">
        <f t="shared" si="1"/>
        <v>62</v>
      </c>
      <c r="C3369" s="39" t="str">
        <f>IFERROR(__xludf.DUMMYFUNCTION("IF(ISBETWEEN(B3369,60,69), ""Old"", IF(ISBETWEEN(B3369, 20, 29), ""Young"", ""Other""))"),"Old")</f>
        <v>Old</v>
      </c>
    </row>
    <row r="3370">
      <c r="A3370" s="40">
        <v>21632.0</v>
      </c>
      <c r="B3370" s="39">
        <f t="shared" si="1"/>
        <v>62</v>
      </c>
      <c r="C3370" s="39" t="str">
        <f>IFERROR(__xludf.DUMMYFUNCTION("IF(ISBETWEEN(B3370,60,69), ""Old"", IF(ISBETWEEN(B3370, 20, 29), ""Young"", ""Other""))"),"Old")</f>
        <v>Old</v>
      </c>
    </row>
    <row r="3371">
      <c r="A3371" s="40">
        <v>21633.0</v>
      </c>
      <c r="B3371" s="39">
        <f t="shared" si="1"/>
        <v>62</v>
      </c>
      <c r="C3371" s="39" t="str">
        <f>IFERROR(__xludf.DUMMYFUNCTION("IF(ISBETWEEN(B3371,60,69), ""Old"", IF(ISBETWEEN(B3371, 20, 29), ""Young"", ""Other""))"),"Old")</f>
        <v>Old</v>
      </c>
    </row>
    <row r="3372">
      <c r="A3372" s="40">
        <v>21634.0</v>
      </c>
      <c r="B3372" s="39">
        <f t="shared" si="1"/>
        <v>62</v>
      </c>
      <c r="C3372" s="39" t="str">
        <f>IFERROR(__xludf.DUMMYFUNCTION("IF(ISBETWEEN(B3372,60,69), ""Old"", IF(ISBETWEEN(B3372, 20, 29), ""Young"", ""Other""))"),"Old")</f>
        <v>Old</v>
      </c>
    </row>
    <row r="3373">
      <c r="A3373" s="40">
        <v>21635.0</v>
      </c>
      <c r="B3373" s="39">
        <f t="shared" si="1"/>
        <v>62</v>
      </c>
      <c r="C3373" s="39" t="str">
        <f>IFERROR(__xludf.DUMMYFUNCTION("IF(ISBETWEEN(B3373,60,69), ""Old"", IF(ISBETWEEN(B3373, 20, 29), ""Young"", ""Other""))"),"Old")</f>
        <v>Old</v>
      </c>
    </row>
    <row r="3374">
      <c r="A3374" s="40">
        <v>21636.0</v>
      </c>
      <c r="B3374" s="39">
        <f t="shared" si="1"/>
        <v>62</v>
      </c>
      <c r="C3374" s="39" t="str">
        <f>IFERROR(__xludf.DUMMYFUNCTION("IF(ISBETWEEN(B3374,60,69), ""Old"", IF(ISBETWEEN(B3374, 20, 29), ""Young"", ""Other""))"),"Old")</f>
        <v>Old</v>
      </c>
    </row>
    <row r="3375">
      <c r="A3375" s="40">
        <v>21637.0</v>
      </c>
      <c r="B3375" s="39">
        <f t="shared" si="1"/>
        <v>62</v>
      </c>
      <c r="C3375" s="39" t="str">
        <f>IFERROR(__xludf.DUMMYFUNCTION("IF(ISBETWEEN(B3375,60,69), ""Old"", IF(ISBETWEEN(B3375, 20, 29), ""Young"", ""Other""))"),"Old")</f>
        <v>Old</v>
      </c>
    </row>
    <row r="3376">
      <c r="A3376" s="40">
        <v>21638.0</v>
      </c>
      <c r="B3376" s="39">
        <f t="shared" si="1"/>
        <v>62</v>
      </c>
      <c r="C3376" s="39" t="str">
        <f>IFERROR(__xludf.DUMMYFUNCTION("IF(ISBETWEEN(B3376,60,69), ""Old"", IF(ISBETWEEN(B3376, 20, 29), ""Young"", ""Other""))"),"Old")</f>
        <v>Old</v>
      </c>
    </row>
    <row r="3377">
      <c r="A3377" s="40">
        <v>21639.0</v>
      </c>
      <c r="B3377" s="39">
        <f t="shared" si="1"/>
        <v>62</v>
      </c>
      <c r="C3377" s="39" t="str">
        <f>IFERROR(__xludf.DUMMYFUNCTION("IF(ISBETWEEN(B3377,60,69), ""Old"", IF(ISBETWEEN(B3377, 20, 29), ""Young"", ""Other""))"),"Old")</f>
        <v>Old</v>
      </c>
    </row>
    <row r="3378">
      <c r="A3378" s="40">
        <v>21640.0</v>
      </c>
      <c r="B3378" s="39">
        <f t="shared" si="1"/>
        <v>62</v>
      </c>
      <c r="C3378" s="39" t="str">
        <f>IFERROR(__xludf.DUMMYFUNCTION("IF(ISBETWEEN(B3378,60,69), ""Old"", IF(ISBETWEEN(B3378, 20, 29), ""Young"", ""Other""))"),"Old")</f>
        <v>Old</v>
      </c>
    </row>
    <row r="3379">
      <c r="A3379" s="40">
        <v>21641.0</v>
      </c>
      <c r="B3379" s="39">
        <f t="shared" si="1"/>
        <v>62</v>
      </c>
      <c r="C3379" s="39" t="str">
        <f>IFERROR(__xludf.DUMMYFUNCTION("IF(ISBETWEEN(B3379,60,69), ""Old"", IF(ISBETWEEN(B3379, 20, 29), ""Young"", ""Other""))"),"Old")</f>
        <v>Old</v>
      </c>
    </row>
    <row r="3380">
      <c r="A3380" s="40">
        <v>21642.0</v>
      </c>
      <c r="B3380" s="39">
        <f t="shared" si="1"/>
        <v>62</v>
      </c>
      <c r="C3380" s="39" t="str">
        <f>IFERROR(__xludf.DUMMYFUNCTION("IF(ISBETWEEN(B3380,60,69), ""Old"", IF(ISBETWEEN(B3380, 20, 29), ""Young"", ""Other""))"),"Old")</f>
        <v>Old</v>
      </c>
    </row>
    <row r="3381">
      <c r="A3381" s="40">
        <v>21643.0</v>
      </c>
      <c r="B3381" s="39">
        <f t="shared" si="1"/>
        <v>62</v>
      </c>
      <c r="C3381" s="39" t="str">
        <f>IFERROR(__xludf.DUMMYFUNCTION("IF(ISBETWEEN(B3381,60,69), ""Old"", IF(ISBETWEEN(B3381, 20, 29), ""Young"", ""Other""))"),"Old")</f>
        <v>Old</v>
      </c>
    </row>
    <row r="3382">
      <c r="A3382" s="40">
        <v>21644.0</v>
      </c>
      <c r="B3382" s="39">
        <f t="shared" si="1"/>
        <v>62</v>
      </c>
      <c r="C3382" s="39" t="str">
        <f>IFERROR(__xludf.DUMMYFUNCTION("IF(ISBETWEEN(B3382,60,69), ""Old"", IF(ISBETWEEN(B3382, 20, 29), ""Young"", ""Other""))"),"Old")</f>
        <v>Old</v>
      </c>
    </row>
    <row r="3383">
      <c r="A3383" s="40">
        <v>21645.0</v>
      </c>
      <c r="B3383" s="39">
        <f t="shared" si="1"/>
        <v>62</v>
      </c>
      <c r="C3383" s="39" t="str">
        <f>IFERROR(__xludf.DUMMYFUNCTION("IF(ISBETWEEN(B3383,60,69), ""Old"", IF(ISBETWEEN(B3383, 20, 29), ""Young"", ""Other""))"),"Old")</f>
        <v>Old</v>
      </c>
    </row>
    <row r="3384">
      <c r="A3384" s="40">
        <v>21646.0</v>
      </c>
      <c r="B3384" s="39">
        <f t="shared" si="1"/>
        <v>62</v>
      </c>
      <c r="C3384" s="39" t="str">
        <f>IFERROR(__xludf.DUMMYFUNCTION("IF(ISBETWEEN(B3384,60,69), ""Old"", IF(ISBETWEEN(B3384, 20, 29), ""Young"", ""Other""))"),"Old")</f>
        <v>Old</v>
      </c>
    </row>
    <row r="3385">
      <c r="A3385" s="40">
        <v>21647.0</v>
      </c>
      <c r="B3385" s="39">
        <f t="shared" si="1"/>
        <v>62</v>
      </c>
      <c r="C3385" s="39" t="str">
        <f>IFERROR(__xludf.DUMMYFUNCTION("IF(ISBETWEEN(B3385,60,69), ""Old"", IF(ISBETWEEN(B3385, 20, 29), ""Young"", ""Other""))"),"Old")</f>
        <v>Old</v>
      </c>
    </row>
    <row r="3386">
      <c r="A3386" s="40">
        <v>21648.0</v>
      </c>
      <c r="B3386" s="39">
        <f t="shared" si="1"/>
        <v>62</v>
      </c>
      <c r="C3386" s="39" t="str">
        <f>IFERROR(__xludf.DUMMYFUNCTION("IF(ISBETWEEN(B3386,60,69), ""Old"", IF(ISBETWEEN(B3386, 20, 29), ""Young"", ""Other""))"),"Old")</f>
        <v>Old</v>
      </c>
    </row>
    <row r="3387">
      <c r="A3387" s="40">
        <v>21649.0</v>
      </c>
      <c r="B3387" s="39">
        <f t="shared" si="1"/>
        <v>62</v>
      </c>
      <c r="C3387" s="39" t="str">
        <f>IFERROR(__xludf.DUMMYFUNCTION("IF(ISBETWEEN(B3387,60,69), ""Old"", IF(ISBETWEEN(B3387, 20, 29), ""Young"", ""Other""))"),"Old")</f>
        <v>Old</v>
      </c>
    </row>
    <row r="3388">
      <c r="A3388" s="40">
        <v>21650.0</v>
      </c>
      <c r="B3388" s="39">
        <f t="shared" si="1"/>
        <v>62</v>
      </c>
      <c r="C3388" s="39" t="str">
        <f>IFERROR(__xludf.DUMMYFUNCTION("IF(ISBETWEEN(B3388,60,69), ""Old"", IF(ISBETWEEN(B3388, 20, 29), ""Young"", ""Other""))"),"Old")</f>
        <v>Old</v>
      </c>
    </row>
    <row r="3389">
      <c r="A3389" s="40">
        <v>21651.0</v>
      </c>
      <c r="B3389" s="39">
        <f t="shared" si="1"/>
        <v>62</v>
      </c>
      <c r="C3389" s="39" t="str">
        <f>IFERROR(__xludf.DUMMYFUNCTION("IF(ISBETWEEN(B3389,60,69), ""Old"", IF(ISBETWEEN(B3389, 20, 29), ""Young"", ""Other""))"),"Old")</f>
        <v>Old</v>
      </c>
    </row>
    <row r="3390">
      <c r="A3390" s="40">
        <v>21652.0</v>
      </c>
      <c r="B3390" s="39">
        <f t="shared" si="1"/>
        <v>62</v>
      </c>
      <c r="C3390" s="39" t="str">
        <f>IFERROR(__xludf.DUMMYFUNCTION("IF(ISBETWEEN(B3390,60,69), ""Old"", IF(ISBETWEEN(B3390, 20, 29), ""Young"", ""Other""))"),"Old")</f>
        <v>Old</v>
      </c>
    </row>
    <row r="3391">
      <c r="A3391" s="40">
        <v>21653.0</v>
      </c>
      <c r="B3391" s="39">
        <f t="shared" si="1"/>
        <v>62</v>
      </c>
      <c r="C3391" s="39" t="str">
        <f>IFERROR(__xludf.DUMMYFUNCTION("IF(ISBETWEEN(B3391,60,69), ""Old"", IF(ISBETWEEN(B3391, 20, 29), ""Young"", ""Other""))"),"Old")</f>
        <v>Old</v>
      </c>
    </row>
    <row r="3392">
      <c r="A3392" s="40">
        <v>21654.0</v>
      </c>
      <c r="B3392" s="39">
        <f t="shared" si="1"/>
        <v>62</v>
      </c>
      <c r="C3392" s="39" t="str">
        <f>IFERROR(__xludf.DUMMYFUNCTION("IF(ISBETWEEN(B3392,60,69), ""Old"", IF(ISBETWEEN(B3392, 20, 29), ""Young"", ""Other""))"),"Old")</f>
        <v>Old</v>
      </c>
    </row>
    <row r="3393">
      <c r="A3393" s="40">
        <v>21655.0</v>
      </c>
      <c r="B3393" s="39">
        <f t="shared" si="1"/>
        <v>62</v>
      </c>
      <c r="C3393" s="39" t="str">
        <f>IFERROR(__xludf.DUMMYFUNCTION("IF(ISBETWEEN(B3393,60,69), ""Old"", IF(ISBETWEEN(B3393, 20, 29), ""Young"", ""Other""))"),"Old")</f>
        <v>Old</v>
      </c>
    </row>
    <row r="3394">
      <c r="A3394" s="40">
        <v>21656.0</v>
      </c>
      <c r="B3394" s="39">
        <f t="shared" si="1"/>
        <v>62</v>
      </c>
      <c r="C3394" s="39" t="str">
        <f>IFERROR(__xludf.DUMMYFUNCTION("IF(ISBETWEEN(B3394,60,69), ""Old"", IF(ISBETWEEN(B3394, 20, 29), ""Young"", ""Other""))"),"Old")</f>
        <v>Old</v>
      </c>
    </row>
    <row r="3395">
      <c r="A3395" s="40">
        <v>21657.0</v>
      </c>
      <c r="B3395" s="39">
        <f t="shared" si="1"/>
        <v>62</v>
      </c>
      <c r="C3395" s="39" t="str">
        <f>IFERROR(__xludf.DUMMYFUNCTION("IF(ISBETWEEN(B3395,60,69), ""Old"", IF(ISBETWEEN(B3395, 20, 29), ""Young"", ""Other""))"),"Old")</f>
        <v>Old</v>
      </c>
    </row>
    <row r="3396">
      <c r="A3396" s="40">
        <v>21658.0</v>
      </c>
      <c r="B3396" s="39">
        <f t="shared" si="1"/>
        <v>62</v>
      </c>
      <c r="C3396" s="39" t="str">
        <f>IFERROR(__xludf.DUMMYFUNCTION("IF(ISBETWEEN(B3396,60,69), ""Old"", IF(ISBETWEEN(B3396, 20, 29), ""Young"", ""Other""))"),"Old")</f>
        <v>Old</v>
      </c>
    </row>
    <row r="3397">
      <c r="A3397" s="40">
        <v>21659.0</v>
      </c>
      <c r="B3397" s="39">
        <f t="shared" si="1"/>
        <v>62</v>
      </c>
      <c r="C3397" s="39" t="str">
        <f>IFERROR(__xludf.DUMMYFUNCTION("IF(ISBETWEEN(B3397,60,69), ""Old"", IF(ISBETWEEN(B3397, 20, 29), ""Young"", ""Other""))"),"Old")</f>
        <v>Old</v>
      </c>
    </row>
    <row r="3398">
      <c r="A3398" s="40">
        <v>21660.0</v>
      </c>
      <c r="B3398" s="39">
        <f t="shared" si="1"/>
        <v>62</v>
      </c>
      <c r="C3398" s="39" t="str">
        <f>IFERROR(__xludf.DUMMYFUNCTION("IF(ISBETWEEN(B3398,60,69), ""Old"", IF(ISBETWEEN(B3398, 20, 29), ""Young"", ""Other""))"),"Old")</f>
        <v>Old</v>
      </c>
    </row>
    <row r="3399">
      <c r="A3399" s="40">
        <v>21661.0</v>
      </c>
      <c r="B3399" s="39">
        <f t="shared" si="1"/>
        <v>62</v>
      </c>
      <c r="C3399" s="39" t="str">
        <f>IFERROR(__xludf.DUMMYFUNCTION("IF(ISBETWEEN(B3399,60,69), ""Old"", IF(ISBETWEEN(B3399, 20, 29), ""Young"", ""Other""))"),"Old")</f>
        <v>Old</v>
      </c>
    </row>
    <row r="3400">
      <c r="A3400" s="40">
        <v>21662.0</v>
      </c>
      <c r="B3400" s="39">
        <f t="shared" si="1"/>
        <v>62</v>
      </c>
      <c r="C3400" s="39" t="str">
        <f>IFERROR(__xludf.DUMMYFUNCTION("IF(ISBETWEEN(B3400,60,69), ""Old"", IF(ISBETWEEN(B3400, 20, 29), ""Young"", ""Other""))"),"Old")</f>
        <v>Old</v>
      </c>
    </row>
    <row r="3401">
      <c r="A3401" s="40">
        <v>21663.0</v>
      </c>
      <c r="B3401" s="39">
        <f t="shared" si="1"/>
        <v>62</v>
      </c>
      <c r="C3401" s="39" t="str">
        <f>IFERROR(__xludf.DUMMYFUNCTION("IF(ISBETWEEN(B3401,60,69), ""Old"", IF(ISBETWEEN(B3401, 20, 29), ""Young"", ""Other""))"),"Old")</f>
        <v>Old</v>
      </c>
    </row>
    <row r="3402">
      <c r="A3402" s="40">
        <v>21664.0</v>
      </c>
      <c r="B3402" s="39">
        <f t="shared" si="1"/>
        <v>62</v>
      </c>
      <c r="C3402" s="39" t="str">
        <f>IFERROR(__xludf.DUMMYFUNCTION("IF(ISBETWEEN(B3402,60,69), ""Old"", IF(ISBETWEEN(B3402, 20, 29), ""Young"", ""Other""))"),"Old")</f>
        <v>Old</v>
      </c>
    </row>
    <row r="3403">
      <c r="A3403" s="40">
        <v>21665.0</v>
      </c>
      <c r="B3403" s="39">
        <f t="shared" si="1"/>
        <v>62</v>
      </c>
      <c r="C3403" s="39" t="str">
        <f>IFERROR(__xludf.DUMMYFUNCTION("IF(ISBETWEEN(B3403,60,69), ""Old"", IF(ISBETWEEN(B3403, 20, 29), ""Young"", ""Other""))"),"Old")</f>
        <v>Old</v>
      </c>
    </row>
    <row r="3404">
      <c r="A3404" s="40">
        <v>21666.0</v>
      </c>
      <c r="B3404" s="39">
        <f t="shared" si="1"/>
        <v>62</v>
      </c>
      <c r="C3404" s="39" t="str">
        <f>IFERROR(__xludf.DUMMYFUNCTION("IF(ISBETWEEN(B3404,60,69), ""Old"", IF(ISBETWEEN(B3404, 20, 29), ""Young"", ""Other""))"),"Old")</f>
        <v>Old</v>
      </c>
    </row>
    <row r="3405">
      <c r="A3405" s="40">
        <v>21667.0</v>
      </c>
      <c r="B3405" s="39">
        <f t="shared" si="1"/>
        <v>62</v>
      </c>
      <c r="C3405" s="39" t="str">
        <f>IFERROR(__xludf.DUMMYFUNCTION("IF(ISBETWEEN(B3405,60,69), ""Old"", IF(ISBETWEEN(B3405, 20, 29), ""Young"", ""Other""))"),"Old")</f>
        <v>Old</v>
      </c>
    </row>
    <row r="3406">
      <c r="A3406" s="40">
        <v>21668.0</v>
      </c>
      <c r="B3406" s="39">
        <f t="shared" si="1"/>
        <v>62</v>
      </c>
      <c r="C3406" s="39" t="str">
        <f>IFERROR(__xludf.DUMMYFUNCTION("IF(ISBETWEEN(B3406,60,69), ""Old"", IF(ISBETWEEN(B3406, 20, 29), ""Young"", ""Other""))"),"Old")</f>
        <v>Old</v>
      </c>
    </row>
    <row r="3407">
      <c r="A3407" s="40">
        <v>21669.0</v>
      </c>
      <c r="B3407" s="39">
        <f t="shared" si="1"/>
        <v>62</v>
      </c>
      <c r="C3407" s="39" t="str">
        <f>IFERROR(__xludf.DUMMYFUNCTION("IF(ISBETWEEN(B3407,60,69), ""Old"", IF(ISBETWEEN(B3407, 20, 29), ""Young"", ""Other""))"),"Old")</f>
        <v>Old</v>
      </c>
    </row>
    <row r="3408">
      <c r="A3408" s="40">
        <v>21670.0</v>
      </c>
      <c r="B3408" s="39">
        <f t="shared" si="1"/>
        <v>62</v>
      </c>
      <c r="C3408" s="39" t="str">
        <f>IFERROR(__xludf.DUMMYFUNCTION("IF(ISBETWEEN(B3408,60,69), ""Old"", IF(ISBETWEEN(B3408, 20, 29), ""Young"", ""Other""))"),"Old")</f>
        <v>Old</v>
      </c>
    </row>
    <row r="3409">
      <c r="A3409" s="40">
        <v>21671.0</v>
      </c>
      <c r="B3409" s="39">
        <f t="shared" si="1"/>
        <v>62</v>
      </c>
      <c r="C3409" s="39" t="str">
        <f>IFERROR(__xludf.DUMMYFUNCTION("IF(ISBETWEEN(B3409,60,69), ""Old"", IF(ISBETWEEN(B3409, 20, 29), ""Young"", ""Other""))"),"Old")</f>
        <v>Old</v>
      </c>
    </row>
    <row r="3410">
      <c r="A3410" s="40">
        <v>21672.0</v>
      </c>
      <c r="B3410" s="39">
        <f t="shared" si="1"/>
        <v>62</v>
      </c>
      <c r="C3410" s="39" t="str">
        <f>IFERROR(__xludf.DUMMYFUNCTION("IF(ISBETWEEN(B3410,60,69), ""Old"", IF(ISBETWEEN(B3410, 20, 29), ""Young"", ""Other""))"),"Old")</f>
        <v>Old</v>
      </c>
    </row>
    <row r="3411">
      <c r="A3411" s="40">
        <v>21673.0</v>
      </c>
      <c r="B3411" s="39">
        <f t="shared" si="1"/>
        <v>62</v>
      </c>
      <c r="C3411" s="39" t="str">
        <f>IFERROR(__xludf.DUMMYFUNCTION("IF(ISBETWEEN(B3411,60,69), ""Old"", IF(ISBETWEEN(B3411, 20, 29), ""Young"", ""Other""))"),"Old")</f>
        <v>Old</v>
      </c>
    </row>
    <row r="3412">
      <c r="A3412" s="40">
        <v>21674.0</v>
      </c>
      <c r="B3412" s="39">
        <f t="shared" si="1"/>
        <v>62</v>
      </c>
      <c r="C3412" s="39" t="str">
        <f>IFERROR(__xludf.DUMMYFUNCTION("IF(ISBETWEEN(B3412,60,69), ""Old"", IF(ISBETWEEN(B3412, 20, 29), ""Young"", ""Other""))"),"Old")</f>
        <v>Old</v>
      </c>
    </row>
    <row r="3413">
      <c r="A3413" s="40">
        <v>21675.0</v>
      </c>
      <c r="B3413" s="39">
        <f t="shared" si="1"/>
        <v>62</v>
      </c>
      <c r="C3413" s="39" t="str">
        <f>IFERROR(__xludf.DUMMYFUNCTION("IF(ISBETWEEN(B3413,60,69), ""Old"", IF(ISBETWEEN(B3413, 20, 29), ""Young"", ""Other""))"),"Old")</f>
        <v>Old</v>
      </c>
    </row>
    <row r="3414">
      <c r="A3414" s="40">
        <v>21676.0</v>
      </c>
      <c r="B3414" s="39">
        <f t="shared" si="1"/>
        <v>62</v>
      </c>
      <c r="C3414" s="39" t="str">
        <f>IFERROR(__xludf.DUMMYFUNCTION("IF(ISBETWEEN(B3414,60,69), ""Old"", IF(ISBETWEEN(B3414, 20, 29), ""Young"", ""Other""))"),"Old")</f>
        <v>Old</v>
      </c>
    </row>
    <row r="3415">
      <c r="A3415" s="40">
        <v>21677.0</v>
      </c>
      <c r="B3415" s="39">
        <f t="shared" si="1"/>
        <v>62</v>
      </c>
      <c r="C3415" s="39" t="str">
        <f>IFERROR(__xludf.DUMMYFUNCTION("IF(ISBETWEEN(B3415,60,69), ""Old"", IF(ISBETWEEN(B3415, 20, 29), ""Young"", ""Other""))"),"Old")</f>
        <v>Old</v>
      </c>
    </row>
    <row r="3416">
      <c r="A3416" s="40">
        <v>21678.0</v>
      </c>
      <c r="B3416" s="39">
        <f t="shared" si="1"/>
        <v>62</v>
      </c>
      <c r="C3416" s="39" t="str">
        <f>IFERROR(__xludf.DUMMYFUNCTION("IF(ISBETWEEN(B3416,60,69), ""Old"", IF(ISBETWEEN(B3416, 20, 29), ""Young"", ""Other""))"),"Old")</f>
        <v>Old</v>
      </c>
    </row>
    <row r="3417">
      <c r="A3417" s="40">
        <v>21679.0</v>
      </c>
      <c r="B3417" s="39">
        <f t="shared" si="1"/>
        <v>62</v>
      </c>
      <c r="C3417" s="39" t="str">
        <f>IFERROR(__xludf.DUMMYFUNCTION("IF(ISBETWEEN(B3417,60,69), ""Old"", IF(ISBETWEEN(B3417, 20, 29), ""Young"", ""Other""))"),"Old")</f>
        <v>Old</v>
      </c>
    </row>
    <row r="3418">
      <c r="A3418" s="40">
        <v>21680.0</v>
      </c>
      <c r="B3418" s="39">
        <f t="shared" si="1"/>
        <v>62</v>
      </c>
      <c r="C3418" s="39" t="str">
        <f>IFERROR(__xludf.DUMMYFUNCTION("IF(ISBETWEEN(B3418,60,69), ""Old"", IF(ISBETWEEN(B3418, 20, 29), ""Young"", ""Other""))"),"Old")</f>
        <v>Old</v>
      </c>
    </row>
    <row r="3419">
      <c r="A3419" s="40">
        <v>21681.0</v>
      </c>
      <c r="B3419" s="39">
        <f t="shared" si="1"/>
        <v>62</v>
      </c>
      <c r="C3419" s="39" t="str">
        <f>IFERROR(__xludf.DUMMYFUNCTION("IF(ISBETWEEN(B3419,60,69), ""Old"", IF(ISBETWEEN(B3419, 20, 29), ""Young"", ""Other""))"),"Old")</f>
        <v>Old</v>
      </c>
    </row>
    <row r="3420">
      <c r="A3420" s="40">
        <v>21682.0</v>
      </c>
      <c r="B3420" s="39">
        <f t="shared" si="1"/>
        <v>62</v>
      </c>
      <c r="C3420" s="39" t="str">
        <f>IFERROR(__xludf.DUMMYFUNCTION("IF(ISBETWEEN(B3420,60,69), ""Old"", IF(ISBETWEEN(B3420, 20, 29), ""Young"", ""Other""))"),"Old")</f>
        <v>Old</v>
      </c>
    </row>
    <row r="3421">
      <c r="A3421" s="40">
        <v>21683.0</v>
      </c>
      <c r="B3421" s="39">
        <f t="shared" si="1"/>
        <v>62</v>
      </c>
      <c r="C3421" s="39" t="str">
        <f>IFERROR(__xludf.DUMMYFUNCTION("IF(ISBETWEEN(B3421,60,69), ""Old"", IF(ISBETWEEN(B3421, 20, 29), ""Young"", ""Other""))"),"Old")</f>
        <v>Old</v>
      </c>
    </row>
    <row r="3422">
      <c r="A3422" s="40">
        <v>21684.0</v>
      </c>
      <c r="B3422" s="39">
        <f t="shared" si="1"/>
        <v>62</v>
      </c>
      <c r="C3422" s="39" t="str">
        <f>IFERROR(__xludf.DUMMYFUNCTION("IF(ISBETWEEN(B3422,60,69), ""Old"", IF(ISBETWEEN(B3422, 20, 29), ""Young"", ""Other""))"),"Old")</f>
        <v>Old</v>
      </c>
    </row>
    <row r="3423">
      <c r="A3423" s="40">
        <v>21685.0</v>
      </c>
      <c r="B3423" s="39">
        <f t="shared" si="1"/>
        <v>62</v>
      </c>
      <c r="C3423" s="39" t="str">
        <f>IFERROR(__xludf.DUMMYFUNCTION("IF(ISBETWEEN(B3423,60,69), ""Old"", IF(ISBETWEEN(B3423, 20, 29), ""Young"", ""Other""))"),"Old")</f>
        <v>Old</v>
      </c>
    </row>
    <row r="3424">
      <c r="A3424" s="40">
        <v>21686.0</v>
      </c>
      <c r="B3424" s="39">
        <f t="shared" si="1"/>
        <v>62</v>
      </c>
      <c r="C3424" s="39" t="str">
        <f>IFERROR(__xludf.DUMMYFUNCTION("IF(ISBETWEEN(B3424,60,69), ""Old"", IF(ISBETWEEN(B3424, 20, 29), ""Young"", ""Other""))"),"Old")</f>
        <v>Old</v>
      </c>
    </row>
    <row r="3425">
      <c r="A3425" s="40">
        <v>21687.0</v>
      </c>
      <c r="B3425" s="39">
        <f t="shared" si="1"/>
        <v>62</v>
      </c>
      <c r="C3425" s="39" t="str">
        <f>IFERROR(__xludf.DUMMYFUNCTION("IF(ISBETWEEN(B3425,60,69), ""Old"", IF(ISBETWEEN(B3425, 20, 29), ""Young"", ""Other""))"),"Old")</f>
        <v>Old</v>
      </c>
    </row>
    <row r="3426">
      <c r="A3426" s="40">
        <v>21688.0</v>
      </c>
      <c r="B3426" s="39">
        <f t="shared" si="1"/>
        <v>62</v>
      </c>
      <c r="C3426" s="39" t="str">
        <f>IFERROR(__xludf.DUMMYFUNCTION("IF(ISBETWEEN(B3426,60,69), ""Old"", IF(ISBETWEEN(B3426, 20, 29), ""Young"", ""Other""))"),"Old")</f>
        <v>Old</v>
      </c>
    </row>
    <row r="3427">
      <c r="A3427" s="40">
        <v>21689.0</v>
      </c>
      <c r="B3427" s="39">
        <f t="shared" si="1"/>
        <v>62</v>
      </c>
      <c r="C3427" s="39" t="str">
        <f>IFERROR(__xludf.DUMMYFUNCTION("IF(ISBETWEEN(B3427,60,69), ""Old"", IF(ISBETWEEN(B3427, 20, 29), ""Young"", ""Other""))"),"Old")</f>
        <v>Old</v>
      </c>
    </row>
    <row r="3428">
      <c r="A3428" s="40">
        <v>21690.0</v>
      </c>
      <c r="B3428" s="39">
        <f t="shared" si="1"/>
        <v>62</v>
      </c>
      <c r="C3428" s="39" t="str">
        <f>IFERROR(__xludf.DUMMYFUNCTION("IF(ISBETWEEN(B3428,60,69), ""Old"", IF(ISBETWEEN(B3428, 20, 29), ""Young"", ""Other""))"),"Old")</f>
        <v>Old</v>
      </c>
    </row>
    <row r="3429">
      <c r="A3429" s="40">
        <v>21691.0</v>
      </c>
      <c r="B3429" s="39">
        <f t="shared" si="1"/>
        <v>62</v>
      </c>
      <c r="C3429" s="39" t="str">
        <f>IFERROR(__xludf.DUMMYFUNCTION("IF(ISBETWEEN(B3429,60,69), ""Old"", IF(ISBETWEEN(B3429, 20, 29), ""Young"", ""Other""))"),"Old")</f>
        <v>Old</v>
      </c>
    </row>
    <row r="3430">
      <c r="A3430" s="40">
        <v>21692.0</v>
      </c>
      <c r="B3430" s="39">
        <f t="shared" si="1"/>
        <v>62</v>
      </c>
      <c r="C3430" s="39" t="str">
        <f>IFERROR(__xludf.DUMMYFUNCTION("IF(ISBETWEEN(B3430,60,69), ""Old"", IF(ISBETWEEN(B3430, 20, 29), ""Young"", ""Other""))"),"Old")</f>
        <v>Old</v>
      </c>
    </row>
    <row r="3431">
      <c r="A3431" s="40">
        <v>21693.0</v>
      </c>
      <c r="B3431" s="39">
        <f t="shared" si="1"/>
        <v>62</v>
      </c>
      <c r="C3431" s="39" t="str">
        <f>IFERROR(__xludf.DUMMYFUNCTION("IF(ISBETWEEN(B3431,60,69), ""Old"", IF(ISBETWEEN(B3431, 20, 29), ""Young"", ""Other""))"),"Old")</f>
        <v>Old</v>
      </c>
    </row>
    <row r="3432">
      <c r="A3432" s="40">
        <v>21694.0</v>
      </c>
      <c r="B3432" s="39">
        <f t="shared" si="1"/>
        <v>62</v>
      </c>
      <c r="C3432" s="39" t="str">
        <f>IFERROR(__xludf.DUMMYFUNCTION("IF(ISBETWEEN(B3432,60,69), ""Old"", IF(ISBETWEEN(B3432, 20, 29), ""Young"", ""Other""))"),"Old")</f>
        <v>Old</v>
      </c>
    </row>
    <row r="3433">
      <c r="A3433" s="40">
        <v>21695.0</v>
      </c>
      <c r="B3433" s="39">
        <f t="shared" si="1"/>
        <v>62</v>
      </c>
      <c r="C3433" s="39" t="str">
        <f>IFERROR(__xludf.DUMMYFUNCTION("IF(ISBETWEEN(B3433,60,69), ""Old"", IF(ISBETWEEN(B3433, 20, 29), ""Young"", ""Other""))"),"Old")</f>
        <v>Old</v>
      </c>
    </row>
    <row r="3434">
      <c r="A3434" s="40">
        <v>21696.0</v>
      </c>
      <c r="B3434" s="39">
        <f t="shared" si="1"/>
        <v>62</v>
      </c>
      <c r="C3434" s="39" t="str">
        <f>IFERROR(__xludf.DUMMYFUNCTION("IF(ISBETWEEN(B3434,60,69), ""Old"", IF(ISBETWEEN(B3434, 20, 29), ""Young"", ""Other""))"),"Old")</f>
        <v>Old</v>
      </c>
    </row>
    <row r="3435">
      <c r="A3435" s="40">
        <v>21697.0</v>
      </c>
      <c r="B3435" s="39">
        <f t="shared" si="1"/>
        <v>62</v>
      </c>
      <c r="C3435" s="39" t="str">
        <f>IFERROR(__xludf.DUMMYFUNCTION("IF(ISBETWEEN(B3435,60,69), ""Old"", IF(ISBETWEEN(B3435, 20, 29), ""Young"", ""Other""))"),"Old")</f>
        <v>Old</v>
      </c>
    </row>
    <row r="3436">
      <c r="A3436" s="40">
        <v>21698.0</v>
      </c>
      <c r="B3436" s="39">
        <f t="shared" si="1"/>
        <v>62</v>
      </c>
      <c r="C3436" s="39" t="str">
        <f>IFERROR(__xludf.DUMMYFUNCTION("IF(ISBETWEEN(B3436,60,69), ""Old"", IF(ISBETWEEN(B3436, 20, 29), ""Young"", ""Other""))"),"Old")</f>
        <v>Old</v>
      </c>
    </row>
    <row r="3437">
      <c r="A3437" s="40">
        <v>21699.0</v>
      </c>
      <c r="B3437" s="39">
        <f t="shared" si="1"/>
        <v>62</v>
      </c>
      <c r="C3437" s="39" t="str">
        <f>IFERROR(__xludf.DUMMYFUNCTION("IF(ISBETWEEN(B3437,60,69), ""Old"", IF(ISBETWEEN(B3437, 20, 29), ""Young"", ""Other""))"),"Old")</f>
        <v>Old</v>
      </c>
    </row>
    <row r="3438">
      <c r="A3438" s="40">
        <v>21700.0</v>
      </c>
      <c r="B3438" s="39">
        <f t="shared" si="1"/>
        <v>62</v>
      </c>
      <c r="C3438" s="39" t="str">
        <f>IFERROR(__xludf.DUMMYFUNCTION("IF(ISBETWEEN(B3438,60,69), ""Old"", IF(ISBETWEEN(B3438, 20, 29), ""Young"", ""Other""))"),"Old")</f>
        <v>Old</v>
      </c>
    </row>
    <row r="3439">
      <c r="A3439" s="40">
        <v>21701.0</v>
      </c>
      <c r="B3439" s="39">
        <f t="shared" si="1"/>
        <v>62</v>
      </c>
      <c r="C3439" s="39" t="str">
        <f>IFERROR(__xludf.DUMMYFUNCTION("IF(ISBETWEEN(B3439,60,69), ""Old"", IF(ISBETWEEN(B3439, 20, 29), ""Young"", ""Other""))"),"Old")</f>
        <v>Old</v>
      </c>
    </row>
    <row r="3440">
      <c r="A3440" s="40">
        <v>21702.0</v>
      </c>
      <c r="B3440" s="39">
        <f t="shared" si="1"/>
        <v>62</v>
      </c>
      <c r="C3440" s="39" t="str">
        <f>IFERROR(__xludf.DUMMYFUNCTION("IF(ISBETWEEN(B3440,60,69), ""Old"", IF(ISBETWEEN(B3440, 20, 29), ""Young"", ""Other""))"),"Old")</f>
        <v>Old</v>
      </c>
    </row>
    <row r="3441">
      <c r="A3441" s="40">
        <v>21703.0</v>
      </c>
      <c r="B3441" s="39">
        <f t="shared" si="1"/>
        <v>62</v>
      </c>
      <c r="C3441" s="39" t="str">
        <f>IFERROR(__xludf.DUMMYFUNCTION("IF(ISBETWEEN(B3441,60,69), ""Old"", IF(ISBETWEEN(B3441, 20, 29), ""Young"", ""Other""))"),"Old")</f>
        <v>Old</v>
      </c>
    </row>
    <row r="3442">
      <c r="A3442" s="40">
        <v>21704.0</v>
      </c>
      <c r="B3442" s="39">
        <f t="shared" si="1"/>
        <v>62</v>
      </c>
      <c r="C3442" s="39" t="str">
        <f>IFERROR(__xludf.DUMMYFUNCTION("IF(ISBETWEEN(B3442,60,69), ""Old"", IF(ISBETWEEN(B3442, 20, 29), ""Young"", ""Other""))"),"Old")</f>
        <v>Old</v>
      </c>
    </row>
    <row r="3443">
      <c r="A3443" s="40">
        <v>21705.0</v>
      </c>
      <c r="B3443" s="39">
        <f t="shared" si="1"/>
        <v>62</v>
      </c>
      <c r="C3443" s="39" t="str">
        <f>IFERROR(__xludf.DUMMYFUNCTION("IF(ISBETWEEN(B3443,60,69), ""Old"", IF(ISBETWEEN(B3443, 20, 29), ""Young"", ""Other""))"),"Old")</f>
        <v>Old</v>
      </c>
    </row>
    <row r="3444">
      <c r="A3444" s="40">
        <v>21706.0</v>
      </c>
      <c r="B3444" s="39">
        <f t="shared" si="1"/>
        <v>62</v>
      </c>
      <c r="C3444" s="39" t="str">
        <f>IFERROR(__xludf.DUMMYFUNCTION("IF(ISBETWEEN(B3444,60,69), ""Old"", IF(ISBETWEEN(B3444, 20, 29), ""Young"", ""Other""))"),"Old")</f>
        <v>Old</v>
      </c>
    </row>
    <row r="3445">
      <c r="A3445" s="40">
        <v>21707.0</v>
      </c>
      <c r="B3445" s="39">
        <f t="shared" si="1"/>
        <v>62</v>
      </c>
      <c r="C3445" s="39" t="str">
        <f>IFERROR(__xludf.DUMMYFUNCTION("IF(ISBETWEEN(B3445,60,69), ""Old"", IF(ISBETWEEN(B3445, 20, 29), ""Young"", ""Other""))"),"Old")</f>
        <v>Old</v>
      </c>
    </row>
    <row r="3446">
      <c r="A3446" s="40">
        <v>21708.0</v>
      </c>
      <c r="B3446" s="39">
        <f t="shared" si="1"/>
        <v>62</v>
      </c>
      <c r="C3446" s="39" t="str">
        <f>IFERROR(__xludf.DUMMYFUNCTION("IF(ISBETWEEN(B3446,60,69), ""Old"", IF(ISBETWEEN(B3446, 20, 29), ""Young"", ""Other""))"),"Old")</f>
        <v>Old</v>
      </c>
    </row>
    <row r="3447">
      <c r="A3447" s="40">
        <v>21709.0</v>
      </c>
      <c r="B3447" s="39">
        <f t="shared" si="1"/>
        <v>62</v>
      </c>
      <c r="C3447" s="39" t="str">
        <f>IFERROR(__xludf.DUMMYFUNCTION("IF(ISBETWEEN(B3447,60,69), ""Old"", IF(ISBETWEEN(B3447, 20, 29), ""Young"", ""Other""))"),"Old")</f>
        <v>Old</v>
      </c>
    </row>
    <row r="3448">
      <c r="A3448" s="40">
        <v>21710.0</v>
      </c>
      <c r="B3448" s="39">
        <f t="shared" si="1"/>
        <v>62</v>
      </c>
      <c r="C3448" s="39" t="str">
        <f>IFERROR(__xludf.DUMMYFUNCTION("IF(ISBETWEEN(B3448,60,69), ""Old"", IF(ISBETWEEN(B3448, 20, 29), ""Young"", ""Other""))"),"Old")</f>
        <v>Old</v>
      </c>
    </row>
    <row r="3449">
      <c r="A3449" s="40">
        <v>21711.0</v>
      </c>
      <c r="B3449" s="39">
        <f t="shared" si="1"/>
        <v>62</v>
      </c>
      <c r="C3449" s="39" t="str">
        <f>IFERROR(__xludf.DUMMYFUNCTION("IF(ISBETWEEN(B3449,60,69), ""Old"", IF(ISBETWEEN(B3449, 20, 29), ""Young"", ""Other""))"),"Old")</f>
        <v>Old</v>
      </c>
    </row>
    <row r="3450">
      <c r="A3450" s="40">
        <v>21712.0</v>
      </c>
      <c r="B3450" s="39">
        <f t="shared" si="1"/>
        <v>62</v>
      </c>
      <c r="C3450" s="39" t="str">
        <f>IFERROR(__xludf.DUMMYFUNCTION("IF(ISBETWEEN(B3450,60,69), ""Old"", IF(ISBETWEEN(B3450, 20, 29), ""Young"", ""Other""))"),"Old")</f>
        <v>Old</v>
      </c>
    </row>
    <row r="3451">
      <c r="A3451" s="40">
        <v>21713.0</v>
      </c>
      <c r="B3451" s="39">
        <f t="shared" si="1"/>
        <v>62</v>
      </c>
      <c r="C3451" s="39" t="str">
        <f>IFERROR(__xludf.DUMMYFUNCTION("IF(ISBETWEEN(B3451,60,69), ""Old"", IF(ISBETWEEN(B3451, 20, 29), ""Young"", ""Other""))"),"Old")</f>
        <v>Old</v>
      </c>
    </row>
    <row r="3452">
      <c r="A3452" s="40">
        <v>21714.0</v>
      </c>
      <c r="B3452" s="39">
        <f t="shared" si="1"/>
        <v>62</v>
      </c>
      <c r="C3452" s="39" t="str">
        <f>IFERROR(__xludf.DUMMYFUNCTION("IF(ISBETWEEN(B3452,60,69), ""Old"", IF(ISBETWEEN(B3452, 20, 29), ""Young"", ""Other""))"),"Old")</f>
        <v>Old</v>
      </c>
    </row>
    <row r="3453">
      <c r="A3453" s="40">
        <v>21715.0</v>
      </c>
      <c r="B3453" s="39">
        <f t="shared" si="1"/>
        <v>62</v>
      </c>
      <c r="C3453" s="39" t="str">
        <f>IFERROR(__xludf.DUMMYFUNCTION("IF(ISBETWEEN(B3453,60,69), ""Old"", IF(ISBETWEEN(B3453, 20, 29), ""Young"", ""Other""))"),"Old")</f>
        <v>Old</v>
      </c>
    </row>
    <row r="3454">
      <c r="A3454" s="40">
        <v>21716.0</v>
      </c>
      <c r="B3454" s="39">
        <f t="shared" si="1"/>
        <v>62</v>
      </c>
      <c r="C3454" s="39" t="str">
        <f>IFERROR(__xludf.DUMMYFUNCTION("IF(ISBETWEEN(B3454,60,69), ""Old"", IF(ISBETWEEN(B3454, 20, 29), ""Young"", ""Other""))"),"Old")</f>
        <v>Old</v>
      </c>
    </row>
    <row r="3455">
      <c r="A3455" s="40">
        <v>21717.0</v>
      </c>
      <c r="B3455" s="39">
        <f t="shared" si="1"/>
        <v>62</v>
      </c>
      <c r="C3455" s="39" t="str">
        <f>IFERROR(__xludf.DUMMYFUNCTION("IF(ISBETWEEN(B3455,60,69), ""Old"", IF(ISBETWEEN(B3455, 20, 29), ""Young"", ""Other""))"),"Old")</f>
        <v>Old</v>
      </c>
    </row>
    <row r="3456">
      <c r="A3456" s="40">
        <v>21718.0</v>
      </c>
      <c r="B3456" s="39">
        <f t="shared" si="1"/>
        <v>62</v>
      </c>
      <c r="C3456" s="39" t="str">
        <f>IFERROR(__xludf.DUMMYFUNCTION("IF(ISBETWEEN(B3456,60,69), ""Old"", IF(ISBETWEEN(B3456, 20, 29), ""Young"", ""Other""))"),"Old")</f>
        <v>Old</v>
      </c>
    </row>
    <row r="3457">
      <c r="A3457" s="40">
        <v>21719.0</v>
      </c>
      <c r="B3457" s="39">
        <f t="shared" si="1"/>
        <v>62</v>
      </c>
      <c r="C3457" s="39" t="str">
        <f>IFERROR(__xludf.DUMMYFUNCTION("IF(ISBETWEEN(B3457,60,69), ""Old"", IF(ISBETWEEN(B3457, 20, 29), ""Young"", ""Other""))"),"Old")</f>
        <v>Old</v>
      </c>
    </row>
    <row r="3458">
      <c r="A3458" s="40">
        <v>21720.0</v>
      </c>
      <c r="B3458" s="39">
        <f t="shared" si="1"/>
        <v>62</v>
      </c>
      <c r="C3458" s="39" t="str">
        <f>IFERROR(__xludf.DUMMYFUNCTION("IF(ISBETWEEN(B3458,60,69), ""Old"", IF(ISBETWEEN(B3458, 20, 29), ""Young"", ""Other""))"),"Old")</f>
        <v>Old</v>
      </c>
    </row>
    <row r="3459">
      <c r="A3459" s="40">
        <v>21721.0</v>
      </c>
      <c r="B3459" s="39">
        <f t="shared" si="1"/>
        <v>62</v>
      </c>
      <c r="C3459" s="39" t="str">
        <f>IFERROR(__xludf.DUMMYFUNCTION("IF(ISBETWEEN(B3459,60,69), ""Old"", IF(ISBETWEEN(B3459, 20, 29), ""Young"", ""Other""))"),"Old")</f>
        <v>Old</v>
      </c>
    </row>
    <row r="3460">
      <c r="A3460" s="40">
        <v>21722.0</v>
      </c>
      <c r="B3460" s="39">
        <f t="shared" si="1"/>
        <v>62</v>
      </c>
      <c r="C3460" s="39" t="str">
        <f>IFERROR(__xludf.DUMMYFUNCTION("IF(ISBETWEEN(B3460,60,69), ""Old"", IF(ISBETWEEN(B3460, 20, 29), ""Young"", ""Other""))"),"Old")</f>
        <v>Old</v>
      </c>
    </row>
    <row r="3461">
      <c r="A3461" s="40">
        <v>21723.0</v>
      </c>
      <c r="B3461" s="39">
        <f t="shared" si="1"/>
        <v>62</v>
      </c>
      <c r="C3461" s="39" t="str">
        <f>IFERROR(__xludf.DUMMYFUNCTION("IF(ISBETWEEN(B3461,60,69), ""Old"", IF(ISBETWEEN(B3461, 20, 29), ""Young"", ""Other""))"),"Old")</f>
        <v>Old</v>
      </c>
    </row>
    <row r="3462">
      <c r="A3462" s="40">
        <v>21724.0</v>
      </c>
      <c r="B3462" s="39">
        <f t="shared" si="1"/>
        <v>62</v>
      </c>
      <c r="C3462" s="39" t="str">
        <f>IFERROR(__xludf.DUMMYFUNCTION("IF(ISBETWEEN(B3462,60,69), ""Old"", IF(ISBETWEEN(B3462, 20, 29), ""Young"", ""Other""))"),"Old")</f>
        <v>Old</v>
      </c>
    </row>
    <row r="3463">
      <c r="A3463" s="40">
        <v>21725.0</v>
      </c>
      <c r="B3463" s="39">
        <f t="shared" si="1"/>
        <v>62</v>
      </c>
      <c r="C3463" s="39" t="str">
        <f>IFERROR(__xludf.DUMMYFUNCTION("IF(ISBETWEEN(B3463,60,69), ""Old"", IF(ISBETWEEN(B3463, 20, 29), ""Young"", ""Other""))"),"Old")</f>
        <v>Old</v>
      </c>
    </row>
    <row r="3464">
      <c r="A3464" s="40">
        <v>21726.0</v>
      </c>
      <c r="B3464" s="39">
        <f t="shared" si="1"/>
        <v>62</v>
      </c>
      <c r="C3464" s="39" t="str">
        <f>IFERROR(__xludf.DUMMYFUNCTION("IF(ISBETWEEN(B3464,60,69), ""Old"", IF(ISBETWEEN(B3464, 20, 29), ""Young"", ""Other""))"),"Old")</f>
        <v>Old</v>
      </c>
    </row>
    <row r="3465">
      <c r="A3465" s="40">
        <v>21727.0</v>
      </c>
      <c r="B3465" s="39">
        <f t="shared" si="1"/>
        <v>62</v>
      </c>
      <c r="C3465" s="39" t="str">
        <f>IFERROR(__xludf.DUMMYFUNCTION("IF(ISBETWEEN(B3465,60,69), ""Old"", IF(ISBETWEEN(B3465, 20, 29), ""Young"", ""Other""))"),"Old")</f>
        <v>Old</v>
      </c>
    </row>
    <row r="3466">
      <c r="A3466" s="40">
        <v>21728.0</v>
      </c>
      <c r="B3466" s="39">
        <f t="shared" si="1"/>
        <v>62</v>
      </c>
      <c r="C3466" s="39" t="str">
        <f>IFERROR(__xludf.DUMMYFUNCTION("IF(ISBETWEEN(B3466,60,69), ""Old"", IF(ISBETWEEN(B3466, 20, 29), ""Young"", ""Other""))"),"Old")</f>
        <v>Old</v>
      </c>
    </row>
    <row r="3467">
      <c r="A3467" s="40">
        <v>21729.0</v>
      </c>
      <c r="B3467" s="39">
        <f t="shared" si="1"/>
        <v>62</v>
      </c>
      <c r="C3467" s="39" t="str">
        <f>IFERROR(__xludf.DUMMYFUNCTION("IF(ISBETWEEN(B3467,60,69), ""Old"", IF(ISBETWEEN(B3467, 20, 29), ""Young"", ""Other""))"),"Old")</f>
        <v>Old</v>
      </c>
    </row>
    <row r="3468">
      <c r="A3468" s="40">
        <v>21730.0</v>
      </c>
      <c r="B3468" s="39">
        <f t="shared" si="1"/>
        <v>62</v>
      </c>
      <c r="C3468" s="39" t="str">
        <f>IFERROR(__xludf.DUMMYFUNCTION("IF(ISBETWEEN(B3468,60,69), ""Old"", IF(ISBETWEEN(B3468, 20, 29), ""Young"", ""Other""))"),"Old")</f>
        <v>Old</v>
      </c>
    </row>
    <row r="3469">
      <c r="A3469" s="40">
        <v>21731.0</v>
      </c>
      <c r="B3469" s="39">
        <f t="shared" si="1"/>
        <v>62</v>
      </c>
      <c r="C3469" s="39" t="str">
        <f>IFERROR(__xludf.DUMMYFUNCTION("IF(ISBETWEEN(B3469,60,69), ""Old"", IF(ISBETWEEN(B3469, 20, 29), ""Young"", ""Other""))"),"Old")</f>
        <v>Old</v>
      </c>
    </row>
    <row r="3470">
      <c r="A3470" s="40">
        <v>21732.0</v>
      </c>
      <c r="B3470" s="39">
        <f t="shared" si="1"/>
        <v>62</v>
      </c>
      <c r="C3470" s="39" t="str">
        <f>IFERROR(__xludf.DUMMYFUNCTION("IF(ISBETWEEN(B3470,60,69), ""Old"", IF(ISBETWEEN(B3470, 20, 29), ""Young"", ""Other""))"),"Old")</f>
        <v>Old</v>
      </c>
    </row>
    <row r="3471">
      <c r="A3471" s="40">
        <v>21733.0</v>
      </c>
      <c r="B3471" s="39">
        <f t="shared" si="1"/>
        <v>62</v>
      </c>
      <c r="C3471" s="39" t="str">
        <f>IFERROR(__xludf.DUMMYFUNCTION("IF(ISBETWEEN(B3471,60,69), ""Old"", IF(ISBETWEEN(B3471, 20, 29), ""Young"", ""Other""))"),"Old")</f>
        <v>Old</v>
      </c>
    </row>
    <row r="3472">
      <c r="A3472" s="40">
        <v>21734.0</v>
      </c>
      <c r="B3472" s="39">
        <f t="shared" si="1"/>
        <v>62</v>
      </c>
      <c r="C3472" s="39" t="str">
        <f>IFERROR(__xludf.DUMMYFUNCTION("IF(ISBETWEEN(B3472,60,69), ""Old"", IF(ISBETWEEN(B3472, 20, 29), ""Young"", ""Other""))"),"Old")</f>
        <v>Old</v>
      </c>
    </row>
    <row r="3473">
      <c r="A3473" s="40">
        <v>21735.0</v>
      </c>
      <c r="B3473" s="39">
        <f t="shared" si="1"/>
        <v>62</v>
      </c>
      <c r="C3473" s="39" t="str">
        <f>IFERROR(__xludf.DUMMYFUNCTION("IF(ISBETWEEN(B3473,60,69), ""Old"", IF(ISBETWEEN(B3473, 20, 29), ""Young"", ""Other""))"),"Old")</f>
        <v>Old</v>
      </c>
    </row>
    <row r="3474">
      <c r="A3474" s="40">
        <v>21736.0</v>
      </c>
      <c r="B3474" s="39">
        <f t="shared" si="1"/>
        <v>62</v>
      </c>
      <c r="C3474" s="39" t="str">
        <f>IFERROR(__xludf.DUMMYFUNCTION("IF(ISBETWEEN(B3474,60,69), ""Old"", IF(ISBETWEEN(B3474, 20, 29), ""Young"", ""Other""))"),"Old")</f>
        <v>Old</v>
      </c>
    </row>
    <row r="3475">
      <c r="A3475" s="40">
        <v>21737.0</v>
      </c>
      <c r="B3475" s="39">
        <f t="shared" si="1"/>
        <v>62</v>
      </c>
      <c r="C3475" s="39" t="str">
        <f>IFERROR(__xludf.DUMMYFUNCTION("IF(ISBETWEEN(B3475,60,69), ""Old"", IF(ISBETWEEN(B3475, 20, 29), ""Young"", ""Other""))"),"Old")</f>
        <v>Old</v>
      </c>
    </row>
    <row r="3476">
      <c r="A3476" s="40">
        <v>21738.0</v>
      </c>
      <c r="B3476" s="39">
        <f t="shared" si="1"/>
        <v>62</v>
      </c>
      <c r="C3476" s="39" t="str">
        <f>IFERROR(__xludf.DUMMYFUNCTION("IF(ISBETWEEN(B3476,60,69), ""Old"", IF(ISBETWEEN(B3476, 20, 29), ""Young"", ""Other""))"),"Old")</f>
        <v>Old</v>
      </c>
    </row>
    <row r="3477">
      <c r="A3477" s="40">
        <v>21739.0</v>
      </c>
      <c r="B3477" s="39">
        <f t="shared" si="1"/>
        <v>62</v>
      </c>
      <c r="C3477" s="39" t="str">
        <f>IFERROR(__xludf.DUMMYFUNCTION("IF(ISBETWEEN(B3477,60,69), ""Old"", IF(ISBETWEEN(B3477, 20, 29), ""Young"", ""Other""))"),"Old")</f>
        <v>Old</v>
      </c>
    </row>
    <row r="3478">
      <c r="A3478" s="40">
        <v>21740.0</v>
      </c>
      <c r="B3478" s="39">
        <f t="shared" si="1"/>
        <v>62</v>
      </c>
      <c r="C3478" s="39" t="str">
        <f>IFERROR(__xludf.DUMMYFUNCTION("IF(ISBETWEEN(B3478,60,69), ""Old"", IF(ISBETWEEN(B3478, 20, 29), ""Young"", ""Other""))"),"Old")</f>
        <v>Old</v>
      </c>
    </row>
    <row r="3479">
      <c r="A3479" s="40">
        <v>21741.0</v>
      </c>
      <c r="B3479" s="39">
        <f t="shared" si="1"/>
        <v>62</v>
      </c>
      <c r="C3479" s="39" t="str">
        <f>IFERROR(__xludf.DUMMYFUNCTION("IF(ISBETWEEN(B3479,60,69), ""Old"", IF(ISBETWEEN(B3479, 20, 29), ""Young"", ""Other""))"),"Old")</f>
        <v>Old</v>
      </c>
    </row>
    <row r="3480">
      <c r="A3480" s="40">
        <v>21742.0</v>
      </c>
      <c r="B3480" s="39">
        <f t="shared" si="1"/>
        <v>62</v>
      </c>
      <c r="C3480" s="39" t="str">
        <f>IFERROR(__xludf.DUMMYFUNCTION("IF(ISBETWEEN(B3480,60,69), ""Old"", IF(ISBETWEEN(B3480, 20, 29), ""Young"", ""Other""))"),"Old")</f>
        <v>Old</v>
      </c>
    </row>
    <row r="3481">
      <c r="A3481" s="40">
        <v>21743.0</v>
      </c>
      <c r="B3481" s="39">
        <f t="shared" si="1"/>
        <v>62</v>
      </c>
      <c r="C3481" s="39" t="str">
        <f>IFERROR(__xludf.DUMMYFUNCTION("IF(ISBETWEEN(B3481,60,69), ""Old"", IF(ISBETWEEN(B3481, 20, 29), ""Young"", ""Other""))"),"Old")</f>
        <v>Old</v>
      </c>
    </row>
    <row r="3482">
      <c r="A3482" s="40">
        <v>21744.0</v>
      </c>
      <c r="B3482" s="39">
        <f t="shared" si="1"/>
        <v>62</v>
      </c>
      <c r="C3482" s="39" t="str">
        <f>IFERROR(__xludf.DUMMYFUNCTION("IF(ISBETWEEN(B3482,60,69), ""Old"", IF(ISBETWEEN(B3482, 20, 29), ""Young"", ""Other""))"),"Old")</f>
        <v>Old</v>
      </c>
    </row>
    <row r="3483">
      <c r="A3483" s="40">
        <v>21745.0</v>
      </c>
      <c r="B3483" s="39">
        <f t="shared" si="1"/>
        <v>62</v>
      </c>
      <c r="C3483" s="39" t="str">
        <f>IFERROR(__xludf.DUMMYFUNCTION("IF(ISBETWEEN(B3483,60,69), ""Old"", IF(ISBETWEEN(B3483, 20, 29), ""Young"", ""Other""))"),"Old")</f>
        <v>Old</v>
      </c>
    </row>
    <row r="3484">
      <c r="A3484" s="40">
        <v>21746.0</v>
      </c>
      <c r="B3484" s="39">
        <f t="shared" si="1"/>
        <v>62</v>
      </c>
      <c r="C3484" s="39" t="str">
        <f>IFERROR(__xludf.DUMMYFUNCTION("IF(ISBETWEEN(B3484,60,69), ""Old"", IF(ISBETWEEN(B3484, 20, 29), ""Young"", ""Other""))"),"Old")</f>
        <v>Old</v>
      </c>
    </row>
    <row r="3485">
      <c r="A3485" s="40">
        <v>21747.0</v>
      </c>
      <c r="B3485" s="39">
        <f t="shared" si="1"/>
        <v>62</v>
      </c>
      <c r="C3485" s="39" t="str">
        <f>IFERROR(__xludf.DUMMYFUNCTION("IF(ISBETWEEN(B3485,60,69), ""Old"", IF(ISBETWEEN(B3485, 20, 29), ""Young"", ""Other""))"),"Old")</f>
        <v>Old</v>
      </c>
    </row>
    <row r="3486">
      <c r="A3486" s="40">
        <v>21748.0</v>
      </c>
      <c r="B3486" s="39">
        <f t="shared" si="1"/>
        <v>62</v>
      </c>
      <c r="C3486" s="39" t="str">
        <f>IFERROR(__xludf.DUMMYFUNCTION("IF(ISBETWEEN(B3486,60,69), ""Old"", IF(ISBETWEEN(B3486, 20, 29), ""Young"", ""Other""))"),"Old")</f>
        <v>Old</v>
      </c>
    </row>
    <row r="3487">
      <c r="A3487" s="40">
        <v>21749.0</v>
      </c>
      <c r="B3487" s="39">
        <f t="shared" si="1"/>
        <v>62</v>
      </c>
      <c r="C3487" s="39" t="str">
        <f>IFERROR(__xludf.DUMMYFUNCTION("IF(ISBETWEEN(B3487,60,69), ""Old"", IF(ISBETWEEN(B3487, 20, 29), ""Young"", ""Other""))"),"Old")</f>
        <v>Old</v>
      </c>
    </row>
    <row r="3488">
      <c r="A3488" s="40">
        <v>21750.0</v>
      </c>
      <c r="B3488" s="39">
        <f t="shared" si="1"/>
        <v>62</v>
      </c>
      <c r="C3488" s="39" t="str">
        <f>IFERROR(__xludf.DUMMYFUNCTION("IF(ISBETWEEN(B3488,60,69), ""Old"", IF(ISBETWEEN(B3488, 20, 29), ""Young"", ""Other""))"),"Old")</f>
        <v>Old</v>
      </c>
    </row>
    <row r="3489">
      <c r="A3489" s="40">
        <v>21751.0</v>
      </c>
      <c r="B3489" s="39">
        <f t="shared" si="1"/>
        <v>62</v>
      </c>
      <c r="C3489" s="39" t="str">
        <f>IFERROR(__xludf.DUMMYFUNCTION("IF(ISBETWEEN(B3489,60,69), ""Old"", IF(ISBETWEEN(B3489, 20, 29), ""Young"", ""Other""))"),"Old")</f>
        <v>Old</v>
      </c>
    </row>
    <row r="3490">
      <c r="A3490" s="40">
        <v>21752.0</v>
      </c>
      <c r="B3490" s="39">
        <f t="shared" si="1"/>
        <v>62</v>
      </c>
      <c r="C3490" s="39" t="str">
        <f>IFERROR(__xludf.DUMMYFUNCTION("IF(ISBETWEEN(B3490,60,69), ""Old"", IF(ISBETWEEN(B3490, 20, 29), ""Young"", ""Other""))"),"Old")</f>
        <v>Old</v>
      </c>
    </row>
    <row r="3491">
      <c r="A3491" s="40">
        <v>21753.0</v>
      </c>
      <c r="B3491" s="39">
        <f t="shared" si="1"/>
        <v>62</v>
      </c>
      <c r="C3491" s="39" t="str">
        <f>IFERROR(__xludf.DUMMYFUNCTION("IF(ISBETWEEN(B3491,60,69), ""Old"", IF(ISBETWEEN(B3491, 20, 29), ""Young"", ""Other""))"),"Old")</f>
        <v>Old</v>
      </c>
    </row>
    <row r="3492">
      <c r="A3492" s="40">
        <v>21754.0</v>
      </c>
      <c r="B3492" s="39">
        <f t="shared" si="1"/>
        <v>62</v>
      </c>
      <c r="C3492" s="39" t="str">
        <f>IFERROR(__xludf.DUMMYFUNCTION("IF(ISBETWEEN(B3492,60,69), ""Old"", IF(ISBETWEEN(B3492, 20, 29), ""Young"", ""Other""))"),"Old")</f>
        <v>Old</v>
      </c>
    </row>
    <row r="3493">
      <c r="A3493" s="40">
        <v>21755.0</v>
      </c>
      <c r="B3493" s="39">
        <f t="shared" si="1"/>
        <v>62</v>
      </c>
      <c r="C3493" s="39" t="str">
        <f>IFERROR(__xludf.DUMMYFUNCTION("IF(ISBETWEEN(B3493,60,69), ""Old"", IF(ISBETWEEN(B3493, 20, 29), ""Young"", ""Other""))"),"Old")</f>
        <v>Old</v>
      </c>
    </row>
    <row r="3494">
      <c r="A3494" s="40">
        <v>21756.0</v>
      </c>
      <c r="B3494" s="39">
        <f t="shared" si="1"/>
        <v>62</v>
      </c>
      <c r="C3494" s="39" t="str">
        <f>IFERROR(__xludf.DUMMYFUNCTION("IF(ISBETWEEN(B3494,60,69), ""Old"", IF(ISBETWEEN(B3494, 20, 29), ""Young"", ""Other""))"),"Old")</f>
        <v>Old</v>
      </c>
    </row>
    <row r="3495">
      <c r="A3495" s="40">
        <v>21757.0</v>
      </c>
      <c r="B3495" s="39">
        <f t="shared" si="1"/>
        <v>62</v>
      </c>
      <c r="C3495" s="39" t="str">
        <f>IFERROR(__xludf.DUMMYFUNCTION("IF(ISBETWEEN(B3495,60,69), ""Old"", IF(ISBETWEEN(B3495, 20, 29), ""Young"", ""Other""))"),"Old")</f>
        <v>Old</v>
      </c>
    </row>
    <row r="3496">
      <c r="A3496" s="40">
        <v>21758.0</v>
      </c>
      <c r="B3496" s="39">
        <f t="shared" si="1"/>
        <v>62</v>
      </c>
      <c r="C3496" s="39" t="str">
        <f>IFERROR(__xludf.DUMMYFUNCTION("IF(ISBETWEEN(B3496,60,69), ""Old"", IF(ISBETWEEN(B3496, 20, 29), ""Young"", ""Other""))"),"Old")</f>
        <v>Old</v>
      </c>
    </row>
    <row r="3497">
      <c r="A3497" s="40">
        <v>21759.0</v>
      </c>
      <c r="B3497" s="39">
        <f t="shared" si="1"/>
        <v>62</v>
      </c>
      <c r="C3497" s="39" t="str">
        <f>IFERROR(__xludf.DUMMYFUNCTION("IF(ISBETWEEN(B3497,60,69), ""Old"", IF(ISBETWEEN(B3497, 20, 29), ""Young"", ""Other""))"),"Old")</f>
        <v>Old</v>
      </c>
    </row>
    <row r="3498">
      <c r="A3498" s="40">
        <v>21760.0</v>
      </c>
      <c r="B3498" s="39">
        <f t="shared" si="1"/>
        <v>62</v>
      </c>
      <c r="C3498" s="39" t="str">
        <f>IFERROR(__xludf.DUMMYFUNCTION("IF(ISBETWEEN(B3498,60,69), ""Old"", IF(ISBETWEEN(B3498, 20, 29), ""Young"", ""Other""))"),"Old")</f>
        <v>Old</v>
      </c>
    </row>
    <row r="3499">
      <c r="A3499" s="40">
        <v>21761.0</v>
      </c>
      <c r="B3499" s="39">
        <f t="shared" si="1"/>
        <v>62</v>
      </c>
      <c r="C3499" s="39" t="str">
        <f>IFERROR(__xludf.DUMMYFUNCTION("IF(ISBETWEEN(B3499,60,69), ""Old"", IF(ISBETWEEN(B3499, 20, 29), ""Young"", ""Other""))"),"Old")</f>
        <v>Old</v>
      </c>
    </row>
    <row r="3500">
      <c r="A3500" s="40">
        <v>21762.0</v>
      </c>
      <c r="B3500" s="39">
        <f t="shared" si="1"/>
        <v>62</v>
      </c>
      <c r="C3500" s="39" t="str">
        <f>IFERROR(__xludf.DUMMYFUNCTION("IF(ISBETWEEN(B3500,60,69), ""Old"", IF(ISBETWEEN(B3500, 20, 29), ""Young"", ""Other""))"),"Old")</f>
        <v>Old</v>
      </c>
    </row>
    <row r="3501">
      <c r="A3501" s="40">
        <v>21763.0</v>
      </c>
      <c r="B3501" s="39">
        <f t="shared" si="1"/>
        <v>62</v>
      </c>
      <c r="C3501" s="39" t="str">
        <f>IFERROR(__xludf.DUMMYFUNCTION("IF(ISBETWEEN(B3501,60,69), ""Old"", IF(ISBETWEEN(B3501, 20, 29), ""Young"", ""Other""))"),"Old")</f>
        <v>Old</v>
      </c>
    </row>
    <row r="3502">
      <c r="A3502" s="40">
        <v>21764.0</v>
      </c>
      <c r="B3502" s="39">
        <f t="shared" si="1"/>
        <v>62</v>
      </c>
      <c r="C3502" s="39" t="str">
        <f>IFERROR(__xludf.DUMMYFUNCTION("IF(ISBETWEEN(B3502,60,69), ""Old"", IF(ISBETWEEN(B3502, 20, 29), ""Young"", ""Other""))"),"Old")</f>
        <v>Old</v>
      </c>
    </row>
    <row r="3503">
      <c r="A3503" s="40">
        <v>21765.0</v>
      </c>
      <c r="B3503" s="39">
        <f t="shared" si="1"/>
        <v>62</v>
      </c>
      <c r="C3503" s="39" t="str">
        <f>IFERROR(__xludf.DUMMYFUNCTION("IF(ISBETWEEN(B3503,60,69), ""Old"", IF(ISBETWEEN(B3503, 20, 29), ""Young"", ""Other""))"),"Old")</f>
        <v>Old</v>
      </c>
    </row>
    <row r="3504">
      <c r="A3504" s="40">
        <v>21766.0</v>
      </c>
      <c r="B3504" s="39">
        <f t="shared" si="1"/>
        <v>62</v>
      </c>
      <c r="C3504" s="39" t="str">
        <f>IFERROR(__xludf.DUMMYFUNCTION("IF(ISBETWEEN(B3504,60,69), ""Old"", IF(ISBETWEEN(B3504, 20, 29), ""Young"", ""Other""))"),"Old")</f>
        <v>Old</v>
      </c>
    </row>
    <row r="3505">
      <c r="A3505" s="40">
        <v>21767.0</v>
      </c>
      <c r="B3505" s="39">
        <f t="shared" si="1"/>
        <v>62</v>
      </c>
      <c r="C3505" s="39" t="str">
        <f>IFERROR(__xludf.DUMMYFUNCTION("IF(ISBETWEEN(B3505,60,69), ""Old"", IF(ISBETWEEN(B3505, 20, 29), ""Young"", ""Other""))"),"Old")</f>
        <v>Old</v>
      </c>
    </row>
    <row r="3506">
      <c r="A3506" s="40">
        <v>21768.0</v>
      </c>
      <c r="B3506" s="39">
        <f t="shared" si="1"/>
        <v>62</v>
      </c>
      <c r="C3506" s="39" t="str">
        <f>IFERROR(__xludf.DUMMYFUNCTION("IF(ISBETWEEN(B3506,60,69), ""Old"", IF(ISBETWEEN(B3506, 20, 29), ""Young"", ""Other""))"),"Old")</f>
        <v>Old</v>
      </c>
    </row>
    <row r="3507">
      <c r="A3507" s="40">
        <v>21769.0</v>
      </c>
      <c r="B3507" s="39">
        <f t="shared" si="1"/>
        <v>62</v>
      </c>
      <c r="C3507" s="39" t="str">
        <f>IFERROR(__xludf.DUMMYFUNCTION("IF(ISBETWEEN(B3507,60,69), ""Old"", IF(ISBETWEEN(B3507, 20, 29), ""Young"", ""Other""))"),"Old")</f>
        <v>Old</v>
      </c>
    </row>
    <row r="3508">
      <c r="A3508" s="40">
        <v>21770.0</v>
      </c>
      <c r="B3508" s="39">
        <f t="shared" si="1"/>
        <v>62</v>
      </c>
      <c r="C3508" s="39" t="str">
        <f>IFERROR(__xludf.DUMMYFUNCTION("IF(ISBETWEEN(B3508,60,69), ""Old"", IF(ISBETWEEN(B3508, 20, 29), ""Young"", ""Other""))"),"Old")</f>
        <v>Old</v>
      </c>
    </row>
    <row r="3509">
      <c r="A3509" s="40">
        <v>21771.0</v>
      </c>
      <c r="B3509" s="39">
        <f t="shared" si="1"/>
        <v>62</v>
      </c>
      <c r="C3509" s="39" t="str">
        <f>IFERROR(__xludf.DUMMYFUNCTION("IF(ISBETWEEN(B3509,60,69), ""Old"", IF(ISBETWEEN(B3509, 20, 29), ""Young"", ""Other""))"),"Old")</f>
        <v>Old</v>
      </c>
    </row>
    <row r="3510">
      <c r="A3510" s="40">
        <v>21772.0</v>
      </c>
      <c r="B3510" s="39">
        <f t="shared" si="1"/>
        <v>62</v>
      </c>
      <c r="C3510" s="39" t="str">
        <f>IFERROR(__xludf.DUMMYFUNCTION("IF(ISBETWEEN(B3510,60,69), ""Old"", IF(ISBETWEEN(B3510, 20, 29), ""Young"", ""Other""))"),"Old")</f>
        <v>Old</v>
      </c>
    </row>
    <row r="3511">
      <c r="A3511" s="40">
        <v>21773.0</v>
      </c>
      <c r="B3511" s="39">
        <f t="shared" si="1"/>
        <v>62</v>
      </c>
      <c r="C3511" s="39" t="str">
        <f>IFERROR(__xludf.DUMMYFUNCTION("IF(ISBETWEEN(B3511,60,69), ""Old"", IF(ISBETWEEN(B3511, 20, 29), ""Young"", ""Other""))"),"Old")</f>
        <v>Old</v>
      </c>
    </row>
    <row r="3512">
      <c r="A3512" s="40">
        <v>21774.0</v>
      </c>
      <c r="B3512" s="39">
        <f t="shared" si="1"/>
        <v>62</v>
      </c>
      <c r="C3512" s="39" t="str">
        <f>IFERROR(__xludf.DUMMYFUNCTION("IF(ISBETWEEN(B3512,60,69), ""Old"", IF(ISBETWEEN(B3512, 20, 29), ""Young"", ""Other""))"),"Old")</f>
        <v>Old</v>
      </c>
    </row>
    <row r="3513">
      <c r="A3513" s="40">
        <v>21775.0</v>
      </c>
      <c r="B3513" s="39">
        <f t="shared" si="1"/>
        <v>62</v>
      </c>
      <c r="C3513" s="39" t="str">
        <f>IFERROR(__xludf.DUMMYFUNCTION("IF(ISBETWEEN(B3513,60,69), ""Old"", IF(ISBETWEEN(B3513, 20, 29), ""Young"", ""Other""))"),"Old")</f>
        <v>Old</v>
      </c>
    </row>
    <row r="3514">
      <c r="A3514" s="40">
        <v>21776.0</v>
      </c>
      <c r="B3514" s="39">
        <f t="shared" si="1"/>
        <v>62</v>
      </c>
      <c r="C3514" s="39" t="str">
        <f>IFERROR(__xludf.DUMMYFUNCTION("IF(ISBETWEEN(B3514,60,69), ""Old"", IF(ISBETWEEN(B3514, 20, 29), ""Young"", ""Other""))"),"Old")</f>
        <v>Old</v>
      </c>
    </row>
    <row r="3515">
      <c r="A3515" s="40">
        <v>21777.0</v>
      </c>
      <c r="B3515" s="39">
        <f t="shared" si="1"/>
        <v>62</v>
      </c>
      <c r="C3515" s="39" t="str">
        <f>IFERROR(__xludf.DUMMYFUNCTION("IF(ISBETWEEN(B3515,60,69), ""Old"", IF(ISBETWEEN(B3515, 20, 29), ""Young"", ""Other""))"),"Old")</f>
        <v>Old</v>
      </c>
    </row>
    <row r="3516">
      <c r="A3516" s="40">
        <v>21778.0</v>
      </c>
      <c r="B3516" s="39">
        <f t="shared" si="1"/>
        <v>62</v>
      </c>
      <c r="C3516" s="39" t="str">
        <f>IFERROR(__xludf.DUMMYFUNCTION("IF(ISBETWEEN(B3516,60,69), ""Old"", IF(ISBETWEEN(B3516, 20, 29), ""Young"", ""Other""))"),"Old")</f>
        <v>Old</v>
      </c>
    </row>
    <row r="3517">
      <c r="A3517" s="40">
        <v>21779.0</v>
      </c>
      <c r="B3517" s="39">
        <f t="shared" si="1"/>
        <v>62</v>
      </c>
      <c r="C3517" s="39" t="str">
        <f>IFERROR(__xludf.DUMMYFUNCTION("IF(ISBETWEEN(B3517,60,69), ""Old"", IF(ISBETWEEN(B3517, 20, 29), ""Young"", ""Other""))"),"Old")</f>
        <v>Old</v>
      </c>
    </row>
    <row r="3518">
      <c r="A3518" s="40">
        <v>21780.0</v>
      </c>
      <c r="B3518" s="39">
        <f t="shared" si="1"/>
        <v>62</v>
      </c>
      <c r="C3518" s="39" t="str">
        <f>IFERROR(__xludf.DUMMYFUNCTION("IF(ISBETWEEN(B3518,60,69), ""Old"", IF(ISBETWEEN(B3518, 20, 29), ""Young"", ""Other""))"),"Old")</f>
        <v>Old</v>
      </c>
    </row>
    <row r="3519">
      <c r="A3519" s="40">
        <v>21781.0</v>
      </c>
      <c r="B3519" s="39">
        <f t="shared" si="1"/>
        <v>62</v>
      </c>
      <c r="C3519" s="39" t="str">
        <f>IFERROR(__xludf.DUMMYFUNCTION("IF(ISBETWEEN(B3519,60,69), ""Old"", IF(ISBETWEEN(B3519, 20, 29), ""Young"", ""Other""))"),"Old")</f>
        <v>Old</v>
      </c>
    </row>
    <row r="3520">
      <c r="A3520" s="40">
        <v>21782.0</v>
      </c>
      <c r="B3520" s="39">
        <f t="shared" si="1"/>
        <v>62</v>
      </c>
      <c r="C3520" s="39" t="str">
        <f>IFERROR(__xludf.DUMMYFUNCTION("IF(ISBETWEEN(B3520,60,69), ""Old"", IF(ISBETWEEN(B3520, 20, 29), ""Young"", ""Other""))"),"Old")</f>
        <v>Old</v>
      </c>
    </row>
    <row r="3521">
      <c r="A3521" s="40">
        <v>21783.0</v>
      </c>
      <c r="B3521" s="39">
        <f t="shared" si="1"/>
        <v>62</v>
      </c>
      <c r="C3521" s="39" t="str">
        <f>IFERROR(__xludf.DUMMYFUNCTION("IF(ISBETWEEN(B3521,60,69), ""Old"", IF(ISBETWEEN(B3521, 20, 29), ""Young"", ""Other""))"),"Old")</f>
        <v>Old</v>
      </c>
    </row>
    <row r="3522">
      <c r="A3522" s="40">
        <v>21784.0</v>
      </c>
      <c r="B3522" s="39">
        <f t="shared" si="1"/>
        <v>62</v>
      </c>
      <c r="C3522" s="39" t="str">
        <f>IFERROR(__xludf.DUMMYFUNCTION("IF(ISBETWEEN(B3522,60,69), ""Old"", IF(ISBETWEEN(B3522, 20, 29), ""Young"", ""Other""))"),"Old")</f>
        <v>Old</v>
      </c>
    </row>
    <row r="3523">
      <c r="A3523" s="40">
        <v>21785.0</v>
      </c>
      <c r="B3523" s="39">
        <f t="shared" si="1"/>
        <v>62</v>
      </c>
      <c r="C3523" s="39" t="str">
        <f>IFERROR(__xludf.DUMMYFUNCTION("IF(ISBETWEEN(B3523,60,69), ""Old"", IF(ISBETWEEN(B3523, 20, 29), ""Young"", ""Other""))"),"Old")</f>
        <v>Old</v>
      </c>
    </row>
    <row r="3524">
      <c r="A3524" s="40">
        <v>21786.0</v>
      </c>
      <c r="B3524" s="39">
        <f t="shared" si="1"/>
        <v>62</v>
      </c>
      <c r="C3524" s="39" t="str">
        <f>IFERROR(__xludf.DUMMYFUNCTION("IF(ISBETWEEN(B3524,60,69), ""Old"", IF(ISBETWEEN(B3524, 20, 29), ""Young"", ""Other""))"),"Old")</f>
        <v>Old</v>
      </c>
    </row>
    <row r="3525">
      <c r="A3525" s="40">
        <v>21787.0</v>
      </c>
      <c r="B3525" s="39">
        <f t="shared" si="1"/>
        <v>62</v>
      </c>
      <c r="C3525" s="39" t="str">
        <f>IFERROR(__xludf.DUMMYFUNCTION("IF(ISBETWEEN(B3525,60,69), ""Old"", IF(ISBETWEEN(B3525, 20, 29), ""Young"", ""Other""))"),"Old")</f>
        <v>Old</v>
      </c>
    </row>
    <row r="3526">
      <c r="A3526" s="40">
        <v>21788.0</v>
      </c>
      <c r="B3526" s="39">
        <f t="shared" si="1"/>
        <v>62</v>
      </c>
      <c r="C3526" s="39" t="str">
        <f>IFERROR(__xludf.DUMMYFUNCTION("IF(ISBETWEEN(B3526,60,69), ""Old"", IF(ISBETWEEN(B3526, 20, 29), ""Young"", ""Other""))"),"Old")</f>
        <v>Old</v>
      </c>
    </row>
    <row r="3527">
      <c r="A3527" s="40">
        <v>21789.0</v>
      </c>
      <c r="B3527" s="39">
        <f t="shared" si="1"/>
        <v>62</v>
      </c>
      <c r="C3527" s="39" t="str">
        <f>IFERROR(__xludf.DUMMYFUNCTION("IF(ISBETWEEN(B3527,60,69), ""Old"", IF(ISBETWEEN(B3527, 20, 29), ""Young"", ""Other""))"),"Old")</f>
        <v>Old</v>
      </c>
    </row>
    <row r="3528">
      <c r="A3528" s="40">
        <v>21790.0</v>
      </c>
      <c r="B3528" s="39">
        <f t="shared" si="1"/>
        <v>62</v>
      </c>
      <c r="C3528" s="39" t="str">
        <f>IFERROR(__xludf.DUMMYFUNCTION("IF(ISBETWEEN(B3528,60,69), ""Old"", IF(ISBETWEEN(B3528, 20, 29), ""Young"", ""Other""))"),"Old")</f>
        <v>Old</v>
      </c>
    </row>
    <row r="3529">
      <c r="A3529" s="40">
        <v>21791.0</v>
      </c>
      <c r="B3529" s="39">
        <f t="shared" si="1"/>
        <v>62</v>
      </c>
      <c r="C3529" s="39" t="str">
        <f>IFERROR(__xludf.DUMMYFUNCTION("IF(ISBETWEEN(B3529,60,69), ""Old"", IF(ISBETWEEN(B3529, 20, 29), ""Young"", ""Other""))"),"Old")</f>
        <v>Old</v>
      </c>
    </row>
    <row r="3530">
      <c r="A3530" s="40">
        <v>21792.0</v>
      </c>
      <c r="B3530" s="39">
        <f t="shared" si="1"/>
        <v>62</v>
      </c>
      <c r="C3530" s="39" t="str">
        <f>IFERROR(__xludf.DUMMYFUNCTION("IF(ISBETWEEN(B3530,60,69), ""Old"", IF(ISBETWEEN(B3530, 20, 29), ""Young"", ""Other""))"),"Old")</f>
        <v>Old</v>
      </c>
    </row>
    <row r="3531">
      <c r="A3531" s="40">
        <v>21793.0</v>
      </c>
      <c r="B3531" s="39">
        <f t="shared" si="1"/>
        <v>62</v>
      </c>
      <c r="C3531" s="39" t="str">
        <f>IFERROR(__xludf.DUMMYFUNCTION("IF(ISBETWEEN(B3531,60,69), ""Old"", IF(ISBETWEEN(B3531, 20, 29), ""Young"", ""Other""))"),"Old")</f>
        <v>Old</v>
      </c>
    </row>
    <row r="3532">
      <c r="A3532" s="40">
        <v>21794.0</v>
      </c>
      <c r="B3532" s="39">
        <f t="shared" si="1"/>
        <v>62</v>
      </c>
      <c r="C3532" s="39" t="str">
        <f>IFERROR(__xludf.DUMMYFUNCTION("IF(ISBETWEEN(B3532,60,69), ""Old"", IF(ISBETWEEN(B3532, 20, 29), ""Young"", ""Other""))"),"Old")</f>
        <v>Old</v>
      </c>
    </row>
    <row r="3533">
      <c r="A3533" s="40">
        <v>21795.0</v>
      </c>
      <c r="B3533" s="39">
        <f t="shared" si="1"/>
        <v>62</v>
      </c>
      <c r="C3533" s="39" t="str">
        <f>IFERROR(__xludf.DUMMYFUNCTION("IF(ISBETWEEN(B3533,60,69), ""Old"", IF(ISBETWEEN(B3533, 20, 29), ""Young"", ""Other""))"),"Old")</f>
        <v>Old</v>
      </c>
    </row>
    <row r="3534">
      <c r="A3534" s="40">
        <v>21796.0</v>
      </c>
      <c r="B3534" s="39">
        <f t="shared" si="1"/>
        <v>62</v>
      </c>
      <c r="C3534" s="39" t="str">
        <f>IFERROR(__xludf.DUMMYFUNCTION("IF(ISBETWEEN(B3534,60,69), ""Old"", IF(ISBETWEEN(B3534, 20, 29), ""Young"", ""Other""))"),"Old")</f>
        <v>Old</v>
      </c>
    </row>
    <row r="3535">
      <c r="A3535" s="40">
        <v>21797.0</v>
      </c>
      <c r="B3535" s="39">
        <f t="shared" si="1"/>
        <v>62</v>
      </c>
      <c r="C3535" s="39" t="str">
        <f>IFERROR(__xludf.DUMMYFUNCTION("IF(ISBETWEEN(B3535,60,69), ""Old"", IF(ISBETWEEN(B3535, 20, 29), ""Young"", ""Other""))"),"Old")</f>
        <v>Old</v>
      </c>
    </row>
    <row r="3536">
      <c r="A3536" s="40">
        <v>21798.0</v>
      </c>
      <c r="B3536" s="39">
        <f t="shared" si="1"/>
        <v>62</v>
      </c>
      <c r="C3536" s="39" t="str">
        <f>IFERROR(__xludf.DUMMYFUNCTION("IF(ISBETWEEN(B3536,60,69), ""Old"", IF(ISBETWEEN(B3536, 20, 29), ""Young"", ""Other""))"),"Old")</f>
        <v>Old</v>
      </c>
    </row>
    <row r="3537">
      <c r="A3537" s="40">
        <v>21799.0</v>
      </c>
      <c r="B3537" s="39">
        <f t="shared" si="1"/>
        <v>62</v>
      </c>
      <c r="C3537" s="39" t="str">
        <f>IFERROR(__xludf.DUMMYFUNCTION("IF(ISBETWEEN(B3537,60,69), ""Old"", IF(ISBETWEEN(B3537, 20, 29), ""Young"", ""Other""))"),"Old")</f>
        <v>Old</v>
      </c>
    </row>
    <row r="3538">
      <c r="A3538" s="40">
        <v>21800.0</v>
      </c>
      <c r="B3538" s="39">
        <f t="shared" si="1"/>
        <v>62</v>
      </c>
      <c r="C3538" s="39" t="str">
        <f>IFERROR(__xludf.DUMMYFUNCTION("IF(ISBETWEEN(B3538,60,69), ""Old"", IF(ISBETWEEN(B3538, 20, 29), ""Young"", ""Other""))"),"Old")</f>
        <v>Old</v>
      </c>
    </row>
    <row r="3539">
      <c r="A3539" s="40">
        <v>21801.0</v>
      </c>
      <c r="B3539" s="39">
        <f t="shared" si="1"/>
        <v>62</v>
      </c>
      <c r="C3539" s="39" t="str">
        <f>IFERROR(__xludf.DUMMYFUNCTION("IF(ISBETWEEN(B3539,60,69), ""Old"", IF(ISBETWEEN(B3539, 20, 29), ""Young"", ""Other""))"),"Old")</f>
        <v>Old</v>
      </c>
    </row>
    <row r="3540">
      <c r="A3540" s="40">
        <v>21802.0</v>
      </c>
      <c r="B3540" s="39">
        <f t="shared" si="1"/>
        <v>62</v>
      </c>
      <c r="C3540" s="39" t="str">
        <f>IFERROR(__xludf.DUMMYFUNCTION("IF(ISBETWEEN(B3540,60,69), ""Old"", IF(ISBETWEEN(B3540, 20, 29), ""Young"", ""Other""))"),"Old")</f>
        <v>Old</v>
      </c>
    </row>
    <row r="3541">
      <c r="A3541" s="40">
        <v>21803.0</v>
      </c>
      <c r="B3541" s="39">
        <f t="shared" si="1"/>
        <v>62</v>
      </c>
      <c r="C3541" s="39" t="str">
        <f>IFERROR(__xludf.DUMMYFUNCTION("IF(ISBETWEEN(B3541,60,69), ""Old"", IF(ISBETWEEN(B3541, 20, 29), ""Young"", ""Other""))"),"Old")</f>
        <v>Old</v>
      </c>
    </row>
    <row r="3542">
      <c r="A3542" s="40">
        <v>21804.0</v>
      </c>
      <c r="B3542" s="39">
        <f t="shared" si="1"/>
        <v>62</v>
      </c>
      <c r="C3542" s="39" t="str">
        <f>IFERROR(__xludf.DUMMYFUNCTION("IF(ISBETWEEN(B3542,60,69), ""Old"", IF(ISBETWEEN(B3542, 20, 29), ""Young"", ""Other""))"),"Old")</f>
        <v>Old</v>
      </c>
    </row>
    <row r="3543">
      <c r="A3543" s="40">
        <v>21805.0</v>
      </c>
      <c r="B3543" s="39">
        <f t="shared" si="1"/>
        <v>62</v>
      </c>
      <c r="C3543" s="39" t="str">
        <f>IFERROR(__xludf.DUMMYFUNCTION("IF(ISBETWEEN(B3543,60,69), ""Old"", IF(ISBETWEEN(B3543, 20, 29), ""Young"", ""Other""))"),"Old")</f>
        <v>Old</v>
      </c>
    </row>
    <row r="3544">
      <c r="A3544" s="40">
        <v>21806.0</v>
      </c>
      <c r="B3544" s="39">
        <f t="shared" si="1"/>
        <v>62</v>
      </c>
      <c r="C3544" s="39" t="str">
        <f>IFERROR(__xludf.DUMMYFUNCTION("IF(ISBETWEEN(B3544,60,69), ""Old"", IF(ISBETWEEN(B3544, 20, 29), ""Young"", ""Other""))"),"Old")</f>
        <v>Old</v>
      </c>
    </row>
    <row r="3545">
      <c r="A3545" s="40">
        <v>21807.0</v>
      </c>
      <c r="B3545" s="39">
        <f t="shared" si="1"/>
        <v>62</v>
      </c>
      <c r="C3545" s="39" t="str">
        <f>IFERROR(__xludf.DUMMYFUNCTION("IF(ISBETWEEN(B3545,60,69), ""Old"", IF(ISBETWEEN(B3545, 20, 29), ""Young"", ""Other""))"),"Old")</f>
        <v>Old</v>
      </c>
    </row>
    <row r="3546">
      <c r="A3546" s="40">
        <v>21808.0</v>
      </c>
      <c r="B3546" s="39">
        <f t="shared" si="1"/>
        <v>62</v>
      </c>
      <c r="C3546" s="39" t="str">
        <f>IFERROR(__xludf.DUMMYFUNCTION("IF(ISBETWEEN(B3546,60,69), ""Old"", IF(ISBETWEEN(B3546, 20, 29), ""Young"", ""Other""))"),"Old")</f>
        <v>Old</v>
      </c>
    </row>
    <row r="3547">
      <c r="A3547" s="40">
        <v>21809.0</v>
      </c>
      <c r="B3547" s="39">
        <f t="shared" si="1"/>
        <v>62</v>
      </c>
      <c r="C3547" s="39" t="str">
        <f>IFERROR(__xludf.DUMMYFUNCTION("IF(ISBETWEEN(B3547,60,69), ""Old"", IF(ISBETWEEN(B3547, 20, 29), ""Young"", ""Other""))"),"Old")</f>
        <v>Old</v>
      </c>
    </row>
    <row r="3548">
      <c r="A3548" s="40">
        <v>21810.0</v>
      </c>
      <c r="B3548" s="39">
        <f t="shared" si="1"/>
        <v>62</v>
      </c>
      <c r="C3548" s="39" t="str">
        <f>IFERROR(__xludf.DUMMYFUNCTION("IF(ISBETWEEN(B3548,60,69), ""Old"", IF(ISBETWEEN(B3548, 20, 29), ""Young"", ""Other""))"),"Old")</f>
        <v>Old</v>
      </c>
    </row>
    <row r="3549">
      <c r="A3549" s="40">
        <v>21811.0</v>
      </c>
      <c r="B3549" s="39">
        <f t="shared" si="1"/>
        <v>62</v>
      </c>
      <c r="C3549" s="39" t="str">
        <f>IFERROR(__xludf.DUMMYFUNCTION("IF(ISBETWEEN(B3549,60,69), ""Old"", IF(ISBETWEEN(B3549, 20, 29), ""Young"", ""Other""))"),"Old")</f>
        <v>Old</v>
      </c>
    </row>
    <row r="3550">
      <c r="A3550" s="40">
        <v>21812.0</v>
      </c>
      <c r="B3550" s="39">
        <f t="shared" si="1"/>
        <v>62</v>
      </c>
      <c r="C3550" s="39" t="str">
        <f>IFERROR(__xludf.DUMMYFUNCTION("IF(ISBETWEEN(B3550,60,69), ""Old"", IF(ISBETWEEN(B3550, 20, 29), ""Young"", ""Other""))"),"Old")</f>
        <v>Old</v>
      </c>
    </row>
    <row r="3551">
      <c r="A3551" s="40">
        <v>21813.0</v>
      </c>
      <c r="B3551" s="39">
        <f t="shared" si="1"/>
        <v>62</v>
      </c>
      <c r="C3551" s="39" t="str">
        <f>IFERROR(__xludf.DUMMYFUNCTION("IF(ISBETWEEN(B3551,60,69), ""Old"", IF(ISBETWEEN(B3551, 20, 29), ""Young"", ""Other""))"),"Old")</f>
        <v>Old</v>
      </c>
    </row>
    <row r="3552">
      <c r="A3552" s="40">
        <v>21814.0</v>
      </c>
      <c r="B3552" s="39">
        <f t="shared" si="1"/>
        <v>62</v>
      </c>
      <c r="C3552" s="39" t="str">
        <f>IFERROR(__xludf.DUMMYFUNCTION("IF(ISBETWEEN(B3552,60,69), ""Old"", IF(ISBETWEEN(B3552, 20, 29), ""Young"", ""Other""))"),"Old")</f>
        <v>Old</v>
      </c>
    </row>
    <row r="3553">
      <c r="A3553" s="40">
        <v>21815.0</v>
      </c>
      <c r="B3553" s="39">
        <f t="shared" si="1"/>
        <v>62</v>
      </c>
      <c r="C3553" s="39" t="str">
        <f>IFERROR(__xludf.DUMMYFUNCTION("IF(ISBETWEEN(B3553,60,69), ""Old"", IF(ISBETWEEN(B3553, 20, 29), ""Young"", ""Other""))"),"Old")</f>
        <v>Old</v>
      </c>
    </row>
    <row r="3554">
      <c r="A3554" s="40">
        <v>21816.0</v>
      </c>
      <c r="B3554" s="39">
        <f t="shared" si="1"/>
        <v>62</v>
      </c>
      <c r="C3554" s="39" t="str">
        <f>IFERROR(__xludf.DUMMYFUNCTION("IF(ISBETWEEN(B3554,60,69), ""Old"", IF(ISBETWEEN(B3554, 20, 29), ""Young"", ""Other""))"),"Old")</f>
        <v>Old</v>
      </c>
    </row>
    <row r="3555">
      <c r="A3555" s="40">
        <v>21817.0</v>
      </c>
      <c r="B3555" s="39">
        <f t="shared" si="1"/>
        <v>62</v>
      </c>
      <c r="C3555" s="39" t="str">
        <f>IFERROR(__xludf.DUMMYFUNCTION("IF(ISBETWEEN(B3555,60,69), ""Old"", IF(ISBETWEEN(B3555, 20, 29), ""Young"", ""Other""))"),"Old")</f>
        <v>Old</v>
      </c>
    </row>
    <row r="3556">
      <c r="A3556" s="40">
        <v>21818.0</v>
      </c>
      <c r="B3556" s="39">
        <f t="shared" si="1"/>
        <v>62</v>
      </c>
      <c r="C3556" s="39" t="str">
        <f>IFERROR(__xludf.DUMMYFUNCTION("IF(ISBETWEEN(B3556,60,69), ""Old"", IF(ISBETWEEN(B3556, 20, 29), ""Young"", ""Other""))"),"Old")</f>
        <v>Old</v>
      </c>
    </row>
    <row r="3557">
      <c r="A3557" s="40">
        <v>21819.0</v>
      </c>
      <c r="B3557" s="39">
        <f t="shared" si="1"/>
        <v>62</v>
      </c>
      <c r="C3557" s="39" t="str">
        <f>IFERROR(__xludf.DUMMYFUNCTION("IF(ISBETWEEN(B3557,60,69), ""Old"", IF(ISBETWEEN(B3557, 20, 29), ""Young"", ""Other""))"),"Old")</f>
        <v>Old</v>
      </c>
    </row>
    <row r="3558">
      <c r="A3558" s="40">
        <v>21820.0</v>
      </c>
      <c r="B3558" s="39">
        <f t="shared" si="1"/>
        <v>62</v>
      </c>
      <c r="C3558" s="39" t="str">
        <f>IFERROR(__xludf.DUMMYFUNCTION("IF(ISBETWEEN(B3558,60,69), ""Old"", IF(ISBETWEEN(B3558, 20, 29), ""Young"", ""Other""))"),"Old")</f>
        <v>Old</v>
      </c>
    </row>
    <row r="3559">
      <c r="A3559" s="40">
        <v>21821.0</v>
      </c>
      <c r="B3559" s="39">
        <f t="shared" si="1"/>
        <v>62</v>
      </c>
      <c r="C3559" s="39" t="str">
        <f>IFERROR(__xludf.DUMMYFUNCTION("IF(ISBETWEEN(B3559,60,69), ""Old"", IF(ISBETWEEN(B3559, 20, 29), ""Young"", ""Other""))"),"Old")</f>
        <v>Old</v>
      </c>
    </row>
    <row r="3560">
      <c r="A3560" s="40">
        <v>21822.0</v>
      </c>
      <c r="B3560" s="39">
        <f t="shared" si="1"/>
        <v>62</v>
      </c>
      <c r="C3560" s="39" t="str">
        <f>IFERROR(__xludf.DUMMYFUNCTION("IF(ISBETWEEN(B3560,60,69), ""Old"", IF(ISBETWEEN(B3560, 20, 29), ""Young"", ""Other""))"),"Old")</f>
        <v>Old</v>
      </c>
    </row>
    <row r="3561">
      <c r="A3561" s="40">
        <v>21823.0</v>
      </c>
      <c r="B3561" s="39">
        <f t="shared" si="1"/>
        <v>62</v>
      </c>
      <c r="C3561" s="39" t="str">
        <f>IFERROR(__xludf.DUMMYFUNCTION("IF(ISBETWEEN(B3561,60,69), ""Old"", IF(ISBETWEEN(B3561, 20, 29), ""Young"", ""Other""))"),"Old")</f>
        <v>Old</v>
      </c>
    </row>
    <row r="3562">
      <c r="A3562" s="40">
        <v>21824.0</v>
      </c>
      <c r="B3562" s="39">
        <f t="shared" si="1"/>
        <v>62</v>
      </c>
      <c r="C3562" s="39" t="str">
        <f>IFERROR(__xludf.DUMMYFUNCTION("IF(ISBETWEEN(B3562,60,69), ""Old"", IF(ISBETWEEN(B3562, 20, 29), ""Young"", ""Other""))"),"Old")</f>
        <v>Old</v>
      </c>
    </row>
    <row r="3563">
      <c r="A3563" s="40">
        <v>21825.0</v>
      </c>
      <c r="B3563" s="39">
        <f t="shared" si="1"/>
        <v>62</v>
      </c>
      <c r="C3563" s="39" t="str">
        <f>IFERROR(__xludf.DUMMYFUNCTION("IF(ISBETWEEN(B3563,60,69), ""Old"", IF(ISBETWEEN(B3563, 20, 29), ""Young"", ""Other""))"),"Old")</f>
        <v>Old</v>
      </c>
    </row>
    <row r="3564">
      <c r="A3564" s="40">
        <v>21826.0</v>
      </c>
      <c r="B3564" s="39">
        <f t="shared" si="1"/>
        <v>62</v>
      </c>
      <c r="C3564" s="39" t="str">
        <f>IFERROR(__xludf.DUMMYFUNCTION("IF(ISBETWEEN(B3564,60,69), ""Old"", IF(ISBETWEEN(B3564, 20, 29), ""Young"", ""Other""))"),"Old")</f>
        <v>Old</v>
      </c>
    </row>
    <row r="3565">
      <c r="A3565" s="40">
        <v>21827.0</v>
      </c>
      <c r="B3565" s="39">
        <f t="shared" si="1"/>
        <v>62</v>
      </c>
      <c r="C3565" s="39" t="str">
        <f>IFERROR(__xludf.DUMMYFUNCTION("IF(ISBETWEEN(B3565,60,69), ""Old"", IF(ISBETWEEN(B3565, 20, 29), ""Young"", ""Other""))"),"Old")</f>
        <v>Old</v>
      </c>
    </row>
    <row r="3566">
      <c r="A3566" s="40">
        <v>21828.0</v>
      </c>
      <c r="B3566" s="39">
        <f t="shared" si="1"/>
        <v>62</v>
      </c>
      <c r="C3566" s="39" t="str">
        <f>IFERROR(__xludf.DUMMYFUNCTION("IF(ISBETWEEN(B3566,60,69), ""Old"", IF(ISBETWEEN(B3566, 20, 29), ""Young"", ""Other""))"),"Old")</f>
        <v>Old</v>
      </c>
    </row>
    <row r="3567">
      <c r="A3567" s="40">
        <v>21829.0</v>
      </c>
      <c r="B3567" s="39">
        <f t="shared" si="1"/>
        <v>62</v>
      </c>
      <c r="C3567" s="39" t="str">
        <f>IFERROR(__xludf.DUMMYFUNCTION("IF(ISBETWEEN(B3567,60,69), ""Old"", IF(ISBETWEEN(B3567, 20, 29), ""Young"", ""Other""))"),"Old")</f>
        <v>Old</v>
      </c>
    </row>
    <row r="3568">
      <c r="A3568" s="40">
        <v>21830.0</v>
      </c>
      <c r="B3568" s="39">
        <f t="shared" si="1"/>
        <v>62</v>
      </c>
      <c r="C3568" s="39" t="str">
        <f>IFERROR(__xludf.DUMMYFUNCTION("IF(ISBETWEEN(B3568,60,69), ""Old"", IF(ISBETWEEN(B3568, 20, 29), ""Young"", ""Other""))"),"Old")</f>
        <v>Old</v>
      </c>
    </row>
    <row r="3569">
      <c r="A3569" s="40">
        <v>21831.0</v>
      </c>
      <c r="B3569" s="39">
        <f t="shared" si="1"/>
        <v>62</v>
      </c>
      <c r="C3569" s="39" t="str">
        <f>IFERROR(__xludf.DUMMYFUNCTION("IF(ISBETWEEN(B3569,60,69), ""Old"", IF(ISBETWEEN(B3569, 20, 29), ""Young"", ""Other""))"),"Old")</f>
        <v>Old</v>
      </c>
    </row>
    <row r="3570">
      <c r="A3570" s="40">
        <v>21832.0</v>
      </c>
      <c r="B3570" s="39">
        <f t="shared" si="1"/>
        <v>62</v>
      </c>
      <c r="C3570" s="39" t="str">
        <f>IFERROR(__xludf.DUMMYFUNCTION("IF(ISBETWEEN(B3570,60,69), ""Old"", IF(ISBETWEEN(B3570, 20, 29), ""Young"", ""Other""))"),"Old")</f>
        <v>Old</v>
      </c>
    </row>
    <row r="3571">
      <c r="A3571" s="40">
        <v>21833.0</v>
      </c>
      <c r="B3571" s="39">
        <f t="shared" si="1"/>
        <v>62</v>
      </c>
      <c r="C3571" s="39" t="str">
        <f>IFERROR(__xludf.DUMMYFUNCTION("IF(ISBETWEEN(B3571,60,69), ""Old"", IF(ISBETWEEN(B3571, 20, 29), ""Young"", ""Other""))"),"Old")</f>
        <v>Old</v>
      </c>
    </row>
    <row r="3572">
      <c r="A3572" s="40">
        <v>21834.0</v>
      </c>
      <c r="B3572" s="39">
        <f t="shared" si="1"/>
        <v>62</v>
      </c>
      <c r="C3572" s="39" t="str">
        <f>IFERROR(__xludf.DUMMYFUNCTION("IF(ISBETWEEN(B3572,60,69), ""Old"", IF(ISBETWEEN(B3572, 20, 29), ""Young"", ""Other""))"),"Old")</f>
        <v>Old</v>
      </c>
    </row>
    <row r="3573">
      <c r="A3573" s="40">
        <v>21835.0</v>
      </c>
      <c r="B3573" s="39">
        <f t="shared" si="1"/>
        <v>62</v>
      </c>
      <c r="C3573" s="39" t="str">
        <f>IFERROR(__xludf.DUMMYFUNCTION("IF(ISBETWEEN(B3573,60,69), ""Old"", IF(ISBETWEEN(B3573, 20, 29), ""Young"", ""Other""))"),"Old")</f>
        <v>Old</v>
      </c>
    </row>
    <row r="3574">
      <c r="A3574" s="40">
        <v>21836.0</v>
      </c>
      <c r="B3574" s="39">
        <f t="shared" si="1"/>
        <v>62</v>
      </c>
      <c r="C3574" s="39" t="str">
        <f>IFERROR(__xludf.DUMMYFUNCTION("IF(ISBETWEEN(B3574,60,69), ""Old"", IF(ISBETWEEN(B3574, 20, 29), ""Young"", ""Other""))"),"Old")</f>
        <v>Old</v>
      </c>
    </row>
    <row r="3575">
      <c r="A3575" s="40">
        <v>21837.0</v>
      </c>
      <c r="B3575" s="39">
        <f t="shared" si="1"/>
        <v>62</v>
      </c>
      <c r="C3575" s="39" t="str">
        <f>IFERROR(__xludf.DUMMYFUNCTION("IF(ISBETWEEN(B3575,60,69), ""Old"", IF(ISBETWEEN(B3575, 20, 29), ""Young"", ""Other""))"),"Old")</f>
        <v>Old</v>
      </c>
    </row>
    <row r="3576">
      <c r="A3576" s="40">
        <v>21838.0</v>
      </c>
      <c r="B3576" s="39">
        <f t="shared" si="1"/>
        <v>62</v>
      </c>
      <c r="C3576" s="39" t="str">
        <f>IFERROR(__xludf.DUMMYFUNCTION("IF(ISBETWEEN(B3576,60,69), ""Old"", IF(ISBETWEEN(B3576, 20, 29), ""Young"", ""Other""))"),"Old")</f>
        <v>Old</v>
      </c>
    </row>
    <row r="3577">
      <c r="A3577" s="40">
        <v>21839.0</v>
      </c>
      <c r="B3577" s="39">
        <f t="shared" si="1"/>
        <v>62</v>
      </c>
      <c r="C3577" s="39" t="str">
        <f>IFERROR(__xludf.DUMMYFUNCTION("IF(ISBETWEEN(B3577,60,69), ""Old"", IF(ISBETWEEN(B3577, 20, 29), ""Young"", ""Other""))"),"Old")</f>
        <v>Old</v>
      </c>
    </row>
    <row r="3578">
      <c r="A3578" s="40">
        <v>21840.0</v>
      </c>
      <c r="B3578" s="39">
        <f t="shared" si="1"/>
        <v>62</v>
      </c>
      <c r="C3578" s="39" t="str">
        <f>IFERROR(__xludf.DUMMYFUNCTION("IF(ISBETWEEN(B3578,60,69), ""Old"", IF(ISBETWEEN(B3578, 20, 29), ""Young"", ""Other""))"),"Old")</f>
        <v>Old</v>
      </c>
    </row>
    <row r="3579">
      <c r="A3579" s="40">
        <v>21841.0</v>
      </c>
      <c r="B3579" s="39">
        <f t="shared" si="1"/>
        <v>62</v>
      </c>
      <c r="C3579" s="39" t="str">
        <f>IFERROR(__xludf.DUMMYFUNCTION("IF(ISBETWEEN(B3579,60,69), ""Old"", IF(ISBETWEEN(B3579, 20, 29), ""Young"", ""Other""))"),"Old")</f>
        <v>Old</v>
      </c>
    </row>
    <row r="3580">
      <c r="A3580" s="40">
        <v>21842.0</v>
      </c>
      <c r="B3580" s="39">
        <f t="shared" si="1"/>
        <v>62</v>
      </c>
      <c r="C3580" s="39" t="str">
        <f>IFERROR(__xludf.DUMMYFUNCTION("IF(ISBETWEEN(B3580,60,69), ""Old"", IF(ISBETWEEN(B3580, 20, 29), ""Young"", ""Other""))"),"Old")</f>
        <v>Old</v>
      </c>
    </row>
    <row r="3581">
      <c r="A3581" s="40">
        <v>21843.0</v>
      </c>
      <c r="B3581" s="39">
        <f t="shared" si="1"/>
        <v>62</v>
      </c>
      <c r="C3581" s="39" t="str">
        <f>IFERROR(__xludf.DUMMYFUNCTION("IF(ISBETWEEN(B3581,60,69), ""Old"", IF(ISBETWEEN(B3581, 20, 29), ""Young"", ""Other""))"),"Old")</f>
        <v>Old</v>
      </c>
    </row>
    <row r="3582">
      <c r="A3582" s="40">
        <v>21844.0</v>
      </c>
      <c r="B3582" s="39">
        <f t="shared" si="1"/>
        <v>62</v>
      </c>
      <c r="C3582" s="39" t="str">
        <f>IFERROR(__xludf.DUMMYFUNCTION("IF(ISBETWEEN(B3582,60,69), ""Old"", IF(ISBETWEEN(B3582, 20, 29), ""Young"", ""Other""))"),"Old")</f>
        <v>Old</v>
      </c>
    </row>
    <row r="3583">
      <c r="A3583" s="40">
        <v>21845.0</v>
      </c>
      <c r="B3583" s="39">
        <f t="shared" si="1"/>
        <v>62</v>
      </c>
      <c r="C3583" s="39" t="str">
        <f>IFERROR(__xludf.DUMMYFUNCTION("IF(ISBETWEEN(B3583,60,69), ""Old"", IF(ISBETWEEN(B3583, 20, 29), ""Young"", ""Other""))"),"Old")</f>
        <v>Old</v>
      </c>
    </row>
    <row r="3584">
      <c r="A3584" s="40">
        <v>21846.0</v>
      </c>
      <c r="B3584" s="39">
        <f t="shared" si="1"/>
        <v>62</v>
      </c>
      <c r="C3584" s="39" t="str">
        <f>IFERROR(__xludf.DUMMYFUNCTION("IF(ISBETWEEN(B3584,60,69), ""Old"", IF(ISBETWEEN(B3584, 20, 29), ""Young"", ""Other""))"),"Old")</f>
        <v>Old</v>
      </c>
    </row>
    <row r="3585">
      <c r="A3585" s="40">
        <v>21847.0</v>
      </c>
      <c r="B3585" s="39">
        <f t="shared" si="1"/>
        <v>62</v>
      </c>
      <c r="C3585" s="39" t="str">
        <f>IFERROR(__xludf.DUMMYFUNCTION("IF(ISBETWEEN(B3585,60,69), ""Old"", IF(ISBETWEEN(B3585, 20, 29), ""Young"", ""Other""))"),"Old")</f>
        <v>Old</v>
      </c>
    </row>
    <row r="3586">
      <c r="A3586" s="40">
        <v>21848.0</v>
      </c>
      <c r="B3586" s="39">
        <f t="shared" si="1"/>
        <v>62</v>
      </c>
      <c r="C3586" s="39" t="str">
        <f>IFERROR(__xludf.DUMMYFUNCTION("IF(ISBETWEEN(B3586,60,69), ""Old"", IF(ISBETWEEN(B3586, 20, 29), ""Young"", ""Other""))"),"Old")</f>
        <v>Old</v>
      </c>
    </row>
    <row r="3587">
      <c r="A3587" s="40">
        <v>21849.0</v>
      </c>
      <c r="B3587" s="39">
        <f t="shared" si="1"/>
        <v>62</v>
      </c>
      <c r="C3587" s="39" t="str">
        <f>IFERROR(__xludf.DUMMYFUNCTION("IF(ISBETWEEN(B3587,60,69), ""Old"", IF(ISBETWEEN(B3587, 20, 29), ""Young"", ""Other""))"),"Old")</f>
        <v>Old</v>
      </c>
    </row>
    <row r="3588">
      <c r="A3588" s="40">
        <v>21850.0</v>
      </c>
      <c r="B3588" s="39">
        <f t="shared" si="1"/>
        <v>62</v>
      </c>
      <c r="C3588" s="39" t="str">
        <f>IFERROR(__xludf.DUMMYFUNCTION("IF(ISBETWEEN(B3588,60,69), ""Old"", IF(ISBETWEEN(B3588, 20, 29), ""Young"", ""Other""))"),"Old")</f>
        <v>Old</v>
      </c>
    </row>
    <row r="3589">
      <c r="A3589" s="40">
        <v>21851.0</v>
      </c>
      <c r="B3589" s="39">
        <f t="shared" si="1"/>
        <v>62</v>
      </c>
      <c r="C3589" s="39" t="str">
        <f>IFERROR(__xludf.DUMMYFUNCTION("IF(ISBETWEEN(B3589,60,69), ""Old"", IF(ISBETWEEN(B3589, 20, 29), ""Young"", ""Other""))"),"Old")</f>
        <v>Old</v>
      </c>
    </row>
    <row r="3590">
      <c r="A3590" s="40">
        <v>21852.0</v>
      </c>
      <c r="B3590" s="39">
        <f t="shared" si="1"/>
        <v>62</v>
      </c>
      <c r="C3590" s="39" t="str">
        <f>IFERROR(__xludf.DUMMYFUNCTION("IF(ISBETWEEN(B3590,60,69), ""Old"", IF(ISBETWEEN(B3590, 20, 29), ""Young"", ""Other""))"),"Old")</f>
        <v>Old</v>
      </c>
    </row>
    <row r="3591">
      <c r="A3591" s="40">
        <v>21853.0</v>
      </c>
      <c r="B3591" s="39">
        <f t="shared" si="1"/>
        <v>62</v>
      </c>
      <c r="C3591" s="39" t="str">
        <f>IFERROR(__xludf.DUMMYFUNCTION("IF(ISBETWEEN(B3591,60,69), ""Old"", IF(ISBETWEEN(B3591, 20, 29), ""Young"", ""Other""))"),"Old")</f>
        <v>Old</v>
      </c>
    </row>
    <row r="3592">
      <c r="A3592" s="40">
        <v>21854.0</v>
      </c>
      <c r="B3592" s="39">
        <f t="shared" si="1"/>
        <v>62</v>
      </c>
      <c r="C3592" s="39" t="str">
        <f>IFERROR(__xludf.DUMMYFUNCTION("IF(ISBETWEEN(B3592,60,69), ""Old"", IF(ISBETWEEN(B3592, 20, 29), ""Young"", ""Other""))"),"Old")</f>
        <v>Old</v>
      </c>
    </row>
    <row r="3593">
      <c r="A3593" s="40">
        <v>21855.0</v>
      </c>
      <c r="B3593" s="39">
        <f t="shared" si="1"/>
        <v>62</v>
      </c>
      <c r="C3593" s="39" t="str">
        <f>IFERROR(__xludf.DUMMYFUNCTION("IF(ISBETWEEN(B3593,60,69), ""Old"", IF(ISBETWEEN(B3593, 20, 29), ""Young"", ""Other""))"),"Old")</f>
        <v>Old</v>
      </c>
    </row>
    <row r="3594">
      <c r="A3594" s="40">
        <v>21856.0</v>
      </c>
      <c r="B3594" s="39">
        <f t="shared" si="1"/>
        <v>62</v>
      </c>
      <c r="C3594" s="39" t="str">
        <f>IFERROR(__xludf.DUMMYFUNCTION("IF(ISBETWEEN(B3594,60,69), ""Old"", IF(ISBETWEEN(B3594, 20, 29), ""Young"", ""Other""))"),"Old")</f>
        <v>Old</v>
      </c>
    </row>
    <row r="3595">
      <c r="A3595" s="40">
        <v>21857.0</v>
      </c>
      <c r="B3595" s="39">
        <f t="shared" si="1"/>
        <v>62</v>
      </c>
      <c r="C3595" s="39" t="str">
        <f>IFERROR(__xludf.DUMMYFUNCTION("IF(ISBETWEEN(B3595,60,69), ""Old"", IF(ISBETWEEN(B3595, 20, 29), ""Young"", ""Other""))"),"Old")</f>
        <v>Old</v>
      </c>
    </row>
    <row r="3596">
      <c r="A3596" s="40">
        <v>21858.0</v>
      </c>
      <c r="B3596" s="39">
        <f t="shared" si="1"/>
        <v>62</v>
      </c>
      <c r="C3596" s="39" t="str">
        <f>IFERROR(__xludf.DUMMYFUNCTION("IF(ISBETWEEN(B3596,60,69), ""Old"", IF(ISBETWEEN(B3596, 20, 29), ""Young"", ""Other""))"),"Old")</f>
        <v>Old</v>
      </c>
    </row>
    <row r="3597">
      <c r="A3597" s="40">
        <v>21859.0</v>
      </c>
      <c r="B3597" s="39">
        <f t="shared" si="1"/>
        <v>62</v>
      </c>
      <c r="C3597" s="39" t="str">
        <f>IFERROR(__xludf.DUMMYFUNCTION("IF(ISBETWEEN(B3597,60,69), ""Old"", IF(ISBETWEEN(B3597, 20, 29), ""Young"", ""Other""))"),"Old")</f>
        <v>Old</v>
      </c>
    </row>
    <row r="3598">
      <c r="A3598" s="40">
        <v>21860.0</v>
      </c>
      <c r="B3598" s="39">
        <f t="shared" si="1"/>
        <v>62</v>
      </c>
      <c r="C3598" s="39" t="str">
        <f>IFERROR(__xludf.DUMMYFUNCTION("IF(ISBETWEEN(B3598,60,69), ""Old"", IF(ISBETWEEN(B3598, 20, 29), ""Young"", ""Other""))"),"Old")</f>
        <v>Old</v>
      </c>
    </row>
    <row r="3599">
      <c r="A3599" s="40">
        <v>21861.0</v>
      </c>
      <c r="B3599" s="39">
        <f t="shared" si="1"/>
        <v>62</v>
      </c>
      <c r="C3599" s="39" t="str">
        <f>IFERROR(__xludf.DUMMYFUNCTION("IF(ISBETWEEN(B3599,60,69), ""Old"", IF(ISBETWEEN(B3599, 20, 29), ""Young"", ""Other""))"),"Old")</f>
        <v>Old</v>
      </c>
    </row>
    <row r="3600">
      <c r="A3600" s="40">
        <v>21862.0</v>
      </c>
      <c r="B3600" s="39">
        <f t="shared" si="1"/>
        <v>62</v>
      </c>
      <c r="C3600" s="39" t="str">
        <f>IFERROR(__xludf.DUMMYFUNCTION("IF(ISBETWEEN(B3600,60,69), ""Old"", IF(ISBETWEEN(B3600, 20, 29), ""Young"", ""Other""))"),"Old")</f>
        <v>Old</v>
      </c>
    </row>
    <row r="3601">
      <c r="A3601" s="40">
        <v>21863.0</v>
      </c>
      <c r="B3601" s="39">
        <f t="shared" si="1"/>
        <v>62</v>
      </c>
      <c r="C3601" s="39" t="str">
        <f>IFERROR(__xludf.DUMMYFUNCTION("IF(ISBETWEEN(B3601,60,69), ""Old"", IF(ISBETWEEN(B3601, 20, 29), ""Young"", ""Other""))"),"Old")</f>
        <v>Old</v>
      </c>
    </row>
    <row r="3602">
      <c r="A3602" s="40">
        <v>21864.0</v>
      </c>
      <c r="B3602" s="39">
        <f t="shared" si="1"/>
        <v>62</v>
      </c>
      <c r="C3602" s="39" t="str">
        <f>IFERROR(__xludf.DUMMYFUNCTION("IF(ISBETWEEN(B3602,60,69), ""Old"", IF(ISBETWEEN(B3602, 20, 29), ""Young"", ""Other""))"),"Old")</f>
        <v>Old</v>
      </c>
    </row>
    <row r="3603">
      <c r="A3603" s="40">
        <v>21865.0</v>
      </c>
      <c r="B3603" s="39">
        <f t="shared" si="1"/>
        <v>62</v>
      </c>
      <c r="C3603" s="39" t="str">
        <f>IFERROR(__xludf.DUMMYFUNCTION("IF(ISBETWEEN(B3603,60,69), ""Old"", IF(ISBETWEEN(B3603, 20, 29), ""Young"", ""Other""))"),"Old")</f>
        <v>Old</v>
      </c>
    </row>
    <row r="3604">
      <c r="A3604" s="40">
        <v>21866.0</v>
      </c>
      <c r="B3604" s="39">
        <f t="shared" si="1"/>
        <v>62</v>
      </c>
      <c r="C3604" s="39" t="str">
        <f>IFERROR(__xludf.DUMMYFUNCTION("IF(ISBETWEEN(B3604,60,69), ""Old"", IF(ISBETWEEN(B3604, 20, 29), ""Young"", ""Other""))"),"Old")</f>
        <v>Old</v>
      </c>
    </row>
    <row r="3605">
      <c r="A3605" s="40">
        <v>21867.0</v>
      </c>
      <c r="B3605" s="39">
        <f t="shared" si="1"/>
        <v>62</v>
      </c>
      <c r="C3605" s="39" t="str">
        <f>IFERROR(__xludf.DUMMYFUNCTION("IF(ISBETWEEN(B3605,60,69), ""Old"", IF(ISBETWEEN(B3605, 20, 29), ""Young"", ""Other""))"),"Old")</f>
        <v>Old</v>
      </c>
    </row>
    <row r="3606">
      <c r="A3606" s="40">
        <v>21868.0</v>
      </c>
      <c r="B3606" s="39">
        <f t="shared" si="1"/>
        <v>62</v>
      </c>
      <c r="C3606" s="39" t="str">
        <f>IFERROR(__xludf.DUMMYFUNCTION("IF(ISBETWEEN(B3606,60,69), ""Old"", IF(ISBETWEEN(B3606, 20, 29), ""Young"", ""Other""))"),"Old")</f>
        <v>Old</v>
      </c>
    </row>
    <row r="3607">
      <c r="A3607" s="40">
        <v>21869.0</v>
      </c>
      <c r="B3607" s="39">
        <f t="shared" si="1"/>
        <v>62</v>
      </c>
      <c r="C3607" s="39" t="str">
        <f>IFERROR(__xludf.DUMMYFUNCTION("IF(ISBETWEEN(B3607,60,69), ""Old"", IF(ISBETWEEN(B3607, 20, 29), ""Young"", ""Other""))"),"Old")</f>
        <v>Old</v>
      </c>
    </row>
    <row r="3608">
      <c r="A3608" s="40">
        <v>21870.0</v>
      </c>
      <c r="B3608" s="39">
        <f t="shared" si="1"/>
        <v>62</v>
      </c>
      <c r="C3608" s="39" t="str">
        <f>IFERROR(__xludf.DUMMYFUNCTION("IF(ISBETWEEN(B3608,60,69), ""Old"", IF(ISBETWEEN(B3608, 20, 29), ""Young"", ""Other""))"),"Old")</f>
        <v>Old</v>
      </c>
    </row>
    <row r="3609">
      <c r="A3609" s="40">
        <v>21871.0</v>
      </c>
      <c r="B3609" s="39">
        <f t="shared" si="1"/>
        <v>62</v>
      </c>
      <c r="C3609" s="39" t="str">
        <f>IFERROR(__xludf.DUMMYFUNCTION("IF(ISBETWEEN(B3609,60,69), ""Old"", IF(ISBETWEEN(B3609, 20, 29), ""Young"", ""Other""))"),"Old")</f>
        <v>Old</v>
      </c>
    </row>
    <row r="3610">
      <c r="A3610" s="40">
        <v>21872.0</v>
      </c>
      <c r="B3610" s="39">
        <f t="shared" si="1"/>
        <v>62</v>
      </c>
      <c r="C3610" s="39" t="str">
        <f>IFERROR(__xludf.DUMMYFUNCTION("IF(ISBETWEEN(B3610,60,69), ""Old"", IF(ISBETWEEN(B3610, 20, 29), ""Young"", ""Other""))"),"Old")</f>
        <v>Old</v>
      </c>
    </row>
    <row r="3611">
      <c r="A3611" s="40">
        <v>21873.0</v>
      </c>
      <c r="B3611" s="39">
        <f t="shared" si="1"/>
        <v>62</v>
      </c>
      <c r="C3611" s="39" t="str">
        <f>IFERROR(__xludf.DUMMYFUNCTION("IF(ISBETWEEN(B3611,60,69), ""Old"", IF(ISBETWEEN(B3611, 20, 29), ""Young"", ""Other""))"),"Old")</f>
        <v>Old</v>
      </c>
    </row>
    <row r="3612">
      <c r="A3612" s="40">
        <v>21874.0</v>
      </c>
      <c r="B3612" s="39">
        <f t="shared" si="1"/>
        <v>62</v>
      </c>
      <c r="C3612" s="39" t="str">
        <f>IFERROR(__xludf.DUMMYFUNCTION("IF(ISBETWEEN(B3612,60,69), ""Old"", IF(ISBETWEEN(B3612, 20, 29), ""Young"", ""Other""))"),"Old")</f>
        <v>Old</v>
      </c>
    </row>
    <row r="3613">
      <c r="A3613" s="40">
        <v>21875.0</v>
      </c>
      <c r="B3613" s="39">
        <f t="shared" si="1"/>
        <v>62</v>
      </c>
      <c r="C3613" s="39" t="str">
        <f>IFERROR(__xludf.DUMMYFUNCTION("IF(ISBETWEEN(B3613,60,69), ""Old"", IF(ISBETWEEN(B3613, 20, 29), ""Young"", ""Other""))"),"Old")</f>
        <v>Old</v>
      </c>
    </row>
    <row r="3614">
      <c r="A3614" s="40">
        <v>21876.0</v>
      </c>
      <c r="B3614" s="39">
        <f t="shared" si="1"/>
        <v>62</v>
      </c>
      <c r="C3614" s="39" t="str">
        <f>IFERROR(__xludf.DUMMYFUNCTION("IF(ISBETWEEN(B3614,60,69), ""Old"", IF(ISBETWEEN(B3614, 20, 29), ""Young"", ""Other""))"),"Old")</f>
        <v>Old</v>
      </c>
    </row>
    <row r="3615">
      <c r="A3615" s="40">
        <v>21877.0</v>
      </c>
      <c r="B3615" s="39">
        <f t="shared" si="1"/>
        <v>62</v>
      </c>
      <c r="C3615" s="39" t="str">
        <f>IFERROR(__xludf.DUMMYFUNCTION("IF(ISBETWEEN(B3615,60,69), ""Old"", IF(ISBETWEEN(B3615, 20, 29), ""Young"", ""Other""))"),"Old")</f>
        <v>Old</v>
      </c>
    </row>
    <row r="3616">
      <c r="A3616" s="40">
        <v>21878.0</v>
      </c>
      <c r="B3616" s="39">
        <f t="shared" si="1"/>
        <v>62</v>
      </c>
      <c r="C3616" s="39" t="str">
        <f>IFERROR(__xludf.DUMMYFUNCTION("IF(ISBETWEEN(B3616,60,69), ""Old"", IF(ISBETWEEN(B3616, 20, 29), ""Young"", ""Other""))"),"Old")</f>
        <v>Old</v>
      </c>
    </row>
    <row r="3617">
      <c r="A3617" s="40">
        <v>21879.0</v>
      </c>
      <c r="B3617" s="39">
        <f t="shared" si="1"/>
        <v>62</v>
      </c>
      <c r="C3617" s="39" t="str">
        <f>IFERROR(__xludf.DUMMYFUNCTION("IF(ISBETWEEN(B3617,60,69), ""Old"", IF(ISBETWEEN(B3617, 20, 29), ""Young"", ""Other""))"),"Old")</f>
        <v>Old</v>
      </c>
    </row>
    <row r="3618">
      <c r="A3618" s="40">
        <v>21880.0</v>
      </c>
      <c r="B3618" s="39">
        <f t="shared" si="1"/>
        <v>62</v>
      </c>
      <c r="C3618" s="39" t="str">
        <f>IFERROR(__xludf.DUMMYFUNCTION("IF(ISBETWEEN(B3618,60,69), ""Old"", IF(ISBETWEEN(B3618, 20, 29), ""Young"", ""Other""))"),"Old")</f>
        <v>Old</v>
      </c>
    </row>
    <row r="3619">
      <c r="A3619" s="40">
        <v>21881.0</v>
      </c>
      <c r="B3619" s="39">
        <f t="shared" si="1"/>
        <v>62</v>
      </c>
      <c r="C3619" s="39" t="str">
        <f>IFERROR(__xludf.DUMMYFUNCTION("IF(ISBETWEEN(B3619,60,69), ""Old"", IF(ISBETWEEN(B3619, 20, 29), ""Young"", ""Other""))"),"Old")</f>
        <v>Old</v>
      </c>
    </row>
    <row r="3620">
      <c r="A3620" s="40">
        <v>21882.0</v>
      </c>
      <c r="B3620" s="39">
        <f t="shared" si="1"/>
        <v>62</v>
      </c>
      <c r="C3620" s="39" t="str">
        <f>IFERROR(__xludf.DUMMYFUNCTION("IF(ISBETWEEN(B3620,60,69), ""Old"", IF(ISBETWEEN(B3620, 20, 29), ""Young"", ""Other""))"),"Old")</f>
        <v>Old</v>
      </c>
    </row>
    <row r="3621">
      <c r="A3621" s="40">
        <v>21883.0</v>
      </c>
      <c r="B3621" s="39">
        <f t="shared" si="1"/>
        <v>62</v>
      </c>
      <c r="C3621" s="39" t="str">
        <f>IFERROR(__xludf.DUMMYFUNCTION("IF(ISBETWEEN(B3621,60,69), ""Old"", IF(ISBETWEEN(B3621, 20, 29), ""Young"", ""Other""))"),"Old")</f>
        <v>Old</v>
      </c>
    </row>
    <row r="3622">
      <c r="A3622" s="40">
        <v>21884.0</v>
      </c>
      <c r="B3622" s="39">
        <f t="shared" si="1"/>
        <v>62</v>
      </c>
      <c r="C3622" s="39" t="str">
        <f>IFERROR(__xludf.DUMMYFUNCTION("IF(ISBETWEEN(B3622,60,69), ""Old"", IF(ISBETWEEN(B3622, 20, 29), ""Young"", ""Other""))"),"Old")</f>
        <v>Old</v>
      </c>
    </row>
    <row r="3623">
      <c r="A3623" s="40">
        <v>21885.0</v>
      </c>
      <c r="B3623" s="39">
        <f t="shared" si="1"/>
        <v>62</v>
      </c>
      <c r="C3623" s="39" t="str">
        <f>IFERROR(__xludf.DUMMYFUNCTION("IF(ISBETWEEN(B3623,60,69), ""Old"", IF(ISBETWEEN(B3623, 20, 29), ""Young"", ""Other""))"),"Old")</f>
        <v>Old</v>
      </c>
    </row>
    <row r="3624">
      <c r="A3624" s="40">
        <v>21886.0</v>
      </c>
      <c r="B3624" s="39">
        <f t="shared" si="1"/>
        <v>62</v>
      </c>
      <c r="C3624" s="39" t="str">
        <f>IFERROR(__xludf.DUMMYFUNCTION("IF(ISBETWEEN(B3624,60,69), ""Old"", IF(ISBETWEEN(B3624, 20, 29), ""Young"", ""Other""))"),"Old")</f>
        <v>Old</v>
      </c>
    </row>
    <row r="3625">
      <c r="A3625" s="40">
        <v>21887.0</v>
      </c>
      <c r="B3625" s="39">
        <f t="shared" si="1"/>
        <v>62</v>
      </c>
      <c r="C3625" s="39" t="str">
        <f>IFERROR(__xludf.DUMMYFUNCTION("IF(ISBETWEEN(B3625,60,69), ""Old"", IF(ISBETWEEN(B3625, 20, 29), ""Young"", ""Other""))"),"Old")</f>
        <v>Old</v>
      </c>
    </row>
    <row r="3626">
      <c r="A3626" s="40">
        <v>21888.0</v>
      </c>
      <c r="B3626" s="39">
        <f t="shared" si="1"/>
        <v>62</v>
      </c>
      <c r="C3626" s="39" t="str">
        <f>IFERROR(__xludf.DUMMYFUNCTION("IF(ISBETWEEN(B3626,60,69), ""Old"", IF(ISBETWEEN(B3626, 20, 29), ""Young"", ""Other""))"),"Old")</f>
        <v>Old</v>
      </c>
    </row>
    <row r="3627">
      <c r="A3627" s="40">
        <v>21889.0</v>
      </c>
      <c r="B3627" s="39">
        <f t="shared" si="1"/>
        <v>62</v>
      </c>
      <c r="C3627" s="39" t="str">
        <f>IFERROR(__xludf.DUMMYFUNCTION("IF(ISBETWEEN(B3627,60,69), ""Old"", IF(ISBETWEEN(B3627, 20, 29), ""Young"", ""Other""))"),"Old")</f>
        <v>Old</v>
      </c>
    </row>
    <row r="3628">
      <c r="A3628" s="40">
        <v>21890.0</v>
      </c>
      <c r="B3628" s="39">
        <f t="shared" si="1"/>
        <v>62</v>
      </c>
      <c r="C3628" s="39" t="str">
        <f>IFERROR(__xludf.DUMMYFUNCTION("IF(ISBETWEEN(B3628,60,69), ""Old"", IF(ISBETWEEN(B3628, 20, 29), ""Young"", ""Other""))"),"Old")</f>
        <v>Old</v>
      </c>
    </row>
    <row r="3629">
      <c r="A3629" s="40">
        <v>21891.0</v>
      </c>
      <c r="B3629" s="39">
        <f t="shared" si="1"/>
        <v>62</v>
      </c>
      <c r="C3629" s="39" t="str">
        <f>IFERROR(__xludf.DUMMYFUNCTION("IF(ISBETWEEN(B3629,60,69), ""Old"", IF(ISBETWEEN(B3629, 20, 29), ""Young"", ""Other""))"),"Old")</f>
        <v>Old</v>
      </c>
    </row>
    <row r="3630">
      <c r="A3630" s="40">
        <v>21892.0</v>
      </c>
      <c r="B3630" s="39">
        <f t="shared" si="1"/>
        <v>62</v>
      </c>
      <c r="C3630" s="39" t="str">
        <f>IFERROR(__xludf.DUMMYFUNCTION("IF(ISBETWEEN(B3630,60,69), ""Old"", IF(ISBETWEEN(B3630, 20, 29), ""Young"", ""Other""))"),"Old")</f>
        <v>Old</v>
      </c>
    </row>
    <row r="3631">
      <c r="A3631" s="40">
        <v>21893.0</v>
      </c>
      <c r="B3631" s="39">
        <f t="shared" si="1"/>
        <v>62</v>
      </c>
      <c r="C3631" s="39" t="str">
        <f>IFERROR(__xludf.DUMMYFUNCTION("IF(ISBETWEEN(B3631,60,69), ""Old"", IF(ISBETWEEN(B3631, 20, 29), ""Young"", ""Other""))"),"Old")</f>
        <v>Old</v>
      </c>
    </row>
    <row r="3632">
      <c r="A3632" s="40">
        <v>21894.0</v>
      </c>
      <c r="B3632" s="39">
        <f t="shared" si="1"/>
        <v>62</v>
      </c>
      <c r="C3632" s="39" t="str">
        <f>IFERROR(__xludf.DUMMYFUNCTION("IF(ISBETWEEN(B3632,60,69), ""Old"", IF(ISBETWEEN(B3632, 20, 29), ""Young"", ""Other""))"),"Old")</f>
        <v>Old</v>
      </c>
    </row>
    <row r="3633">
      <c r="A3633" s="40">
        <v>21895.0</v>
      </c>
      <c r="B3633" s="39">
        <f t="shared" si="1"/>
        <v>62</v>
      </c>
      <c r="C3633" s="39" t="str">
        <f>IFERROR(__xludf.DUMMYFUNCTION("IF(ISBETWEEN(B3633,60,69), ""Old"", IF(ISBETWEEN(B3633, 20, 29), ""Young"", ""Other""))"),"Old")</f>
        <v>Old</v>
      </c>
    </row>
    <row r="3634">
      <c r="A3634" s="40">
        <v>21896.0</v>
      </c>
      <c r="B3634" s="39">
        <f t="shared" si="1"/>
        <v>62</v>
      </c>
      <c r="C3634" s="39" t="str">
        <f>IFERROR(__xludf.DUMMYFUNCTION("IF(ISBETWEEN(B3634,60,69), ""Old"", IF(ISBETWEEN(B3634, 20, 29), ""Young"", ""Other""))"),"Old")</f>
        <v>Old</v>
      </c>
    </row>
    <row r="3635">
      <c r="A3635" s="40">
        <v>21897.0</v>
      </c>
      <c r="B3635" s="39">
        <f t="shared" si="1"/>
        <v>62</v>
      </c>
      <c r="C3635" s="39" t="str">
        <f>IFERROR(__xludf.DUMMYFUNCTION("IF(ISBETWEEN(B3635,60,69), ""Old"", IF(ISBETWEEN(B3635, 20, 29), ""Young"", ""Other""))"),"Old")</f>
        <v>Old</v>
      </c>
    </row>
    <row r="3636">
      <c r="A3636" s="40">
        <v>21898.0</v>
      </c>
      <c r="B3636" s="39">
        <f t="shared" si="1"/>
        <v>62</v>
      </c>
      <c r="C3636" s="39" t="str">
        <f>IFERROR(__xludf.DUMMYFUNCTION("IF(ISBETWEEN(B3636,60,69), ""Old"", IF(ISBETWEEN(B3636, 20, 29), ""Young"", ""Other""))"),"Old")</f>
        <v>Old</v>
      </c>
    </row>
    <row r="3637">
      <c r="A3637" s="40">
        <v>21899.0</v>
      </c>
      <c r="B3637" s="39">
        <f t="shared" si="1"/>
        <v>62</v>
      </c>
      <c r="C3637" s="39" t="str">
        <f>IFERROR(__xludf.DUMMYFUNCTION("IF(ISBETWEEN(B3637,60,69), ""Old"", IF(ISBETWEEN(B3637, 20, 29), ""Young"", ""Other""))"),"Old")</f>
        <v>Old</v>
      </c>
    </row>
    <row r="3638">
      <c r="A3638" s="40">
        <v>21900.0</v>
      </c>
      <c r="B3638" s="39">
        <f t="shared" si="1"/>
        <v>62</v>
      </c>
      <c r="C3638" s="39" t="str">
        <f>IFERROR(__xludf.DUMMYFUNCTION("IF(ISBETWEEN(B3638,60,69), ""Old"", IF(ISBETWEEN(B3638, 20, 29), ""Young"", ""Other""))"),"Old")</f>
        <v>Old</v>
      </c>
    </row>
    <row r="3639">
      <c r="A3639" s="40">
        <v>21901.0</v>
      </c>
      <c r="B3639" s="39">
        <f t="shared" si="1"/>
        <v>62</v>
      </c>
      <c r="C3639" s="39" t="str">
        <f>IFERROR(__xludf.DUMMYFUNCTION("IF(ISBETWEEN(B3639,60,69), ""Old"", IF(ISBETWEEN(B3639, 20, 29), ""Young"", ""Other""))"),"Old")</f>
        <v>Old</v>
      </c>
    </row>
    <row r="3640">
      <c r="A3640" s="40">
        <v>21902.0</v>
      </c>
      <c r="B3640" s="39">
        <f t="shared" si="1"/>
        <v>62</v>
      </c>
      <c r="C3640" s="39" t="str">
        <f>IFERROR(__xludf.DUMMYFUNCTION("IF(ISBETWEEN(B3640,60,69), ""Old"", IF(ISBETWEEN(B3640, 20, 29), ""Young"", ""Other""))"),"Old")</f>
        <v>Old</v>
      </c>
    </row>
    <row r="3641">
      <c r="A3641" s="40">
        <v>21903.0</v>
      </c>
      <c r="B3641" s="39">
        <f t="shared" si="1"/>
        <v>62</v>
      </c>
      <c r="C3641" s="39" t="str">
        <f>IFERROR(__xludf.DUMMYFUNCTION("IF(ISBETWEEN(B3641,60,69), ""Old"", IF(ISBETWEEN(B3641, 20, 29), ""Young"", ""Other""))"),"Old")</f>
        <v>Old</v>
      </c>
    </row>
    <row r="3642">
      <c r="A3642" s="40">
        <v>21904.0</v>
      </c>
      <c r="B3642" s="39">
        <f t="shared" si="1"/>
        <v>62</v>
      </c>
      <c r="C3642" s="39" t="str">
        <f>IFERROR(__xludf.DUMMYFUNCTION("IF(ISBETWEEN(B3642,60,69), ""Old"", IF(ISBETWEEN(B3642, 20, 29), ""Young"", ""Other""))"),"Old")</f>
        <v>Old</v>
      </c>
    </row>
    <row r="3643">
      <c r="A3643" s="40">
        <v>21905.0</v>
      </c>
      <c r="B3643" s="39">
        <f t="shared" si="1"/>
        <v>62</v>
      </c>
      <c r="C3643" s="39" t="str">
        <f>IFERROR(__xludf.DUMMYFUNCTION("IF(ISBETWEEN(B3643,60,69), ""Old"", IF(ISBETWEEN(B3643, 20, 29), ""Young"", ""Other""))"),"Old")</f>
        <v>Old</v>
      </c>
    </row>
    <row r="3644">
      <c r="A3644" s="40">
        <v>21906.0</v>
      </c>
      <c r="B3644" s="39">
        <f t="shared" si="1"/>
        <v>62</v>
      </c>
      <c r="C3644" s="39" t="str">
        <f>IFERROR(__xludf.DUMMYFUNCTION("IF(ISBETWEEN(B3644,60,69), ""Old"", IF(ISBETWEEN(B3644, 20, 29), ""Young"", ""Other""))"),"Old")</f>
        <v>Old</v>
      </c>
    </row>
    <row r="3645">
      <c r="A3645" s="40">
        <v>21907.0</v>
      </c>
      <c r="B3645" s="39">
        <f t="shared" si="1"/>
        <v>62</v>
      </c>
      <c r="C3645" s="39" t="str">
        <f>IFERROR(__xludf.DUMMYFUNCTION("IF(ISBETWEEN(B3645,60,69), ""Old"", IF(ISBETWEEN(B3645, 20, 29), ""Young"", ""Other""))"),"Old")</f>
        <v>Old</v>
      </c>
    </row>
    <row r="3646">
      <c r="A3646" s="40">
        <v>21908.0</v>
      </c>
      <c r="B3646" s="39">
        <f t="shared" si="1"/>
        <v>62</v>
      </c>
      <c r="C3646" s="39" t="str">
        <f>IFERROR(__xludf.DUMMYFUNCTION("IF(ISBETWEEN(B3646,60,69), ""Old"", IF(ISBETWEEN(B3646, 20, 29), ""Young"", ""Other""))"),"Old")</f>
        <v>Old</v>
      </c>
    </row>
    <row r="3647">
      <c r="A3647" s="40">
        <v>21909.0</v>
      </c>
      <c r="B3647" s="39">
        <f t="shared" si="1"/>
        <v>62</v>
      </c>
      <c r="C3647" s="39" t="str">
        <f>IFERROR(__xludf.DUMMYFUNCTION("IF(ISBETWEEN(B3647,60,69), ""Old"", IF(ISBETWEEN(B3647, 20, 29), ""Young"", ""Other""))"),"Old")</f>
        <v>Old</v>
      </c>
    </row>
    <row r="3648">
      <c r="A3648" s="40">
        <v>21910.0</v>
      </c>
      <c r="B3648" s="39">
        <f t="shared" si="1"/>
        <v>62</v>
      </c>
      <c r="C3648" s="39" t="str">
        <f>IFERROR(__xludf.DUMMYFUNCTION("IF(ISBETWEEN(B3648,60,69), ""Old"", IF(ISBETWEEN(B3648, 20, 29), ""Young"", ""Other""))"),"Old")</f>
        <v>Old</v>
      </c>
    </row>
    <row r="3649">
      <c r="A3649" s="40">
        <v>21911.0</v>
      </c>
      <c r="B3649" s="39">
        <f t="shared" si="1"/>
        <v>62</v>
      </c>
      <c r="C3649" s="39" t="str">
        <f>IFERROR(__xludf.DUMMYFUNCTION("IF(ISBETWEEN(B3649,60,69), ""Old"", IF(ISBETWEEN(B3649, 20, 29), ""Young"", ""Other""))"),"Old")</f>
        <v>Old</v>
      </c>
    </row>
    <row r="3650">
      <c r="A3650" s="40">
        <v>21912.0</v>
      </c>
      <c r="B3650" s="39">
        <f t="shared" si="1"/>
        <v>62</v>
      </c>
      <c r="C3650" s="39" t="str">
        <f>IFERROR(__xludf.DUMMYFUNCTION("IF(ISBETWEEN(B3650,60,69), ""Old"", IF(ISBETWEEN(B3650, 20, 29), ""Young"", ""Other""))"),"Old")</f>
        <v>Old</v>
      </c>
    </row>
    <row r="3651">
      <c r="A3651" s="40">
        <v>21913.0</v>
      </c>
      <c r="B3651" s="39">
        <f t="shared" si="1"/>
        <v>62</v>
      </c>
      <c r="C3651" s="39" t="str">
        <f>IFERROR(__xludf.DUMMYFUNCTION("IF(ISBETWEEN(B3651,60,69), ""Old"", IF(ISBETWEEN(B3651, 20, 29), ""Young"", ""Other""))"),"Old")</f>
        <v>Old</v>
      </c>
    </row>
    <row r="3652">
      <c r="A3652" s="40">
        <v>21914.0</v>
      </c>
      <c r="B3652" s="39">
        <f t="shared" si="1"/>
        <v>62</v>
      </c>
      <c r="C3652" s="39" t="str">
        <f>IFERROR(__xludf.DUMMYFUNCTION("IF(ISBETWEEN(B3652,60,69), ""Old"", IF(ISBETWEEN(B3652, 20, 29), ""Young"", ""Other""))"),"Old")</f>
        <v>Old</v>
      </c>
    </row>
    <row r="3653">
      <c r="A3653" s="40">
        <v>21915.0</v>
      </c>
      <c r="B3653" s="39">
        <f t="shared" si="1"/>
        <v>62</v>
      </c>
      <c r="C3653" s="39" t="str">
        <f>IFERROR(__xludf.DUMMYFUNCTION("IF(ISBETWEEN(B3653,60,69), ""Old"", IF(ISBETWEEN(B3653, 20, 29), ""Young"", ""Other""))"),"Old")</f>
        <v>Old</v>
      </c>
    </row>
    <row r="3654">
      <c r="A3654" s="40">
        <v>21916.0</v>
      </c>
      <c r="B3654" s="39">
        <f t="shared" si="1"/>
        <v>62</v>
      </c>
      <c r="C3654" s="39" t="str">
        <f>IFERROR(__xludf.DUMMYFUNCTION("IF(ISBETWEEN(B3654,60,69), ""Old"", IF(ISBETWEEN(B3654, 20, 29), ""Young"", ""Other""))"),"Old")</f>
        <v>Old</v>
      </c>
    </row>
    <row r="3655">
      <c r="A3655" s="40">
        <v>21917.0</v>
      </c>
      <c r="B3655" s="39">
        <f t="shared" si="1"/>
        <v>61</v>
      </c>
      <c r="C3655" s="39" t="str">
        <f>IFERROR(__xludf.DUMMYFUNCTION("IF(ISBETWEEN(B3655,60,69), ""Old"", IF(ISBETWEEN(B3655, 20, 29), ""Young"", ""Other""))"),"Old")</f>
        <v>Old</v>
      </c>
    </row>
    <row r="3656">
      <c r="A3656" s="40">
        <v>21918.0</v>
      </c>
      <c r="B3656" s="39">
        <f t="shared" si="1"/>
        <v>61</v>
      </c>
      <c r="C3656" s="39" t="str">
        <f>IFERROR(__xludf.DUMMYFUNCTION("IF(ISBETWEEN(B3656,60,69), ""Old"", IF(ISBETWEEN(B3656, 20, 29), ""Young"", ""Other""))"),"Old")</f>
        <v>Old</v>
      </c>
    </row>
    <row r="3657">
      <c r="A3657" s="40">
        <v>21919.0</v>
      </c>
      <c r="B3657" s="39">
        <f t="shared" si="1"/>
        <v>61</v>
      </c>
      <c r="C3657" s="39" t="str">
        <f>IFERROR(__xludf.DUMMYFUNCTION("IF(ISBETWEEN(B3657,60,69), ""Old"", IF(ISBETWEEN(B3657, 20, 29), ""Young"", ""Other""))"),"Old")</f>
        <v>Old</v>
      </c>
    </row>
    <row r="3658">
      <c r="A3658" s="40">
        <v>21920.0</v>
      </c>
      <c r="B3658" s="39">
        <f t="shared" si="1"/>
        <v>61</v>
      </c>
      <c r="C3658" s="39" t="str">
        <f>IFERROR(__xludf.DUMMYFUNCTION("IF(ISBETWEEN(B3658,60,69), ""Old"", IF(ISBETWEEN(B3658, 20, 29), ""Young"", ""Other""))"),"Old")</f>
        <v>Old</v>
      </c>
    </row>
    <row r="3659">
      <c r="A3659" s="40">
        <v>21921.0</v>
      </c>
      <c r="B3659" s="39">
        <f t="shared" si="1"/>
        <v>61</v>
      </c>
      <c r="C3659" s="39" t="str">
        <f>IFERROR(__xludf.DUMMYFUNCTION("IF(ISBETWEEN(B3659,60,69), ""Old"", IF(ISBETWEEN(B3659, 20, 29), ""Young"", ""Other""))"),"Old")</f>
        <v>Old</v>
      </c>
    </row>
    <row r="3660">
      <c r="A3660" s="40">
        <v>21922.0</v>
      </c>
      <c r="B3660" s="39">
        <f t="shared" si="1"/>
        <v>61</v>
      </c>
      <c r="C3660" s="39" t="str">
        <f>IFERROR(__xludf.DUMMYFUNCTION("IF(ISBETWEEN(B3660,60,69), ""Old"", IF(ISBETWEEN(B3660, 20, 29), ""Young"", ""Other""))"),"Old")</f>
        <v>Old</v>
      </c>
    </row>
    <row r="3661">
      <c r="A3661" s="40">
        <v>21923.0</v>
      </c>
      <c r="B3661" s="39">
        <f t="shared" si="1"/>
        <v>61</v>
      </c>
      <c r="C3661" s="39" t="str">
        <f>IFERROR(__xludf.DUMMYFUNCTION("IF(ISBETWEEN(B3661,60,69), ""Old"", IF(ISBETWEEN(B3661, 20, 29), ""Young"", ""Other""))"),"Old")</f>
        <v>Old</v>
      </c>
    </row>
    <row r="3662">
      <c r="A3662" s="40">
        <v>21924.0</v>
      </c>
      <c r="B3662" s="39">
        <f t="shared" si="1"/>
        <v>61</v>
      </c>
      <c r="C3662" s="39" t="str">
        <f>IFERROR(__xludf.DUMMYFUNCTION("IF(ISBETWEEN(B3662,60,69), ""Old"", IF(ISBETWEEN(B3662, 20, 29), ""Young"", ""Other""))"),"Old")</f>
        <v>Old</v>
      </c>
    </row>
    <row r="3663">
      <c r="A3663" s="40">
        <v>21925.0</v>
      </c>
      <c r="B3663" s="39">
        <f t="shared" si="1"/>
        <v>61</v>
      </c>
      <c r="C3663" s="39" t="str">
        <f>IFERROR(__xludf.DUMMYFUNCTION("IF(ISBETWEEN(B3663,60,69), ""Old"", IF(ISBETWEEN(B3663, 20, 29), ""Young"", ""Other""))"),"Old")</f>
        <v>Old</v>
      </c>
    </row>
    <row r="3664">
      <c r="A3664" s="40">
        <v>21926.0</v>
      </c>
      <c r="B3664" s="39">
        <f t="shared" si="1"/>
        <v>61</v>
      </c>
      <c r="C3664" s="39" t="str">
        <f>IFERROR(__xludf.DUMMYFUNCTION("IF(ISBETWEEN(B3664,60,69), ""Old"", IF(ISBETWEEN(B3664, 20, 29), ""Young"", ""Other""))"),"Old")</f>
        <v>Old</v>
      </c>
    </row>
    <row r="3665">
      <c r="A3665" s="40">
        <v>21927.0</v>
      </c>
      <c r="B3665" s="39">
        <f t="shared" si="1"/>
        <v>61</v>
      </c>
      <c r="C3665" s="39" t="str">
        <f>IFERROR(__xludf.DUMMYFUNCTION("IF(ISBETWEEN(B3665,60,69), ""Old"", IF(ISBETWEEN(B3665, 20, 29), ""Young"", ""Other""))"),"Old")</f>
        <v>Old</v>
      </c>
    </row>
    <row r="3666">
      <c r="A3666" s="40">
        <v>21928.0</v>
      </c>
      <c r="B3666" s="39">
        <f t="shared" si="1"/>
        <v>61</v>
      </c>
      <c r="C3666" s="39" t="str">
        <f>IFERROR(__xludf.DUMMYFUNCTION("IF(ISBETWEEN(B3666,60,69), ""Old"", IF(ISBETWEEN(B3666, 20, 29), ""Young"", ""Other""))"),"Old")</f>
        <v>Old</v>
      </c>
    </row>
    <row r="3667">
      <c r="A3667" s="40">
        <v>21929.0</v>
      </c>
      <c r="B3667" s="39">
        <f t="shared" si="1"/>
        <v>61</v>
      </c>
      <c r="C3667" s="39" t="str">
        <f>IFERROR(__xludf.DUMMYFUNCTION("IF(ISBETWEEN(B3667,60,69), ""Old"", IF(ISBETWEEN(B3667, 20, 29), ""Young"", ""Other""))"),"Old")</f>
        <v>Old</v>
      </c>
    </row>
    <row r="3668">
      <c r="A3668" s="40">
        <v>21930.0</v>
      </c>
      <c r="B3668" s="39">
        <f t="shared" si="1"/>
        <v>61</v>
      </c>
      <c r="C3668" s="39" t="str">
        <f>IFERROR(__xludf.DUMMYFUNCTION("IF(ISBETWEEN(B3668,60,69), ""Old"", IF(ISBETWEEN(B3668, 20, 29), ""Young"", ""Other""))"),"Old")</f>
        <v>Old</v>
      </c>
    </row>
    <row r="3669">
      <c r="A3669" s="40">
        <v>21931.0</v>
      </c>
      <c r="B3669" s="39">
        <f t="shared" si="1"/>
        <v>61</v>
      </c>
      <c r="C3669" s="39" t="str">
        <f>IFERROR(__xludf.DUMMYFUNCTION("IF(ISBETWEEN(B3669,60,69), ""Old"", IF(ISBETWEEN(B3669, 20, 29), ""Young"", ""Other""))"),"Old")</f>
        <v>Old</v>
      </c>
    </row>
    <row r="3670">
      <c r="A3670" s="40">
        <v>21932.0</v>
      </c>
      <c r="B3670" s="39">
        <f t="shared" si="1"/>
        <v>61</v>
      </c>
      <c r="C3670" s="39" t="str">
        <f>IFERROR(__xludf.DUMMYFUNCTION("IF(ISBETWEEN(B3670,60,69), ""Old"", IF(ISBETWEEN(B3670, 20, 29), ""Young"", ""Other""))"),"Old")</f>
        <v>Old</v>
      </c>
    </row>
    <row r="3671">
      <c r="A3671" s="40">
        <v>21933.0</v>
      </c>
      <c r="B3671" s="39">
        <f t="shared" si="1"/>
        <v>61</v>
      </c>
      <c r="C3671" s="39" t="str">
        <f>IFERROR(__xludf.DUMMYFUNCTION("IF(ISBETWEEN(B3671,60,69), ""Old"", IF(ISBETWEEN(B3671, 20, 29), ""Young"", ""Other""))"),"Old")</f>
        <v>Old</v>
      </c>
    </row>
    <row r="3672">
      <c r="A3672" s="40">
        <v>21934.0</v>
      </c>
      <c r="B3672" s="39">
        <f t="shared" si="1"/>
        <v>61</v>
      </c>
      <c r="C3672" s="39" t="str">
        <f>IFERROR(__xludf.DUMMYFUNCTION("IF(ISBETWEEN(B3672,60,69), ""Old"", IF(ISBETWEEN(B3672, 20, 29), ""Young"", ""Other""))"),"Old")</f>
        <v>Old</v>
      </c>
    </row>
    <row r="3673">
      <c r="A3673" s="40">
        <v>21935.0</v>
      </c>
      <c r="B3673" s="39">
        <f t="shared" si="1"/>
        <v>61</v>
      </c>
      <c r="C3673" s="39" t="str">
        <f>IFERROR(__xludf.DUMMYFUNCTION("IF(ISBETWEEN(B3673,60,69), ""Old"", IF(ISBETWEEN(B3673, 20, 29), ""Young"", ""Other""))"),"Old")</f>
        <v>Old</v>
      </c>
    </row>
    <row r="3674">
      <c r="A3674" s="40">
        <v>21936.0</v>
      </c>
      <c r="B3674" s="39">
        <f t="shared" si="1"/>
        <v>61</v>
      </c>
      <c r="C3674" s="39" t="str">
        <f>IFERROR(__xludf.DUMMYFUNCTION("IF(ISBETWEEN(B3674,60,69), ""Old"", IF(ISBETWEEN(B3674, 20, 29), ""Young"", ""Other""))"),"Old")</f>
        <v>Old</v>
      </c>
    </row>
    <row r="3675">
      <c r="A3675" s="40">
        <v>21937.0</v>
      </c>
      <c r="B3675" s="39">
        <f t="shared" si="1"/>
        <v>61</v>
      </c>
      <c r="C3675" s="39" t="str">
        <f>IFERROR(__xludf.DUMMYFUNCTION("IF(ISBETWEEN(B3675,60,69), ""Old"", IF(ISBETWEEN(B3675, 20, 29), ""Young"", ""Other""))"),"Old")</f>
        <v>Old</v>
      </c>
    </row>
    <row r="3676">
      <c r="A3676" s="40">
        <v>21938.0</v>
      </c>
      <c r="B3676" s="39">
        <f t="shared" si="1"/>
        <v>61</v>
      </c>
      <c r="C3676" s="39" t="str">
        <f>IFERROR(__xludf.DUMMYFUNCTION("IF(ISBETWEEN(B3676,60,69), ""Old"", IF(ISBETWEEN(B3676, 20, 29), ""Young"", ""Other""))"),"Old")</f>
        <v>Old</v>
      </c>
    </row>
    <row r="3677">
      <c r="A3677" s="40">
        <v>21939.0</v>
      </c>
      <c r="B3677" s="39">
        <f t="shared" si="1"/>
        <v>61</v>
      </c>
      <c r="C3677" s="39" t="str">
        <f>IFERROR(__xludf.DUMMYFUNCTION("IF(ISBETWEEN(B3677,60,69), ""Old"", IF(ISBETWEEN(B3677, 20, 29), ""Young"", ""Other""))"),"Old")</f>
        <v>Old</v>
      </c>
    </row>
    <row r="3678">
      <c r="A3678" s="40">
        <v>21940.0</v>
      </c>
      <c r="B3678" s="39">
        <f t="shared" si="1"/>
        <v>61</v>
      </c>
      <c r="C3678" s="39" t="str">
        <f>IFERROR(__xludf.DUMMYFUNCTION("IF(ISBETWEEN(B3678,60,69), ""Old"", IF(ISBETWEEN(B3678, 20, 29), ""Young"", ""Other""))"),"Old")</f>
        <v>Old</v>
      </c>
    </row>
    <row r="3679">
      <c r="A3679" s="40">
        <v>21941.0</v>
      </c>
      <c r="B3679" s="39">
        <f t="shared" si="1"/>
        <v>61</v>
      </c>
      <c r="C3679" s="39" t="str">
        <f>IFERROR(__xludf.DUMMYFUNCTION("IF(ISBETWEEN(B3679,60,69), ""Old"", IF(ISBETWEEN(B3679, 20, 29), ""Young"", ""Other""))"),"Old")</f>
        <v>Old</v>
      </c>
    </row>
    <row r="3680">
      <c r="A3680" s="40">
        <v>21942.0</v>
      </c>
      <c r="B3680" s="39">
        <f t="shared" si="1"/>
        <v>61</v>
      </c>
      <c r="C3680" s="39" t="str">
        <f>IFERROR(__xludf.DUMMYFUNCTION("IF(ISBETWEEN(B3680,60,69), ""Old"", IF(ISBETWEEN(B3680, 20, 29), ""Young"", ""Other""))"),"Old")</f>
        <v>Old</v>
      </c>
    </row>
    <row r="3681">
      <c r="A3681" s="40">
        <v>21943.0</v>
      </c>
      <c r="B3681" s="39">
        <f t="shared" si="1"/>
        <v>61</v>
      </c>
      <c r="C3681" s="39" t="str">
        <f>IFERROR(__xludf.DUMMYFUNCTION("IF(ISBETWEEN(B3681,60,69), ""Old"", IF(ISBETWEEN(B3681, 20, 29), ""Young"", ""Other""))"),"Old")</f>
        <v>Old</v>
      </c>
    </row>
    <row r="3682">
      <c r="A3682" s="40">
        <v>21944.0</v>
      </c>
      <c r="B3682" s="39">
        <f t="shared" si="1"/>
        <v>61</v>
      </c>
      <c r="C3682" s="39" t="str">
        <f>IFERROR(__xludf.DUMMYFUNCTION("IF(ISBETWEEN(B3682,60,69), ""Old"", IF(ISBETWEEN(B3682, 20, 29), ""Young"", ""Other""))"),"Old")</f>
        <v>Old</v>
      </c>
    </row>
    <row r="3683">
      <c r="A3683" s="40">
        <v>21945.0</v>
      </c>
      <c r="B3683" s="39">
        <f t="shared" si="1"/>
        <v>61</v>
      </c>
      <c r="C3683" s="39" t="str">
        <f>IFERROR(__xludf.DUMMYFUNCTION("IF(ISBETWEEN(B3683,60,69), ""Old"", IF(ISBETWEEN(B3683, 20, 29), ""Young"", ""Other""))"),"Old")</f>
        <v>Old</v>
      </c>
    </row>
    <row r="3684">
      <c r="A3684" s="40">
        <v>21946.0</v>
      </c>
      <c r="B3684" s="39">
        <f t="shared" si="1"/>
        <v>61</v>
      </c>
      <c r="C3684" s="39" t="str">
        <f>IFERROR(__xludf.DUMMYFUNCTION("IF(ISBETWEEN(B3684,60,69), ""Old"", IF(ISBETWEEN(B3684, 20, 29), ""Young"", ""Other""))"),"Old")</f>
        <v>Old</v>
      </c>
    </row>
    <row r="3685">
      <c r="A3685" s="40">
        <v>21947.0</v>
      </c>
      <c r="B3685" s="39">
        <f t="shared" si="1"/>
        <v>61</v>
      </c>
      <c r="C3685" s="39" t="str">
        <f>IFERROR(__xludf.DUMMYFUNCTION("IF(ISBETWEEN(B3685,60,69), ""Old"", IF(ISBETWEEN(B3685, 20, 29), ""Young"", ""Other""))"),"Old")</f>
        <v>Old</v>
      </c>
    </row>
    <row r="3686">
      <c r="A3686" s="40">
        <v>21948.0</v>
      </c>
      <c r="B3686" s="39">
        <f t="shared" si="1"/>
        <v>61</v>
      </c>
      <c r="C3686" s="39" t="str">
        <f>IFERROR(__xludf.DUMMYFUNCTION("IF(ISBETWEEN(B3686,60,69), ""Old"", IF(ISBETWEEN(B3686, 20, 29), ""Young"", ""Other""))"),"Old")</f>
        <v>Old</v>
      </c>
    </row>
    <row r="3687">
      <c r="A3687" s="40">
        <v>21949.0</v>
      </c>
      <c r="B3687" s="39">
        <f t="shared" si="1"/>
        <v>61</v>
      </c>
      <c r="C3687" s="39" t="str">
        <f>IFERROR(__xludf.DUMMYFUNCTION("IF(ISBETWEEN(B3687,60,69), ""Old"", IF(ISBETWEEN(B3687, 20, 29), ""Young"", ""Other""))"),"Old")</f>
        <v>Old</v>
      </c>
    </row>
    <row r="3688">
      <c r="A3688" s="40">
        <v>21950.0</v>
      </c>
      <c r="B3688" s="39">
        <f t="shared" si="1"/>
        <v>61</v>
      </c>
      <c r="C3688" s="39" t="str">
        <f>IFERROR(__xludf.DUMMYFUNCTION("IF(ISBETWEEN(B3688,60,69), ""Old"", IF(ISBETWEEN(B3688, 20, 29), ""Young"", ""Other""))"),"Old")</f>
        <v>Old</v>
      </c>
    </row>
    <row r="3689">
      <c r="A3689" s="40">
        <v>21951.0</v>
      </c>
      <c r="B3689" s="39">
        <f t="shared" si="1"/>
        <v>61</v>
      </c>
      <c r="C3689" s="39" t="str">
        <f>IFERROR(__xludf.DUMMYFUNCTION("IF(ISBETWEEN(B3689,60,69), ""Old"", IF(ISBETWEEN(B3689, 20, 29), ""Young"", ""Other""))"),"Old")</f>
        <v>Old</v>
      </c>
    </row>
    <row r="3690">
      <c r="A3690" s="40">
        <v>21952.0</v>
      </c>
      <c r="B3690" s="39">
        <f t="shared" si="1"/>
        <v>61</v>
      </c>
      <c r="C3690" s="39" t="str">
        <f>IFERROR(__xludf.DUMMYFUNCTION("IF(ISBETWEEN(B3690,60,69), ""Old"", IF(ISBETWEEN(B3690, 20, 29), ""Young"", ""Other""))"),"Old")</f>
        <v>Old</v>
      </c>
    </row>
    <row r="3691">
      <c r="A3691" s="40">
        <v>21953.0</v>
      </c>
      <c r="B3691" s="39">
        <f t="shared" si="1"/>
        <v>61</v>
      </c>
      <c r="C3691" s="39" t="str">
        <f>IFERROR(__xludf.DUMMYFUNCTION("IF(ISBETWEEN(B3691,60,69), ""Old"", IF(ISBETWEEN(B3691, 20, 29), ""Young"", ""Other""))"),"Old")</f>
        <v>Old</v>
      </c>
    </row>
    <row r="3692">
      <c r="A3692" s="40">
        <v>21954.0</v>
      </c>
      <c r="B3692" s="39">
        <f t="shared" si="1"/>
        <v>61</v>
      </c>
      <c r="C3692" s="39" t="str">
        <f>IFERROR(__xludf.DUMMYFUNCTION("IF(ISBETWEEN(B3692,60,69), ""Old"", IF(ISBETWEEN(B3692, 20, 29), ""Young"", ""Other""))"),"Old")</f>
        <v>Old</v>
      </c>
    </row>
    <row r="3693">
      <c r="A3693" s="40">
        <v>21955.0</v>
      </c>
      <c r="B3693" s="39">
        <f t="shared" si="1"/>
        <v>61</v>
      </c>
      <c r="C3693" s="39" t="str">
        <f>IFERROR(__xludf.DUMMYFUNCTION("IF(ISBETWEEN(B3693,60,69), ""Old"", IF(ISBETWEEN(B3693, 20, 29), ""Young"", ""Other""))"),"Old")</f>
        <v>Old</v>
      </c>
    </row>
    <row r="3694">
      <c r="A3694" s="40">
        <v>21956.0</v>
      </c>
      <c r="B3694" s="39">
        <f t="shared" si="1"/>
        <v>61</v>
      </c>
      <c r="C3694" s="39" t="str">
        <f>IFERROR(__xludf.DUMMYFUNCTION("IF(ISBETWEEN(B3694,60,69), ""Old"", IF(ISBETWEEN(B3694, 20, 29), ""Young"", ""Other""))"),"Old")</f>
        <v>Old</v>
      </c>
    </row>
    <row r="3695">
      <c r="A3695" s="40">
        <v>21957.0</v>
      </c>
      <c r="B3695" s="39">
        <f t="shared" si="1"/>
        <v>61</v>
      </c>
      <c r="C3695" s="39" t="str">
        <f>IFERROR(__xludf.DUMMYFUNCTION("IF(ISBETWEEN(B3695,60,69), ""Old"", IF(ISBETWEEN(B3695, 20, 29), ""Young"", ""Other""))"),"Old")</f>
        <v>Old</v>
      </c>
    </row>
    <row r="3696">
      <c r="A3696" s="40">
        <v>21958.0</v>
      </c>
      <c r="B3696" s="39">
        <f t="shared" si="1"/>
        <v>61</v>
      </c>
      <c r="C3696" s="39" t="str">
        <f>IFERROR(__xludf.DUMMYFUNCTION("IF(ISBETWEEN(B3696,60,69), ""Old"", IF(ISBETWEEN(B3696, 20, 29), ""Young"", ""Other""))"),"Old")</f>
        <v>Old</v>
      </c>
    </row>
    <row r="3697">
      <c r="A3697" s="40">
        <v>21959.0</v>
      </c>
      <c r="B3697" s="39">
        <f t="shared" si="1"/>
        <v>61</v>
      </c>
      <c r="C3697" s="39" t="str">
        <f>IFERROR(__xludf.DUMMYFUNCTION("IF(ISBETWEEN(B3697,60,69), ""Old"", IF(ISBETWEEN(B3697, 20, 29), ""Young"", ""Other""))"),"Old")</f>
        <v>Old</v>
      </c>
    </row>
    <row r="3698">
      <c r="A3698" s="40">
        <v>21960.0</v>
      </c>
      <c r="B3698" s="39">
        <f t="shared" si="1"/>
        <v>61</v>
      </c>
      <c r="C3698" s="39" t="str">
        <f>IFERROR(__xludf.DUMMYFUNCTION("IF(ISBETWEEN(B3698,60,69), ""Old"", IF(ISBETWEEN(B3698, 20, 29), ""Young"", ""Other""))"),"Old")</f>
        <v>Old</v>
      </c>
    </row>
    <row r="3699">
      <c r="A3699" s="40">
        <v>21961.0</v>
      </c>
      <c r="B3699" s="39">
        <f t="shared" si="1"/>
        <v>61</v>
      </c>
      <c r="C3699" s="39" t="str">
        <f>IFERROR(__xludf.DUMMYFUNCTION("IF(ISBETWEEN(B3699,60,69), ""Old"", IF(ISBETWEEN(B3699, 20, 29), ""Young"", ""Other""))"),"Old")</f>
        <v>Old</v>
      </c>
    </row>
    <row r="3700">
      <c r="A3700" s="40">
        <v>21962.0</v>
      </c>
      <c r="B3700" s="39">
        <f t="shared" si="1"/>
        <v>61</v>
      </c>
      <c r="C3700" s="39" t="str">
        <f>IFERROR(__xludf.DUMMYFUNCTION("IF(ISBETWEEN(B3700,60,69), ""Old"", IF(ISBETWEEN(B3700, 20, 29), ""Young"", ""Other""))"),"Old")</f>
        <v>Old</v>
      </c>
    </row>
    <row r="3701">
      <c r="A3701" s="40">
        <v>21963.0</v>
      </c>
      <c r="B3701" s="39">
        <f t="shared" si="1"/>
        <v>61</v>
      </c>
      <c r="C3701" s="39" t="str">
        <f>IFERROR(__xludf.DUMMYFUNCTION("IF(ISBETWEEN(B3701,60,69), ""Old"", IF(ISBETWEEN(B3701, 20, 29), ""Young"", ""Other""))"),"Old")</f>
        <v>Old</v>
      </c>
    </row>
    <row r="3702">
      <c r="A3702" s="40">
        <v>21964.0</v>
      </c>
      <c r="B3702" s="39">
        <f t="shared" si="1"/>
        <v>61</v>
      </c>
      <c r="C3702" s="39" t="str">
        <f>IFERROR(__xludf.DUMMYFUNCTION("IF(ISBETWEEN(B3702,60,69), ""Old"", IF(ISBETWEEN(B3702, 20, 29), ""Young"", ""Other""))"),"Old")</f>
        <v>Old</v>
      </c>
    </row>
    <row r="3703">
      <c r="A3703" s="40">
        <v>21965.0</v>
      </c>
      <c r="B3703" s="39">
        <f t="shared" si="1"/>
        <v>61</v>
      </c>
      <c r="C3703" s="39" t="str">
        <f>IFERROR(__xludf.DUMMYFUNCTION("IF(ISBETWEEN(B3703,60,69), ""Old"", IF(ISBETWEEN(B3703, 20, 29), ""Young"", ""Other""))"),"Old")</f>
        <v>Old</v>
      </c>
    </row>
    <row r="3704">
      <c r="A3704" s="40">
        <v>21966.0</v>
      </c>
      <c r="B3704" s="39">
        <f t="shared" si="1"/>
        <v>61</v>
      </c>
      <c r="C3704" s="39" t="str">
        <f>IFERROR(__xludf.DUMMYFUNCTION("IF(ISBETWEEN(B3704,60,69), ""Old"", IF(ISBETWEEN(B3704, 20, 29), ""Young"", ""Other""))"),"Old")</f>
        <v>Old</v>
      </c>
    </row>
    <row r="3705">
      <c r="A3705" s="40">
        <v>21967.0</v>
      </c>
      <c r="B3705" s="39">
        <f t="shared" si="1"/>
        <v>61</v>
      </c>
      <c r="C3705" s="39" t="str">
        <f>IFERROR(__xludf.DUMMYFUNCTION("IF(ISBETWEEN(B3705,60,69), ""Old"", IF(ISBETWEEN(B3705, 20, 29), ""Young"", ""Other""))"),"Old")</f>
        <v>Old</v>
      </c>
    </row>
    <row r="3706">
      <c r="A3706" s="40">
        <v>21968.0</v>
      </c>
      <c r="B3706" s="39">
        <f t="shared" si="1"/>
        <v>61</v>
      </c>
      <c r="C3706" s="39" t="str">
        <f>IFERROR(__xludf.DUMMYFUNCTION("IF(ISBETWEEN(B3706,60,69), ""Old"", IF(ISBETWEEN(B3706, 20, 29), ""Young"", ""Other""))"),"Old")</f>
        <v>Old</v>
      </c>
    </row>
    <row r="3707">
      <c r="A3707" s="40">
        <v>21969.0</v>
      </c>
      <c r="B3707" s="39">
        <f t="shared" si="1"/>
        <v>61</v>
      </c>
      <c r="C3707" s="39" t="str">
        <f>IFERROR(__xludf.DUMMYFUNCTION("IF(ISBETWEEN(B3707,60,69), ""Old"", IF(ISBETWEEN(B3707, 20, 29), ""Young"", ""Other""))"),"Old")</f>
        <v>Old</v>
      </c>
    </row>
    <row r="3708">
      <c r="A3708" s="40">
        <v>21970.0</v>
      </c>
      <c r="B3708" s="39">
        <f t="shared" si="1"/>
        <v>61</v>
      </c>
      <c r="C3708" s="39" t="str">
        <f>IFERROR(__xludf.DUMMYFUNCTION("IF(ISBETWEEN(B3708,60,69), ""Old"", IF(ISBETWEEN(B3708, 20, 29), ""Young"", ""Other""))"),"Old")</f>
        <v>Old</v>
      </c>
    </row>
    <row r="3709">
      <c r="A3709" s="40">
        <v>21971.0</v>
      </c>
      <c r="B3709" s="39">
        <f t="shared" si="1"/>
        <v>61</v>
      </c>
      <c r="C3709" s="39" t="str">
        <f>IFERROR(__xludf.DUMMYFUNCTION("IF(ISBETWEEN(B3709,60,69), ""Old"", IF(ISBETWEEN(B3709, 20, 29), ""Young"", ""Other""))"),"Old")</f>
        <v>Old</v>
      </c>
    </row>
    <row r="3710">
      <c r="A3710" s="40">
        <v>21972.0</v>
      </c>
      <c r="B3710" s="39">
        <f t="shared" si="1"/>
        <v>61</v>
      </c>
      <c r="C3710" s="39" t="str">
        <f>IFERROR(__xludf.DUMMYFUNCTION("IF(ISBETWEEN(B3710,60,69), ""Old"", IF(ISBETWEEN(B3710, 20, 29), ""Young"", ""Other""))"),"Old")</f>
        <v>Old</v>
      </c>
    </row>
    <row r="3711">
      <c r="A3711" s="40">
        <v>21973.0</v>
      </c>
      <c r="B3711" s="39">
        <f t="shared" si="1"/>
        <v>61</v>
      </c>
      <c r="C3711" s="39" t="str">
        <f>IFERROR(__xludf.DUMMYFUNCTION("IF(ISBETWEEN(B3711,60,69), ""Old"", IF(ISBETWEEN(B3711, 20, 29), ""Young"", ""Other""))"),"Old")</f>
        <v>Old</v>
      </c>
    </row>
    <row r="3712">
      <c r="A3712" s="40">
        <v>21974.0</v>
      </c>
      <c r="B3712" s="39">
        <f t="shared" si="1"/>
        <v>61</v>
      </c>
      <c r="C3712" s="39" t="str">
        <f>IFERROR(__xludf.DUMMYFUNCTION("IF(ISBETWEEN(B3712,60,69), ""Old"", IF(ISBETWEEN(B3712, 20, 29), ""Young"", ""Other""))"),"Old")</f>
        <v>Old</v>
      </c>
    </row>
    <row r="3713">
      <c r="A3713" s="40">
        <v>21975.0</v>
      </c>
      <c r="B3713" s="39">
        <f t="shared" si="1"/>
        <v>61</v>
      </c>
      <c r="C3713" s="39" t="str">
        <f>IFERROR(__xludf.DUMMYFUNCTION("IF(ISBETWEEN(B3713,60,69), ""Old"", IF(ISBETWEEN(B3713, 20, 29), ""Young"", ""Other""))"),"Old")</f>
        <v>Old</v>
      </c>
    </row>
    <row r="3714">
      <c r="A3714" s="40">
        <v>21976.0</v>
      </c>
      <c r="B3714" s="39">
        <f t="shared" si="1"/>
        <v>61</v>
      </c>
      <c r="C3714" s="39" t="str">
        <f>IFERROR(__xludf.DUMMYFUNCTION("IF(ISBETWEEN(B3714,60,69), ""Old"", IF(ISBETWEEN(B3714, 20, 29), ""Young"", ""Other""))"),"Old")</f>
        <v>Old</v>
      </c>
    </row>
    <row r="3715">
      <c r="A3715" s="40">
        <v>21977.0</v>
      </c>
      <c r="B3715" s="39">
        <f t="shared" si="1"/>
        <v>61</v>
      </c>
      <c r="C3715" s="39" t="str">
        <f>IFERROR(__xludf.DUMMYFUNCTION("IF(ISBETWEEN(B3715,60,69), ""Old"", IF(ISBETWEEN(B3715, 20, 29), ""Young"", ""Other""))"),"Old")</f>
        <v>Old</v>
      </c>
    </row>
    <row r="3716">
      <c r="A3716" s="40">
        <v>21978.0</v>
      </c>
      <c r="B3716" s="39">
        <f t="shared" si="1"/>
        <v>61</v>
      </c>
      <c r="C3716" s="39" t="str">
        <f>IFERROR(__xludf.DUMMYFUNCTION("IF(ISBETWEEN(B3716,60,69), ""Old"", IF(ISBETWEEN(B3716, 20, 29), ""Young"", ""Other""))"),"Old")</f>
        <v>Old</v>
      </c>
    </row>
    <row r="3717">
      <c r="A3717" s="40">
        <v>21979.0</v>
      </c>
      <c r="B3717" s="39">
        <f t="shared" si="1"/>
        <v>61</v>
      </c>
      <c r="C3717" s="39" t="str">
        <f>IFERROR(__xludf.DUMMYFUNCTION("IF(ISBETWEEN(B3717,60,69), ""Old"", IF(ISBETWEEN(B3717, 20, 29), ""Young"", ""Other""))"),"Old")</f>
        <v>Old</v>
      </c>
    </row>
    <row r="3718">
      <c r="A3718" s="40">
        <v>21980.0</v>
      </c>
      <c r="B3718" s="39">
        <f t="shared" si="1"/>
        <v>61</v>
      </c>
      <c r="C3718" s="39" t="str">
        <f>IFERROR(__xludf.DUMMYFUNCTION("IF(ISBETWEEN(B3718,60,69), ""Old"", IF(ISBETWEEN(B3718, 20, 29), ""Young"", ""Other""))"),"Old")</f>
        <v>Old</v>
      </c>
    </row>
    <row r="3719">
      <c r="A3719" s="40">
        <v>21981.0</v>
      </c>
      <c r="B3719" s="39">
        <f t="shared" si="1"/>
        <v>61</v>
      </c>
      <c r="C3719" s="39" t="str">
        <f>IFERROR(__xludf.DUMMYFUNCTION("IF(ISBETWEEN(B3719,60,69), ""Old"", IF(ISBETWEEN(B3719, 20, 29), ""Young"", ""Other""))"),"Old")</f>
        <v>Old</v>
      </c>
    </row>
    <row r="3720">
      <c r="A3720" s="40">
        <v>21982.0</v>
      </c>
      <c r="B3720" s="39">
        <f t="shared" si="1"/>
        <v>61</v>
      </c>
      <c r="C3720" s="39" t="str">
        <f>IFERROR(__xludf.DUMMYFUNCTION("IF(ISBETWEEN(B3720,60,69), ""Old"", IF(ISBETWEEN(B3720, 20, 29), ""Young"", ""Other""))"),"Old")</f>
        <v>Old</v>
      </c>
    </row>
    <row r="3721">
      <c r="A3721" s="40">
        <v>21983.0</v>
      </c>
      <c r="B3721" s="39">
        <f t="shared" si="1"/>
        <v>61</v>
      </c>
      <c r="C3721" s="39" t="str">
        <f>IFERROR(__xludf.DUMMYFUNCTION("IF(ISBETWEEN(B3721,60,69), ""Old"", IF(ISBETWEEN(B3721, 20, 29), ""Young"", ""Other""))"),"Old")</f>
        <v>Old</v>
      </c>
    </row>
    <row r="3722">
      <c r="A3722" s="40">
        <v>21984.0</v>
      </c>
      <c r="B3722" s="39">
        <f t="shared" si="1"/>
        <v>61</v>
      </c>
      <c r="C3722" s="39" t="str">
        <f>IFERROR(__xludf.DUMMYFUNCTION("IF(ISBETWEEN(B3722,60,69), ""Old"", IF(ISBETWEEN(B3722, 20, 29), ""Young"", ""Other""))"),"Old")</f>
        <v>Old</v>
      </c>
    </row>
    <row r="3723">
      <c r="A3723" s="40">
        <v>21985.0</v>
      </c>
      <c r="B3723" s="39">
        <f t="shared" si="1"/>
        <v>61</v>
      </c>
      <c r="C3723" s="39" t="str">
        <f>IFERROR(__xludf.DUMMYFUNCTION("IF(ISBETWEEN(B3723,60,69), ""Old"", IF(ISBETWEEN(B3723, 20, 29), ""Young"", ""Other""))"),"Old")</f>
        <v>Old</v>
      </c>
    </row>
    <row r="3724">
      <c r="A3724" s="40">
        <v>21986.0</v>
      </c>
      <c r="B3724" s="39">
        <f t="shared" si="1"/>
        <v>61</v>
      </c>
      <c r="C3724" s="39" t="str">
        <f>IFERROR(__xludf.DUMMYFUNCTION("IF(ISBETWEEN(B3724,60,69), ""Old"", IF(ISBETWEEN(B3724, 20, 29), ""Young"", ""Other""))"),"Old")</f>
        <v>Old</v>
      </c>
    </row>
    <row r="3725">
      <c r="A3725" s="40">
        <v>21987.0</v>
      </c>
      <c r="B3725" s="39">
        <f t="shared" si="1"/>
        <v>61</v>
      </c>
      <c r="C3725" s="39" t="str">
        <f>IFERROR(__xludf.DUMMYFUNCTION("IF(ISBETWEEN(B3725,60,69), ""Old"", IF(ISBETWEEN(B3725, 20, 29), ""Young"", ""Other""))"),"Old")</f>
        <v>Old</v>
      </c>
    </row>
    <row r="3726">
      <c r="A3726" s="40">
        <v>21988.0</v>
      </c>
      <c r="B3726" s="39">
        <f t="shared" si="1"/>
        <v>61</v>
      </c>
      <c r="C3726" s="39" t="str">
        <f>IFERROR(__xludf.DUMMYFUNCTION("IF(ISBETWEEN(B3726,60,69), ""Old"", IF(ISBETWEEN(B3726, 20, 29), ""Young"", ""Other""))"),"Old")</f>
        <v>Old</v>
      </c>
    </row>
    <row r="3727">
      <c r="A3727" s="40">
        <v>21989.0</v>
      </c>
      <c r="B3727" s="39">
        <f t="shared" si="1"/>
        <v>61</v>
      </c>
      <c r="C3727" s="39" t="str">
        <f>IFERROR(__xludf.DUMMYFUNCTION("IF(ISBETWEEN(B3727,60,69), ""Old"", IF(ISBETWEEN(B3727, 20, 29), ""Young"", ""Other""))"),"Old")</f>
        <v>Old</v>
      </c>
    </row>
    <row r="3728">
      <c r="A3728" s="40">
        <v>21990.0</v>
      </c>
      <c r="B3728" s="39">
        <f t="shared" si="1"/>
        <v>61</v>
      </c>
      <c r="C3728" s="39" t="str">
        <f>IFERROR(__xludf.DUMMYFUNCTION("IF(ISBETWEEN(B3728,60,69), ""Old"", IF(ISBETWEEN(B3728, 20, 29), ""Young"", ""Other""))"),"Old")</f>
        <v>Old</v>
      </c>
    </row>
    <row r="3729">
      <c r="A3729" s="40">
        <v>21991.0</v>
      </c>
      <c r="B3729" s="39">
        <f t="shared" si="1"/>
        <v>61</v>
      </c>
      <c r="C3729" s="39" t="str">
        <f>IFERROR(__xludf.DUMMYFUNCTION("IF(ISBETWEEN(B3729,60,69), ""Old"", IF(ISBETWEEN(B3729, 20, 29), ""Young"", ""Other""))"),"Old")</f>
        <v>Old</v>
      </c>
    </row>
    <row r="3730">
      <c r="A3730" s="40">
        <v>21992.0</v>
      </c>
      <c r="B3730" s="39">
        <f t="shared" si="1"/>
        <v>61</v>
      </c>
      <c r="C3730" s="39" t="str">
        <f>IFERROR(__xludf.DUMMYFUNCTION("IF(ISBETWEEN(B3730,60,69), ""Old"", IF(ISBETWEEN(B3730, 20, 29), ""Young"", ""Other""))"),"Old")</f>
        <v>Old</v>
      </c>
    </row>
    <row r="3731">
      <c r="A3731" s="40">
        <v>21993.0</v>
      </c>
      <c r="B3731" s="39">
        <f t="shared" si="1"/>
        <v>61</v>
      </c>
      <c r="C3731" s="39" t="str">
        <f>IFERROR(__xludf.DUMMYFUNCTION("IF(ISBETWEEN(B3731,60,69), ""Old"", IF(ISBETWEEN(B3731, 20, 29), ""Young"", ""Other""))"),"Old")</f>
        <v>Old</v>
      </c>
    </row>
    <row r="3732">
      <c r="A3732" s="40">
        <v>21994.0</v>
      </c>
      <c r="B3732" s="39">
        <f t="shared" si="1"/>
        <v>61</v>
      </c>
      <c r="C3732" s="39" t="str">
        <f>IFERROR(__xludf.DUMMYFUNCTION("IF(ISBETWEEN(B3732,60,69), ""Old"", IF(ISBETWEEN(B3732, 20, 29), ""Young"", ""Other""))"),"Old")</f>
        <v>Old</v>
      </c>
    </row>
    <row r="3733">
      <c r="A3733" s="40">
        <v>21995.0</v>
      </c>
      <c r="B3733" s="39">
        <f t="shared" si="1"/>
        <v>61</v>
      </c>
      <c r="C3733" s="39" t="str">
        <f>IFERROR(__xludf.DUMMYFUNCTION("IF(ISBETWEEN(B3733,60,69), ""Old"", IF(ISBETWEEN(B3733, 20, 29), ""Young"", ""Other""))"),"Old")</f>
        <v>Old</v>
      </c>
    </row>
    <row r="3734">
      <c r="A3734" s="40">
        <v>21996.0</v>
      </c>
      <c r="B3734" s="39">
        <f t="shared" si="1"/>
        <v>61</v>
      </c>
      <c r="C3734" s="39" t="str">
        <f>IFERROR(__xludf.DUMMYFUNCTION("IF(ISBETWEEN(B3734,60,69), ""Old"", IF(ISBETWEEN(B3734, 20, 29), ""Young"", ""Other""))"),"Old")</f>
        <v>Old</v>
      </c>
    </row>
    <row r="3735">
      <c r="A3735" s="40">
        <v>21997.0</v>
      </c>
      <c r="B3735" s="39">
        <f t="shared" si="1"/>
        <v>61</v>
      </c>
      <c r="C3735" s="39" t="str">
        <f>IFERROR(__xludf.DUMMYFUNCTION("IF(ISBETWEEN(B3735,60,69), ""Old"", IF(ISBETWEEN(B3735, 20, 29), ""Young"", ""Other""))"),"Old")</f>
        <v>Old</v>
      </c>
    </row>
    <row r="3736">
      <c r="A3736" s="40">
        <v>21998.0</v>
      </c>
      <c r="B3736" s="39">
        <f t="shared" si="1"/>
        <v>61</v>
      </c>
      <c r="C3736" s="39" t="str">
        <f>IFERROR(__xludf.DUMMYFUNCTION("IF(ISBETWEEN(B3736,60,69), ""Old"", IF(ISBETWEEN(B3736, 20, 29), ""Young"", ""Other""))"),"Old")</f>
        <v>Old</v>
      </c>
    </row>
    <row r="3737">
      <c r="A3737" s="40">
        <v>21999.0</v>
      </c>
      <c r="B3737" s="39">
        <f t="shared" si="1"/>
        <v>61</v>
      </c>
      <c r="C3737" s="39" t="str">
        <f>IFERROR(__xludf.DUMMYFUNCTION("IF(ISBETWEEN(B3737,60,69), ""Old"", IF(ISBETWEEN(B3737, 20, 29), ""Young"", ""Other""))"),"Old")</f>
        <v>Old</v>
      </c>
    </row>
    <row r="3738">
      <c r="A3738" s="40">
        <v>22000.0</v>
      </c>
      <c r="B3738" s="39">
        <f t="shared" si="1"/>
        <v>61</v>
      </c>
      <c r="C3738" s="39" t="str">
        <f>IFERROR(__xludf.DUMMYFUNCTION("IF(ISBETWEEN(B3738,60,69), ""Old"", IF(ISBETWEEN(B3738, 20, 29), ""Young"", ""Other""))"),"Old")</f>
        <v>Old</v>
      </c>
    </row>
    <row r="3739">
      <c r="A3739" s="40">
        <v>22001.0</v>
      </c>
      <c r="B3739" s="39">
        <f t="shared" si="1"/>
        <v>61</v>
      </c>
      <c r="C3739" s="39" t="str">
        <f>IFERROR(__xludf.DUMMYFUNCTION("IF(ISBETWEEN(B3739,60,69), ""Old"", IF(ISBETWEEN(B3739, 20, 29), ""Young"", ""Other""))"),"Old")</f>
        <v>Old</v>
      </c>
    </row>
    <row r="3740">
      <c r="A3740" s="40">
        <v>22002.0</v>
      </c>
      <c r="B3740" s="39">
        <f t="shared" si="1"/>
        <v>61</v>
      </c>
      <c r="C3740" s="39" t="str">
        <f>IFERROR(__xludf.DUMMYFUNCTION("IF(ISBETWEEN(B3740,60,69), ""Old"", IF(ISBETWEEN(B3740, 20, 29), ""Young"", ""Other""))"),"Old")</f>
        <v>Old</v>
      </c>
    </row>
    <row r="3741">
      <c r="A3741" s="40">
        <v>22003.0</v>
      </c>
      <c r="B3741" s="39">
        <f t="shared" si="1"/>
        <v>61</v>
      </c>
      <c r="C3741" s="39" t="str">
        <f>IFERROR(__xludf.DUMMYFUNCTION("IF(ISBETWEEN(B3741,60,69), ""Old"", IF(ISBETWEEN(B3741, 20, 29), ""Young"", ""Other""))"),"Old")</f>
        <v>Old</v>
      </c>
    </row>
    <row r="3742">
      <c r="A3742" s="40">
        <v>22004.0</v>
      </c>
      <c r="B3742" s="39">
        <f t="shared" si="1"/>
        <v>61</v>
      </c>
      <c r="C3742" s="39" t="str">
        <f>IFERROR(__xludf.DUMMYFUNCTION("IF(ISBETWEEN(B3742,60,69), ""Old"", IF(ISBETWEEN(B3742, 20, 29), ""Young"", ""Other""))"),"Old")</f>
        <v>Old</v>
      </c>
    </row>
    <row r="3743">
      <c r="A3743" s="40">
        <v>22005.0</v>
      </c>
      <c r="B3743" s="39">
        <f t="shared" si="1"/>
        <v>61</v>
      </c>
      <c r="C3743" s="39" t="str">
        <f>IFERROR(__xludf.DUMMYFUNCTION("IF(ISBETWEEN(B3743,60,69), ""Old"", IF(ISBETWEEN(B3743, 20, 29), ""Young"", ""Other""))"),"Old")</f>
        <v>Old</v>
      </c>
    </row>
    <row r="3744">
      <c r="A3744" s="40">
        <v>22006.0</v>
      </c>
      <c r="B3744" s="39">
        <f t="shared" si="1"/>
        <v>61</v>
      </c>
      <c r="C3744" s="39" t="str">
        <f>IFERROR(__xludf.DUMMYFUNCTION("IF(ISBETWEEN(B3744,60,69), ""Old"", IF(ISBETWEEN(B3744, 20, 29), ""Young"", ""Other""))"),"Old")</f>
        <v>Old</v>
      </c>
    </row>
    <row r="3745">
      <c r="A3745" s="40">
        <v>22007.0</v>
      </c>
      <c r="B3745" s="39">
        <f t="shared" si="1"/>
        <v>61</v>
      </c>
      <c r="C3745" s="39" t="str">
        <f>IFERROR(__xludf.DUMMYFUNCTION("IF(ISBETWEEN(B3745,60,69), ""Old"", IF(ISBETWEEN(B3745, 20, 29), ""Young"", ""Other""))"),"Old")</f>
        <v>Old</v>
      </c>
    </row>
    <row r="3746">
      <c r="A3746" s="40">
        <v>22008.0</v>
      </c>
      <c r="B3746" s="39">
        <f t="shared" si="1"/>
        <v>61</v>
      </c>
      <c r="C3746" s="39" t="str">
        <f>IFERROR(__xludf.DUMMYFUNCTION("IF(ISBETWEEN(B3746,60,69), ""Old"", IF(ISBETWEEN(B3746, 20, 29), ""Young"", ""Other""))"),"Old")</f>
        <v>Old</v>
      </c>
    </row>
    <row r="3747">
      <c r="A3747" s="40">
        <v>22009.0</v>
      </c>
      <c r="B3747" s="39">
        <f t="shared" si="1"/>
        <v>61</v>
      </c>
      <c r="C3747" s="39" t="str">
        <f>IFERROR(__xludf.DUMMYFUNCTION("IF(ISBETWEEN(B3747,60,69), ""Old"", IF(ISBETWEEN(B3747, 20, 29), ""Young"", ""Other""))"),"Old")</f>
        <v>Old</v>
      </c>
    </row>
    <row r="3748">
      <c r="A3748" s="40">
        <v>22010.0</v>
      </c>
      <c r="B3748" s="39">
        <f t="shared" si="1"/>
        <v>61</v>
      </c>
      <c r="C3748" s="39" t="str">
        <f>IFERROR(__xludf.DUMMYFUNCTION("IF(ISBETWEEN(B3748,60,69), ""Old"", IF(ISBETWEEN(B3748, 20, 29), ""Young"", ""Other""))"),"Old")</f>
        <v>Old</v>
      </c>
    </row>
    <row r="3749">
      <c r="A3749" s="40">
        <v>22011.0</v>
      </c>
      <c r="B3749" s="39">
        <f t="shared" si="1"/>
        <v>61</v>
      </c>
      <c r="C3749" s="39" t="str">
        <f>IFERROR(__xludf.DUMMYFUNCTION("IF(ISBETWEEN(B3749,60,69), ""Old"", IF(ISBETWEEN(B3749, 20, 29), ""Young"", ""Other""))"),"Old")</f>
        <v>Old</v>
      </c>
    </row>
    <row r="3750">
      <c r="A3750" s="40">
        <v>22012.0</v>
      </c>
      <c r="B3750" s="39">
        <f t="shared" si="1"/>
        <v>61</v>
      </c>
      <c r="C3750" s="39" t="str">
        <f>IFERROR(__xludf.DUMMYFUNCTION("IF(ISBETWEEN(B3750,60,69), ""Old"", IF(ISBETWEEN(B3750, 20, 29), ""Young"", ""Other""))"),"Old")</f>
        <v>Old</v>
      </c>
    </row>
    <row r="3751">
      <c r="A3751" s="40">
        <v>22013.0</v>
      </c>
      <c r="B3751" s="39">
        <f t="shared" si="1"/>
        <v>61</v>
      </c>
      <c r="C3751" s="39" t="str">
        <f>IFERROR(__xludf.DUMMYFUNCTION("IF(ISBETWEEN(B3751,60,69), ""Old"", IF(ISBETWEEN(B3751, 20, 29), ""Young"", ""Other""))"),"Old")</f>
        <v>Old</v>
      </c>
    </row>
    <row r="3752">
      <c r="A3752" s="40">
        <v>22014.0</v>
      </c>
      <c r="B3752" s="39">
        <f t="shared" si="1"/>
        <v>61</v>
      </c>
      <c r="C3752" s="39" t="str">
        <f>IFERROR(__xludf.DUMMYFUNCTION("IF(ISBETWEEN(B3752,60,69), ""Old"", IF(ISBETWEEN(B3752, 20, 29), ""Young"", ""Other""))"),"Old")</f>
        <v>Old</v>
      </c>
    </row>
    <row r="3753">
      <c r="A3753" s="40">
        <v>22015.0</v>
      </c>
      <c r="B3753" s="39">
        <f t="shared" si="1"/>
        <v>61</v>
      </c>
      <c r="C3753" s="39" t="str">
        <f>IFERROR(__xludf.DUMMYFUNCTION("IF(ISBETWEEN(B3753,60,69), ""Old"", IF(ISBETWEEN(B3753, 20, 29), ""Young"", ""Other""))"),"Old")</f>
        <v>Old</v>
      </c>
    </row>
    <row r="3754">
      <c r="A3754" s="40">
        <v>22016.0</v>
      </c>
      <c r="B3754" s="39">
        <f t="shared" si="1"/>
        <v>61</v>
      </c>
      <c r="C3754" s="39" t="str">
        <f>IFERROR(__xludf.DUMMYFUNCTION("IF(ISBETWEEN(B3754,60,69), ""Old"", IF(ISBETWEEN(B3754, 20, 29), ""Young"", ""Other""))"),"Old")</f>
        <v>Old</v>
      </c>
    </row>
    <row r="3755">
      <c r="A3755" s="40">
        <v>22017.0</v>
      </c>
      <c r="B3755" s="39">
        <f t="shared" si="1"/>
        <v>61</v>
      </c>
      <c r="C3755" s="39" t="str">
        <f>IFERROR(__xludf.DUMMYFUNCTION("IF(ISBETWEEN(B3755,60,69), ""Old"", IF(ISBETWEEN(B3755, 20, 29), ""Young"", ""Other""))"),"Old")</f>
        <v>Old</v>
      </c>
    </row>
    <row r="3756">
      <c r="A3756" s="40">
        <v>22018.0</v>
      </c>
      <c r="B3756" s="39">
        <f t="shared" si="1"/>
        <v>61</v>
      </c>
      <c r="C3756" s="39" t="str">
        <f>IFERROR(__xludf.DUMMYFUNCTION("IF(ISBETWEEN(B3756,60,69), ""Old"", IF(ISBETWEEN(B3756, 20, 29), ""Young"", ""Other""))"),"Old")</f>
        <v>Old</v>
      </c>
    </row>
    <row r="3757">
      <c r="A3757" s="40">
        <v>22019.0</v>
      </c>
      <c r="B3757" s="39">
        <f t="shared" si="1"/>
        <v>61</v>
      </c>
      <c r="C3757" s="39" t="str">
        <f>IFERROR(__xludf.DUMMYFUNCTION("IF(ISBETWEEN(B3757,60,69), ""Old"", IF(ISBETWEEN(B3757, 20, 29), ""Young"", ""Other""))"),"Old")</f>
        <v>Old</v>
      </c>
    </row>
    <row r="3758">
      <c r="A3758" s="40">
        <v>22020.0</v>
      </c>
      <c r="B3758" s="39">
        <f t="shared" si="1"/>
        <v>61</v>
      </c>
      <c r="C3758" s="39" t="str">
        <f>IFERROR(__xludf.DUMMYFUNCTION("IF(ISBETWEEN(B3758,60,69), ""Old"", IF(ISBETWEEN(B3758, 20, 29), ""Young"", ""Other""))"),"Old")</f>
        <v>Old</v>
      </c>
    </row>
    <row r="3759">
      <c r="A3759" s="40">
        <v>22021.0</v>
      </c>
      <c r="B3759" s="39">
        <f t="shared" si="1"/>
        <v>61</v>
      </c>
      <c r="C3759" s="39" t="str">
        <f>IFERROR(__xludf.DUMMYFUNCTION("IF(ISBETWEEN(B3759,60,69), ""Old"", IF(ISBETWEEN(B3759, 20, 29), ""Young"", ""Other""))"),"Old")</f>
        <v>Old</v>
      </c>
    </row>
    <row r="3760">
      <c r="A3760" s="40">
        <v>22022.0</v>
      </c>
      <c r="B3760" s="39">
        <f t="shared" si="1"/>
        <v>61</v>
      </c>
      <c r="C3760" s="39" t="str">
        <f>IFERROR(__xludf.DUMMYFUNCTION("IF(ISBETWEEN(B3760,60,69), ""Old"", IF(ISBETWEEN(B3760, 20, 29), ""Young"", ""Other""))"),"Old")</f>
        <v>Old</v>
      </c>
    </row>
    <row r="3761">
      <c r="A3761" s="40">
        <v>22023.0</v>
      </c>
      <c r="B3761" s="39">
        <f t="shared" si="1"/>
        <v>61</v>
      </c>
      <c r="C3761" s="39" t="str">
        <f>IFERROR(__xludf.DUMMYFUNCTION("IF(ISBETWEEN(B3761,60,69), ""Old"", IF(ISBETWEEN(B3761, 20, 29), ""Young"", ""Other""))"),"Old")</f>
        <v>Old</v>
      </c>
    </row>
    <row r="3762">
      <c r="A3762" s="40">
        <v>22024.0</v>
      </c>
      <c r="B3762" s="39">
        <f t="shared" si="1"/>
        <v>61</v>
      </c>
      <c r="C3762" s="39" t="str">
        <f>IFERROR(__xludf.DUMMYFUNCTION("IF(ISBETWEEN(B3762,60,69), ""Old"", IF(ISBETWEEN(B3762, 20, 29), ""Young"", ""Other""))"),"Old")</f>
        <v>Old</v>
      </c>
    </row>
    <row r="3763">
      <c r="A3763" s="40">
        <v>22025.0</v>
      </c>
      <c r="B3763" s="39">
        <f t="shared" si="1"/>
        <v>61</v>
      </c>
      <c r="C3763" s="39" t="str">
        <f>IFERROR(__xludf.DUMMYFUNCTION("IF(ISBETWEEN(B3763,60,69), ""Old"", IF(ISBETWEEN(B3763, 20, 29), ""Young"", ""Other""))"),"Old")</f>
        <v>Old</v>
      </c>
    </row>
    <row r="3764">
      <c r="A3764" s="40">
        <v>22026.0</v>
      </c>
      <c r="B3764" s="39">
        <f t="shared" si="1"/>
        <v>61</v>
      </c>
      <c r="C3764" s="39" t="str">
        <f>IFERROR(__xludf.DUMMYFUNCTION("IF(ISBETWEEN(B3764,60,69), ""Old"", IF(ISBETWEEN(B3764, 20, 29), ""Young"", ""Other""))"),"Old")</f>
        <v>Old</v>
      </c>
    </row>
    <row r="3765">
      <c r="A3765" s="40">
        <v>22027.0</v>
      </c>
      <c r="B3765" s="39">
        <f t="shared" si="1"/>
        <v>61</v>
      </c>
      <c r="C3765" s="39" t="str">
        <f>IFERROR(__xludf.DUMMYFUNCTION("IF(ISBETWEEN(B3765,60,69), ""Old"", IF(ISBETWEEN(B3765, 20, 29), ""Young"", ""Other""))"),"Old")</f>
        <v>Old</v>
      </c>
    </row>
    <row r="3766">
      <c r="A3766" s="40">
        <v>22028.0</v>
      </c>
      <c r="B3766" s="39">
        <f t="shared" si="1"/>
        <v>61</v>
      </c>
      <c r="C3766" s="39" t="str">
        <f>IFERROR(__xludf.DUMMYFUNCTION("IF(ISBETWEEN(B3766,60,69), ""Old"", IF(ISBETWEEN(B3766, 20, 29), ""Young"", ""Other""))"),"Old")</f>
        <v>Old</v>
      </c>
    </row>
    <row r="3767">
      <c r="A3767" s="40">
        <v>22029.0</v>
      </c>
      <c r="B3767" s="39">
        <f t="shared" si="1"/>
        <v>61</v>
      </c>
      <c r="C3767" s="39" t="str">
        <f>IFERROR(__xludf.DUMMYFUNCTION("IF(ISBETWEEN(B3767,60,69), ""Old"", IF(ISBETWEEN(B3767, 20, 29), ""Young"", ""Other""))"),"Old")</f>
        <v>Old</v>
      </c>
    </row>
    <row r="3768">
      <c r="A3768" s="40">
        <v>22030.0</v>
      </c>
      <c r="B3768" s="39">
        <f t="shared" si="1"/>
        <v>61</v>
      </c>
      <c r="C3768" s="39" t="str">
        <f>IFERROR(__xludf.DUMMYFUNCTION("IF(ISBETWEEN(B3768,60,69), ""Old"", IF(ISBETWEEN(B3768, 20, 29), ""Young"", ""Other""))"),"Old")</f>
        <v>Old</v>
      </c>
    </row>
    <row r="3769">
      <c r="A3769" s="40">
        <v>22031.0</v>
      </c>
      <c r="B3769" s="39">
        <f t="shared" si="1"/>
        <v>61</v>
      </c>
      <c r="C3769" s="39" t="str">
        <f>IFERROR(__xludf.DUMMYFUNCTION("IF(ISBETWEEN(B3769,60,69), ""Old"", IF(ISBETWEEN(B3769, 20, 29), ""Young"", ""Other""))"),"Old")</f>
        <v>Old</v>
      </c>
    </row>
    <row r="3770">
      <c r="A3770" s="40">
        <v>22032.0</v>
      </c>
      <c r="B3770" s="39">
        <f t="shared" si="1"/>
        <v>61</v>
      </c>
      <c r="C3770" s="39" t="str">
        <f>IFERROR(__xludf.DUMMYFUNCTION("IF(ISBETWEEN(B3770,60,69), ""Old"", IF(ISBETWEEN(B3770, 20, 29), ""Young"", ""Other""))"),"Old")</f>
        <v>Old</v>
      </c>
    </row>
    <row r="3771">
      <c r="A3771" s="40">
        <v>22033.0</v>
      </c>
      <c r="B3771" s="39">
        <f t="shared" si="1"/>
        <v>61</v>
      </c>
      <c r="C3771" s="39" t="str">
        <f>IFERROR(__xludf.DUMMYFUNCTION("IF(ISBETWEEN(B3771,60,69), ""Old"", IF(ISBETWEEN(B3771, 20, 29), ""Young"", ""Other""))"),"Old")</f>
        <v>Old</v>
      </c>
    </row>
    <row r="3772">
      <c r="A3772" s="40">
        <v>22034.0</v>
      </c>
      <c r="B3772" s="39">
        <f t="shared" si="1"/>
        <v>61</v>
      </c>
      <c r="C3772" s="39" t="str">
        <f>IFERROR(__xludf.DUMMYFUNCTION("IF(ISBETWEEN(B3772,60,69), ""Old"", IF(ISBETWEEN(B3772, 20, 29), ""Young"", ""Other""))"),"Old")</f>
        <v>Old</v>
      </c>
    </row>
    <row r="3773">
      <c r="A3773" s="40">
        <v>22035.0</v>
      </c>
      <c r="B3773" s="39">
        <f t="shared" si="1"/>
        <v>61</v>
      </c>
      <c r="C3773" s="39" t="str">
        <f>IFERROR(__xludf.DUMMYFUNCTION("IF(ISBETWEEN(B3773,60,69), ""Old"", IF(ISBETWEEN(B3773, 20, 29), ""Young"", ""Other""))"),"Old")</f>
        <v>Old</v>
      </c>
    </row>
    <row r="3774">
      <c r="A3774" s="40">
        <v>22036.0</v>
      </c>
      <c r="B3774" s="39">
        <f t="shared" si="1"/>
        <v>61</v>
      </c>
      <c r="C3774" s="39" t="str">
        <f>IFERROR(__xludf.DUMMYFUNCTION("IF(ISBETWEEN(B3774,60,69), ""Old"", IF(ISBETWEEN(B3774, 20, 29), ""Young"", ""Other""))"),"Old")</f>
        <v>Old</v>
      </c>
    </row>
    <row r="3775">
      <c r="A3775" s="40">
        <v>22037.0</v>
      </c>
      <c r="B3775" s="39">
        <f t="shared" si="1"/>
        <v>61</v>
      </c>
      <c r="C3775" s="39" t="str">
        <f>IFERROR(__xludf.DUMMYFUNCTION("IF(ISBETWEEN(B3775,60,69), ""Old"", IF(ISBETWEEN(B3775, 20, 29), ""Young"", ""Other""))"),"Old")</f>
        <v>Old</v>
      </c>
    </row>
    <row r="3776">
      <c r="A3776" s="40">
        <v>22038.0</v>
      </c>
      <c r="B3776" s="39">
        <f t="shared" si="1"/>
        <v>61</v>
      </c>
      <c r="C3776" s="39" t="str">
        <f>IFERROR(__xludf.DUMMYFUNCTION("IF(ISBETWEEN(B3776,60,69), ""Old"", IF(ISBETWEEN(B3776, 20, 29), ""Young"", ""Other""))"),"Old")</f>
        <v>Old</v>
      </c>
    </row>
    <row r="3777">
      <c r="A3777" s="40">
        <v>22039.0</v>
      </c>
      <c r="B3777" s="39">
        <f t="shared" si="1"/>
        <v>61</v>
      </c>
      <c r="C3777" s="39" t="str">
        <f>IFERROR(__xludf.DUMMYFUNCTION("IF(ISBETWEEN(B3777,60,69), ""Old"", IF(ISBETWEEN(B3777, 20, 29), ""Young"", ""Other""))"),"Old")</f>
        <v>Old</v>
      </c>
    </row>
    <row r="3778">
      <c r="A3778" s="40">
        <v>22040.0</v>
      </c>
      <c r="B3778" s="39">
        <f t="shared" si="1"/>
        <v>61</v>
      </c>
      <c r="C3778" s="39" t="str">
        <f>IFERROR(__xludf.DUMMYFUNCTION("IF(ISBETWEEN(B3778,60,69), ""Old"", IF(ISBETWEEN(B3778, 20, 29), ""Young"", ""Other""))"),"Old")</f>
        <v>Old</v>
      </c>
    </row>
    <row r="3779">
      <c r="A3779" s="40">
        <v>22041.0</v>
      </c>
      <c r="B3779" s="39">
        <f t="shared" si="1"/>
        <v>61</v>
      </c>
      <c r="C3779" s="39" t="str">
        <f>IFERROR(__xludf.DUMMYFUNCTION("IF(ISBETWEEN(B3779,60,69), ""Old"", IF(ISBETWEEN(B3779, 20, 29), ""Young"", ""Other""))"),"Old")</f>
        <v>Old</v>
      </c>
    </row>
    <row r="3780">
      <c r="A3780" s="40">
        <v>22042.0</v>
      </c>
      <c r="B3780" s="39">
        <f t="shared" si="1"/>
        <v>61</v>
      </c>
      <c r="C3780" s="39" t="str">
        <f>IFERROR(__xludf.DUMMYFUNCTION("IF(ISBETWEEN(B3780,60,69), ""Old"", IF(ISBETWEEN(B3780, 20, 29), ""Young"", ""Other""))"),"Old")</f>
        <v>Old</v>
      </c>
    </row>
    <row r="3781">
      <c r="A3781" s="40">
        <v>22043.0</v>
      </c>
      <c r="B3781" s="39">
        <f t="shared" si="1"/>
        <v>61</v>
      </c>
      <c r="C3781" s="39" t="str">
        <f>IFERROR(__xludf.DUMMYFUNCTION("IF(ISBETWEEN(B3781,60,69), ""Old"", IF(ISBETWEEN(B3781, 20, 29), ""Young"", ""Other""))"),"Old")</f>
        <v>Old</v>
      </c>
    </row>
    <row r="3782">
      <c r="A3782" s="40">
        <v>22044.0</v>
      </c>
      <c r="B3782" s="39">
        <f t="shared" si="1"/>
        <v>61</v>
      </c>
      <c r="C3782" s="39" t="str">
        <f>IFERROR(__xludf.DUMMYFUNCTION("IF(ISBETWEEN(B3782,60,69), ""Old"", IF(ISBETWEEN(B3782, 20, 29), ""Young"", ""Other""))"),"Old")</f>
        <v>Old</v>
      </c>
    </row>
    <row r="3783">
      <c r="A3783" s="40">
        <v>22045.0</v>
      </c>
      <c r="B3783" s="39">
        <f t="shared" si="1"/>
        <v>61</v>
      </c>
      <c r="C3783" s="39" t="str">
        <f>IFERROR(__xludf.DUMMYFUNCTION("IF(ISBETWEEN(B3783,60,69), ""Old"", IF(ISBETWEEN(B3783, 20, 29), ""Young"", ""Other""))"),"Old")</f>
        <v>Old</v>
      </c>
    </row>
    <row r="3784">
      <c r="A3784" s="40">
        <v>22046.0</v>
      </c>
      <c r="B3784" s="39">
        <f t="shared" si="1"/>
        <v>61</v>
      </c>
      <c r="C3784" s="39" t="str">
        <f>IFERROR(__xludf.DUMMYFUNCTION("IF(ISBETWEEN(B3784,60,69), ""Old"", IF(ISBETWEEN(B3784, 20, 29), ""Young"", ""Other""))"),"Old")</f>
        <v>Old</v>
      </c>
    </row>
    <row r="3785">
      <c r="A3785" s="40">
        <v>22047.0</v>
      </c>
      <c r="B3785" s="39">
        <f t="shared" si="1"/>
        <v>61</v>
      </c>
      <c r="C3785" s="39" t="str">
        <f>IFERROR(__xludf.DUMMYFUNCTION("IF(ISBETWEEN(B3785,60,69), ""Old"", IF(ISBETWEEN(B3785, 20, 29), ""Young"", ""Other""))"),"Old")</f>
        <v>Old</v>
      </c>
    </row>
    <row r="3786">
      <c r="A3786" s="40">
        <v>22048.0</v>
      </c>
      <c r="B3786" s="39">
        <f t="shared" si="1"/>
        <v>61</v>
      </c>
      <c r="C3786" s="39" t="str">
        <f>IFERROR(__xludf.DUMMYFUNCTION("IF(ISBETWEEN(B3786,60,69), ""Old"", IF(ISBETWEEN(B3786, 20, 29), ""Young"", ""Other""))"),"Old")</f>
        <v>Old</v>
      </c>
    </row>
    <row r="3787">
      <c r="A3787" s="40">
        <v>22049.0</v>
      </c>
      <c r="B3787" s="39">
        <f t="shared" si="1"/>
        <v>61</v>
      </c>
      <c r="C3787" s="39" t="str">
        <f>IFERROR(__xludf.DUMMYFUNCTION("IF(ISBETWEEN(B3787,60,69), ""Old"", IF(ISBETWEEN(B3787, 20, 29), ""Young"", ""Other""))"),"Old")</f>
        <v>Old</v>
      </c>
    </row>
    <row r="3788">
      <c r="A3788" s="40">
        <v>22050.0</v>
      </c>
      <c r="B3788" s="39">
        <f t="shared" si="1"/>
        <v>61</v>
      </c>
      <c r="C3788" s="39" t="str">
        <f>IFERROR(__xludf.DUMMYFUNCTION("IF(ISBETWEEN(B3788,60,69), ""Old"", IF(ISBETWEEN(B3788, 20, 29), ""Young"", ""Other""))"),"Old")</f>
        <v>Old</v>
      </c>
    </row>
    <row r="3789">
      <c r="A3789" s="40">
        <v>22051.0</v>
      </c>
      <c r="B3789" s="39">
        <f t="shared" si="1"/>
        <v>61</v>
      </c>
      <c r="C3789" s="39" t="str">
        <f>IFERROR(__xludf.DUMMYFUNCTION("IF(ISBETWEEN(B3789,60,69), ""Old"", IF(ISBETWEEN(B3789, 20, 29), ""Young"", ""Other""))"),"Old")</f>
        <v>Old</v>
      </c>
    </row>
    <row r="3790">
      <c r="A3790" s="40">
        <v>22052.0</v>
      </c>
      <c r="B3790" s="39">
        <f t="shared" si="1"/>
        <v>61</v>
      </c>
      <c r="C3790" s="39" t="str">
        <f>IFERROR(__xludf.DUMMYFUNCTION("IF(ISBETWEEN(B3790,60,69), ""Old"", IF(ISBETWEEN(B3790, 20, 29), ""Young"", ""Other""))"),"Old")</f>
        <v>Old</v>
      </c>
    </row>
    <row r="3791">
      <c r="A3791" s="40">
        <v>22053.0</v>
      </c>
      <c r="B3791" s="39">
        <f t="shared" si="1"/>
        <v>61</v>
      </c>
      <c r="C3791" s="39" t="str">
        <f>IFERROR(__xludf.DUMMYFUNCTION("IF(ISBETWEEN(B3791,60,69), ""Old"", IF(ISBETWEEN(B3791, 20, 29), ""Young"", ""Other""))"),"Old")</f>
        <v>Old</v>
      </c>
    </row>
    <row r="3792">
      <c r="A3792" s="40">
        <v>22054.0</v>
      </c>
      <c r="B3792" s="39">
        <f t="shared" si="1"/>
        <v>61</v>
      </c>
      <c r="C3792" s="39" t="str">
        <f>IFERROR(__xludf.DUMMYFUNCTION("IF(ISBETWEEN(B3792,60,69), ""Old"", IF(ISBETWEEN(B3792, 20, 29), ""Young"", ""Other""))"),"Old")</f>
        <v>Old</v>
      </c>
    </row>
    <row r="3793">
      <c r="A3793" s="40">
        <v>22055.0</v>
      </c>
      <c r="B3793" s="39">
        <f t="shared" si="1"/>
        <v>61</v>
      </c>
      <c r="C3793" s="39" t="str">
        <f>IFERROR(__xludf.DUMMYFUNCTION("IF(ISBETWEEN(B3793,60,69), ""Old"", IF(ISBETWEEN(B3793, 20, 29), ""Young"", ""Other""))"),"Old")</f>
        <v>Old</v>
      </c>
    </row>
    <row r="3794">
      <c r="A3794" s="40">
        <v>22056.0</v>
      </c>
      <c r="B3794" s="39">
        <f t="shared" si="1"/>
        <v>61</v>
      </c>
      <c r="C3794" s="39" t="str">
        <f>IFERROR(__xludf.DUMMYFUNCTION("IF(ISBETWEEN(B3794,60,69), ""Old"", IF(ISBETWEEN(B3794, 20, 29), ""Young"", ""Other""))"),"Old")</f>
        <v>Old</v>
      </c>
    </row>
    <row r="3795">
      <c r="A3795" s="40">
        <v>22057.0</v>
      </c>
      <c r="B3795" s="39">
        <f t="shared" si="1"/>
        <v>61</v>
      </c>
      <c r="C3795" s="39" t="str">
        <f>IFERROR(__xludf.DUMMYFUNCTION("IF(ISBETWEEN(B3795,60,69), ""Old"", IF(ISBETWEEN(B3795, 20, 29), ""Young"", ""Other""))"),"Old")</f>
        <v>Old</v>
      </c>
    </row>
    <row r="3796">
      <c r="A3796" s="40">
        <v>22058.0</v>
      </c>
      <c r="B3796" s="39">
        <f t="shared" si="1"/>
        <v>61</v>
      </c>
      <c r="C3796" s="39" t="str">
        <f>IFERROR(__xludf.DUMMYFUNCTION("IF(ISBETWEEN(B3796,60,69), ""Old"", IF(ISBETWEEN(B3796, 20, 29), ""Young"", ""Other""))"),"Old")</f>
        <v>Old</v>
      </c>
    </row>
    <row r="3797">
      <c r="A3797" s="40">
        <v>22059.0</v>
      </c>
      <c r="B3797" s="39">
        <f t="shared" si="1"/>
        <v>61</v>
      </c>
      <c r="C3797" s="39" t="str">
        <f>IFERROR(__xludf.DUMMYFUNCTION("IF(ISBETWEEN(B3797,60,69), ""Old"", IF(ISBETWEEN(B3797, 20, 29), ""Young"", ""Other""))"),"Old")</f>
        <v>Old</v>
      </c>
    </row>
    <row r="3798">
      <c r="A3798" s="40">
        <v>22060.0</v>
      </c>
      <c r="B3798" s="39">
        <f t="shared" si="1"/>
        <v>61</v>
      </c>
      <c r="C3798" s="39" t="str">
        <f>IFERROR(__xludf.DUMMYFUNCTION("IF(ISBETWEEN(B3798,60,69), ""Old"", IF(ISBETWEEN(B3798, 20, 29), ""Young"", ""Other""))"),"Old")</f>
        <v>Old</v>
      </c>
    </row>
    <row r="3799">
      <c r="A3799" s="40">
        <v>22061.0</v>
      </c>
      <c r="B3799" s="39">
        <f t="shared" si="1"/>
        <v>61</v>
      </c>
      <c r="C3799" s="39" t="str">
        <f>IFERROR(__xludf.DUMMYFUNCTION("IF(ISBETWEEN(B3799,60,69), ""Old"", IF(ISBETWEEN(B3799, 20, 29), ""Young"", ""Other""))"),"Old")</f>
        <v>Old</v>
      </c>
    </row>
    <row r="3800">
      <c r="A3800" s="40">
        <v>22062.0</v>
      </c>
      <c r="B3800" s="39">
        <f t="shared" si="1"/>
        <v>61</v>
      </c>
      <c r="C3800" s="39" t="str">
        <f>IFERROR(__xludf.DUMMYFUNCTION("IF(ISBETWEEN(B3800,60,69), ""Old"", IF(ISBETWEEN(B3800, 20, 29), ""Young"", ""Other""))"),"Old")</f>
        <v>Old</v>
      </c>
    </row>
    <row r="3801">
      <c r="A3801" s="40">
        <v>22063.0</v>
      </c>
      <c r="B3801" s="39">
        <f t="shared" si="1"/>
        <v>61</v>
      </c>
      <c r="C3801" s="39" t="str">
        <f>IFERROR(__xludf.DUMMYFUNCTION("IF(ISBETWEEN(B3801,60,69), ""Old"", IF(ISBETWEEN(B3801, 20, 29), ""Young"", ""Other""))"),"Old")</f>
        <v>Old</v>
      </c>
    </row>
    <row r="3802">
      <c r="A3802" s="40">
        <v>22064.0</v>
      </c>
      <c r="B3802" s="39">
        <f t="shared" si="1"/>
        <v>61</v>
      </c>
      <c r="C3802" s="39" t="str">
        <f>IFERROR(__xludf.DUMMYFUNCTION("IF(ISBETWEEN(B3802,60,69), ""Old"", IF(ISBETWEEN(B3802, 20, 29), ""Young"", ""Other""))"),"Old")</f>
        <v>Old</v>
      </c>
    </row>
    <row r="3803">
      <c r="A3803" s="40">
        <v>22065.0</v>
      </c>
      <c r="B3803" s="39">
        <f t="shared" si="1"/>
        <v>61</v>
      </c>
      <c r="C3803" s="39" t="str">
        <f>IFERROR(__xludf.DUMMYFUNCTION("IF(ISBETWEEN(B3803,60,69), ""Old"", IF(ISBETWEEN(B3803, 20, 29), ""Young"", ""Other""))"),"Old")</f>
        <v>Old</v>
      </c>
    </row>
    <row r="3804">
      <c r="A3804" s="40">
        <v>22066.0</v>
      </c>
      <c r="B3804" s="39">
        <f t="shared" si="1"/>
        <v>61</v>
      </c>
      <c r="C3804" s="39" t="str">
        <f>IFERROR(__xludf.DUMMYFUNCTION("IF(ISBETWEEN(B3804,60,69), ""Old"", IF(ISBETWEEN(B3804, 20, 29), ""Young"", ""Other""))"),"Old")</f>
        <v>Old</v>
      </c>
    </row>
    <row r="3805">
      <c r="A3805" s="40">
        <v>22067.0</v>
      </c>
      <c r="B3805" s="39">
        <f t="shared" si="1"/>
        <v>61</v>
      </c>
      <c r="C3805" s="39" t="str">
        <f>IFERROR(__xludf.DUMMYFUNCTION("IF(ISBETWEEN(B3805,60,69), ""Old"", IF(ISBETWEEN(B3805, 20, 29), ""Young"", ""Other""))"),"Old")</f>
        <v>Old</v>
      </c>
    </row>
    <row r="3806">
      <c r="A3806" s="40">
        <v>22068.0</v>
      </c>
      <c r="B3806" s="39">
        <f t="shared" si="1"/>
        <v>61</v>
      </c>
      <c r="C3806" s="39" t="str">
        <f>IFERROR(__xludf.DUMMYFUNCTION("IF(ISBETWEEN(B3806,60,69), ""Old"", IF(ISBETWEEN(B3806, 20, 29), ""Young"", ""Other""))"),"Old")</f>
        <v>Old</v>
      </c>
    </row>
    <row r="3807">
      <c r="A3807" s="40">
        <v>22069.0</v>
      </c>
      <c r="B3807" s="39">
        <f t="shared" si="1"/>
        <v>61</v>
      </c>
      <c r="C3807" s="39" t="str">
        <f>IFERROR(__xludf.DUMMYFUNCTION("IF(ISBETWEEN(B3807,60,69), ""Old"", IF(ISBETWEEN(B3807, 20, 29), ""Young"", ""Other""))"),"Old")</f>
        <v>Old</v>
      </c>
    </row>
    <row r="3808">
      <c r="A3808" s="40">
        <v>22070.0</v>
      </c>
      <c r="B3808" s="39">
        <f t="shared" si="1"/>
        <v>61</v>
      </c>
      <c r="C3808" s="39" t="str">
        <f>IFERROR(__xludf.DUMMYFUNCTION("IF(ISBETWEEN(B3808,60,69), ""Old"", IF(ISBETWEEN(B3808, 20, 29), ""Young"", ""Other""))"),"Old")</f>
        <v>Old</v>
      </c>
    </row>
    <row r="3809">
      <c r="A3809" s="40">
        <v>22071.0</v>
      </c>
      <c r="B3809" s="39">
        <f t="shared" si="1"/>
        <v>61</v>
      </c>
      <c r="C3809" s="39" t="str">
        <f>IFERROR(__xludf.DUMMYFUNCTION("IF(ISBETWEEN(B3809,60,69), ""Old"", IF(ISBETWEEN(B3809, 20, 29), ""Young"", ""Other""))"),"Old")</f>
        <v>Old</v>
      </c>
    </row>
    <row r="3810">
      <c r="A3810" s="40">
        <v>22072.0</v>
      </c>
      <c r="B3810" s="39">
        <f t="shared" si="1"/>
        <v>61</v>
      </c>
      <c r="C3810" s="39" t="str">
        <f>IFERROR(__xludf.DUMMYFUNCTION("IF(ISBETWEEN(B3810,60,69), ""Old"", IF(ISBETWEEN(B3810, 20, 29), ""Young"", ""Other""))"),"Old")</f>
        <v>Old</v>
      </c>
    </row>
    <row r="3811">
      <c r="A3811" s="40">
        <v>22073.0</v>
      </c>
      <c r="B3811" s="39">
        <f t="shared" si="1"/>
        <v>61</v>
      </c>
      <c r="C3811" s="39" t="str">
        <f>IFERROR(__xludf.DUMMYFUNCTION("IF(ISBETWEEN(B3811,60,69), ""Old"", IF(ISBETWEEN(B3811, 20, 29), ""Young"", ""Other""))"),"Old")</f>
        <v>Old</v>
      </c>
    </row>
    <row r="3812">
      <c r="A3812" s="40">
        <v>22074.0</v>
      </c>
      <c r="B3812" s="39">
        <f t="shared" si="1"/>
        <v>61</v>
      </c>
      <c r="C3812" s="39" t="str">
        <f>IFERROR(__xludf.DUMMYFUNCTION("IF(ISBETWEEN(B3812,60,69), ""Old"", IF(ISBETWEEN(B3812, 20, 29), ""Young"", ""Other""))"),"Old")</f>
        <v>Old</v>
      </c>
    </row>
    <row r="3813">
      <c r="A3813" s="40">
        <v>22075.0</v>
      </c>
      <c r="B3813" s="39">
        <f t="shared" si="1"/>
        <v>61</v>
      </c>
      <c r="C3813" s="39" t="str">
        <f>IFERROR(__xludf.DUMMYFUNCTION("IF(ISBETWEEN(B3813,60,69), ""Old"", IF(ISBETWEEN(B3813, 20, 29), ""Young"", ""Other""))"),"Old")</f>
        <v>Old</v>
      </c>
    </row>
    <row r="3814">
      <c r="A3814" s="40">
        <v>22076.0</v>
      </c>
      <c r="B3814" s="39">
        <f t="shared" si="1"/>
        <v>61</v>
      </c>
      <c r="C3814" s="39" t="str">
        <f>IFERROR(__xludf.DUMMYFUNCTION("IF(ISBETWEEN(B3814,60,69), ""Old"", IF(ISBETWEEN(B3814, 20, 29), ""Young"", ""Other""))"),"Old")</f>
        <v>Old</v>
      </c>
    </row>
    <row r="3815">
      <c r="A3815" s="40">
        <v>22077.0</v>
      </c>
      <c r="B3815" s="39">
        <f t="shared" si="1"/>
        <v>61</v>
      </c>
      <c r="C3815" s="39" t="str">
        <f>IFERROR(__xludf.DUMMYFUNCTION("IF(ISBETWEEN(B3815,60,69), ""Old"", IF(ISBETWEEN(B3815, 20, 29), ""Young"", ""Other""))"),"Old")</f>
        <v>Old</v>
      </c>
    </row>
    <row r="3816">
      <c r="A3816" s="40">
        <v>22078.0</v>
      </c>
      <c r="B3816" s="39">
        <f t="shared" si="1"/>
        <v>61</v>
      </c>
      <c r="C3816" s="39" t="str">
        <f>IFERROR(__xludf.DUMMYFUNCTION("IF(ISBETWEEN(B3816,60,69), ""Old"", IF(ISBETWEEN(B3816, 20, 29), ""Young"", ""Other""))"),"Old")</f>
        <v>Old</v>
      </c>
    </row>
    <row r="3817">
      <c r="A3817" s="40">
        <v>22079.0</v>
      </c>
      <c r="B3817" s="39">
        <f t="shared" si="1"/>
        <v>61</v>
      </c>
      <c r="C3817" s="39" t="str">
        <f>IFERROR(__xludf.DUMMYFUNCTION("IF(ISBETWEEN(B3817,60,69), ""Old"", IF(ISBETWEEN(B3817, 20, 29), ""Young"", ""Other""))"),"Old")</f>
        <v>Old</v>
      </c>
    </row>
    <row r="3818">
      <c r="A3818" s="40">
        <v>22080.0</v>
      </c>
      <c r="B3818" s="39">
        <f t="shared" si="1"/>
        <v>61</v>
      </c>
      <c r="C3818" s="39" t="str">
        <f>IFERROR(__xludf.DUMMYFUNCTION("IF(ISBETWEEN(B3818,60,69), ""Old"", IF(ISBETWEEN(B3818, 20, 29), ""Young"", ""Other""))"),"Old")</f>
        <v>Old</v>
      </c>
    </row>
    <row r="3819">
      <c r="A3819" s="40">
        <v>22081.0</v>
      </c>
      <c r="B3819" s="39">
        <f t="shared" si="1"/>
        <v>61</v>
      </c>
      <c r="C3819" s="39" t="str">
        <f>IFERROR(__xludf.DUMMYFUNCTION("IF(ISBETWEEN(B3819,60,69), ""Old"", IF(ISBETWEEN(B3819, 20, 29), ""Young"", ""Other""))"),"Old")</f>
        <v>Old</v>
      </c>
    </row>
    <row r="3820">
      <c r="A3820" s="40">
        <v>22082.0</v>
      </c>
      <c r="B3820" s="39">
        <f t="shared" si="1"/>
        <v>61</v>
      </c>
      <c r="C3820" s="39" t="str">
        <f>IFERROR(__xludf.DUMMYFUNCTION("IF(ISBETWEEN(B3820,60,69), ""Old"", IF(ISBETWEEN(B3820, 20, 29), ""Young"", ""Other""))"),"Old")</f>
        <v>Old</v>
      </c>
    </row>
    <row r="3821">
      <c r="A3821" s="40">
        <v>22083.0</v>
      </c>
      <c r="B3821" s="39">
        <f t="shared" si="1"/>
        <v>61</v>
      </c>
      <c r="C3821" s="39" t="str">
        <f>IFERROR(__xludf.DUMMYFUNCTION("IF(ISBETWEEN(B3821,60,69), ""Old"", IF(ISBETWEEN(B3821, 20, 29), ""Young"", ""Other""))"),"Old")</f>
        <v>Old</v>
      </c>
    </row>
    <row r="3822">
      <c r="A3822" s="40">
        <v>22084.0</v>
      </c>
      <c r="B3822" s="39">
        <f t="shared" si="1"/>
        <v>61</v>
      </c>
      <c r="C3822" s="39" t="str">
        <f>IFERROR(__xludf.DUMMYFUNCTION("IF(ISBETWEEN(B3822,60,69), ""Old"", IF(ISBETWEEN(B3822, 20, 29), ""Young"", ""Other""))"),"Old")</f>
        <v>Old</v>
      </c>
    </row>
    <row r="3823">
      <c r="A3823" s="40">
        <v>22085.0</v>
      </c>
      <c r="B3823" s="39">
        <f t="shared" si="1"/>
        <v>61</v>
      </c>
      <c r="C3823" s="39" t="str">
        <f>IFERROR(__xludf.DUMMYFUNCTION("IF(ISBETWEEN(B3823,60,69), ""Old"", IF(ISBETWEEN(B3823, 20, 29), ""Young"", ""Other""))"),"Old")</f>
        <v>Old</v>
      </c>
    </row>
    <row r="3824">
      <c r="A3824" s="40">
        <v>22086.0</v>
      </c>
      <c r="B3824" s="39">
        <f t="shared" si="1"/>
        <v>61</v>
      </c>
      <c r="C3824" s="39" t="str">
        <f>IFERROR(__xludf.DUMMYFUNCTION("IF(ISBETWEEN(B3824,60,69), ""Old"", IF(ISBETWEEN(B3824, 20, 29), ""Young"", ""Other""))"),"Old")</f>
        <v>Old</v>
      </c>
    </row>
    <row r="3825">
      <c r="A3825" s="40">
        <v>22087.0</v>
      </c>
      <c r="B3825" s="39">
        <f t="shared" si="1"/>
        <v>61</v>
      </c>
      <c r="C3825" s="39" t="str">
        <f>IFERROR(__xludf.DUMMYFUNCTION("IF(ISBETWEEN(B3825,60,69), ""Old"", IF(ISBETWEEN(B3825, 20, 29), ""Young"", ""Other""))"),"Old")</f>
        <v>Old</v>
      </c>
    </row>
    <row r="3826">
      <c r="A3826" s="40">
        <v>22088.0</v>
      </c>
      <c r="B3826" s="39">
        <f t="shared" si="1"/>
        <v>61</v>
      </c>
      <c r="C3826" s="39" t="str">
        <f>IFERROR(__xludf.DUMMYFUNCTION("IF(ISBETWEEN(B3826,60,69), ""Old"", IF(ISBETWEEN(B3826, 20, 29), ""Young"", ""Other""))"),"Old")</f>
        <v>Old</v>
      </c>
    </row>
    <row r="3827">
      <c r="A3827" s="40">
        <v>22089.0</v>
      </c>
      <c r="B3827" s="39">
        <f t="shared" si="1"/>
        <v>61</v>
      </c>
      <c r="C3827" s="39" t="str">
        <f>IFERROR(__xludf.DUMMYFUNCTION("IF(ISBETWEEN(B3827,60,69), ""Old"", IF(ISBETWEEN(B3827, 20, 29), ""Young"", ""Other""))"),"Old")</f>
        <v>Old</v>
      </c>
    </row>
    <row r="3828">
      <c r="A3828" s="40">
        <v>22090.0</v>
      </c>
      <c r="B3828" s="39">
        <f t="shared" si="1"/>
        <v>61</v>
      </c>
      <c r="C3828" s="39" t="str">
        <f>IFERROR(__xludf.DUMMYFUNCTION("IF(ISBETWEEN(B3828,60,69), ""Old"", IF(ISBETWEEN(B3828, 20, 29), ""Young"", ""Other""))"),"Old")</f>
        <v>Old</v>
      </c>
    </row>
    <row r="3829">
      <c r="A3829" s="40">
        <v>22091.0</v>
      </c>
      <c r="B3829" s="39">
        <f t="shared" si="1"/>
        <v>61</v>
      </c>
      <c r="C3829" s="39" t="str">
        <f>IFERROR(__xludf.DUMMYFUNCTION("IF(ISBETWEEN(B3829,60,69), ""Old"", IF(ISBETWEEN(B3829, 20, 29), ""Young"", ""Other""))"),"Old")</f>
        <v>Old</v>
      </c>
    </row>
    <row r="3830">
      <c r="A3830" s="40">
        <v>22092.0</v>
      </c>
      <c r="B3830" s="39">
        <f t="shared" si="1"/>
        <v>61</v>
      </c>
      <c r="C3830" s="39" t="str">
        <f>IFERROR(__xludf.DUMMYFUNCTION("IF(ISBETWEEN(B3830,60,69), ""Old"", IF(ISBETWEEN(B3830, 20, 29), ""Young"", ""Other""))"),"Old")</f>
        <v>Old</v>
      </c>
    </row>
    <row r="3831">
      <c r="A3831" s="40">
        <v>22093.0</v>
      </c>
      <c r="B3831" s="39">
        <f t="shared" si="1"/>
        <v>61</v>
      </c>
      <c r="C3831" s="39" t="str">
        <f>IFERROR(__xludf.DUMMYFUNCTION("IF(ISBETWEEN(B3831,60,69), ""Old"", IF(ISBETWEEN(B3831, 20, 29), ""Young"", ""Other""))"),"Old")</f>
        <v>Old</v>
      </c>
    </row>
    <row r="3832">
      <c r="A3832" s="40">
        <v>22094.0</v>
      </c>
      <c r="B3832" s="39">
        <f t="shared" si="1"/>
        <v>61</v>
      </c>
      <c r="C3832" s="39" t="str">
        <f>IFERROR(__xludf.DUMMYFUNCTION("IF(ISBETWEEN(B3832,60,69), ""Old"", IF(ISBETWEEN(B3832, 20, 29), ""Young"", ""Other""))"),"Old")</f>
        <v>Old</v>
      </c>
    </row>
    <row r="3833">
      <c r="A3833" s="40">
        <v>22095.0</v>
      </c>
      <c r="B3833" s="39">
        <f t="shared" si="1"/>
        <v>61</v>
      </c>
      <c r="C3833" s="39" t="str">
        <f>IFERROR(__xludf.DUMMYFUNCTION("IF(ISBETWEEN(B3833,60,69), ""Old"", IF(ISBETWEEN(B3833, 20, 29), ""Young"", ""Other""))"),"Old")</f>
        <v>Old</v>
      </c>
    </row>
    <row r="3834">
      <c r="A3834" s="40">
        <v>22096.0</v>
      </c>
      <c r="B3834" s="39">
        <f t="shared" si="1"/>
        <v>61</v>
      </c>
      <c r="C3834" s="39" t="str">
        <f>IFERROR(__xludf.DUMMYFUNCTION("IF(ISBETWEEN(B3834,60,69), ""Old"", IF(ISBETWEEN(B3834, 20, 29), ""Young"", ""Other""))"),"Old")</f>
        <v>Old</v>
      </c>
    </row>
    <row r="3835">
      <c r="A3835" s="40">
        <v>22097.0</v>
      </c>
      <c r="B3835" s="39">
        <f t="shared" si="1"/>
        <v>61</v>
      </c>
      <c r="C3835" s="39" t="str">
        <f>IFERROR(__xludf.DUMMYFUNCTION("IF(ISBETWEEN(B3835,60,69), ""Old"", IF(ISBETWEEN(B3835, 20, 29), ""Young"", ""Other""))"),"Old")</f>
        <v>Old</v>
      </c>
    </row>
    <row r="3836">
      <c r="A3836" s="40">
        <v>22098.0</v>
      </c>
      <c r="B3836" s="39">
        <f t="shared" si="1"/>
        <v>61</v>
      </c>
      <c r="C3836" s="39" t="str">
        <f>IFERROR(__xludf.DUMMYFUNCTION("IF(ISBETWEEN(B3836,60,69), ""Old"", IF(ISBETWEEN(B3836, 20, 29), ""Young"", ""Other""))"),"Old")</f>
        <v>Old</v>
      </c>
    </row>
    <row r="3837">
      <c r="A3837" s="40">
        <v>22099.0</v>
      </c>
      <c r="B3837" s="39">
        <f t="shared" si="1"/>
        <v>61</v>
      </c>
      <c r="C3837" s="39" t="str">
        <f>IFERROR(__xludf.DUMMYFUNCTION("IF(ISBETWEEN(B3837,60,69), ""Old"", IF(ISBETWEEN(B3837, 20, 29), ""Young"", ""Other""))"),"Old")</f>
        <v>Old</v>
      </c>
    </row>
    <row r="3838">
      <c r="A3838" s="40">
        <v>22100.0</v>
      </c>
      <c r="B3838" s="39">
        <f t="shared" si="1"/>
        <v>61</v>
      </c>
      <c r="C3838" s="39" t="str">
        <f>IFERROR(__xludf.DUMMYFUNCTION("IF(ISBETWEEN(B3838,60,69), ""Old"", IF(ISBETWEEN(B3838, 20, 29), ""Young"", ""Other""))"),"Old")</f>
        <v>Old</v>
      </c>
    </row>
    <row r="3839">
      <c r="A3839" s="40">
        <v>22101.0</v>
      </c>
      <c r="B3839" s="39">
        <f t="shared" si="1"/>
        <v>61</v>
      </c>
      <c r="C3839" s="39" t="str">
        <f>IFERROR(__xludf.DUMMYFUNCTION("IF(ISBETWEEN(B3839,60,69), ""Old"", IF(ISBETWEEN(B3839, 20, 29), ""Young"", ""Other""))"),"Old")</f>
        <v>Old</v>
      </c>
    </row>
    <row r="3840">
      <c r="A3840" s="40">
        <v>22102.0</v>
      </c>
      <c r="B3840" s="39">
        <f t="shared" si="1"/>
        <v>61</v>
      </c>
      <c r="C3840" s="39" t="str">
        <f>IFERROR(__xludf.DUMMYFUNCTION("IF(ISBETWEEN(B3840,60,69), ""Old"", IF(ISBETWEEN(B3840, 20, 29), ""Young"", ""Other""))"),"Old")</f>
        <v>Old</v>
      </c>
    </row>
    <row r="3841">
      <c r="A3841" s="40">
        <v>22103.0</v>
      </c>
      <c r="B3841" s="39">
        <f t="shared" si="1"/>
        <v>61</v>
      </c>
      <c r="C3841" s="39" t="str">
        <f>IFERROR(__xludf.DUMMYFUNCTION("IF(ISBETWEEN(B3841,60,69), ""Old"", IF(ISBETWEEN(B3841, 20, 29), ""Young"", ""Other""))"),"Old")</f>
        <v>Old</v>
      </c>
    </row>
    <row r="3842">
      <c r="A3842" s="40">
        <v>22104.0</v>
      </c>
      <c r="B3842" s="39">
        <f t="shared" si="1"/>
        <v>61</v>
      </c>
      <c r="C3842" s="39" t="str">
        <f>IFERROR(__xludf.DUMMYFUNCTION("IF(ISBETWEEN(B3842,60,69), ""Old"", IF(ISBETWEEN(B3842, 20, 29), ""Young"", ""Other""))"),"Old")</f>
        <v>Old</v>
      </c>
    </row>
    <row r="3843">
      <c r="A3843" s="40">
        <v>22105.0</v>
      </c>
      <c r="B3843" s="39">
        <f t="shared" si="1"/>
        <v>61</v>
      </c>
      <c r="C3843" s="39" t="str">
        <f>IFERROR(__xludf.DUMMYFUNCTION("IF(ISBETWEEN(B3843,60,69), ""Old"", IF(ISBETWEEN(B3843, 20, 29), ""Young"", ""Other""))"),"Old")</f>
        <v>Old</v>
      </c>
    </row>
    <row r="3844">
      <c r="A3844" s="40">
        <v>22106.0</v>
      </c>
      <c r="B3844" s="39">
        <f t="shared" si="1"/>
        <v>61</v>
      </c>
      <c r="C3844" s="39" t="str">
        <f>IFERROR(__xludf.DUMMYFUNCTION("IF(ISBETWEEN(B3844,60,69), ""Old"", IF(ISBETWEEN(B3844, 20, 29), ""Young"", ""Other""))"),"Old")</f>
        <v>Old</v>
      </c>
    </row>
    <row r="3845">
      <c r="A3845" s="40">
        <v>22107.0</v>
      </c>
      <c r="B3845" s="39">
        <f t="shared" si="1"/>
        <v>61</v>
      </c>
      <c r="C3845" s="39" t="str">
        <f>IFERROR(__xludf.DUMMYFUNCTION("IF(ISBETWEEN(B3845,60,69), ""Old"", IF(ISBETWEEN(B3845, 20, 29), ""Young"", ""Other""))"),"Old")</f>
        <v>Old</v>
      </c>
    </row>
    <row r="3846">
      <c r="A3846" s="40">
        <v>22108.0</v>
      </c>
      <c r="B3846" s="39">
        <f t="shared" si="1"/>
        <v>61</v>
      </c>
      <c r="C3846" s="39" t="str">
        <f>IFERROR(__xludf.DUMMYFUNCTION("IF(ISBETWEEN(B3846,60,69), ""Old"", IF(ISBETWEEN(B3846, 20, 29), ""Young"", ""Other""))"),"Old")</f>
        <v>Old</v>
      </c>
    </row>
    <row r="3847">
      <c r="A3847" s="40">
        <v>22109.0</v>
      </c>
      <c r="B3847" s="39">
        <f t="shared" si="1"/>
        <v>61</v>
      </c>
      <c r="C3847" s="39" t="str">
        <f>IFERROR(__xludf.DUMMYFUNCTION("IF(ISBETWEEN(B3847,60,69), ""Old"", IF(ISBETWEEN(B3847, 20, 29), ""Young"", ""Other""))"),"Old")</f>
        <v>Old</v>
      </c>
    </row>
    <row r="3848">
      <c r="A3848" s="40">
        <v>22110.0</v>
      </c>
      <c r="B3848" s="39">
        <f t="shared" si="1"/>
        <v>61</v>
      </c>
      <c r="C3848" s="39" t="str">
        <f>IFERROR(__xludf.DUMMYFUNCTION("IF(ISBETWEEN(B3848,60,69), ""Old"", IF(ISBETWEEN(B3848, 20, 29), ""Young"", ""Other""))"),"Old")</f>
        <v>Old</v>
      </c>
    </row>
    <row r="3849">
      <c r="A3849" s="40">
        <v>22111.0</v>
      </c>
      <c r="B3849" s="39">
        <f t="shared" si="1"/>
        <v>61</v>
      </c>
      <c r="C3849" s="39" t="str">
        <f>IFERROR(__xludf.DUMMYFUNCTION("IF(ISBETWEEN(B3849,60,69), ""Old"", IF(ISBETWEEN(B3849, 20, 29), ""Young"", ""Other""))"),"Old")</f>
        <v>Old</v>
      </c>
    </row>
    <row r="3850">
      <c r="A3850" s="40">
        <v>22112.0</v>
      </c>
      <c r="B3850" s="39">
        <f t="shared" si="1"/>
        <v>61</v>
      </c>
      <c r="C3850" s="39" t="str">
        <f>IFERROR(__xludf.DUMMYFUNCTION("IF(ISBETWEEN(B3850,60,69), ""Old"", IF(ISBETWEEN(B3850, 20, 29), ""Young"", ""Other""))"),"Old")</f>
        <v>Old</v>
      </c>
    </row>
    <row r="3851">
      <c r="A3851" s="40">
        <v>22113.0</v>
      </c>
      <c r="B3851" s="39">
        <f t="shared" si="1"/>
        <v>61</v>
      </c>
      <c r="C3851" s="39" t="str">
        <f>IFERROR(__xludf.DUMMYFUNCTION("IF(ISBETWEEN(B3851,60,69), ""Old"", IF(ISBETWEEN(B3851, 20, 29), ""Young"", ""Other""))"),"Old")</f>
        <v>Old</v>
      </c>
    </row>
    <row r="3852">
      <c r="A3852" s="40">
        <v>22114.0</v>
      </c>
      <c r="B3852" s="39">
        <f t="shared" si="1"/>
        <v>61</v>
      </c>
      <c r="C3852" s="39" t="str">
        <f>IFERROR(__xludf.DUMMYFUNCTION("IF(ISBETWEEN(B3852,60,69), ""Old"", IF(ISBETWEEN(B3852, 20, 29), ""Young"", ""Other""))"),"Old")</f>
        <v>Old</v>
      </c>
    </row>
    <row r="3853">
      <c r="A3853" s="40">
        <v>22115.0</v>
      </c>
      <c r="B3853" s="39">
        <f t="shared" si="1"/>
        <v>61</v>
      </c>
      <c r="C3853" s="39" t="str">
        <f>IFERROR(__xludf.DUMMYFUNCTION("IF(ISBETWEEN(B3853,60,69), ""Old"", IF(ISBETWEEN(B3853, 20, 29), ""Young"", ""Other""))"),"Old")</f>
        <v>Old</v>
      </c>
    </row>
    <row r="3854">
      <c r="A3854" s="40">
        <v>22116.0</v>
      </c>
      <c r="B3854" s="39">
        <f t="shared" si="1"/>
        <v>61</v>
      </c>
      <c r="C3854" s="39" t="str">
        <f>IFERROR(__xludf.DUMMYFUNCTION("IF(ISBETWEEN(B3854,60,69), ""Old"", IF(ISBETWEEN(B3854, 20, 29), ""Young"", ""Other""))"),"Old")</f>
        <v>Old</v>
      </c>
    </row>
    <row r="3855">
      <c r="A3855" s="40">
        <v>22117.0</v>
      </c>
      <c r="B3855" s="39">
        <f t="shared" si="1"/>
        <v>61</v>
      </c>
      <c r="C3855" s="39" t="str">
        <f>IFERROR(__xludf.DUMMYFUNCTION("IF(ISBETWEEN(B3855,60,69), ""Old"", IF(ISBETWEEN(B3855, 20, 29), ""Young"", ""Other""))"),"Old")</f>
        <v>Old</v>
      </c>
    </row>
    <row r="3856">
      <c r="A3856" s="40">
        <v>22118.0</v>
      </c>
      <c r="B3856" s="39">
        <f t="shared" si="1"/>
        <v>61</v>
      </c>
      <c r="C3856" s="39" t="str">
        <f>IFERROR(__xludf.DUMMYFUNCTION("IF(ISBETWEEN(B3856,60,69), ""Old"", IF(ISBETWEEN(B3856, 20, 29), ""Young"", ""Other""))"),"Old")</f>
        <v>Old</v>
      </c>
    </row>
    <row r="3857">
      <c r="A3857" s="40">
        <v>22119.0</v>
      </c>
      <c r="B3857" s="39">
        <f t="shared" si="1"/>
        <v>61</v>
      </c>
      <c r="C3857" s="39" t="str">
        <f>IFERROR(__xludf.DUMMYFUNCTION("IF(ISBETWEEN(B3857,60,69), ""Old"", IF(ISBETWEEN(B3857, 20, 29), ""Young"", ""Other""))"),"Old")</f>
        <v>Old</v>
      </c>
    </row>
    <row r="3858">
      <c r="A3858" s="40">
        <v>22120.0</v>
      </c>
      <c r="B3858" s="39">
        <f t="shared" si="1"/>
        <v>61</v>
      </c>
      <c r="C3858" s="39" t="str">
        <f>IFERROR(__xludf.DUMMYFUNCTION("IF(ISBETWEEN(B3858,60,69), ""Old"", IF(ISBETWEEN(B3858, 20, 29), ""Young"", ""Other""))"),"Old")</f>
        <v>Old</v>
      </c>
    </row>
    <row r="3859">
      <c r="A3859" s="40">
        <v>22121.0</v>
      </c>
      <c r="B3859" s="39">
        <f t="shared" si="1"/>
        <v>61</v>
      </c>
      <c r="C3859" s="39" t="str">
        <f>IFERROR(__xludf.DUMMYFUNCTION("IF(ISBETWEEN(B3859,60,69), ""Old"", IF(ISBETWEEN(B3859, 20, 29), ""Young"", ""Other""))"),"Old")</f>
        <v>Old</v>
      </c>
    </row>
    <row r="3860">
      <c r="A3860" s="40">
        <v>22122.0</v>
      </c>
      <c r="B3860" s="39">
        <f t="shared" si="1"/>
        <v>61</v>
      </c>
      <c r="C3860" s="39" t="str">
        <f>IFERROR(__xludf.DUMMYFUNCTION("IF(ISBETWEEN(B3860,60,69), ""Old"", IF(ISBETWEEN(B3860, 20, 29), ""Young"", ""Other""))"),"Old")</f>
        <v>Old</v>
      </c>
    </row>
    <row r="3861">
      <c r="A3861" s="40">
        <v>22123.0</v>
      </c>
      <c r="B3861" s="39">
        <f t="shared" si="1"/>
        <v>61</v>
      </c>
      <c r="C3861" s="39" t="str">
        <f>IFERROR(__xludf.DUMMYFUNCTION("IF(ISBETWEEN(B3861,60,69), ""Old"", IF(ISBETWEEN(B3861, 20, 29), ""Young"", ""Other""))"),"Old")</f>
        <v>Old</v>
      </c>
    </row>
    <row r="3862">
      <c r="A3862" s="40">
        <v>22124.0</v>
      </c>
      <c r="B3862" s="39">
        <f t="shared" si="1"/>
        <v>61</v>
      </c>
      <c r="C3862" s="39" t="str">
        <f>IFERROR(__xludf.DUMMYFUNCTION("IF(ISBETWEEN(B3862,60,69), ""Old"", IF(ISBETWEEN(B3862, 20, 29), ""Young"", ""Other""))"),"Old")</f>
        <v>Old</v>
      </c>
    </row>
    <row r="3863">
      <c r="A3863" s="40">
        <v>22125.0</v>
      </c>
      <c r="B3863" s="39">
        <f t="shared" si="1"/>
        <v>61</v>
      </c>
      <c r="C3863" s="39" t="str">
        <f>IFERROR(__xludf.DUMMYFUNCTION("IF(ISBETWEEN(B3863,60,69), ""Old"", IF(ISBETWEEN(B3863, 20, 29), ""Young"", ""Other""))"),"Old")</f>
        <v>Old</v>
      </c>
    </row>
    <row r="3864">
      <c r="A3864" s="40">
        <v>22126.0</v>
      </c>
      <c r="B3864" s="39">
        <f t="shared" si="1"/>
        <v>61</v>
      </c>
      <c r="C3864" s="39" t="str">
        <f>IFERROR(__xludf.DUMMYFUNCTION("IF(ISBETWEEN(B3864,60,69), ""Old"", IF(ISBETWEEN(B3864, 20, 29), ""Young"", ""Other""))"),"Old")</f>
        <v>Old</v>
      </c>
    </row>
    <row r="3865">
      <c r="A3865" s="40">
        <v>22127.0</v>
      </c>
      <c r="B3865" s="39">
        <f t="shared" si="1"/>
        <v>61</v>
      </c>
      <c r="C3865" s="39" t="str">
        <f>IFERROR(__xludf.DUMMYFUNCTION("IF(ISBETWEEN(B3865,60,69), ""Old"", IF(ISBETWEEN(B3865, 20, 29), ""Young"", ""Other""))"),"Old")</f>
        <v>Old</v>
      </c>
    </row>
    <row r="3866">
      <c r="A3866" s="40">
        <v>22128.0</v>
      </c>
      <c r="B3866" s="39">
        <f t="shared" si="1"/>
        <v>61</v>
      </c>
      <c r="C3866" s="39" t="str">
        <f>IFERROR(__xludf.DUMMYFUNCTION("IF(ISBETWEEN(B3866,60,69), ""Old"", IF(ISBETWEEN(B3866, 20, 29), ""Young"", ""Other""))"),"Old")</f>
        <v>Old</v>
      </c>
    </row>
    <row r="3867">
      <c r="A3867" s="40">
        <v>22129.0</v>
      </c>
      <c r="B3867" s="39">
        <f t="shared" si="1"/>
        <v>61</v>
      </c>
      <c r="C3867" s="39" t="str">
        <f>IFERROR(__xludf.DUMMYFUNCTION("IF(ISBETWEEN(B3867,60,69), ""Old"", IF(ISBETWEEN(B3867, 20, 29), ""Young"", ""Other""))"),"Old")</f>
        <v>Old</v>
      </c>
    </row>
    <row r="3868">
      <c r="A3868" s="40">
        <v>22130.0</v>
      </c>
      <c r="B3868" s="39">
        <f t="shared" si="1"/>
        <v>61</v>
      </c>
      <c r="C3868" s="39" t="str">
        <f>IFERROR(__xludf.DUMMYFUNCTION("IF(ISBETWEEN(B3868,60,69), ""Old"", IF(ISBETWEEN(B3868, 20, 29), ""Young"", ""Other""))"),"Old")</f>
        <v>Old</v>
      </c>
    </row>
    <row r="3869">
      <c r="A3869" s="40">
        <v>22131.0</v>
      </c>
      <c r="B3869" s="39">
        <f t="shared" si="1"/>
        <v>61</v>
      </c>
      <c r="C3869" s="39" t="str">
        <f>IFERROR(__xludf.DUMMYFUNCTION("IF(ISBETWEEN(B3869,60,69), ""Old"", IF(ISBETWEEN(B3869, 20, 29), ""Young"", ""Other""))"),"Old")</f>
        <v>Old</v>
      </c>
    </row>
    <row r="3870">
      <c r="A3870" s="40">
        <v>22132.0</v>
      </c>
      <c r="B3870" s="39">
        <f t="shared" si="1"/>
        <v>61</v>
      </c>
      <c r="C3870" s="39" t="str">
        <f>IFERROR(__xludf.DUMMYFUNCTION("IF(ISBETWEEN(B3870,60,69), ""Old"", IF(ISBETWEEN(B3870, 20, 29), ""Young"", ""Other""))"),"Old")</f>
        <v>Old</v>
      </c>
    </row>
    <row r="3871">
      <c r="A3871" s="40">
        <v>22133.0</v>
      </c>
      <c r="B3871" s="39">
        <f t="shared" si="1"/>
        <v>61</v>
      </c>
      <c r="C3871" s="39" t="str">
        <f>IFERROR(__xludf.DUMMYFUNCTION("IF(ISBETWEEN(B3871,60,69), ""Old"", IF(ISBETWEEN(B3871, 20, 29), ""Young"", ""Other""))"),"Old")</f>
        <v>Old</v>
      </c>
    </row>
    <row r="3872">
      <c r="A3872" s="40">
        <v>22134.0</v>
      </c>
      <c r="B3872" s="39">
        <f t="shared" si="1"/>
        <v>61</v>
      </c>
      <c r="C3872" s="39" t="str">
        <f>IFERROR(__xludf.DUMMYFUNCTION("IF(ISBETWEEN(B3872,60,69), ""Old"", IF(ISBETWEEN(B3872, 20, 29), ""Young"", ""Other""))"),"Old")</f>
        <v>Old</v>
      </c>
    </row>
    <row r="3873">
      <c r="A3873" s="40">
        <v>22135.0</v>
      </c>
      <c r="B3873" s="39">
        <f t="shared" si="1"/>
        <v>61</v>
      </c>
      <c r="C3873" s="39" t="str">
        <f>IFERROR(__xludf.DUMMYFUNCTION("IF(ISBETWEEN(B3873,60,69), ""Old"", IF(ISBETWEEN(B3873, 20, 29), ""Young"", ""Other""))"),"Old")</f>
        <v>Old</v>
      </c>
    </row>
    <row r="3874">
      <c r="A3874" s="40">
        <v>22136.0</v>
      </c>
      <c r="B3874" s="39">
        <f t="shared" si="1"/>
        <v>61</v>
      </c>
      <c r="C3874" s="39" t="str">
        <f>IFERROR(__xludf.DUMMYFUNCTION("IF(ISBETWEEN(B3874,60,69), ""Old"", IF(ISBETWEEN(B3874, 20, 29), ""Young"", ""Other""))"),"Old")</f>
        <v>Old</v>
      </c>
    </row>
    <row r="3875">
      <c r="A3875" s="40">
        <v>22137.0</v>
      </c>
      <c r="B3875" s="39">
        <f t="shared" si="1"/>
        <v>61</v>
      </c>
      <c r="C3875" s="39" t="str">
        <f>IFERROR(__xludf.DUMMYFUNCTION("IF(ISBETWEEN(B3875,60,69), ""Old"", IF(ISBETWEEN(B3875, 20, 29), ""Young"", ""Other""))"),"Old")</f>
        <v>Old</v>
      </c>
    </row>
    <row r="3876">
      <c r="A3876" s="40">
        <v>22138.0</v>
      </c>
      <c r="B3876" s="39">
        <f t="shared" si="1"/>
        <v>61</v>
      </c>
      <c r="C3876" s="39" t="str">
        <f>IFERROR(__xludf.DUMMYFUNCTION("IF(ISBETWEEN(B3876,60,69), ""Old"", IF(ISBETWEEN(B3876, 20, 29), ""Young"", ""Other""))"),"Old")</f>
        <v>Old</v>
      </c>
    </row>
    <row r="3877">
      <c r="A3877" s="40">
        <v>22139.0</v>
      </c>
      <c r="B3877" s="39">
        <f t="shared" si="1"/>
        <v>61</v>
      </c>
      <c r="C3877" s="39" t="str">
        <f>IFERROR(__xludf.DUMMYFUNCTION("IF(ISBETWEEN(B3877,60,69), ""Old"", IF(ISBETWEEN(B3877, 20, 29), ""Young"", ""Other""))"),"Old")</f>
        <v>Old</v>
      </c>
    </row>
    <row r="3878">
      <c r="A3878" s="40">
        <v>22140.0</v>
      </c>
      <c r="B3878" s="39">
        <f t="shared" si="1"/>
        <v>61</v>
      </c>
      <c r="C3878" s="39" t="str">
        <f>IFERROR(__xludf.DUMMYFUNCTION("IF(ISBETWEEN(B3878,60,69), ""Old"", IF(ISBETWEEN(B3878, 20, 29), ""Young"", ""Other""))"),"Old")</f>
        <v>Old</v>
      </c>
    </row>
    <row r="3879">
      <c r="A3879" s="40">
        <v>22141.0</v>
      </c>
      <c r="B3879" s="39">
        <f t="shared" si="1"/>
        <v>61</v>
      </c>
      <c r="C3879" s="39" t="str">
        <f>IFERROR(__xludf.DUMMYFUNCTION("IF(ISBETWEEN(B3879,60,69), ""Old"", IF(ISBETWEEN(B3879, 20, 29), ""Young"", ""Other""))"),"Old")</f>
        <v>Old</v>
      </c>
    </row>
    <row r="3880">
      <c r="A3880" s="40">
        <v>22142.0</v>
      </c>
      <c r="B3880" s="39">
        <f t="shared" si="1"/>
        <v>61</v>
      </c>
      <c r="C3880" s="39" t="str">
        <f>IFERROR(__xludf.DUMMYFUNCTION("IF(ISBETWEEN(B3880,60,69), ""Old"", IF(ISBETWEEN(B3880, 20, 29), ""Young"", ""Other""))"),"Old")</f>
        <v>Old</v>
      </c>
    </row>
    <row r="3881">
      <c r="A3881" s="40">
        <v>22143.0</v>
      </c>
      <c r="B3881" s="39">
        <f t="shared" si="1"/>
        <v>61</v>
      </c>
      <c r="C3881" s="39" t="str">
        <f>IFERROR(__xludf.DUMMYFUNCTION("IF(ISBETWEEN(B3881,60,69), ""Old"", IF(ISBETWEEN(B3881, 20, 29), ""Young"", ""Other""))"),"Old")</f>
        <v>Old</v>
      </c>
    </row>
    <row r="3882">
      <c r="A3882" s="40">
        <v>22144.0</v>
      </c>
      <c r="B3882" s="39">
        <f t="shared" si="1"/>
        <v>61</v>
      </c>
      <c r="C3882" s="39" t="str">
        <f>IFERROR(__xludf.DUMMYFUNCTION("IF(ISBETWEEN(B3882,60,69), ""Old"", IF(ISBETWEEN(B3882, 20, 29), ""Young"", ""Other""))"),"Old")</f>
        <v>Old</v>
      </c>
    </row>
    <row r="3883">
      <c r="A3883" s="40">
        <v>22145.0</v>
      </c>
      <c r="B3883" s="39">
        <f t="shared" si="1"/>
        <v>61</v>
      </c>
      <c r="C3883" s="39" t="str">
        <f>IFERROR(__xludf.DUMMYFUNCTION("IF(ISBETWEEN(B3883,60,69), ""Old"", IF(ISBETWEEN(B3883, 20, 29), ""Young"", ""Other""))"),"Old")</f>
        <v>Old</v>
      </c>
    </row>
    <row r="3884">
      <c r="A3884" s="40">
        <v>22146.0</v>
      </c>
      <c r="B3884" s="39">
        <f t="shared" si="1"/>
        <v>61</v>
      </c>
      <c r="C3884" s="39" t="str">
        <f>IFERROR(__xludf.DUMMYFUNCTION("IF(ISBETWEEN(B3884,60,69), ""Old"", IF(ISBETWEEN(B3884, 20, 29), ""Young"", ""Other""))"),"Old")</f>
        <v>Old</v>
      </c>
    </row>
    <row r="3885">
      <c r="A3885" s="40">
        <v>22147.0</v>
      </c>
      <c r="B3885" s="39">
        <f t="shared" si="1"/>
        <v>61</v>
      </c>
      <c r="C3885" s="39" t="str">
        <f>IFERROR(__xludf.DUMMYFUNCTION("IF(ISBETWEEN(B3885,60,69), ""Old"", IF(ISBETWEEN(B3885, 20, 29), ""Young"", ""Other""))"),"Old")</f>
        <v>Old</v>
      </c>
    </row>
    <row r="3886">
      <c r="A3886" s="40">
        <v>22148.0</v>
      </c>
      <c r="B3886" s="39">
        <f t="shared" si="1"/>
        <v>61</v>
      </c>
      <c r="C3886" s="39" t="str">
        <f>IFERROR(__xludf.DUMMYFUNCTION("IF(ISBETWEEN(B3886,60,69), ""Old"", IF(ISBETWEEN(B3886, 20, 29), ""Young"", ""Other""))"),"Old")</f>
        <v>Old</v>
      </c>
    </row>
    <row r="3887">
      <c r="A3887" s="40">
        <v>22149.0</v>
      </c>
      <c r="B3887" s="39">
        <f t="shared" si="1"/>
        <v>61</v>
      </c>
      <c r="C3887" s="39" t="str">
        <f>IFERROR(__xludf.DUMMYFUNCTION("IF(ISBETWEEN(B3887,60,69), ""Old"", IF(ISBETWEEN(B3887, 20, 29), ""Young"", ""Other""))"),"Old")</f>
        <v>Old</v>
      </c>
    </row>
    <row r="3888">
      <c r="A3888" s="40">
        <v>22150.0</v>
      </c>
      <c r="B3888" s="39">
        <f t="shared" si="1"/>
        <v>61</v>
      </c>
      <c r="C3888" s="39" t="str">
        <f>IFERROR(__xludf.DUMMYFUNCTION("IF(ISBETWEEN(B3888,60,69), ""Old"", IF(ISBETWEEN(B3888, 20, 29), ""Young"", ""Other""))"),"Old")</f>
        <v>Old</v>
      </c>
    </row>
    <row r="3889">
      <c r="A3889" s="40">
        <v>22151.0</v>
      </c>
      <c r="B3889" s="39">
        <f t="shared" si="1"/>
        <v>61</v>
      </c>
      <c r="C3889" s="39" t="str">
        <f>IFERROR(__xludf.DUMMYFUNCTION("IF(ISBETWEEN(B3889,60,69), ""Old"", IF(ISBETWEEN(B3889, 20, 29), ""Young"", ""Other""))"),"Old")</f>
        <v>Old</v>
      </c>
    </row>
    <row r="3890">
      <c r="A3890" s="40">
        <v>22152.0</v>
      </c>
      <c r="B3890" s="39">
        <f t="shared" si="1"/>
        <v>61</v>
      </c>
      <c r="C3890" s="39" t="str">
        <f>IFERROR(__xludf.DUMMYFUNCTION("IF(ISBETWEEN(B3890,60,69), ""Old"", IF(ISBETWEEN(B3890, 20, 29), ""Young"", ""Other""))"),"Old")</f>
        <v>Old</v>
      </c>
    </row>
    <row r="3891">
      <c r="A3891" s="40">
        <v>22153.0</v>
      </c>
      <c r="B3891" s="39">
        <f t="shared" si="1"/>
        <v>61</v>
      </c>
      <c r="C3891" s="39" t="str">
        <f>IFERROR(__xludf.DUMMYFUNCTION("IF(ISBETWEEN(B3891,60,69), ""Old"", IF(ISBETWEEN(B3891, 20, 29), ""Young"", ""Other""))"),"Old")</f>
        <v>Old</v>
      </c>
    </row>
    <row r="3892">
      <c r="A3892" s="40">
        <v>22154.0</v>
      </c>
      <c r="B3892" s="39">
        <f t="shared" si="1"/>
        <v>61</v>
      </c>
      <c r="C3892" s="39" t="str">
        <f>IFERROR(__xludf.DUMMYFUNCTION("IF(ISBETWEEN(B3892,60,69), ""Old"", IF(ISBETWEEN(B3892, 20, 29), ""Young"", ""Other""))"),"Old")</f>
        <v>Old</v>
      </c>
    </row>
    <row r="3893">
      <c r="A3893" s="40">
        <v>22155.0</v>
      </c>
      <c r="B3893" s="39">
        <f t="shared" si="1"/>
        <v>61</v>
      </c>
      <c r="C3893" s="39" t="str">
        <f>IFERROR(__xludf.DUMMYFUNCTION("IF(ISBETWEEN(B3893,60,69), ""Old"", IF(ISBETWEEN(B3893, 20, 29), ""Young"", ""Other""))"),"Old")</f>
        <v>Old</v>
      </c>
    </row>
    <row r="3894">
      <c r="A3894" s="40">
        <v>22156.0</v>
      </c>
      <c r="B3894" s="39">
        <f t="shared" si="1"/>
        <v>61</v>
      </c>
      <c r="C3894" s="39" t="str">
        <f>IFERROR(__xludf.DUMMYFUNCTION("IF(ISBETWEEN(B3894,60,69), ""Old"", IF(ISBETWEEN(B3894, 20, 29), ""Young"", ""Other""))"),"Old")</f>
        <v>Old</v>
      </c>
    </row>
    <row r="3895">
      <c r="A3895" s="40">
        <v>22157.0</v>
      </c>
      <c r="B3895" s="39">
        <f t="shared" si="1"/>
        <v>61</v>
      </c>
      <c r="C3895" s="39" t="str">
        <f>IFERROR(__xludf.DUMMYFUNCTION("IF(ISBETWEEN(B3895,60,69), ""Old"", IF(ISBETWEEN(B3895, 20, 29), ""Young"", ""Other""))"),"Old")</f>
        <v>Old</v>
      </c>
    </row>
    <row r="3896">
      <c r="A3896" s="40">
        <v>22158.0</v>
      </c>
      <c r="B3896" s="39">
        <f t="shared" si="1"/>
        <v>61</v>
      </c>
      <c r="C3896" s="39" t="str">
        <f>IFERROR(__xludf.DUMMYFUNCTION("IF(ISBETWEEN(B3896,60,69), ""Old"", IF(ISBETWEEN(B3896, 20, 29), ""Young"", ""Other""))"),"Old")</f>
        <v>Old</v>
      </c>
    </row>
    <row r="3897">
      <c r="A3897" s="40">
        <v>22159.0</v>
      </c>
      <c r="B3897" s="39">
        <f t="shared" si="1"/>
        <v>61</v>
      </c>
      <c r="C3897" s="39" t="str">
        <f>IFERROR(__xludf.DUMMYFUNCTION("IF(ISBETWEEN(B3897,60,69), ""Old"", IF(ISBETWEEN(B3897, 20, 29), ""Young"", ""Other""))"),"Old")</f>
        <v>Old</v>
      </c>
    </row>
    <row r="3898">
      <c r="A3898" s="40">
        <v>22160.0</v>
      </c>
      <c r="B3898" s="39">
        <f t="shared" si="1"/>
        <v>61</v>
      </c>
      <c r="C3898" s="39" t="str">
        <f>IFERROR(__xludf.DUMMYFUNCTION("IF(ISBETWEEN(B3898,60,69), ""Old"", IF(ISBETWEEN(B3898, 20, 29), ""Young"", ""Other""))"),"Old")</f>
        <v>Old</v>
      </c>
    </row>
    <row r="3899">
      <c r="A3899" s="40">
        <v>22161.0</v>
      </c>
      <c r="B3899" s="39">
        <f t="shared" si="1"/>
        <v>61</v>
      </c>
      <c r="C3899" s="39" t="str">
        <f>IFERROR(__xludf.DUMMYFUNCTION("IF(ISBETWEEN(B3899,60,69), ""Old"", IF(ISBETWEEN(B3899, 20, 29), ""Young"", ""Other""))"),"Old")</f>
        <v>Old</v>
      </c>
    </row>
    <row r="3900">
      <c r="A3900" s="40">
        <v>22162.0</v>
      </c>
      <c r="B3900" s="39">
        <f t="shared" si="1"/>
        <v>61</v>
      </c>
      <c r="C3900" s="39" t="str">
        <f>IFERROR(__xludf.DUMMYFUNCTION("IF(ISBETWEEN(B3900,60,69), ""Old"", IF(ISBETWEEN(B3900, 20, 29), ""Young"", ""Other""))"),"Old")</f>
        <v>Old</v>
      </c>
    </row>
    <row r="3901">
      <c r="A3901" s="40">
        <v>22163.0</v>
      </c>
      <c r="B3901" s="39">
        <f t="shared" si="1"/>
        <v>61</v>
      </c>
      <c r="C3901" s="39" t="str">
        <f>IFERROR(__xludf.DUMMYFUNCTION("IF(ISBETWEEN(B3901,60,69), ""Old"", IF(ISBETWEEN(B3901, 20, 29), ""Young"", ""Other""))"),"Old")</f>
        <v>Old</v>
      </c>
    </row>
    <row r="3902">
      <c r="A3902" s="40">
        <v>22164.0</v>
      </c>
      <c r="B3902" s="39">
        <f t="shared" si="1"/>
        <v>61</v>
      </c>
      <c r="C3902" s="39" t="str">
        <f>IFERROR(__xludf.DUMMYFUNCTION("IF(ISBETWEEN(B3902,60,69), ""Old"", IF(ISBETWEEN(B3902, 20, 29), ""Young"", ""Other""))"),"Old")</f>
        <v>Old</v>
      </c>
    </row>
    <row r="3903">
      <c r="A3903" s="40">
        <v>22165.0</v>
      </c>
      <c r="B3903" s="39">
        <f t="shared" si="1"/>
        <v>61</v>
      </c>
      <c r="C3903" s="39" t="str">
        <f>IFERROR(__xludf.DUMMYFUNCTION("IF(ISBETWEEN(B3903,60,69), ""Old"", IF(ISBETWEEN(B3903, 20, 29), ""Young"", ""Other""))"),"Old")</f>
        <v>Old</v>
      </c>
    </row>
    <row r="3904">
      <c r="A3904" s="40">
        <v>22166.0</v>
      </c>
      <c r="B3904" s="39">
        <f t="shared" si="1"/>
        <v>61</v>
      </c>
      <c r="C3904" s="39" t="str">
        <f>IFERROR(__xludf.DUMMYFUNCTION("IF(ISBETWEEN(B3904,60,69), ""Old"", IF(ISBETWEEN(B3904, 20, 29), ""Young"", ""Other""))"),"Old")</f>
        <v>Old</v>
      </c>
    </row>
    <row r="3905">
      <c r="A3905" s="40">
        <v>22167.0</v>
      </c>
      <c r="B3905" s="39">
        <f t="shared" si="1"/>
        <v>61</v>
      </c>
      <c r="C3905" s="39" t="str">
        <f>IFERROR(__xludf.DUMMYFUNCTION("IF(ISBETWEEN(B3905,60,69), ""Old"", IF(ISBETWEEN(B3905, 20, 29), ""Young"", ""Other""))"),"Old")</f>
        <v>Old</v>
      </c>
    </row>
    <row r="3906">
      <c r="A3906" s="40">
        <v>22168.0</v>
      </c>
      <c r="B3906" s="39">
        <f t="shared" si="1"/>
        <v>61</v>
      </c>
      <c r="C3906" s="39" t="str">
        <f>IFERROR(__xludf.DUMMYFUNCTION("IF(ISBETWEEN(B3906,60,69), ""Old"", IF(ISBETWEEN(B3906, 20, 29), ""Young"", ""Other""))"),"Old")</f>
        <v>Old</v>
      </c>
    </row>
    <row r="3907">
      <c r="A3907" s="40">
        <v>22169.0</v>
      </c>
      <c r="B3907" s="39">
        <f t="shared" si="1"/>
        <v>61</v>
      </c>
      <c r="C3907" s="39" t="str">
        <f>IFERROR(__xludf.DUMMYFUNCTION("IF(ISBETWEEN(B3907,60,69), ""Old"", IF(ISBETWEEN(B3907, 20, 29), ""Young"", ""Other""))"),"Old")</f>
        <v>Old</v>
      </c>
    </row>
    <row r="3908">
      <c r="A3908" s="40">
        <v>22170.0</v>
      </c>
      <c r="B3908" s="39">
        <f t="shared" si="1"/>
        <v>61</v>
      </c>
      <c r="C3908" s="39" t="str">
        <f>IFERROR(__xludf.DUMMYFUNCTION("IF(ISBETWEEN(B3908,60,69), ""Old"", IF(ISBETWEEN(B3908, 20, 29), ""Young"", ""Other""))"),"Old")</f>
        <v>Old</v>
      </c>
    </row>
    <row r="3909">
      <c r="A3909" s="40">
        <v>22171.0</v>
      </c>
      <c r="B3909" s="39">
        <f t="shared" si="1"/>
        <v>61</v>
      </c>
      <c r="C3909" s="39" t="str">
        <f>IFERROR(__xludf.DUMMYFUNCTION("IF(ISBETWEEN(B3909,60,69), ""Old"", IF(ISBETWEEN(B3909, 20, 29), ""Young"", ""Other""))"),"Old")</f>
        <v>Old</v>
      </c>
    </row>
    <row r="3910">
      <c r="A3910" s="40">
        <v>22172.0</v>
      </c>
      <c r="B3910" s="39">
        <f t="shared" si="1"/>
        <v>61</v>
      </c>
      <c r="C3910" s="39" t="str">
        <f>IFERROR(__xludf.DUMMYFUNCTION("IF(ISBETWEEN(B3910,60,69), ""Old"", IF(ISBETWEEN(B3910, 20, 29), ""Young"", ""Other""))"),"Old")</f>
        <v>Old</v>
      </c>
    </row>
    <row r="3911">
      <c r="A3911" s="40">
        <v>22173.0</v>
      </c>
      <c r="B3911" s="39">
        <f t="shared" si="1"/>
        <v>61</v>
      </c>
      <c r="C3911" s="39" t="str">
        <f>IFERROR(__xludf.DUMMYFUNCTION("IF(ISBETWEEN(B3911,60,69), ""Old"", IF(ISBETWEEN(B3911, 20, 29), ""Young"", ""Other""))"),"Old")</f>
        <v>Old</v>
      </c>
    </row>
    <row r="3912">
      <c r="A3912" s="40">
        <v>22174.0</v>
      </c>
      <c r="B3912" s="39">
        <f t="shared" si="1"/>
        <v>61</v>
      </c>
      <c r="C3912" s="39" t="str">
        <f>IFERROR(__xludf.DUMMYFUNCTION("IF(ISBETWEEN(B3912,60,69), ""Old"", IF(ISBETWEEN(B3912, 20, 29), ""Young"", ""Other""))"),"Old")</f>
        <v>Old</v>
      </c>
    </row>
    <row r="3913">
      <c r="A3913" s="40">
        <v>22175.0</v>
      </c>
      <c r="B3913" s="39">
        <f t="shared" si="1"/>
        <v>61</v>
      </c>
      <c r="C3913" s="39" t="str">
        <f>IFERROR(__xludf.DUMMYFUNCTION("IF(ISBETWEEN(B3913,60,69), ""Old"", IF(ISBETWEEN(B3913, 20, 29), ""Young"", ""Other""))"),"Old")</f>
        <v>Old</v>
      </c>
    </row>
    <row r="3914">
      <c r="A3914" s="40">
        <v>22176.0</v>
      </c>
      <c r="B3914" s="39">
        <f t="shared" si="1"/>
        <v>61</v>
      </c>
      <c r="C3914" s="39" t="str">
        <f>IFERROR(__xludf.DUMMYFUNCTION("IF(ISBETWEEN(B3914,60,69), ""Old"", IF(ISBETWEEN(B3914, 20, 29), ""Young"", ""Other""))"),"Old")</f>
        <v>Old</v>
      </c>
    </row>
    <row r="3915">
      <c r="A3915" s="40">
        <v>22177.0</v>
      </c>
      <c r="B3915" s="39">
        <f t="shared" si="1"/>
        <v>61</v>
      </c>
      <c r="C3915" s="39" t="str">
        <f>IFERROR(__xludf.DUMMYFUNCTION("IF(ISBETWEEN(B3915,60,69), ""Old"", IF(ISBETWEEN(B3915, 20, 29), ""Young"", ""Other""))"),"Old")</f>
        <v>Old</v>
      </c>
    </row>
    <row r="3916">
      <c r="A3916" s="40">
        <v>22178.0</v>
      </c>
      <c r="B3916" s="39">
        <f t="shared" si="1"/>
        <v>61</v>
      </c>
      <c r="C3916" s="39" t="str">
        <f>IFERROR(__xludf.DUMMYFUNCTION("IF(ISBETWEEN(B3916,60,69), ""Old"", IF(ISBETWEEN(B3916, 20, 29), ""Young"", ""Other""))"),"Old")</f>
        <v>Old</v>
      </c>
    </row>
    <row r="3917">
      <c r="A3917" s="40">
        <v>22179.0</v>
      </c>
      <c r="B3917" s="39">
        <f t="shared" si="1"/>
        <v>61</v>
      </c>
      <c r="C3917" s="39" t="str">
        <f>IFERROR(__xludf.DUMMYFUNCTION("IF(ISBETWEEN(B3917,60,69), ""Old"", IF(ISBETWEEN(B3917, 20, 29), ""Young"", ""Other""))"),"Old")</f>
        <v>Old</v>
      </c>
    </row>
    <row r="3918">
      <c r="A3918" s="40">
        <v>22180.0</v>
      </c>
      <c r="B3918" s="39">
        <f t="shared" si="1"/>
        <v>61</v>
      </c>
      <c r="C3918" s="39" t="str">
        <f>IFERROR(__xludf.DUMMYFUNCTION("IF(ISBETWEEN(B3918,60,69), ""Old"", IF(ISBETWEEN(B3918, 20, 29), ""Young"", ""Other""))"),"Old")</f>
        <v>Old</v>
      </c>
    </row>
    <row r="3919">
      <c r="A3919" s="40">
        <v>22181.0</v>
      </c>
      <c r="B3919" s="39">
        <f t="shared" si="1"/>
        <v>61</v>
      </c>
      <c r="C3919" s="39" t="str">
        <f>IFERROR(__xludf.DUMMYFUNCTION("IF(ISBETWEEN(B3919,60,69), ""Old"", IF(ISBETWEEN(B3919, 20, 29), ""Young"", ""Other""))"),"Old")</f>
        <v>Old</v>
      </c>
    </row>
    <row r="3920">
      <c r="A3920" s="40">
        <v>22182.0</v>
      </c>
      <c r="B3920" s="39">
        <f t="shared" si="1"/>
        <v>61</v>
      </c>
      <c r="C3920" s="39" t="str">
        <f>IFERROR(__xludf.DUMMYFUNCTION("IF(ISBETWEEN(B3920,60,69), ""Old"", IF(ISBETWEEN(B3920, 20, 29), ""Young"", ""Other""))"),"Old")</f>
        <v>Old</v>
      </c>
    </row>
    <row r="3921">
      <c r="A3921" s="40">
        <v>22183.0</v>
      </c>
      <c r="B3921" s="39">
        <f t="shared" si="1"/>
        <v>61</v>
      </c>
      <c r="C3921" s="39" t="str">
        <f>IFERROR(__xludf.DUMMYFUNCTION("IF(ISBETWEEN(B3921,60,69), ""Old"", IF(ISBETWEEN(B3921, 20, 29), ""Young"", ""Other""))"),"Old")</f>
        <v>Old</v>
      </c>
    </row>
    <row r="3922">
      <c r="A3922" s="40">
        <v>22184.0</v>
      </c>
      <c r="B3922" s="39">
        <f t="shared" si="1"/>
        <v>61</v>
      </c>
      <c r="C3922" s="39" t="str">
        <f>IFERROR(__xludf.DUMMYFUNCTION("IF(ISBETWEEN(B3922,60,69), ""Old"", IF(ISBETWEEN(B3922, 20, 29), ""Young"", ""Other""))"),"Old")</f>
        <v>Old</v>
      </c>
    </row>
    <row r="3923">
      <c r="A3923" s="40">
        <v>22185.0</v>
      </c>
      <c r="B3923" s="39">
        <f t="shared" si="1"/>
        <v>61</v>
      </c>
      <c r="C3923" s="39" t="str">
        <f>IFERROR(__xludf.DUMMYFUNCTION("IF(ISBETWEEN(B3923,60,69), ""Old"", IF(ISBETWEEN(B3923, 20, 29), ""Young"", ""Other""))"),"Old")</f>
        <v>Old</v>
      </c>
    </row>
    <row r="3924">
      <c r="A3924" s="40">
        <v>22186.0</v>
      </c>
      <c r="B3924" s="39">
        <f t="shared" si="1"/>
        <v>61</v>
      </c>
      <c r="C3924" s="39" t="str">
        <f>IFERROR(__xludf.DUMMYFUNCTION("IF(ISBETWEEN(B3924,60,69), ""Old"", IF(ISBETWEEN(B3924, 20, 29), ""Young"", ""Other""))"),"Old")</f>
        <v>Old</v>
      </c>
    </row>
    <row r="3925">
      <c r="A3925" s="40">
        <v>22187.0</v>
      </c>
      <c r="B3925" s="39">
        <f t="shared" si="1"/>
        <v>61</v>
      </c>
      <c r="C3925" s="39" t="str">
        <f>IFERROR(__xludf.DUMMYFUNCTION("IF(ISBETWEEN(B3925,60,69), ""Old"", IF(ISBETWEEN(B3925, 20, 29), ""Young"", ""Other""))"),"Old")</f>
        <v>Old</v>
      </c>
    </row>
    <row r="3926">
      <c r="A3926" s="40">
        <v>22188.0</v>
      </c>
      <c r="B3926" s="39">
        <f t="shared" si="1"/>
        <v>61</v>
      </c>
      <c r="C3926" s="39" t="str">
        <f>IFERROR(__xludf.DUMMYFUNCTION("IF(ISBETWEEN(B3926,60,69), ""Old"", IF(ISBETWEEN(B3926, 20, 29), ""Young"", ""Other""))"),"Old")</f>
        <v>Old</v>
      </c>
    </row>
    <row r="3927">
      <c r="A3927" s="40">
        <v>22189.0</v>
      </c>
      <c r="B3927" s="39">
        <f t="shared" si="1"/>
        <v>61</v>
      </c>
      <c r="C3927" s="39" t="str">
        <f>IFERROR(__xludf.DUMMYFUNCTION("IF(ISBETWEEN(B3927,60,69), ""Old"", IF(ISBETWEEN(B3927, 20, 29), ""Young"", ""Other""))"),"Old")</f>
        <v>Old</v>
      </c>
    </row>
    <row r="3928">
      <c r="A3928" s="40">
        <v>22190.0</v>
      </c>
      <c r="B3928" s="39">
        <f t="shared" si="1"/>
        <v>61</v>
      </c>
      <c r="C3928" s="39" t="str">
        <f>IFERROR(__xludf.DUMMYFUNCTION("IF(ISBETWEEN(B3928,60,69), ""Old"", IF(ISBETWEEN(B3928, 20, 29), ""Young"", ""Other""))"),"Old")</f>
        <v>Old</v>
      </c>
    </row>
    <row r="3929">
      <c r="A3929" s="40">
        <v>22191.0</v>
      </c>
      <c r="B3929" s="39">
        <f t="shared" si="1"/>
        <v>61</v>
      </c>
      <c r="C3929" s="39" t="str">
        <f>IFERROR(__xludf.DUMMYFUNCTION("IF(ISBETWEEN(B3929,60,69), ""Old"", IF(ISBETWEEN(B3929, 20, 29), ""Young"", ""Other""))"),"Old")</f>
        <v>Old</v>
      </c>
    </row>
    <row r="3930">
      <c r="A3930" s="40">
        <v>22192.0</v>
      </c>
      <c r="B3930" s="39">
        <f t="shared" si="1"/>
        <v>61</v>
      </c>
      <c r="C3930" s="39" t="str">
        <f>IFERROR(__xludf.DUMMYFUNCTION("IF(ISBETWEEN(B3930,60,69), ""Old"", IF(ISBETWEEN(B3930, 20, 29), ""Young"", ""Other""))"),"Old")</f>
        <v>Old</v>
      </c>
    </row>
    <row r="3931">
      <c r="A3931" s="40">
        <v>22193.0</v>
      </c>
      <c r="B3931" s="39">
        <f t="shared" si="1"/>
        <v>61</v>
      </c>
      <c r="C3931" s="39" t="str">
        <f>IFERROR(__xludf.DUMMYFUNCTION("IF(ISBETWEEN(B3931,60,69), ""Old"", IF(ISBETWEEN(B3931, 20, 29), ""Young"", ""Other""))"),"Old")</f>
        <v>Old</v>
      </c>
    </row>
    <row r="3932">
      <c r="A3932" s="40">
        <v>22194.0</v>
      </c>
      <c r="B3932" s="39">
        <f t="shared" si="1"/>
        <v>61</v>
      </c>
      <c r="C3932" s="39" t="str">
        <f>IFERROR(__xludf.DUMMYFUNCTION("IF(ISBETWEEN(B3932,60,69), ""Old"", IF(ISBETWEEN(B3932, 20, 29), ""Young"", ""Other""))"),"Old")</f>
        <v>Old</v>
      </c>
    </row>
    <row r="3933">
      <c r="A3933" s="40">
        <v>22195.0</v>
      </c>
      <c r="B3933" s="39">
        <f t="shared" si="1"/>
        <v>61</v>
      </c>
      <c r="C3933" s="39" t="str">
        <f>IFERROR(__xludf.DUMMYFUNCTION("IF(ISBETWEEN(B3933,60,69), ""Old"", IF(ISBETWEEN(B3933, 20, 29), ""Young"", ""Other""))"),"Old")</f>
        <v>Old</v>
      </c>
    </row>
    <row r="3934">
      <c r="A3934" s="40">
        <v>22196.0</v>
      </c>
      <c r="B3934" s="39">
        <f t="shared" si="1"/>
        <v>61</v>
      </c>
      <c r="C3934" s="39" t="str">
        <f>IFERROR(__xludf.DUMMYFUNCTION("IF(ISBETWEEN(B3934,60,69), ""Old"", IF(ISBETWEEN(B3934, 20, 29), ""Young"", ""Other""))"),"Old")</f>
        <v>Old</v>
      </c>
    </row>
    <row r="3935">
      <c r="A3935" s="40">
        <v>22197.0</v>
      </c>
      <c r="B3935" s="39">
        <f t="shared" si="1"/>
        <v>61</v>
      </c>
      <c r="C3935" s="39" t="str">
        <f>IFERROR(__xludf.DUMMYFUNCTION("IF(ISBETWEEN(B3935,60,69), ""Old"", IF(ISBETWEEN(B3935, 20, 29), ""Young"", ""Other""))"),"Old")</f>
        <v>Old</v>
      </c>
    </row>
    <row r="3936">
      <c r="A3936" s="40">
        <v>22198.0</v>
      </c>
      <c r="B3936" s="39">
        <f t="shared" si="1"/>
        <v>61</v>
      </c>
      <c r="C3936" s="39" t="str">
        <f>IFERROR(__xludf.DUMMYFUNCTION("IF(ISBETWEEN(B3936,60,69), ""Old"", IF(ISBETWEEN(B3936, 20, 29), ""Young"", ""Other""))"),"Old")</f>
        <v>Old</v>
      </c>
    </row>
    <row r="3937">
      <c r="A3937" s="40">
        <v>22199.0</v>
      </c>
      <c r="B3937" s="39">
        <f t="shared" si="1"/>
        <v>61</v>
      </c>
      <c r="C3937" s="39" t="str">
        <f>IFERROR(__xludf.DUMMYFUNCTION("IF(ISBETWEEN(B3937,60,69), ""Old"", IF(ISBETWEEN(B3937, 20, 29), ""Young"", ""Other""))"),"Old")</f>
        <v>Old</v>
      </c>
    </row>
    <row r="3938">
      <c r="A3938" s="40">
        <v>22200.0</v>
      </c>
      <c r="B3938" s="39">
        <f t="shared" si="1"/>
        <v>61</v>
      </c>
      <c r="C3938" s="39" t="str">
        <f>IFERROR(__xludf.DUMMYFUNCTION("IF(ISBETWEEN(B3938,60,69), ""Old"", IF(ISBETWEEN(B3938, 20, 29), ""Young"", ""Other""))"),"Old")</f>
        <v>Old</v>
      </c>
    </row>
    <row r="3939">
      <c r="A3939" s="40">
        <v>22201.0</v>
      </c>
      <c r="B3939" s="39">
        <f t="shared" si="1"/>
        <v>61</v>
      </c>
      <c r="C3939" s="39" t="str">
        <f>IFERROR(__xludf.DUMMYFUNCTION("IF(ISBETWEEN(B3939,60,69), ""Old"", IF(ISBETWEEN(B3939, 20, 29), ""Young"", ""Other""))"),"Old")</f>
        <v>Old</v>
      </c>
    </row>
    <row r="3940">
      <c r="A3940" s="40">
        <v>22202.0</v>
      </c>
      <c r="B3940" s="39">
        <f t="shared" si="1"/>
        <v>61</v>
      </c>
      <c r="C3940" s="39" t="str">
        <f>IFERROR(__xludf.DUMMYFUNCTION("IF(ISBETWEEN(B3940,60,69), ""Old"", IF(ISBETWEEN(B3940, 20, 29), ""Young"", ""Other""))"),"Old")</f>
        <v>Old</v>
      </c>
    </row>
    <row r="3941">
      <c r="A3941" s="40">
        <v>22203.0</v>
      </c>
      <c r="B3941" s="39">
        <f t="shared" si="1"/>
        <v>61</v>
      </c>
      <c r="C3941" s="39" t="str">
        <f>IFERROR(__xludf.DUMMYFUNCTION("IF(ISBETWEEN(B3941,60,69), ""Old"", IF(ISBETWEEN(B3941, 20, 29), ""Young"", ""Other""))"),"Old")</f>
        <v>Old</v>
      </c>
    </row>
    <row r="3942">
      <c r="A3942" s="40">
        <v>22204.0</v>
      </c>
      <c r="B3942" s="39">
        <f t="shared" si="1"/>
        <v>61</v>
      </c>
      <c r="C3942" s="39" t="str">
        <f>IFERROR(__xludf.DUMMYFUNCTION("IF(ISBETWEEN(B3942,60,69), ""Old"", IF(ISBETWEEN(B3942, 20, 29), ""Young"", ""Other""))"),"Old")</f>
        <v>Old</v>
      </c>
    </row>
    <row r="3943">
      <c r="A3943" s="40">
        <v>22205.0</v>
      </c>
      <c r="B3943" s="39">
        <f t="shared" si="1"/>
        <v>61</v>
      </c>
      <c r="C3943" s="39" t="str">
        <f>IFERROR(__xludf.DUMMYFUNCTION("IF(ISBETWEEN(B3943,60,69), ""Old"", IF(ISBETWEEN(B3943, 20, 29), ""Young"", ""Other""))"),"Old")</f>
        <v>Old</v>
      </c>
    </row>
    <row r="3944">
      <c r="A3944" s="40">
        <v>22206.0</v>
      </c>
      <c r="B3944" s="39">
        <f t="shared" si="1"/>
        <v>61</v>
      </c>
      <c r="C3944" s="39" t="str">
        <f>IFERROR(__xludf.DUMMYFUNCTION("IF(ISBETWEEN(B3944,60,69), ""Old"", IF(ISBETWEEN(B3944, 20, 29), ""Young"", ""Other""))"),"Old")</f>
        <v>Old</v>
      </c>
    </row>
    <row r="3945">
      <c r="A3945" s="40">
        <v>22207.0</v>
      </c>
      <c r="B3945" s="39">
        <f t="shared" si="1"/>
        <v>61</v>
      </c>
      <c r="C3945" s="39" t="str">
        <f>IFERROR(__xludf.DUMMYFUNCTION("IF(ISBETWEEN(B3945,60,69), ""Old"", IF(ISBETWEEN(B3945, 20, 29), ""Young"", ""Other""))"),"Old")</f>
        <v>Old</v>
      </c>
    </row>
    <row r="3946">
      <c r="A3946" s="40">
        <v>22208.0</v>
      </c>
      <c r="B3946" s="39">
        <f t="shared" si="1"/>
        <v>61</v>
      </c>
      <c r="C3946" s="39" t="str">
        <f>IFERROR(__xludf.DUMMYFUNCTION("IF(ISBETWEEN(B3946,60,69), ""Old"", IF(ISBETWEEN(B3946, 20, 29), ""Young"", ""Other""))"),"Old")</f>
        <v>Old</v>
      </c>
    </row>
    <row r="3947">
      <c r="A3947" s="40">
        <v>22209.0</v>
      </c>
      <c r="B3947" s="39">
        <f t="shared" si="1"/>
        <v>61</v>
      </c>
      <c r="C3947" s="39" t="str">
        <f>IFERROR(__xludf.DUMMYFUNCTION("IF(ISBETWEEN(B3947,60,69), ""Old"", IF(ISBETWEEN(B3947, 20, 29), ""Young"", ""Other""))"),"Old")</f>
        <v>Old</v>
      </c>
    </row>
    <row r="3948">
      <c r="A3948" s="40">
        <v>22210.0</v>
      </c>
      <c r="B3948" s="39">
        <f t="shared" si="1"/>
        <v>61</v>
      </c>
      <c r="C3948" s="39" t="str">
        <f>IFERROR(__xludf.DUMMYFUNCTION("IF(ISBETWEEN(B3948,60,69), ""Old"", IF(ISBETWEEN(B3948, 20, 29), ""Young"", ""Other""))"),"Old")</f>
        <v>Old</v>
      </c>
    </row>
    <row r="3949">
      <c r="A3949" s="40">
        <v>22211.0</v>
      </c>
      <c r="B3949" s="39">
        <f t="shared" si="1"/>
        <v>61</v>
      </c>
      <c r="C3949" s="39" t="str">
        <f>IFERROR(__xludf.DUMMYFUNCTION("IF(ISBETWEEN(B3949,60,69), ""Old"", IF(ISBETWEEN(B3949, 20, 29), ""Young"", ""Other""))"),"Old")</f>
        <v>Old</v>
      </c>
    </row>
    <row r="3950">
      <c r="A3950" s="40">
        <v>22212.0</v>
      </c>
      <c r="B3950" s="39">
        <f t="shared" si="1"/>
        <v>61</v>
      </c>
      <c r="C3950" s="39" t="str">
        <f>IFERROR(__xludf.DUMMYFUNCTION("IF(ISBETWEEN(B3950,60,69), ""Old"", IF(ISBETWEEN(B3950, 20, 29), ""Young"", ""Other""))"),"Old")</f>
        <v>Old</v>
      </c>
    </row>
    <row r="3951">
      <c r="A3951" s="40">
        <v>22213.0</v>
      </c>
      <c r="B3951" s="39">
        <f t="shared" si="1"/>
        <v>61</v>
      </c>
      <c r="C3951" s="39" t="str">
        <f>IFERROR(__xludf.DUMMYFUNCTION("IF(ISBETWEEN(B3951,60,69), ""Old"", IF(ISBETWEEN(B3951, 20, 29), ""Young"", ""Other""))"),"Old")</f>
        <v>Old</v>
      </c>
    </row>
    <row r="3952">
      <c r="A3952" s="40">
        <v>22214.0</v>
      </c>
      <c r="B3952" s="39">
        <f t="shared" si="1"/>
        <v>61</v>
      </c>
      <c r="C3952" s="39" t="str">
        <f>IFERROR(__xludf.DUMMYFUNCTION("IF(ISBETWEEN(B3952,60,69), ""Old"", IF(ISBETWEEN(B3952, 20, 29), ""Young"", ""Other""))"),"Old")</f>
        <v>Old</v>
      </c>
    </row>
    <row r="3953">
      <c r="A3953" s="40">
        <v>22215.0</v>
      </c>
      <c r="B3953" s="39">
        <f t="shared" si="1"/>
        <v>61</v>
      </c>
      <c r="C3953" s="39" t="str">
        <f>IFERROR(__xludf.DUMMYFUNCTION("IF(ISBETWEEN(B3953,60,69), ""Old"", IF(ISBETWEEN(B3953, 20, 29), ""Young"", ""Other""))"),"Old")</f>
        <v>Old</v>
      </c>
    </row>
    <row r="3954">
      <c r="A3954" s="40">
        <v>22216.0</v>
      </c>
      <c r="B3954" s="39">
        <f t="shared" si="1"/>
        <v>61</v>
      </c>
      <c r="C3954" s="39" t="str">
        <f>IFERROR(__xludf.DUMMYFUNCTION("IF(ISBETWEEN(B3954,60,69), ""Old"", IF(ISBETWEEN(B3954, 20, 29), ""Young"", ""Other""))"),"Old")</f>
        <v>Old</v>
      </c>
    </row>
    <row r="3955">
      <c r="A3955" s="40">
        <v>22217.0</v>
      </c>
      <c r="B3955" s="39">
        <f t="shared" si="1"/>
        <v>61</v>
      </c>
      <c r="C3955" s="39" t="str">
        <f>IFERROR(__xludf.DUMMYFUNCTION("IF(ISBETWEEN(B3955,60,69), ""Old"", IF(ISBETWEEN(B3955, 20, 29), ""Young"", ""Other""))"),"Old")</f>
        <v>Old</v>
      </c>
    </row>
    <row r="3956">
      <c r="A3956" s="40">
        <v>22218.0</v>
      </c>
      <c r="B3956" s="39">
        <f t="shared" si="1"/>
        <v>61</v>
      </c>
      <c r="C3956" s="39" t="str">
        <f>IFERROR(__xludf.DUMMYFUNCTION("IF(ISBETWEEN(B3956,60,69), ""Old"", IF(ISBETWEEN(B3956, 20, 29), ""Young"", ""Other""))"),"Old")</f>
        <v>Old</v>
      </c>
    </row>
    <row r="3957">
      <c r="A3957" s="40">
        <v>22219.0</v>
      </c>
      <c r="B3957" s="39">
        <f t="shared" si="1"/>
        <v>61</v>
      </c>
      <c r="C3957" s="39" t="str">
        <f>IFERROR(__xludf.DUMMYFUNCTION("IF(ISBETWEEN(B3957,60,69), ""Old"", IF(ISBETWEEN(B3957, 20, 29), ""Young"", ""Other""))"),"Old")</f>
        <v>Old</v>
      </c>
    </row>
    <row r="3958">
      <c r="A3958" s="40">
        <v>22220.0</v>
      </c>
      <c r="B3958" s="39">
        <f t="shared" si="1"/>
        <v>61</v>
      </c>
      <c r="C3958" s="39" t="str">
        <f>IFERROR(__xludf.DUMMYFUNCTION("IF(ISBETWEEN(B3958,60,69), ""Old"", IF(ISBETWEEN(B3958, 20, 29), ""Young"", ""Other""))"),"Old")</f>
        <v>Old</v>
      </c>
    </row>
    <row r="3959">
      <c r="A3959" s="40">
        <v>22221.0</v>
      </c>
      <c r="B3959" s="39">
        <f t="shared" si="1"/>
        <v>61</v>
      </c>
      <c r="C3959" s="39" t="str">
        <f>IFERROR(__xludf.DUMMYFUNCTION("IF(ISBETWEEN(B3959,60,69), ""Old"", IF(ISBETWEEN(B3959, 20, 29), ""Young"", ""Other""))"),"Old")</f>
        <v>Old</v>
      </c>
    </row>
    <row r="3960">
      <c r="A3960" s="40">
        <v>22222.0</v>
      </c>
      <c r="B3960" s="39">
        <f t="shared" si="1"/>
        <v>61</v>
      </c>
      <c r="C3960" s="39" t="str">
        <f>IFERROR(__xludf.DUMMYFUNCTION("IF(ISBETWEEN(B3960,60,69), ""Old"", IF(ISBETWEEN(B3960, 20, 29), ""Young"", ""Other""))"),"Old")</f>
        <v>Old</v>
      </c>
    </row>
    <row r="3961">
      <c r="A3961" s="40">
        <v>22223.0</v>
      </c>
      <c r="B3961" s="39">
        <f t="shared" si="1"/>
        <v>61</v>
      </c>
      <c r="C3961" s="39" t="str">
        <f>IFERROR(__xludf.DUMMYFUNCTION("IF(ISBETWEEN(B3961,60,69), ""Old"", IF(ISBETWEEN(B3961, 20, 29), ""Young"", ""Other""))"),"Old")</f>
        <v>Old</v>
      </c>
    </row>
    <row r="3962">
      <c r="A3962" s="40">
        <v>22224.0</v>
      </c>
      <c r="B3962" s="39">
        <f t="shared" si="1"/>
        <v>61</v>
      </c>
      <c r="C3962" s="39" t="str">
        <f>IFERROR(__xludf.DUMMYFUNCTION("IF(ISBETWEEN(B3962,60,69), ""Old"", IF(ISBETWEEN(B3962, 20, 29), ""Young"", ""Other""))"),"Old")</f>
        <v>Old</v>
      </c>
    </row>
    <row r="3963">
      <c r="A3963" s="40">
        <v>22225.0</v>
      </c>
      <c r="B3963" s="39">
        <f t="shared" si="1"/>
        <v>61</v>
      </c>
      <c r="C3963" s="39" t="str">
        <f>IFERROR(__xludf.DUMMYFUNCTION("IF(ISBETWEEN(B3963,60,69), ""Old"", IF(ISBETWEEN(B3963, 20, 29), ""Young"", ""Other""))"),"Old")</f>
        <v>Old</v>
      </c>
    </row>
    <row r="3964">
      <c r="A3964" s="40">
        <v>22226.0</v>
      </c>
      <c r="B3964" s="39">
        <f t="shared" si="1"/>
        <v>61</v>
      </c>
      <c r="C3964" s="39" t="str">
        <f>IFERROR(__xludf.DUMMYFUNCTION("IF(ISBETWEEN(B3964,60,69), ""Old"", IF(ISBETWEEN(B3964, 20, 29), ""Young"", ""Other""))"),"Old")</f>
        <v>Old</v>
      </c>
    </row>
    <row r="3965">
      <c r="A3965" s="40">
        <v>22227.0</v>
      </c>
      <c r="B3965" s="39">
        <f t="shared" si="1"/>
        <v>61</v>
      </c>
      <c r="C3965" s="39" t="str">
        <f>IFERROR(__xludf.DUMMYFUNCTION("IF(ISBETWEEN(B3965,60,69), ""Old"", IF(ISBETWEEN(B3965, 20, 29), ""Young"", ""Other""))"),"Old")</f>
        <v>Old</v>
      </c>
    </row>
    <row r="3966">
      <c r="A3966" s="40">
        <v>22228.0</v>
      </c>
      <c r="B3966" s="39">
        <f t="shared" si="1"/>
        <v>61</v>
      </c>
      <c r="C3966" s="39" t="str">
        <f>IFERROR(__xludf.DUMMYFUNCTION("IF(ISBETWEEN(B3966,60,69), ""Old"", IF(ISBETWEEN(B3966, 20, 29), ""Young"", ""Other""))"),"Old")</f>
        <v>Old</v>
      </c>
    </row>
    <row r="3967">
      <c r="A3967" s="40">
        <v>22229.0</v>
      </c>
      <c r="B3967" s="39">
        <f t="shared" si="1"/>
        <v>61</v>
      </c>
      <c r="C3967" s="39" t="str">
        <f>IFERROR(__xludf.DUMMYFUNCTION("IF(ISBETWEEN(B3967,60,69), ""Old"", IF(ISBETWEEN(B3967, 20, 29), ""Young"", ""Other""))"),"Old")</f>
        <v>Old</v>
      </c>
    </row>
    <row r="3968">
      <c r="A3968" s="40">
        <v>22230.0</v>
      </c>
      <c r="B3968" s="39">
        <f t="shared" si="1"/>
        <v>61</v>
      </c>
      <c r="C3968" s="39" t="str">
        <f>IFERROR(__xludf.DUMMYFUNCTION("IF(ISBETWEEN(B3968,60,69), ""Old"", IF(ISBETWEEN(B3968, 20, 29), ""Young"", ""Other""))"),"Old")</f>
        <v>Old</v>
      </c>
    </row>
    <row r="3969">
      <c r="A3969" s="40">
        <v>22231.0</v>
      </c>
      <c r="B3969" s="39">
        <f t="shared" si="1"/>
        <v>61</v>
      </c>
      <c r="C3969" s="39" t="str">
        <f>IFERROR(__xludf.DUMMYFUNCTION("IF(ISBETWEEN(B3969,60,69), ""Old"", IF(ISBETWEEN(B3969, 20, 29), ""Young"", ""Other""))"),"Old")</f>
        <v>Old</v>
      </c>
    </row>
    <row r="3970">
      <c r="A3970" s="40">
        <v>22232.0</v>
      </c>
      <c r="B3970" s="39">
        <f t="shared" si="1"/>
        <v>61</v>
      </c>
      <c r="C3970" s="39" t="str">
        <f>IFERROR(__xludf.DUMMYFUNCTION("IF(ISBETWEEN(B3970,60,69), ""Old"", IF(ISBETWEEN(B3970, 20, 29), ""Young"", ""Other""))"),"Old")</f>
        <v>Old</v>
      </c>
    </row>
    <row r="3971">
      <c r="A3971" s="40">
        <v>22233.0</v>
      </c>
      <c r="B3971" s="39">
        <f t="shared" si="1"/>
        <v>61</v>
      </c>
      <c r="C3971" s="39" t="str">
        <f>IFERROR(__xludf.DUMMYFUNCTION("IF(ISBETWEEN(B3971,60,69), ""Old"", IF(ISBETWEEN(B3971, 20, 29), ""Young"", ""Other""))"),"Old")</f>
        <v>Old</v>
      </c>
    </row>
    <row r="3972">
      <c r="A3972" s="40">
        <v>22234.0</v>
      </c>
      <c r="B3972" s="39">
        <f t="shared" si="1"/>
        <v>61</v>
      </c>
      <c r="C3972" s="39" t="str">
        <f>IFERROR(__xludf.DUMMYFUNCTION("IF(ISBETWEEN(B3972,60,69), ""Old"", IF(ISBETWEEN(B3972, 20, 29), ""Young"", ""Other""))"),"Old")</f>
        <v>Old</v>
      </c>
    </row>
    <row r="3973">
      <c r="A3973" s="40">
        <v>22235.0</v>
      </c>
      <c r="B3973" s="39">
        <f t="shared" si="1"/>
        <v>61</v>
      </c>
      <c r="C3973" s="39" t="str">
        <f>IFERROR(__xludf.DUMMYFUNCTION("IF(ISBETWEEN(B3973,60,69), ""Old"", IF(ISBETWEEN(B3973, 20, 29), ""Young"", ""Other""))"),"Old")</f>
        <v>Old</v>
      </c>
    </row>
    <row r="3974">
      <c r="A3974" s="40">
        <v>22236.0</v>
      </c>
      <c r="B3974" s="39">
        <f t="shared" si="1"/>
        <v>61</v>
      </c>
      <c r="C3974" s="39" t="str">
        <f>IFERROR(__xludf.DUMMYFUNCTION("IF(ISBETWEEN(B3974,60,69), ""Old"", IF(ISBETWEEN(B3974, 20, 29), ""Young"", ""Other""))"),"Old")</f>
        <v>Old</v>
      </c>
    </row>
    <row r="3975">
      <c r="A3975" s="40">
        <v>22237.0</v>
      </c>
      <c r="B3975" s="39">
        <f t="shared" si="1"/>
        <v>61</v>
      </c>
      <c r="C3975" s="39" t="str">
        <f>IFERROR(__xludf.DUMMYFUNCTION("IF(ISBETWEEN(B3975,60,69), ""Old"", IF(ISBETWEEN(B3975, 20, 29), ""Young"", ""Other""))"),"Old")</f>
        <v>Old</v>
      </c>
    </row>
    <row r="3976">
      <c r="A3976" s="40">
        <v>22238.0</v>
      </c>
      <c r="B3976" s="39">
        <f t="shared" si="1"/>
        <v>61</v>
      </c>
      <c r="C3976" s="39" t="str">
        <f>IFERROR(__xludf.DUMMYFUNCTION("IF(ISBETWEEN(B3976,60,69), ""Old"", IF(ISBETWEEN(B3976, 20, 29), ""Young"", ""Other""))"),"Old")</f>
        <v>Old</v>
      </c>
    </row>
    <row r="3977">
      <c r="A3977" s="40">
        <v>22239.0</v>
      </c>
      <c r="B3977" s="39">
        <f t="shared" si="1"/>
        <v>61</v>
      </c>
      <c r="C3977" s="39" t="str">
        <f>IFERROR(__xludf.DUMMYFUNCTION("IF(ISBETWEEN(B3977,60,69), ""Old"", IF(ISBETWEEN(B3977, 20, 29), ""Young"", ""Other""))"),"Old")</f>
        <v>Old</v>
      </c>
    </row>
    <row r="3978">
      <c r="A3978" s="40">
        <v>22240.0</v>
      </c>
      <c r="B3978" s="39">
        <f t="shared" si="1"/>
        <v>61</v>
      </c>
      <c r="C3978" s="39" t="str">
        <f>IFERROR(__xludf.DUMMYFUNCTION("IF(ISBETWEEN(B3978,60,69), ""Old"", IF(ISBETWEEN(B3978, 20, 29), ""Young"", ""Other""))"),"Old")</f>
        <v>Old</v>
      </c>
    </row>
    <row r="3979">
      <c r="A3979" s="40">
        <v>22241.0</v>
      </c>
      <c r="B3979" s="39">
        <f t="shared" si="1"/>
        <v>61</v>
      </c>
      <c r="C3979" s="39" t="str">
        <f>IFERROR(__xludf.DUMMYFUNCTION("IF(ISBETWEEN(B3979,60,69), ""Old"", IF(ISBETWEEN(B3979, 20, 29), ""Young"", ""Other""))"),"Old")</f>
        <v>Old</v>
      </c>
    </row>
    <row r="3980">
      <c r="A3980" s="40">
        <v>22242.0</v>
      </c>
      <c r="B3980" s="39">
        <f t="shared" si="1"/>
        <v>61</v>
      </c>
      <c r="C3980" s="39" t="str">
        <f>IFERROR(__xludf.DUMMYFUNCTION("IF(ISBETWEEN(B3980,60,69), ""Old"", IF(ISBETWEEN(B3980, 20, 29), ""Young"", ""Other""))"),"Old")</f>
        <v>Old</v>
      </c>
    </row>
    <row r="3981">
      <c r="A3981" s="40">
        <v>22243.0</v>
      </c>
      <c r="B3981" s="39">
        <f t="shared" si="1"/>
        <v>61</v>
      </c>
      <c r="C3981" s="39" t="str">
        <f>IFERROR(__xludf.DUMMYFUNCTION("IF(ISBETWEEN(B3981,60,69), ""Old"", IF(ISBETWEEN(B3981, 20, 29), ""Young"", ""Other""))"),"Old")</f>
        <v>Old</v>
      </c>
    </row>
    <row r="3982">
      <c r="A3982" s="40">
        <v>22244.0</v>
      </c>
      <c r="B3982" s="39">
        <f t="shared" si="1"/>
        <v>61</v>
      </c>
      <c r="C3982" s="39" t="str">
        <f>IFERROR(__xludf.DUMMYFUNCTION("IF(ISBETWEEN(B3982,60,69), ""Old"", IF(ISBETWEEN(B3982, 20, 29), ""Young"", ""Other""))"),"Old")</f>
        <v>Old</v>
      </c>
    </row>
    <row r="3983">
      <c r="A3983" s="40">
        <v>22245.0</v>
      </c>
      <c r="B3983" s="39">
        <f t="shared" si="1"/>
        <v>61</v>
      </c>
      <c r="C3983" s="39" t="str">
        <f>IFERROR(__xludf.DUMMYFUNCTION("IF(ISBETWEEN(B3983,60,69), ""Old"", IF(ISBETWEEN(B3983, 20, 29), ""Young"", ""Other""))"),"Old")</f>
        <v>Old</v>
      </c>
    </row>
    <row r="3984">
      <c r="A3984" s="40">
        <v>22246.0</v>
      </c>
      <c r="B3984" s="39">
        <f t="shared" si="1"/>
        <v>61</v>
      </c>
      <c r="C3984" s="39" t="str">
        <f>IFERROR(__xludf.DUMMYFUNCTION("IF(ISBETWEEN(B3984,60,69), ""Old"", IF(ISBETWEEN(B3984, 20, 29), ""Young"", ""Other""))"),"Old")</f>
        <v>Old</v>
      </c>
    </row>
    <row r="3985">
      <c r="A3985" s="40">
        <v>22247.0</v>
      </c>
      <c r="B3985" s="39">
        <f t="shared" si="1"/>
        <v>61</v>
      </c>
      <c r="C3985" s="39" t="str">
        <f>IFERROR(__xludf.DUMMYFUNCTION("IF(ISBETWEEN(B3985,60,69), ""Old"", IF(ISBETWEEN(B3985, 20, 29), ""Young"", ""Other""))"),"Old")</f>
        <v>Old</v>
      </c>
    </row>
    <row r="3986">
      <c r="A3986" s="40">
        <v>22248.0</v>
      </c>
      <c r="B3986" s="39">
        <f t="shared" si="1"/>
        <v>61</v>
      </c>
      <c r="C3986" s="39" t="str">
        <f>IFERROR(__xludf.DUMMYFUNCTION("IF(ISBETWEEN(B3986,60,69), ""Old"", IF(ISBETWEEN(B3986, 20, 29), ""Young"", ""Other""))"),"Old")</f>
        <v>Old</v>
      </c>
    </row>
    <row r="3987">
      <c r="A3987" s="40">
        <v>22249.0</v>
      </c>
      <c r="B3987" s="39">
        <f t="shared" si="1"/>
        <v>61</v>
      </c>
      <c r="C3987" s="39" t="str">
        <f>IFERROR(__xludf.DUMMYFUNCTION("IF(ISBETWEEN(B3987,60,69), ""Old"", IF(ISBETWEEN(B3987, 20, 29), ""Young"", ""Other""))"),"Old")</f>
        <v>Old</v>
      </c>
    </row>
    <row r="3988">
      <c r="A3988" s="40">
        <v>22250.0</v>
      </c>
      <c r="B3988" s="39">
        <f t="shared" si="1"/>
        <v>61</v>
      </c>
      <c r="C3988" s="39" t="str">
        <f>IFERROR(__xludf.DUMMYFUNCTION("IF(ISBETWEEN(B3988,60,69), ""Old"", IF(ISBETWEEN(B3988, 20, 29), ""Young"", ""Other""))"),"Old")</f>
        <v>Old</v>
      </c>
    </row>
    <row r="3989">
      <c r="A3989" s="40">
        <v>22251.0</v>
      </c>
      <c r="B3989" s="39">
        <f t="shared" si="1"/>
        <v>61</v>
      </c>
      <c r="C3989" s="39" t="str">
        <f>IFERROR(__xludf.DUMMYFUNCTION("IF(ISBETWEEN(B3989,60,69), ""Old"", IF(ISBETWEEN(B3989, 20, 29), ""Young"", ""Other""))"),"Old")</f>
        <v>Old</v>
      </c>
    </row>
    <row r="3990">
      <c r="A3990" s="40">
        <v>22252.0</v>
      </c>
      <c r="B3990" s="39">
        <f t="shared" si="1"/>
        <v>61</v>
      </c>
      <c r="C3990" s="39" t="str">
        <f>IFERROR(__xludf.DUMMYFUNCTION("IF(ISBETWEEN(B3990,60,69), ""Old"", IF(ISBETWEEN(B3990, 20, 29), ""Young"", ""Other""))"),"Old")</f>
        <v>Old</v>
      </c>
    </row>
    <row r="3991">
      <c r="A3991" s="40">
        <v>22253.0</v>
      </c>
      <c r="B3991" s="39">
        <f t="shared" si="1"/>
        <v>61</v>
      </c>
      <c r="C3991" s="39" t="str">
        <f>IFERROR(__xludf.DUMMYFUNCTION("IF(ISBETWEEN(B3991,60,69), ""Old"", IF(ISBETWEEN(B3991, 20, 29), ""Young"", ""Other""))"),"Old")</f>
        <v>Old</v>
      </c>
    </row>
    <row r="3992">
      <c r="A3992" s="40">
        <v>22254.0</v>
      </c>
      <c r="B3992" s="39">
        <f t="shared" si="1"/>
        <v>61</v>
      </c>
      <c r="C3992" s="39" t="str">
        <f>IFERROR(__xludf.DUMMYFUNCTION("IF(ISBETWEEN(B3992,60,69), ""Old"", IF(ISBETWEEN(B3992, 20, 29), ""Young"", ""Other""))"),"Old")</f>
        <v>Old</v>
      </c>
    </row>
    <row r="3993">
      <c r="A3993" s="40">
        <v>22255.0</v>
      </c>
      <c r="B3993" s="39">
        <f t="shared" si="1"/>
        <v>61</v>
      </c>
      <c r="C3993" s="39" t="str">
        <f>IFERROR(__xludf.DUMMYFUNCTION("IF(ISBETWEEN(B3993,60,69), ""Old"", IF(ISBETWEEN(B3993, 20, 29), ""Young"", ""Other""))"),"Old")</f>
        <v>Old</v>
      </c>
    </row>
    <row r="3994">
      <c r="A3994" s="40">
        <v>22256.0</v>
      </c>
      <c r="B3994" s="39">
        <f t="shared" si="1"/>
        <v>61</v>
      </c>
      <c r="C3994" s="39" t="str">
        <f>IFERROR(__xludf.DUMMYFUNCTION("IF(ISBETWEEN(B3994,60,69), ""Old"", IF(ISBETWEEN(B3994, 20, 29), ""Young"", ""Other""))"),"Old")</f>
        <v>Old</v>
      </c>
    </row>
    <row r="3995">
      <c r="A3995" s="40">
        <v>22257.0</v>
      </c>
      <c r="B3995" s="39">
        <f t="shared" si="1"/>
        <v>61</v>
      </c>
      <c r="C3995" s="39" t="str">
        <f>IFERROR(__xludf.DUMMYFUNCTION("IF(ISBETWEEN(B3995,60,69), ""Old"", IF(ISBETWEEN(B3995, 20, 29), ""Young"", ""Other""))"),"Old")</f>
        <v>Old</v>
      </c>
    </row>
    <row r="3996">
      <c r="A3996" s="40">
        <v>22258.0</v>
      </c>
      <c r="B3996" s="39">
        <f t="shared" si="1"/>
        <v>61</v>
      </c>
      <c r="C3996" s="39" t="str">
        <f>IFERROR(__xludf.DUMMYFUNCTION("IF(ISBETWEEN(B3996,60,69), ""Old"", IF(ISBETWEEN(B3996, 20, 29), ""Young"", ""Other""))"),"Old")</f>
        <v>Old</v>
      </c>
    </row>
    <row r="3997">
      <c r="A3997" s="40">
        <v>22259.0</v>
      </c>
      <c r="B3997" s="39">
        <f t="shared" si="1"/>
        <v>61</v>
      </c>
      <c r="C3997" s="39" t="str">
        <f>IFERROR(__xludf.DUMMYFUNCTION("IF(ISBETWEEN(B3997,60,69), ""Old"", IF(ISBETWEEN(B3997, 20, 29), ""Young"", ""Other""))"),"Old")</f>
        <v>Old</v>
      </c>
    </row>
    <row r="3998">
      <c r="A3998" s="40">
        <v>22260.0</v>
      </c>
      <c r="B3998" s="39">
        <f t="shared" si="1"/>
        <v>61</v>
      </c>
      <c r="C3998" s="39" t="str">
        <f>IFERROR(__xludf.DUMMYFUNCTION("IF(ISBETWEEN(B3998,60,69), ""Old"", IF(ISBETWEEN(B3998, 20, 29), ""Young"", ""Other""))"),"Old")</f>
        <v>Old</v>
      </c>
    </row>
    <row r="3999">
      <c r="A3999" s="40">
        <v>22261.0</v>
      </c>
      <c r="B3999" s="39">
        <f t="shared" si="1"/>
        <v>61</v>
      </c>
      <c r="C3999" s="39" t="str">
        <f>IFERROR(__xludf.DUMMYFUNCTION("IF(ISBETWEEN(B3999,60,69), ""Old"", IF(ISBETWEEN(B3999, 20, 29), ""Young"", ""Other""))"),"Old")</f>
        <v>Old</v>
      </c>
    </row>
    <row r="4000">
      <c r="A4000" s="40">
        <v>22262.0</v>
      </c>
      <c r="B4000" s="39">
        <f t="shared" si="1"/>
        <v>61</v>
      </c>
      <c r="C4000" s="39" t="str">
        <f>IFERROR(__xludf.DUMMYFUNCTION("IF(ISBETWEEN(B4000,60,69), ""Old"", IF(ISBETWEEN(B4000, 20, 29), ""Young"", ""Other""))"),"Old")</f>
        <v>Old</v>
      </c>
    </row>
    <row r="4001">
      <c r="A4001" s="40">
        <v>22263.0</v>
      </c>
      <c r="B4001" s="39">
        <f t="shared" si="1"/>
        <v>61</v>
      </c>
      <c r="C4001" s="39" t="str">
        <f>IFERROR(__xludf.DUMMYFUNCTION("IF(ISBETWEEN(B4001,60,69), ""Old"", IF(ISBETWEEN(B4001, 20, 29), ""Young"", ""Other""))"),"Old")</f>
        <v>Old</v>
      </c>
    </row>
    <row r="4002">
      <c r="A4002" s="40">
        <v>22264.0</v>
      </c>
      <c r="B4002" s="39">
        <f t="shared" si="1"/>
        <v>61</v>
      </c>
      <c r="C4002" s="39" t="str">
        <f>IFERROR(__xludf.DUMMYFUNCTION("IF(ISBETWEEN(B4002,60,69), ""Old"", IF(ISBETWEEN(B4002, 20, 29), ""Young"", ""Other""))"),"Old")</f>
        <v>Old</v>
      </c>
    </row>
    <row r="4003">
      <c r="A4003" s="40">
        <v>22265.0</v>
      </c>
      <c r="B4003" s="39">
        <f t="shared" si="1"/>
        <v>61</v>
      </c>
      <c r="C4003" s="39" t="str">
        <f>IFERROR(__xludf.DUMMYFUNCTION("IF(ISBETWEEN(B4003,60,69), ""Old"", IF(ISBETWEEN(B4003, 20, 29), ""Young"", ""Other""))"),"Old")</f>
        <v>Old</v>
      </c>
    </row>
    <row r="4004">
      <c r="A4004" s="40">
        <v>22266.0</v>
      </c>
      <c r="B4004" s="39">
        <f t="shared" si="1"/>
        <v>61</v>
      </c>
      <c r="C4004" s="39" t="str">
        <f>IFERROR(__xludf.DUMMYFUNCTION("IF(ISBETWEEN(B4004,60,69), ""Old"", IF(ISBETWEEN(B4004, 20, 29), ""Young"", ""Other""))"),"Old")</f>
        <v>Old</v>
      </c>
    </row>
    <row r="4005">
      <c r="A4005" s="40">
        <v>22267.0</v>
      </c>
      <c r="B4005" s="39">
        <f t="shared" si="1"/>
        <v>61</v>
      </c>
      <c r="C4005" s="39" t="str">
        <f>IFERROR(__xludf.DUMMYFUNCTION("IF(ISBETWEEN(B4005,60,69), ""Old"", IF(ISBETWEEN(B4005, 20, 29), ""Young"", ""Other""))"),"Old")</f>
        <v>Old</v>
      </c>
    </row>
    <row r="4006">
      <c r="A4006" s="40">
        <v>22268.0</v>
      </c>
      <c r="B4006" s="39">
        <f t="shared" si="1"/>
        <v>61</v>
      </c>
      <c r="C4006" s="39" t="str">
        <f>IFERROR(__xludf.DUMMYFUNCTION("IF(ISBETWEEN(B4006,60,69), ""Old"", IF(ISBETWEEN(B4006, 20, 29), ""Young"", ""Other""))"),"Old")</f>
        <v>Old</v>
      </c>
    </row>
    <row r="4007">
      <c r="A4007" s="40">
        <v>22269.0</v>
      </c>
      <c r="B4007" s="39">
        <f t="shared" si="1"/>
        <v>61</v>
      </c>
      <c r="C4007" s="39" t="str">
        <f>IFERROR(__xludf.DUMMYFUNCTION("IF(ISBETWEEN(B4007,60,69), ""Old"", IF(ISBETWEEN(B4007, 20, 29), ""Young"", ""Other""))"),"Old")</f>
        <v>Old</v>
      </c>
    </row>
    <row r="4008">
      <c r="A4008" s="40">
        <v>22270.0</v>
      </c>
      <c r="B4008" s="39">
        <f t="shared" si="1"/>
        <v>61</v>
      </c>
      <c r="C4008" s="39" t="str">
        <f>IFERROR(__xludf.DUMMYFUNCTION("IF(ISBETWEEN(B4008,60,69), ""Old"", IF(ISBETWEEN(B4008, 20, 29), ""Young"", ""Other""))"),"Old")</f>
        <v>Old</v>
      </c>
    </row>
    <row r="4009">
      <c r="A4009" s="40">
        <v>22271.0</v>
      </c>
      <c r="B4009" s="39">
        <f t="shared" si="1"/>
        <v>61</v>
      </c>
      <c r="C4009" s="39" t="str">
        <f>IFERROR(__xludf.DUMMYFUNCTION("IF(ISBETWEEN(B4009,60,69), ""Old"", IF(ISBETWEEN(B4009, 20, 29), ""Young"", ""Other""))"),"Old")</f>
        <v>Old</v>
      </c>
    </row>
    <row r="4010">
      <c r="A4010" s="40">
        <v>22272.0</v>
      </c>
      <c r="B4010" s="39">
        <f t="shared" si="1"/>
        <v>61</v>
      </c>
      <c r="C4010" s="39" t="str">
        <f>IFERROR(__xludf.DUMMYFUNCTION("IF(ISBETWEEN(B4010,60,69), ""Old"", IF(ISBETWEEN(B4010, 20, 29), ""Young"", ""Other""))"),"Old")</f>
        <v>Old</v>
      </c>
    </row>
    <row r="4011">
      <c r="A4011" s="40">
        <v>22273.0</v>
      </c>
      <c r="B4011" s="39">
        <f t="shared" si="1"/>
        <v>61</v>
      </c>
      <c r="C4011" s="39" t="str">
        <f>IFERROR(__xludf.DUMMYFUNCTION("IF(ISBETWEEN(B4011,60,69), ""Old"", IF(ISBETWEEN(B4011, 20, 29), ""Young"", ""Other""))"),"Old")</f>
        <v>Old</v>
      </c>
    </row>
    <row r="4012">
      <c r="A4012" s="40">
        <v>22274.0</v>
      </c>
      <c r="B4012" s="39">
        <f t="shared" si="1"/>
        <v>61</v>
      </c>
      <c r="C4012" s="39" t="str">
        <f>IFERROR(__xludf.DUMMYFUNCTION("IF(ISBETWEEN(B4012,60,69), ""Old"", IF(ISBETWEEN(B4012, 20, 29), ""Young"", ""Other""))"),"Old")</f>
        <v>Old</v>
      </c>
    </row>
    <row r="4013">
      <c r="A4013" s="40">
        <v>22275.0</v>
      </c>
      <c r="B4013" s="39">
        <f t="shared" si="1"/>
        <v>61</v>
      </c>
      <c r="C4013" s="39" t="str">
        <f>IFERROR(__xludf.DUMMYFUNCTION("IF(ISBETWEEN(B4013,60,69), ""Old"", IF(ISBETWEEN(B4013, 20, 29), ""Young"", ""Other""))"),"Old")</f>
        <v>Old</v>
      </c>
    </row>
    <row r="4014">
      <c r="A4014" s="40">
        <v>22276.0</v>
      </c>
      <c r="B4014" s="39">
        <f t="shared" si="1"/>
        <v>61</v>
      </c>
      <c r="C4014" s="39" t="str">
        <f>IFERROR(__xludf.DUMMYFUNCTION("IF(ISBETWEEN(B4014,60,69), ""Old"", IF(ISBETWEEN(B4014, 20, 29), ""Young"", ""Other""))"),"Old")</f>
        <v>Old</v>
      </c>
    </row>
    <row r="4015">
      <c r="A4015" s="40">
        <v>22277.0</v>
      </c>
      <c r="B4015" s="39">
        <f t="shared" si="1"/>
        <v>61</v>
      </c>
      <c r="C4015" s="39" t="str">
        <f>IFERROR(__xludf.DUMMYFUNCTION("IF(ISBETWEEN(B4015,60,69), ""Old"", IF(ISBETWEEN(B4015, 20, 29), ""Young"", ""Other""))"),"Old")</f>
        <v>Old</v>
      </c>
    </row>
    <row r="4016">
      <c r="A4016" s="40">
        <v>22278.0</v>
      </c>
      <c r="B4016" s="39">
        <f t="shared" si="1"/>
        <v>61</v>
      </c>
      <c r="C4016" s="39" t="str">
        <f>IFERROR(__xludf.DUMMYFUNCTION("IF(ISBETWEEN(B4016,60,69), ""Old"", IF(ISBETWEEN(B4016, 20, 29), ""Young"", ""Other""))"),"Old")</f>
        <v>Old</v>
      </c>
    </row>
    <row r="4017">
      <c r="A4017" s="40">
        <v>22279.0</v>
      </c>
      <c r="B4017" s="39">
        <f t="shared" si="1"/>
        <v>61</v>
      </c>
      <c r="C4017" s="39" t="str">
        <f>IFERROR(__xludf.DUMMYFUNCTION("IF(ISBETWEEN(B4017,60,69), ""Old"", IF(ISBETWEEN(B4017, 20, 29), ""Young"", ""Other""))"),"Old")</f>
        <v>Old</v>
      </c>
    </row>
    <row r="4018">
      <c r="A4018" s="40">
        <v>22280.0</v>
      </c>
      <c r="B4018" s="39">
        <f t="shared" si="1"/>
        <v>61</v>
      </c>
      <c r="C4018" s="39" t="str">
        <f>IFERROR(__xludf.DUMMYFUNCTION("IF(ISBETWEEN(B4018,60,69), ""Old"", IF(ISBETWEEN(B4018, 20, 29), ""Young"", ""Other""))"),"Old")</f>
        <v>Old</v>
      </c>
    </row>
    <row r="4019">
      <c r="A4019" s="40">
        <v>22281.0</v>
      </c>
      <c r="B4019" s="39">
        <f t="shared" si="1"/>
        <v>61</v>
      </c>
      <c r="C4019" s="39" t="str">
        <f>IFERROR(__xludf.DUMMYFUNCTION("IF(ISBETWEEN(B4019,60,69), ""Old"", IF(ISBETWEEN(B4019, 20, 29), ""Young"", ""Other""))"),"Old")</f>
        <v>Old</v>
      </c>
    </row>
    <row r="4020">
      <c r="A4020" s="40">
        <v>22282.0</v>
      </c>
      <c r="B4020" s="39">
        <f t="shared" si="1"/>
        <v>61</v>
      </c>
      <c r="C4020" s="39" t="str">
        <f>IFERROR(__xludf.DUMMYFUNCTION("IF(ISBETWEEN(B4020,60,69), ""Old"", IF(ISBETWEEN(B4020, 20, 29), ""Young"", ""Other""))"),"Old")</f>
        <v>Old</v>
      </c>
    </row>
    <row r="4021">
      <c r="A4021" s="40">
        <v>22283.0</v>
      </c>
      <c r="B4021" s="39">
        <f t="shared" si="1"/>
        <v>60</v>
      </c>
      <c r="C4021" s="39" t="str">
        <f>IFERROR(__xludf.DUMMYFUNCTION("IF(ISBETWEEN(B4021,60,69), ""Old"", IF(ISBETWEEN(B4021, 20, 29), ""Young"", ""Other""))"),"Old")</f>
        <v>Old</v>
      </c>
    </row>
    <row r="4022">
      <c r="A4022" s="40">
        <v>22284.0</v>
      </c>
      <c r="B4022" s="39">
        <f t="shared" si="1"/>
        <v>60</v>
      </c>
      <c r="C4022" s="39" t="str">
        <f>IFERROR(__xludf.DUMMYFUNCTION("IF(ISBETWEEN(B4022,60,69), ""Old"", IF(ISBETWEEN(B4022, 20, 29), ""Young"", ""Other""))"),"Old")</f>
        <v>Old</v>
      </c>
    </row>
    <row r="4023">
      <c r="A4023" s="40">
        <v>22285.0</v>
      </c>
      <c r="B4023" s="39">
        <f t="shared" si="1"/>
        <v>60</v>
      </c>
      <c r="C4023" s="39" t="str">
        <f>IFERROR(__xludf.DUMMYFUNCTION("IF(ISBETWEEN(B4023,60,69), ""Old"", IF(ISBETWEEN(B4023, 20, 29), ""Young"", ""Other""))"),"Old")</f>
        <v>Old</v>
      </c>
    </row>
    <row r="4024">
      <c r="A4024" s="40">
        <v>22286.0</v>
      </c>
      <c r="B4024" s="39">
        <f t="shared" si="1"/>
        <v>60</v>
      </c>
      <c r="C4024" s="39" t="str">
        <f>IFERROR(__xludf.DUMMYFUNCTION("IF(ISBETWEEN(B4024,60,69), ""Old"", IF(ISBETWEEN(B4024, 20, 29), ""Young"", ""Other""))"),"Old")</f>
        <v>Old</v>
      </c>
    </row>
    <row r="4025">
      <c r="A4025" s="40">
        <v>22287.0</v>
      </c>
      <c r="B4025" s="39">
        <f t="shared" si="1"/>
        <v>60</v>
      </c>
      <c r="C4025" s="39" t="str">
        <f>IFERROR(__xludf.DUMMYFUNCTION("IF(ISBETWEEN(B4025,60,69), ""Old"", IF(ISBETWEEN(B4025, 20, 29), ""Young"", ""Other""))"),"Old")</f>
        <v>Old</v>
      </c>
    </row>
    <row r="4026">
      <c r="A4026" s="40">
        <v>22288.0</v>
      </c>
      <c r="B4026" s="39">
        <f t="shared" si="1"/>
        <v>60</v>
      </c>
      <c r="C4026" s="39" t="str">
        <f>IFERROR(__xludf.DUMMYFUNCTION("IF(ISBETWEEN(B4026,60,69), ""Old"", IF(ISBETWEEN(B4026, 20, 29), ""Young"", ""Other""))"),"Old")</f>
        <v>Old</v>
      </c>
    </row>
    <row r="4027">
      <c r="A4027" s="40">
        <v>22289.0</v>
      </c>
      <c r="B4027" s="39">
        <f t="shared" si="1"/>
        <v>60</v>
      </c>
      <c r="C4027" s="39" t="str">
        <f>IFERROR(__xludf.DUMMYFUNCTION("IF(ISBETWEEN(B4027,60,69), ""Old"", IF(ISBETWEEN(B4027, 20, 29), ""Young"", ""Other""))"),"Old")</f>
        <v>Old</v>
      </c>
    </row>
    <row r="4028">
      <c r="A4028" s="40">
        <v>22290.0</v>
      </c>
      <c r="B4028" s="39">
        <f t="shared" si="1"/>
        <v>60</v>
      </c>
      <c r="C4028" s="39" t="str">
        <f>IFERROR(__xludf.DUMMYFUNCTION("IF(ISBETWEEN(B4028,60,69), ""Old"", IF(ISBETWEEN(B4028, 20, 29), ""Young"", ""Other""))"),"Old")</f>
        <v>Old</v>
      </c>
    </row>
    <row r="4029">
      <c r="A4029" s="40">
        <v>22291.0</v>
      </c>
      <c r="B4029" s="39">
        <f t="shared" si="1"/>
        <v>60</v>
      </c>
      <c r="C4029" s="39" t="str">
        <f>IFERROR(__xludf.DUMMYFUNCTION("IF(ISBETWEEN(B4029,60,69), ""Old"", IF(ISBETWEEN(B4029, 20, 29), ""Young"", ""Other""))"),"Old")</f>
        <v>Old</v>
      </c>
    </row>
    <row r="4030">
      <c r="A4030" s="40">
        <v>22292.0</v>
      </c>
      <c r="B4030" s="39">
        <f t="shared" si="1"/>
        <v>60</v>
      </c>
      <c r="C4030" s="39" t="str">
        <f>IFERROR(__xludf.DUMMYFUNCTION("IF(ISBETWEEN(B4030,60,69), ""Old"", IF(ISBETWEEN(B4030, 20, 29), ""Young"", ""Other""))"),"Old")</f>
        <v>Old</v>
      </c>
    </row>
    <row r="4031">
      <c r="A4031" s="40">
        <v>22293.0</v>
      </c>
      <c r="B4031" s="39">
        <f t="shared" si="1"/>
        <v>60</v>
      </c>
      <c r="C4031" s="39" t="str">
        <f>IFERROR(__xludf.DUMMYFUNCTION("IF(ISBETWEEN(B4031,60,69), ""Old"", IF(ISBETWEEN(B4031, 20, 29), ""Young"", ""Other""))"),"Old")</f>
        <v>Old</v>
      </c>
    </row>
    <row r="4032">
      <c r="A4032" s="40">
        <v>22294.0</v>
      </c>
      <c r="B4032" s="39">
        <f t="shared" si="1"/>
        <v>60</v>
      </c>
      <c r="C4032" s="39" t="str">
        <f>IFERROR(__xludf.DUMMYFUNCTION("IF(ISBETWEEN(B4032,60,69), ""Old"", IF(ISBETWEEN(B4032, 20, 29), ""Young"", ""Other""))"),"Old")</f>
        <v>Old</v>
      </c>
    </row>
    <row r="4033">
      <c r="A4033" s="40">
        <v>22295.0</v>
      </c>
      <c r="B4033" s="39">
        <f t="shared" si="1"/>
        <v>60</v>
      </c>
      <c r="C4033" s="39" t="str">
        <f>IFERROR(__xludf.DUMMYFUNCTION("IF(ISBETWEEN(B4033,60,69), ""Old"", IF(ISBETWEEN(B4033, 20, 29), ""Young"", ""Other""))"),"Old")</f>
        <v>Old</v>
      </c>
    </row>
    <row r="4034">
      <c r="A4034" s="40">
        <v>22296.0</v>
      </c>
      <c r="B4034" s="39">
        <f t="shared" si="1"/>
        <v>60</v>
      </c>
      <c r="C4034" s="39" t="str">
        <f>IFERROR(__xludf.DUMMYFUNCTION("IF(ISBETWEEN(B4034,60,69), ""Old"", IF(ISBETWEEN(B4034, 20, 29), ""Young"", ""Other""))"),"Old")</f>
        <v>Old</v>
      </c>
    </row>
    <row r="4035">
      <c r="A4035" s="40">
        <v>22297.0</v>
      </c>
      <c r="B4035" s="39">
        <f t="shared" si="1"/>
        <v>60</v>
      </c>
      <c r="C4035" s="39" t="str">
        <f>IFERROR(__xludf.DUMMYFUNCTION("IF(ISBETWEEN(B4035,60,69), ""Old"", IF(ISBETWEEN(B4035, 20, 29), ""Young"", ""Other""))"),"Old")</f>
        <v>Old</v>
      </c>
    </row>
    <row r="4036">
      <c r="A4036" s="40">
        <v>22298.0</v>
      </c>
      <c r="B4036" s="39">
        <f t="shared" si="1"/>
        <v>60</v>
      </c>
      <c r="C4036" s="39" t="str">
        <f>IFERROR(__xludf.DUMMYFUNCTION("IF(ISBETWEEN(B4036,60,69), ""Old"", IF(ISBETWEEN(B4036, 20, 29), ""Young"", ""Other""))"),"Old")</f>
        <v>Old</v>
      </c>
    </row>
    <row r="4037">
      <c r="A4037" s="40">
        <v>22299.0</v>
      </c>
      <c r="B4037" s="39">
        <f t="shared" si="1"/>
        <v>60</v>
      </c>
      <c r="C4037" s="39" t="str">
        <f>IFERROR(__xludf.DUMMYFUNCTION("IF(ISBETWEEN(B4037,60,69), ""Old"", IF(ISBETWEEN(B4037, 20, 29), ""Young"", ""Other""))"),"Old")</f>
        <v>Old</v>
      </c>
    </row>
    <row r="4038">
      <c r="A4038" s="40">
        <v>22300.0</v>
      </c>
      <c r="B4038" s="39">
        <f t="shared" si="1"/>
        <v>60</v>
      </c>
      <c r="C4038" s="39" t="str">
        <f>IFERROR(__xludf.DUMMYFUNCTION("IF(ISBETWEEN(B4038,60,69), ""Old"", IF(ISBETWEEN(B4038, 20, 29), ""Young"", ""Other""))"),"Old")</f>
        <v>Old</v>
      </c>
    </row>
    <row r="4039">
      <c r="A4039" s="40">
        <v>22301.0</v>
      </c>
      <c r="B4039" s="39">
        <f t="shared" si="1"/>
        <v>60</v>
      </c>
      <c r="C4039" s="39" t="str">
        <f>IFERROR(__xludf.DUMMYFUNCTION("IF(ISBETWEEN(B4039,60,69), ""Old"", IF(ISBETWEEN(B4039, 20, 29), ""Young"", ""Other""))"),"Old")</f>
        <v>Old</v>
      </c>
    </row>
    <row r="4040">
      <c r="A4040" s="40">
        <v>22302.0</v>
      </c>
      <c r="B4040" s="39">
        <f t="shared" si="1"/>
        <v>60</v>
      </c>
      <c r="C4040" s="39" t="str">
        <f>IFERROR(__xludf.DUMMYFUNCTION("IF(ISBETWEEN(B4040,60,69), ""Old"", IF(ISBETWEEN(B4040, 20, 29), ""Young"", ""Other""))"),"Old")</f>
        <v>Old</v>
      </c>
    </row>
    <row r="4041">
      <c r="A4041" s="40">
        <v>22303.0</v>
      </c>
      <c r="B4041" s="39">
        <f t="shared" si="1"/>
        <v>60</v>
      </c>
      <c r="C4041" s="39" t="str">
        <f>IFERROR(__xludf.DUMMYFUNCTION("IF(ISBETWEEN(B4041,60,69), ""Old"", IF(ISBETWEEN(B4041, 20, 29), ""Young"", ""Other""))"),"Old")</f>
        <v>Old</v>
      </c>
    </row>
    <row r="4042">
      <c r="A4042" s="40">
        <v>22304.0</v>
      </c>
      <c r="B4042" s="39">
        <f t="shared" si="1"/>
        <v>60</v>
      </c>
      <c r="C4042" s="39" t="str">
        <f>IFERROR(__xludf.DUMMYFUNCTION("IF(ISBETWEEN(B4042,60,69), ""Old"", IF(ISBETWEEN(B4042, 20, 29), ""Young"", ""Other""))"),"Old")</f>
        <v>Old</v>
      </c>
    </row>
    <row r="4043">
      <c r="A4043" s="40">
        <v>22305.0</v>
      </c>
      <c r="B4043" s="39">
        <f t="shared" si="1"/>
        <v>60</v>
      </c>
      <c r="C4043" s="39" t="str">
        <f>IFERROR(__xludf.DUMMYFUNCTION("IF(ISBETWEEN(B4043,60,69), ""Old"", IF(ISBETWEEN(B4043, 20, 29), ""Young"", ""Other""))"),"Old")</f>
        <v>Old</v>
      </c>
    </row>
    <row r="4044">
      <c r="A4044" s="40">
        <v>22306.0</v>
      </c>
      <c r="B4044" s="39">
        <f t="shared" si="1"/>
        <v>60</v>
      </c>
      <c r="C4044" s="39" t="str">
        <f>IFERROR(__xludf.DUMMYFUNCTION("IF(ISBETWEEN(B4044,60,69), ""Old"", IF(ISBETWEEN(B4044, 20, 29), ""Young"", ""Other""))"),"Old")</f>
        <v>Old</v>
      </c>
    </row>
    <row r="4045">
      <c r="A4045" s="40">
        <v>22307.0</v>
      </c>
      <c r="B4045" s="39">
        <f t="shared" si="1"/>
        <v>60</v>
      </c>
      <c r="C4045" s="39" t="str">
        <f>IFERROR(__xludf.DUMMYFUNCTION("IF(ISBETWEEN(B4045,60,69), ""Old"", IF(ISBETWEEN(B4045, 20, 29), ""Young"", ""Other""))"),"Old")</f>
        <v>Old</v>
      </c>
    </row>
    <row r="4046">
      <c r="A4046" s="40">
        <v>22308.0</v>
      </c>
      <c r="B4046" s="39">
        <f t="shared" si="1"/>
        <v>60</v>
      </c>
      <c r="C4046" s="39" t="str">
        <f>IFERROR(__xludf.DUMMYFUNCTION("IF(ISBETWEEN(B4046,60,69), ""Old"", IF(ISBETWEEN(B4046, 20, 29), ""Young"", ""Other""))"),"Old")</f>
        <v>Old</v>
      </c>
    </row>
    <row r="4047">
      <c r="A4047" s="40">
        <v>22309.0</v>
      </c>
      <c r="B4047" s="39">
        <f t="shared" si="1"/>
        <v>60</v>
      </c>
      <c r="C4047" s="39" t="str">
        <f>IFERROR(__xludf.DUMMYFUNCTION("IF(ISBETWEEN(B4047,60,69), ""Old"", IF(ISBETWEEN(B4047, 20, 29), ""Young"", ""Other""))"),"Old")</f>
        <v>Old</v>
      </c>
    </row>
    <row r="4048">
      <c r="A4048" s="40">
        <v>22310.0</v>
      </c>
      <c r="B4048" s="39">
        <f t="shared" si="1"/>
        <v>60</v>
      </c>
      <c r="C4048" s="39" t="str">
        <f>IFERROR(__xludf.DUMMYFUNCTION("IF(ISBETWEEN(B4048,60,69), ""Old"", IF(ISBETWEEN(B4048, 20, 29), ""Young"", ""Other""))"),"Old")</f>
        <v>Old</v>
      </c>
    </row>
    <row r="4049">
      <c r="A4049" s="40">
        <v>22311.0</v>
      </c>
      <c r="B4049" s="39">
        <f t="shared" si="1"/>
        <v>60</v>
      </c>
      <c r="C4049" s="39" t="str">
        <f>IFERROR(__xludf.DUMMYFUNCTION("IF(ISBETWEEN(B4049,60,69), ""Old"", IF(ISBETWEEN(B4049, 20, 29), ""Young"", ""Other""))"),"Old")</f>
        <v>Old</v>
      </c>
    </row>
    <row r="4050">
      <c r="A4050" s="40">
        <v>22312.0</v>
      </c>
      <c r="B4050" s="39">
        <f t="shared" si="1"/>
        <v>60</v>
      </c>
      <c r="C4050" s="39" t="str">
        <f>IFERROR(__xludf.DUMMYFUNCTION("IF(ISBETWEEN(B4050,60,69), ""Old"", IF(ISBETWEEN(B4050, 20, 29), ""Young"", ""Other""))"),"Old")</f>
        <v>Old</v>
      </c>
    </row>
    <row r="4051">
      <c r="A4051" s="40">
        <v>22313.0</v>
      </c>
      <c r="B4051" s="39">
        <f t="shared" si="1"/>
        <v>60</v>
      </c>
      <c r="C4051" s="39" t="str">
        <f>IFERROR(__xludf.DUMMYFUNCTION("IF(ISBETWEEN(B4051,60,69), ""Old"", IF(ISBETWEEN(B4051, 20, 29), ""Young"", ""Other""))"),"Old")</f>
        <v>Old</v>
      </c>
    </row>
    <row r="4052">
      <c r="A4052" s="40">
        <v>22314.0</v>
      </c>
      <c r="B4052" s="39">
        <f t="shared" si="1"/>
        <v>60</v>
      </c>
      <c r="C4052" s="39" t="str">
        <f>IFERROR(__xludf.DUMMYFUNCTION("IF(ISBETWEEN(B4052,60,69), ""Old"", IF(ISBETWEEN(B4052, 20, 29), ""Young"", ""Other""))"),"Old")</f>
        <v>Old</v>
      </c>
    </row>
    <row r="4053">
      <c r="A4053" s="40">
        <v>22315.0</v>
      </c>
      <c r="B4053" s="39">
        <f t="shared" si="1"/>
        <v>60</v>
      </c>
      <c r="C4053" s="39" t="str">
        <f>IFERROR(__xludf.DUMMYFUNCTION("IF(ISBETWEEN(B4053,60,69), ""Old"", IF(ISBETWEEN(B4053, 20, 29), ""Young"", ""Other""))"),"Old")</f>
        <v>Old</v>
      </c>
    </row>
    <row r="4054">
      <c r="A4054" s="40">
        <v>22316.0</v>
      </c>
      <c r="B4054" s="39">
        <f t="shared" si="1"/>
        <v>60</v>
      </c>
      <c r="C4054" s="39" t="str">
        <f>IFERROR(__xludf.DUMMYFUNCTION("IF(ISBETWEEN(B4054,60,69), ""Old"", IF(ISBETWEEN(B4054, 20, 29), ""Young"", ""Other""))"),"Old")</f>
        <v>Old</v>
      </c>
    </row>
    <row r="4055">
      <c r="A4055" s="40">
        <v>22317.0</v>
      </c>
      <c r="B4055" s="39">
        <f t="shared" si="1"/>
        <v>60</v>
      </c>
      <c r="C4055" s="39" t="str">
        <f>IFERROR(__xludf.DUMMYFUNCTION("IF(ISBETWEEN(B4055,60,69), ""Old"", IF(ISBETWEEN(B4055, 20, 29), ""Young"", ""Other""))"),"Old")</f>
        <v>Old</v>
      </c>
    </row>
    <row r="4056">
      <c r="A4056" s="40">
        <v>22318.0</v>
      </c>
      <c r="B4056" s="39">
        <f t="shared" si="1"/>
        <v>60</v>
      </c>
      <c r="C4056" s="39" t="str">
        <f>IFERROR(__xludf.DUMMYFUNCTION("IF(ISBETWEEN(B4056,60,69), ""Old"", IF(ISBETWEEN(B4056, 20, 29), ""Young"", ""Other""))"),"Old")</f>
        <v>Old</v>
      </c>
    </row>
    <row r="4057">
      <c r="A4057" s="40">
        <v>22319.0</v>
      </c>
      <c r="B4057" s="39">
        <f t="shared" si="1"/>
        <v>60</v>
      </c>
      <c r="C4057" s="39" t="str">
        <f>IFERROR(__xludf.DUMMYFUNCTION("IF(ISBETWEEN(B4057,60,69), ""Old"", IF(ISBETWEEN(B4057, 20, 29), ""Young"", ""Other""))"),"Old")</f>
        <v>Old</v>
      </c>
    </row>
    <row r="4058">
      <c r="A4058" s="40">
        <v>22320.0</v>
      </c>
      <c r="B4058" s="39">
        <f t="shared" si="1"/>
        <v>60</v>
      </c>
      <c r="C4058" s="39" t="str">
        <f>IFERROR(__xludf.DUMMYFUNCTION("IF(ISBETWEEN(B4058,60,69), ""Old"", IF(ISBETWEEN(B4058, 20, 29), ""Young"", ""Other""))"),"Old")</f>
        <v>Old</v>
      </c>
    </row>
    <row r="4059">
      <c r="A4059" s="40">
        <v>22321.0</v>
      </c>
      <c r="B4059" s="39">
        <f t="shared" si="1"/>
        <v>60</v>
      </c>
      <c r="C4059" s="39" t="str">
        <f>IFERROR(__xludf.DUMMYFUNCTION("IF(ISBETWEEN(B4059,60,69), ""Old"", IF(ISBETWEEN(B4059, 20, 29), ""Young"", ""Other""))"),"Old")</f>
        <v>Old</v>
      </c>
    </row>
    <row r="4060">
      <c r="A4060" s="40">
        <v>22322.0</v>
      </c>
      <c r="B4060" s="39">
        <f t="shared" si="1"/>
        <v>60</v>
      </c>
      <c r="C4060" s="39" t="str">
        <f>IFERROR(__xludf.DUMMYFUNCTION("IF(ISBETWEEN(B4060,60,69), ""Old"", IF(ISBETWEEN(B4060, 20, 29), ""Young"", ""Other""))"),"Old")</f>
        <v>Old</v>
      </c>
    </row>
    <row r="4061">
      <c r="A4061" s="40">
        <v>22323.0</v>
      </c>
      <c r="B4061" s="39">
        <f t="shared" si="1"/>
        <v>60</v>
      </c>
      <c r="C4061" s="39" t="str">
        <f>IFERROR(__xludf.DUMMYFUNCTION("IF(ISBETWEEN(B4061,60,69), ""Old"", IF(ISBETWEEN(B4061, 20, 29), ""Young"", ""Other""))"),"Old")</f>
        <v>Old</v>
      </c>
    </row>
    <row r="4062">
      <c r="A4062" s="40">
        <v>22324.0</v>
      </c>
      <c r="B4062" s="39">
        <f t="shared" si="1"/>
        <v>60</v>
      </c>
      <c r="C4062" s="39" t="str">
        <f>IFERROR(__xludf.DUMMYFUNCTION("IF(ISBETWEEN(B4062,60,69), ""Old"", IF(ISBETWEEN(B4062, 20, 29), ""Young"", ""Other""))"),"Old")</f>
        <v>Old</v>
      </c>
    </row>
    <row r="4063">
      <c r="A4063" s="40">
        <v>22325.0</v>
      </c>
      <c r="B4063" s="39">
        <f t="shared" si="1"/>
        <v>60</v>
      </c>
      <c r="C4063" s="39" t="str">
        <f>IFERROR(__xludf.DUMMYFUNCTION("IF(ISBETWEEN(B4063,60,69), ""Old"", IF(ISBETWEEN(B4063, 20, 29), ""Young"", ""Other""))"),"Old")</f>
        <v>Old</v>
      </c>
    </row>
    <row r="4064">
      <c r="A4064" s="40">
        <v>22326.0</v>
      </c>
      <c r="B4064" s="39">
        <f t="shared" si="1"/>
        <v>60</v>
      </c>
      <c r="C4064" s="39" t="str">
        <f>IFERROR(__xludf.DUMMYFUNCTION("IF(ISBETWEEN(B4064,60,69), ""Old"", IF(ISBETWEEN(B4064, 20, 29), ""Young"", ""Other""))"),"Old")</f>
        <v>Old</v>
      </c>
    </row>
    <row r="4065">
      <c r="A4065" s="40">
        <v>22327.0</v>
      </c>
      <c r="B4065" s="39">
        <f t="shared" si="1"/>
        <v>60</v>
      </c>
      <c r="C4065" s="39" t="str">
        <f>IFERROR(__xludf.DUMMYFUNCTION("IF(ISBETWEEN(B4065,60,69), ""Old"", IF(ISBETWEEN(B4065, 20, 29), ""Young"", ""Other""))"),"Old")</f>
        <v>Old</v>
      </c>
    </row>
    <row r="4066">
      <c r="A4066" s="40">
        <v>22328.0</v>
      </c>
      <c r="B4066" s="39">
        <f t="shared" si="1"/>
        <v>60</v>
      </c>
      <c r="C4066" s="39" t="str">
        <f>IFERROR(__xludf.DUMMYFUNCTION("IF(ISBETWEEN(B4066,60,69), ""Old"", IF(ISBETWEEN(B4066, 20, 29), ""Young"", ""Other""))"),"Old")</f>
        <v>Old</v>
      </c>
    </row>
    <row r="4067">
      <c r="A4067" s="40">
        <v>22329.0</v>
      </c>
      <c r="B4067" s="39">
        <f t="shared" si="1"/>
        <v>60</v>
      </c>
      <c r="C4067" s="39" t="str">
        <f>IFERROR(__xludf.DUMMYFUNCTION("IF(ISBETWEEN(B4067,60,69), ""Old"", IF(ISBETWEEN(B4067, 20, 29), ""Young"", ""Other""))"),"Old")</f>
        <v>Old</v>
      </c>
    </row>
    <row r="4068">
      <c r="A4068" s="40">
        <v>22330.0</v>
      </c>
      <c r="B4068" s="39">
        <f t="shared" si="1"/>
        <v>60</v>
      </c>
      <c r="C4068" s="39" t="str">
        <f>IFERROR(__xludf.DUMMYFUNCTION("IF(ISBETWEEN(B4068,60,69), ""Old"", IF(ISBETWEEN(B4068, 20, 29), ""Young"", ""Other""))"),"Old")</f>
        <v>Old</v>
      </c>
    </row>
    <row r="4069">
      <c r="A4069" s="40">
        <v>22331.0</v>
      </c>
      <c r="B4069" s="39">
        <f t="shared" si="1"/>
        <v>60</v>
      </c>
      <c r="C4069" s="39" t="str">
        <f>IFERROR(__xludf.DUMMYFUNCTION("IF(ISBETWEEN(B4069,60,69), ""Old"", IF(ISBETWEEN(B4069, 20, 29), ""Young"", ""Other""))"),"Old")</f>
        <v>Old</v>
      </c>
    </row>
    <row r="4070">
      <c r="A4070" s="40">
        <v>22332.0</v>
      </c>
      <c r="B4070" s="39">
        <f t="shared" si="1"/>
        <v>60</v>
      </c>
      <c r="C4070" s="39" t="str">
        <f>IFERROR(__xludf.DUMMYFUNCTION("IF(ISBETWEEN(B4070,60,69), ""Old"", IF(ISBETWEEN(B4070, 20, 29), ""Young"", ""Other""))"),"Old")</f>
        <v>Old</v>
      </c>
    </row>
    <row r="4071">
      <c r="A4071" s="40">
        <v>22333.0</v>
      </c>
      <c r="B4071" s="39">
        <f t="shared" si="1"/>
        <v>60</v>
      </c>
      <c r="C4071" s="39" t="str">
        <f>IFERROR(__xludf.DUMMYFUNCTION("IF(ISBETWEEN(B4071,60,69), ""Old"", IF(ISBETWEEN(B4071, 20, 29), ""Young"", ""Other""))"),"Old")</f>
        <v>Old</v>
      </c>
    </row>
    <row r="4072">
      <c r="A4072" s="40">
        <v>22334.0</v>
      </c>
      <c r="B4072" s="39">
        <f t="shared" si="1"/>
        <v>60</v>
      </c>
      <c r="C4072" s="39" t="str">
        <f>IFERROR(__xludf.DUMMYFUNCTION("IF(ISBETWEEN(B4072,60,69), ""Old"", IF(ISBETWEEN(B4072, 20, 29), ""Young"", ""Other""))"),"Old")</f>
        <v>Old</v>
      </c>
    </row>
    <row r="4073">
      <c r="A4073" s="40">
        <v>22335.0</v>
      </c>
      <c r="B4073" s="39">
        <f t="shared" si="1"/>
        <v>60</v>
      </c>
      <c r="C4073" s="39" t="str">
        <f>IFERROR(__xludf.DUMMYFUNCTION("IF(ISBETWEEN(B4073,60,69), ""Old"", IF(ISBETWEEN(B4073, 20, 29), ""Young"", ""Other""))"),"Old")</f>
        <v>Old</v>
      </c>
    </row>
    <row r="4074">
      <c r="A4074" s="40">
        <v>22336.0</v>
      </c>
      <c r="B4074" s="39">
        <f t="shared" si="1"/>
        <v>60</v>
      </c>
      <c r="C4074" s="39" t="str">
        <f>IFERROR(__xludf.DUMMYFUNCTION("IF(ISBETWEEN(B4074,60,69), ""Old"", IF(ISBETWEEN(B4074, 20, 29), ""Young"", ""Other""))"),"Old")</f>
        <v>Old</v>
      </c>
    </row>
    <row r="4075">
      <c r="A4075" s="40">
        <v>22337.0</v>
      </c>
      <c r="B4075" s="39">
        <f t="shared" si="1"/>
        <v>60</v>
      </c>
      <c r="C4075" s="39" t="str">
        <f>IFERROR(__xludf.DUMMYFUNCTION("IF(ISBETWEEN(B4075,60,69), ""Old"", IF(ISBETWEEN(B4075, 20, 29), ""Young"", ""Other""))"),"Old")</f>
        <v>Old</v>
      </c>
    </row>
    <row r="4076">
      <c r="A4076" s="40">
        <v>22338.0</v>
      </c>
      <c r="B4076" s="39">
        <f t="shared" si="1"/>
        <v>60</v>
      </c>
      <c r="C4076" s="39" t="str">
        <f>IFERROR(__xludf.DUMMYFUNCTION("IF(ISBETWEEN(B4076,60,69), ""Old"", IF(ISBETWEEN(B4076, 20, 29), ""Young"", ""Other""))"),"Old")</f>
        <v>Old</v>
      </c>
    </row>
    <row r="4077">
      <c r="A4077" s="40">
        <v>22339.0</v>
      </c>
      <c r="B4077" s="39">
        <f t="shared" si="1"/>
        <v>60</v>
      </c>
      <c r="C4077" s="39" t="str">
        <f>IFERROR(__xludf.DUMMYFUNCTION("IF(ISBETWEEN(B4077,60,69), ""Old"", IF(ISBETWEEN(B4077, 20, 29), ""Young"", ""Other""))"),"Old")</f>
        <v>Old</v>
      </c>
    </row>
    <row r="4078">
      <c r="A4078" s="40">
        <v>22340.0</v>
      </c>
      <c r="B4078" s="39">
        <f t="shared" si="1"/>
        <v>60</v>
      </c>
      <c r="C4078" s="39" t="str">
        <f>IFERROR(__xludf.DUMMYFUNCTION("IF(ISBETWEEN(B4078,60,69), ""Old"", IF(ISBETWEEN(B4078, 20, 29), ""Young"", ""Other""))"),"Old")</f>
        <v>Old</v>
      </c>
    </row>
    <row r="4079">
      <c r="A4079" s="40">
        <v>22341.0</v>
      </c>
      <c r="B4079" s="39">
        <f t="shared" si="1"/>
        <v>60</v>
      </c>
      <c r="C4079" s="39" t="str">
        <f>IFERROR(__xludf.DUMMYFUNCTION("IF(ISBETWEEN(B4079,60,69), ""Old"", IF(ISBETWEEN(B4079, 20, 29), ""Young"", ""Other""))"),"Old")</f>
        <v>Old</v>
      </c>
    </row>
    <row r="4080">
      <c r="A4080" s="40">
        <v>22342.0</v>
      </c>
      <c r="B4080" s="39">
        <f t="shared" si="1"/>
        <v>60</v>
      </c>
      <c r="C4080" s="39" t="str">
        <f>IFERROR(__xludf.DUMMYFUNCTION("IF(ISBETWEEN(B4080,60,69), ""Old"", IF(ISBETWEEN(B4080, 20, 29), ""Young"", ""Other""))"),"Old")</f>
        <v>Old</v>
      </c>
    </row>
    <row r="4081">
      <c r="A4081" s="40">
        <v>22343.0</v>
      </c>
      <c r="B4081" s="39">
        <f t="shared" si="1"/>
        <v>60</v>
      </c>
      <c r="C4081" s="39" t="str">
        <f>IFERROR(__xludf.DUMMYFUNCTION("IF(ISBETWEEN(B4081,60,69), ""Old"", IF(ISBETWEEN(B4081, 20, 29), ""Young"", ""Other""))"),"Old")</f>
        <v>Old</v>
      </c>
    </row>
    <row r="4082">
      <c r="A4082" s="40">
        <v>22344.0</v>
      </c>
      <c r="B4082" s="39">
        <f t="shared" si="1"/>
        <v>60</v>
      </c>
      <c r="C4082" s="39" t="str">
        <f>IFERROR(__xludf.DUMMYFUNCTION("IF(ISBETWEEN(B4082,60,69), ""Old"", IF(ISBETWEEN(B4082, 20, 29), ""Young"", ""Other""))"),"Old")</f>
        <v>Old</v>
      </c>
    </row>
    <row r="4083">
      <c r="A4083" s="40">
        <v>22345.0</v>
      </c>
      <c r="B4083" s="39">
        <f t="shared" si="1"/>
        <v>60</v>
      </c>
      <c r="C4083" s="39" t="str">
        <f>IFERROR(__xludf.DUMMYFUNCTION("IF(ISBETWEEN(B4083,60,69), ""Old"", IF(ISBETWEEN(B4083, 20, 29), ""Young"", ""Other""))"),"Old")</f>
        <v>Old</v>
      </c>
    </row>
    <row r="4084">
      <c r="A4084" s="40">
        <v>22346.0</v>
      </c>
      <c r="B4084" s="39">
        <f t="shared" si="1"/>
        <v>60</v>
      </c>
      <c r="C4084" s="39" t="str">
        <f>IFERROR(__xludf.DUMMYFUNCTION("IF(ISBETWEEN(B4084,60,69), ""Old"", IF(ISBETWEEN(B4084, 20, 29), ""Young"", ""Other""))"),"Old")</f>
        <v>Old</v>
      </c>
    </row>
    <row r="4085">
      <c r="A4085" s="40">
        <v>22347.0</v>
      </c>
      <c r="B4085" s="39">
        <f t="shared" si="1"/>
        <v>60</v>
      </c>
      <c r="C4085" s="39" t="str">
        <f>IFERROR(__xludf.DUMMYFUNCTION("IF(ISBETWEEN(B4085,60,69), ""Old"", IF(ISBETWEEN(B4085, 20, 29), ""Young"", ""Other""))"),"Old")</f>
        <v>Old</v>
      </c>
    </row>
    <row r="4086">
      <c r="A4086" s="40">
        <v>22348.0</v>
      </c>
      <c r="B4086" s="39">
        <f t="shared" si="1"/>
        <v>60</v>
      </c>
      <c r="C4086" s="39" t="str">
        <f>IFERROR(__xludf.DUMMYFUNCTION("IF(ISBETWEEN(B4086,60,69), ""Old"", IF(ISBETWEEN(B4086, 20, 29), ""Young"", ""Other""))"),"Old")</f>
        <v>Old</v>
      </c>
    </row>
    <row r="4087">
      <c r="A4087" s="40">
        <v>22349.0</v>
      </c>
      <c r="B4087" s="39">
        <f t="shared" si="1"/>
        <v>60</v>
      </c>
      <c r="C4087" s="39" t="str">
        <f>IFERROR(__xludf.DUMMYFUNCTION("IF(ISBETWEEN(B4087,60,69), ""Old"", IF(ISBETWEEN(B4087, 20, 29), ""Young"", ""Other""))"),"Old")</f>
        <v>Old</v>
      </c>
    </row>
    <row r="4088">
      <c r="A4088" s="40">
        <v>22350.0</v>
      </c>
      <c r="B4088" s="39">
        <f t="shared" si="1"/>
        <v>60</v>
      </c>
      <c r="C4088" s="39" t="str">
        <f>IFERROR(__xludf.DUMMYFUNCTION("IF(ISBETWEEN(B4088,60,69), ""Old"", IF(ISBETWEEN(B4088, 20, 29), ""Young"", ""Other""))"),"Old")</f>
        <v>Old</v>
      </c>
    </row>
    <row r="4089">
      <c r="A4089" s="40">
        <v>22351.0</v>
      </c>
      <c r="B4089" s="39">
        <f t="shared" si="1"/>
        <v>60</v>
      </c>
      <c r="C4089" s="39" t="str">
        <f>IFERROR(__xludf.DUMMYFUNCTION("IF(ISBETWEEN(B4089,60,69), ""Old"", IF(ISBETWEEN(B4089, 20, 29), ""Young"", ""Other""))"),"Old")</f>
        <v>Old</v>
      </c>
    </row>
    <row r="4090">
      <c r="A4090" s="40">
        <v>22352.0</v>
      </c>
      <c r="B4090" s="39">
        <f t="shared" si="1"/>
        <v>60</v>
      </c>
      <c r="C4090" s="39" t="str">
        <f>IFERROR(__xludf.DUMMYFUNCTION("IF(ISBETWEEN(B4090,60,69), ""Old"", IF(ISBETWEEN(B4090, 20, 29), ""Young"", ""Other""))"),"Old")</f>
        <v>Old</v>
      </c>
    </row>
    <row r="4091">
      <c r="A4091" s="40">
        <v>22353.0</v>
      </c>
      <c r="B4091" s="39">
        <f t="shared" si="1"/>
        <v>60</v>
      </c>
      <c r="C4091" s="39" t="str">
        <f>IFERROR(__xludf.DUMMYFUNCTION("IF(ISBETWEEN(B4091,60,69), ""Old"", IF(ISBETWEEN(B4091, 20, 29), ""Young"", ""Other""))"),"Old")</f>
        <v>Old</v>
      </c>
    </row>
    <row r="4092">
      <c r="A4092" s="40">
        <v>22354.0</v>
      </c>
      <c r="B4092" s="39">
        <f t="shared" si="1"/>
        <v>60</v>
      </c>
      <c r="C4092" s="39" t="str">
        <f>IFERROR(__xludf.DUMMYFUNCTION("IF(ISBETWEEN(B4092,60,69), ""Old"", IF(ISBETWEEN(B4092, 20, 29), ""Young"", ""Other""))"),"Old")</f>
        <v>Old</v>
      </c>
    </row>
    <row r="4093">
      <c r="A4093" s="40">
        <v>22355.0</v>
      </c>
      <c r="B4093" s="39">
        <f t="shared" si="1"/>
        <v>60</v>
      </c>
      <c r="C4093" s="39" t="str">
        <f>IFERROR(__xludf.DUMMYFUNCTION("IF(ISBETWEEN(B4093,60,69), ""Old"", IF(ISBETWEEN(B4093, 20, 29), ""Young"", ""Other""))"),"Old")</f>
        <v>Old</v>
      </c>
    </row>
    <row r="4094">
      <c r="A4094" s="40">
        <v>22356.0</v>
      </c>
      <c r="B4094" s="39">
        <f t="shared" si="1"/>
        <v>60</v>
      </c>
      <c r="C4094" s="39" t="str">
        <f>IFERROR(__xludf.DUMMYFUNCTION("IF(ISBETWEEN(B4094,60,69), ""Old"", IF(ISBETWEEN(B4094, 20, 29), ""Young"", ""Other""))"),"Old")</f>
        <v>Old</v>
      </c>
    </row>
    <row r="4095">
      <c r="A4095" s="40">
        <v>22357.0</v>
      </c>
      <c r="B4095" s="39">
        <f t="shared" si="1"/>
        <v>60</v>
      </c>
      <c r="C4095" s="39" t="str">
        <f>IFERROR(__xludf.DUMMYFUNCTION("IF(ISBETWEEN(B4095,60,69), ""Old"", IF(ISBETWEEN(B4095, 20, 29), ""Young"", ""Other""))"),"Old")</f>
        <v>Old</v>
      </c>
    </row>
    <row r="4096">
      <c r="A4096" s="40">
        <v>22358.0</v>
      </c>
      <c r="B4096" s="39">
        <f t="shared" si="1"/>
        <v>60</v>
      </c>
      <c r="C4096" s="39" t="str">
        <f>IFERROR(__xludf.DUMMYFUNCTION("IF(ISBETWEEN(B4096,60,69), ""Old"", IF(ISBETWEEN(B4096, 20, 29), ""Young"", ""Other""))"),"Old")</f>
        <v>Old</v>
      </c>
    </row>
    <row r="4097">
      <c r="A4097" s="40">
        <v>22359.0</v>
      </c>
      <c r="B4097" s="39">
        <f t="shared" si="1"/>
        <v>60</v>
      </c>
      <c r="C4097" s="39" t="str">
        <f>IFERROR(__xludf.DUMMYFUNCTION("IF(ISBETWEEN(B4097,60,69), ""Old"", IF(ISBETWEEN(B4097, 20, 29), ""Young"", ""Other""))"),"Old")</f>
        <v>Old</v>
      </c>
    </row>
    <row r="4098">
      <c r="A4098" s="40">
        <v>22360.0</v>
      </c>
      <c r="B4098" s="39">
        <f t="shared" si="1"/>
        <v>60</v>
      </c>
      <c r="C4098" s="39" t="str">
        <f>IFERROR(__xludf.DUMMYFUNCTION("IF(ISBETWEEN(B4098,60,69), ""Old"", IF(ISBETWEEN(B4098, 20, 29), ""Young"", ""Other""))"),"Old")</f>
        <v>Old</v>
      </c>
    </row>
    <row r="4099">
      <c r="A4099" s="40">
        <v>22361.0</v>
      </c>
      <c r="B4099" s="39">
        <f t="shared" si="1"/>
        <v>60</v>
      </c>
      <c r="C4099" s="39" t="str">
        <f>IFERROR(__xludf.DUMMYFUNCTION("IF(ISBETWEEN(B4099,60,69), ""Old"", IF(ISBETWEEN(B4099, 20, 29), ""Young"", ""Other""))"),"Old")</f>
        <v>Old</v>
      </c>
    </row>
    <row r="4100">
      <c r="A4100" s="40">
        <v>22362.0</v>
      </c>
      <c r="B4100" s="39">
        <f t="shared" si="1"/>
        <v>60</v>
      </c>
      <c r="C4100" s="39" t="str">
        <f>IFERROR(__xludf.DUMMYFUNCTION("IF(ISBETWEEN(B4100,60,69), ""Old"", IF(ISBETWEEN(B4100, 20, 29), ""Young"", ""Other""))"),"Old")</f>
        <v>Old</v>
      </c>
    </row>
    <row r="4101">
      <c r="A4101" s="40">
        <v>22363.0</v>
      </c>
      <c r="B4101" s="39">
        <f t="shared" si="1"/>
        <v>60</v>
      </c>
      <c r="C4101" s="39" t="str">
        <f>IFERROR(__xludf.DUMMYFUNCTION("IF(ISBETWEEN(B4101,60,69), ""Old"", IF(ISBETWEEN(B4101, 20, 29), ""Young"", ""Other""))"),"Old")</f>
        <v>Old</v>
      </c>
    </row>
    <row r="4102">
      <c r="A4102" s="40">
        <v>22364.0</v>
      </c>
      <c r="B4102" s="39">
        <f t="shared" si="1"/>
        <v>60</v>
      </c>
      <c r="C4102" s="39" t="str">
        <f>IFERROR(__xludf.DUMMYFUNCTION("IF(ISBETWEEN(B4102,60,69), ""Old"", IF(ISBETWEEN(B4102, 20, 29), ""Young"", ""Other""))"),"Old")</f>
        <v>Old</v>
      </c>
    </row>
    <row r="4103">
      <c r="A4103" s="40">
        <v>22365.0</v>
      </c>
      <c r="B4103" s="39">
        <f t="shared" si="1"/>
        <v>60</v>
      </c>
      <c r="C4103" s="39" t="str">
        <f>IFERROR(__xludf.DUMMYFUNCTION("IF(ISBETWEEN(B4103,60,69), ""Old"", IF(ISBETWEEN(B4103, 20, 29), ""Young"", ""Other""))"),"Old")</f>
        <v>Old</v>
      </c>
    </row>
    <row r="4104">
      <c r="A4104" s="40">
        <v>22366.0</v>
      </c>
      <c r="B4104" s="39">
        <f t="shared" si="1"/>
        <v>60</v>
      </c>
      <c r="C4104" s="39" t="str">
        <f>IFERROR(__xludf.DUMMYFUNCTION("IF(ISBETWEEN(B4104,60,69), ""Old"", IF(ISBETWEEN(B4104, 20, 29), ""Young"", ""Other""))"),"Old")</f>
        <v>Old</v>
      </c>
    </row>
    <row r="4105">
      <c r="A4105" s="40">
        <v>22367.0</v>
      </c>
      <c r="B4105" s="39">
        <f t="shared" si="1"/>
        <v>60</v>
      </c>
      <c r="C4105" s="39" t="str">
        <f>IFERROR(__xludf.DUMMYFUNCTION("IF(ISBETWEEN(B4105,60,69), ""Old"", IF(ISBETWEEN(B4105, 20, 29), ""Young"", ""Other""))"),"Old")</f>
        <v>Old</v>
      </c>
    </row>
    <row r="4106">
      <c r="A4106" s="40">
        <v>22368.0</v>
      </c>
      <c r="B4106" s="39">
        <f t="shared" si="1"/>
        <v>60</v>
      </c>
      <c r="C4106" s="39" t="str">
        <f>IFERROR(__xludf.DUMMYFUNCTION("IF(ISBETWEEN(B4106,60,69), ""Old"", IF(ISBETWEEN(B4106, 20, 29), ""Young"", ""Other""))"),"Old")</f>
        <v>Old</v>
      </c>
    </row>
    <row r="4107">
      <c r="A4107" s="40">
        <v>22369.0</v>
      </c>
      <c r="B4107" s="39">
        <f t="shared" si="1"/>
        <v>60</v>
      </c>
      <c r="C4107" s="39" t="str">
        <f>IFERROR(__xludf.DUMMYFUNCTION("IF(ISBETWEEN(B4107,60,69), ""Old"", IF(ISBETWEEN(B4107, 20, 29), ""Young"", ""Other""))"),"Old")</f>
        <v>Old</v>
      </c>
    </row>
    <row r="4108">
      <c r="A4108" s="40">
        <v>22370.0</v>
      </c>
      <c r="B4108" s="39">
        <f t="shared" si="1"/>
        <v>60</v>
      </c>
      <c r="C4108" s="39" t="str">
        <f>IFERROR(__xludf.DUMMYFUNCTION("IF(ISBETWEEN(B4108,60,69), ""Old"", IF(ISBETWEEN(B4108, 20, 29), ""Young"", ""Other""))"),"Old")</f>
        <v>Old</v>
      </c>
    </row>
    <row r="4109">
      <c r="A4109" s="40">
        <v>22371.0</v>
      </c>
      <c r="B4109" s="39">
        <f t="shared" si="1"/>
        <v>60</v>
      </c>
      <c r="C4109" s="39" t="str">
        <f>IFERROR(__xludf.DUMMYFUNCTION("IF(ISBETWEEN(B4109,60,69), ""Old"", IF(ISBETWEEN(B4109, 20, 29), ""Young"", ""Other""))"),"Old")</f>
        <v>Old</v>
      </c>
    </row>
    <row r="4110">
      <c r="A4110" s="40">
        <v>22372.0</v>
      </c>
      <c r="B4110" s="39">
        <f t="shared" si="1"/>
        <v>60</v>
      </c>
      <c r="C4110" s="39" t="str">
        <f>IFERROR(__xludf.DUMMYFUNCTION("IF(ISBETWEEN(B4110,60,69), ""Old"", IF(ISBETWEEN(B4110, 20, 29), ""Young"", ""Other""))"),"Old")</f>
        <v>Old</v>
      </c>
    </row>
    <row r="4111">
      <c r="A4111" s="40">
        <v>22373.0</v>
      </c>
      <c r="B4111" s="39">
        <f t="shared" si="1"/>
        <v>60</v>
      </c>
      <c r="C4111" s="39" t="str">
        <f>IFERROR(__xludf.DUMMYFUNCTION("IF(ISBETWEEN(B4111,60,69), ""Old"", IF(ISBETWEEN(B4111, 20, 29), ""Young"", ""Other""))"),"Old")</f>
        <v>Old</v>
      </c>
    </row>
    <row r="4112">
      <c r="A4112" s="40">
        <v>22374.0</v>
      </c>
      <c r="B4112" s="39">
        <f t="shared" si="1"/>
        <v>60</v>
      </c>
      <c r="C4112" s="39" t="str">
        <f>IFERROR(__xludf.DUMMYFUNCTION("IF(ISBETWEEN(B4112,60,69), ""Old"", IF(ISBETWEEN(B4112, 20, 29), ""Young"", ""Other""))"),"Old")</f>
        <v>Old</v>
      </c>
    </row>
    <row r="4113">
      <c r="A4113" s="40">
        <v>22375.0</v>
      </c>
      <c r="B4113" s="39">
        <f t="shared" si="1"/>
        <v>60</v>
      </c>
      <c r="C4113" s="39" t="str">
        <f>IFERROR(__xludf.DUMMYFUNCTION("IF(ISBETWEEN(B4113,60,69), ""Old"", IF(ISBETWEEN(B4113, 20, 29), ""Young"", ""Other""))"),"Old")</f>
        <v>Old</v>
      </c>
    </row>
    <row r="4114">
      <c r="A4114" s="40">
        <v>22376.0</v>
      </c>
      <c r="B4114" s="39">
        <f t="shared" si="1"/>
        <v>60</v>
      </c>
      <c r="C4114" s="39" t="str">
        <f>IFERROR(__xludf.DUMMYFUNCTION("IF(ISBETWEEN(B4114,60,69), ""Old"", IF(ISBETWEEN(B4114, 20, 29), ""Young"", ""Other""))"),"Old")</f>
        <v>Old</v>
      </c>
    </row>
    <row r="4115">
      <c r="A4115" s="40">
        <v>22377.0</v>
      </c>
      <c r="B4115" s="39">
        <f t="shared" si="1"/>
        <v>60</v>
      </c>
      <c r="C4115" s="39" t="str">
        <f>IFERROR(__xludf.DUMMYFUNCTION("IF(ISBETWEEN(B4115,60,69), ""Old"", IF(ISBETWEEN(B4115, 20, 29), ""Young"", ""Other""))"),"Old")</f>
        <v>Old</v>
      </c>
    </row>
    <row r="4116">
      <c r="A4116" s="40">
        <v>22378.0</v>
      </c>
      <c r="B4116" s="39">
        <f t="shared" si="1"/>
        <v>60</v>
      </c>
      <c r="C4116" s="39" t="str">
        <f>IFERROR(__xludf.DUMMYFUNCTION("IF(ISBETWEEN(B4116,60,69), ""Old"", IF(ISBETWEEN(B4116, 20, 29), ""Young"", ""Other""))"),"Old")</f>
        <v>Old</v>
      </c>
    </row>
    <row r="4117">
      <c r="A4117" s="40">
        <v>22379.0</v>
      </c>
      <c r="B4117" s="39">
        <f t="shared" si="1"/>
        <v>60</v>
      </c>
      <c r="C4117" s="39" t="str">
        <f>IFERROR(__xludf.DUMMYFUNCTION("IF(ISBETWEEN(B4117,60,69), ""Old"", IF(ISBETWEEN(B4117, 20, 29), ""Young"", ""Other""))"),"Old")</f>
        <v>Old</v>
      </c>
    </row>
    <row r="4118">
      <c r="A4118" s="40">
        <v>22380.0</v>
      </c>
      <c r="B4118" s="39">
        <f t="shared" si="1"/>
        <v>60</v>
      </c>
      <c r="C4118" s="39" t="str">
        <f>IFERROR(__xludf.DUMMYFUNCTION("IF(ISBETWEEN(B4118,60,69), ""Old"", IF(ISBETWEEN(B4118, 20, 29), ""Young"", ""Other""))"),"Old")</f>
        <v>Old</v>
      </c>
    </row>
    <row r="4119">
      <c r="A4119" s="40">
        <v>22381.0</v>
      </c>
      <c r="B4119" s="39">
        <f t="shared" si="1"/>
        <v>60</v>
      </c>
      <c r="C4119" s="39" t="str">
        <f>IFERROR(__xludf.DUMMYFUNCTION("IF(ISBETWEEN(B4119,60,69), ""Old"", IF(ISBETWEEN(B4119, 20, 29), ""Young"", ""Other""))"),"Old")</f>
        <v>Old</v>
      </c>
    </row>
    <row r="4120">
      <c r="A4120" s="40">
        <v>22382.0</v>
      </c>
      <c r="B4120" s="39">
        <f t="shared" si="1"/>
        <v>60</v>
      </c>
      <c r="C4120" s="39" t="str">
        <f>IFERROR(__xludf.DUMMYFUNCTION("IF(ISBETWEEN(B4120,60,69), ""Old"", IF(ISBETWEEN(B4120, 20, 29), ""Young"", ""Other""))"),"Old")</f>
        <v>Old</v>
      </c>
    </row>
    <row r="4121">
      <c r="A4121" s="40">
        <v>22383.0</v>
      </c>
      <c r="B4121" s="39">
        <f t="shared" si="1"/>
        <v>60</v>
      </c>
      <c r="C4121" s="39" t="str">
        <f>IFERROR(__xludf.DUMMYFUNCTION("IF(ISBETWEEN(B4121,60,69), ""Old"", IF(ISBETWEEN(B4121, 20, 29), ""Young"", ""Other""))"),"Old")</f>
        <v>Old</v>
      </c>
    </row>
    <row r="4122">
      <c r="A4122" s="40">
        <v>22384.0</v>
      </c>
      <c r="B4122" s="39">
        <f t="shared" si="1"/>
        <v>60</v>
      </c>
      <c r="C4122" s="39" t="str">
        <f>IFERROR(__xludf.DUMMYFUNCTION("IF(ISBETWEEN(B4122,60,69), ""Old"", IF(ISBETWEEN(B4122, 20, 29), ""Young"", ""Other""))"),"Old")</f>
        <v>Old</v>
      </c>
    </row>
    <row r="4123">
      <c r="A4123" s="40">
        <v>22385.0</v>
      </c>
      <c r="B4123" s="39">
        <f t="shared" si="1"/>
        <v>60</v>
      </c>
      <c r="C4123" s="39" t="str">
        <f>IFERROR(__xludf.DUMMYFUNCTION("IF(ISBETWEEN(B4123,60,69), ""Old"", IF(ISBETWEEN(B4123, 20, 29), ""Young"", ""Other""))"),"Old")</f>
        <v>Old</v>
      </c>
    </row>
    <row r="4124">
      <c r="A4124" s="40">
        <v>22386.0</v>
      </c>
      <c r="B4124" s="39">
        <f t="shared" si="1"/>
        <v>60</v>
      </c>
      <c r="C4124" s="39" t="str">
        <f>IFERROR(__xludf.DUMMYFUNCTION("IF(ISBETWEEN(B4124,60,69), ""Old"", IF(ISBETWEEN(B4124, 20, 29), ""Young"", ""Other""))"),"Old")</f>
        <v>Old</v>
      </c>
    </row>
    <row r="4125">
      <c r="A4125" s="40">
        <v>22387.0</v>
      </c>
      <c r="B4125" s="39">
        <f t="shared" si="1"/>
        <v>60</v>
      </c>
      <c r="C4125" s="39" t="str">
        <f>IFERROR(__xludf.DUMMYFUNCTION("IF(ISBETWEEN(B4125,60,69), ""Old"", IF(ISBETWEEN(B4125, 20, 29), ""Young"", ""Other""))"),"Old")</f>
        <v>Old</v>
      </c>
    </row>
    <row r="4126">
      <c r="A4126" s="40">
        <v>22388.0</v>
      </c>
      <c r="B4126" s="39">
        <f t="shared" si="1"/>
        <v>60</v>
      </c>
      <c r="C4126" s="39" t="str">
        <f>IFERROR(__xludf.DUMMYFUNCTION("IF(ISBETWEEN(B4126,60,69), ""Old"", IF(ISBETWEEN(B4126, 20, 29), ""Young"", ""Other""))"),"Old")</f>
        <v>Old</v>
      </c>
    </row>
    <row r="4127">
      <c r="A4127" s="40">
        <v>22389.0</v>
      </c>
      <c r="B4127" s="39">
        <f t="shared" si="1"/>
        <v>60</v>
      </c>
      <c r="C4127" s="39" t="str">
        <f>IFERROR(__xludf.DUMMYFUNCTION("IF(ISBETWEEN(B4127,60,69), ""Old"", IF(ISBETWEEN(B4127, 20, 29), ""Young"", ""Other""))"),"Old")</f>
        <v>Old</v>
      </c>
    </row>
    <row r="4128">
      <c r="A4128" s="40">
        <v>22390.0</v>
      </c>
      <c r="B4128" s="39">
        <f t="shared" si="1"/>
        <v>60</v>
      </c>
      <c r="C4128" s="39" t="str">
        <f>IFERROR(__xludf.DUMMYFUNCTION("IF(ISBETWEEN(B4128,60,69), ""Old"", IF(ISBETWEEN(B4128, 20, 29), ""Young"", ""Other""))"),"Old")</f>
        <v>Old</v>
      </c>
    </row>
    <row r="4129">
      <c r="A4129" s="40">
        <v>22391.0</v>
      </c>
      <c r="B4129" s="39">
        <f t="shared" si="1"/>
        <v>60</v>
      </c>
      <c r="C4129" s="39" t="str">
        <f>IFERROR(__xludf.DUMMYFUNCTION("IF(ISBETWEEN(B4129,60,69), ""Old"", IF(ISBETWEEN(B4129, 20, 29), ""Young"", ""Other""))"),"Old")</f>
        <v>Old</v>
      </c>
    </row>
    <row r="4130">
      <c r="A4130" s="40">
        <v>22392.0</v>
      </c>
      <c r="B4130" s="39">
        <f t="shared" si="1"/>
        <v>60</v>
      </c>
      <c r="C4130" s="39" t="str">
        <f>IFERROR(__xludf.DUMMYFUNCTION("IF(ISBETWEEN(B4130,60,69), ""Old"", IF(ISBETWEEN(B4130, 20, 29), ""Young"", ""Other""))"),"Old")</f>
        <v>Old</v>
      </c>
    </row>
    <row r="4131">
      <c r="A4131" s="40">
        <v>22393.0</v>
      </c>
      <c r="B4131" s="39">
        <f t="shared" si="1"/>
        <v>60</v>
      </c>
      <c r="C4131" s="39" t="str">
        <f>IFERROR(__xludf.DUMMYFUNCTION("IF(ISBETWEEN(B4131,60,69), ""Old"", IF(ISBETWEEN(B4131, 20, 29), ""Young"", ""Other""))"),"Old")</f>
        <v>Old</v>
      </c>
    </row>
    <row r="4132">
      <c r="A4132" s="40">
        <v>22394.0</v>
      </c>
      <c r="B4132" s="39">
        <f t="shared" si="1"/>
        <v>60</v>
      </c>
      <c r="C4132" s="39" t="str">
        <f>IFERROR(__xludf.DUMMYFUNCTION("IF(ISBETWEEN(B4132,60,69), ""Old"", IF(ISBETWEEN(B4132, 20, 29), ""Young"", ""Other""))"),"Old")</f>
        <v>Old</v>
      </c>
    </row>
    <row r="4133">
      <c r="A4133" s="40">
        <v>22395.0</v>
      </c>
      <c r="B4133" s="39">
        <f t="shared" si="1"/>
        <v>60</v>
      </c>
      <c r="C4133" s="39" t="str">
        <f>IFERROR(__xludf.DUMMYFUNCTION("IF(ISBETWEEN(B4133,60,69), ""Old"", IF(ISBETWEEN(B4133, 20, 29), ""Young"", ""Other""))"),"Old")</f>
        <v>Old</v>
      </c>
    </row>
    <row r="4134">
      <c r="A4134" s="40">
        <v>22396.0</v>
      </c>
      <c r="B4134" s="39">
        <f t="shared" si="1"/>
        <v>60</v>
      </c>
      <c r="C4134" s="39" t="str">
        <f>IFERROR(__xludf.DUMMYFUNCTION("IF(ISBETWEEN(B4134,60,69), ""Old"", IF(ISBETWEEN(B4134, 20, 29), ""Young"", ""Other""))"),"Old")</f>
        <v>Old</v>
      </c>
    </row>
    <row r="4135">
      <c r="A4135" s="40">
        <v>22397.0</v>
      </c>
      <c r="B4135" s="39">
        <f t="shared" si="1"/>
        <v>60</v>
      </c>
      <c r="C4135" s="39" t="str">
        <f>IFERROR(__xludf.DUMMYFUNCTION("IF(ISBETWEEN(B4135,60,69), ""Old"", IF(ISBETWEEN(B4135, 20, 29), ""Young"", ""Other""))"),"Old")</f>
        <v>Old</v>
      </c>
    </row>
    <row r="4136">
      <c r="A4136" s="40">
        <v>22398.0</v>
      </c>
      <c r="B4136" s="39">
        <f t="shared" si="1"/>
        <v>60</v>
      </c>
      <c r="C4136" s="39" t="str">
        <f>IFERROR(__xludf.DUMMYFUNCTION("IF(ISBETWEEN(B4136,60,69), ""Old"", IF(ISBETWEEN(B4136, 20, 29), ""Young"", ""Other""))"),"Old")</f>
        <v>Old</v>
      </c>
    </row>
    <row r="4137">
      <c r="A4137" s="40">
        <v>22399.0</v>
      </c>
      <c r="B4137" s="39">
        <f t="shared" si="1"/>
        <v>60</v>
      </c>
      <c r="C4137" s="39" t="str">
        <f>IFERROR(__xludf.DUMMYFUNCTION("IF(ISBETWEEN(B4137,60,69), ""Old"", IF(ISBETWEEN(B4137, 20, 29), ""Young"", ""Other""))"),"Old")</f>
        <v>Old</v>
      </c>
    </row>
    <row r="4138">
      <c r="A4138" s="40">
        <v>22400.0</v>
      </c>
      <c r="B4138" s="39">
        <f t="shared" si="1"/>
        <v>60</v>
      </c>
      <c r="C4138" s="39" t="str">
        <f>IFERROR(__xludf.DUMMYFUNCTION("IF(ISBETWEEN(B4138,60,69), ""Old"", IF(ISBETWEEN(B4138, 20, 29), ""Young"", ""Other""))"),"Old")</f>
        <v>Old</v>
      </c>
    </row>
    <row r="4139">
      <c r="A4139" s="40">
        <v>22401.0</v>
      </c>
      <c r="B4139" s="39">
        <f t="shared" si="1"/>
        <v>60</v>
      </c>
      <c r="C4139" s="39" t="str">
        <f>IFERROR(__xludf.DUMMYFUNCTION("IF(ISBETWEEN(B4139,60,69), ""Old"", IF(ISBETWEEN(B4139, 20, 29), ""Young"", ""Other""))"),"Old")</f>
        <v>Old</v>
      </c>
    </row>
    <row r="4140">
      <c r="A4140" s="40">
        <v>22402.0</v>
      </c>
      <c r="B4140" s="39">
        <f t="shared" si="1"/>
        <v>60</v>
      </c>
      <c r="C4140" s="39" t="str">
        <f>IFERROR(__xludf.DUMMYFUNCTION("IF(ISBETWEEN(B4140,60,69), ""Old"", IF(ISBETWEEN(B4140, 20, 29), ""Young"", ""Other""))"),"Old")</f>
        <v>Old</v>
      </c>
    </row>
    <row r="4141">
      <c r="A4141" s="40">
        <v>22403.0</v>
      </c>
      <c r="B4141" s="39">
        <f t="shared" si="1"/>
        <v>60</v>
      </c>
      <c r="C4141" s="39" t="str">
        <f>IFERROR(__xludf.DUMMYFUNCTION("IF(ISBETWEEN(B4141,60,69), ""Old"", IF(ISBETWEEN(B4141, 20, 29), ""Young"", ""Other""))"),"Old")</f>
        <v>Old</v>
      </c>
    </row>
    <row r="4142">
      <c r="A4142" s="40">
        <v>22404.0</v>
      </c>
      <c r="B4142" s="39">
        <f t="shared" si="1"/>
        <v>60</v>
      </c>
      <c r="C4142" s="39" t="str">
        <f>IFERROR(__xludf.DUMMYFUNCTION("IF(ISBETWEEN(B4142,60,69), ""Old"", IF(ISBETWEEN(B4142, 20, 29), ""Young"", ""Other""))"),"Old")</f>
        <v>Old</v>
      </c>
    </row>
    <row r="4143">
      <c r="A4143" s="40">
        <v>22405.0</v>
      </c>
      <c r="B4143" s="39">
        <f t="shared" si="1"/>
        <v>60</v>
      </c>
      <c r="C4143" s="39" t="str">
        <f>IFERROR(__xludf.DUMMYFUNCTION("IF(ISBETWEEN(B4143,60,69), ""Old"", IF(ISBETWEEN(B4143, 20, 29), ""Young"", ""Other""))"),"Old")</f>
        <v>Old</v>
      </c>
    </row>
    <row r="4144">
      <c r="A4144" s="40">
        <v>22406.0</v>
      </c>
      <c r="B4144" s="39">
        <f t="shared" si="1"/>
        <v>60</v>
      </c>
      <c r="C4144" s="39" t="str">
        <f>IFERROR(__xludf.DUMMYFUNCTION("IF(ISBETWEEN(B4144,60,69), ""Old"", IF(ISBETWEEN(B4144, 20, 29), ""Young"", ""Other""))"),"Old")</f>
        <v>Old</v>
      </c>
    </row>
    <row r="4145">
      <c r="A4145" s="40">
        <v>22407.0</v>
      </c>
      <c r="B4145" s="39">
        <f t="shared" si="1"/>
        <v>60</v>
      </c>
      <c r="C4145" s="39" t="str">
        <f>IFERROR(__xludf.DUMMYFUNCTION("IF(ISBETWEEN(B4145,60,69), ""Old"", IF(ISBETWEEN(B4145, 20, 29), ""Young"", ""Other""))"),"Old")</f>
        <v>Old</v>
      </c>
    </row>
    <row r="4146">
      <c r="A4146" s="40">
        <v>22408.0</v>
      </c>
      <c r="B4146" s="39">
        <f t="shared" si="1"/>
        <v>60</v>
      </c>
      <c r="C4146" s="39" t="str">
        <f>IFERROR(__xludf.DUMMYFUNCTION("IF(ISBETWEEN(B4146,60,69), ""Old"", IF(ISBETWEEN(B4146, 20, 29), ""Young"", ""Other""))"),"Old")</f>
        <v>Old</v>
      </c>
    </row>
    <row r="4147">
      <c r="A4147" s="40">
        <v>22409.0</v>
      </c>
      <c r="B4147" s="39">
        <f t="shared" si="1"/>
        <v>60</v>
      </c>
      <c r="C4147" s="39" t="str">
        <f>IFERROR(__xludf.DUMMYFUNCTION("IF(ISBETWEEN(B4147,60,69), ""Old"", IF(ISBETWEEN(B4147, 20, 29), ""Young"", ""Other""))"),"Old")</f>
        <v>Old</v>
      </c>
    </row>
    <row r="4148">
      <c r="A4148" s="40">
        <v>22410.0</v>
      </c>
      <c r="B4148" s="39">
        <f t="shared" si="1"/>
        <v>60</v>
      </c>
      <c r="C4148" s="39" t="str">
        <f>IFERROR(__xludf.DUMMYFUNCTION("IF(ISBETWEEN(B4148,60,69), ""Old"", IF(ISBETWEEN(B4148, 20, 29), ""Young"", ""Other""))"),"Old")</f>
        <v>Old</v>
      </c>
    </row>
    <row r="4149">
      <c r="A4149" s="40">
        <v>22411.0</v>
      </c>
      <c r="B4149" s="39">
        <f t="shared" si="1"/>
        <v>60</v>
      </c>
      <c r="C4149" s="39" t="str">
        <f>IFERROR(__xludf.DUMMYFUNCTION("IF(ISBETWEEN(B4149,60,69), ""Old"", IF(ISBETWEEN(B4149, 20, 29), ""Young"", ""Other""))"),"Old")</f>
        <v>Old</v>
      </c>
    </row>
    <row r="4150">
      <c r="A4150" s="40">
        <v>22412.0</v>
      </c>
      <c r="B4150" s="39">
        <f t="shared" si="1"/>
        <v>60</v>
      </c>
      <c r="C4150" s="39" t="str">
        <f>IFERROR(__xludf.DUMMYFUNCTION("IF(ISBETWEEN(B4150,60,69), ""Old"", IF(ISBETWEEN(B4150, 20, 29), ""Young"", ""Other""))"),"Old")</f>
        <v>Old</v>
      </c>
    </row>
    <row r="4151">
      <c r="A4151" s="40">
        <v>22413.0</v>
      </c>
      <c r="B4151" s="39">
        <f t="shared" si="1"/>
        <v>60</v>
      </c>
      <c r="C4151" s="39" t="str">
        <f>IFERROR(__xludf.DUMMYFUNCTION("IF(ISBETWEEN(B4151,60,69), ""Old"", IF(ISBETWEEN(B4151, 20, 29), ""Young"", ""Other""))"),"Old")</f>
        <v>Old</v>
      </c>
    </row>
    <row r="4152">
      <c r="A4152" s="40">
        <v>22414.0</v>
      </c>
      <c r="B4152" s="39">
        <f t="shared" si="1"/>
        <v>60</v>
      </c>
      <c r="C4152" s="39" t="str">
        <f>IFERROR(__xludf.DUMMYFUNCTION("IF(ISBETWEEN(B4152,60,69), ""Old"", IF(ISBETWEEN(B4152, 20, 29), ""Young"", ""Other""))"),"Old")</f>
        <v>Old</v>
      </c>
    </row>
    <row r="4153">
      <c r="A4153" s="40">
        <v>22415.0</v>
      </c>
      <c r="B4153" s="39">
        <f t="shared" si="1"/>
        <v>60</v>
      </c>
      <c r="C4153" s="39" t="str">
        <f>IFERROR(__xludf.DUMMYFUNCTION("IF(ISBETWEEN(B4153,60,69), ""Old"", IF(ISBETWEEN(B4153, 20, 29), ""Young"", ""Other""))"),"Old")</f>
        <v>Old</v>
      </c>
    </row>
    <row r="4154">
      <c r="A4154" s="40">
        <v>22416.0</v>
      </c>
      <c r="B4154" s="39">
        <f t="shared" si="1"/>
        <v>60</v>
      </c>
      <c r="C4154" s="39" t="str">
        <f>IFERROR(__xludf.DUMMYFUNCTION("IF(ISBETWEEN(B4154,60,69), ""Old"", IF(ISBETWEEN(B4154, 20, 29), ""Young"", ""Other""))"),"Old")</f>
        <v>Old</v>
      </c>
    </row>
    <row r="4155">
      <c r="A4155" s="40">
        <v>22417.0</v>
      </c>
      <c r="B4155" s="39">
        <f t="shared" si="1"/>
        <v>60</v>
      </c>
      <c r="C4155" s="39" t="str">
        <f>IFERROR(__xludf.DUMMYFUNCTION("IF(ISBETWEEN(B4155,60,69), ""Old"", IF(ISBETWEEN(B4155, 20, 29), ""Young"", ""Other""))"),"Old")</f>
        <v>Old</v>
      </c>
    </row>
    <row r="4156">
      <c r="A4156" s="40">
        <v>22418.0</v>
      </c>
      <c r="B4156" s="39">
        <f t="shared" si="1"/>
        <v>60</v>
      </c>
      <c r="C4156" s="39" t="str">
        <f>IFERROR(__xludf.DUMMYFUNCTION("IF(ISBETWEEN(B4156,60,69), ""Old"", IF(ISBETWEEN(B4156, 20, 29), ""Young"", ""Other""))"),"Old")</f>
        <v>Old</v>
      </c>
    </row>
    <row r="4157">
      <c r="A4157" s="40">
        <v>22419.0</v>
      </c>
      <c r="B4157" s="39">
        <f t="shared" si="1"/>
        <v>60</v>
      </c>
      <c r="C4157" s="39" t="str">
        <f>IFERROR(__xludf.DUMMYFUNCTION("IF(ISBETWEEN(B4157,60,69), ""Old"", IF(ISBETWEEN(B4157, 20, 29), ""Young"", ""Other""))"),"Old")</f>
        <v>Old</v>
      </c>
    </row>
    <row r="4158">
      <c r="A4158" s="40">
        <v>22420.0</v>
      </c>
      <c r="B4158" s="39">
        <f t="shared" si="1"/>
        <v>60</v>
      </c>
      <c r="C4158" s="39" t="str">
        <f>IFERROR(__xludf.DUMMYFUNCTION("IF(ISBETWEEN(B4158,60,69), ""Old"", IF(ISBETWEEN(B4158, 20, 29), ""Young"", ""Other""))"),"Old")</f>
        <v>Old</v>
      </c>
    </row>
    <row r="4159">
      <c r="A4159" s="40">
        <v>22421.0</v>
      </c>
      <c r="B4159" s="39">
        <f t="shared" si="1"/>
        <v>60</v>
      </c>
      <c r="C4159" s="39" t="str">
        <f>IFERROR(__xludf.DUMMYFUNCTION("IF(ISBETWEEN(B4159,60,69), ""Old"", IF(ISBETWEEN(B4159, 20, 29), ""Young"", ""Other""))"),"Old")</f>
        <v>Old</v>
      </c>
    </row>
    <row r="4160">
      <c r="A4160" s="40">
        <v>22422.0</v>
      </c>
      <c r="B4160" s="39">
        <f t="shared" si="1"/>
        <v>60</v>
      </c>
      <c r="C4160" s="39" t="str">
        <f>IFERROR(__xludf.DUMMYFUNCTION("IF(ISBETWEEN(B4160,60,69), ""Old"", IF(ISBETWEEN(B4160, 20, 29), ""Young"", ""Other""))"),"Old")</f>
        <v>Old</v>
      </c>
    </row>
    <row r="4161">
      <c r="A4161" s="40">
        <v>22423.0</v>
      </c>
      <c r="B4161" s="39">
        <f t="shared" si="1"/>
        <v>60</v>
      </c>
      <c r="C4161" s="39" t="str">
        <f>IFERROR(__xludf.DUMMYFUNCTION("IF(ISBETWEEN(B4161,60,69), ""Old"", IF(ISBETWEEN(B4161, 20, 29), ""Young"", ""Other""))"),"Old")</f>
        <v>Old</v>
      </c>
    </row>
    <row r="4162">
      <c r="A4162" s="40">
        <v>22424.0</v>
      </c>
      <c r="B4162" s="39">
        <f t="shared" si="1"/>
        <v>60</v>
      </c>
      <c r="C4162" s="39" t="str">
        <f>IFERROR(__xludf.DUMMYFUNCTION("IF(ISBETWEEN(B4162,60,69), ""Old"", IF(ISBETWEEN(B4162, 20, 29), ""Young"", ""Other""))"),"Old")</f>
        <v>Old</v>
      </c>
    </row>
    <row r="4163">
      <c r="A4163" s="40">
        <v>22425.0</v>
      </c>
      <c r="B4163" s="39">
        <f t="shared" si="1"/>
        <v>60</v>
      </c>
      <c r="C4163" s="39" t="str">
        <f>IFERROR(__xludf.DUMMYFUNCTION("IF(ISBETWEEN(B4163,60,69), ""Old"", IF(ISBETWEEN(B4163, 20, 29), ""Young"", ""Other""))"),"Old")</f>
        <v>Old</v>
      </c>
    </row>
    <row r="4164">
      <c r="A4164" s="40">
        <v>22426.0</v>
      </c>
      <c r="B4164" s="39">
        <f t="shared" si="1"/>
        <v>60</v>
      </c>
      <c r="C4164" s="39" t="str">
        <f>IFERROR(__xludf.DUMMYFUNCTION("IF(ISBETWEEN(B4164,60,69), ""Old"", IF(ISBETWEEN(B4164, 20, 29), ""Young"", ""Other""))"),"Old")</f>
        <v>Old</v>
      </c>
    </row>
    <row r="4165">
      <c r="A4165" s="40">
        <v>22427.0</v>
      </c>
      <c r="B4165" s="39">
        <f t="shared" si="1"/>
        <v>60</v>
      </c>
      <c r="C4165" s="39" t="str">
        <f>IFERROR(__xludf.DUMMYFUNCTION("IF(ISBETWEEN(B4165,60,69), ""Old"", IF(ISBETWEEN(B4165, 20, 29), ""Young"", ""Other""))"),"Old")</f>
        <v>Old</v>
      </c>
    </row>
    <row r="4166">
      <c r="A4166" s="40">
        <v>22428.0</v>
      </c>
      <c r="B4166" s="39">
        <f t="shared" si="1"/>
        <v>60</v>
      </c>
      <c r="C4166" s="39" t="str">
        <f>IFERROR(__xludf.DUMMYFUNCTION("IF(ISBETWEEN(B4166,60,69), ""Old"", IF(ISBETWEEN(B4166, 20, 29), ""Young"", ""Other""))"),"Old")</f>
        <v>Old</v>
      </c>
    </row>
    <row r="4167">
      <c r="A4167" s="40">
        <v>22429.0</v>
      </c>
      <c r="B4167" s="39">
        <f t="shared" si="1"/>
        <v>60</v>
      </c>
      <c r="C4167" s="39" t="str">
        <f>IFERROR(__xludf.DUMMYFUNCTION("IF(ISBETWEEN(B4167,60,69), ""Old"", IF(ISBETWEEN(B4167, 20, 29), ""Young"", ""Other""))"),"Old")</f>
        <v>Old</v>
      </c>
    </row>
    <row r="4168">
      <c r="A4168" s="40">
        <v>22430.0</v>
      </c>
      <c r="B4168" s="39">
        <f t="shared" si="1"/>
        <v>60</v>
      </c>
      <c r="C4168" s="39" t="str">
        <f>IFERROR(__xludf.DUMMYFUNCTION("IF(ISBETWEEN(B4168,60,69), ""Old"", IF(ISBETWEEN(B4168, 20, 29), ""Young"", ""Other""))"),"Old")</f>
        <v>Old</v>
      </c>
    </row>
    <row r="4169">
      <c r="A4169" s="40">
        <v>22431.0</v>
      </c>
      <c r="B4169" s="39">
        <f t="shared" si="1"/>
        <v>60</v>
      </c>
      <c r="C4169" s="39" t="str">
        <f>IFERROR(__xludf.DUMMYFUNCTION("IF(ISBETWEEN(B4169,60,69), ""Old"", IF(ISBETWEEN(B4169, 20, 29), ""Young"", ""Other""))"),"Old")</f>
        <v>Old</v>
      </c>
    </row>
    <row r="4170">
      <c r="A4170" s="40">
        <v>22432.0</v>
      </c>
      <c r="B4170" s="39">
        <f t="shared" si="1"/>
        <v>60</v>
      </c>
      <c r="C4170" s="39" t="str">
        <f>IFERROR(__xludf.DUMMYFUNCTION("IF(ISBETWEEN(B4170,60,69), ""Old"", IF(ISBETWEEN(B4170, 20, 29), ""Young"", ""Other""))"),"Old")</f>
        <v>Old</v>
      </c>
    </row>
    <row r="4171">
      <c r="A4171" s="40">
        <v>22433.0</v>
      </c>
      <c r="B4171" s="39">
        <f t="shared" si="1"/>
        <v>60</v>
      </c>
      <c r="C4171" s="39" t="str">
        <f>IFERROR(__xludf.DUMMYFUNCTION("IF(ISBETWEEN(B4171,60,69), ""Old"", IF(ISBETWEEN(B4171, 20, 29), ""Young"", ""Other""))"),"Old")</f>
        <v>Old</v>
      </c>
    </row>
    <row r="4172">
      <c r="A4172" s="40">
        <v>22434.0</v>
      </c>
      <c r="B4172" s="39">
        <f t="shared" si="1"/>
        <v>60</v>
      </c>
      <c r="C4172" s="39" t="str">
        <f>IFERROR(__xludf.DUMMYFUNCTION("IF(ISBETWEEN(B4172,60,69), ""Old"", IF(ISBETWEEN(B4172, 20, 29), ""Young"", ""Other""))"),"Old")</f>
        <v>Old</v>
      </c>
    </row>
    <row r="4173">
      <c r="A4173" s="40">
        <v>22435.0</v>
      </c>
      <c r="B4173" s="39">
        <f t="shared" si="1"/>
        <v>60</v>
      </c>
      <c r="C4173" s="39" t="str">
        <f>IFERROR(__xludf.DUMMYFUNCTION("IF(ISBETWEEN(B4173,60,69), ""Old"", IF(ISBETWEEN(B4173, 20, 29), ""Young"", ""Other""))"),"Old")</f>
        <v>Old</v>
      </c>
    </row>
    <row r="4174">
      <c r="A4174" s="40">
        <v>22436.0</v>
      </c>
      <c r="B4174" s="39">
        <f t="shared" si="1"/>
        <v>60</v>
      </c>
      <c r="C4174" s="39" t="str">
        <f>IFERROR(__xludf.DUMMYFUNCTION("IF(ISBETWEEN(B4174,60,69), ""Old"", IF(ISBETWEEN(B4174, 20, 29), ""Young"", ""Other""))"),"Old")</f>
        <v>Old</v>
      </c>
    </row>
    <row r="4175">
      <c r="A4175" s="40">
        <v>22437.0</v>
      </c>
      <c r="B4175" s="39">
        <f t="shared" si="1"/>
        <v>60</v>
      </c>
      <c r="C4175" s="39" t="str">
        <f>IFERROR(__xludf.DUMMYFUNCTION("IF(ISBETWEEN(B4175,60,69), ""Old"", IF(ISBETWEEN(B4175, 20, 29), ""Young"", ""Other""))"),"Old")</f>
        <v>Old</v>
      </c>
    </row>
    <row r="4176">
      <c r="A4176" s="40">
        <v>22438.0</v>
      </c>
      <c r="B4176" s="39">
        <f t="shared" si="1"/>
        <v>60</v>
      </c>
      <c r="C4176" s="39" t="str">
        <f>IFERROR(__xludf.DUMMYFUNCTION("IF(ISBETWEEN(B4176,60,69), ""Old"", IF(ISBETWEEN(B4176, 20, 29), ""Young"", ""Other""))"),"Old")</f>
        <v>Old</v>
      </c>
    </row>
    <row r="4177">
      <c r="A4177" s="40">
        <v>22439.0</v>
      </c>
      <c r="B4177" s="39">
        <f t="shared" si="1"/>
        <v>60</v>
      </c>
      <c r="C4177" s="39" t="str">
        <f>IFERROR(__xludf.DUMMYFUNCTION("IF(ISBETWEEN(B4177,60,69), ""Old"", IF(ISBETWEEN(B4177, 20, 29), ""Young"", ""Other""))"),"Old")</f>
        <v>Old</v>
      </c>
    </row>
    <row r="4178">
      <c r="A4178" s="40">
        <v>22440.0</v>
      </c>
      <c r="B4178" s="39">
        <f t="shared" si="1"/>
        <v>60</v>
      </c>
      <c r="C4178" s="39" t="str">
        <f>IFERROR(__xludf.DUMMYFUNCTION("IF(ISBETWEEN(B4178,60,69), ""Old"", IF(ISBETWEEN(B4178, 20, 29), ""Young"", ""Other""))"),"Old")</f>
        <v>Old</v>
      </c>
    </row>
    <row r="4179">
      <c r="A4179" s="40">
        <v>22441.0</v>
      </c>
      <c r="B4179" s="39">
        <f t="shared" si="1"/>
        <v>60</v>
      </c>
      <c r="C4179" s="39" t="str">
        <f>IFERROR(__xludf.DUMMYFUNCTION("IF(ISBETWEEN(B4179,60,69), ""Old"", IF(ISBETWEEN(B4179, 20, 29), ""Young"", ""Other""))"),"Old")</f>
        <v>Old</v>
      </c>
    </row>
    <row r="4180">
      <c r="A4180" s="40">
        <v>22442.0</v>
      </c>
      <c r="B4180" s="39">
        <f t="shared" si="1"/>
        <v>60</v>
      </c>
      <c r="C4180" s="39" t="str">
        <f>IFERROR(__xludf.DUMMYFUNCTION("IF(ISBETWEEN(B4180,60,69), ""Old"", IF(ISBETWEEN(B4180, 20, 29), ""Young"", ""Other""))"),"Old")</f>
        <v>Old</v>
      </c>
    </row>
    <row r="4181">
      <c r="A4181" s="40">
        <v>22443.0</v>
      </c>
      <c r="B4181" s="39">
        <f t="shared" si="1"/>
        <v>60</v>
      </c>
      <c r="C4181" s="39" t="str">
        <f>IFERROR(__xludf.DUMMYFUNCTION("IF(ISBETWEEN(B4181,60,69), ""Old"", IF(ISBETWEEN(B4181, 20, 29), ""Young"", ""Other""))"),"Old")</f>
        <v>Old</v>
      </c>
    </row>
    <row r="4182">
      <c r="A4182" s="40">
        <v>22444.0</v>
      </c>
      <c r="B4182" s="39">
        <f t="shared" si="1"/>
        <v>60</v>
      </c>
      <c r="C4182" s="39" t="str">
        <f>IFERROR(__xludf.DUMMYFUNCTION("IF(ISBETWEEN(B4182,60,69), ""Old"", IF(ISBETWEEN(B4182, 20, 29), ""Young"", ""Other""))"),"Old")</f>
        <v>Old</v>
      </c>
    </row>
    <row r="4183">
      <c r="A4183" s="40">
        <v>22445.0</v>
      </c>
      <c r="B4183" s="39">
        <f t="shared" si="1"/>
        <v>60</v>
      </c>
      <c r="C4183" s="39" t="str">
        <f>IFERROR(__xludf.DUMMYFUNCTION("IF(ISBETWEEN(B4183,60,69), ""Old"", IF(ISBETWEEN(B4183, 20, 29), ""Young"", ""Other""))"),"Old")</f>
        <v>Old</v>
      </c>
    </row>
    <row r="4184">
      <c r="A4184" s="40">
        <v>22446.0</v>
      </c>
      <c r="B4184" s="39">
        <f t="shared" si="1"/>
        <v>60</v>
      </c>
      <c r="C4184" s="39" t="str">
        <f>IFERROR(__xludf.DUMMYFUNCTION("IF(ISBETWEEN(B4184,60,69), ""Old"", IF(ISBETWEEN(B4184, 20, 29), ""Young"", ""Other""))"),"Old")</f>
        <v>Old</v>
      </c>
    </row>
    <row r="4185">
      <c r="A4185" s="40">
        <v>22447.0</v>
      </c>
      <c r="B4185" s="39">
        <f t="shared" si="1"/>
        <v>60</v>
      </c>
      <c r="C4185" s="39" t="str">
        <f>IFERROR(__xludf.DUMMYFUNCTION("IF(ISBETWEEN(B4185,60,69), ""Old"", IF(ISBETWEEN(B4185, 20, 29), ""Young"", ""Other""))"),"Old")</f>
        <v>Old</v>
      </c>
    </row>
    <row r="4186">
      <c r="A4186" s="40">
        <v>22448.0</v>
      </c>
      <c r="B4186" s="39">
        <f t="shared" si="1"/>
        <v>60</v>
      </c>
      <c r="C4186" s="39" t="str">
        <f>IFERROR(__xludf.DUMMYFUNCTION("IF(ISBETWEEN(B4186,60,69), ""Old"", IF(ISBETWEEN(B4186, 20, 29), ""Young"", ""Other""))"),"Old")</f>
        <v>Old</v>
      </c>
    </row>
    <row r="4187">
      <c r="A4187" s="40">
        <v>22449.0</v>
      </c>
      <c r="B4187" s="39">
        <f t="shared" si="1"/>
        <v>60</v>
      </c>
      <c r="C4187" s="39" t="str">
        <f>IFERROR(__xludf.DUMMYFUNCTION("IF(ISBETWEEN(B4187,60,69), ""Old"", IF(ISBETWEEN(B4187, 20, 29), ""Young"", ""Other""))"),"Old")</f>
        <v>Old</v>
      </c>
    </row>
    <row r="4188">
      <c r="A4188" s="40">
        <v>22450.0</v>
      </c>
      <c r="B4188" s="39">
        <f t="shared" si="1"/>
        <v>60</v>
      </c>
      <c r="C4188" s="39" t="str">
        <f>IFERROR(__xludf.DUMMYFUNCTION("IF(ISBETWEEN(B4188,60,69), ""Old"", IF(ISBETWEEN(B4188, 20, 29), ""Young"", ""Other""))"),"Old")</f>
        <v>Old</v>
      </c>
    </row>
    <row r="4189">
      <c r="A4189" s="40">
        <v>22451.0</v>
      </c>
      <c r="B4189" s="39">
        <f t="shared" si="1"/>
        <v>60</v>
      </c>
      <c r="C4189" s="39" t="str">
        <f>IFERROR(__xludf.DUMMYFUNCTION("IF(ISBETWEEN(B4189,60,69), ""Old"", IF(ISBETWEEN(B4189, 20, 29), ""Young"", ""Other""))"),"Old")</f>
        <v>Old</v>
      </c>
    </row>
    <row r="4190">
      <c r="A4190" s="40">
        <v>22452.0</v>
      </c>
      <c r="B4190" s="39">
        <f t="shared" si="1"/>
        <v>60</v>
      </c>
      <c r="C4190" s="39" t="str">
        <f>IFERROR(__xludf.DUMMYFUNCTION("IF(ISBETWEEN(B4190,60,69), ""Old"", IF(ISBETWEEN(B4190, 20, 29), ""Young"", ""Other""))"),"Old")</f>
        <v>Old</v>
      </c>
    </row>
    <row r="4191">
      <c r="A4191" s="40">
        <v>22453.0</v>
      </c>
      <c r="B4191" s="39">
        <f t="shared" si="1"/>
        <v>60</v>
      </c>
      <c r="C4191" s="39" t="str">
        <f>IFERROR(__xludf.DUMMYFUNCTION("IF(ISBETWEEN(B4191,60,69), ""Old"", IF(ISBETWEEN(B4191, 20, 29), ""Young"", ""Other""))"),"Old")</f>
        <v>Old</v>
      </c>
    </row>
    <row r="4192">
      <c r="A4192" s="40">
        <v>22454.0</v>
      </c>
      <c r="B4192" s="39">
        <f t="shared" si="1"/>
        <v>60</v>
      </c>
      <c r="C4192" s="39" t="str">
        <f>IFERROR(__xludf.DUMMYFUNCTION("IF(ISBETWEEN(B4192,60,69), ""Old"", IF(ISBETWEEN(B4192, 20, 29), ""Young"", ""Other""))"),"Old")</f>
        <v>Old</v>
      </c>
    </row>
    <row r="4193">
      <c r="A4193" s="40">
        <v>22455.0</v>
      </c>
      <c r="B4193" s="39">
        <f t="shared" si="1"/>
        <v>60</v>
      </c>
      <c r="C4193" s="39" t="str">
        <f>IFERROR(__xludf.DUMMYFUNCTION("IF(ISBETWEEN(B4193,60,69), ""Old"", IF(ISBETWEEN(B4193, 20, 29), ""Young"", ""Other""))"),"Old")</f>
        <v>Old</v>
      </c>
    </row>
    <row r="4194">
      <c r="A4194" s="40">
        <v>22456.0</v>
      </c>
      <c r="B4194" s="39">
        <f t="shared" si="1"/>
        <v>60</v>
      </c>
      <c r="C4194" s="39" t="str">
        <f>IFERROR(__xludf.DUMMYFUNCTION("IF(ISBETWEEN(B4194,60,69), ""Old"", IF(ISBETWEEN(B4194, 20, 29), ""Young"", ""Other""))"),"Old")</f>
        <v>Old</v>
      </c>
    </row>
    <row r="4195">
      <c r="A4195" s="40">
        <v>22457.0</v>
      </c>
      <c r="B4195" s="39">
        <f t="shared" si="1"/>
        <v>60</v>
      </c>
      <c r="C4195" s="39" t="str">
        <f>IFERROR(__xludf.DUMMYFUNCTION("IF(ISBETWEEN(B4195,60,69), ""Old"", IF(ISBETWEEN(B4195, 20, 29), ""Young"", ""Other""))"),"Old")</f>
        <v>Old</v>
      </c>
    </row>
    <row r="4196">
      <c r="A4196" s="40">
        <v>22458.0</v>
      </c>
      <c r="B4196" s="39">
        <f t="shared" si="1"/>
        <v>60</v>
      </c>
      <c r="C4196" s="39" t="str">
        <f>IFERROR(__xludf.DUMMYFUNCTION("IF(ISBETWEEN(B4196,60,69), ""Old"", IF(ISBETWEEN(B4196, 20, 29), ""Young"", ""Other""))"),"Old")</f>
        <v>Old</v>
      </c>
    </row>
    <row r="4197">
      <c r="A4197" s="40">
        <v>22459.0</v>
      </c>
      <c r="B4197" s="39">
        <f t="shared" si="1"/>
        <v>60</v>
      </c>
      <c r="C4197" s="39" t="str">
        <f>IFERROR(__xludf.DUMMYFUNCTION("IF(ISBETWEEN(B4197,60,69), ""Old"", IF(ISBETWEEN(B4197, 20, 29), ""Young"", ""Other""))"),"Old")</f>
        <v>Old</v>
      </c>
    </row>
    <row r="4198">
      <c r="A4198" s="40">
        <v>22460.0</v>
      </c>
      <c r="B4198" s="39">
        <f t="shared" si="1"/>
        <v>60</v>
      </c>
      <c r="C4198" s="39" t="str">
        <f>IFERROR(__xludf.DUMMYFUNCTION("IF(ISBETWEEN(B4198,60,69), ""Old"", IF(ISBETWEEN(B4198, 20, 29), ""Young"", ""Other""))"),"Old")</f>
        <v>Old</v>
      </c>
    </row>
    <row r="4199">
      <c r="A4199" s="40">
        <v>22461.0</v>
      </c>
      <c r="B4199" s="39">
        <f t="shared" si="1"/>
        <v>60</v>
      </c>
      <c r="C4199" s="39" t="str">
        <f>IFERROR(__xludf.DUMMYFUNCTION("IF(ISBETWEEN(B4199,60,69), ""Old"", IF(ISBETWEEN(B4199, 20, 29), ""Young"", ""Other""))"),"Old")</f>
        <v>Old</v>
      </c>
    </row>
    <row r="4200">
      <c r="A4200" s="40">
        <v>22462.0</v>
      </c>
      <c r="B4200" s="39">
        <f t="shared" si="1"/>
        <v>60</v>
      </c>
      <c r="C4200" s="39" t="str">
        <f>IFERROR(__xludf.DUMMYFUNCTION("IF(ISBETWEEN(B4200,60,69), ""Old"", IF(ISBETWEEN(B4200, 20, 29), ""Young"", ""Other""))"),"Old")</f>
        <v>Old</v>
      </c>
    </row>
    <row r="4201">
      <c r="A4201" s="40">
        <v>22463.0</v>
      </c>
      <c r="B4201" s="39">
        <f t="shared" si="1"/>
        <v>60</v>
      </c>
      <c r="C4201" s="39" t="str">
        <f>IFERROR(__xludf.DUMMYFUNCTION("IF(ISBETWEEN(B4201,60,69), ""Old"", IF(ISBETWEEN(B4201, 20, 29), ""Young"", ""Other""))"),"Old")</f>
        <v>Old</v>
      </c>
    </row>
    <row r="4202">
      <c r="A4202" s="40">
        <v>22464.0</v>
      </c>
      <c r="B4202" s="39">
        <f t="shared" si="1"/>
        <v>60</v>
      </c>
      <c r="C4202" s="39" t="str">
        <f>IFERROR(__xludf.DUMMYFUNCTION("IF(ISBETWEEN(B4202,60,69), ""Old"", IF(ISBETWEEN(B4202, 20, 29), ""Young"", ""Other""))"),"Old")</f>
        <v>Old</v>
      </c>
    </row>
    <row r="4203">
      <c r="A4203" s="40">
        <v>22465.0</v>
      </c>
      <c r="B4203" s="39">
        <f t="shared" si="1"/>
        <v>60</v>
      </c>
      <c r="C4203" s="39" t="str">
        <f>IFERROR(__xludf.DUMMYFUNCTION("IF(ISBETWEEN(B4203,60,69), ""Old"", IF(ISBETWEEN(B4203, 20, 29), ""Young"", ""Other""))"),"Old")</f>
        <v>Old</v>
      </c>
    </row>
    <row r="4204">
      <c r="A4204" s="40">
        <v>22466.0</v>
      </c>
      <c r="B4204" s="39">
        <f t="shared" si="1"/>
        <v>60</v>
      </c>
      <c r="C4204" s="39" t="str">
        <f>IFERROR(__xludf.DUMMYFUNCTION("IF(ISBETWEEN(B4204,60,69), ""Old"", IF(ISBETWEEN(B4204, 20, 29), ""Young"", ""Other""))"),"Old")</f>
        <v>Old</v>
      </c>
    </row>
    <row r="4205">
      <c r="A4205" s="40">
        <v>22467.0</v>
      </c>
      <c r="B4205" s="39">
        <f t="shared" si="1"/>
        <v>60</v>
      </c>
      <c r="C4205" s="39" t="str">
        <f>IFERROR(__xludf.DUMMYFUNCTION("IF(ISBETWEEN(B4205,60,69), ""Old"", IF(ISBETWEEN(B4205, 20, 29), ""Young"", ""Other""))"),"Old")</f>
        <v>Old</v>
      </c>
    </row>
    <row r="4206">
      <c r="A4206" s="40">
        <v>22468.0</v>
      </c>
      <c r="B4206" s="39">
        <f t="shared" si="1"/>
        <v>60</v>
      </c>
      <c r="C4206" s="39" t="str">
        <f>IFERROR(__xludf.DUMMYFUNCTION("IF(ISBETWEEN(B4206,60,69), ""Old"", IF(ISBETWEEN(B4206, 20, 29), ""Young"", ""Other""))"),"Old")</f>
        <v>Old</v>
      </c>
    </row>
    <row r="4207">
      <c r="A4207" s="40">
        <v>22469.0</v>
      </c>
      <c r="B4207" s="39">
        <f t="shared" si="1"/>
        <v>60</v>
      </c>
      <c r="C4207" s="39" t="str">
        <f>IFERROR(__xludf.DUMMYFUNCTION("IF(ISBETWEEN(B4207,60,69), ""Old"", IF(ISBETWEEN(B4207, 20, 29), ""Young"", ""Other""))"),"Old")</f>
        <v>Old</v>
      </c>
    </row>
    <row r="4208">
      <c r="A4208" s="40">
        <v>22470.0</v>
      </c>
      <c r="B4208" s="39">
        <f t="shared" si="1"/>
        <v>60</v>
      </c>
      <c r="C4208" s="39" t="str">
        <f>IFERROR(__xludf.DUMMYFUNCTION("IF(ISBETWEEN(B4208,60,69), ""Old"", IF(ISBETWEEN(B4208, 20, 29), ""Young"", ""Other""))"),"Old")</f>
        <v>Old</v>
      </c>
    </row>
    <row r="4209">
      <c r="A4209" s="40">
        <v>22471.0</v>
      </c>
      <c r="B4209" s="39">
        <f t="shared" si="1"/>
        <v>60</v>
      </c>
      <c r="C4209" s="39" t="str">
        <f>IFERROR(__xludf.DUMMYFUNCTION("IF(ISBETWEEN(B4209,60,69), ""Old"", IF(ISBETWEEN(B4209, 20, 29), ""Young"", ""Other""))"),"Old")</f>
        <v>Old</v>
      </c>
    </row>
    <row r="4210">
      <c r="A4210" s="40">
        <v>22472.0</v>
      </c>
      <c r="B4210" s="39">
        <f t="shared" si="1"/>
        <v>60</v>
      </c>
      <c r="C4210" s="39" t="str">
        <f>IFERROR(__xludf.DUMMYFUNCTION("IF(ISBETWEEN(B4210,60,69), ""Old"", IF(ISBETWEEN(B4210, 20, 29), ""Young"", ""Other""))"),"Old")</f>
        <v>Old</v>
      </c>
    </row>
    <row r="4211">
      <c r="A4211" s="40">
        <v>22473.0</v>
      </c>
      <c r="B4211" s="39">
        <f t="shared" si="1"/>
        <v>60</v>
      </c>
      <c r="C4211" s="39" t="str">
        <f>IFERROR(__xludf.DUMMYFUNCTION("IF(ISBETWEEN(B4211,60,69), ""Old"", IF(ISBETWEEN(B4211, 20, 29), ""Young"", ""Other""))"),"Old")</f>
        <v>Old</v>
      </c>
    </row>
    <row r="4212">
      <c r="A4212" s="40">
        <v>22474.0</v>
      </c>
      <c r="B4212" s="39">
        <f t="shared" si="1"/>
        <v>60</v>
      </c>
      <c r="C4212" s="39" t="str">
        <f>IFERROR(__xludf.DUMMYFUNCTION("IF(ISBETWEEN(B4212,60,69), ""Old"", IF(ISBETWEEN(B4212, 20, 29), ""Young"", ""Other""))"),"Old")</f>
        <v>Old</v>
      </c>
    </row>
    <row r="4213">
      <c r="A4213" s="40">
        <v>22475.0</v>
      </c>
      <c r="B4213" s="39">
        <f t="shared" si="1"/>
        <v>60</v>
      </c>
      <c r="C4213" s="39" t="str">
        <f>IFERROR(__xludf.DUMMYFUNCTION("IF(ISBETWEEN(B4213,60,69), ""Old"", IF(ISBETWEEN(B4213, 20, 29), ""Young"", ""Other""))"),"Old")</f>
        <v>Old</v>
      </c>
    </row>
    <row r="4214">
      <c r="A4214" s="40">
        <v>22476.0</v>
      </c>
      <c r="B4214" s="39">
        <f t="shared" si="1"/>
        <v>60</v>
      </c>
      <c r="C4214" s="39" t="str">
        <f>IFERROR(__xludf.DUMMYFUNCTION("IF(ISBETWEEN(B4214,60,69), ""Old"", IF(ISBETWEEN(B4214, 20, 29), ""Young"", ""Other""))"),"Old")</f>
        <v>Old</v>
      </c>
    </row>
    <row r="4215">
      <c r="A4215" s="40">
        <v>22477.0</v>
      </c>
      <c r="B4215" s="39">
        <f t="shared" si="1"/>
        <v>60</v>
      </c>
      <c r="C4215" s="39" t="str">
        <f>IFERROR(__xludf.DUMMYFUNCTION("IF(ISBETWEEN(B4215,60,69), ""Old"", IF(ISBETWEEN(B4215, 20, 29), ""Young"", ""Other""))"),"Old")</f>
        <v>Old</v>
      </c>
    </row>
    <row r="4216">
      <c r="A4216" s="40">
        <v>22478.0</v>
      </c>
      <c r="B4216" s="39">
        <f t="shared" si="1"/>
        <v>60</v>
      </c>
      <c r="C4216" s="39" t="str">
        <f>IFERROR(__xludf.DUMMYFUNCTION("IF(ISBETWEEN(B4216,60,69), ""Old"", IF(ISBETWEEN(B4216, 20, 29), ""Young"", ""Other""))"),"Old")</f>
        <v>Old</v>
      </c>
    </row>
    <row r="4217">
      <c r="A4217" s="40">
        <v>22479.0</v>
      </c>
      <c r="B4217" s="39">
        <f t="shared" si="1"/>
        <v>60</v>
      </c>
      <c r="C4217" s="39" t="str">
        <f>IFERROR(__xludf.DUMMYFUNCTION("IF(ISBETWEEN(B4217,60,69), ""Old"", IF(ISBETWEEN(B4217, 20, 29), ""Young"", ""Other""))"),"Old")</f>
        <v>Old</v>
      </c>
    </row>
    <row r="4218">
      <c r="A4218" s="40">
        <v>22480.0</v>
      </c>
      <c r="B4218" s="39">
        <f t="shared" si="1"/>
        <v>60</v>
      </c>
      <c r="C4218" s="39" t="str">
        <f>IFERROR(__xludf.DUMMYFUNCTION("IF(ISBETWEEN(B4218,60,69), ""Old"", IF(ISBETWEEN(B4218, 20, 29), ""Young"", ""Other""))"),"Old")</f>
        <v>Old</v>
      </c>
    </row>
    <row r="4219">
      <c r="A4219" s="40">
        <v>22481.0</v>
      </c>
      <c r="B4219" s="39">
        <f t="shared" si="1"/>
        <v>60</v>
      </c>
      <c r="C4219" s="39" t="str">
        <f>IFERROR(__xludf.DUMMYFUNCTION("IF(ISBETWEEN(B4219,60,69), ""Old"", IF(ISBETWEEN(B4219, 20, 29), ""Young"", ""Other""))"),"Old")</f>
        <v>Old</v>
      </c>
    </row>
    <row r="4220">
      <c r="A4220" s="40">
        <v>22482.0</v>
      </c>
      <c r="B4220" s="39">
        <f t="shared" si="1"/>
        <v>60</v>
      </c>
      <c r="C4220" s="39" t="str">
        <f>IFERROR(__xludf.DUMMYFUNCTION("IF(ISBETWEEN(B4220,60,69), ""Old"", IF(ISBETWEEN(B4220, 20, 29), ""Young"", ""Other""))"),"Old")</f>
        <v>Old</v>
      </c>
    </row>
    <row r="4221">
      <c r="A4221" s="40">
        <v>22483.0</v>
      </c>
      <c r="B4221" s="39">
        <f t="shared" si="1"/>
        <v>60</v>
      </c>
      <c r="C4221" s="39" t="str">
        <f>IFERROR(__xludf.DUMMYFUNCTION("IF(ISBETWEEN(B4221,60,69), ""Old"", IF(ISBETWEEN(B4221, 20, 29), ""Young"", ""Other""))"),"Old")</f>
        <v>Old</v>
      </c>
    </row>
    <row r="4222">
      <c r="A4222" s="40">
        <v>22484.0</v>
      </c>
      <c r="B4222" s="39">
        <f t="shared" si="1"/>
        <v>60</v>
      </c>
      <c r="C4222" s="39" t="str">
        <f>IFERROR(__xludf.DUMMYFUNCTION("IF(ISBETWEEN(B4222,60,69), ""Old"", IF(ISBETWEEN(B4222, 20, 29), ""Young"", ""Other""))"),"Old")</f>
        <v>Old</v>
      </c>
    </row>
    <row r="4223">
      <c r="A4223" s="40">
        <v>22485.0</v>
      </c>
      <c r="B4223" s="39">
        <f t="shared" si="1"/>
        <v>60</v>
      </c>
      <c r="C4223" s="39" t="str">
        <f>IFERROR(__xludf.DUMMYFUNCTION("IF(ISBETWEEN(B4223,60,69), ""Old"", IF(ISBETWEEN(B4223, 20, 29), ""Young"", ""Other""))"),"Old")</f>
        <v>Old</v>
      </c>
    </row>
    <row r="4224">
      <c r="A4224" s="40">
        <v>22486.0</v>
      </c>
      <c r="B4224" s="39">
        <f t="shared" si="1"/>
        <v>60</v>
      </c>
      <c r="C4224" s="39" t="str">
        <f>IFERROR(__xludf.DUMMYFUNCTION("IF(ISBETWEEN(B4224,60,69), ""Old"", IF(ISBETWEEN(B4224, 20, 29), ""Young"", ""Other""))"),"Old")</f>
        <v>Old</v>
      </c>
    </row>
    <row r="4225">
      <c r="A4225" s="40">
        <v>22487.0</v>
      </c>
      <c r="B4225" s="39">
        <f t="shared" si="1"/>
        <v>60</v>
      </c>
      <c r="C4225" s="39" t="str">
        <f>IFERROR(__xludf.DUMMYFUNCTION("IF(ISBETWEEN(B4225,60,69), ""Old"", IF(ISBETWEEN(B4225, 20, 29), ""Young"", ""Other""))"),"Old")</f>
        <v>Old</v>
      </c>
    </row>
    <row r="4226">
      <c r="A4226" s="40">
        <v>22488.0</v>
      </c>
      <c r="B4226" s="39">
        <f t="shared" si="1"/>
        <v>60</v>
      </c>
      <c r="C4226" s="39" t="str">
        <f>IFERROR(__xludf.DUMMYFUNCTION("IF(ISBETWEEN(B4226,60,69), ""Old"", IF(ISBETWEEN(B4226, 20, 29), ""Young"", ""Other""))"),"Old")</f>
        <v>Old</v>
      </c>
    </row>
    <row r="4227">
      <c r="A4227" s="40">
        <v>22489.0</v>
      </c>
      <c r="B4227" s="39">
        <f t="shared" si="1"/>
        <v>60</v>
      </c>
      <c r="C4227" s="39" t="str">
        <f>IFERROR(__xludf.DUMMYFUNCTION("IF(ISBETWEEN(B4227,60,69), ""Old"", IF(ISBETWEEN(B4227, 20, 29), ""Young"", ""Other""))"),"Old")</f>
        <v>Old</v>
      </c>
    </row>
    <row r="4228">
      <c r="A4228" s="40">
        <v>22490.0</v>
      </c>
      <c r="B4228" s="39">
        <f t="shared" si="1"/>
        <v>60</v>
      </c>
      <c r="C4228" s="39" t="str">
        <f>IFERROR(__xludf.DUMMYFUNCTION("IF(ISBETWEEN(B4228,60,69), ""Old"", IF(ISBETWEEN(B4228, 20, 29), ""Young"", ""Other""))"),"Old")</f>
        <v>Old</v>
      </c>
    </row>
    <row r="4229">
      <c r="A4229" s="40">
        <v>22491.0</v>
      </c>
      <c r="B4229" s="39">
        <f t="shared" si="1"/>
        <v>60</v>
      </c>
      <c r="C4229" s="39" t="str">
        <f>IFERROR(__xludf.DUMMYFUNCTION("IF(ISBETWEEN(B4229,60,69), ""Old"", IF(ISBETWEEN(B4229, 20, 29), ""Young"", ""Other""))"),"Old")</f>
        <v>Old</v>
      </c>
    </row>
    <row r="4230">
      <c r="A4230" s="40">
        <v>22492.0</v>
      </c>
      <c r="B4230" s="39">
        <f t="shared" si="1"/>
        <v>60</v>
      </c>
      <c r="C4230" s="39" t="str">
        <f>IFERROR(__xludf.DUMMYFUNCTION("IF(ISBETWEEN(B4230,60,69), ""Old"", IF(ISBETWEEN(B4230, 20, 29), ""Young"", ""Other""))"),"Old")</f>
        <v>Old</v>
      </c>
    </row>
    <row r="4231">
      <c r="A4231" s="40">
        <v>22493.0</v>
      </c>
      <c r="B4231" s="39">
        <f t="shared" si="1"/>
        <v>60</v>
      </c>
      <c r="C4231" s="39" t="str">
        <f>IFERROR(__xludf.DUMMYFUNCTION("IF(ISBETWEEN(B4231,60,69), ""Old"", IF(ISBETWEEN(B4231, 20, 29), ""Young"", ""Other""))"),"Old")</f>
        <v>Old</v>
      </c>
    </row>
    <row r="4232">
      <c r="A4232" s="40">
        <v>22494.0</v>
      </c>
      <c r="B4232" s="39">
        <f t="shared" si="1"/>
        <v>60</v>
      </c>
      <c r="C4232" s="39" t="str">
        <f>IFERROR(__xludf.DUMMYFUNCTION("IF(ISBETWEEN(B4232,60,69), ""Old"", IF(ISBETWEEN(B4232, 20, 29), ""Young"", ""Other""))"),"Old")</f>
        <v>Old</v>
      </c>
    </row>
    <row r="4233">
      <c r="A4233" s="40">
        <v>22495.0</v>
      </c>
      <c r="B4233" s="39">
        <f t="shared" si="1"/>
        <v>60</v>
      </c>
      <c r="C4233" s="39" t="str">
        <f>IFERROR(__xludf.DUMMYFUNCTION("IF(ISBETWEEN(B4233,60,69), ""Old"", IF(ISBETWEEN(B4233, 20, 29), ""Young"", ""Other""))"),"Old")</f>
        <v>Old</v>
      </c>
    </row>
    <row r="4234">
      <c r="A4234" s="40">
        <v>22496.0</v>
      </c>
      <c r="B4234" s="39">
        <f t="shared" si="1"/>
        <v>60</v>
      </c>
      <c r="C4234" s="39" t="str">
        <f>IFERROR(__xludf.DUMMYFUNCTION("IF(ISBETWEEN(B4234,60,69), ""Old"", IF(ISBETWEEN(B4234, 20, 29), ""Young"", ""Other""))"),"Old")</f>
        <v>Old</v>
      </c>
    </row>
    <row r="4235">
      <c r="A4235" s="40">
        <v>22497.0</v>
      </c>
      <c r="B4235" s="39">
        <f t="shared" si="1"/>
        <v>60</v>
      </c>
      <c r="C4235" s="39" t="str">
        <f>IFERROR(__xludf.DUMMYFUNCTION("IF(ISBETWEEN(B4235,60,69), ""Old"", IF(ISBETWEEN(B4235, 20, 29), ""Young"", ""Other""))"),"Old")</f>
        <v>Old</v>
      </c>
    </row>
    <row r="4236">
      <c r="A4236" s="40">
        <v>22498.0</v>
      </c>
      <c r="B4236" s="39">
        <f t="shared" si="1"/>
        <v>60</v>
      </c>
      <c r="C4236" s="39" t="str">
        <f>IFERROR(__xludf.DUMMYFUNCTION("IF(ISBETWEEN(B4236,60,69), ""Old"", IF(ISBETWEEN(B4236, 20, 29), ""Young"", ""Other""))"),"Old")</f>
        <v>Old</v>
      </c>
    </row>
    <row r="4237">
      <c r="A4237" s="40">
        <v>22499.0</v>
      </c>
      <c r="B4237" s="39">
        <f t="shared" si="1"/>
        <v>60</v>
      </c>
      <c r="C4237" s="39" t="str">
        <f>IFERROR(__xludf.DUMMYFUNCTION("IF(ISBETWEEN(B4237,60,69), ""Old"", IF(ISBETWEEN(B4237, 20, 29), ""Young"", ""Other""))"),"Old")</f>
        <v>Old</v>
      </c>
    </row>
    <row r="4238">
      <c r="A4238" s="40">
        <v>22500.0</v>
      </c>
      <c r="B4238" s="39">
        <f t="shared" si="1"/>
        <v>60</v>
      </c>
      <c r="C4238" s="39" t="str">
        <f>IFERROR(__xludf.DUMMYFUNCTION("IF(ISBETWEEN(B4238,60,69), ""Old"", IF(ISBETWEEN(B4238, 20, 29), ""Young"", ""Other""))"),"Old")</f>
        <v>Old</v>
      </c>
    </row>
    <row r="4239">
      <c r="A4239" s="40">
        <v>22501.0</v>
      </c>
      <c r="B4239" s="39">
        <f t="shared" si="1"/>
        <v>60</v>
      </c>
      <c r="C4239" s="39" t="str">
        <f>IFERROR(__xludf.DUMMYFUNCTION("IF(ISBETWEEN(B4239,60,69), ""Old"", IF(ISBETWEEN(B4239, 20, 29), ""Young"", ""Other""))"),"Old")</f>
        <v>Old</v>
      </c>
    </row>
    <row r="4240">
      <c r="A4240" s="40">
        <v>22502.0</v>
      </c>
      <c r="B4240" s="39">
        <f t="shared" si="1"/>
        <v>60</v>
      </c>
      <c r="C4240" s="39" t="str">
        <f>IFERROR(__xludf.DUMMYFUNCTION("IF(ISBETWEEN(B4240,60,69), ""Old"", IF(ISBETWEEN(B4240, 20, 29), ""Young"", ""Other""))"),"Old")</f>
        <v>Old</v>
      </c>
    </row>
    <row r="4241">
      <c r="A4241" s="40">
        <v>22503.0</v>
      </c>
      <c r="B4241" s="39">
        <f t="shared" si="1"/>
        <v>60</v>
      </c>
      <c r="C4241" s="39" t="str">
        <f>IFERROR(__xludf.DUMMYFUNCTION("IF(ISBETWEEN(B4241,60,69), ""Old"", IF(ISBETWEEN(B4241, 20, 29), ""Young"", ""Other""))"),"Old")</f>
        <v>Old</v>
      </c>
    </row>
    <row r="4242">
      <c r="A4242" s="40">
        <v>22504.0</v>
      </c>
      <c r="B4242" s="39">
        <f t="shared" si="1"/>
        <v>60</v>
      </c>
      <c r="C4242" s="39" t="str">
        <f>IFERROR(__xludf.DUMMYFUNCTION("IF(ISBETWEEN(B4242,60,69), ""Old"", IF(ISBETWEEN(B4242, 20, 29), ""Young"", ""Other""))"),"Old")</f>
        <v>Old</v>
      </c>
    </row>
    <row r="4243">
      <c r="A4243" s="40">
        <v>22505.0</v>
      </c>
      <c r="B4243" s="39">
        <f t="shared" si="1"/>
        <v>60</v>
      </c>
      <c r="C4243" s="39" t="str">
        <f>IFERROR(__xludf.DUMMYFUNCTION("IF(ISBETWEEN(B4243,60,69), ""Old"", IF(ISBETWEEN(B4243, 20, 29), ""Young"", ""Other""))"),"Old")</f>
        <v>Old</v>
      </c>
    </row>
    <row r="4244">
      <c r="A4244" s="40">
        <v>22506.0</v>
      </c>
      <c r="B4244" s="39">
        <f t="shared" si="1"/>
        <v>60</v>
      </c>
      <c r="C4244" s="39" t="str">
        <f>IFERROR(__xludf.DUMMYFUNCTION("IF(ISBETWEEN(B4244,60,69), ""Old"", IF(ISBETWEEN(B4244, 20, 29), ""Young"", ""Other""))"),"Old")</f>
        <v>Old</v>
      </c>
    </row>
    <row r="4245">
      <c r="A4245" s="40">
        <v>22507.0</v>
      </c>
      <c r="B4245" s="39">
        <f t="shared" si="1"/>
        <v>60</v>
      </c>
      <c r="C4245" s="39" t="str">
        <f>IFERROR(__xludf.DUMMYFUNCTION("IF(ISBETWEEN(B4245,60,69), ""Old"", IF(ISBETWEEN(B4245, 20, 29), ""Young"", ""Other""))"),"Old")</f>
        <v>Old</v>
      </c>
    </row>
    <row r="4246">
      <c r="A4246" s="40">
        <v>22508.0</v>
      </c>
      <c r="B4246" s="39">
        <f t="shared" si="1"/>
        <v>60</v>
      </c>
      <c r="C4246" s="39" t="str">
        <f>IFERROR(__xludf.DUMMYFUNCTION("IF(ISBETWEEN(B4246,60,69), ""Old"", IF(ISBETWEEN(B4246, 20, 29), ""Young"", ""Other""))"),"Old")</f>
        <v>Old</v>
      </c>
    </row>
    <row r="4247">
      <c r="A4247" s="40">
        <v>22509.0</v>
      </c>
      <c r="B4247" s="39">
        <f t="shared" si="1"/>
        <v>60</v>
      </c>
      <c r="C4247" s="39" t="str">
        <f>IFERROR(__xludf.DUMMYFUNCTION("IF(ISBETWEEN(B4247,60,69), ""Old"", IF(ISBETWEEN(B4247, 20, 29), ""Young"", ""Other""))"),"Old")</f>
        <v>Old</v>
      </c>
    </row>
    <row r="4248">
      <c r="A4248" s="40">
        <v>22510.0</v>
      </c>
      <c r="B4248" s="39">
        <f t="shared" si="1"/>
        <v>60</v>
      </c>
      <c r="C4248" s="39" t="str">
        <f>IFERROR(__xludf.DUMMYFUNCTION("IF(ISBETWEEN(B4248,60,69), ""Old"", IF(ISBETWEEN(B4248, 20, 29), ""Young"", ""Other""))"),"Old")</f>
        <v>Old</v>
      </c>
    </row>
    <row r="4249">
      <c r="A4249" s="40">
        <v>22511.0</v>
      </c>
      <c r="B4249" s="39">
        <f t="shared" si="1"/>
        <v>60</v>
      </c>
      <c r="C4249" s="39" t="str">
        <f>IFERROR(__xludf.DUMMYFUNCTION("IF(ISBETWEEN(B4249,60,69), ""Old"", IF(ISBETWEEN(B4249, 20, 29), ""Young"", ""Other""))"),"Old")</f>
        <v>Old</v>
      </c>
    </row>
    <row r="4250">
      <c r="A4250" s="40">
        <v>22512.0</v>
      </c>
      <c r="B4250" s="39">
        <f t="shared" si="1"/>
        <v>60</v>
      </c>
      <c r="C4250" s="39" t="str">
        <f>IFERROR(__xludf.DUMMYFUNCTION("IF(ISBETWEEN(B4250,60,69), ""Old"", IF(ISBETWEEN(B4250, 20, 29), ""Young"", ""Other""))"),"Old")</f>
        <v>Old</v>
      </c>
    </row>
    <row r="4251">
      <c r="A4251" s="40">
        <v>22513.0</v>
      </c>
      <c r="B4251" s="39">
        <f t="shared" si="1"/>
        <v>60</v>
      </c>
      <c r="C4251" s="39" t="str">
        <f>IFERROR(__xludf.DUMMYFUNCTION("IF(ISBETWEEN(B4251,60,69), ""Old"", IF(ISBETWEEN(B4251, 20, 29), ""Young"", ""Other""))"),"Old")</f>
        <v>Old</v>
      </c>
    </row>
    <row r="4252">
      <c r="A4252" s="40">
        <v>22514.0</v>
      </c>
      <c r="B4252" s="39">
        <f t="shared" si="1"/>
        <v>60</v>
      </c>
      <c r="C4252" s="39" t="str">
        <f>IFERROR(__xludf.DUMMYFUNCTION("IF(ISBETWEEN(B4252,60,69), ""Old"", IF(ISBETWEEN(B4252, 20, 29), ""Young"", ""Other""))"),"Old")</f>
        <v>Old</v>
      </c>
    </row>
    <row r="4253">
      <c r="A4253" s="40">
        <v>22515.0</v>
      </c>
      <c r="B4253" s="39">
        <f t="shared" si="1"/>
        <v>60</v>
      </c>
      <c r="C4253" s="39" t="str">
        <f>IFERROR(__xludf.DUMMYFUNCTION("IF(ISBETWEEN(B4253,60,69), ""Old"", IF(ISBETWEEN(B4253, 20, 29), ""Young"", ""Other""))"),"Old")</f>
        <v>Old</v>
      </c>
    </row>
    <row r="4254">
      <c r="A4254" s="40">
        <v>22516.0</v>
      </c>
      <c r="B4254" s="39">
        <f t="shared" si="1"/>
        <v>60</v>
      </c>
      <c r="C4254" s="39" t="str">
        <f>IFERROR(__xludf.DUMMYFUNCTION("IF(ISBETWEEN(B4254,60,69), ""Old"", IF(ISBETWEEN(B4254, 20, 29), ""Young"", ""Other""))"),"Old")</f>
        <v>Old</v>
      </c>
    </row>
    <row r="4255">
      <c r="A4255" s="40">
        <v>22517.0</v>
      </c>
      <c r="B4255" s="39">
        <f t="shared" si="1"/>
        <v>60</v>
      </c>
      <c r="C4255" s="39" t="str">
        <f>IFERROR(__xludf.DUMMYFUNCTION("IF(ISBETWEEN(B4255,60,69), ""Old"", IF(ISBETWEEN(B4255, 20, 29), ""Young"", ""Other""))"),"Old")</f>
        <v>Old</v>
      </c>
    </row>
    <row r="4256">
      <c r="A4256" s="40">
        <v>22518.0</v>
      </c>
      <c r="B4256" s="39">
        <f t="shared" si="1"/>
        <v>60</v>
      </c>
      <c r="C4256" s="39" t="str">
        <f>IFERROR(__xludf.DUMMYFUNCTION("IF(ISBETWEEN(B4256,60,69), ""Old"", IF(ISBETWEEN(B4256, 20, 29), ""Young"", ""Other""))"),"Old")</f>
        <v>Old</v>
      </c>
    </row>
    <row r="4257">
      <c r="A4257" s="40">
        <v>22519.0</v>
      </c>
      <c r="B4257" s="39">
        <f t="shared" si="1"/>
        <v>60</v>
      </c>
      <c r="C4257" s="39" t="str">
        <f>IFERROR(__xludf.DUMMYFUNCTION("IF(ISBETWEEN(B4257,60,69), ""Old"", IF(ISBETWEEN(B4257, 20, 29), ""Young"", ""Other""))"),"Old")</f>
        <v>Old</v>
      </c>
    </row>
    <row r="4258">
      <c r="A4258" s="40">
        <v>22520.0</v>
      </c>
      <c r="B4258" s="39">
        <f t="shared" si="1"/>
        <v>60</v>
      </c>
      <c r="C4258" s="39" t="str">
        <f>IFERROR(__xludf.DUMMYFUNCTION("IF(ISBETWEEN(B4258,60,69), ""Old"", IF(ISBETWEEN(B4258, 20, 29), ""Young"", ""Other""))"),"Old")</f>
        <v>Old</v>
      </c>
    </row>
    <row r="4259">
      <c r="A4259" s="40">
        <v>22521.0</v>
      </c>
      <c r="B4259" s="39">
        <f t="shared" si="1"/>
        <v>60</v>
      </c>
      <c r="C4259" s="39" t="str">
        <f>IFERROR(__xludf.DUMMYFUNCTION("IF(ISBETWEEN(B4259,60,69), ""Old"", IF(ISBETWEEN(B4259, 20, 29), ""Young"", ""Other""))"),"Old")</f>
        <v>Old</v>
      </c>
    </row>
    <row r="4260">
      <c r="A4260" s="40">
        <v>22522.0</v>
      </c>
      <c r="B4260" s="39">
        <f t="shared" si="1"/>
        <v>60</v>
      </c>
      <c r="C4260" s="39" t="str">
        <f>IFERROR(__xludf.DUMMYFUNCTION("IF(ISBETWEEN(B4260,60,69), ""Old"", IF(ISBETWEEN(B4260, 20, 29), ""Young"", ""Other""))"),"Old")</f>
        <v>Old</v>
      </c>
    </row>
    <row r="4261">
      <c r="A4261" s="40">
        <v>22523.0</v>
      </c>
      <c r="B4261" s="39">
        <f t="shared" si="1"/>
        <v>60</v>
      </c>
      <c r="C4261" s="39" t="str">
        <f>IFERROR(__xludf.DUMMYFUNCTION("IF(ISBETWEEN(B4261,60,69), ""Old"", IF(ISBETWEEN(B4261, 20, 29), ""Young"", ""Other""))"),"Old")</f>
        <v>Old</v>
      </c>
    </row>
    <row r="4262">
      <c r="A4262" s="40">
        <v>22524.0</v>
      </c>
      <c r="B4262" s="39">
        <f t="shared" si="1"/>
        <v>60</v>
      </c>
      <c r="C4262" s="39" t="str">
        <f>IFERROR(__xludf.DUMMYFUNCTION("IF(ISBETWEEN(B4262,60,69), ""Old"", IF(ISBETWEEN(B4262, 20, 29), ""Young"", ""Other""))"),"Old")</f>
        <v>Old</v>
      </c>
    </row>
    <row r="4263">
      <c r="A4263" s="40">
        <v>22525.0</v>
      </c>
      <c r="B4263" s="39">
        <f t="shared" si="1"/>
        <v>60</v>
      </c>
      <c r="C4263" s="39" t="str">
        <f>IFERROR(__xludf.DUMMYFUNCTION("IF(ISBETWEEN(B4263,60,69), ""Old"", IF(ISBETWEEN(B4263, 20, 29), ""Young"", ""Other""))"),"Old")</f>
        <v>Old</v>
      </c>
    </row>
    <row r="4264">
      <c r="A4264" s="40">
        <v>22526.0</v>
      </c>
      <c r="B4264" s="39">
        <f t="shared" si="1"/>
        <v>60</v>
      </c>
      <c r="C4264" s="39" t="str">
        <f>IFERROR(__xludf.DUMMYFUNCTION("IF(ISBETWEEN(B4264,60,69), ""Old"", IF(ISBETWEEN(B4264, 20, 29), ""Young"", ""Other""))"),"Old")</f>
        <v>Old</v>
      </c>
    </row>
    <row r="4265">
      <c r="A4265" s="40">
        <v>22527.0</v>
      </c>
      <c r="B4265" s="39">
        <f t="shared" si="1"/>
        <v>60</v>
      </c>
      <c r="C4265" s="39" t="str">
        <f>IFERROR(__xludf.DUMMYFUNCTION("IF(ISBETWEEN(B4265,60,69), ""Old"", IF(ISBETWEEN(B4265, 20, 29), ""Young"", ""Other""))"),"Old")</f>
        <v>Old</v>
      </c>
    </row>
    <row r="4266">
      <c r="A4266" s="40">
        <v>22528.0</v>
      </c>
      <c r="B4266" s="39">
        <f t="shared" si="1"/>
        <v>60</v>
      </c>
      <c r="C4266" s="39" t="str">
        <f>IFERROR(__xludf.DUMMYFUNCTION("IF(ISBETWEEN(B4266,60,69), ""Old"", IF(ISBETWEEN(B4266, 20, 29), ""Young"", ""Other""))"),"Old")</f>
        <v>Old</v>
      </c>
    </row>
    <row r="4267">
      <c r="A4267" s="40">
        <v>22529.0</v>
      </c>
      <c r="B4267" s="39">
        <f t="shared" si="1"/>
        <v>60</v>
      </c>
      <c r="C4267" s="39" t="str">
        <f>IFERROR(__xludf.DUMMYFUNCTION("IF(ISBETWEEN(B4267,60,69), ""Old"", IF(ISBETWEEN(B4267, 20, 29), ""Young"", ""Other""))"),"Old")</f>
        <v>Old</v>
      </c>
    </row>
    <row r="4268">
      <c r="A4268" s="40">
        <v>22530.0</v>
      </c>
      <c r="B4268" s="39">
        <f t="shared" si="1"/>
        <v>60</v>
      </c>
      <c r="C4268" s="39" t="str">
        <f>IFERROR(__xludf.DUMMYFUNCTION("IF(ISBETWEEN(B4268,60,69), ""Old"", IF(ISBETWEEN(B4268, 20, 29), ""Young"", ""Other""))"),"Old")</f>
        <v>Old</v>
      </c>
    </row>
    <row r="4269">
      <c r="A4269" s="40">
        <v>22531.0</v>
      </c>
      <c r="B4269" s="39">
        <f t="shared" si="1"/>
        <v>60</v>
      </c>
      <c r="C4269" s="39" t="str">
        <f>IFERROR(__xludf.DUMMYFUNCTION("IF(ISBETWEEN(B4269,60,69), ""Old"", IF(ISBETWEEN(B4269, 20, 29), ""Young"", ""Other""))"),"Old")</f>
        <v>Old</v>
      </c>
    </row>
    <row r="4270">
      <c r="A4270" s="40">
        <v>22532.0</v>
      </c>
      <c r="B4270" s="39">
        <f t="shared" si="1"/>
        <v>60</v>
      </c>
      <c r="C4270" s="39" t="str">
        <f>IFERROR(__xludf.DUMMYFUNCTION("IF(ISBETWEEN(B4270,60,69), ""Old"", IF(ISBETWEEN(B4270, 20, 29), ""Young"", ""Other""))"),"Old")</f>
        <v>Old</v>
      </c>
    </row>
    <row r="4271">
      <c r="A4271" s="40">
        <v>22533.0</v>
      </c>
      <c r="B4271" s="39">
        <f t="shared" si="1"/>
        <v>60</v>
      </c>
      <c r="C4271" s="39" t="str">
        <f>IFERROR(__xludf.DUMMYFUNCTION("IF(ISBETWEEN(B4271,60,69), ""Old"", IF(ISBETWEEN(B4271, 20, 29), ""Young"", ""Other""))"),"Old")</f>
        <v>Old</v>
      </c>
    </row>
    <row r="4272">
      <c r="A4272" s="40">
        <v>22534.0</v>
      </c>
      <c r="B4272" s="39">
        <f t="shared" si="1"/>
        <v>60</v>
      </c>
      <c r="C4272" s="39" t="str">
        <f>IFERROR(__xludf.DUMMYFUNCTION("IF(ISBETWEEN(B4272,60,69), ""Old"", IF(ISBETWEEN(B4272, 20, 29), ""Young"", ""Other""))"),"Old")</f>
        <v>Old</v>
      </c>
    </row>
    <row r="4273">
      <c r="A4273" s="40">
        <v>22535.0</v>
      </c>
      <c r="B4273" s="39">
        <f t="shared" si="1"/>
        <v>60</v>
      </c>
      <c r="C4273" s="39" t="str">
        <f>IFERROR(__xludf.DUMMYFUNCTION("IF(ISBETWEEN(B4273,60,69), ""Old"", IF(ISBETWEEN(B4273, 20, 29), ""Young"", ""Other""))"),"Old")</f>
        <v>Old</v>
      </c>
    </row>
    <row r="4274">
      <c r="A4274" s="40">
        <v>22536.0</v>
      </c>
      <c r="B4274" s="39">
        <f t="shared" si="1"/>
        <v>60</v>
      </c>
      <c r="C4274" s="39" t="str">
        <f>IFERROR(__xludf.DUMMYFUNCTION("IF(ISBETWEEN(B4274,60,69), ""Old"", IF(ISBETWEEN(B4274, 20, 29), ""Young"", ""Other""))"),"Old")</f>
        <v>Old</v>
      </c>
    </row>
    <row r="4275">
      <c r="A4275" s="40">
        <v>22537.0</v>
      </c>
      <c r="B4275" s="39">
        <f t="shared" si="1"/>
        <v>60</v>
      </c>
      <c r="C4275" s="39" t="str">
        <f>IFERROR(__xludf.DUMMYFUNCTION("IF(ISBETWEEN(B4275,60,69), ""Old"", IF(ISBETWEEN(B4275, 20, 29), ""Young"", ""Other""))"),"Old")</f>
        <v>Old</v>
      </c>
    </row>
    <row r="4276">
      <c r="A4276" s="40">
        <v>22538.0</v>
      </c>
      <c r="B4276" s="39">
        <f t="shared" si="1"/>
        <v>60</v>
      </c>
      <c r="C4276" s="39" t="str">
        <f>IFERROR(__xludf.DUMMYFUNCTION("IF(ISBETWEEN(B4276,60,69), ""Old"", IF(ISBETWEEN(B4276, 20, 29), ""Young"", ""Other""))"),"Old")</f>
        <v>Old</v>
      </c>
    </row>
    <row r="4277">
      <c r="A4277" s="40">
        <v>22539.0</v>
      </c>
      <c r="B4277" s="39">
        <f t="shared" si="1"/>
        <v>60</v>
      </c>
      <c r="C4277" s="39" t="str">
        <f>IFERROR(__xludf.DUMMYFUNCTION("IF(ISBETWEEN(B4277,60,69), ""Old"", IF(ISBETWEEN(B4277, 20, 29), ""Young"", ""Other""))"),"Old")</f>
        <v>Old</v>
      </c>
    </row>
    <row r="4278">
      <c r="A4278" s="40">
        <v>22540.0</v>
      </c>
      <c r="B4278" s="39">
        <f t="shared" si="1"/>
        <v>60</v>
      </c>
      <c r="C4278" s="39" t="str">
        <f>IFERROR(__xludf.DUMMYFUNCTION("IF(ISBETWEEN(B4278,60,69), ""Old"", IF(ISBETWEEN(B4278, 20, 29), ""Young"", ""Other""))"),"Old")</f>
        <v>Old</v>
      </c>
    </row>
    <row r="4279">
      <c r="A4279" s="40">
        <v>22541.0</v>
      </c>
      <c r="B4279" s="39">
        <f t="shared" si="1"/>
        <v>60</v>
      </c>
      <c r="C4279" s="39" t="str">
        <f>IFERROR(__xludf.DUMMYFUNCTION("IF(ISBETWEEN(B4279,60,69), ""Old"", IF(ISBETWEEN(B4279, 20, 29), ""Young"", ""Other""))"),"Old")</f>
        <v>Old</v>
      </c>
    </row>
    <row r="4280">
      <c r="A4280" s="40">
        <v>22542.0</v>
      </c>
      <c r="B4280" s="39">
        <f t="shared" si="1"/>
        <v>60</v>
      </c>
      <c r="C4280" s="39" t="str">
        <f>IFERROR(__xludf.DUMMYFUNCTION("IF(ISBETWEEN(B4280,60,69), ""Old"", IF(ISBETWEEN(B4280, 20, 29), ""Young"", ""Other""))"),"Old")</f>
        <v>Old</v>
      </c>
    </row>
    <row r="4281">
      <c r="A4281" s="40">
        <v>22543.0</v>
      </c>
      <c r="B4281" s="39">
        <f t="shared" si="1"/>
        <v>60</v>
      </c>
      <c r="C4281" s="39" t="str">
        <f>IFERROR(__xludf.DUMMYFUNCTION("IF(ISBETWEEN(B4281,60,69), ""Old"", IF(ISBETWEEN(B4281, 20, 29), ""Young"", ""Other""))"),"Old")</f>
        <v>Old</v>
      </c>
    </row>
    <row r="4282">
      <c r="A4282" s="40">
        <v>22544.0</v>
      </c>
      <c r="B4282" s="39">
        <f t="shared" si="1"/>
        <v>60</v>
      </c>
      <c r="C4282" s="39" t="str">
        <f>IFERROR(__xludf.DUMMYFUNCTION("IF(ISBETWEEN(B4282,60,69), ""Old"", IF(ISBETWEEN(B4282, 20, 29), ""Young"", ""Other""))"),"Old")</f>
        <v>Old</v>
      </c>
    </row>
    <row r="4283">
      <c r="A4283" s="40">
        <v>22545.0</v>
      </c>
      <c r="B4283" s="39">
        <f t="shared" si="1"/>
        <v>60</v>
      </c>
      <c r="C4283" s="39" t="str">
        <f>IFERROR(__xludf.DUMMYFUNCTION("IF(ISBETWEEN(B4283,60,69), ""Old"", IF(ISBETWEEN(B4283, 20, 29), ""Young"", ""Other""))"),"Old")</f>
        <v>Old</v>
      </c>
    </row>
    <row r="4284">
      <c r="A4284" s="40">
        <v>22546.0</v>
      </c>
      <c r="B4284" s="39">
        <f t="shared" si="1"/>
        <v>60</v>
      </c>
      <c r="C4284" s="39" t="str">
        <f>IFERROR(__xludf.DUMMYFUNCTION("IF(ISBETWEEN(B4284,60,69), ""Old"", IF(ISBETWEEN(B4284, 20, 29), ""Young"", ""Other""))"),"Old")</f>
        <v>Old</v>
      </c>
    </row>
    <row r="4285">
      <c r="A4285" s="40">
        <v>22547.0</v>
      </c>
      <c r="B4285" s="39">
        <f t="shared" si="1"/>
        <v>60</v>
      </c>
      <c r="C4285" s="39" t="str">
        <f>IFERROR(__xludf.DUMMYFUNCTION("IF(ISBETWEEN(B4285,60,69), ""Old"", IF(ISBETWEEN(B4285, 20, 29), ""Young"", ""Other""))"),"Old")</f>
        <v>Old</v>
      </c>
    </row>
    <row r="4286">
      <c r="A4286" s="40">
        <v>22548.0</v>
      </c>
      <c r="B4286" s="39">
        <f t="shared" si="1"/>
        <v>60</v>
      </c>
      <c r="C4286" s="39" t="str">
        <f>IFERROR(__xludf.DUMMYFUNCTION("IF(ISBETWEEN(B4286,60,69), ""Old"", IF(ISBETWEEN(B4286, 20, 29), ""Young"", ""Other""))"),"Old")</f>
        <v>Old</v>
      </c>
    </row>
    <row r="4287">
      <c r="A4287" s="40">
        <v>22549.0</v>
      </c>
      <c r="B4287" s="39">
        <f t="shared" si="1"/>
        <v>60</v>
      </c>
      <c r="C4287" s="39" t="str">
        <f>IFERROR(__xludf.DUMMYFUNCTION("IF(ISBETWEEN(B4287,60,69), ""Old"", IF(ISBETWEEN(B4287, 20, 29), ""Young"", ""Other""))"),"Old")</f>
        <v>Old</v>
      </c>
    </row>
    <row r="4288">
      <c r="A4288" s="40">
        <v>22550.0</v>
      </c>
      <c r="B4288" s="39">
        <f t="shared" si="1"/>
        <v>60</v>
      </c>
      <c r="C4288" s="39" t="str">
        <f>IFERROR(__xludf.DUMMYFUNCTION("IF(ISBETWEEN(B4288,60,69), ""Old"", IF(ISBETWEEN(B4288, 20, 29), ""Young"", ""Other""))"),"Old")</f>
        <v>Old</v>
      </c>
    </row>
    <row r="4289">
      <c r="A4289" s="40">
        <v>22551.0</v>
      </c>
      <c r="B4289" s="39">
        <f t="shared" si="1"/>
        <v>60</v>
      </c>
      <c r="C4289" s="39" t="str">
        <f>IFERROR(__xludf.DUMMYFUNCTION("IF(ISBETWEEN(B4289,60,69), ""Old"", IF(ISBETWEEN(B4289, 20, 29), ""Young"", ""Other""))"),"Old")</f>
        <v>Old</v>
      </c>
    </row>
    <row r="4290">
      <c r="A4290" s="40">
        <v>22552.0</v>
      </c>
      <c r="B4290" s="39">
        <f t="shared" si="1"/>
        <v>60</v>
      </c>
      <c r="C4290" s="39" t="str">
        <f>IFERROR(__xludf.DUMMYFUNCTION("IF(ISBETWEEN(B4290,60,69), ""Old"", IF(ISBETWEEN(B4290, 20, 29), ""Young"", ""Other""))"),"Old")</f>
        <v>Old</v>
      </c>
    </row>
    <row r="4291">
      <c r="A4291" s="40">
        <v>22553.0</v>
      </c>
      <c r="B4291" s="39">
        <f t="shared" si="1"/>
        <v>60</v>
      </c>
      <c r="C4291" s="39" t="str">
        <f>IFERROR(__xludf.DUMMYFUNCTION("IF(ISBETWEEN(B4291,60,69), ""Old"", IF(ISBETWEEN(B4291, 20, 29), ""Young"", ""Other""))"),"Old")</f>
        <v>Old</v>
      </c>
    </row>
    <row r="4292">
      <c r="A4292" s="40">
        <v>22554.0</v>
      </c>
      <c r="B4292" s="39">
        <f t="shared" si="1"/>
        <v>60</v>
      </c>
      <c r="C4292" s="39" t="str">
        <f>IFERROR(__xludf.DUMMYFUNCTION("IF(ISBETWEEN(B4292,60,69), ""Old"", IF(ISBETWEEN(B4292, 20, 29), ""Young"", ""Other""))"),"Old")</f>
        <v>Old</v>
      </c>
    </row>
    <row r="4293">
      <c r="A4293" s="40">
        <v>22555.0</v>
      </c>
      <c r="B4293" s="39">
        <f t="shared" si="1"/>
        <v>60</v>
      </c>
      <c r="C4293" s="39" t="str">
        <f>IFERROR(__xludf.DUMMYFUNCTION("IF(ISBETWEEN(B4293,60,69), ""Old"", IF(ISBETWEEN(B4293, 20, 29), ""Young"", ""Other""))"),"Old")</f>
        <v>Old</v>
      </c>
    </row>
    <row r="4294">
      <c r="A4294" s="40">
        <v>22556.0</v>
      </c>
      <c r="B4294" s="39">
        <f t="shared" si="1"/>
        <v>60</v>
      </c>
      <c r="C4294" s="39" t="str">
        <f>IFERROR(__xludf.DUMMYFUNCTION("IF(ISBETWEEN(B4294,60,69), ""Old"", IF(ISBETWEEN(B4294, 20, 29), ""Young"", ""Other""))"),"Old")</f>
        <v>Old</v>
      </c>
    </row>
    <row r="4295">
      <c r="A4295" s="40">
        <v>22557.0</v>
      </c>
      <c r="B4295" s="39">
        <f t="shared" si="1"/>
        <v>60</v>
      </c>
      <c r="C4295" s="39" t="str">
        <f>IFERROR(__xludf.DUMMYFUNCTION("IF(ISBETWEEN(B4295,60,69), ""Old"", IF(ISBETWEEN(B4295, 20, 29), ""Young"", ""Other""))"),"Old")</f>
        <v>Old</v>
      </c>
    </row>
    <row r="4296">
      <c r="A4296" s="40">
        <v>22558.0</v>
      </c>
      <c r="B4296" s="39">
        <f t="shared" si="1"/>
        <v>60</v>
      </c>
      <c r="C4296" s="39" t="str">
        <f>IFERROR(__xludf.DUMMYFUNCTION("IF(ISBETWEEN(B4296,60,69), ""Old"", IF(ISBETWEEN(B4296, 20, 29), ""Young"", ""Other""))"),"Old")</f>
        <v>Old</v>
      </c>
    </row>
    <row r="4297">
      <c r="A4297" s="40">
        <v>22559.0</v>
      </c>
      <c r="B4297" s="39">
        <f t="shared" si="1"/>
        <v>60</v>
      </c>
      <c r="C4297" s="39" t="str">
        <f>IFERROR(__xludf.DUMMYFUNCTION("IF(ISBETWEEN(B4297,60,69), ""Old"", IF(ISBETWEEN(B4297, 20, 29), ""Young"", ""Other""))"),"Old")</f>
        <v>Old</v>
      </c>
    </row>
    <row r="4298">
      <c r="A4298" s="40">
        <v>22560.0</v>
      </c>
      <c r="B4298" s="39">
        <f t="shared" si="1"/>
        <v>60</v>
      </c>
      <c r="C4298" s="39" t="str">
        <f>IFERROR(__xludf.DUMMYFUNCTION("IF(ISBETWEEN(B4298,60,69), ""Old"", IF(ISBETWEEN(B4298, 20, 29), ""Young"", ""Other""))"),"Old")</f>
        <v>Old</v>
      </c>
    </row>
    <row r="4299">
      <c r="A4299" s="40">
        <v>22561.0</v>
      </c>
      <c r="B4299" s="39">
        <f t="shared" si="1"/>
        <v>60</v>
      </c>
      <c r="C4299" s="39" t="str">
        <f>IFERROR(__xludf.DUMMYFUNCTION("IF(ISBETWEEN(B4299,60,69), ""Old"", IF(ISBETWEEN(B4299, 20, 29), ""Young"", ""Other""))"),"Old")</f>
        <v>Old</v>
      </c>
    </row>
    <row r="4300">
      <c r="A4300" s="40">
        <v>22562.0</v>
      </c>
      <c r="B4300" s="39">
        <f t="shared" si="1"/>
        <v>60</v>
      </c>
      <c r="C4300" s="39" t="str">
        <f>IFERROR(__xludf.DUMMYFUNCTION("IF(ISBETWEEN(B4300,60,69), ""Old"", IF(ISBETWEEN(B4300, 20, 29), ""Young"", ""Other""))"),"Old")</f>
        <v>Old</v>
      </c>
    </row>
    <row r="4301">
      <c r="A4301" s="40">
        <v>22563.0</v>
      </c>
      <c r="B4301" s="39">
        <f t="shared" si="1"/>
        <v>60</v>
      </c>
      <c r="C4301" s="39" t="str">
        <f>IFERROR(__xludf.DUMMYFUNCTION("IF(ISBETWEEN(B4301,60,69), ""Old"", IF(ISBETWEEN(B4301, 20, 29), ""Young"", ""Other""))"),"Old")</f>
        <v>Old</v>
      </c>
    </row>
    <row r="4302">
      <c r="A4302" s="40">
        <v>22564.0</v>
      </c>
      <c r="B4302" s="39">
        <f t="shared" si="1"/>
        <v>60</v>
      </c>
      <c r="C4302" s="39" t="str">
        <f>IFERROR(__xludf.DUMMYFUNCTION("IF(ISBETWEEN(B4302,60,69), ""Old"", IF(ISBETWEEN(B4302, 20, 29), ""Young"", ""Other""))"),"Old")</f>
        <v>Old</v>
      </c>
    </row>
    <row r="4303">
      <c r="A4303" s="40">
        <v>22565.0</v>
      </c>
      <c r="B4303" s="39">
        <f t="shared" si="1"/>
        <v>60</v>
      </c>
      <c r="C4303" s="39" t="str">
        <f>IFERROR(__xludf.DUMMYFUNCTION("IF(ISBETWEEN(B4303,60,69), ""Old"", IF(ISBETWEEN(B4303, 20, 29), ""Young"", ""Other""))"),"Old")</f>
        <v>Old</v>
      </c>
    </row>
    <row r="4304">
      <c r="A4304" s="40">
        <v>22566.0</v>
      </c>
      <c r="B4304" s="39">
        <f t="shared" si="1"/>
        <v>60</v>
      </c>
      <c r="C4304" s="39" t="str">
        <f>IFERROR(__xludf.DUMMYFUNCTION("IF(ISBETWEEN(B4304,60,69), ""Old"", IF(ISBETWEEN(B4304, 20, 29), ""Young"", ""Other""))"),"Old")</f>
        <v>Old</v>
      </c>
    </row>
    <row r="4305">
      <c r="A4305" s="40">
        <v>22567.0</v>
      </c>
      <c r="B4305" s="39">
        <f t="shared" si="1"/>
        <v>60</v>
      </c>
      <c r="C4305" s="39" t="str">
        <f>IFERROR(__xludf.DUMMYFUNCTION("IF(ISBETWEEN(B4305,60,69), ""Old"", IF(ISBETWEEN(B4305, 20, 29), ""Young"", ""Other""))"),"Old")</f>
        <v>Old</v>
      </c>
    </row>
    <row r="4306">
      <c r="A4306" s="40">
        <v>22568.0</v>
      </c>
      <c r="B4306" s="39">
        <f t="shared" si="1"/>
        <v>60</v>
      </c>
      <c r="C4306" s="39" t="str">
        <f>IFERROR(__xludf.DUMMYFUNCTION("IF(ISBETWEEN(B4306,60,69), ""Old"", IF(ISBETWEEN(B4306, 20, 29), ""Young"", ""Other""))"),"Old")</f>
        <v>Old</v>
      </c>
    </row>
    <row r="4307">
      <c r="A4307" s="40">
        <v>22569.0</v>
      </c>
      <c r="B4307" s="39">
        <f t="shared" si="1"/>
        <v>60</v>
      </c>
      <c r="C4307" s="39" t="str">
        <f>IFERROR(__xludf.DUMMYFUNCTION("IF(ISBETWEEN(B4307,60,69), ""Old"", IF(ISBETWEEN(B4307, 20, 29), ""Young"", ""Other""))"),"Old")</f>
        <v>Old</v>
      </c>
    </row>
    <row r="4308">
      <c r="A4308" s="40">
        <v>22570.0</v>
      </c>
      <c r="B4308" s="39">
        <f t="shared" si="1"/>
        <v>60</v>
      </c>
      <c r="C4308" s="39" t="str">
        <f>IFERROR(__xludf.DUMMYFUNCTION("IF(ISBETWEEN(B4308,60,69), ""Old"", IF(ISBETWEEN(B4308, 20, 29), ""Young"", ""Other""))"),"Old")</f>
        <v>Old</v>
      </c>
    </row>
    <row r="4309">
      <c r="A4309" s="40">
        <v>22571.0</v>
      </c>
      <c r="B4309" s="39">
        <f t="shared" si="1"/>
        <v>60</v>
      </c>
      <c r="C4309" s="39" t="str">
        <f>IFERROR(__xludf.DUMMYFUNCTION("IF(ISBETWEEN(B4309,60,69), ""Old"", IF(ISBETWEEN(B4309, 20, 29), ""Young"", ""Other""))"),"Old")</f>
        <v>Old</v>
      </c>
    </row>
    <row r="4310">
      <c r="A4310" s="40">
        <v>22572.0</v>
      </c>
      <c r="B4310" s="39">
        <f t="shared" si="1"/>
        <v>60</v>
      </c>
      <c r="C4310" s="39" t="str">
        <f>IFERROR(__xludf.DUMMYFUNCTION("IF(ISBETWEEN(B4310,60,69), ""Old"", IF(ISBETWEEN(B4310, 20, 29), ""Young"", ""Other""))"),"Old")</f>
        <v>Old</v>
      </c>
    </row>
    <row r="4311">
      <c r="A4311" s="40">
        <v>22573.0</v>
      </c>
      <c r="B4311" s="39">
        <f t="shared" si="1"/>
        <v>60</v>
      </c>
      <c r="C4311" s="39" t="str">
        <f>IFERROR(__xludf.DUMMYFUNCTION("IF(ISBETWEEN(B4311,60,69), ""Old"", IF(ISBETWEEN(B4311, 20, 29), ""Young"", ""Other""))"),"Old")</f>
        <v>Old</v>
      </c>
    </row>
    <row r="4312">
      <c r="A4312" s="40">
        <v>22574.0</v>
      </c>
      <c r="B4312" s="39">
        <f t="shared" si="1"/>
        <v>60</v>
      </c>
      <c r="C4312" s="39" t="str">
        <f>IFERROR(__xludf.DUMMYFUNCTION("IF(ISBETWEEN(B4312,60,69), ""Old"", IF(ISBETWEEN(B4312, 20, 29), ""Young"", ""Other""))"),"Old")</f>
        <v>Old</v>
      </c>
    </row>
    <row r="4313">
      <c r="A4313" s="40">
        <v>22575.0</v>
      </c>
      <c r="B4313" s="39">
        <f t="shared" si="1"/>
        <v>60</v>
      </c>
      <c r="C4313" s="39" t="str">
        <f>IFERROR(__xludf.DUMMYFUNCTION("IF(ISBETWEEN(B4313,60,69), ""Old"", IF(ISBETWEEN(B4313, 20, 29), ""Young"", ""Other""))"),"Old")</f>
        <v>Old</v>
      </c>
    </row>
    <row r="4314">
      <c r="A4314" s="40">
        <v>22576.0</v>
      </c>
      <c r="B4314" s="39">
        <f t="shared" si="1"/>
        <v>60</v>
      </c>
      <c r="C4314" s="39" t="str">
        <f>IFERROR(__xludf.DUMMYFUNCTION("IF(ISBETWEEN(B4314,60,69), ""Old"", IF(ISBETWEEN(B4314, 20, 29), ""Young"", ""Other""))"),"Old")</f>
        <v>Old</v>
      </c>
    </row>
    <row r="4315">
      <c r="A4315" s="40">
        <v>22577.0</v>
      </c>
      <c r="B4315" s="39">
        <f t="shared" si="1"/>
        <v>60</v>
      </c>
      <c r="C4315" s="39" t="str">
        <f>IFERROR(__xludf.DUMMYFUNCTION("IF(ISBETWEEN(B4315,60,69), ""Old"", IF(ISBETWEEN(B4315, 20, 29), ""Young"", ""Other""))"),"Old")</f>
        <v>Old</v>
      </c>
    </row>
    <row r="4316">
      <c r="A4316" s="40">
        <v>22578.0</v>
      </c>
      <c r="B4316" s="39">
        <f t="shared" si="1"/>
        <v>60</v>
      </c>
      <c r="C4316" s="39" t="str">
        <f>IFERROR(__xludf.DUMMYFUNCTION("IF(ISBETWEEN(B4316,60,69), ""Old"", IF(ISBETWEEN(B4316, 20, 29), ""Young"", ""Other""))"),"Old")</f>
        <v>Old</v>
      </c>
    </row>
    <row r="4317">
      <c r="A4317" s="40">
        <v>22579.0</v>
      </c>
      <c r="B4317" s="39">
        <f t="shared" si="1"/>
        <v>60</v>
      </c>
      <c r="C4317" s="39" t="str">
        <f>IFERROR(__xludf.DUMMYFUNCTION("IF(ISBETWEEN(B4317,60,69), ""Old"", IF(ISBETWEEN(B4317, 20, 29), ""Young"", ""Other""))"),"Old")</f>
        <v>Old</v>
      </c>
    </row>
    <row r="4318">
      <c r="A4318" s="40">
        <v>22580.0</v>
      </c>
      <c r="B4318" s="39">
        <f t="shared" si="1"/>
        <v>60</v>
      </c>
      <c r="C4318" s="39" t="str">
        <f>IFERROR(__xludf.DUMMYFUNCTION("IF(ISBETWEEN(B4318,60,69), ""Old"", IF(ISBETWEEN(B4318, 20, 29), ""Young"", ""Other""))"),"Old")</f>
        <v>Old</v>
      </c>
    </row>
    <row r="4319">
      <c r="A4319" s="40">
        <v>22581.0</v>
      </c>
      <c r="B4319" s="39">
        <f t="shared" si="1"/>
        <v>60</v>
      </c>
      <c r="C4319" s="39" t="str">
        <f>IFERROR(__xludf.DUMMYFUNCTION("IF(ISBETWEEN(B4319,60,69), ""Old"", IF(ISBETWEEN(B4319, 20, 29), ""Young"", ""Other""))"),"Old")</f>
        <v>Old</v>
      </c>
    </row>
    <row r="4320">
      <c r="A4320" s="40">
        <v>22582.0</v>
      </c>
      <c r="B4320" s="39">
        <f t="shared" si="1"/>
        <v>60</v>
      </c>
      <c r="C4320" s="39" t="str">
        <f>IFERROR(__xludf.DUMMYFUNCTION("IF(ISBETWEEN(B4320,60,69), ""Old"", IF(ISBETWEEN(B4320, 20, 29), ""Young"", ""Other""))"),"Old")</f>
        <v>Old</v>
      </c>
    </row>
    <row r="4321">
      <c r="A4321" s="40">
        <v>22583.0</v>
      </c>
      <c r="B4321" s="39">
        <f t="shared" si="1"/>
        <v>60</v>
      </c>
      <c r="C4321" s="39" t="str">
        <f>IFERROR(__xludf.DUMMYFUNCTION("IF(ISBETWEEN(B4321,60,69), ""Old"", IF(ISBETWEEN(B4321, 20, 29), ""Young"", ""Other""))"),"Old")</f>
        <v>Old</v>
      </c>
    </row>
    <row r="4322">
      <c r="A4322" s="40">
        <v>22584.0</v>
      </c>
      <c r="B4322" s="39">
        <f t="shared" si="1"/>
        <v>60</v>
      </c>
      <c r="C4322" s="39" t="str">
        <f>IFERROR(__xludf.DUMMYFUNCTION("IF(ISBETWEEN(B4322,60,69), ""Old"", IF(ISBETWEEN(B4322, 20, 29), ""Young"", ""Other""))"),"Old")</f>
        <v>Old</v>
      </c>
    </row>
    <row r="4323">
      <c r="A4323" s="40">
        <v>22585.0</v>
      </c>
      <c r="B4323" s="39">
        <f t="shared" si="1"/>
        <v>60</v>
      </c>
      <c r="C4323" s="39" t="str">
        <f>IFERROR(__xludf.DUMMYFUNCTION("IF(ISBETWEEN(B4323,60,69), ""Old"", IF(ISBETWEEN(B4323, 20, 29), ""Young"", ""Other""))"),"Old")</f>
        <v>Old</v>
      </c>
    </row>
    <row r="4324">
      <c r="A4324" s="40">
        <v>22586.0</v>
      </c>
      <c r="B4324" s="39">
        <f t="shared" si="1"/>
        <v>60</v>
      </c>
      <c r="C4324" s="39" t="str">
        <f>IFERROR(__xludf.DUMMYFUNCTION("IF(ISBETWEEN(B4324,60,69), ""Old"", IF(ISBETWEEN(B4324, 20, 29), ""Young"", ""Other""))"),"Old")</f>
        <v>Old</v>
      </c>
    </row>
    <row r="4325">
      <c r="A4325" s="40">
        <v>22587.0</v>
      </c>
      <c r="B4325" s="39">
        <f t="shared" si="1"/>
        <v>60</v>
      </c>
      <c r="C4325" s="39" t="str">
        <f>IFERROR(__xludf.DUMMYFUNCTION("IF(ISBETWEEN(B4325,60,69), ""Old"", IF(ISBETWEEN(B4325, 20, 29), ""Young"", ""Other""))"),"Old")</f>
        <v>Old</v>
      </c>
    </row>
    <row r="4326">
      <c r="A4326" s="40">
        <v>22588.0</v>
      </c>
      <c r="B4326" s="39">
        <f t="shared" si="1"/>
        <v>60</v>
      </c>
      <c r="C4326" s="39" t="str">
        <f>IFERROR(__xludf.DUMMYFUNCTION("IF(ISBETWEEN(B4326,60,69), ""Old"", IF(ISBETWEEN(B4326, 20, 29), ""Young"", ""Other""))"),"Old")</f>
        <v>Old</v>
      </c>
    </row>
    <row r="4327">
      <c r="A4327" s="40">
        <v>22589.0</v>
      </c>
      <c r="B4327" s="39">
        <f t="shared" si="1"/>
        <v>60</v>
      </c>
      <c r="C4327" s="39" t="str">
        <f>IFERROR(__xludf.DUMMYFUNCTION("IF(ISBETWEEN(B4327,60,69), ""Old"", IF(ISBETWEEN(B4327, 20, 29), ""Young"", ""Other""))"),"Old")</f>
        <v>Old</v>
      </c>
    </row>
    <row r="4328">
      <c r="A4328" s="40">
        <v>22590.0</v>
      </c>
      <c r="B4328" s="39">
        <f t="shared" si="1"/>
        <v>60</v>
      </c>
      <c r="C4328" s="39" t="str">
        <f>IFERROR(__xludf.DUMMYFUNCTION("IF(ISBETWEEN(B4328,60,69), ""Old"", IF(ISBETWEEN(B4328, 20, 29), ""Young"", ""Other""))"),"Old")</f>
        <v>Old</v>
      </c>
    </row>
    <row r="4329">
      <c r="A4329" s="40">
        <v>22591.0</v>
      </c>
      <c r="B4329" s="39">
        <f t="shared" si="1"/>
        <v>60</v>
      </c>
      <c r="C4329" s="39" t="str">
        <f>IFERROR(__xludf.DUMMYFUNCTION("IF(ISBETWEEN(B4329,60,69), ""Old"", IF(ISBETWEEN(B4329, 20, 29), ""Young"", ""Other""))"),"Old")</f>
        <v>Old</v>
      </c>
    </row>
    <row r="4330">
      <c r="A4330" s="40">
        <v>22592.0</v>
      </c>
      <c r="B4330" s="39">
        <f t="shared" si="1"/>
        <v>60</v>
      </c>
      <c r="C4330" s="39" t="str">
        <f>IFERROR(__xludf.DUMMYFUNCTION("IF(ISBETWEEN(B4330,60,69), ""Old"", IF(ISBETWEEN(B4330, 20, 29), ""Young"", ""Other""))"),"Old")</f>
        <v>Old</v>
      </c>
    </row>
    <row r="4331">
      <c r="A4331" s="40">
        <v>22593.0</v>
      </c>
      <c r="B4331" s="39">
        <f t="shared" si="1"/>
        <v>60</v>
      </c>
      <c r="C4331" s="39" t="str">
        <f>IFERROR(__xludf.DUMMYFUNCTION("IF(ISBETWEEN(B4331,60,69), ""Old"", IF(ISBETWEEN(B4331, 20, 29), ""Young"", ""Other""))"),"Old")</f>
        <v>Old</v>
      </c>
    </row>
    <row r="4332">
      <c r="A4332" s="40">
        <v>22594.0</v>
      </c>
      <c r="B4332" s="39">
        <f t="shared" si="1"/>
        <v>60</v>
      </c>
      <c r="C4332" s="39" t="str">
        <f>IFERROR(__xludf.DUMMYFUNCTION("IF(ISBETWEEN(B4332,60,69), ""Old"", IF(ISBETWEEN(B4332, 20, 29), ""Young"", ""Other""))"),"Old")</f>
        <v>Old</v>
      </c>
    </row>
    <row r="4333">
      <c r="A4333" s="40">
        <v>22595.0</v>
      </c>
      <c r="B4333" s="39">
        <f t="shared" si="1"/>
        <v>60</v>
      </c>
      <c r="C4333" s="39" t="str">
        <f>IFERROR(__xludf.DUMMYFUNCTION("IF(ISBETWEEN(B4333,60,69), ""Old"", IF(ISBETWEEN(B4333, 20, 29), ""Young"", ""Other""))"),"Old")</f>
        <v>Old</v>
      </c>
    </row>
    <row r="4334">
      <c r="A4334" s="40">
        <v>22596.0</v>
      </c>
      <c r="B4334" s="39">
        <f t="shared" si="1"/>
        <v>60</v>
      </c>
      <c r="C4334" s="39" t="str">
        <f>IFERROR(__xludf.DUMMYFUNCTION("IF(ISBETWEEN(B4334,60,69), ""Old"", IF(ISBETWEEN(B4334, 20, 29), ""Young"", ""Other""))"),"Old")</f>
        <v>Old</v>
      </c>
    </row>
    <row r="4335">
      <c r="A4335" s="40">
        <v>22597.0</v>
      </c>
      <c r="B4335" s="39">
        <f t="shared" si="1"/>
        <v>60</v>
      </c>
      <c r="C4335" s="39" t="str">
        <f>IFERROR(__xludf.DUMMYFUNCTION("IF(ISBETWEEN(B4335,60,69), ""Old"", IF(ISBETWEEN(B4335, 20, 29), ""Young"", ""Other""))"),"Old")</f>
        <v>Old</v>
      </c>
    </row>
    <row r="4336">
      <c r="A4336" s="40">
        <v>22598.0</v>
      </c>
      <c r="B4336" s="39">
        <f t="shared" si="1"/>
        <v>60</v>
      </c>
      <c r="C4336" s="39" t="str">
        <f>IFERROR(__xludf.DUMMYFUNCTION("IF(ISBETWEEN(B4336,60,69), ""Old"", IF(ISBETWEEN(B4336, 20, 29), ""Young"", ""Other""))"),"Old")</f>
        <v>Old</v>
      </c>
    </row>
    <row r="4337">
      <c r="A4337" s="40">
        <v>22599.0</v>
      </c>
      <c r="B4337" s="39">
        <f t="shared" si="1"/>
        <v>60</v>
      </c>
      <c r="C4337" s="39" t="str">
        <f>IFERROR(__xludf.DUMMYFUNCTION("IF(ISBETWEEN(B4337,60,69), ""Old"", IF(ISBETWEEN(B4337, 20, 29), ""Young"", ""Other""))"),"Old")</f>
        <v>Old</v>
      </c>
    </row>
    <row r="4338">
      <c r="A4338" s="40">
        <v>22600.0</v>
      </c>
      <c r="B4338" s="39">
        <f t="shared" si="1"/>
        <v>60</v>
      </c>
      <c r="C4338" s="39" t="str">
        <f>IFERROR(__xludf.DUMMYFUNCTION("IF(ISBETWEEN(B4338,60,69), ""Old"", IF(ISBETWEEN(B4338, 20, 29), ""Young"", ""Other""))"),"Old")</f>
        <v>Old</v>
      </c>
    </row>
    <row r="4339">
      <c r="A4339" s="40">
        <v>22601.0</v>
      </c>
      <c r="B4339" s="39">
        <f t="shared" si="1"/>
        <v>60</v>
      </c>
      <c r="C4339" s="39" t="str">
        <f>IFERROR(__xludf.DUMMYFUNCTION("IF(ISBETWEEN(B4339,60,69), ""Old"", IF(ISBETWEEN(B4339, 20, 29), ""Young"", ""Other""))"),"Old")</f>
        <v>Old</v>
      </c>
    </row>
    <row r="4340">
      <c r="A4340" s="40">
        <v>22602.0</v>
      </c>
      <c r="B4340" s="39">
        <f t="shared" si="1"/>
        <v>60</v>
      </c>
      <c r="C4340" s="39" t="str">
        <f>IFERROR(__xludf.DUMMYFUNCTION("IF(ISBETWEEN(B4340,60,69), ""Old"", IF(ISBETWEEN(B4340, 20, 29), ""Young"", ""Other""))"),"Old")</f>
        <v>Old</v>
      </c>
    </row>
    <row r="4341">
      <c r="A4341" s="40">
        <v>22603.0</v>
      </c>
      <c r="B4341" s="39">
        <f t="shared" si="1"/>
        <v>60</v>
      </c>
      <c r="C4341" s="39" t="str">
        <f>IFERROR(__xludf.DUMMYFUNCTION("IF(ISBETWEEN(B4341,60,69), ""Old"", IF(ISBETWEEN(B4341, 20, 29), ""Young"", ""Other""))"),"Old")</f>
        <v>Old</v>
      </c>
    </row>
    <row r="4342">
      <c r="A4342" s="40">
        <v>22604.0</v>
      </c>
      <c r="B4342" s="39">
        <f t="shared" si="1"/>
        <v>60</v>
      </c>
      <c r="C4342" s="39" t="str">
        <f>IFERROR(__xludf.DUMMYFUNCTION("IF(ISBETWEEN(B4342,60,69), ""Old"", IF(ISBETWEEN(B4342, 20, 29), ""Young"", ""Other""))"),"Old")</f>
        <v>Old</v>
      </c>
    </row>
    <row r="4343">
      <c r="A4343" s="40">
        <v>22605.0</v>
      </c>
      <c r="B4343" s="39">
        <f t="shared" si="1"/>
        <v>60</v>
      </c>
      <c r="C4343" s="39" t="str">
        <f>IFERROR(__xludf.DUMMYFUNCTION("IF(ISBETWEEN(B4343,60,69), ""Old"", IF(ISBETWEEN(B4343, 20, 29), ""Young"", ""Other""))"),"Old")</f>
        <v>Old</v>
      </c>
    </row>
    <row r="4344">
      <c r="A4344" s="40">
        <v>22606.0</v>
      </c>
      <c r="B4344" s="39">
        <f t="shared" si="1"/>
        <v>60</v>
      </c>
      <c r="C4344" s="39" t="str">
        <f>IFERROR(__xludf.DUMMYFUNCTION("IF(ISBETWEEN(B4344,60,69), ""Old"", IF(ISBETWEEN(B4344, 20, 29), ""Young"", ""Other""))"),"Old")</f>
        <v>Old</v>
      </c>
    </row>
    <row r="4345">
      <c r="A4345" s="40">
        <v>22607.0</v>
      </c>
      <c r="B4345" s="39">
        <f t="shared" si="1"/>
        <v>60</v>
      </c>
      <c r="C4345" s="39" t="str">
        <f>IFERROR(__xludf.DUMMYFUNCTION("IF(ISBETWEEN(B4345,60,69), ""Old"", IF(ISBETWEEN(B4345, 20, 29), ""Young"", ""Other""))"),"Old")</f>
        <v>Old</v>
      </c>
    </row>
    <row r="4346">
      <c r="A4346" s="40">
        <v>22608.0</v>
      </c>
      <c r="B4346" s="39">
        <f t="shared" si="1"/>
        <v>60</v>
      </c>
      <c r="C4346" s="39" t="str">
        <f>IFERROR(__xludf.DUMMYFUNCTION("IF(ISBETWEEN(B4346,60,69), ""Old"", IF(ISBETWEEN(B4346, 20, 29), ""Young"", ""Other""))"),"Old")</f>
        <v>Old</v>
      </c>
    </row>
    <row r="4347">
      <c r="A4347" s="40">
        <v>22609.0</v>
      </c>
      <c r="B4347" s="39">
        <f t="shared" si="1"/>
        <v>60</v>
      </c>
      <c r="C4347" s="39" t="str">
        <f>IFERROR(__xludf.DUMMYFUNCTION("IF(ISBETWEEN(B4347,60,69), ""Old"", IF(ISBETWEEN(B4347, 20, 29), ""Young"", ""Other""))"),"Old")</f>
        <v>Old</v>
      </c>
    </row>
    <row r="4348">
      <c r="A4348" s="40">
        <v>22610.0</v>
      </c>
      <c r="B4348" s="39">
        <f t="shared" si="1"/>
        <v>60</v>
      </c>
      <c r="C4348" s="39" t="str">
        <f>IFERROR(__xludf.DUMMYFUNCTION("IF(ISBETWEEN(B4348,60,69), ""Old"", IF(ISBETWEEN(B4348, 20, 29), ""Young"", ""Other""))"),"Old")</f>
        <v>Old</v>
      </c>
    </row>
    <row r="4349">
      <c r="A4349" s="40">
        <v>22611.0</v>
      </c>
      <c r="B4349" s="39">
        <f t="shared" si="1"/>
        <v>60</v>
      </c>
      <c r="C4349" s="39" t="str">
        <f>IFERROR(__xludf.DUMMYFUNCTION("IF(ISBETWEEN(B4349,60,69), ""Old"", IF(ISBETWEEN(B4349, 20, 29), ""Young"", ""Other""))"),"Old")</f>
        <v>Old</v>
      </c>
    </row>
    <row r="4350">
      <c r="A4350" s="40">
        <v>22612.0</v>
      </c>
      <c r="B4350" s="39">
        <f t="shared" si="1"/>
        <v>60</v>
      </c>
      <c r="C4350" s="39" t="str">
        <f>IFERROR(__xludf.DUMMYFUNCTION("IF(ISBETWEEN(B4350,60,69), ""Old"", IF(ISBETWEEN(B4350, 20, 29), ""Young"", ""Other""))"),"Old")</f>
        <v>Old</v>
      </c>
    </row>
    <row r="4351">
      <c r="A4351" s="40">
        <v>22613.0</v>
      </c>
      <c r="B4351" s="39">
        <f t="shared" si="1"/>
        <v>60</v>
      </c>
      <c r="C4351" s="39" t="str">
        <f>IFERROR(__xludf.DUMMYFUNCTION("IF(ISBETWEEN(B4351,60,69), ""Old"", IF(ISBETWEEN(B4351, 20, 29), ""Young"", ""Other""))"),"Old")</f>
        <v>Old</v>
      </c>
    </row>
    <row r="4352">
      <c r="A4352" s="40">
        <v>22614.0</v>
      </c>
      <c r="B4352" s="39">
        <f t="shared" si="1"/>
        <v>60</v>
      </c>
      <c r="C4352" s="39" t="str">
        <f>IFERROR(__xludf.DUMMYFUNCTION("IF(ISBETWEEN(B4352,60,69), ""Old"", IF(ISBETWEEN(B4352, 20, 29), ""Young"", ""Other""))"),"Old")</f>
        <v>Old</v>
      </c>
    </row>
    <row r="4353">
      <c r="A4353" s="40">
        <v>22615.0</v>
      </c>
      <c r="B4353" s="39">
        <f t="shared" si="1"/>
        <v>60</v>
      </c>
      <c r="C4353" s="39" t="str">
        <f>IFERROR(__xludf.DUMMYFUNCTION("IF(ISBETWEEN(B4353,60,69), ""Old"", IF(ISBETWEEN(B4353, 20, 29), ""Young"", ""Other""))"),"Old")</f>
        <v>Old</v>
      </c>
    </row>
    <row r="4354">
      <c r="A4354" s="40">
        <v>22616.0</v>
      </c>
      <c r="B4354" s="39">
        <f t="shared" si="1"/>
        <v>60</v>
      </c>
      <c r="C4354" s="39" t="str">
        <f>IFERROR(__xludf.DUMMYFUNCTION("IF(ISBETWEEN(B4354,60,69), ""Old"", IF(ISBETWEEN(B4354, 20, 29), ""Young"", ""Other""))"),"Old")</f>
        <v>Old</v>
      </c>
    </row>
    <row r="4355">
      <c r="A4355" s="40">
        <v>22617.0</v>
      </c>
      <c r="B4355" s="39">
        <f t="shared" si="1"/>
        <v>60</v>
      </c>
      <c r="C4355" s="39" t="str">
        <f>IFERROR(__xludf.DUMMYFUNCTION("IF(ISBETWEEN(B4355,60,69), ""Old"", IF(ISBETWEEN(B4355, 20, 29), ""Young"", ""Other""))"),"Old")</f>
        <v>Old</v>
      </c>
    </row>
    <row r="4356">
      <c r="A4356" s="40">
        <v>22618.0</v>
      </c>
      <c r="B4356" s="39">
        <f t="shared" si="1"/>
        <v>60</v>
      </c>
      <c r="C4356" s="39" t="str">
        <f>IFERROR(__xludf.DUMMYFUNCTION("IF(ISBETWEEN(B4356,60,69), ""Old"", IF(ISBETWEEN(B4356, 20, 29), ""Young"", ""Other""))"),"Old")</f>
        <v>Old</v>
      </c>
    </row>
    <row r="4357">
      <c r="A4357" s="40">
        <v>22619.0</v>
      </c>
      <c r="B4357" s="39">
        <f t="shared" si="1"/>
        <v>60</v>
      </c>
      <c r="C4357" s="39" t="str">
        <f>IFERROR(__xludf.DUMMYFUNCTION("IF(ISBETWEEN(B4357,60,69), ""Old"", IF(ISBETWEEN(B4357, 20, 29), ""Young"", ""Other""))"),"Old")</f>
        <v>Old</v>
      </c>
    </row>
    <row r="4358">
      <c r="A4358" s="40">
        <v>22620.0</v>
      </c>
      <c r="B4358" s="39">
        <f t="shared" si="1"/>
        <v>60</v>
      </c>
      <c r="C4358" s="39" t="str">
        <f>IFERROR(__xludf.DUMMYFUNCTION("IF(ISBETWEEN(B4358,60,69), ""Old"", IF(ISBETWEEN(B4358, 20, 29), ""Young"", ""Other""))"),"Old")</f>
        <v>Old</v>
      </c>
    </row>
    <row r="4359">
      <c r="A4359" s="40">
        <v>22621.0</v>
      </c>
      <c r="B4359" s="39">
        <f t="shared" si="1"/>
        <v>60</v>
      </c>
      <c r="C4359" s="39" t="str">
        <f>IFERROR(__xludf.DUMMYFUNCTION("IF(ISBETWEEN(B4359,60,69), ""Old"", IF(ISBETWEEN(B4359, 20, 29), ""Young"", ""Other""))"),"Old")</f>
        <v>Old</v>
      </c>
    </row>
    <row r="4360">
      <c r="A4360" s="40">
        <v>22622.0</v>
      </c>
      <c r="B4360" s="39">
        <f t="shared" si="1"/>
        <v>60</v>
      </c>
      <c r="C4360" s="39" t="str">
        <f>IFERROR(__xludf.DUMMYFUNCTION("IF(ISBETWEEN(B4360,60,69), ""Old"", IF(ISBETWEEN(B4360, 20, 29), ""Young"", ""Other""))"),"Old")</f>
        <v>Old</v>
      </c>
    </row>
    <row r="4361">
      <c r="A4361" s="40">
        <v>22623.0</v>
      </c>
      <c r="B4361" s="39">
        <f t="shared" si="1"/>
        <v>60</v>
      </c>
      <c r="C4361" s="39" t="str">
        <f>IFERROR(__xludf.DUMMYFUNCTION("IF(ISBETWEEN(B4361,60,69), ""Old"", IF(ISBETWEEN(B4361, 20, 29), ""Young"", ""Other""))"),"Old")</f>
        <v>Old</v>
      </c>
    </row>
    <row r="4362">
      <c r="A4362" s="40">
        <v>22624.0</v>
      </c>
      <c r="B4362" s="39">
        <f t="shared" si="1"/>
        <v>60</v>
      </c>
      <c r="C4362" s="39" t="str">
        <f>IFERROR(__xludf.DUMMYFUNCTION("IF(ISBETWEEN(B4362,60,69), ""Old"", IF(ISBETWEEN(B4362, 20, 29), ""Young"", ""Other""))"),"Old")</f>
        <v>Old</v>
      </c>
    </row>
    <row r="4363">
      <c r="A4363" s="40">
        <v>22625.0</v>
      </c>
      <c r="B4363" s="39">
        <f t="shared" si="1"/>
        <v>60</v>
      </c>
      <c r="C4363" s="39" t="str">
        <f>IFERROR(__xludf.DUMMYFUNCTION("IF(ISBETWEEN(B4363,60,69), ""Old"", IF(ISBETWEEN(B4363, 20, 29), ""Young"", ""Other""))"),"Old")</f>
        <v>Old</v>
      </c>
    </row>
    <row r="4364">
      <c r="A4364" s="40">
        <v>22626.0</v>
      </c>
      <c r="B4364" s="39">
        <f t="shared" si="1"/>
        <v>60</v>
      </c>
      <c r="C4364" s="39" t="str">
        <f>IFERROR(__xludf.DUMMYFUNCTION("IF(ISBETWEEN(B4364,60,69), ""Old"", IF(ISBETWEEN(B4364, 20, 29), ""Young"", ""Other""))"),"Old")</f>
        <v>Old</v>
      </c>
    </row>
    <row r="4365">
      <c r="A4365" s="40">
        <v>22627.0</v>
      </c>
      <c r="B4365" s="39">
        <f t="shared" si="1"/>
        <v>60</v>
      </c>
      <c r="C4365" s="39" t="str">
        <f>IFERROR(__xludf.DUMMYFUNCTION("IF(ISBETWEEN(B4365,60,69), ""Old"", IF(ISBETWEEN(B4365, 20, 29), ""Young"", ""Other""))"),"Old")</f>
        <v>Old</v>
      </c>
    </row>
    <row r="4366">
      <c r="A4366" s="40">
        <v>22628.0</v>
      </c>
      <c r="B4366" s="39">
        <f t="shared" si="1"/>
        <v>60</v>
      </c>
      <c r="C4366" s="39" t="str">
        <f>IFERROR(__xludf.DUMMYFUNCTION("IF(ISBETWEEN(B4366,60,69), ""Old"", IF(ISBETWEEN(B4366, 20, 29), ""Young"", ""Other""))"),"Old")</f>
        <v>Old</v>
      </c>
    </row>
    <row r="4367">
      <c r="A4367" s="40">
        <v>22629.0</v>
      </c>
      <c r="B4367" s="39">
        <f t="shared" si="1"/>
        <v>60</v>
      </c>
      <c r="C4367" s="39" t="str">
        <f>IFERROR(__xludf.DUMMYFUNCTION("IF(ISBETWEEN(B4367,60,69), ""Old"", IF(ISBETWEEN(B4367, 20, 29), ""Young"", ""Other""))"),"Old")</f>
        <v>Old</v>
      </c>
    </row>
    <row r="4368">
      <c r="A4368" s="40">
        <v>22630.0</v>
      </c>
      <c r="B4368" s="39">
        <f t="shared" si="1"/>
        <v>60</v>
      </c>
      <c r="C4368" s="39" t="str">
        <f>IFERROR(__xludf.DUMMYFUNCTION("IF(ISBETWEEN(B4368,60,69), ""Old"", IF(ISBETWEEN(B4368, 20, 29), ""Young"", ""Other""))"),"Old")</f>
        <v>Old</v>
      </c>
    </row>
    <row r="4369">
      <c r="A4369" s="40">
        <v>22631.0</v>
      </c>
      <c r="B4369" s="39">
        <f t="shared" si="1"/>
        <v>60</v>
      </c>
      <c r="C4369" s="39" t="str">
        <f>IFERROR(__xludf.DUMMYFUNCTION("IF(ISBETWEEN(B4369,60,69), ""Old"", IF(ISBETWEEN(B4369, 20, 29), ""Young"", ""Other""))"),"Old")</f>
        <v>Old</v>
      </c>
    </row>
    <row r="4370">
      <c r="A4370" s="40">
        <v>22632.0</v>
      </c>
      <c r="B4370" s="39">
        <f t="shared" si="1"/>
        <v>60</v>
      </c>
      <c r="C4370" s="39" t="str">
        <f>IFERROR(__xludf.DUMMYFUNCTION("IF(ISBETWEEN(B4370,60,69), ""Old"", IF(ISBETWEEN(B4370, 20, 29), ""Young"", ""Other""))"),"Old")</f>
        <v>Old</v>
      </c>
    </row>
    <row r="4371">
      <c r="A4371" s="40">
        <v>22633.0</v>
      </c>
      <c r="B4371" s="39">
        <f t="shared" si="1"/>
        <v>60</v>
      </c>
      <c r="C4371" s="39" t="str">
        <f>IFERROR(__xludf.DUMMYFUNCTION("IF(ISBETWEEN(B4371,60,69), ""Old"", IF(ISBETWEEN(B4371, 20, 29), ""Young"", ""Other""))"),"Old")</f>
        <v>Old</v>
      </c>
    </row>
    <row r="4372">
      <c r="A4372" s="40">
        <v>22634.0</v>
      </c>
      <c r="B4372" s="39">
        <f t="shared" si="1"/>
        <v>60</v>
      </c>
      <c r="C4372" s="39" t="str">
        <f>IFERROR(__xludf.DUMMYFUNCTION("IF(ISBETWEEN(B4372,60,69), ""Old"", IF(ISBETWEEN(B4372, 20, 29), ""Young"", ""Other""))"),"Old")</f>
        <v>Old</v>
      </c>
    </row>
    <row r="4373">
      <c r="A4373" s="40">
        <v>22635.0</v>
      </c>
      <c r="B4373" s="39">
        <f t="shared" si="1"/>
        <v>60</v>
      </c>
      <c r="C4373" s="39" t="str">
        <f>IFERROR(__xludf.DUMMYFUNCTION("IF(ISBETWEEN(B4373,60,69), ""Old"", IF(ISBETWEEN(B4373, 20, 29), ""Young"", ""Other""))"),"Old")</f>
        <v>Old</v>
      </c>
    </row>
    <row r="4374">
      <c r="A4374" s="40">
        <v>22636.0</v>
      </c>
      <c r="B4374" s="39">
        <f t="shared" si="1"/>
        <v>60</v>
      </c>
      <c r="C4374" s="39" t="str">
        <f>IFERROR(__xludf.DUMMYFUNCTION("IF(ISBETWEEN(B4374,60,69), ""Old"", IF(ISBETWEEN(B4374, 20, 29), ""Young"", ""Other""))"),"Old")</f>
        <v>Old</v>
      </c>
    </row>
    <row r="4375">
      <c r="A4375" s="40">
        <v>22637.0</v>
      </c>
      <c r="B4375" s="39">
        <f t="shared" si="1"/>
        <v>60</v>
      </c>
      <c r="C4375" s="39" t="str">
        <f>IFERROR(__xludf.DUMMYFUNCTION("IF(ISBETWEEN(B4375,60,69), ""Old"", IF(ISBETWEEN(B4375, 20, 29), ""Young"", ""Other""))"),"Old")</f>
        <v>Old</v>
      </c>
    </row>
    <row r="4376">
      <c r="A4376" s="40">
        <v>22638.0</v>
      </c>
      <c r="B4376" s="39">
        <f t="shared" si="1"/>
        <v>60</v>
      </c>
      <c r="C4376" s="39" t="str">
        <f>IFERROR(__xludf.DUMMYFUNCTION("IF(ISBETWEEN(B4376,60,69), ""Old"", IF(ISBETWEEN(B4376, 20, 29), ""Young"", ""Other""))"),"Old")</f>
        <v>Old</v>
      </c>
    </row>
    <row r="4377">
      <c r="A4377" s="40">
        <v>22639.0</v>
      </c>
      <c r="B4377" s="39">
        <f t="shared" si="1"/>
        <v>60</v>
      </c>
      <c r="C4377" s="39" t="str">
        <f>IFERROR(__xludf.DUMMYFUNCTION("IF(ISBETWEEN(B4377,60,69), ""Old"", IF(ISBETWEEN(B4377, 20, 29), ""Young"", ""Other""))"),"Old")</f>
        <v>Old</v>
      </c>
    </row>
    <row r="4378">
      <c r="A4378" s="40">
        <v>22640.0</v>
      </c>
      <c r="B4378" s="39">
        <f t="shared" si="1"/>
        <v>60</v>
      </c>
      <c r="C4378" s="39" t="str">
        <f>IFERROR(__xludf.DUMMYFUNCTION("IF(ISBETWEEN(B4378,60,69), ""Old"", IF(ISBETWEEN(B4378, 20, 29), ""Young"", ""Other""))"),"Old")</f>
        <v>Old</v>
      </c>
    </row>
    <row r="4379">
      <c r="A4379" s="40">
        <v>22641.0</v>
      </c>
      <c r="B4379" s="39">
        <f t="shared" si="1"/>
        <v>60</v>
      </c>
      <c r="C4379" s="39" t="str">
        <f>IFERROR(__xludf.DUMMYFUNCTION("IF(ISBETWEEN(B4379,60,69), ""Old"", IF(ISBETWEEN(B4379, 20, 29), ""Young"", ""Other""))"),"Old")</f>
        <v>Old</v>
      </c>
    </row>
    <row r="4380">
      <c r="A4380" s="40">
        <v>22642.0</v>
      </c>
      <c r="B4380" s="39">
        <f t="shared" si="1"/>
        <v>60</v>
      </c>
      <c r="C4380" s="39" t="str">
        <f>IFERROR(__xludf.DUMMYFUNCTION("IF(ISBETWEEN(B4380,60,69), ""Old"", IF(ISBETWEEN(B4380, 20, 29), ""Young"", ""Other""))"),"Old")</f>
        <v>Old</v>
      </c>
    </row>
    <row r="4381">
      <c r="A4381" s="40">
        <v>22643.0</v>
      </c>
      <c r="B4381" s="39">
        <f t="shared" si="1"/>
        <v>60</v>
      </c>
      <c r="C4381" s="39" t="str">
        <f>IFERROR(__xludf.DUMMYFUNCTION("IF(ISBETWEEN(B4381,60,69), ""Old"", IF(ISBETWEEN(B4381, 20, 29), ""Young"", ""Other""))"),"Old")</f>
        <v>Old</v>
      </c>
    </row>
    <row r="4382">
      <c r="A4382" s="40">
        <v>22644.0</v>
      </c>
      <c r="B4382" s="39">
        <f t="shared" si="1"/>
        <v>60</v>
      </c>
      <c r="C4382" s="39" t="str">
        <f>IFERROR(__xludf.DUMMYFUNCTION("IF(ISBETWEEN(B4382,60,69), ""Old"", IF(ISBETWEEN(B4382, 20, 29), ""Young"", ""Other""))"),"Old")</f>
        <v>Old</v>
      </c>
    </row>
    <row r="4383">
      <c r="A4383" s="40">
        <v>22645.0</v>
      </c>
      <c r="B4383" s="39">
        <f t="shared" si="1"/>
        <v>60</v>
      </c>
      <c r="C4383" s="39" t="str">
        <f>IFERROR(__xludf.DUMMYFUNCTION("IF(ISBETWEEN(B4383,60,69), ""Old"", IF(ISBETWEEN(B4383, 20, 29), ""Young"", ""Other""))"),"Old")</f>
        <v>Old</v>
      </c>
    </row>
    <row r="4384">
      <c r="A4384" s="40">
        <v>22646.0</v>
      </c>
      <c r="B4384" s="39">
        <f t="shared" si="1"/>
        <v>60</v>
      </c>
      <c r="C4384" s="39" t="str">
        <f>IFERROR(__xludf.DUMMYFUNCTION("IF(ISBETWEEN(B4384,60,69), ""Old"", IF(ISBETWEEN(B4384, 20, 29), ""Young"", ""Other""))"),"Old")</f>
        <v>Old</v>
      </c>
    </row>
    <row r="4385">
      <c r="A4385" s="40">
        <v>22647.0</v>
      </c>
      <c r="B4385" s="39">
        <f t="shared" si="1"/>
        <v>60</v>
      </c>
      <c r="C4385" s="39" t="str">
        <f>IFERROR(__xludf.DUMMYFUNCTION("IF(ISBETWEEN(B4385,60,69), ""Old"", IF(ISBETWEEN(B4385, 20, 29), ""Young"", ""Other""))"),"Old")</f>
        <v>Old</v>
      </c>
    </row>
    <row r="4386" hidden="1">
      <c r="A4386" s="40">
        <v>22648.0</v>
      </c>
      <c r="B4386" s="39">
        <f t="shared" si="1"/>
        <v>59</v>
      </c>
      <c r="C4386" s="39" t="str">
        <f>IFERROR(__xludf.DUMMYFUNCTION("IF(ISBETWEEN(B4386,60,69), ""Old"", IF(ISBETWEEN(B4386, 20, 29), ""Young"", ""Other""))"),"Other")</f>
        <v>Other</v>
      </c>
    </row>
    <row r="4387" hidden="1">
      <c r="A4387" s="40">
        <v>22649.0</v>
      </c>
      <c r="B4387" s="39">
        <f t="shared" si="1"/>
        <v>59</v>
      </c>
      <c r="C4387" s="39" t="str">
        <f>IFERROR(__xludf.DUMMYFUNCTION("IF(ISBETWEEN(B4387,60,69), ""Old"", IF(ISBETWEEN(B4387, 20, 29), ""Young"", ""Other""))"),"Other")</f>
        <v>Other</v>
      </c>
    </row>
    <row r="4388" hidden="1">
      <c r="A4388" s="40">
        <v>22650.0</v>
      </c>
      <c r="B4388" s="39">
        <f t="shared" si="1"/>
        <v>59</v>
      </c>
      <c r="C4388" s="39" t="str">
        <f>IFERROR(__xludf.DUMMYFUNCTION("IF(ISBETWEEN(B4388,60,69), ""Old"", IF(ISBETWEEN(B4388, 20, 29), ""Young"", ""Other""))"),"Other")</f>
        <v>Other</v>
      </c>
    </row>
    <row r="4389" hidden="1">
      <c r="A4389" s="40">
        <v>22651.0</v>
      </c>
      <c r="B4389" s="39">
        <f t="shared" si="1"/>
        <v>59</v>
      </c>
      <c r="C4389" s="39" t="str">
        <f>IFERROR(__xludf.DUMMYFUNCTION("IF(ISBETWEEN(B4389,60,69), ""Old"", IF(ISBETWEEN(B4389, 20, 29), ""Young"", ""Other""))"),"Other")</f>
        <v>Other</v>
      </c>
    </row>
    <row r="4390" hidden="1">
      <c r="A4390" s="40">
        <v>22652.0</v>
      </c>
      <c r="B4390" s="39">
        <f t="shared" si="1"/>
        <v>59</v>
      </c>
      <c r="C4390" s="39" t="str">
        <f>IFERROR(__xludf.DUMMYFUNCTION("IF(ISBETWEEN(B4390,60,69), ""Old"", IF(ISBETWEEN(B4390, 20, 29), ""Young"", ""Other""))"),"Other")</f>
        <v>Other</v>
      </c>
    </row>
    <row r="4391" hidden="1">
      <c r="A4391" s="40">
        <v>22653.0</v>
      </c>
      <c r="B4391" s="39">
        <f t="shared" si="1"/>
        <v>59</v>
      </c>
      <c r="C4391" s="39" t="str">
        <f>IFERROR(__xludf.DUMMYFUNCTION("IF(ISBETWEEN(B4391,60,69), ""Old"", IF(ISBETWEEN(B4391, 20, 29), ""Young"", ""Other""))"),"Other")</f>
        <v>Other</v>
      </c>
    </row>
    <row r="4392" hidden="1">
      <c r="A4392" s="40">
        <v>22654.0</v>
      </c>
      <c r="B4392" s="39">
        <f t="shared" si="1"/>
        <v>59</v>
      </c>
      <c r="C4392" s="39" t="str">
        <f>IFERROR(__xludf.DUMMYFUNCTION("IF(ISBETWEEN(B4392,60,69), ""Old"", IF(ISBETWEEN(B4392, 20, 29), ""Young"", ""Other""))"),"Other")</f>
        <v>Other</v>
      </c>
    </row>
    <row r="4393" hidden="1">
      <c r="A4393" s="40">
        <v>22655.0</v>
      </c>
      <c r="B4393" s="39">
        <f t="shared" si="1"/>
        <v>59</v>
      </c>
      <c r="C4393" s="39" t="str">
        <f>IFERROR(__xludf.DUMMYFUNCTION("IF(ISBETWEEN(B4393,60,69), ""Old"", IF(ISBETWEEN(B4393, 20, 29), ""Young"", ""Other""))"),"Other")</f>
        <v>Other</v>
      </c>
    </row>
    <row r="4394" hidden="1">
      <c r="A4394" s="40">
        <v>22656.0</v>
      </c>
      <c r="B4394" s="39">
        <f t="shared" si="1"/>
        <v>59</v>
      </c>
      <c r="C4394" s="39" t="str">
        <f>IFERROR(__xludf.DUMMYFUNCTION("IF(ISBETWEEN(B4394,60,69), ""Old"", IF(ISBETWEEN(B4394, 20, 29), ""Young"", ""Other""))"),"Other")</f>
        <v>Other</v>
      </c>
    </row>
    <row r="4395" hidden="1">
      <c r="A4395" s="40">
        <v>22657.0</v>
      </c>
      <c r="B4395" s="39">
        <f t="shared" si="1"/>
        <v>59</v>
      </c>
      <c r="C4395" s="39" t="str">
        <f>IFERROR(__xludf.DUMMYFUNCTION("IF(ISBETWEEN(B4395,60,69), ""Old"", IF(ISBETWEEN(B4395, 20, 29), ""Young"", ""Other""))"),"Other")</f>
        <v>Other</v>
      </c>
    </row>
    <row r="4396" hidden="1">
      <c r="A4396" s="40">
        <v>22658.0</v>
      </c>
      <c r="B4396" s="39">
        <f t="shared" si="1"/>
        <v>59</v>
      </c>
      <c r="C4396" s="39" t="str">
        <f>IFERROR(__xludf.DUMMYFUNCTION("IF(ISBETWEEN(B4396,60,69), ""Old"", IF(ISBETWEEN(B4396, 20, 29), ""Young"", ""Other""))"),"Other")</f>
        <v>Other</v>
      </c>
    </row>
    <row r="4397" hidden="1">
      <c r="A4397" s="40">
        <v>22659.0</v>
      </c>
      <c r="B4397" s="39">
        <f t="shared" si="1"/>
        <v>59</v>
      </c>
      <c r="C4397" s="39" t="str">
        <f>IFERROR(__xludf.DUMMYFUNCTION("IF(ISBETWEEN(B4397,60,69), ""Old"", IF(ISBETWEEN(B4397, 20, 29), ""Young"", ""Other""))"),"Other")</f>
        <v>Other</v>
      </c>
    </row>
    <row r="4398" hidden="1">
      <c r="A4398" s="40">
        <v>22660.0</v>
      </c>
      <c r="B4398" s="39">
        <f t="shared" si="1"/>
        <v>59</v>
      </c>
      <c r="C4398" s="39" t="str">
        <f>IFERROR(__xludf.DUMMYFUNCTION("IF(ISBETWEEN(B4398,60,69), ""Old"", IF(ISBETWEEN(B4398, 20, 29), ""Young"", ""Other""))"),"Other")</f>
        <v>Other</v>
      </c>
    </row>
    <row r="4399" hidden="1">
      <c r="A4399" s="40">
        <v>22661.0</v>
      </c>
      <c r="B4399" s="39">
        <f t="shared" si="1"/>
        <v>59</v>
      </c>
      <c r="C4399" s="39" t="str">
        <f>IFERROR(__xludf.DUMMYFUNCTION("IF(ISBETWEEN(B4399,60,69), ""Old"", IF(ISBETWEEN(B4399, 20, 29), ""Young"", ""Other""))"),"Other")</f>
        <v>Other</v>
      </c>
    </row>
    <row r="4400" hidden="1">
      <c r="A4400" s="40">
        <v>22662.0</v>
      </c>
      <c r="B4400" s="39">
        <f t="shared" si="1"/>
        <v>59</v>
      </c>
      <c r="C4400" s="39" t="str">
        <f>IFERROR(__xludf.DUMMYFUNCTION("IF(ISBETWEEN(B4400,60,69), ""Old"", IF(ISBETWEEN(B4400, 20, 29), ""Young"", ""Other""))"),"Other")</f>
        <v>Other</v>
      </c>
    </row>
    <row r="4401" hidden="1">
      <c r="A4401" s="40">
        <v>22663.0</v>
      </c>
      <c r="B4401" s="39">
        <f t="shared" si="1"/>
        <v>59</v>
      </c>
      <c r="C4401" s="39" t="str">
        <f>IFERROR(__xludf.DUMMYFUNCTION("IF(ISBETWEEN(B4401,60,69), ""Old"", IF(ISBETWEEN(B4401, 20, 29), ""Young"", ""Other""))"),"Other")</f>
        <v>Other</v>
      </c>
    </row>
    <row r="4402" hidden="1">
      <c r="A4402" s="40">
        <v>22664.0</v>
      </c>
      <c r="B4402" s="39">
        <f t="shared" si="1"/>
        <v>59</v>
      </c>
      <c r="C4402" s="39" t="str">
        <f>IFERROR(__xludf.DUMMYFUNCTION("IF(ISBETWEEN(B4402,60,69), ""Old"", IF(ISBETWEEN(B4402, 20, 29), ""Young"", ""Other""))"),"Other")</f>
        <v>Other</v>
      </c>
    </row>
    <row r="4403" hidden="1">
      <c r="A4403" s="40">
        <v>22665.0</v>
      </c>
      <c r="B4403" s="39">
        <f t="shared" si="1"/>
        <v>59</v>
      </c>
      <c r="C4403" s="39" t="str">
        <f>IFERROR(__xludf.DUMMYFUNCTION("IF(ISBETWEEN(B4403,60,69), ""Old"", IF(ISBETWEEN(B4403, 20, 29), ""Young"", ""Other""))"),"Other")</f>
        <v>Other</v>
      </c>
    </row>
    <row r="4404" hidden="1">
      <c r="A4404" s="40">
        <v>22666.0</v>
      </c>
      <c r="B4404" s="39">
        <f t="shared" si="1"/>
        <v>59</v>
      </c>
      <c r="C4404" s="39" t="str">
        <f>IFERROR(__xludf.DUMMYFUNCTION("IF(ISBETWEEN(B4404,60,69), ""Old"", IF(ISBETWEEN(B4404, 20, 29), ""Young"", ""Other""))"),"Other")</f>
        <v>Other</v>
      </c>
    </row>
    <row r="4405" hidden="1">
      <c r="A4405" s="40">
        <v>22667.0</v>
      </c>
      <c r="B4405" s="39">
        <f t="shared" si="1"/>
        <v>59</v>
      </c>
      <c r="C4405" s="39" t="str">
        <f>IFERROR(__xludf.DUMMYFUNCTION("IF(ISBETWEEN(B4405,60,69), ""Old"", IF(ISBETWEEN(B4405, 20, 29), ""Young"", ""Other""))"),"Other")</f>
        <v>Other</v>
      </c>
    </row>
    <row r="4406" hidden="1">
      <c r="A4406" s="40">
        <v>22668.0</v>
      </c>
      <c r="B4406" s="39">
        <f t="shared" si="1"/>
        <v>59</v>
      </c>
      <c r="C4406" s="39" t="str">
        <f>IFERROR(__xludf.DUMMYFUNCTION("IF(ISBETWEEN(B4406,60,69), ""Old"", IF(ISBETWEEN(B4406, 20, 29), ""Young"", ""Other""))"),"Other")</f>
        <v>Other</v>
      </c>
    </row>
    <row r="4407" hidden="1">
      <c r="A4407" s="40">
        <v>22669.0</v>
      </c>
      <c r="B4407" s="39">
        <f t="shared" si="1"/>
        <v>59</v>
      </c>
      <c r="C4407" s="39" t="str">
        <f>IFERROR(__xludf.DUMMYFUNCTION("IF(ISBETWEEN(B4407,60,69), ""Old"", IF(ISBETWEEN(B4407, 20, 29), ""Young"", ""Other""))"),"Other")</f>
        <v>Other</v>
      </c>
    </row>
    <row r="4408" hidden="1">
      <c r="A4408" s="40">
        <v>22670.0</v>
      </c>
      <c r="B4408" s="39">
        <f t="shared" si="1"/>
        <v>59</v>
      </c>
      <c r="C4408" s="39" t="str">
        <f>IFERROR(__xludf.DUMMYFUNCTION("IF(ISBETWEEN(B4408,60,69), ""Old"", IF(ISBETWEEN(B4408, 20, 29), ""Young"", ""Other""))"),"Other")</f>
        <v>Other</v>
      </c>
    </row>
    <row r="4409" hidden="1">
      <c r="A4409" s="40">
        <v>22671.0</v>
      </c>
      <c r="B4409" s="39">
        <f t="shared" si="1"/>
        <v>59</v>
      </c>
      <c r="C4409" s="39" t="str">
        <f>IFERROR(__xludf.DUMMYFUNCTION("IF(ISBETWEEN(B4409,60,69), ""Old"", IF(ISBETWEEN(B4409, 20, 29), ""Young"", ""Other""))"),"Other")</f>
        <v>Other</v>
      </c>
    </row>
    <row r="4410" hidden="1">
      <c r="A4410" s="40">
        <v>22672.0</v>
      </c>
      <c r="B4410" s="39">
        <f t="shared" si="1"/>
        <v>59</v>
      </c>
      <c r="C4410" s="39" t="str">
        <f>IFERROR(__xludf.DUMMYFUNCTION("IF(ISBETWEEN(B4410,60,69), ""Old"", IF(ISBETWEEN(B4410, 20, 29), ""Young"", ""Other""))"),"Other")</f>
        <v>Other</v>
      </c>
    </row>
    <row r="4411" hidden="1">
      <c r="A4411" s="40">
        <v>22673.0</v>
      </c>
      <c r="B4411" s="39">
        <f t="shared" si="1"/>
        <v>59</v>
      </c>
      <c r="C4411" s="39" t="str">
        <f>IFERROR(__xludf.DUMMYFUNCTION("IF(ISBETWEEN(B4411,60,69), ""Old"", IF(ISBETWEEN(B4411, 20, 29), ""Young"", ""Other""))"),"Other")</f>
        <v>Other</v>
      </c>
    </row>
    <row r="4412" hidden="1">
      <c r="A4412" s="40">
        <v>22674.0</v>
      </c>
      <c r="B4412" s="39">
        <f t="shared" si="1"/>
        <v>59</v>
      </c>
      <c r="C4412" s="39" t="str">
        <f>IFERROR(__xludf.DUMMYFUNCTION("IF(ISBETWEEN(B4412,60,69), ""Old"", IF(ISBETWEEN(B4412, 20, 29), ""Young"", ""Other""))"),"Other")</f>
        <v>Other</v>
      </c>
    </row>
    <row r="4413" hidden="1">
      <c r="A4413" s="40">
        <v>22675.0</v>
      </c>
      <c r="B4413" s="39">
        <f t="shared" si="1"/>
        <v>59</v>
      </c>
      <c r="C4413" s="39" t="str">
        <f>IFERROR(__xludf.DUMMYFUNCTION("IF(ISBETWEEN(B4413,60,69), ""Old"", IF(ISBETWEEN(B4413, 20, 29), ""Young"", ""Other""))"),"Other")</f>
        <v>Other</v>
      </c>
    </row>
    <row r="4414" hidden="1">
      <c r="A4414" s="40">
        <v>22676.0</v>
      </c>
      <c r="B4414" s="39">
        <f t="shared" si="1"/>
        <v>59</v>
      </c>
      <c r="C4414" s="39" t="str">
        <f>IFERROR(__xludf.DUMMYFUNCTION("IF(ISBETWEEN(B4414,60,69), ""Old"", IF(ISBETWEEN(B4414, 20, 29), ""Young"", ""Other""))"),"Other")</f>
        <v>Other</v>
      </c>
    </row>
    <row r="4415" hidden="1">
      <c r="A4415" s="40">
        <v>22677.0</v>
      </c>
      <c r="B4415" s="39">
        <f t="shared" si="1"/>
        <v>59</v>
      </c>
      <c r="C4415" s="39" t="str">
        <f>IFERROR(__xludf.DUMMYFUNCTION("IF(ISBETWEEN(B4415,60,69), ""Old"", IF(ISBETWEEN(B4415, 20, 29), ""Young"", ""Other""))"),"Other")</f>
        <v>Other</v>
      </c>
    </row>
    <row r="4416" hidden="1">
      <c r="A4416" s="40">
        <v>22678.0</v>
      </c>
      <c r="B4416" s="39">
        <f t="shared" si="1"/>
        <v>59</v>
      </c>
      <c r="C4416" s="39" t="str">
        <f>IFERROR(__xludf.DUMMYFUNCTION("IF(ISBETWEEN(B4416,60,69), ""Old"", IF(ISBETWEEN(B4416, 20, 29), ""Young"", ""Other""))"),"Other")</f>
        <v>Other</v>
      </c>
    </row>
    <row r="4417" hidden="1">
      <c r="A4417" s="40">
        <v>22679.0</v>
      </c>
      <c r="B4417" s="39">
        <f t="shared" si="1"/>
        <v>59</v>
      </c>
      <c r="C4417" s="39" t="str">
        <f>IFERROR(__xludf.DUMMYFUNCTION("IF(ISBETWEEN(B4417,60,69), ""Old"", IF(ISBETWEEN(B4417, 20, 29), ""Young"", ""Other""))"),"Other")</f>
        <v>Other</v>
      </c>
    </row>
    <row r="4418" hidden="1">
      <c r="A4418" s="40">
        <v>22680.0</v>
      </c>
      <c r="B4418" s="39">
        <f t="shared" si="1"/>
        <v>59</v>
      </c>
      <c r="C4418" s="39" t="str">
        <f>IFERROR(__xludf.DUMMYFUNCTION("IF(ISBETWEEN(B4418,60,69), ""Old"", IF(ISBETWEEN(B4418, 20, 29), ""Young"", ""Other""))"),"Other")</f>
        <v>Other</v>
      </c>
    </row>
    <row r="4419" hidden="1">
      <c r="A4419" s="40">
        <v>22681.0</v>
      </c>
      <c r="B4419" s="39">
        <f t="shared" si="1"/>
        <v>59</v>
      </c>
      <c r="C4419" s="39" t="str">
        <f>IFERROR(__xludf.DUMMYFUNCTION("IF(ISBETWEEN(B4419,60,69), ""Old"", IF(ISBETWEEN(B4419, 20, 29), ""Young"", ""Other""))"),"Other")</f>
        <v>Other</v>
      </c>
    </row>
    <row r="4420" hidden="1">
      <c r="A4420" s="40">
        <v>22682.0</v>
      </c>
      <c r="B4420" s="39">
        <f t="shared" si="1"/>
        <v>59</v>
      </c>
      <c r="C4420" s="39" t="str">
        <f>IFERROR(__xludf.DUMMYFUNCTION("IF(ISBETWEEN(B4420,60,69), ""Old"", IF(ISBETWEEN(B4420, 20, 29), ""Young"", ""Other""))"),"Other")</f>
        <v>Other</v>
      </c>
    </row>
    <row r="4421" hidden="1">
      <c r="A4421" s="40">
        <v>22683.0</v>
      </c>
      <c r="B4421" s="39">
        <f t="shared" si="1"/>
        <v>59</v>
      </c>
      <c r="C4421" s="39" t="str">
        <f>IFERROR(__xludf.DUMMYFUNCTION("IF(ISBETWEEN(B4421,60,69), ""Old"", IF(ISBETWEEN(B4421, 20, 29), ""Young"", ""Other""))"),"Other")</f>
        <v>Other</v>
      </c>
    </row>
    <row r="4422" hidden="1">
      <c r="A4422" s="40">
        <v>22684.0</v>
      </c>
      <c r="B4422" s="39">
        <f t="shared" si="1"/>
        <v>59</v>
      </c>
      <c r="C4422" s="39" t="str">
        <f>IFERROR(__xludf.DUMMYFUNCTION("IF(ISBETWEEN(B4422,60,69), ""Old"", IF(ISBETWEEN(B4422, 20, 29), ""Young"", ""Other""))"),"Other")</f>
        <v>Other</v>
      </c>
    </row>
    <row r="4423" hidden="1">
      <c r="A4423" s="40">
        <v>22685.0</v>
      </c>
      <c r="B4423" s="39">
        <f t="shared" si="1"/>
        <v>59</v>
      </c>
      <c r="C4423" s="39" t="str">
        <f>IFERROR(__xludf.DUMMYFUNCTION("IF(ISBETWEEN(B4423,60,69), ""Old"", IF(ISBETWEEN(B4423, 20, 29), ""Young"", ""Other""))"),"Other")</f>
        <v>Other</v>
      </c>
    </row>
    <row r="4424" hidden="1">
      <c r="A4424" s="40">
        <v>22686.0</v>
      </c>
      <c r="B4424" s="39">
        <f t="shared" si="1"/>
        <v>59</v>
      </c>
      <c r="C4424" s="39" t="str">
        <f>IFERROR(__xludf.DUMMYFUNCTION("IF(ISBETWEEN(B4424,60,69), ""Old"", IF(ISBETWEEN(B4424, 20, 29), ""Young"", ""Other""))"),"Other")</f>
        <v>Other</v>
      </c>
    </row>
    <row r="4425" hidden="1">
      <c r="A4425" s="40">
        <v>22687.0</v>
      </c>
      <c r="B4425" s="39">
        <f t="shared" si="1"/>
        <v>59</v>
      </c>
      <c r="C4425" s="39" t="str">
        <f>IFERROR(__xludf.DUMMYFUNCTION("IF(ISBETWEEN(B4425,60,69), ""Old"", IF(ISBETWEEN(B4425, 20, 29), ""Young"", ""Other""))"),"Other")</f>
        <v>Other</v>
      </c>
    </row>
    <row r="4426" hidden="1">
      <c r="A4426" s="40">
        <v>22688.0</v>
      </c>
      <c r="B4426" s="39">
        <f t="shared" si="1"/>
        <v>59</v>
      </c>
      <c r="C4426" s="39" t="str">
        <f>IFERROR(__xludf.DUMMYFUNCTION("IF(ISBETWEEN(B4426,60,69), ""Old"", IF(ISBETWEEN(B4426, 20, 29), ""Young"", ""Other""))"),"Other")</f>
        <v>Other</v>
      </c>
    </row>
    <row r="4427" hidden="1">
      <c r="A4427" s="40">
        <v>22689.0</v>
      </c>
      <c r="B4427" s="39">
        <f t="shared" si="1"/>
        <v>59</v>
      </c>
      <c r="C4427" s="39" t="str">
        <f>IFERROR(__xludf.DUMMYFUNCTION("IF(ISBETWEEN(B4427,60,69), ""Old"", IF(ISBETWEEN(B4427, 20, 29), ""Young"", ""Other""))"),"Other")</f>
        <v>Other</v>
      </c>
    </row>
    <row r="4428" hidden="1">
      <c r="A4428" s="40">
        <v>22690.0</v>
      </c>
      <c r="B4428" s="39">
        <f t="shared" si="1"/>
        <v>59</v>
      </c>
      <c r="C4428" s="39" t="str">
        <f>IFERROR(__xludf.DUMMYFUNCTION("IF(ISBETWEEN(B4428,60,69), ""Old"", IF(ISBETWEEN(B4428, 20, 29), ""Young"", ""Other""))"),"Other")</f>
        <v>Other</v>
      </c>
    </row>
    <row r="4429" hidden="1">
      <c r="A4429" s="40">
        <v>22691.0</v>
      </c>
      <c r="B4429" s="39">
        <f t="shared" si="1"/>
        <v>59</v>
      </c>
      <c r="C4429" s="39" t="str">
        <f>IFERROR(__xludf.DUMMYFUNCTION("IF(ISBETWEEN(B4429,60,69), ""Old"", IF(ISBETWEEN(B4429, 20, 29), ""Young"", ""Other""))"),"Other")</f>
        <v>Other</v>
      </c>
    </row>
    <row r="4430" hidden="1">
      <c r="A4430" s="40">
        <v>22692.0</v>
      </c>
      <c r="B4430" s="39">
        <f t="shared" si="1"/>
        <v>59</v>
      </c>
      <c r="C4430" s="39" t="str">
        <f>IFERROR(__xludf.DUMMYFUNCTION("IF(ISBETWEEN(B4430,60,69), ""Old"", IF(ISBETWEEN(B4430, 20, 29), ""Young"", ""Other""))"),"Other")</f>
        <v>Other</v>
      </c>
    </row>
    <row r="4431" hidden="1">
      <c r="A4431" s="40">
        <v>22693.0</v>
      </c>
      <c r="B4431" s="39">
        <f t="shared" si="1"/>
        <v>59</v>
      </c>
      <c r="C4431" s="39" t="str">
        <f>IFERROR(__xludf.DUMMYFUNCTION("IF(ISBETWEEN(B4431,60,69), ""Old"", IF(ISBETWEEN(B4431, 20, 29), ""Young"", ""Other""))"),"Other")</f>
        <v>Other</v>
      </c>
    </row>
    <row r="4432" hidden="1">
      <c r="A4432" s="40">
        <v>22694.0</v>
      </c>
      <c r="B4432" s="39">
        <f t="shared" si="1"/>
        <v>59</v>
      </c>
      <c r="C4432" s="39" t="str">
        <f>IFERROR(__xludf.DUMMYFUNCTION("IF(ISBETWEEN(B4432,60,69), ""Old"", IF(ISBETWEEN(B4432, 20, 29), ""Young"", ""Other""))"),"Other")</f>
        <v>Other</v>
      </c>
    </row>
    <row r="4433" hidden="1">
      <c r="A4433" s="40">
        <v>22695.0</v>
      </c>
      <c r="B4433" s="39">
        <f t="shared" si="1"/>
        <v>59</v>
      </c>
      <c r="C4433" s="39" t="str">
        <f>IFERROR(__xludf.DUMMYFUNCTION("IF(ISBETWEEN(B4433,60,69), ""Old"", IF(ISBETWEEN(B4433, 20, 29), ""Young"", ""Other""))"),"Other")</f>
        <v>Other</v>
      </c>
    </row>
    <row r="4434" hidden="1">
      <c r="A4434" s="40">
        <v>22696.0</v>
      </c>
      <c r="B4434" s="39">
        <f t="shared" si="1"/>
        <v>59</v>
      </c>
      <c r="C4434" s="39" t="str">
        <f>IFERROR(__xludf.DUMMYFUNCTION("IF(ISBETWEEN(B4434,60,69), ""Old"", IF(ISBETWEEN(B4434, 20, 29), ""Young"", ""Other""))"),"Other")</f>
        <v>Other</v>
      </c>
    </row>
    <row r="4435" hidden="1">
      <c r="A4435" s="40">
        <v>22697.0</v>
      </c>
      <c r="B4435" s="39">
        <f t="shared" si="1"/>
        <v>59</v>
      </c>
      <c r="C4435" s="39" t="str">
        <f>IFERROR(__xludf.DUMMYFUNCTION("IF(ISBETWEEN(B4435,60,69), ""Old"", IF(ISBETWEEN(B4435, 20, 29), ""Young"", ""Other""))"),"Other")</f>
        <v>Other</v>
      </c>
    </row>
    <row r="4436" hidden="1">
      <c r="A4436" s="40">
        <v>22698.0</v>
      </c>
      <c r="B4436" s="39">
        <f t="shared" si="1"/>
        <v>59</v>
      </c>
      <c r="C4436" s="39" t="str">
        <f>IFERROR(__xludf.DUMMYFUNCTION("IF(ISBETWEEN(B4436,60,69), ""Old"", IF(ISBETWEEN(B4436, 20, 29), ""Young"", ""Other""))"),"Other")</f>
        <v>Other</v>
      </c>
    </row>
    <row r="4437" hidden="1">
      <c r="A4437" s="40">
        <v>22699.0</v>
      </c>
      <c r="B4437" s="39">
        <f t="shared" si="1"/>
        <v>59</v>
      </c>
      <c r="C4437" s="39" t="str">
        <f>IFERROR(__xludf.DUMMYFUNCTION("IF(ISBETWEEN(B4437,60,69), ""Old"", IF(ISBETWEEN(B4437, 20, 29), ""Young"", ""Other""))"),"Other")</f>
        <v>Other</v>
      </c>
    </row>
    <row r="4438" hidden="1">
      <c r="A4438" s="40">
        <v>22700.0</v>
      </c>
      <c r="B4438" s="39">
        <f t="shared" si="1"/>
        <v>59</v>
      </c>
      <c r="C4438" s="39" t="str">
        <f>IFERROR(__xludf.DUMMYFUNCTION("IF(ISBETWEEN(B4438,60,69), ""Old"", IF(ISBETWEEN(B4438, 20, 29), ""Young"", ""Other""))"),"Other")</f>
        <v>Other</v>
      </c>
    </row>
    <row r="4439" hidden="1">
      <c r="A4439" s="40">
        <v>22701.0</v>
      </c>
      <c r="B4439" s="39">
        <f t="shared" si="1"/>
        <v>59</v>
      </c>
      <c r="C4439" s="39" t="str">
        <f>IFERROR(__xludf.DUMMYFUNCTION("IF(ISBETWEEN(B4439,60,69), ""Old"", IF(ISBETWEEN(B4439, 20, 29), ""Young"", ""Other""))"),"Other")</f>
        <v>Other</v>
      </c>
    </row>
    <row r="4440" hidden="1">
      <c r="A4440" s="40">
        <v>22702.0</v>
      </c>
      <c r="B4440" s="39">
        <f t="shared" si="1"/>
        <v>59</v>
      </c>
      <c r="C4440" s="39" t="str">
        <f>IFERROR(__xludf.DUMMYFUNCTION("IF(ISBETWEEN(B4440,60,69), ""Old"", IF(ISBETWEEN(B4440, 20, 29), ""Young"", ""Other""))"),"Other")</f>
        <v>Other</v>
      </c>
    </row>
    <row r="4441" hidden="1">
      <c r="A4441" s="40">
        <v>22703.0</v>
      </c>
      <c r="B4441" s="39">
        <f t="shared" si="1"/>
        <v>59</v>
      </c>
      <c r="C4441" s="39" t="str">
        <f>IFERROR(__xludf.DUMMYFUNCTION("IF(ISBETWEEN(B4441,60,69), ""Old"", IF(ISBETWEEN(B4441, 20, 29), ""Young"", ""Other""))"),"Other")</f>
        <v>Other</v>
      </c>
    </row>
    <row r="4442" hidden="1">
      <c r="A4442" s="40">
        <v>22704.0</v>
      </c>
      <c r="B4442" s="39">
        <f t="shared" si="1"/>
        <v>59</v>
      </c>
      <c r="C4442" s="39" t="str">
        <f>IFERROR(__xludf.DUMMYFUNCTION("IF(ISBETWEEN(B4442,60,69), ""Old"", IF(ISBETWEEN(B4442, 20, 29), ""Young"", ""Other""))"),"Other")</f>
        <v>Other</v>
      </c>
    </row>
    <row r="4443" hidden="1">
      <c r="A4443" s="40">
        <v>22705.0</v>
      </c>
      <c r="B4443" s="39">
        <f t="shared" si="1"/>
        <v>59</v>
      </c>
      <c r="C4443" s="39" t="str">
        <f>IFERROR(__xludf.DUMMYFUNCTION("IF(ISBETWEEN(B4443,60,69), ""Old"", IF(ISBETWEEN(B4443, 20, 29), ""Young"", ""Other""))"),"Other")</f>
        <v>Other</v>
      </c>
    </row>
    <row r="4444" hidden="1">
      <c r="A4444" s="40">
        <v>22706.0</v>
      </c>
      <c r="B4444" s="39">
        <f t="shared" si="1"/>
        <v>59</v>
      </c>
      <c r="C4444" s="39" t="str">
        <f>IFERROR(__xludf.DUMMYFUNCTION("IF(ISBETWEEN(B4444,60,69), ""Old"", IF(ISBETWEEN(B4444, 20, 29), ""Young"", ""Other""))"),"Other")</f>
        <v>Other</v>
      </c>
    </row>
    <row r="4445" hidden="1">
      <c r="A4445" s="40">
        <v>22707.0</v>
      </c>
      <c r="B4445" s="39">
        <f t="shared" si="1"/>
        <v>59</v>
      </c>
      <c r="C4445" s="39" t="str">
        <f>IFERROR(__xludf.DUMMYFUNCTION("IF(ISBETWEEN(B4445,60,69), ""Old"", IF(ISBETWEEN(B4445, 20, 29), ""Young"", ""Other""))"),"Other")</f>
        <v>Other</v>
      </c>
    </row>
    <row r="4446" hidden="1">
      <c r="A4446" s="40">
        <v>22708.0</v>
      </c>
      <c r="B4446" s="39">
        <f t="shared" si="1"/>
        <v>59</v>
      </c>
      <c r="C4446" s="39" t="str">
        <f>IFERROR(__xludf.DUMMYFUNCTION("IF(ISBETWEEN(B4446,60,69), ""Old"", IF(ISBETWEEN(B4446, 20, 29), ""Young"", ""Other""))"),"Other")</f>
        <v>Other</v>
      </c>
    </row>
    <row r="4447" hidden="1">
      <c r="A4447" s="40">
        <v>22709.0</v>
      </c>
      <c r="B4447" s="39">
        <f t="shared" si="1"/>
        <v>59</v>
      </c>
      <c r="C4447" s="39" t="str">
        <f>IFERROR(__xludf.DUMMYFUNCTION("IF(ISBETWEEN(B4447,60,69), ""Old"", IF(ISBETWEEN(B4447, 20, 29), ""Young"", ""Other""))"),"Other")</f>
        <v>Other</v>
      </c>
    </row>
    <row r="4448" hidden="1">
      <c r="A4448" s="40">
        <v>22710.0</v>
      </c>
      <c r="B4448" s="39">
        <f t="shared" si="1"/>
        <v>59</v>
      </c>
      <c r="C4448" s="39" t="str">
        <f>IFERROR(__xludf.DUMMYFUNCTION("IF(ISBETWEEN(B4448,60,69), ""Old"", IF(ISBETWEEN(B4448, 20, 29), ""Young"", ""Other""))"),"Other")</f>
        <v>Other</v>
      </c>
    </row>
    <row r="4449" hidden="1">
      <c r="A4449" s="40">
        <v>22711.0</v>
      </c>
      <c r="B4449" s="39">
        <f t="shared" si="1"/>
        <v>59</v>
      </c>
      <c r="C4449" s="39" t="str">
        <f>IFERROR(__xludf.DUMMYFUNCTION("IF(ISBETWEEN(B4449,60,69), ""Old"", IF(ISBETWEEN(B4449, 20, 29), ""Young"", ""Other""))"),"Other")</f>
        <v>Other</v>
      </c>
    </row>
    <row r="4450" hidden="1">
      <c r="A4450" s="40">
        <v>22712.0</v>
      </c>
      <c r="B4450" s="39">
        <f t="shared" si="1"/>
        <v>59</v>
      </c>
      <c r="C4450" s="39" t="str">
        <f>IFERROR(__xludf.DUMMYFUNCTION("IF(ISBETWEEN(B4450,60,69), ""Old"", IF(ISBETWEEN(B4450, 20, 29), ""Young"", ""Other""))"),"Other")</f>
        <v>Other</v>
      </c>
    </row>
    <row r="4451" hidden="1">
      <c r="A4451" s="40">
        <v>22713.0</v>
      </c>
      <c r="B4451" s="39">
        <f t="shared" si="1"/>
        <v>59</v>
      </c>
      <c r="C4451" s="39" t="str">
        <f>IFERROR(__xludf.DUMMYFUNCTION("IF(ISBETWEEN(B4451,60,69), ""Old"", IF(ISBETWEEN(B4451, 20, 29), ""Young"", ""Other""))"),"Other")</f>
        <v>Other</v>
      </c>
    </row>
    <row r="4452" hidden="1">
      <c r="A4452" s="40">
        <v>22714.0</v>
      </c>
      <c r="B4452" s="39">
        <f t="shared" si="1"/>
        <v>59</v>
      </c>
      <c r="C4452" s="39" t="str">
        <f>IFERROR(__xludf.DUMMYFUNCTION("IF(ISBETWEEN(B4452,60,69), ""Old"", IF(ISBETWEEN(B4452, 20, 29), ""Young"", ""Other""))"),"Other")</f>
        <v>Other</v>
      </c>
    </row>
    <row r="4453" hidden="1">
      <c r="A4453" s="40">
        <v>22715.0</v>
      </c>
      <c r="B4453" s="39">
        <f t="shared" si="1"/>
        <v>59</v>
      </c>
      <c r="C4453" s="39" t="str">
        <f>IFERROR(__xludf.DUMMYFUNCTION("IF(ISBETWEEN(B4453,60,69), ""Old"", IF(ISBETWEEN(B4453, 20, 29), ""Young"", ""Other""))"),"Other")</f>
        <v>Other</v>
      </c>
    </row>
    <row r="4454" hidden="1">
      <c r="A4454" s="40">
        <v>22716.0</v>
      </c>
      <c r="B4454" s="39">
        <f t="shared" si="1"/>
        <v>59</v>
      </c>
      <c r="C4454" s="39" t="str">
        <f>IFERROR(__xludf.DUMMYFUNCTION("IF(ISBETWEEN(B4454,60,69), ""Old"", IF(ISBETWEEN(B4454, 20, 29), ""Young"", ""Other""))"),"Other")</f>
        <v>Other</v>
      </c>
    </row>
    <row r="4455" hidden="1">
      <c r="A4455" s="40">
        <v>22717.0</v>
      </c>
      <c r="B4455" s="39">
        <f t="shared" si="1"/>
        <v>59</v>
      </c>
      <c r="C4455" s="39" t="str">
        <f>IFERROR(__xludf.DUMMYFUNCTION("IF(ISBETWEEN(B4455,60,69), ""Old"", IF(ISBETWEEN(B4455, 20, 29), ""Young"", ""Other""))"),"Other")</f>
        <v>Other</v>
      </c>
    </row>
    <row r="4456" hidden="1">
      <c r="A4456" s="40">
        <v>22718.0</v>
      </c>
      <c r="B4456" s="39">
        <f t="shared" si="1"/>
        <v>59</v>
      </c>
      <c r="C4456" s="39" t="str">
        <f>IFERROR(__xludf.DUMMYFUNCTION("IF(ISBETWEEN(B4456,60,69), ""Old"", IF(ISBETWEEN(B4456, 20, 29), ""Young"", ""Other""))"),"Other")</f>
        <v>Other</v>
      </c>
    </row>
    <row r="4457" hidden="1">
      <c r="A4457" s="40">
        <v>22719.0</v>
      </c>
      <c r="B4457" s="39">
        <f t="shared" si="1"/>
        <v>59</v>
      </c>
      <c r="C4457" s="39" t="str">
        <f>IFERROR(__xludf.DUMMYFUNCTION("IF(ISBETWEEN(B4457,60,69), ""Old"", IF(ISBETWEEN(B4457, 20, 29), ""Young"", ""Other""))"),"Other")</f>
        <v>Other</v>
      </c>
    </row>
    <row r="4458" hidden="1">
      <c r="A4458" s="40">
        <v>22720.0</v>
      </c>
      <c r="B4458" s="39">
        <f t="shared" si="1"/>
        <v>59</v>
      </c>
      <c r="C4458" s="39" t="str">
        <f>IFERROR(__xludf.DUMMYFUNCTION("IF(ISBETWEEN(B4458,60,69), ""Old"", IF(ISBETWEEN(B4458, 20, 29), ""Young"", ""Other""))"),"Other")</f>
        <v>Other</v>
      </c>
    </row>
    <row r="4459" hidden="1">
      <c r="A4459" s="40">
        <v>22721.0</v>
      </c>
      <c r="B4459" s="39">
        <f t="shared" si="1"/>
        <v>59</v>
      </c>
      <c r="C4459" s="39" t="str">
        <f>IFERROR(__xludf.DUMMYFUNCTION("IF(ISBETWEEN(B4459,60,69), ""Old"", IF(ISBETWEEN(B4459, 20, 29), ""Young"", ""Other""))"),"Other")</f>
        <v>Other</v>
      </c>
    </row>
    <row r="4460" hidden="1">
      <c r="A4460" s="40">
        <v>22722.0</v>
      </c>
      <c r="B4460" s="39">
        <f t="shared" si="1"/>
        <v>59</v>
      </c>
      <c r="C4460" s="39" t="str">
        <f>IFERROR(__xludf.DUMMYFUNCTION("IF(ISBETWEEN(B4460,60,69), ""Old"", IF(ISBETWEEN(B4460, 20, 29), ""Young"", ""Other""))"),"Other")</f>
        <v>Other</v>
      </c>
    </row>
    <row r="4461" hidden="1">
      <c r="A4461" s="40">
        <v>22723.0</v>
      </c>
      <c r="B4461" s="39">
        <f t="shared" si="1"/>
        <v>59</v>
      </c>
      <c r="C4461" s="39" t="str">
        <f>IFERROR(__xludf.DUMMYFUNCTION("IF(ISBETWEEN(B4461,60,69), ""Old"", IF(ISBETWEEN(B4461, 20, 29), ""Young"", ""Other""))"),"Other")</f>
        <v>Other</v>
      </c>
    </row>
    <row r="4462" hidden="1">
      <c r="A4462" s="40">
        <v>22724.0</v>
      </c>
      <c r="B4462" s="39">
        <f t="shared" si="1"/>
        <v>59</v>
      </c>
      <c r="C4462" s="39" t="str">
        <f>IFERROR(__xludf.DUMMYFUNCTION("IF(ISBETWEEN(B4462,60,69), ""Old"", IF(ISBETWEEN(B4462, 20, 29), ""Young"", ""Other""))"),"Other")</f>
        <v>Other</v>
      </c>
    </row>
    <row r="4463" hidden="1">
      <c r="A4463" s="40">
        <v>22725.0</v>
      </c>
      <c r="B4463" s="39">
        <f t="shared" si="1"/>
        <v>59</v>
      </c>
      <c r="C4463" s="39" t="str">
        <f>IFERROR(__xludf.DUMMYFUNCTION("IF(ISBETWEEN(B4463,60,69), ""Old"", IF(ISBETWEEN(B4463, 20, 29), ""Young"", ""Other""))"),"Other")</f>
        <v>Other</v>
      </c>
    </row>
    <row r="4464" hidden="1">
      <c r="A4464" s="40">
        <v>22726.0</v>
      </c>
      <c r="B4464" s="39">
        <f t="shared" si="1"/>
        <v>59</v>
      </c>
      <c r="C4464" s="39" t="str">
        <f>IFERROR(__xludf.DUMMYFUNCTION("IF(ISBETWEEN(B4464,60,69), ""Old"", IF(ISBETWEEN(B4464, 20, 29), ""Young"", ""Other""))"),"Other")</f>
        <v>Other</v>
      </c>
    </row>
    <row r="4465" hidden="1">
      <c r="A4465" s="40">
        <v>22727.0</v>
      </c>
      <c r="B4465" s="39">
        <f t="shared" si="1"/>
        <v>59</v>
      </c>
      <c r="C4465" s="39" t="str">
        <f>IFERROR(__xludf.DUMMYFUNCTION("IF(ISBETWEEN(B4465,60,69), ""Old"", IF(ISBETWEEN(B4465, 20, 29), ""Young"", ""Other""))"),"Other")</f>
        <v>Other</v>
      </c>
    </row>
    <row r="4466" hidden="1">
      <c r="A4466" s="40">
        <v>22728.0</v>
      </c>
      <c r="B4466" s="39">
        <f t="shared" si="1"/>
        <v>59</v>
      </c>
      <c r="C4466" s="39" t="str">
        <f>IFERROR(__xludf.DUMMYFUNCTION("IF(ISBETWEEN(B4466,60,69), ""Old"", IF(ISBETWEEN(B4466, 20, 29), ""Young"", ""Other""))"),"Other")</f>
        <v>Other</v>
      </c>
    </row>
    <row r="4467" hidden="1">
      <c r="A4467" s="40">
        <v>22729.0</v>
      </c>
      <c r="B4467" s="39">
        <f t="shared" si="1"/>
        <v>59</v>
      </c>
      <c r="C4467" s="39" t="str">
        <f>IFERROR(__xludf.DUMMYFUNCTION("IF(ISBETWEEN(B4467,60,69), ""Old"", IF(ISBETWEEN(B4467, 20, 29), ""Young"", ""Other""))"),"Other")</f>
        <v>Other</v>
      </c>
    </row>
    <row r="4468" hidden="1">
      <c r="A4468" s="40">
        <v>22730.0</v>
      </c>
      <c r="B4468" s="39">
        <f t="shared" si="1"/>
        <v>59</v>
      </c>
      <c r="C4468" s="39" t="str">
        <f>IFERROR(__xludf.DUMMYFUNCTION("IF(ISBETWEEN(B4468,60,69), ""Old"", IF(ISBETWEEN(B4468, 20, 29), ""Young"", ""Other""))"),"Other")</f>
        <v>Other</v>
      </c>
    </row>
    <row r="4469" hidden="1">
      <c r="A4469" s="40">
        <v>22731.0</v>
      </c>
      <c r="B4469" s="39">
        <f t="shared" si="1"/>
        <v>59</v>
      </c>
      <c r="C4469" s="39" t="str">
        <f>IFERROR(__xludf.DUMMYFUNCTION("IF(ISBETWEEN(B4469,60,69), ""Old"", IF(ISBETWEEN(B4469, 20, 29), ""Young"", ""Other""))"),"Other")</f>
        <v>Other</v>
      </c>
    </row>
    <row r="4470" hidden="1">
      <c r="A4470" s="40">
        <v>22732.0</v>
      </c>
      <c r="B4470" s="39">
        <f t="shared" si="1"/>
        <v>59</v>
      </c>
      <c r="C4470" s="39" t="str">
        <f>IFERROR(__xludf.DUMMYFUNCTION("IF(ISBETWEEN(B4470,60,69), ""Old"", IF(ISBETWEEN(B4470, 20, 29), ""Young"", ""Other""))"),"Other")</f>
        <v>Other</v>
      </c>
    </row>
    <row r="4471" hidden="1">
      <c r="A4471" s="40">
        <v>22733.0</v>
      </c>
      <c r="B4471" s="39">
        <f t="shared" si="1"/>
        <v>59</v>
      </c>
      <c r="C4471" s="39" t="str">
        <f>IFERROR(__xludf.DUMMYFUNCTION("IF(ISBETWEEN(B4471,60,69), ""Old"", IF(ISBETWEEN(B4471, 20, 29), ""Young"", ""Other""))"),"Other")</f>
        <v>Other</v>
      </c>
    </row>
    <row r="4472" hidden="1">
      <c r="A4472" s="40">
        <v>22734.0</v>
      </c>
      <c r="B4472" s="39">
        <f t="shared" si="1"/>
        <v>59</v>
      </c>
      <c r="C4472" s="39" t="str">
        <f>IFERROR(__xludf.DUMMYFUNCTION("IF(ISBETWEEN(B4472,60,69), ""Old"", IF(ISBETWEEN(B4472, 20, 29), ""Young"", ""Other""))"),"Other")</f>
        <v>Other</v>
      </c>
    </row>
    <row r="4473" hidden="1">
      <c r="A4473" s="40">
        <v>22735.0</v>
      </c>
      <c r="B4473" s="39">
        <f t="shared" si="1"/>
        <v>59</v>
      </c>
      <c r="C4473" s="39" t="str">
        <f>IFERROR(__xludf.DUMMYFUNCTION("IF(ISBETWEEN(B4473,60,69), ""Old"", IF(ISBETWEEN(B4473, 20, 29), ""Young"", ""Other""))"),"Other")</f>
        <v>Other</v>
      </c>
    </row>
    <row r="4474" hidden="1">
      <c r="A4474" s="40">
        <v>22736.0</v>
      </c>
      <c r="B4474" s="39">
        <f t="shared" si="1"/>
        <v>59</v>
      </c>
      <c r="C4474" s="39" t="str">
        <f>IFERROR(__xludf.DUMMYFUNCTION("IF(ISBETWEEN(B4474,60,69), ""Old"", IF(ISBETWEEN(B4474, 20, 29), ""Young"", ""Other""))"),"Other")</f>
        <v>Other</v>
      </c>
    </row>
    <row r="4475" hidden="1">
      <c r="A4475" s="40">
        <v>22737.0</v>
      </c>
      <c r="B4475" s="39">
        <f t="shared" si="1"/>
        <v>59</v>
      </c>
      <c r="C4475" s="39" t="str">
        <f>IFERROR(__xludf.DUMMYFUNCTION("IF(ISBETWEEN(B4475,60,69), ""Old"", IF(ISBETWEEN(B4475, 20, 29), ""Young"", ""Other""))"),"Other")</f>
        <v>Other</v>
      </c>
    </row>
    <row r="4476" hidden="1">
      <c r="A4476" s="40">
        <v>22738.0</v>
      </c>
      <c r="B4476" s="39">
        <f t="shared" si="1"/>
        <v>59</v>
      </c>
      <c r="C4476" s="39" t="str">
        <f>IFERROR(__xludf.DUMMYFUNCTION("IF(ISBETWEEN(B4476,60,69), ""Old"", IF(ISBETWEEN(B4476, 20, 29), ""Young"", ""Other""))"),"Other")</f>
        <v>Other</v>
      </c>
    </row>
    <row r="4477" hidden="1">
      <c r="A4477" s="40">
        <v>22739.0</v>
      </c>
      <c r="B4477" s="39">
        <f t="shared" si="1"/>
        <v>59</v>
      </c>
      <c r="C4477" s="39" t="str">
        <f>IFERROR(__xludf.DUMMYFUNCTION("IF(ISBETWEEN(B4477,60,69), ""Old"", IF(ISBETWEEN(B4477, 20, 29), ""Young"", ""Other""))"),"Other")</f>
        <v>Other</v>
      </c>
    </row>
    <row r="4478" hidden="1">
      <c r="A4478" s="40">
        <v>22740.0</v>
      </c>
      <c r="B4478" s="39">
        <f t="shared" si="1"/>
        <v>59</v>
      </c>
      <c r="C4478" s="39" t="str">
        <f>IFERROR(__xludf.DUMMYFUNCTION("IF(ISBETWEEN(B4478,60,69), ""Old"", IF(ISBETWEEN(B4478, 20, 29), ""Young"", ""Other""))"),"Other")</f>
        <v>Other</v>
      </c>
    </row>
    <row r="4479" hidden="1">
      <c r="A4479" s="40">
        <v>22741.0</v>
      </c>
      <c r="B4479" s="39">
        <f t="shared" si="1"/>
        <v>59</v>
      </c>
      <c r="C4479" s="39" t="str">
        <f>IFERROR(__xludf.DUMMYFUNCTION("IF(ISBETWEEN(B4479,60,69), ""Old"", IF(ISBETWEEN(B4479, 20, 29), ""Young"", ""Other""))"),"Other")</f>
        <v>Other</v>
      </c>
    </row>
    <row r="4480" hidden="1">
      <c r="A4480" s="40">
        <v>22742.0</v>
      </c>
      <c r="B4480" s="39">
        <f t="shared" si="1"/>
        <v>59</v>
      </c>
      <c r="C4480" s="39" t="str">
        <f>IFERROR(__xludf.DUMMYFUNCTION("IF(ISBETWEEN(B4480,60,69), ""Old"", IF(ISBETWEEN(B4480, 20, 29), ""Young"", ""Other""))"),"Other")</f>
        <v>Other</v>
      </c>
    </row>
    <row r="4481" hidden="1">
      <c r="A4481" s="40">
        <v>22743.0</v>
      </c>
      <c r="B4481" s="39">
        <f t="shared" si="1"/>
        <v>59</v>
      </c>
      <c r="C4481" s="39" t="str">
        <f>IFERROR(__xludf.DUMMYFUNCTION("IF(ISBETWEEN(B4481,60,69), ""Old"", IF(ISBETWEEN(B4481, 20, 29), ""Young"", ""Other""))"),"Other")</f>
        <v>Other</v>
      </c>
    </row>
    <row r="4482" hidden="1">
      <c r="A4482" s="40">
        <v>22744.0</v>
      </c>
      <c r="B4482" s="39">
        <f t="shared" si="1"/>
        <v>59</v>
      </c>
      <c r="C4482" s="39" t="str">
        <f>IFERROR(__xludf.DUMMYFUNCTION("IF(ISBETWEEN(B4482,60,69), ""Old"", IF(ISBETWEEN(B4482, 20, 29), ""Young"", ""Other""))"),"Other")</f>
        <v>Other</v>
      </c>
    </row>
    <row r="4483" hidden="1">
      <c r="A4483" s="40">
        <v>22745.0</v>
      </c>
      <c r="B4483" s="39">
        <f t="shared" si="1"/>
        <v>59</v>
      </c>
      <c r="C4483" s="39" t="str">
        <f>IFERROR(__xludf.DUMMYFUNCTION("IF(ISBETWEEN(B4483,60,69), ""Old"", IF(ISBETWEEN(B4483, 20, 29), ""Young"", ""Other""))"),"Other")</f>
        <v>Other</v>
      </c>
    </row>
    <row r="4484" hidden="1">
      <c r="A4484" s="40">
        <v>22746.0</v>
      </c>
      <c r="B4484" s="39">
        <f t="shared" si="1"/>
        <v>59</v>
      </c>
      <c r="C4484" s="39" t="str">
        <f>IFERROR(__xludf.DUMMYFUNCTION("IF(ISBETWEEN(B4484,60,69), ""Old"", IF(ISBETWEEN(B4484, 20, 29), ""Young"", ""Other""))"),"Other")</f>
        <v>Other</v>
      </c>
    </row>
    <row r="4485" hidden="1">
      <c r="A4485" s="40">
        <v>22747.0</v>
      </c>
      <c r="B4485" s="39">
        <f t="shared" si="1"/>
        <v>59</v>
      </c>
      <c r="C4485" s="39" t="str">
        <f>IFERROR(__xludf.DUMMYFUNCTION("IF(ISBETWEEN(B4485,60,69), ""Old"", IF(ISBETWEEN(B4485, 20, 29), ""Young"", ""Other""))"),"Other")</f>
        <v>Other</v>
      </c>
    </row>
    <row r="4486" hidden="1">
      <c r="A4486" s="40">
        <v>22748.0</v>
      </c>
      <c r="B4486" s="39">
        <f t="shared" si="1"/>
        <v>59</v>
      </c>
      <c r="C4486" s="39" t="str">
        <f>IFERROR(__xludf.DUMMYFUNCTION("IF(ISBETWEEN(B4486,60,69), ""Old"", IF(ISBETWEEN(B4486, 20, 29), ""Young"", ""Other""))"),"Other")</f>
        <v>Other</v>
      </c>
    </row>
    <row r="4487" hidden="1">
      <c r="A4487" s="40">
        <v>22749.0</v>
      </c>
      <c r="B4487" s="39">
        <f t="shared" si="1"/>
        <v>59</v>
      </c>
      <c r="C4487" s="39" t="str">
        <f>IFERROR(__xludf.DUMMYFUNCTION("IF(ISBETWEEN(B4487,60,69), ""Old"", IF(ISBETWEEN(B4487, 20, 29), ""Young"", ""Other""))"),"Other")</f>
        <v>Other</v>
      </c>
    </row>
    <row r="4488" hidden="1">
      <c r="A4488" s="40">
        <v>22750.0</v>
      </c>
      <c r="B4488" s="39">
        <f t="shared" si="1"/>
        <v>59</v>
      </c>
      <c r="C4488" s="39" t="str">
        <f>IFERROR(__xludf.DUMMYFUNCTION("IF(ISBETWEEN(B4488,60,69), ""Old"", IF(ISBETWEEN(B4488, 20, 29), ""Young"", ""Other""))"),"Other")</f>
        <v>Other</v>
      </c>
    </row>
    <row r="4489" hidden="1">
      <c r="A4489" s="40">
        <v>22751.0</v>
      </c>
      <c r="B4489" s="39">
        <f t="shared" si="1"/>
        <v>59</v>
      </c>
      <c r="C4489" s="39" t="str">
        <f>IFERROR(__xludf.DUMMYFUNCTION("IF(ISBETWEEN(B4489,60,69), ""Old"", IF(ISBETWEEN(B4489, 20, 29), ""Young"", ""Other""))"),"Other")</f>
        <v>Other</v>
      </c>
    </row>
    <row r="4490" hidden="1">
      <c r="A4490" s="40">
        <v>22752.0</v>
      </c>
      <c r="B4490" s="39">
        <f t="shared" si="1"/>
        <v>59</v>
      </c>
      <c r="C4490" s="39" t="str">
        <f>IFERROR(__xludf.DUMMYFUNCTION("IF(ISBETWEEN(B4490,60,69), ""Old"", IF(ISBETWEEN(B4490, 20, 29), ""Young"", ""Other""))"),"Other")</f>
        <v>Other</v>
      </c>
    </row>
    <row r="4491" hidden="1">
      <c r="A4491" s="40">
        <v>22753.0</v>
      </c>
      <c r="B4491" s="39">
        <f t="shared" si="1"/>
        <v>59</v>
      </c>
      <c r="C4491" s="39" t="str">
        <f>IFERROR(__xludf.DUMMYFUNCTION("IF(ISBETWEEN(B4491,60,69), ""Old"", IF(ISBETWEEN(B4491, 20, 29), ""Young"", ""Other""))"),"Other")</f>
        <v>Other</v>
      </c>
    </row>
    <row r="4492" hidden="1">
      <c r="A4492" s="40">
        <v>22754.0</v>
      </c>
      <c r="B4492" s="39">
        <f t="shared" si="1"/>
        <v>59</v>
      </c>
      <c r="C4492" s="39" t="str">
        <f>IFERROR(__xludf.DUMMYFUNCTION("IF(ISBETWEEN(B4492,60,69), ""Old"", IF(ISBETWEEN(B4492, 20, 29), ""Young"", ""Other""))"),"Other")</f>
        <v>Other</v>
      </c>
    </row>
    <row r="4493" hidden="1">
      <c r="A4493" s="40">
        <v>22755.0</v>
      </c>
      <c r="B4493" s="39">
        <f t="shared" si="1"/>
        <v>59</v>
      </c>
      <c r="C4493" s="39" t="str">
        <f>IFERROR(__xludf.DUMMYFUNCTION("IF(ISBETWEEN(B4493,60,69), ""Old"", IF(ISBETWEEN(B4493, 20, 29), ""Young"", ""Other""))"),"Other")</f>
        <v>Other</v>
      </c>
    </row>
    <row r="4494" hidden="1">
      <c r="A4494" s="40">
        <v>22756.0</v>
      </c>
      <c r="B4494" s="39">
        <f t="shared" si="1"/>
        <v>59</v>
      </c>
      <c r="C4494" s="39" t="str">
        <f>IFERROR(__xludf.DUMMYFUNCTION("IF(ISBETWEEN(B4494,60,69), ""Old"", IF(ISBETWEEN(B4494, 20, 29), ""Young"", ""Other""))"),"Other")</f>
        <v>Other</v>
      </c>
    </row>
    <row r="4495" hidden="1">
      <c r="A4495" s="40">
        <v>22757.0</v>
      </c>
      <c r="B4495" s="39">
        <f t="shared" si="1"/>
        <v>59</v>
      </c>
      <c r="C4495" s="39" t="str">
        <f>IFERROR(__xludf.DUMMYFUNCTION("IF(ISBETWEEN(B4495,60,69), ""Old"", IF(ISBETWEEN(B4495, 20, 29), ""Young"", ""Other""))"),"Other")</f>
        <v>Other</v>
      </c>
    </row>
    <row r="4496" hidden="1">
      <c r="A4496" s="40">
        <v>22758.0</v>
      </c>
      <c r="B4496" s="39">
        <f t="shared" si="1"/>
        <v>59</v>
      </c>
      <c r="C4496" s="39" t="str">
        <f>IFERROR(__xludf.DUMMYFUNCTION("IF(ISBETWEEN(B4496,60,69), ""Old"", IF(ISBETWEEN(B4496, 20, 29), ""Young"", ""Other""))"),"Other")</f>
        <v>Other</v>
      </c>
    </row>
    <row r="4497" hidden="1">
      <c r="A4497" s="40">
        <v>22759.0</v>
      </c>
      <c r="B4497" s="39">
        <f t="shared" si="1"/>
        <v>59</v>
      </c>
      <c r="C4497" s="39" t="str">
        <f>IFERROR(__xludf.DUMMYFUNCTION("IF(ISBETWEEN(B4497,60,69), ""Old"", IF(ISBETWEEN(B4497, 20, 29), ""Young"", ""Other""))"),"Other")</f>
        <v>Other</v>
      </c>
    </row>
    <row r="4498" hidden="1">
      <c r="A4498" s="40">
        <v>22760.0</v>
      </c>
      <c r="B4498" s="39">
        <f t="shared" si="1"/>
        <v>59</v>
      </c>
      <c r="C4498" s="39" t="str">
        <f>IFERROR(__xludf.DUMMYFUNCTION("IF(ISBETWEEN(B4498,60,69), ""Old"", IF(ISBETWEEN(B4498, 20, 29), ""Young"", ""Other""))"),"Other")</f>
        <v>Other</v>
      </c>
    </row>
    <row r="4499" hidden="1">
      <c r="A4499" s="40">
        <v>22761.0</v>
      </c>
      <c r="B4499" s="39">
        <f t="shared" si="1"/>
        <v>59</v>
      </c>
      <c r="C4499" s="39" t="str">
        <f>IFERROR(__xludf.DUMMYFUNCTION("IF(ISBETWEEN(B4499,60,69), ""Old"", IF(ISBETWEEN(B4499, 20, 29), ""Young"", ""Other""))"),"Other")</f>
        <v>Other</v>
      </c>
    </row>
    <row r="4500" hidden="1">
      <c r="A4500" s="40">
        <v>22762.0</v>
      </c>
      <c r="B4500" s="39">
        <f t="shared" si="1"/>
        <v>59</v>
      </c>
      <c r="C4500" s="39" t="str">
        <f>IFERROR(__xludf.DUMMYFUNCTION("IF(ISBETWEEN(B4500,60,69), ""Old"", IF(ISBETWEEN(B4500, 20, 29), ""Young"", ""Other""))"),"Other")</f>
        <v>Other</v>
      </c>
    </row>
    <row r="4501" hidden="1">
      <c r="A4501" s="40">
        <v>22763.0</v>
      </c>
      <c r="B4501" s="39">
        <f t="shared" si="1"/>
        <v>59</v>
      </c>
      <c r="C4501" s="39" t="str">
        <f>IFERROR(__xludf.DUMMYFUNCTION("IF(ISBETWEEN(B4501,60,69), ""Old"", IF(ISBETWEEN(B4501, 20, 29), ""Young"", ""Other""))"),"Other")</f>
        <v>Other</v>
      </c>
    </row>
    <row r="4502" hidden="1">
      <c r="A4502" s="40">
        <v>22764.0</v>
      </c>
      <c r="B4502" s="39">
        <f t="shared" si="1"/>
        <v>59</v>
      </c>
      <c r="C4502" s="39" t="str">
        <f>IFERROR(__xludf.DUMMYFUNCTION("IF(ISBETWEEN(B4502,60,69), ""Old"", IF(ISBETWEEN(B4502, 20, 29), ""Young"", ""Other""))"),"Other")</f>
        <v>Other</v>
      </c>
    </row>
    <row r="4503" hidden="1">
      <c r="A4503" s="40">
        <v>22765.0</v>
      </c>
      <c r="B4503" s="39">
        <f t="shared" si="1"/>
        <v>59</v>
      </c>
      <c r="C4503" s="39" t="str">
        <f>IFERROR(__xludf.DUMMYFUNCTION("IF(ISBETWEEN(B4503,60,69), ""Old"", IF(ISBETWEEN(B4503, 20, 29), ""Young"", ""Other""))"),"Other")</f>
        <v>Other</v>
      </c>
    </row>
    <row r="4504" hidden="1">
      <c r="A4504" s="40">
        <v>22766.0</v>
      </c>
      <c r="B4504" s="39">
        <f t="shared" si="1"/>
        <v>59</v>
      </c>
      <c r="C4504" s="39" t="str">
        <f>IFERROR(__xludf.DUMMYFUNCTION("IF(ISBETWEEN(B4504,60,69), ""Old"", IF(ISBETWEEN(B4504, 20, 29), ""Young"", ""Other""))"),"Other")</f>
        <v>Other</v>
      </c>
    </row>
    <row r="4505" hidden="1">
      <c r="A4505" s="40">
        <v>22767.0</v>
      </c>
      <c r="B4505" s="39">
        <f t="shared" si="1"/>
        <v>59</v>
      </c>
      <c r="C4505" s="39" t="str">
        <f>IFERROR(__xludf.DUMMYFUNCTION("IF(ISBETWEEN(B4505,60,69), ""Old"", IF(ISBETWEEN(B4505, 20, 29), ""Young"", ""Other""))"),"Other")</f>
        <v>Other</v>
      </c>
    </row>
    <row r="4506" hidden="1">
      <c r="A4506" s="40">
        <v>22768.0</v>
      </c>
      <c r="B4506" s="39">
        <f t="shared" si="1"/>
        <v>59</v>
      </c>
      <c r="C4506" s="39" t="str">
        <f>IFERROR(__xludf.DUMMYFUNCTION("IF(ISBETWEEN(B4506,60,69), ""Old"", IF(ISBETWEEN(B4506, 20, 29), ""Young"", ""Other""))"),"Other")</f>
        <v>Other</v>
      </c>
    </row>
    <row r="4507" hidden="1">
      <c r="A4507" s="40">
        <v>22769.0</v>
      </c>
      <c r="B4507" s="39">
        <f t="shared" si="1"/>
        <v>59</v>
      </c>
      <c r="C4507" s="39" t="str">
        <f>IFERROR(__xludf.DUMMYFUNCTION("IF(ISBETWEEN(B4507,60,69), ""Old"", IF(ISBETWEEN(B4507, 20, 29), ""Young"", ""Other""))"),"Other")</f>
        <v>Other</v>
      </c>
    </row>
    <row r="4508" hidden="1">
      <c r="A4508" s="40">
        <v>22770.0</v>
      </c>
      <c r="B4508" s="39">
        <f t="shared" si="1"/>
        <v>59</v>
      </c>
      <c r="C4508" s="39" t="str">
        <f>IFERROR(__xludf.DUMMYFUNCTION("IF(ISBETWEEN(B4508,60,69), ""Old"", IF(ISBETWEEN(B4508, 20, 29), ""Young"", ""Other""))"),"Other")</f>
        <v>Other</v>
      </c>
    </row>
    <row r="4509" hidden="1">
      <c r="A4509" s="40">
        <v>22771.0</v>
      </c>
      <c r="B4509" s="39">
        <f t="shared" si="1"/>
        <v>59</v>
      </c>
      <c r="C4509" s="39" t="str">
        <f>IFERROR(__xludf.DUMMYFUNCTION("IF(ISBETWEEN(B4509,60,69), ""Old"", IF(ISBETWEEN(B4509, 20, 29), ""Young"", ""Other""))"),"Other")</f>
        <v>Other</v>
      </c>
    </row>
    <row r="4510" hidden="1">
      <c r="A4510" s="40">
        <v>22772.0</v>
      </c>
      <c r="B4510" s="39">
        <f t="shared" si="1"/>
        <v>59</v>
      </c>
      <c r="C4510" s="39" t="str">
        <f>IFERROR(__xludf.DUMMYFUNCTION("IF(ISBETWEEN(B4510,60,69), ""Old"", IF(ISBETWEEN(B4510, 20, 29), ""Young"", ""Other""))"),"Other")</f>
        <v>Other</v>
      </c>
    </row>
    <row r="4511" hidden="1">
      <c r="A4511" s="40">
        <v>22773.0</v>
      </c>
      <c r="B4511" s="39">
        <f t="shared" si="1"/>
        <v>59</v>
      </c>
      <c r="C4511" s="39" t="str">
        <f>IFERROR(__xludf.DUMMYFUNCTION("IF(ISBETWEEN(B4511,60,69), ""Old"", IF(ISBETWEEN(B4511, 20, 29), ""Young"", ""Other""))"),"Other")</f>
        <v>Other</v>
      </c>
    </row>
    <row r="4512" hidden="1">
      <c r="A4512" s="40">
        <v>22774.0</v>
      </c>
      <c r="B4512" s="39">
        <f t="shared" si="1"/>
        <v>59</v>
      </c>
      <c r="C4512" s="39" t="str">
        <f>IFERROR(__xludf.DUMMYFUNCTION("IF(ISBETWEEN(B4512,60,69), ""Old"", IF(ISBETWEEN(B4512, 20, 29), ""Young"", ""Other""))"),"Other")</f>
        <v>Other</v>
      </c>
    </row>
    <row r="4513" hidden="1">
      <c r="A4513" s="40">
        <v>22775.0</v>
      </c>
      <c r="B4513" s="39">
        <f t="shared" si="1"/>
        <v>59</v>
      </c>
      <c r="C4513" s="39" t="str">
        <f>IFERROR(__xludf.DUMMYFUNCTION("IF(ISBETWEEN(B4513,60,69), ""Old"", IF(ISBETWEEN(B4513, 20, 29), ""Young"", ""Other""))"),"Other")</f>
        <v>Other</v>
      </c>
    </row>
    <row r="4514" hidden="1">
      <c r="A4514" s="40">
        <v>22776.0</v>
      </c>
      <c r="B4514" s="39">
        <f t="shared" si="1"/>
        <v>59</v>
      </c>
      <c r="C4514" s="39" t="str">
        <f>IFERROR(__xludf.DUMMYFUNCTION("IF(ISBETWEEN(B4514,60,69), ""Old"", IF(ISBETWEEN(B4514, 20, 29), ""Young"", ""Other""))"),"Other")</f>
        <v>Other</v>
      </c>
    </row>
    <row r="4515" hidden="1">
      <c r="A4515" s="40">
        <v>22777.0</v>
      </c>
      <c r="B4515" s="39">
        <f t="shared" si="1"/>
        <v>59</v>
      </c>
      <c r="C4515" s="39" t="str">
        <f>IFERROR(__xludf.DUMMYFUNCTION("IF(ISBETWEEN(B4515,60,69), ""Old"", IF(ISBETWEEN(B4515, 20, 29), ""Young"", ""Other""))"),"Other")</f>
        <v>Other</v>
      </c>
    </row>
    <row r="4516" hidden="1">
      <c r="A4516" s="40">
        <v>22778.0</v>
      </c>
      <c r="B4516" s="39">
        <f t="shared" si="1"/>
        <v>59</v>
      </c>
      <c r="C4516" s="39" t="str">
        <f>IFERROR(__xludf.DUMMYFUNCTION("IF(ISBETWEEN(B4516,60,69), ""Old"", IF(ISBETWEEN(B4516, 20, 29), ""Young"", ""Other""))"),"Other")</f>
        <v>Other</v>
      </c>
    </row>
    <row r="4517" hidden="1">
      <c r="A4517" s="40">
        <v>22779.0</v>
      </c>
      <c r="B4517" s="39">
        <f t="shared" si="1"/>
        <v>59</v>
      </c>
      <c r="C4517" s="39" t="str">
        <f>IFERROR(__xludf.DUMMYFUNCTION("IF(ISBETWEEN(B4517,60,69), ""Old"", IF(ISBETWEEN(B4517, 20, 29), ""Young"", ""Other""))"),"Other")</f>
        <v>Other</v>
      </c>
    </row>
    <row r="4518" hidden="1">
      <c r="A4518" s="40">
        <v>22780.0</v>
      </c>
      <c r="B4518" s="39">
        <f t="shared" si="1"/>
        <v>59</v>
      </c>
      <c r="C4518" s="39" t="str">
        <f>IFERROR(__xludf.DUMMYFUNCTION("IF(ISBETWEEN(B4518,60,69), ""Old"", IF(ISBETWEEN(B4518, 20, 29), ""Young"", ""Other""))"),"Other")</f>
        <v>Other</v>
      </c>
    </row>
    <row r="4519" hidden="1">
      <c r="A4519" s="40">
        <v>22781.0</v>
      </c>
      <c r="B4519" s="39">
        <f t="shared" si="1"/>
        <v>59</v>
      </c>
      <c r="C4519" s="39" t="str">
        <f>IFERROR(__xludf.DUMMYFUNCTION("IF(ISBETWEEN(B4519,60,69), ""Old"", IF(ISBETWEEN(B4519, 20, 29), ""Young"", ""Other""))"),"Other")</f>
        <v>Other</v>
      </c>
    </row>
    <row r="4520" hidden="1">
      <c r="A4520" s="40">
        <v>22782.0</v>
      </c>
      <c r="B4520" s="39">
        <f t="shared" si="1"/>
        <v>59</v>
      </c>
      <c r="C4520" s="39" t="str">
        <f>IFERROR(__xludf.DUMMYFUNCTION("IF(ISBETWEEN(B4520,60,69), ""Old"", IF(ISBETWEEN(B4520, 20, 29), ""Young"", ""Other""))"),"Other")</f>
        <v>Other</v>
      </c>
    </row>
    <row r="4521" hidden="1">
      <c r="A4521" s="40">
        <v>22783.0</v>
      </c>
      <c r="B4521" s="39">
        <f t="shared" si="1"/>
        <v>59</v>
      </c>
      <c r="C4521" s="39" t="str">
        <f>IFERROR(__xludf.DUMMYFUNCTION("IF(ISBETWEEN(B4521,60,69), ""Old"", IF(ISBETWEEN(B4521, 20, 29), ""Young"", ""Other""))"),"Other")</f>
        <v>Other</v>
      </c>
    </row>
    <row r="4522" hidden="1">
      <c r="A4522" s="40">
        <v>22784.0</v>
      </c>
      <c r="B4522" s="39">
        <f t="shared" si="1"/>
        <v>59</v>
      </c>
      <c r="C4522" s="39" t="str">
        <f>IFERROR(__xludf.DUMMYFUNCTION("IF(ISBETWEEN(B4522,60,69), ""Old"", IF(ISBETWEEN(B4522, 20, 29), ""Young"", ""Other""))"),"Other")</f>
        <v>Other</v>
      </c>
    </row>
    <row r="4523" hidden="1">
      <c r="A4523" s="40">
        <v>22785.0</v>
      </c>
      <c r="B4523" s="39">
        <f t="shared" si="1"/>
        <v>59</v>
      </c>
      <c r="C4523" s="39" t="str">
        <f>IFERROR(__xludf.DUMMYFUNCTION("IF(ISBETWEEN(B4523,60,69), ""Old"", IF(ISBETWEEN(B4523, 20, 29), ""Young"", ""Other""))"),"Other")</f>
        <v>Other</v>
      </c>
    </row>
    <row r="4524" hidden="1">
      <c r="A4524" s="40">
        <v>22786.0</v>
      </c>
      <c r="B4524" s="39">
        <f t="shared" si="1"/>
        <v>59</v>
      </c>
      <c r="C4524" s="39" t="str">
        <f>IFERROR(__xludf.DUMMYFUNCTION("IF(ISBETWEEN(B4524,60,69), ""Old"", IF(ISBETWEEN(B4524, 20, 29), ""Young"", ""Other""))"),"Other")</f>
        <v>Other</v>
      </c>
    </row>
    <row r="4525" hidden="1">
      <c r="A4525" s="40">
        <v>22787.0</v>
      </c>
      <c r="B4525" s="39">
        <f t="shared" si="1"/>
        <v>59</v>
      </c>
      <c r="C4525" s="39" t="str">
        <f>IFERROR(__xludf.DUMMYFUNCTION("IF(ISBETWEEN(B4525,60,69), ""Old"", IF(ISBETWEEN(B4525, 20, 29), ""Young"", ""Other""))"),"Other")</f>
        <v>Other</v>
      </c>
    </row>
    <row r="4526" hidden="1">
      <c r="A4526" s="40">
        <v>22788.0</v>
      </c>
      <c r="B4526" s="39">
        <f t="shared" si="1"/>
        <v>59</v>
      </c>
      <c r="C4526" s="39" t="str">
        <f>IFERROR(__xludf.DUMMYFUNCTION("IF(ISBETWEEN(B4526,60,69), ""Old"", IF(ISBETWEEN(B4526, 20, 29), ""Young"", ""Other""))"),"Other")</f>
        <v>Other</v>
      </c>
    </row>
    <row r="4527" hidden="1">
      <c r="A4527" s="40">
        <v>22789.0</v>
      </c>
      <c r="B4527" s="39">
        <f t="shared" si="1"/>
        <v>59</v>
      </c>
      <c r="C4527" s="39" t="str">
        <f>IFERROR(__xludf.DUMMYFUNCTION("IF(ISBETWEEN(B4527,60,69), ""Old"", IF(ISBETWEEN(B4527, 20, 29), ""Young"", ""Other""))"),"Other")</f>
        <v>Other</v>
      </c>
    </row>
    <row r="4528" hidden="1">
      <c r="A4528" s="40">
        <v>22790.0</v>
      </c>
      <c r="B4528" s="39">
        <f t="shared" si="1"/>
        <v>59</v>
      </c>
      <c r="C4528" s="39" t="str">
        <f>IFERROR(__xludf.DUMMYFUNCTION("IF(ISBETWEEN(B4528,60,69), ""Old"", IF(ISBETWEEN(B4528, 20, 29), ""Young"", ""Other""))"),"Other")</f>
        <v>Other</v>
      </c>
    </row>
    <row r="4529" hidden="1">
      <c r="A4529" s="40">
        <v>22791.0</v>
      </c>
      <c r="B4529" s="39">
        <f t="shared" si="1"/>
        <v>59</v>
      </c>
      <c r="C4529" s="39" t="str">
        <f>IFERROR(__xludf.DUMMYFUNCTION("IF(ISBETWEEN(B4529,60,69), ""Old"", IF(ISBETWEEN(B4529, 20, 29), ""Young"", ""Other""))"),"Other")</f>
        <v>Other</v>
      </c>
    </row>
    <row r="4530" hidden="1">
      <c r="A4530" s="40">
        <v>22792.0</v>
      </c>
      <c r="B4530" s="39">
        <f t="shared" si="1"/>
        <v>59</v>
      </c>
      <c r="C4530" s="39" t="str">
        <f>IFERROR(__xludf.DUMMYFUNCTION("IF(ISBETWEEN(B4530,60,69), ""Old"", IF(ISBETWEEN(B4530, 20, 29), ""Young"", ""Other""))"),"Other")</f>
        <v>Other</v>
      </c>
    </row>
    <row r="4531" hidden="1">
      <c r="A4531" s="40">
        <v>22793.0</v>
      </c>
      <c r="B4531" s="39">
        <f t="shared" si="1"/>
        <v>59</v>
      </c>
      <c r="C4531" s="39" t="str">
        <f>IFERROR(__xludf.DUMMYFUNCTION("IF(ISBETWEEN(B4531,60,69), ""Old"", IF(ISBETWEEN(B4531, 20, 29), ""Young"", ""Other""))"),"Other")</f>
        <v>Other</v>
      </c>
    </row>
    <row r="4532" hidden="1">
      <c r="A4532" s="40">
        <v>22794.0</v>
      </c>
      <c r="B4532" s="39">
        <f t="shared" si="1"/>
        <v>59</v>
      </c>
      <c r="C4532" s="39" t="str">
        <f>IFERROR(__xludf.DUMMYFUNCTION("IF(ISBETWEEN(B4532,60,69), ""Old"", IF(ISBETWEEN(B4532, 20, 29), ""Young"", ""Other""))"),"Other")</f>
        <v>Other</v>
      </c>
    </row>
    <row r="4533" hidden="1">
      <c r="A4533" s="40">
        <v>22795.0</v>
      </c>
      <c r="B4533" s="39">
        <f t="shared" si="1"/>
        <v>59</v>
      </c>
      <c r="C4533" s="39" t="str">
        <f>IFERROR(__xludf.DUMMYFUNCTION("IF(ISBETWEEN(B4533,60,69), ""Old"", IF(ISBETWEEN(B4533, 20, 29), ""Young"", ""Other""))"),"Other")</f>
        <v>Other</v>
      </c>
    </row>
    <row r="4534" hidden="1">
      <c r="A4534" s="40">
        <v>22796.0</v>
      </c>
      <c r="B4534" s="39">
        <f t="shared" si="1"/>
        <v>59</v>
      </c>
      <c r="C4534" s="39" t="str">
        <f>IFERROR(__xludf.DUMMYFUNCTION("IF(ISBETWEEN(B4534,60,69), ""Old"", IF(ISBETWEEN(B4534, 20, 29), ""Young"", ""Other""))"),"Other")</f>
        <v>Other</v>
      </c>
    </row>
    <row r="4535" hidden="1">
      <c r="A4535" s="40">
        <v>22797.0</v>
      </c>
      <c r="B4535" s="39">
        <f t="shared" si="1"/>
        <v>59</v>
      </c>
      <c r="C4535" s="39" t="str">
        <f>IFERROR(__xludf.DUMMYFUNCTION("IF(ISBETWEEN(B4535,60,69), ""Old"", IF(ISBETWEEN(B4535, 20, 29), ""Young"", ""Other""))"),"Other")</f>
        <v>Other</v>
      </c>
    </row>
    <row r="4536" hidden="1">
      <c r="A4536" s="40">
        <v>22798.0</v>
      </c>
      <c r="B4536" s="39">
        <f t="shared" si="1"/>
        <v>59</v>
      </c>
      <c r="C4536" s="39" t="str">
        <f>IFERROR(__xludf.DUMMYFUNCTION("IF(ISBETWEEN(B4536,60,69), ""Old"", IF(ISBETWEEN(B4536, 20, 29), ""Young"", ""Other""))"),"Other")</f>
        <v>Other</v>
      </c>
    </row>
    <row r="4537" hidden="1">
      <c r="A4537" s="40">
        <v>22799.0</v>
      </c>
      <c r="B4537" s="39">
        <f t="shared" si="1"/>
        <v>59</v>
      </c>
      <c r="C4537" s="39" t="str">
        <f>IFERROR(__xludf.DUMMYFUNCTION("IF(ISBETWEEN(B4537,60,69), ""Old"", IF(ISBETWEEN(B4537, 20, 29), ""Young"", ""Other""))"),"Other")</f>
        <v>Other</v>
      </c>
    </row>
    <row r="4538" hidden="1">
      <c r="A4538" s="40">
        <v>22800.0</v>
      </c>
      <c r="B4538" s="39">
        <f t="shared" si="1"/>
        <v>59</v>
      </c>
      <c r="C4538" s="39" t="str">
        <f>IFERROR(__xludf.DUMMYFUNCTION("IF(ISBETWEEN(B4538,60,69), ""Old"", IF(ISBETWEEN(B4538, 20, 29), ""Young"", ""Other""))"),"Other")</f>
        <v>Other</v>
      </c>
    </row>
    <row r="4539" hidden="1">
      <c r="A4539" s="40">
        <v>22801.0</v>
      </c>
      <c r="B4539" s="39">
        <f t="shared" si="1"/>
        <v>59</v>
      </c>
      <c r="C4539" s="39" t="str">
        <f>IFERROR(__xludf.DUMMYFUNCTION("IF(ISBETWEEN(B4539,60,69), ""Old"", IF(ISBETWEEN(B4539, 20, 29), ""Young"", ""Other""))"),"Other")</f>
        <v>Other</v>
      </c>
    </row>
    <row r="4540" hidden="1">
      <c r="A4540" s="40">
        <v>22802.0</v>
      </c>
      <c r="B4540" s="39">
        <f t="shared" si="1"/>
        <v>59</v>
      </c>
      <c r="C4540" s="39" t="str">
        <f>IFERROR(__xludf.DUMMYFUNCTION("IF(ISBETWEEN(B4540,60,69), ""Old"", IF(ISBETWEEN(B4540, 20, 29), ""Young"", ""Other""))"),"Other")</f>
        <v>Other</v>
      </c>
    </row>
    <row r="4541" hidden="1">
      <c r="A4541" s="40">
        <v>22803.0</v>
      </c>
      <c r="B4541" s="39">
        <f t="shared" si="1"/>
        <v>59</v>
      </c>
      <c r="C4541" s="39" t="str">
        <f>IFERROR(__xludf.DUMMYFUNCTION("IF(ISBETWEEN(B4541,60,69), ""Old"", IF(ISBETWEEN(B4541, 20, 29), ""Young"", ""Other""))"),"Other")</f>
        <v>Other</v>
      </c>
    </row>
    <row r="4542" hidden="1">
      <c r="A4542" s="40">
        <v>22804.0</v>
      </c>
      <c r="B4542" s="39">
        <f t="shared" si="1"/>
        <v>59</v>
      </c>
      <c r="C4542" s="39" t="str">
        <f>IFERROR(__xludf.DUMMYFUNCTION("IF(ISBETWEEN(B4542,60,69), ""Old"", IF(ISBETWEEN(B4542, 20, 29), ""Young"", ""Other""))"),"Other")</f>
        <v>Other</v>
      </c>
    </row>
    <row r="4543" hidden="1">
      <c r="A4543" s="40">
        <v>22805.0</v>
      </c>
      <c r="B4543" s="39">
        <f t="shared" si="1"/>
        <v>59</v>
      </c>
      <c r="C4543" s="39" t="str">
        <f>IFERROR(__xludf.DUMMYFUNCTION("IF(ISBETWEEN(B4543,60,69), ""Old"", IF(ISBETWEEN(B4543, 20, 29), ""Young"", ""Other""))"),"Other")</f>
        <v>Other</v>
      </c>
    </row>
    <row r="4544" hidden="1">
      <c r="A4544" s="40">
        <v>22806.0</v>
      </c>
      <c r="B4544" s="39">
        <f t="shared" si="1"/>
        <v>59</v>
      </c>
      <c r="C4544" s="39" t="str">
        <f>IFERROR(__xludf.DUMMYFUNCTION("IF(ISBETWEEN(B4544,60,69), ""Old"", IF(ISBETWEEN(B4544, 20, 29), ""Young"", ""Other""))"),"Other")</f>
        <v>Other</v>
      </c>
    </row>
    <row r="4545" hidden="1">
      <c r="A4545" s="40">
        <v>22807.0</v>
      </c>
      <c r="B4545" s="39">
        <f t="shared" si="1"/>
        <v>59</v>
      </c>
      <c r="C4545" s="39" t="str">
        <f>IFERROR(__xludf.DUMMYFUNCTION("IF(ISBETWEEN(B4545,60,69), ""Old"", IF(ISBETWEEN(B4545, 20, 29), ""Young"", ""Other""))"),"Other")</f>
        <v>Other</v>
      </c>
    </row>
    <row r="4546" hidden="1">
      <c r="A4546" s="40">
        <v>22808.0</v>
      </c>
      <c r="B4546" s="39">
        <f t="shared" si="1"/>
        <v>59</v>
      </c>
      <c r="C4546" s="39" t="str">
        <f>IFERROR(__xludf.DUMMYFUNCTION("IF(ISBETWEEN(B4546,60,69), ""Old"", IF(ISBETWEEN(B4546, 20, 29), ""Young"", ""Other""))"),"Other")</f>
        <v>Other</v>
      </c>
    </row>
    <row r="4547" hidden="1">
      <c r="A4547" s="40">
        <v>22809.0</v>
      </c>
      <c r="B4547" s="39">
        <f t="shared" si="1"/>
        <v>59</v>
      </c>
      <c r="C4547" s="39" t="str">
        <f>IFERROR(__xludf.DUMMYFUNCTION("IF(ISBETWEEN(B4547,60,69), ""Old"", IF(ISBETWEEN(B4547, 20, 29), ""Young"", ""Other""))"),"Other")</f>
        <v>Other</v>
      </c>
    </row>
    <row r="4548" hidden="1">
      <c r="A4548" s="40">
        <v>22810.0</v>
      </c>
      <c r="B4548" s="39">
        <f t="shared" si="1"/>
        <v>59</v>
      </c>
      <c r="C4548" s="39" t="str">
        <f>IFERROR(__xludf.DUMMYFUNCTION("IF(ISBETWEEN(B4548,60,69), ""Old"", IF(ISBETWEEN(B4548, 20, 29), ""Young"", ""Other""))"),"Other")</f>
        <v>Other</v>
      </c>
    </row>
    <row r="4549" hidden="1">
      <c r="A4549" s="40">
        <v>22811.0</v>
      </c>
      <c r="B4549" s="39">
        <f t="shared" si="1"/>
        <v>59</v>
      </c>
      <c r="C4549" s="39" t="str">
        <f>IFERROR(__xludf.DUMMYFUNCTION("IF(ISBETWEEN(B4549,60,69), ""Old"", IF(ISBETWEEN(B4549, 20, 29), ""Young"", ""Other""))"),"Other")</f>
        <v>Other</v>
      </c>
    </row>
    <row r="4550" hidden="1">
      <c r="A4550" s="40">
        <v>22812.0</v>
      </c>
      <c r="B4550" s="39">
        <f t="shared" si="1"/>
        <v>59</v>
      </c>
      <c r="C4550" s="39" t="str">
        <f>IFERROR(__xludf.DUMMYFUNCTION("IF(ISBETWEEN(B4550,60,69), ""Old"", IF(ISBETWEEN(B4550, 20, 29), ""Young"", ""Other""))"),"Other")</f>
        <v>Other</v>
      </c>
    </row>
    <row r="4551" hidden="1">
      <c r="A4551" s="40">
        <v>22813.0</v>
      </c>
      <c r="B4551" s="39">
        <f t="shared" si="1"/>
        <v>59</v>
      </c>
      <c r="C4551" s="39" t="str">
        <f>IFERROR(__xludf.DUMMYFUNCTION("IF(ISBETWEEN(B4551,60,69), ""Old"", IF(ISBETWEEN(B4551, 20, 29), ""Young"", ""Other""))"),"Other")</f>
        <v>Other</v>
      </c>
    </row>
    <row r="4552" hidden="1">
      <c r="A4552" s="40">
        <v>22814.0</v>
      </c>
      <c r="B4552" s="39">
        <f t="shared" si="1"/>
        <v>59</v>
      </c>
      <c r="C4552" s="39" t="str">
        <f>IFERROR(__xludf.DUMMYFUNCTION("IF(ISBETWEEN(B4552,60,69), ""Old"", IF(ISBETWEEN(B4552, 20, 29), ""Young"", ""Other""))"),"Other")</f>
        <v>Other</v>
      </c>
    </row>
    <row r="4553" hidden="1">
      <c r="A4553" s="40">
        <v>22815.0</v>
      </c>
      <c r="B4553" s="39">
        <f t="shared" si="1"/>
        <v>59</v>
      </c>
      <c r="C4553" s="39" t="str">
        <f>IFERROR(__xludf.DUMMYFUNCTION("IF(ISBETWEEN(B4553,60,69), ""Old"", IF(ISBETWEEN(B4553, 20, 29), ""Young"", ""Other""))"),"Other")</f>
        <v>Other</v>
      </c>
    </row>
    <row r="4554" hidden="1">
      <c r="A4554" s="40">
        <v>22816.0</v>
      </c>
      <c r="B4554" s="39">
        <f t="shared" si="1"/>
        <v>59</v>
      </c>
      <c r="C4554" s="39" t="str">
        <f>IFERROR(__xludf.DUMMYFUNCTION("IF(ISBETWEEN(B4554,60,69), ""Old"", IF(ISBETWEEN(B4554, 20, 29), ""Young"", ""Other""))"),"Other")</f>
        <v>Other</v>
      </c>
    </row>
    <row r="4555" hidden="1">
      <c r="A4555" s="40">
        <v>22817.0</v>
      </c>
      <c r="B4555" s="39">
        <f t="shared" si="1"/>
        <v>59</v>
      </c>
      <c r="C4555" s="39" t="str">
        <f>IFERROR(__xludf.DUMMYFUNCTION("IF(ISBETWEEN(B4555,60,69), ""Old"", IF(ISBETWEEN(B4555, 20, 29), ""Young"", ""Other""))"),"Other")</f>
        <v>Other</v>
      </c>
    </row>
    <row r="4556" hidden="1">
      <c r="A4556" s="40">
        <v>22818.0</v>
      </c>
      <c r="B4556" s="39">
        <f t="shared" si="1"/>
        <v>59</v>
      </c>
      <c r="C4556" s="39" t="str">
        <f>IFERROR(__xludf.DUMMYFUNCTION("IF(ISBETWEEN(B4556,60,69), ""Old"", IF(ISBETWEEN(B4556, 20, 29), ""Young"", ""Other""))"),"Other")</f>
        <v>Other</v>
      </c>
    </row>
    <row r="4557" hidden="1">
      <c r="A4557" s="40">
        <v>22819.0</v>
      </c>
      <c r="B4557" s="39">
        <f t="shared" si="1"/>
        <v>59</v>
      </c>
      <c r="C4557" s="39" t="str">
        <f>IFERROR(__xludf.DUMMYFUNCTION("IF(ISBETWEEN(B4557,60,69), ""Old"", IF(ISBETWEEN(B4557, 20, 29), ""Young"", ""Other""))"),"Other")</f>
        <v>Other</v>
      </c>
    </row>
    <row r="4558" hidden="1">
      <c r="A4558" s="40">
        <v>22820.0</v>
      </c>
      <c r="B4558" s="39">
        <f t="shared" si="1"/>
        <v>59</v>
      </c>
      <c r="C4558" s="39" t="str">
        <f>IFERROR(__xludf.DUMMYFUNCTION("IF(ISBETWEEN(B4558,60,69), ""Old"", IF(ISBETWEEN(B4558, 20, 29), ""Young"", ""Other""))"),"Other")</f>
        <v>Other</v>
      </c>
    </row>
    <row r="4559" hidden="1">
      <c r="A4559" s="40">
        <v>22821.0</v>
      </c>
      <c r="B4559" s="39">
        <f t="shared" si="1"/>
        <v>59</v>
      </c>
      <c r="C4559" s="39" t="str">
        <f>IFERROR(__xludf.DUMMYFUNCTION("IF(ISBETWEEN(B4559,60,69), ""Old"", IF(ISBETWEEN(B4559, 20, 29), ""Young"", ""Other""))"),"Other")</f>
        <v>Other</v>
      </c>
    </row>
    <row r="4560" hidden="1">
      <c r="A4560" s="40">
        <v>22822.0</v>
      </c>
      <c r="B4560" s="39">
        <f t="shared" si="1"/>
        <v>59</v>
      </c>
      <c r="C4560" s="39" t="str">
        <f>IFERROR(__xludf.DUMMYFUNCTION("IF(ISBETWEEN(B4560,60,69), ""Old"", IF(ISBETWEEN(B4560, 20, 29), ""Young"", ""Other""))"),"Other")</f>
        <v>Other</v>
      </c>
    </row>
    <row r="4561" hidden="1">
      <c r="A4561" s="40">
        <v>22823.0</v>
      </c>
      <c r="B4561" s="39">
        <f t="shared" si="1"/>
        <v>59</v>
      </c>
      <c r="C4561" s="39" t="str">
        <f>IFERROR(__xludf.DUMMYFUNCTION("IF(ISBETWEEN(B4561,60,69), ""Old"", IF(ISBETWEEN(B4561, 20, 29), ""Young"", ""Other""))"),"Other")</f>
        <v>Other</v>
      </c>
    </row>
    <row r="4562" hidden="1">
      <c r="A4562" s="40">
        <v>22824.0</v>
      </c>
      <c r="B4562" s="39">
        <f t="shared" si="1"/>
        <v>59</v>
      </c>
      <c r="C4562" s="39" t="str">
        <f>IFERROR(__xludf.DUMMYFUNCTION("IF(ISBETWEEN(B4562,60,69), ""Old"", IF(ISBETWEEN(B4562, 20, 29), ""Young"", ""Other""))"),"Other")</f>
        <v>Other</v>
      </c>
    </row>
    <row r="4563" hidden="1">
      <c r="A4563" s="40">
        <v>22825.0</v>
      </c>
      <c r="B4563" s="39">
        <f t="shared" si="1"/>
        <v>59</v>
      </c>
      <c r="C4563" s="39" t="str">
        <f>IFERROR(__xludf.DUMMYFUNCTION("IF(ISBETWEEN(B4563,60,69), ""Old"", IF(ISBETWEEN(B4563, 20, 29), ""Young"", ""Other""))"),"Other")</f>
        <v>Other</v>
      </c>
    </row>
    <row r="4564" hidden="1">
      <c r="A4564" s="40">
        <v>22826.0</v>
      </c>
      <c r="B4564" s="39">
        <f t="shared" si="1"/>
        <v>59</v>
      </c>
      <c r="C4564" s="39" t="str">
        <f>IFERROR(__xludf.DUMMYFUNCTION("IF(ISBETWEEN(B4564,60,69), ""Old"", IF(ISBETWEEN(B4564, 20, 29), ""Young"", ""Other""))"),"Other")</f>
        <v>Other</v>
      </c>
    </row>
    <row r="4565" hidden="1">
      <c r="A4565" s="40">
        <v>22827.0</v>
      </c>
      <c r="B4565" s="39">
        <f t="shared" si="1"/>
        <v>59</v>
      </c>
      <c r="C4565" s="39" t="str">
        <f>IFERROR(__xludf.DUMMYFUNCTION("IF(ISBETWEEN(B4565,60,69), ""Old"", IF(ISBETWEEN(B4565, 20, 29), ""Young"", ""Other""))"),"Other")</f>
        <v>Other</v>
      </c>
    </row>
    <row r="4566" hidden="1">
      <c r="A4566" s="40">
        <v>22828.0</v>
      </c>
      <c r="B4566" s="39">
        <f t="shared" si="1"/>
        <v>59</v>
      </c>
      <c r="C4566" s="39" t="str">
        <f>IFERROR(__xludf.DUMMYFUNCTION("IF(ISBETWEEN(B4566,60,69), ""Old"", IF(ISBETWEEN(B4566, 20, 29), ""Young"", ""Other""))"),"Other")</f>
        <v>Other</v>
      </c>
    </row>
    <row r="4567" hidden="1">
      <c r="A4567" s="40">
        <v>22829.0</v>
      </c>
      <c r="B4567" s="39">
        <f t="shared" si="1"/>
        <v>59</v>
      </c>
      <c r="C4567" s="39" t="str">
        <f>IFERROR(__xludf.DUMMYFUNCTION("IF(ISBETWEEN(B4567,60,69), ""Old"", IF(ISBETWEEN(B4567, 20, 29), ""Young"", ""Other""))"),"Other")</f>
        <v>Other</v>
      </c>
    </row>
    <row r="4568" hidden="1">
      <c r="A4568" s="40">
        <v>22830.0</v>
      </c>
      <c r="B4568" s="39">
        <f t="shared" si="1"/>
        <v>59</v>
      </c>
      <c r="C4568" s="39" t="str">
        <f>IFERROR(__xludf.DUMMYFUNCTION("IF(ISBETWEEN(B4568,60,69), ""Old"", IF(ISBETWEEN(B4568, 20, 29), ""Young"", ""Other""))"),"Other")</f>
        <v>Other</v>
      </c>
    </row>
    <row r="4569" hidden="1">
      <c r="A4569" s="40">
        <v>22831.0</v>
      </c>
      <c r="B4569" s="39">
        <f t="shared" si="1"/>
        <v>59</v>
      </c>
      <c r="C4569" s="39" t="str">
        <f>IFERROR(__xludf.DUMMYFUNCTION("IF(ISBETWEEN(B4569,60,69), ""Old"", IF(ISBETWEEN(B4569, 20, 29), ""Young"", ""Other""))"),"Other")</f>
        <v>Other</v>
      </c>
    </row>
    <row r="4570" hidden="1">
      <c r="A4570" s="40">
        <v>22832.0</v>
      </c>
      <c r="B4570" s="39">
        <f t="shared" si="1"/>
        <v>59</v>
      </c>
      <c r="C4570" s="39" t="str">
        <f>IFERROR(__xludf.DUMMYFUNCTION("IF(ISBETWEEN(B4570,60,69), ""Old"", IF(ISBETWEEN(B4570, 20, 29), ""Young"", ""Other""))"),"Other")</f>
        <v>Other</v>
      </c>
    </row>
    <row r="4571" hidden="1">
      <c r="A4571" s="40">
        <v>22833.0</v>
      </c>
      <c r="B4571" s="39">
        <f t="shared" si="1"/>
        <v>59</v>
      </c>
      <c r="C4571" s="39" t="str">
        <f>IFERROR(__xludf.DUMMYFUNCTION("IF(ISBETWEEN(B4571,60,69), ""Old"", IF(ISBETWEEN(B4571, 20, 29), ""Young"", ""Other""))"),"Other")</f>
        <v>Other</v>
      </c>
    </row>
    <row r="4572" hidden="1">
      <c r="A4572" s="40">
        <v>22834.0</v>
      </c>
      <c r="B4572" s="39">
        <f t="shared" si="1"/>
        <v>59</v>
      </c>
      <c r="C4572" s="39" t="str">
        <f>IFERROR(__xludf.DUMMYFUNCTION("IF(ISBETWEEN(B4572,60,69), ""Old"", IF(ISBETWEEN(B4572, 20, 29), ""Young"", ""Other""))"),"Other")</f>
        <v>Other</v>
      </c>
    </row>
    <row r="4573" hidden="1">
      <c r="A4573" s="40">
        <v>22835.0</v>
      </c>
      <c r="B4573" s="39">
        <f t="shared" si="1"/>
        <v>59</v>
      </c>
      <c r="C4573" s="39" t="str">
        <f>IFERROR(__xludf.DUMMYFUNCTION("IF(ISBETWEEN(B4573,60,69), ""Old"", IF(ISBETWEEN(B4573, 20, 29), ""Young"", ""Other""))"),"Other")</f>
        <v>Other</v>
      </c>
    </row>
    <row r="4574" hidden="1">
      <c r="A4574" s="40">
        <v>22836.0</v>
      </c>
      <c r="B4574" s="39">
        <f t="shared" si="1"/>
        <v>59</v>
      </c>
      <c r="C4574" s="39" t="str">
        <f>IFERROR(__xludf.DUMMYFUNCTION("IF(ISBETWEEN(B4574,60,69), ""Old"", IF(ISBETWEEN(B4574, 20, 29), ""Young"", ""Other""))"),"Other")</f>
        <v>Other</v>
      </c>
    </row>
    <row r="4575" hidden="1">
      <c r="A4575" s="40">
        <v>22837.0</v>
      </c>
      <c r="B4575" s="39">
        <f t="shared" si="1"/>
        <v>59</v>
      </c>
      <c r="C4575" s="39" t="str">
        <f>IFERROR(__xludf.DUMMYFUNCTION("IF(ISBETWEEN(B4575,60,69), ""Old"", IF(ISBETWEEN(B4575, 20, 29), ""Young"", ""Other""))"),"Other")</f>
        <v>Other</v>
      </c>
    </row>
    <row r="4576" hidden="1">
      <c r="A4576" s="40">
        <v>22838.0</v>
      </c>
      <c r="B4576" s="39">
        <f t="shared" si="1"/>
        <v>59</v>
      </c>
      <c r="C4576" s="39" t="str">
        <f>IFERROR(__xludf.DUMMYFUNCTION("IF(ISBETWEEN(B4576,60,69), ""Old"", IF(ISBETWEEN(B4576, 20, 29), ""Young"", ""Other""))"),"Other")</f>
        <v>Other</v>
      </c>
    </row>
    <row r="4577" hidden="1">
      <c r="A4577" s="40">
        <v>22839.0</v>
      </c>
      <c r="B4577" s="39">
        <f t="shared" si="1"/>
        <v>59</v>
      </c>
      <c r="C4577" s="39" t="str">
        <f>IFERROR(__xludf.DUMMYFUNCTION("IF(ISBETWEEN(B4577,60,69), ""Old"", IF(ISBETWEEN(B4577, 20, 29), ""Young"", ""Other""))"),"Other")</f>
        <v>Other</v>
      </c>
    </row>
    <row r="4578" hidden="1">
      <c r="A4578" s="40">
        <v>22840.0</v>
      </c>
      <c r="B4578" s="39">
        <f t="shared" si="1"/>
        <v>59</v>
      </c>
      <c r="C4578" s="39" t="str">
        <f>IFERROR(__xludf.DUMMYFUNCTION("IF(ISBETWEEN(B4578,60,69), ""Old"", IF(ISBETWEEN(B4578, 20, 29), ""Young"", ""Other""))"),"Other")</f>
        <v>Other</v>
      </c>
    </row>
    <row r="4579" hidden="1">
      <c r="A4579" s="40">
        <v>22841.0</v>
      </c>
      <c r="B4579" s="39">
        <f t="shared" si="1"/>
        <v>59</v>
      </c>
      <c r="C4579" s="39" t="str">
        <f>IFERROR(__xludf.DUMMYFUNCTION("IF(ISBETWEEN(B4579,60,69), ""Old"", IF(ISBETWEEN(B4579, 20, 29), ""Young"", ""Other""))"),"Other")</f>
        <v>Other</v>
      </c>
    </row>
    <row r="4580" hidden="1">
      <c r="A4580" s="40">
        <v>22842.0</v>
      </c>
      <c r="B4580" s="39">
        <f t="shared" si="1"/>
        <v>59</v>
      </c>
      <c r="C4580" s="39" t="str">
        <f>IFERROR(__xludf.DUMMYFUNCTION("IF(ISBETWEEN(B4580,60,69), ""Old"", IF(ISBETWEEN(B4580, 20, 29), ""Young"", ""Other""))"),"Other")</f>
        <v>Other</v>
      </c>
    </row>
    <row r="4581" hidden="1">
      <c r="A4581" s="40">
        <v>22843.0</v>
      </c>
      <c r="B4581" s="39">
        <f t="shared" si="1"/>
        <v>59</v>
      </c>
      <c r="C4581" s="39" t="str">
        <f>IFERROR(__xludf.DUMMYFUNCTION("IF(ISBETWEEN(B4581,60,69), ""Old"", IF(ISBETWEEN(B4581, 20, 29), ""Young"", ""Other""))"),"Other")</f>
        <v>Other</v>
      </c>
    </row>
    <row r="4582" hidden="1">
      <c r="A4582" s="40">
        <v>22844.0</v>
      </c>
      <c r="B4582" s="39">
        <f t="shared" si="1"/>
        <v>59</v>
      </c>
      <c r="C4582" s="39" t="str">
        <f>IFERROR(__xludf.DUMMYFUNCTION("IF(ISBETWEEN(B4582,60,69), ""Old"", IF(ISBETWEEN(B4582, 20, 29), ""Young"", ""Other""))"),"Other")</f>
        <v>Other</v>
      </c>
    </row>
    <row r="4583" hidden="1">
      <c r="A4583" s="40">
        <v>22845.0</v>
      </c>
      <c r="B4583" s="39">
        <f t="shared" si="1"/>
        <v>59</v>
      </c>
      <c r="C4583" s="39" t="str">
        <f>IFERROR(__xludf.DUMMYFUNCTION("IF(ISBETWEEN(B4583,60,69), ""Old"", IF(ISBETWEEN(B4583, 20, 29), ""Young"", ""Other""))"),"Other")</f>
        <v>Other</v>
      </c>
    </row>
    <row r="4584" hidden="1">
      <c r="A4584" s="40">
        <v>22846.0</v>
      </c>
      <c r="B4584" s="39">
        <f t="shared" si="1"/>
        <v>59</v>
      </c>
      <c r="C4584" s="39" t="str">
        <f>IFERROR(__xludf.DUMMYFUNCTION("IF(ISBETWEEN(B4584,60,69), ""Old"", IF(ISBETWEEN(B4584, 20, 29), ""Young"", ""Other""))"),"Other")</f>
        <v>Other</v>
      </c>
    </row>
    <row r="4585" hidden="1">
      <c r="A4585" s="40">
        <v>22847.0</v>
      </c>
      <c r="B4585" s="39">
        <f t="shared" si="1"/>
        <v>59</v>
      </c>
      <c r="C4585" s="39" t="str">
        <f>IFERROR(__xludf.DUMMYFUNCTION("IF(ISBETWEEN(B4585,60,69), ""Old"", IF(ISBETWEEN(B4585, 20, 29), ""Young"", ""Other""))"),"Other")</f>
        <v>Other</v>
      </c>
    </row>
    <row r="4586" hidden="1">
      <c r="A4586" s="40">
        <v>22848.0</v>
      </c>
      <c r="B4586" s="39">
        <f t="shared" si="1"/>
        <v>59</v>
      </c>
      <c r="C4586" s="39" t="str">
        <f>IFERROR(__xludf.DUMMYFUNCTION("IF(ISBETWEEN(B4586,60,69), ""Old"", IF(ISBETWEEN(B4586, 20, 29), ""Young"", ""Other""))"),"Other")</f>
        <v>Other</v>
      </c>
    </row>
    <row r="4587" hidden="1">
      <c r="A4587" s="40">
        <v>22849.0</v>
      </c>
      <c r="B4587" s="39">
        <f t="shared" si="1"/>
        <v>59</v>
      </c>
      <c r="C4587" s="39" t="str">
        <f>IFERROR(__xludf.DUMMYFUNCTION("IF(ISBETWEEN(B4587,60,69), ""Old"", IF(ISBETWEEN(B4587, 20, 29), ""Young"", ""Other""))"),"Other")</f>
        <v>Other</v>
      </c>
    </row>
    <row r="4588" hidden="1">
      <c r="A4588" s="40">
        <v>22850.0</v>
      </c>
      <c r="B4588" s="39">
        <f t="shared" si="1"/>
        <v>59</v>
      </c>
      <c r="C4588" s="39" t="str">
        <f>IFERROR(__xludf.DUMMYFUNCTION("IF(ISBETWEEN(B4588,60,69), ""Old"", IF(ISBETWEEN(B4588, 20, 29), ""Young"", ""Other""))"),"Other")</f>
        <v>Other</v>
      </c>
    </row>
    <row r="4589" hidden="1">
      <c r="A4589" s="40">
        <v>22851.0</v>
      </c>
      <c r="B4589" s="39">
        <f t="shared" si="1"/>
        <v>59</v>
      </c>
      <c r="C4589" s="39" t="str">
        <f>IFERROR(__xludf.DUMMYFUNCTION("IF(ISBETWEEN(B4589,60,69), ""Old"", IF(ISBETWEEN(B4589, 20, 29), ""Young"", ""Other""))"),"Other")</f>
        <v>Other</v>
      </c>
    </row>
    <row r="4590" hidden="1">
      <c r="A4590" s="40">
        <v>22852.0</v>
      </c>
      <c r="B4590" s="39">
        <f t="shared" si="1"/>
        <v>59</v>
      </c>
      <c r="C4590" s="39" t="str">
        <f>IFERROR(__xludf.DUMMYFUNCTION("IF(ISBETWEEN(B4590,60,69), ""Old"", IF(ISBETWEEN(B4590, 20, 29), ""Young"", ""Other""))"),"Other")</f>
        <v>Other</v>
      </c>
    </row>
    <row r="4591" hidden="1">
      <c r="A4591" s="40">
        <v>22853.0</v>
      </c>
      <c r="B4591" s="39">
        <f t="shared" si="1"/>
        <v>59</v>
      </c>
      <c r="C4591" s="39" t="str">
        <f>IFERROR(__xludf.DUMMYFUNCTION("IF(ISBETWEEN(B4591,60,69), ""Old"", IF(ISBETWEEN(B4591, 20, 29), ""Young"", ""Other""))"),"Other")</f>
        <v>Other</v>
      </c>
    </row>
    <row r="4592" hidden="1">
      <c r="A4592" s="40">
        <v>22854.0</v>
      </c>
      <c r="B4592" s="39">
        <f t="shared" si="1"/>
        <v>59</v>
      </c>
      <c r="C4592" s="39" t="str">
        <f>IFERROR(__xludf.DUMMYFUNCTION("IF(ISBETWEEN(B4592,60,69), ""Old"", IF(ISBETWEEN(B4592, 20, 29), ""Young"", ""Other""))"),"Other")</f>
        <v>Other</v>
      </c>
    </row>
    <row r="4593" hidden="1">
      <c r="A4593" s="40">
        <v>22855.0</v>
      </c>
      <c r="B4593" s="39">
        <f t="shared" si="1"/>
        <v>59</v>
      </c>
      <c r="C4593" s="39" t="str">
        <f>IFERROR(__xludf.DUMMYFUNCTION("IF(ISBETWEEN(B4593,60,69), ""Old"", IF(ISBETWEEN(B4593, 20, 29), ""Young"", ""Other""))"),"Other")</f>
        <v>Other</v>
      </c>
    </row>
    <row r="4594" hidden="1">
      <c r="A4594" s="40">
        <v>22856.0</v>
      </c>
      <c r="B4594" s="39">
        <f t="shared" si="1"/>
        <v>59</v>
      </c>
      <c r="C4594" s="39" t="str">
        <f>IFERROR(__xludf.DUMMYFUNCTION("IF(ISBETWEEN(B4594,60,69), ""Old"", IF(ISBETWEEN(B4594, 20, 29), ""Young"", ""Other""))"),"Other")</f>
        <v>Other</v>
      </c>
    </row>
    <row r="4595" hidden="1">
      <c r="A4595" s="40">
        <v>22857.0</v>
      </c>
      <c r="B4595" s="39">
        <f t="shared" si="1"/>
        <v>59</v>
      </c>
      <c r="C4595" s="39" t="str">
        <f>IFERROR(__xludf.DUMMYFUNCTION("IF(ISBETWEEN(B4595,60,69), ""Old"", IF(ISBETWEEN(B4595, 20, 29), ""Young"", ""Other""))"),"Other")</f>
        <v>Other</v>
      </c>
    </row>
    <row r="4596" hidden="1">
      <c r="A4596" s="40">
        <v>22858.0</v>
      </c>
      <c r="B4596" s="39">
        <f t="shared" si="1"/>
        <v>59</v>
      </c>
      <c r="C4596" s="39" t="str">
        <f>IFERROR(__xludf.DUMMYFUNCTION("IF(ISBETWEEN(B4596,60,69), ""Old"", IF(ISBETWEEN(B4596, 20, 29), ""Young"", ""Other""))"),"Other")</f>
        <v>Other</v>
      </c>
    </row>
    <row r="4597" hidden="1">
      <c r="A4597" s="40">
        <v>22859.0</v>
      </c>
      <c r="B4597" s="39">
        <f t="shared" si="1"/>
        <v>59</v>
      </c>
      <c r="C4597" s="39" t="str">
        <f>IFERROR(__xludf.DUMMYFUNCTION("IF(ISBETWEEN(B4597,60,69), ""Old"", IF(ISBETWEEN(B4597, 20, 29), ""Young"", ""Other""))"),"Other")</f>
        <v>Other</v>
      </c>
    </row>
    <row r="4598" hidden="1">
      <c r="A4598" s="40">
        <v>22860.0</v>
      </c>
      <c r="B4598" s="39">
        <f t="shared" si="1"/>
        <v>59</v>
      </c>
      <c r="C4598" s="39" t="str">
        <f>IFERROR(__xludf.DUMMYFUNCTION("IF(ISBETWEEN(B4598,60,69), ""Old"", IF(ISBETWEEN(B4598, 20, 29), ""Young"", ""Other""))"),"Other")</f>
        <v>Other</v>
      </c>
    </row>
    <row r="4599" hidden="1">
      <c r="A4599" s="40">
        <v>22861.0</v>
      </c>
      <c r="B4599" s="39">
        <f t="shared" si="1"/>
        <v>59</v>
      </c>
      <c r="C4599" s="39" t="str">
        <f>IFERROR(__xludf.DUMMYFUNCTION("IF(ISBETWEEN(B4599,60,69), ""Old"", IF(ISBETWEEN(B4599, 20, 29), ""Young"", ""Other""))"),"Other")</f>
        <v>Other</v>
      </c>
    </row>
    <row r="4600" hidden="1">
      <c r="A4600" s="40">
        <v>22862.0</v>
      </c>
      <c r="B4600" s="39">
        <f t="shared" si="1"/>
        <v>59</v>
      </c>
      <c r="C4600" s="39" t="str">
        <f>IFERROR(__xludf.DUMMYFUNCTION("IF(ISBETWEEN(B4600,60,69), ""Old"", IF(ISBETWEEN(B4600, 20, 29), ""Young"", ""Other""))"),"Other")</f>
        <v>Other</v>
      </c>
    </row>
    <row r="4601" hidden="1">
      <c r="A4601" s="40">
        <v>22863.0</v>
      </c>
      <c r="B4601" s="39">
        <f t="shared" si="1"/>
        <v>59</v>
      </c>
      <c r="C4601" s="39" t="str">
        <f>IFERROR(__xludf.DUMMYFUNCTION("IF(ISBETWEEN(B4601,60,69), ""Old"", IF(ISBETWEEN(B4601, 20, 29), ""Young"", ""Other""))"),"Other")</f>
        <v>Other</v>
      </c>
    </row>
    <row r="4602" hidden="1">
      <c r="A4602" s="40">
        <v>22864.0</v>
      </c>
      <c r="B4602" s="39">
        <f t="shared" si="1"/>
        <v>59</v>
      </c>
      <c r="C4602" s="39" t="str">
        <f>IFERROR(__xludf.DUMMYFUNCTION("IF(ISBETWEEN(B4602,60,69), ""Old"", IF(ISBETWEEN(B4602, 20, 29), ""Young"", ""Other""))"),"Other")</f>
        <v>Other</v>
      </c>
    </row>
    <row r="4603" hidden="1">
      <c r="A4603" s="40">
        <v>22865.0</v>
      </c>
      <c r="B4603" s="39">
        <f t="shared" si="1"/>
        <v>59</v>
      </c>
      <c r="C4603" s="39" t="str">
        <f>IFERROR(__xludf.DUMMYFUNCTION("IF(ISBETWEEN(B4603,60,69), ""Old"", IF(ISBETWEEN(B4603, 20, 29), ""Young"", ""Other""))"),"Other")</f>
        <v>Other</v>
      </c>
    </row>
    <row r="4604" hidden="1">
      <c r="A4604" s="40">
        <v>22866.0</v>
      </c>
      <c r="B4604" s="39">
        <f t="shared" si="1"/>
        <v>59</v>
      </c>
      <c r="C4604" s="39" t="str">
        <f>IFERROR(__xludf.DUMMYFUNCTION("IF(ISBETWEEN(B4604,60,69), ""Old"", IF(ISBETWEEN(B4604, 20, 29), ""Young"", ""Other""))"),"Other")</f>
        <v>Other</v>
      </c>
    </row>
    <row r="4605" hidden="1">
      <c r="A4605" s="40">
        <v>22867.0</v>
      </c>
      <c r="B4605" s="39">
        <f t="shared" si="1"/>
        <v>59</v>
      </c>
      <c r="C4605" s="39" t="str">
        <f>IFERROR(__xludf.DUMMYFUNCTION("IF(ISBETWEEN(B4605,60,69), ""Old"", IF(ISBETWEEN(B4605, 20, 29), ""Young"", ""Other""))"),"Other")</f>
        <v>Other</v>
      </c>
    </row>
    <row r="4606" hidden="1">
      <c r="A4606" s="40">
        <v>22868.0</v>
      </c>
      <c r="B4606" s="39">
        <f t="shared" si="1"/>
        <v>59</v>
      </c>
      <c r="C4606" s="39" t="str">
        <f>IFERROR(__xludf.DUMMYFUNCTION("IF(ISBETWEEN(B4606,60,69), ""Old"", IF(ISBETWEEN(B4606, 20, 29), ""Young"", ""Other""))"),"Other")</f>
        <v>Other</v>
      </c>
    </row>
    <row r="4607" hidden="1">
      <c r="A4607" s="40">
        <v>22869.0</v>
      </c>
      <c r="B4607" s="39">
        <f t="shared" si="1"/>
        <v>59</v>
      </c>
      <c r="C4607" s="39" t="str">
        <f>IFERROR(__xludf.DUMMYFUNCTION("IF(ISBETWEEN(B4607,60,69), ""Old"", IF(ISBETWEEN(B4607, 20, 29), ""Young"", ""Other""))"),"Other")</f>
        <v>Other</v>
      </c>
    </row>
    <row r="4608" hidden="1">
      <c r="A4608" s="40">
        <v>22870.0</v>
      </c>
      <c r="B4608" s="39">
        <f t="shared" si="1"/>
        <v>59</v>
      </c>
      <c r="C4608" s="39" t="str">
        <f>IFERROR(__xludf.DUMMYFUNCTION("IF(ISBETWEEN(B4608,60,69), ""Old"", IF(ISBETWEEN(B4608, 20, 29), ""Young"", ""Other""))"),"Other")</f>
        <v>Other</v>
      </c>
    </row>
    <row r="4609" hidden="1">
      <c r="A4609" s="40">
        <v>22871.0</v>
      </c>
      <c r="B4609" s="39">
        <f t="shared" si="1"/>
        <v>59</v>
      </c>
      <c r="C4609" s="39" t="str">
        <f>IFERROR(__xludf.DUMMYFUNCTION("IF(ISBETWEEN(B4609,60,69), ""Old"", IF(ISBETWEEN(B4609, 20, 29), ""Young"", ""Other""))"),"Other")</f>
        <v>Other</v>
      </c>
    </row>
    <row r="4610" hidden="1">
      <c r="A4610" s="40">
        <v>22872.0</v>
      </c>
      <c r="B4610" s="39">
        <f t="shared" si="1"/>
        <v>59</v>
      </c>
      <c r="C4610" s="39" t="str">
        <f>IFERROR(__xludf.DUMMYFUNCTION("IF(ISBETWEEN(B4610,60,69), ""Old"", IF(ISBETWEEN(B4610, 20, 29), ""Young"", ""Other""))"),"Other")</f>
        <v>Other</v>
      </c>
    </row>
    <row r="4611" hidden="1">
      <c r="A4611" s="40">
        <v>22873.0</v>
      </c>
      <c r="B4611" s="39">
        <f t="shared" si="1"/>
        <v>59</v>
      </c>
      <c r="C4611" s="39" t="str">
        <f>IFERROR(__xludf.DUMMYFUNCTION("IF(ISBETWEEN(B4611,60,69), ""Old"", IF(ISBETWEEN(B4611, 20, 29), ""Young"", ""Other""))"),"Other")</f>
        <v>Other</v>
      </c>
    </row>
    <row r="4612" hidden="1">
      <c r="A4612" s="40">
        <v>22874.0</v>
      </c>
      <c r="B4612" s="39">
        <f t="shared" si="1"/>
        <v>59</v>
      </c>
      <c r="C4612" s="39" t="str">
        <f>IFERROR(__xludf.DUMMYFUNCTION("IF(ISBETWEEN(B4612,60,69), ""Old"", IF(ISBETWEEN(B4612, 20, 29), ""Young"", ""Other""))"),"Other")</f>
        <v>Other</v>
      </c>
    </row>
    <row r="4613" hidden="1">
      <c r="A4613" s="40">
        <v>22875.0</v>
      </c>
      <c r="B4613" s="39">
        <f t="shared" si="1"/>
        <v>59</v>
      </c>
      <c r="C4613" s="39" t="str">
        <f>IFERROR(__xludf.DUMMYFUNCTION("IF(ISBETWEEN(B4613,60,69), ""Old"", IF(ISBETWEEN(B4613, 20, 29), ""Young"", ""Other""))"),"Other")</f>
        <v>Other</v>
      </c>
    </row>
    <row r="4614" hidden="1">
      <c r="A4614" s="40">
        <v>22876.0</v>
      </c>
      <c r="B4614" s="39">
        <f t="shared" si="1"/>
        <v>59</v>
      </c>
      <c r="C4614" s="39" t="str">
        <f>IFERROR(__xludf.DUMMYFUNCTION("IF(ISBETWEEN(B4614,60,69), ""Old"", IF(ISBETWEEN(B4614, 20, 29), ""Young"", ""Other""))"),"Other")</f>
        <v>Other</v>
      </c>
    </row>
    <row r="4615" hidden="1">
      <c r="A4615" s="40">
        <v>22877.0</v>
      </c>
      <c r="B4615" s="39">
        <f t="shared" si="1"/>
        <v>59</v>
      </c>
      <c r="C4615" s="39" t="str">
        <f>IFERROR(__xludf.DUMMYFUNCTION("IF(ISBETWEEN(B4615,60,69), ""Old"", IF(ISBETWEEN(B4615, 20, 29), ""Young"", ""Other""))"),"Other")</f>
        <v>Other</v>
      </c>
    </row>
    <row r="4616" hidden="1">
      <c r="A4616" s="40">
        <v>22878.0</v>
      </c>
      <c r="B4616" s="39">
        <f t="shared" si="1"/>
        <v>59</v>
      </c>
      <c r="C4616" s="39" t="str">
        <f>IFERROR(__xludf.DUMMYFUNCTION("IF(ISBETWEEN(B4616,60,69), ""Old"", IF(ISBETWEEN(B4616, 20, 29), ""Young"", ""Other""))"),"Other")</f>
        <v>Other</v>
      </c>
    </row>
    <row r="4617" hidden="1">
      <c r="A4617" s="40">
        <v>22879.0</v>
      </c>
      <c r="B4617" s="39">
        <f t="shared" si="1"/>
        <v>59</v>
      </c>
      <c r="C4617" s="39" t="str">
        <f>IFERROR(__xludf.DUMMYFUNCTION("IF(ISBETWEEN(B4617,60,69), ""Old"", IF(ISBETWEEN(B4617, 20, 29), ""Young"", ""Other""))"),"Other")</f>
        <v>Other</v>
      </c>
    </row>
    <row r="4618" hidden="1">
      <c r="A4618" s="40">
        <v>22880.0</v>
      </c>
      <c r="B4618" s="39">
        <f t="shared" si="1"/>
        <v>59</v>
      </c>
      <c r="C4618" s="39" t="str">
        <f>IFERROR(__xludf.DUMMYFUNCTION("IF(ISBETWEEN(B4618,60,69), ""Old"", IF(ISBETWEEN(B4618, 20, 29), ""Young"", ""Other""))"),"Other")</f>
        <v>Other</v>
      </c>
    </row>
    <row r="4619" hidden="1">
      <c r="A4619" s="40">
        <v>22881.0</v>
      </c>
      <c r="B4619" s="39">
        <f t="shared" si="1"/>
        <v>59</v>
      </c>
      <c r="C4619" s="39" t="str">
        <f>IFERROR(__xludf.DUMMYFUNCTION("IF(ISBETWEEN(B4619,60,69), ""Old"", IF(ISBETWEEN(B4619, 20, 29), ""Young"", ""Other""))"),"Other")</f>
        <v>Other</v>
      </c>
    </row>
    <row r="4620" hidden="1">
      <c r="A4620" s="40">
        <v>22882.0</v>
      </c>
      <c r="B4620" s="39">
        <f t="shared" si="1"/>
        <v>59</v>
      </c>
      <c r="C4620" s="39" t="str">
        <f>IFERROR(__xludf.DUMMYFUNCTION("IF(ISBETWEEN(B4620,60,69), ""Old"", IF(ISBETWEEN(B4620, 20, 29), ""Young"", ""Other""))"),"Other")</f>
        <v>Other</v>
      </c>
    </row>
    <row r="4621" hidden="1">
      <c r="A4621" s="40">
        <v>22883.0</v>
      </c>
      <c r="B4621" s="39">
        <f t="shared" si="1"/>
        <v>59</v>
      </c>
      <c r="C4621" s="39" t="str">
        <f>IFERROR(__xludf.DUMMYFUNCTION("IF(ISBETWEEN(B4621,60,69), ""Old"", IF(ISBETWEEN(B4621, 20, 29), ""Young"", ""Other""))"),"Other")</f>
        <v>Other</v>
      </c>
    </row>
    <row r="4622" hidden="1">
      <c r="A4622" s="40">
        <v>22884.0</v>
      </c>
      <c r="B4622" s="39">
        <f t="shared" si="1"/>
        <v>59</v>
      </c>
      <c r="C4622" s="39" t="str">
        <f>IFERROR(__xludf.DUMMYFUNCTION("IF(ISBETWEEN(B4622,60,69), ""Old"", IF(ISBETWEEN(B4622, 20, 29), ""Young"", ""Other""))"),"Other")</f>
        <v>Other</v>
      </c>
    </row>
    <row r="4623" hidden="1">
      <c r="A4623" s="40">
        <v>22885.0</v>
      </c>
      <c r="B4623" s="39">
        <f t="shared" si="1"/>
        <v>59</v>
      </c>
      <c r="C4623" s="39" t="str">
        <f>IFERROR(__xludf.DUMMYFUNCTION("IF(ISBETWEEN(B4623,60,69), ""Old"", IF(ISBETWEEN(B4623, 20, 29), ""Young"", ""Other""))"),"Other")</f>
        <v>Other</v>
      </c>
    </row>
    <row r="4624" hidden="1">
      <c r="A4624" s="40">
        <v>22886.0</v>
      </c>
      <c r="B4624" s="39">
        <f t="shared" si="1"/>
        <v>59</v>
      </c>
      <c r="C4624" s="39" t="str">
        <f>IFERROR(__xludf.DUMMYFUNCTION("IF(ISBETWEEN(B4624,60,69), ""Old"", IF(ISBETWEEN(B4624, 20, 29), ""Young"", ""Other""))"),"Other")</f>
        <v>Other</v>
      </c>
    </row>
    <row r="4625" hidden="1">
      <c r="A4625" s="40">
        <v>22887.0</v>
      </c>
      <c r="B4625" s="39">
        <f t="shared" si="1"/>
        <v>59</v>
      </c>
      <c r="C4625" s="39" t="str">
        <f>IFERROR(__xludf.DUMMYFUNCTION("IF(ISBETWEEN(B4625,60,69), ""Old"", IF(ISBETWEEN(B4625, 20, 29), ""Young"", ""Other""))"),"Other")</f>
        <v>Other</v>
      </c>
    </row>
    <row r="4626" hidden="1">
      <c r="A4626" s="40">
        <v>22888.0</v>
      </c>
      <c r="B4626" s="39">
        <f t="shared" si="1"/>
        <v>59</v>
      </c>
      <c r="C4626" s="39" t="str">
        <f>IFERROR(__xludf.DUMMYFUNCTION("IF(ISBETWEEN(B4626,60,69), ""Old"", IF(ISBETWEEN(B4626, 20, 29), ""Young"", ""Other""))"),"Other")</f>
        <v>Other</v>
      </c>
    </row>
    <row r="4627" hidden="1">
      <c r="A4627" s="40">
        <v>22889.0</v>
      </c>
      <c r="B4627" s="39">
        <f t="shared" si="1"/>
        <v>59</v>
      </c>
      <c r="C4627" s="39" t="str">
        <f>IFERROR(__xludf.DUMMYFUNCTION("IF(ISBETWEEN(B4627,60,69), ""Old"", IF(ISBETWEEN(B4627, 20, 29), ""Young"", ""Other""))"),"Other")</f>
        <v>Other</v>
      </c>
    </row>
    <row r="4628" hidden="1">
      <c r="A4628" s="40">
        <v>22890.0</v>
      </c>
      <c r="B4628" s="39">
        <f t="shared" si="1"/>
        <v>59</v>
      </c>
      <c r="C4628" s="39" t="str">
        <f>IFERROR(__xludf.DUMMYFUNCTION("IF(ISBETWEEN(B4628,60,69), ""Old"", IF(ISBETWEEN(B4628, 20, 29), ""Young"", ""Other""))"),"Other")</f>
        <v>Other</v>
      </c>
    </row>
    <row r="4629" hidden="1">
      <c r="A4629" s="40">
        <v>22891.0</v>
      </c>
      <c r="B4629" s="39">
        <f t="shared" si="1"/>
        <v>59</v>
      </c>
      <c r="C4629" s="39" t="str">
        <f>IFERROR(__xludf.DUMMYFUNCTION("IF(ISBETWEEN(B4629,60,69), ""Old"", IF(ISBETWEEN(B4629, 20, 29), ""Young"", ""Other""))"),"Other")</f>
        <v>Other</v>
      </c>
    </row>
    <row r="4630" hidden="1">
      <c r="A4630" s="40">
        <v>22892.0</v>
      </c>
      <c r="B4630" s="39">
        <f t="shared" si="1"/>
        <v>59</v>
      </c>
      <c r="C4630" s="39" t="str">
        <f>IFERROR(__xludf.DUMMYFUNCTION("IF(ISBETWEEN(B4630,60,69), ""Old"", IF(ISBETWEEN(B4630, 20, 29), ""Young"", ""Other""))"),"Other")</f>
        <v>Other</v>
      </c>
    </row>
    <row r="4631" hidden="1">
      <c r="A4631" s="40">
        <v>22893.0</v>
      </c>
      <c r="B4631" s="39">
        <f t="shared" si="1"/>
        <v>59</v>
      </c>
      <c r="C4631" s="39" t="str">
        <f>IFERROR(__xludf.DUMMYFUNCTION("IF(ISBETWEEN(B4631,60,69), ""Old"", IF(ISBETWEEN(B4631, 20, 29), ""Young"", ""Other""))"),"Other")</f>
        <v>Other</v>
      </c>
    </row>
    <row r="4632" hidden="1">
      <c r="A4632" s="40">
        <v>22894.0</v>
      </c>
      <c r="B4632" s="39">
        <f t="shared" si="1"/>
        <v>59</v>
      </c>
      <c r="C4632" s="39" t="str">
        <f>IFERROR(__xludf.DUMMYFUNCTION("IF(ISBETWEEN(B4632,60,69), ""Old"", IF(ISBETWEEN(B4632, 20, 29), ""Young"", ""Other""))"),"Other")</f>
        <v>Other</v>
      </c>
    </row>
    <row r="4633" hidden="1">
      <c r="A4633" s="40">
        <v>22895.0</v>
      </c>
      <c r="B4633" s="39">
        <f t="shared" si="1"/>
        <v>59</v>
      </c>
      <c r="C4633" s="39" t="str">
        <f>IFERROR(__xludf.DUMMYFUNCTION("IF(ISBETWEEN(B4633,60,69), ""Old"", IF(ISBETWEEN(B4633, 20, 29), ""Young"", ""Other""))"),"Other")</f>
        <v>Other</v>
      </c>
    </row>
    <row r="4634" hidden="1">
      <c r="A4634" s="40">
        <v>22896.0</v>
      </c>
      <c r="B4634" s="39">
        <f t="shared" si="1"/>
        <v>59</v>
      </c>
      <c r="C4634" s="39" t="str">
        <f>IFERROR(__xludf.DUMMYFUNCTION("IF(ISBETWEEN(B4634,60,69), ""Old"", IF(ISBETWEEN(B4634, 20, 29), ""Young"", ""Other""))"),"Other")</f>
        <v>Other</v>
      </c>
    </row>
    <row r="4635" hidden="1">
      <c r="A4635" s="40">
        <v>22897.0</v>
      </c>
      <c r="B4635" s="39">
        <f t="shared" si="1"/>
        <v>59</v>
      </c>
      <c r="C4635" s="39" t="str">
        <f>IFERROR(__xludf.DUMMYFUNCTION("IF(ISBETWEEN(B4635,60,69), ""Old"", IF(ISBETWEEN(B4635, 20, 29), ""Young"", ""Other""))"),"Other")</f>
        <v>Other</v>
      </c>
    </row>
    <row r="4636" hidden="1">
      <c r="A4636" s="40">
        <v>22898.0</v>
      </c>
      <c r="B4636" s="39">
        <f t="shared" si="1"/>
        <v>59</v>
      </c>
      <c r="C4636" s="39" t="str">
        <f>IFERROR(__xludf.DUMMYFUNCTION("IF(ISBETWEEN(B4636,60,69), ""Old"", IF(ISBETWEEN(B4636, 20, 29), ""Young"", ""Other""))"),"Other")</f>
        <v>Other</v>
      </c>
    </row>
    <row r="4637" hidden="1">
      <c r="A4637" s="40">
        <v>22899.0</v>
      </c>
      <c r="B4637" s="39">
        <f t="shared" si="1"/>
        <v>59</v>
      </c>
      <c r="C4637" s="39" t="str">
        <f>IFERROR(__xludf.DUMMYFUNCTION("IF(ISBETWEEN(B4637,60,69), ""Old"", IF(ISBETWEEN(B4637, 20, 29), ""Young"", ""Other""))"),"Other")</f>
        <v>Other</v>
      </c>
    </row>
    <row r="4638" hidden="1">
      <c r="A4638" s="40">
        <v>22900.0</v>
      </c>
      <c r="B4638" s="39">
        <f t="shared" si="1"/>
        <v>59</v>
      </c>
      <c r="C4638" s="39" t="str">
        <f>IFERROR(__xludf.DUMMYFUNCTION("IF(ISBETWEEN(B4638,60,69), ""Old"", IF(ISBETWEEN(B4638, 20, 29), ""Young"", ""Other""))"),"Other")</f>
        <v>Other</v>
      </c>
    </row>
    <row r="4639" hidden="1">
      <c r="A4639" s="40">
        <v>22901.0</v>
      </c>
      <c r="B4639" s="39">
        <f t="shared" si="1"/>
        <v>59</v>
      </c>
      <c r="C4639" s="39" t="str">
        <f>IFERROR(__xludf.DUMMYFUNCTION("IF(ISBETWEEN(B4639,60,69), ""Old"", IF(ISBETWEEN(B4639, 20, 29), ""Young"", ""Other""))"),"Other")</f>
        <v>Other</v>
      </c>
    </row>
    <row r="4640" hidden="1">
      <c r="A4640" s="40">
        <v>22902.0</v>
      </c>
      <c r="B4640" s="39">
        <f t="shared" si="1"/>
        <v>59</v>
      </c>
      <c r="C4640" s="39" t="str">
        <f>IFERROR(__xludf.DUMMYFUNCTION("IF(ISBETWEEN(B4640,60,69), ""Old"", IF(ISBETWEEN(B4640, 20, 29), ""Young"", ""Other""))"),"Other")</f>
        <v>Other</v>
      </c>
    </row>
    <row r="4641" hidden="1">
      <c r="A4641" s="40">
        <v>22903.0</v>
      </c>
      <c r="B4641" s="39">
        <f t="shared" si="1"/>
        <v>59</v>
      </c>
      <c r="C4641" s="39" t="str">
        <f>IFERROR(__xludf.DUMMYFUNCTION("IF(ISBETWEEN(B4641,60,69), ""Old"", IF(ISBETWEEN(B4641, 20, 29), ""Young"", ""Other""))"),"Other")</f>
        <v>Other</v>
      </c>
    </row>
    <row r="4642" hidden="1">
      <c r="A4642" s="40">
        <v>22904.0</v>
      </c>
      <c r="B4642" s="39">
        <f t="shared" si="1"/>
        <v>59</v>
      </c>
      <c r="C4642" s="39" t="str">
        <f>IFERROR(__xludf.DUMMYFUNCTION("IF(ISBETWEEN(B4642,60,69), ""Old"", IF(ISBETWEEN(B4642, 20, 29), ""Young"", ""Other""))"),"Other")</f>
        <v>Other</v>
      </c>
    </row>
    <row r="4643" hidden="1">
      <c r="A4643" s="40">
        <v>22905.0</v>
      </c>
      <c r="B4643" s="39">
        <f t="shared" si="1"/>
        <v>59</v>
      </c>
      <c r="C4643" s="39" t="str">
        <f>IFERROR(__xludf.DUMMYFUNCTION("IF(ISBETWEEN(B4643,60,69), ""Old"", IF(ISBETWEEN(B4643, 20, 29), ""Young"", ""Other""))"),"Other")</f>
        <v>Other</v>
      </c>
    </row>
    <row r="4644" hidden="1">
      <c r="A4644" s="40">
        <v>22906.0</v>
      </c>
      <c r="B4644" s="39">
        <f t="shared" si="1"/>
        <v>59</v>
      </c>
      <c r="C4644" s="39" t="str">
        <f>IFERROR(__xludf.DUMMYFUNCTION("IF(ISBETWEEN(B4644,60,69), ""Old"", IF(ISBETWEEN(B4644, 20, 29), ""Young"", ""Other""))"),"Other")</f>
        <v>Other</v>
      </c>
    </row>
    <row r="4645" hidden="1">
      <c r="A4645" s="40">
        <v>22907.0</v>
      </c>
      <c r="B4645" s="39">
        <f t="shared" si="1"/>
        <v>59</v>
      </c>
      <c r="C4645" s="39" t="str">
        <f>IFERROR(__xludf.DUMMYFUNCTION("IF(ISBETWEEN(B4645,60,69), ""Old"", IF(ISBETWEEN(B4645, 20, 29), ""Young"", ""Other""))"),"Other")</f>
        <v>Other</v>
      </c>
    </row>
    <row r="4646" hidden="1">
      <c r="A4646" s="40">
        <v>22908.0</v>
      </c>
      <c r="B4646" s="39">
        <f t="shared" si="1"/>
        <v>59</v>
      </c>
      <c r="C4646" s="39" t="str">
        <f>IFERROR(__xludf.DUMMYFUNCTION("IF(ISBETWEEN(B4646,60,69), ""Old"", IF(ISBETWEEN(B4646, 20, 29), ""Young"", ""Other""))"),"Other")</f>
        <v>Other</v>
      </c>
    </row>
    <row r="4647" hidden="1">
      <c r="A4647" s="40">
        <v>22909.0</v>
      </c>
      <c r="B4647" s="39">
        <f t="shared" si="1"/>
        <v>59</v>
      </c>
      <c r="C4647" s="39" t="str">
        <f>IFERROR(__xludf.DUMMYFUNCTION("IF(ISBETWEEN(B4647,60,69), ""Old"", IF(ISBETWEEN(B4647, 20, 29), ""Young"", ""Other""))"),"Other")</f>
        <v>Other</v>
      </c>
    </row>
    <row r="4648" hidden="1">
      <c r="A4648" s="40">
        <v>22910.0</v>
      </c>
      <c r="B4648" s="39">
        <f t="shared" si="1"/>
        <v>59</v>
      </c>
      <c r="C4648" s="39" t="str">
        <f>IFERROR(__xludf.DUMMYFUNCTION("IF(ISBETWEEN(B4648,60,69), ""Old"", IF(ISBETWEEN(B4648, 20, 29), ""Young"", ""Other""))"),"Other")</f>
        <v>Other</v>
      </c>
    </row>
    <row r="4649" hidden="1">
      <c r="A4649" s="40">
        <v>22911.0</v>
      </c>
      <c r="B4649" s="39">
        <f t="shared" si="1"/>
        <v>59</v>
      </c>
      <c r="C4649" s="39" t="str">
        <f>IFERROR(__xludf.DUMMYFUNCTION("IF(ISBETWEEN(B4649,60,69), ""Old"", IF(ISBETWEEN(B4649, 20, 29), ""Young"", ""Other""))"),"Other")</f>
        <v>Other</v>
      </c>
    </row>
    <row r="4650" hidden="1">
      <c r="A4650" s="40">
        <v>22912.0</v>
      </c>
      <c r="B4650" s="39">
        <f t="shared" si="1"/>
        <v>59</v>
      </c>
      <c r="C4650" s="39" t="str">
        <f>IFERROR(__xludf.DUMMYFUNCTION("IF(ISBETWEEN(B4650,60,69), ""Old"", IF(ISBETWEEN(B4650, 20, 29), ""Young"", ""Other""))"),"Other")</f>
        <v>Other</v>
      </c>
    </row>
    <row r="4651" hidden="1">
      <c r="A4651" s="40">
        <v>22913.0</v>
      </c>
      <c r="B4651" s="39">
        <f t="shared" si="1"/>
        <v>59</v>
      </c>
      <c r="C4651" s="39" t="str">
        <f>IFERROR(__xludf.DUMMYFUNCTION("IF(ISBETWEEN(B4651,60,69), ""Old"", IF(ISBETWEEN(B4651, 20, 29), ""Young"", ""Other""))"),"Other")</f>
        <v>Other</v>
      </c>
    </row>
    <row r="4652" hidden="1">
      <c r="A4652" s="40">
        <v>22914.0</v>
      </c>
      <c r="B4652" s="39">
        <f t="shared" si="1"/>
        <v>59</v>
      </c>
      <c r="C4652" s="39" t="str">
        <f>IFERROR(__xludf.DUMMYFUNCTION("IF(ISBETWEEN(B4652,60,69), ""Old"", IF(ISBETWEEN(B4652, 20, 29), ""Young"", ""Other""))"),"Other")</f>
        <v>Other</v>
      </c>
    </row>
    <row r="4653" hidden="1">
      <c r="A4653" s="40">
        <v>22915.0</v>
      </c>
      <c r="B4653" s="39">
        <f t="shared" si="1"/>
        <v>59</v>
      </c>
      <c r="C4653" s="39" t="str">
        <f>IFERROR(__xludf.DUMMYFUNCTION("IF(ISBETWEEN(B4653,60,69), ""Old"", IF(ISBETWEEN(B4653, 20, 29), ""Young"", ""Other""))"),"Other")</f>
        <v>Other</v>
      </c>
    </row>
    <row r="4654" hidden="1">
      <c r="A4654" s="40">
        <v>22916.0</v>
      </c>
      <c r="B4654" s="39">
        <f t="shared" si="1"/>
        <v>59</v>
      </c>
      <c r="C4654" s="39" t="str">
        <f>IFERROR(__xludf.DUMMYFUNCTION("IF(ISBETWEEN(B4654,60,69), ""Old"", IF(ISBETWEEN(B4654, 20, 29), ""Young"", ""Other""))"),"Other")</f>
        <v>Other</v>
      </c>
    </row>
    <row r="4655" hidden="1">
      <c r="A4655" s="40">
        <v>22917.0</v>
      </c>
      <c r="B4655" s="39">
        <f t="shared" si="1"/>
        <v>59</v>
      </c>
      <c r="C4655" s="39" t="str">
        <f>IFERROR(__xludf.DUMMYFUNCTION("IF(ISBETWEEN(B4655,60,69), ""Old"", IF(ISBETWEEN(B4655, 20, 29), ""Young"", ""Other""))"),"Other")</f>
        <v>Other</v>
      </c>
    </row>
    <row r="4656" hidden="1">
      <c r="A4656" s="40">
        <v>22918.0</v>
      </c>
      <c r="B4656" s="39">
        <f t="shared" si="1"/>
        <v>59</v>
      </c>
      <c r="C4656" s="39" t="str">
        <f>IFERROR(__xludf.DUMMYFUNCTION("IF(ISBETWEEN(B4656,60,69), ""Old"", IF(ISBETWEEN(B4656, 20, 29), ""Young"", ""Other""))"),"Other")</f>
        <v>Other</v>
      </c>
    </row>
    <row r="4657" hidden="1">
      <c r="A4657" s="40">
        <v>22919.0</v>
      </c>
      <c r="B4657" s="39">
        <f t="shared" si="1"/>
        <v>59</v>
      </c>
      <c r="C4657" s="39" t="str">
        <f>IFERROR(__xludf.DUMMYFUNCTION("IF(ISBETWEEN(B4657,60,69), ""Old"", IF(ISBETWEEN(B4657, 20, 29), ""Young"", ""Other""))"),"Other")</f>
        <v>Other</v>
      </c>
    </row>
    <row r="4658" hidden="1">
      <c r="A4658" s="40">
        <v>22920.0</v>
      </c>
      <c r="B4658" s="39">
        <f t="shared" si="1"/>
        <v>59</v>
      </c>
      <c r="C4658" s="39" t="str">
        <f>IFERROR(__xludf.DUMMYFUNCTION("IF(ISBETWEEN(B4658,60,69), ""Old"", IF(ISBETWEEN(B4658, 20, 29), ""Young"", ""Other""))"),"Other")</f>
        <v>Other</v>
      </c>
    </row>
    <row r="4659" hidden="1">
      <c r="A4659" s="40">
        <v>22921.0</v>
      </c>
      <c r="B4659" s="39">
        <f t="shared" si="1"/>
        <v>59</v>
      </c>
      <c r="C4659" s="39" t="str">
        <f>IFERROR(__xludf.DUMMYFUNCTION("IF(ISBETWEEN(B4659,60,69), ""Old"", IF(ISBETWEEN(B4659, 20, 29), ""Young"", ""Other""))"),"Other")</f>
        <v>Other</v>
      </c>
    </row>
    <row r="4660" hidden="1">
      <c r="A4660" s="40">
        <v>22922.0</v>
      </c>
      <c r="B4660" s="39">
        <f t="shared" si="1"/>
        <v>59</v>
      </c>
      <c r="C4660" s="39" t="str">
        <f>IFERROR(__xludf.DUMMYFUNCTION("IF(ISBETWEEN(B4660,60,69), ""Old"", IF(ISBETWEEN(B4660, 20, 29), ""Young"", ""Other""))"),"Other")</f>
        <v>Other</v>
      </c>
    </row>
    <row r="4661" hidden="1">
      <c r="A4661" s="40">
        <v>22923.0</v>
      </c>
      <c r="B4661" s="39">
        <f t="shared" si="1"/>
        <v>59</v>
      </c>
      <c r="C4661" s="39" t="str">
        <f>IFERROR(__xludf.DUMMYFUNCTION("IF(ISBETWEEN(B4661,60,69), ""Old"", IF(ISBETWEEN(B4661, 20, 29), ""Young"", ""Other""))"),"Other")</f>
        <v>Other</v>
      </c>
    </row>
    <row r="4662" hidden="1">
      <c r="A4662" s="40">
        <v>22924.0</v>
      </c>
      <c r="B4662" s="39">
        <f t="shared" si="1"/>
        <v>59</v>
      </c>
      <c r="C4662" s="39" t="str">
        <f>IFERROR(__xludf.DUMMYFUNCTION("IF(ISBETWEEN(B4662,60,69), ""Old"", IF(ISBETWEEN(B4662, 20, 29), ""Young"", ""Other""))"),"Other")</f>
        <v>Other</v>
      </c>
    </row>
    <row r="4663" hidden="1">
      <c r="A4663" s="40">
        <v>22925.0</v>
      </c>
      <c r="B4663" s="39">
        <f t="shared" si="1"/>
        <v>59</v>
      </c>
      <c r="C4663" s="39" t="str">
        <f>IFERROR(__xludf.DUMMYFUNCTION("IF(ISBETWEEN(B4663,60,69), ""Old"", IF(ISBETWEEN(B4663, 20, 29), ""Young"", ""Other""))"),"Other")</f>
        <v>Other</v>
      </c>
    </row>
    <row r="4664" hidden="1">
      <c r="A4664" s="40">
        <v>22926.0</v>
      </c>
      <c r="B4664" s="39">
        <f t="shared" si="1"/>
        <v>59</v>
      </c>
      <c r="C4664" s="39" t="str">
        <f>IFERROR(__xludf.DUMMYFUNCTION("IF(ISBETWEEN(B4664,60,69), ""Old"", IF(ISBETWEEN(B4664, 20, 29), ""Young"", ""Other""))"),"Other")</f>
        <v>Other</v>
      </c>
    </row>
    <row r="4665" hidden="1">
      <c r="A4665" s="40">
        <v>22927.0</v>
      </c>
      <c r="B4665" s="39">
        <f t="shared" si="1"/>
        <v>59</v>
      </c>
      <c r="C4665" s="39" t="str">
        <f>IFERROR(__xludf.DUMMYFUNCTION("IF(ISBETWEEN(B4665,60,69), ""Old"", IF(ISBETWEEN(B4665, 20, 29), ""Young"", ""Other""))"),"Other")</f>
        <v>Other</v>
      </c>
    </row>
    <row r="4666" hidden="1">
      <c r="A4666" s="40">
        <v>22928.0</v>
      </c>
      <c r="B4666" s="39">
        <f t="shared" si="1"/>
        <v>59</v>
      </c>
      <c r="C4666" s="39" t="str">
        <f>IFERROR(__xludf.DUMMYFUNCTION("IF(ISBETWEEN(B4666,60,69), ""Old"", IF(ISBETWEEN(B4666, 20, 29), ""Young"", ""Other""))"),"Other")</f>
        <v>Other</v>
      </c>
    </row>
    <row r="4667" hidden="1">
      <c r="A4667" s="40">
        <v>22929.0</v>
      </c>
      <c r="B4667" s="39">
        <f t="shared" si="1"/>
        <v>59</v>
      </c>
      <c r="C4667" s="39" t="str">
        <f>IFERROR(__xludf.DUMMYFUNCTION("IF(ISBETWEEN(B4667,60,69), ""Old"", IF(ISBETWEEN(B4667, 20, 29), ""Young"", ""Other""))"),"Other")</f>
        <v>Other</v>
      </c>
    </row>
    <row r="4668" hidden="1">
      <c r="A4668" s="40">
        <v>22930.0</v>
      </c>
      <c r="B4668" s="39">
        <f t="shared" si="1"/>
        <v>59</v>
      </c>
      <c r="C4668" s="39" t="str">
        <f>IFERROR(__xludf.DUMMYFUNCTION("IF(ISBETWEEN(B4668,60,69), ""Old"", IF(ISBETWEEN(B4668, 20, 29), ""Young"", ""Other""))"),"Other")</f>
        <v>Other</v>
      </c>
    </row>
    <row r="4669" hidden="1">
      <c r="A4669" s="40">
        <v>22931.0</v>
      </c>
      <c r="B4669" s="39">
        <f t="shared" si="1"/>
        <v>59</v>
      </c>
      <c r="C4669" s="39" t="str">
        <f>IFERROR(__xludf.DUMMYFUNCTION("IF(ISBETWEEN(B4669,60,69), ""Old"", IF(ISBETWEEN(B4669, 20, 29), ""Young"", ""Other""))"),"Other")</f>
        <v>Other</v>
      </c>
    </row>
    <row r="4670" hidden="1">
      <c r="A4670" s="40">
        <v>22932.0</v>
      </c>
      <c r="B4670" s="39">
        <f t="shared" si="1"/>
        <v>59</v>
      </c>
      <c r="C4670" s="39" t="str">
        <f>IFERROR(__xludf.DUMMYFUNCTION("IF(ISBETWEEN(B4670,60,69), ""Old"", IF(ISBETWEEN(B4670, 20, 29), ""Young"", ""Other""))"),"Other")</f>
        <v>Other</v>
      </c>
    </row>
    <row r="4671" hidden="1">
      <c r="A4671" s="40">
        <v>22933.0</v>
      </c>
      <c r="B4671" s="39">
        <f t="shared" si="1"/>
        <v>59</v>
      </c>
      <c r="C4671" s="39" t="str">
        <f>IFERROR(__xludf.DUMMYFUNCTION("IF(ISBETWEEN(B4671,60,69), ""Old"", IF(ISBETWEEN(B4671, 20, 29), ""Young"", ""Other""))"),"Other")</f>
        <v>Other</v>
      </c>
    </row>
    <row r="4672" hidden="1">
      <c r="A4672" s="40">
        <v>22934.0</v>
      </c>
      <c r="B4672" s="39">
        <f t="shared" si="1"/>
        <v>59</v>
      </c>
      <c r="C4672" s="39" t="str">
        <f>IFERROR(__xludf.DUMMYFUNCTION("IF(ISBETWEEN(B4672,60,69), ""Old"", IF(ISBETWEEN(B4672, 20, 29), ""Young"", ""Other""))"),"Other")</f>
        <v>Other</v>
      </c>
    </row>
    <row r="4673" hidden="1">
      <c r="A4673" s="40">
        <v>22935.0</v>
      </c>
      <c r="B4673" s="39">
        <f t="shared" si="1"/>
        <v>59</v>
      </c>
      <c r="C4673" s="39" t="str">
        <f>IFERROR(__xludf.DUMMYFUNCTION("IF(ISBETWEEN(B4673,60,69), ""Old"", IF(ISBETWEEN(B4673, 20, 29), ""Young"", ""Other""))"),"Other")</f>
        <v>Other</v>
      </c>
    </row>
    <row r="4674" hidden="1">
      <c r="A4674" s="40">
        <v>22936.0</v>
      </c>
      <c r="B4674" s="39">
        <f t="shared" si="1"/>
        <v>59</v>
      </c>
      <c r="C4674" s="39" t="str">
        <f>IFERROR(__xludf.DUMMYFUNCTION("IF(ISBETWEEN(B4674,60,69), ""Old"", IF(ISBETWEEN(B4674, 20, 29), ""Young"", ""Other""))"),"Other")</f>
        <v>Other</v>
      </c>
    </row>
    <row r="4675" hidden="1">
      <c r="A4675" s="40">
        <v>22937.0</v>
      </c>
      <c r="B4675" s="39">
        <f t="shared" si="1"/>
        <v>59</v>
      </c>
      <c r="C4675" s="39" t="str">
        <f>IFERROR(__xludf.DUMMYFUNCTION("IF(ISBETWEEN(B4675,60,69), ""Old"", IF(ISBETWEEN(B4675, 20, 29), ""Young"", ""Other""))"),"Other")</f>
        <v>Other</v>
      </c>
    </row>
    <row r="4676" hidden="1">
      <c r="A4676" s="40">
        <v>22938.0</v>
      </c>
      <c r="B4676" s="39">
        <f t="shared" si="1"/>
        <v>59</v>
      </c>
      <c r="C4676" s="39" t="str">
        <f>IFERROR(__xludf.DUMMYFUNCTION("IF(ISBETWEEN(B4676,60,69), ""Old"", IF(ISBETWEEN(B4676, 20, 29), ""Young"", ""Other""))"),"Other")</f>
        <v>Other</v>
      </c>
    </row>
    <row r="4677" hidden="1">
      <c r="A4677" s="40">
        <v>22939.0</v>
      </c>
      <c r="B4677" s="39">
        <f t="shared" si="1"/>
        <v>59</v>
      </c>
      <c r="C4677" s="39" t="str">
        <f>IFERROR(__xludf.DUMMYFUNCTION("IF(ISBETWEEN(B4677,60,69), ""Old"", IF(ISBETWEEN(B4677, 20, 29), ""Young"", ""Other""))"),"Other")</f>
        <v>Other</v>
      </c>
    </row>
    <row r="4678" hidden="1">
      <c r="A4678" s="40">
        <v>22940.0</v>
      </c>
      <c r="B4678" s="39">
        <f t="shared" si="1"/>
        <v>59</v>
      </c>
      <c r="C4678" s="39" t="str">
        <f>IFERROR(__xludf.DUMMYFUNCTION("IF(ISBETWEEN(B4678,60,69), ""Old"", IF(ISBETWEEN(B4678, 20, 29), ""Young"", ""Other""))"),"Other")</f>
        <v>Other</v>
      </c>
    </row>
    <row r="4679" hidden="1">
      <c r="A4679" s="40">
        <v>22941.0</v>
      </c>
      <c r="B4679" s="39">
        <f t="shared" si="1"/>
        <v>59</v>
      </c>
      <c r="C4679" s="39" t="str">
        <f>IFERROR(__xludf.DUMMYFUNCTION("IF(ISBETWEEN(B4679,60,69), ""Old"", IF(ISBETWEEN(B4679, 20, 29), ""Young"", ""Other""))"),"Other")</f>
        <v>Other</v>
      </c>
    </row>
    <row r="4680" hidden="1">
      <c r="A4680" s="40">
        <v>22942.0</v>
      </c>
      <c r="B4680" s="39">
        <f t="shared" si="1"/>
        <v>59</v>
      </c>
      <c r="C4680" s="39" t="str">
        <f>IFERROR(__xludf.DUMMYFUNCTION("IF(ISBETWEEN(B4680,60,69), ""Old"", IF(ISBETWEEN(B4680, 20, 29), ""Young"", ""Other""))"),"Other")</f>
        <v>Other</v>
      </c>
    </row>
    <row r="4681" hidden="1">
      <c r="A4681" s="40">
        <v>22943.0</v>
      </c>
      <c r="B4681" s="39">
        <f t="shared" si="1"/>
        <v>59</v>
      </c>
      <c r="C4681" s="39" t="str">
        <f>IFERROR(__xludf.DUMMYFUNCTION("IF(ISBETWEEN(B4681,60,69), ""Old"", IF(ISBETWEEN(B4681, 20, 29), ""Young"", ""Other""))"),"Other")</f>
        <v>Other</v>
      </c>
    </row>
    <row r="4682" hidden="1">
      <c r="A4682" s="40">
        <v>22944.0</v>
      </c>
      <c r="B4682" s="39">
        <f t="shared" si="1"/>
        <v>59</v>
      </c>
      <c r="C4682" s="39" t="str">
        <f>IFERROR(__xludf.DUMMYFUNCTION("IF(ISBETWEEN(B4682,60,69), ""Old"", IF(ISBETWEEN(B4682, 20, 29), ""Young"", ""Other""))"),"Other")</f>
        <v>Other</v>
      </c>
    </row>
    <row r="4683" hidden="1">
      <c r="A4683" s="40">
        <v>22945.0</v>
      </c>
      <c r="B4683" s="39">
        <f t="shared" si="1"/>
        <v>59</v>
      </c>
      <c r="C4683" s="39" t="str">
        <f>IFERROR(__xludf.DUMMYFUNCTION("IF(ISBETWEEN(B4683,60,69), ""Old"", IF(ISBETWEEN(B4683, 20, 29), ""Young"", ""Other""))"),"Other")</f>
        <v>Other</v>
      </c>
    </row>
    <row r="4684" hidden="1">
      <c r="A4684" s="40">
        <v>22946.0</v>
      </c>
      <c r="B4684" s="39">
        <f t="shared" si="1"/>
        <v>59</v>
      </c>
      <c r="C4684" s="39" t="str">
        <f>IFERROR(__xludf.DUMMYFUNCTION("IF(ISBETWEEN(B4684,60,69), ""Old"", IF(ISBETWEEN(B4684, 20, 29), ""Young"", ""Other""))"),"Other")</f>
        <v>Other</v>
      </c>
    </row>
    <row r="4685" hidden="1">
      <c r="A4685" s="40">
        <v>22947.0</v>
      </c>
      <c r="B4685" s="39">
        <f t="shared" si="1"/>
        <v>59</v>
      </c>
      <c r="C4685" s="39" t="str">
        <f>IFERROR(__xludf.DUMMYFUNCTION("IF(ISBETWEEN(B4685,60,69), ""Old"", IF(ISBETWEEN(B4685, 20, 29), ""Young"", ""Other""))"),"Other")</f>
        <v>Other</v>
      </c>
    </row>
    <row r="4686" hidden="1">
      <c r="A4686" s="40">
        <v>22948.0</v>
      </c>
      <c r="B4686" s="39">
        <f t="shared" si="1"/>
        <v>59</v>
      </c>
      <c r="C4686" s="39" t="str">
        <f>IFERROR(__xludf.DUMMYFUNCTION("IF(ISBETWEEN(B4686,60,69), ""Old"", IF(ISBETWEEN(B4686, 20, 29), ""Young"", ""Other""))"),"Other")</f>
        <v>Other</v>
      </c>
    </row>
    <row r="4687" hidden="1">
      <c r="A4687" s="40">
        <v>22949.0</v>
      </c>
      <c r="B4687" s="39">
        <f t="shared" si="1"/>
        <v>59</v>
      </c>
      <c r="C4687" s="39" t="str">
        <f>IFERROR(__xludf.DUMMYFUNCTION("IF(ISBETWEEN(B4687,60,69), ""Old"", IF(ISBETWEEN(B4687, 20, 29), ""Young"", ""Other""))"),"Other")</f>
        <v>Other</v>
      </c>
    </row>
    <row r="4688" hidden="1">
      <c r="A4688" s="40">
        <v>22950.0</v>
      </c>
      <c r="B4688" s="39">
        <f t="shared" si="1"/>
        <v>59</v>
      </c>
      <c r="C4688" s="39" t="str">
        <f>IFERROR(__xludf.DUMMYFUNCTION("IF(ISBETWEEN(B4688,60,69), ""Old"", IF(ISBETWEEN(B4688, 20, 29), ""Young"", ""Other""))"),"Other")</f>
        <v>Other</v>
      </c>
    </row>
    <row r="4689" hidden="1">
      <c r="A4689" s="40">
        <v>22951.0</v>
      </c>
      <c r="B4689" s="39">
        <f t="shared" si="1"/>
        <v>59</v>
      </c>
      <c r="C4689" s="39" t="str">
        <f>IFERROR(__xludf.DUMMYFUNCTION("IF(ISBETWEEN(B4689,60,69), ""Old"", IF(ISBETWEEN(B4689, 20, 29), ""Young"", ""Other""))"),"Other")</f>
        <v>Other</v>
      </c>
    </row>
    <row r="4690" hidden="1">
      <c r="A4690" s="40">
        <v>22952.0</v>
      </c>
      <c r="B4690" s="39">
        <f t="shared" si="1"/>
        <v>59</v>
      </c>
      <c r="C4690" s="39" t="str">
        <f>IFERROR(__xludf.DUMMYFUNCTION("IF(ISBETWEEN(B4690,60,69), ""Old"", IF(ISBETWEEN(B4690, 20, 29), ""Young"", ""Other""))"),"Other")</f>
        <v>Other</v>
      </c>
    </row>
    <row r="4691" hidden="1">
      <c r="A4691" s="40">
        <v>22953.0</v>
      </c>
      <c r="B4691" s="39">
        <f t="shared" si="1"/>
        <v>59</v>
      </c>
      <c r="C4691" s="39" t="str">
        <f>IFERROR(__xludf.DUMMYFUNCTION("IF(ISBETWEEN(B4691,60,69), ""Old"", IF(ISBETWEEN(B4691, 20, 29), ""Young"", ""Other""))"),"Other")</f>
        <v>Other</v>
      </c>
    </row>
    <row r="4692" hidden="1">
      <c r="A4692" s="40">
        <v>22954.0</v>
      </c>
      <c r="B4692" s="39">
        <f t="shared" si="1"/>
        <v>59</v>
      </c>
      <c r="C4692" s="39" t="str">
        <f>IFERROR(__xludf.DUMMYFUNCTION("IF(ISBETWEEN(B4692,60,69), ""Old"", IF(ISBETWEEN(B4692, 20, 29), ""Young"", ""Other""))"),"Other")</f>
        <v>Other</v>
      </c>
    </row>
    <row r="4693" hidden="1">
      <c r="A4693" s="40">
        <v>22955.0</v>
      </c>
      <c r="B4693" s="39">
        <f t="shared" si="1"/>
        <v>59</v>
      </c>
      <c r="C4693" s="39" t="str">
        <f>IFERROR(__xludf.DUMMYFUNCTION("IF(ISBETWEEN(B4693,60,69), ""Old"", IF(ISBETWEEN(B4693, 20, 29), ""Young"", ""Other""))"),"Other")</f>
        <v>Other</v>
      </c>
    </row>
    <row r="4694" hidden="1">
      <c r="A4694" s="40">
        <v>22956.0</v>
      </c>
      <c r="B4694" s="39">
        <f t="shared" si="1"/>
        <v>59</v>
      </c>
      <c r="C4694" s="39" t="str">
        <f>IFERROR(__xludf.DUMMYFUNCTION("IF(ISBETWEEN(B4694,60,69), ""Old"", IF(ISBETWEEN(B4694, 20, 29), ""Young"", ""Other""))"),"Other")</f>
        <v>Other</v>
      </c>
    </row>
    <row r="4695" hidden="1">
      <c r="A4695" s="40">
        <v>22957.0</v>
      </c>
      <c r="B4695" s="39">
        <f t="shared" si="1"/>
        <v>59</v>
      </c>
      <c r="C4695" s="39" t="str">
        <f>IFERROR(__xludf.DUMMYFUNCTION("IF(ISBETWEEN(B4695,60,69), ""Old"", IF(ISBETWEEN(B4695, 20, 29), ""Young"", ""Other""))"),"Other")</f>
        <v>Other</v>
      </c>
    </row>
    <row r="4696" hidden="1">
      <c r="A4696" s="40">
        <v>22958.0</v>
      </c>
      <c r="B4696" s="39">
        <f t="shared" si="1"/>
        <v>59</v>
      </c>
      <c r="C4696" s="39" t="str">
        <f>IFERROR(__xludf.DUMMYFUNCTION("IF(ISBETWEEN(B4696,60,69), ""Old"", IF(ISBETWEEN(B4696, 20, 29), ""Young"", ""Other""))"),"Other")</f>
        <v>Other</v>
      </c>
    </row>
    <row r="4697" hidden="1">
      <c r="A4697" s="40">
        <v>22959.0</v>
      </c>
      <c r="B4697" s="39">
        <f t="shared" si="1"/>
        <v>59</v>
      </c>
      <c r="C4697" s="39" t="str">
        <f>IFERROR(__xludf.DUMMYFUNCTION("IF(ISBETWEEN(B4697,60,69), ""Old"", IF(ISBETWEEN(B4697, 20, 29), ""Young"", ""Other""))"),"Other")</f>
        <v>Other</v>
      </c>
    </row>
    <row r="4698" hidden="1">
      <c r="A4698" s="40">
        <v>22960.0</v>
      </c>
      <c r="B4698" s="39">
        <f t="shared" si="1"/>
        <v>59</v>
      </c>
      <c r="C4698" s="39" t="str">
        <f>IFERROR(__xludf.DUMMYFUNCTION("IF(ISBETWEEN(B4698,60,69), ""Old"", IF(ISBETWEEN(B4698, 20, 29), ""Young"", ""Other""))"),"Other")</f>
        <v>Other</v>
      </c>
    </row>
    <row r="4699" hidden="1">
      <c r="A4699" s="40">
        <v>22961.0</v>
      </c>
      <c r="B4699" s="39">
        <f t="shared" si="1"/>
        <v>59</v>
      </c>
      <c r="C4699" s="39" t="str">
        <f>IFERROR(__xludf.DUMMYFUNCTION("IF(ISBETWEEN(B4699,60,69), ""Old"", IF(ISBETWEEN(B4699, 20, 29), ""Young"", ""Other""))"),"Other")</f>
        <v>Other</v>
      </c>
    </row>
    <row r="4700" hidden="1">
      <c r="A4700" s="40">
        <v>22962.0</v>
      </c>
      <c r="B4700" s="39">
        <f t="shared" si="1"/>
        <v>59</v>
      </c>
      <c r="C4700" s="39" t="str">
        <f>IFERROR(__xludf.DUMMYFUNCTION("IF(ISBETWEEN(B4700,60,69), ""Old"", IF(ISBETWEEN(B4700, 20, 29), ""Young"", ""Other""))"),"Other")</f>
        <v>Other</v>
      </c>
    </row>
    <row r="4701" hidden="1">
      <c r="A4701" s="40">
        <v>22963.0</v>
      </c>
      <c r="B4701" s="39">
        <f t="shared" si="1"/>
        <v>59</v>
      </c>
      <c r="C4701" s="39" t="str">
        <f>IFERROR(__xludf.DUMMYFUNCTION("IF(ISBETWEEN(B4701,60,69), ""Old"", IF(ISBETWEEN(B4701, 20, 29), ""Young"", ""Other""))"),"Other")</f>
        <v>Other</v>
      </c>
    </row>
    <row r="4702" hidden="1">
      <c r="A4702" s="40">
        <v>22964.0</v>
      </c>
      <c r="B4702" s="39">
        <f t="shared" si="1"/>
        <v>59</v>
      </c>
      <c r="C4702" s="39" t="str">
        <f>IFERROR(__xludf.DUMMYFUNCTION("IF(ISBETWEEN(B4702,60,69), ""Old"", IF(ISBETWEEN(B4702, 20, 29), ""Young"", ""Other""))"),"Other")</f>
        <v>Other</v>
      </c>
    </row>
    <row r="4703" hidden="1">
      <c r="A4703" s="40">
        <v>22965.0</v>
      </c>
      <c r="B4703" s="39">
        <f t="shared" si="1"/>
        <v>59</v>
      </c>
      <c r="C4703" s="39" t="str">
        <f>IFERROR(__xludf.DUMMYFUNCTION("IF(ISBETWEEN(B4703,60,69), ""Old"", IF(ISBETWEEN(B4703, 20, 29), ""Young"", ""Other""))"),"Other")</f>
        <v>Other</v>
      </c>
    </row>
    <row r="4704" hidden="1">
      <c r="A4704" s="40">
        <v>22966.0</v>
      </c>
      <c r="B4704" s="39">
        <f t="shared" si="1"/>
        <v>59</v>
      </c>
      <c r="C4704" s="39" t="str">
        <f>IFERROR(__xludf.DUMMYFUNCTION("IF(ISBETWEEN(B4704,60,69), ""Old"", IF(ISBETWEEN(B4704, 20, 29), ""Young"", ""Other""))"),"Other")</f>
        <v>Other</v>
      </c>
    </row>
    <row r="4705" hidden="1">
      <c r="A4705" s="40">
        <v>22967.0</v>
      </c>
      <c r="B4705" s="39">
        <f t="shared" si="1"/>
        <v>59</v>
      </c>
      <c r="C4705" s="39" t="str">
        <f>IFERROR(__xludf.DUMMYFUNCTION("IF(ISBETWEEN(B4705,60,69), ""Old"", IF(ISBETWEEN(B4705, 20, 29), ""Young"", ""Other""))"),"Other")</f>
        <v>Other</v>
      </c>
    </row>
    <row r="4706" hidden="1">
      <c r="A4706" s="40">
        <v>22968.0</v>
      </c>
      <c r="B4706" s="39">
        <f t="shared" si="1"/>
        <v>59</v>
      </c>
      <c r="C4706" s="39" t="str">
        <f>IFERROR(__xludf.DUMMYFUNCTION("IF(ISBETWEEN(B4706,60,69), ""Old"", IF(ISBETWEEN(B4706, 20, 29), ""Young"", ""Other""))"),"Other")</f>
        <v>Other</v>
      </c>
    </row>
    <row r="4707" hidden="1">
      <c r="A4707" s="40">
        <v>22969.0</v>
      </c>
      <c r="B4707" s="39">
        <f t="shared" si="1"/>
        <v>59</v>
      </c>
      <c r="C4707" s="39" t="str">
        <f>IFERROR(__xludf.DUMMYFUNCTION("IF(ISBETWEEN(B4707,60,69), ""Old"", IF(ISBETWEEN(B4707, 20, 29), ""Young"", ""Other""))"),"Other")</f>
        <v>Other</v>
      </c>
    </row>
    <row r="4708" hidden="1">
      <c r="A4708" s="40">
        <v>22970.0</v>
      </c>
      <c r="B4708" s="39">
        <f t="shared" si="1"/>
        <v>59</v>
      </c>
      <c r="C4708" s="39" t="str">
        <f>IFERROR(__xludf.DUMMYFUNCTION("IF(ISBETWEEN(B4708,60,69), ""Old"", IF(ISBETWEEN(B4708, 20, 29), ""Young"", ""Other""))"),"Other")</f>
        <v>Other</v>
      </c>
    </row>
    <row r="4709" hidden="1">
      <c r="A4709" s="40">
        <v>22971.0</v>
      </c>
      <c r="B4709" s="39">
        <f t="shared" si="1"/>
        <v>59</v>
      </c>
      <c r="C4709" s="39" t="str">
        <f>IFERROR(__xludf.DUMMYFUNCTION("IF(ISBETWEEN(B4709,60,69), ""Old"", IF(ISBETWEEN(B4709, 20, 29), ""Young"", ""Other""))"),"Other")</f>
        <v>Other</v>
      </c>
    </row>
    <row r="4710" hidden="1">
      <c r="A4710" s="40">
        <v>22972.0</v>
      </c>
      <c r="B4710" s="39">
        <f t="shared" si="1"/>
        <v>59</v>
      </c>
      <c r="C4710" s="39" t="str">
        <f>IFERROR(__xludf.DUMMYFUNCTION("IF(ISBETWEEN(B4710,60,69), ""Old"", IF(ISBETWEEN(B4710, 20, 29), ""Young"", ""Other""))"),"Other")</f>
        <v>Other</v>
      </c>
    </row>
    <row r="4711" hidden="1">
      <c r="A4711" s="40">
        <v>22973.0</v>
      </c>
      <c r="B4711" s="39">
        <f t="shared" si="1"/>
        <v>59</v>
      </c>
      <c r="C4711" s="39" t="str">
        <f>IFERROR(__xludf.DUMMYFUNCTION("IF(ISBETWEEN(B4711,60,69), ""Old"", IF(ISBETWEEN(B4711, 20, 29), ""Young"", ""Other""))"),"Other")</f>
        <v>Other</v>
      </c>
    </row>
    <row r="4712" hidden="1">
      <c r="A4712" s="40">
        <v>22974.0</v>
      </c>
      <c r="B4712" s="39">
        <f t="shared" si="1"/>
        <v>59</v>
      </c>
      <c r="C4712" s="39" t="str">
        <f>IFERROR(__xludf.DUMMYFUNCTION("IF(ISBETWEEN(B4712,60,69), ""Old"", IF(ISBETWEEN(B4712, 20, 29), ""Young"", ""Other""))"),"Other")</f>
        <v>Other</v>
      </c>
    </row>
    <row r="4713" hidden="1">
      <c r="A4713" s="40">
        <v>22975.0</v>
      </c>
      <c r="B4713" s="39">
        <f t="shared" si="1"/>
        <v>59</v>
      </c>
      <c r="C4713" s="39" t="str">
        <f>IFERROR(__xludf.DUMMYFUNCTION("IF(ISBETWEEN(B4713,60,69), ""Old"", IF(ISBETWEEN(B4713, 20, 29), ""Young"", ""Other""))"),"Other")</f>
        <v>Other</v>
      </c>
    </row>
    <row r="4714" hidden="1">
      <c r="A4714" s="40">
        <v>22976.0</v>
      </c>
      <c r="B4714" s="39">
        <f t="shared" si="1"/>
        <v>59</v>
      </c>
      <c r="C4714" s="39" t="str">
        <f>IFERROR(__xludf.DUMMYFUNCTION("IF(ISBETWEEN(B4714,60,69), ""Old"", IF(ISBETWEEN(B4714, 20, 29), ""Young"", ""Other""))"),"Other")</f>
        <v>Other</v>
      </c>
    </row>
    <row r="4715" hidden="1">
      <c r="A4715" s="40">
        <v>22977.0</v>
      </c>
      <c r="B4715" s="39">
        <f t="shared" si="1"/>
        <v>59</v>
      </c>
      <c r="C4715" s="39" t="str">
        <f>IFERROR(__xludf.DUMMYFUNCTION("IF(ISBETWEEN(B4715,60,69), ""Old"", IF(ISBETWEEN(B4715, 20, 29), ""Young"", ""Other""))"),"Other")</f>
        <v>Other</v>
      </c>
    </row>
    <row r="4716" hidden="1">
      <c r="A4716" s="40">
        <v>22978.0</v>
      </c>
      <c r="B4716" s="39">
        <f t="shared" si="1"/>
        <v>59</v>
      </c>
      <c r="C4716" s="39" t="str">
        <f>IFERROR(__xludf.DUMMYFUNCTION("IF(ISBETWEEN(B4716,60,69), ""Old"", IF(ISBETWEEN(B4716, 20, 29), ""Young"", ""Other""))"),"Other")</f>
        <v>Other</v>
      </c>
    </row>
    <row r="4717" hidden="1">
      <c r="A4717" s="40">
        <v>22979.0</v>
      </c>
      <c r="B4717" s="39">
        <f t="shared" si="1"/>
        <v>59</v>
      </c>
      <c r="C4717" s="39" t="str">
        <f>IFERROR(__xludf.DUMMYFUNCTION("IF(ISBETWEEN(B4717,60,69), ""Old"", IF(ISBETWEEN(B4717, 20, 29), ""Young"", ""Other""))"),"Other")</f>
        <v>Other</v>
      </c>
    </row>
    <row r="4718" hidden="1">
      <c r="A4718" s="40">
        <v>22980.0</v>
      </c>
      <c r="B4718" s="39">
        <f t="shared" si="1"/>
        <v>59</v>
      </c>
      <c r="C4718" s="39" t="str">
        <f>IFERROR(__xludf.DUMMYFUNCTION("IF(ISBETWEEN(B4718,60,69), ""Old"", IF(ISBETWEEN(B4718, 20, 29), ""Young"", ""Other""))"),"Other")</f>
        <v>Other</v>
      </c>
    </row>
    <row r="4719" hidden="1">
      <c r="A4719" s="40">
        <v>22981.0</v>
      </c>
      <c r="B4719" s="39">
        <f t="shared" si="1"/>
        <v>59</v>
      </c>
      <c r="C4719" s="39" t="str">
        <f>IFERROR(__xludf.DUMMYFUNCTION("IF(ISBETWEEN(B4719,60,69), ""Old"", IF(ISBETWEEN(B4719, 20, 29), ""Young"", ""Other""))"),"Other")</f>
        <v>Other</v>
      </c>
    </row>
    <row r="4720" hidden="1">
      <c r="A4720" s="40">
        <v>22982.0</v>
      </c>
      <c r="B4720" s="39">
        <f t="shared" si="1"/>
        <v>59</v>
      </c>
      <c r="C4720" s="39" t="str">
        <f>IFERROR(__xludf.DUMMYFUNCTION("IF(ISBETWEEN(B4720,60,69), ""Old"", IF(ISBETWEEN(B4720, 20, 29), ""Young"", ""Other""))"),"Other")</f>
        <v>Other</v>
      </c>
    </row>
    <row r="4721" hidden="1">
      <c r="A4721" s="40">
        <v>22983.0</v>
      </c>
      <c r="B4721" s="39">
        <f t="shared" si="1"/>
        <v>59</v>
      </c>
      <c r="C4721" s="39" t="str">
        <f>IFERROR(__xludf.DUMMYFUNCTION("IF(ISBETWEEN(B4721,60,69), ""Old"", IF(ISBETWEEN(B4721, 20, 29), ""Young"", ""Other""))"),"Other")</f>
        <v>Other</v>
      </c>
    </row>
    <row r="4722" hidden="1">
      <c r="A4722" s="40">
        <v>22984.0</v>
      </c>
      <c r="B4722" s="39">
        <f t="shared" si="1"/>
        <v>59</v>
      </c>
      <c r="C4722" s="39" t="str">
        <f>IFERROR(__xludf.DUMMYFUNCTION("IF(ISBETWEEN(B4722,60,69), ""Old"", IF(ISBETWEEN(B4722, 20, 29), ""Young"", ""Other""))"),"Other")</f>
        <v>Other</v>
      </c>
    </row>
    <row r="4723" hidden="1">
      <c r="A4723" s="40">
        <v>22985.0</v>
      </c>
      <c r="B4723" s="39">
        <f t="shared" si="1"/>
        <v>59</v>
      </c>
      <c r="C4723" s="39" t="str">
        <f>IFERROR(__xludf.DUMMYFUNCTION("IF(ISBETWEEN(B4723,60,69), ""Old"", IF(ISBETWEEN(B4723, 20, 29), ""Young"", ""Other""))"),"Other")</f>
        <v>Other</v>
      </c>
    </row>
    <row r="4724" hidden="1">
      <c r="A4724" s="40">
        <v>22986.0</v>
      </c>
      <c r="B4724" s="39">
        <f t="shared" si="1"/>
        <v>59</v>
      </c>
      <c r="C4724" s="39" t="str">
        <f>IFERROR(__xludf.DUMMYFUNCTION("IF(ISBETWEEN(B4724,60,69), ""Old"", IF(ISBETWEEN(B4724, 20, 29), ""Young"", ""Other""))"),"Other")</f>
        <v>Other</v>
      </c>
    </row>
    <row r="4725" hidden="1">
      <c r="A4725" s="40">
        <v>22987.0</v>
      </c>
      <c r="B4725" s="39">
        <f t="shared" si="1"/>
        <v>59</v>
      </c>
      <c r="C4725" s="39" t="str">
        <f>IFERROR(__xludf.DUMMYFUNCTION("IF(ISBETWEEN(B4725,60,69), ""Old"", IF(ISBETWEEN(B4725, 20, 29), ""Young"", ""Other""))"),"Other")</f>
        <v>Other</v>
      </c>
    </row>
    <row r="4726" hidden="1">
      <c r="A4726" s="40">
        <v>22988.0</v>
      </c>
      <c r="B4726" s="39">
        <f t="shared" si="1"/>
        <v>59</v>
      </c>
      <c r="C4726" s="39" t="str">
        <f>IFERROR(__xludf.DUMMYFUNCTION("IF(ISBETWEEN(B4726,60,69), ""Old"", IF(ISBETWEEN(B4726, 20, 29), ""Young"", ""Other""))"),"Other")</f>
        <v>Other</v>
      </c>
    </row>
    <row r="4727" hidden="1">
      <c r="A4727" s="40">
        <v>22989.0</v>
      </c>
      <c r="B4727" s="39">
        <f t="shared" si="1"/>
        <v>59</v>
      </c>
      <c r="C4727" s="39" t="str">
        <f>IFERROR(__xludf.DUMMYFUNCTION("IF(ISBETWEEN(B4727,60,69), ""Old"", IF(ISBETWEEN(B4727, 20, 29), ""Young"", ""Other""))"),"Other")</f>
        <v>Other</v>
      </c>
    </row>
    <row r="4728" hidden="1">
      <c r="A4728" s="40">
        <v>22990.0</v>
      </c>
      <c r="B4728" s="39">
        <f t="shared" si="1"/>
        <v>59</v>
      </c>
      <c r="C4728" s="39" t="str">
        <f>IFERROR(__xludf.DUMMYFUNCTION("IF(ISBETWEEN(B4728,60,69), ""Old"", IF(ISBETWEEN(B4728, 20, 29), ""Young"", ""Other""))"),"Other")</f>
        <v>Other</v>
      </c>
    </row>
    <row r="4729" hidden="1">
      <c r="A4729" s="40">
        <v>22991.0</v>
      </c>
      <c r="B4729" s="39">
        <f t="shared" si="1"/>
        <v>59</v>
      </c>
      <c r="C4729" s="39" t="str">
        <f>IFERROR(__xludf.DUMMYFUNCTION("IF(ISBETWEEN(B4729,60,69), ""Old"", IF(ISBETWEEN(B4729, 20, 29), ""Young"", ""Other""))"),"Other")</f>
        <v>Other</v>
      </c>
    </row>
    <row r="4730" hidden="1">
      <c r="A4730" s="40">
        <v>22992.0</v>
      </c>
      <c r="B4730" s="39">
        <f t="shared" si="1"/>
        <v>59</v>
      </c>
      <c r="C4730" s="39" t="str">
        <f>IFERROR(__xludf.DUMMYFUNCTION("IF(ISBETWEEN(B4730,60,69), ""Old"", IF(ISBETWEEN(B4730, 20, 29), ""Young"", ""Other""))"),"Other")</f>
        <v>Other</v>
      </c>
    </row>
    <row r="4731" hidden="1">
      <c r="A4731" s="40">
        <v>22993.0</v>
      </c>
      <c r="B4731" s="39">
        <f t="shared" si="1"/>
        <v>59</v>
      </c>
      <c r="C4731" s="39" t="str">
        <f>IFERROR(__xludf.DUMMYFUNCTION("IF(ISBETWEEN(B4731,60,69), ""Old"", IF(ISBETWEEN(B4731, 20, 29), ""Young"", ""Other""))"),"Other")</f>
        <v>Other</v>
      </c>
    </row>
    <row r="4732" hidden="1">
      <c r="A4732" s="40">
        <v>22994.0</v>
      </c>
      <c r="B4732" s="39">
        <f t="shared" si="1"/>
        <v>59</v>
      </c>
      <c r="C4732" s="39" t="str">
        <f>IFERROR(__xludf.DUMMYFUNCTION("IF(ISBETWEEN(B4732,60,69), ""Old"", IF(ISBETWEEN(B4732, 20, 29), ""Young"", ""Other""))"),"Other")</f>
        <v>Other</v>
      </c>
    </row>
    <row r="4733" hidden="1">
      <c r="A4733" s="40">
        <v>22995.0</v>
      </c>
      <c r="B4733" s="39">
        <f t="shared" si="1"/>
        <v>59</v>
      </c>
      <c r="C4733" s="39" t="str">
        <f>IFERROR(__xludf.DUMMYFUNCTION("IF(ISBETWEEN(B4733,60,69), ""Old"", IF(ISBETWEEN(B4733, 20, 29), ""Young"", ""Other""))"),"Other")</f>
        <v>Other</v>
      </c>
    </row>
    <row r="4734" hidden="1">
      <c r="A4734" s="40">
        <v>22996.0</v>
      </c>
      <c r="B4734" s="39">
        <f t="shared" si="1"/>
        <v>59</v>
      </c>
      <c r="C4734" s="39" t="str">
        <f>IFERROR(__xludf.DUMMYFUNCTION("IF(ISBETWEEN(B4734,60,69), ""Old"", IF(ISBETWEEN(B4734, 20, 29), ""Young"", ""Other""))"),"Other")</f>
        <v>Other</v>
      </c>
    </row>
    <row r="4735" hidden="1">
      <c r="A4735" s="40">
        <v>22997.0</v>
      </c>
      <c r="B4735" s="39">
        <f t="shared" si="1"/>
        <v>59</v>
      </c>
      <c r="C4735" s="39" t="str">
        <f>IFERROR(__xludf.DUMMYFUNCTION("IF(ISBETWEEN(B4735,60,69), ""Old"", IF(ISBETWEEN(B4735, 20, 29), ""Young"", ""Other""))"),"Other")</f>
        <v>Other</v>
      </c>
    </row>
    <row r="4736" hidden="1">
      <c r="A4736" s="40">
        <v>22998.0</v>
      </c>
      <c r="B4736" s="39">
        <f t="shared" si="1"/>
        <v>59</v>
      </c>
      <c r="C4736" s="39" t="str">
        <f>IFERROR(__xludf.DUMMYFUNCTION("IF(ISBETWEEN(B4736,60,69), ""Old"", IF(ISBETWEEN(B4736, 20, 29), ""Young"", ""Other""))"),"Other")</f>
        <v>Other</v>
      </c>
    </row>
    <row r="4737" hidden="1">
      <c r="A4737" s="40">
        <v>22999.0</v>
      </c>
      <c r="B4737" s="39">
        <f t="shared" si="1"/>
        <v>59</v>
      </c>
      <c r="C4737" s="39" t="str">
        <f>IFERROR(__xludf.DUMMYFUNCTION("IF(ISBETWEEN(B4737,60,69), ""Old"", IF(ISBETWEEN(B4737, 20, 29), ""Young"", ""Other""))"),"Other")</f>
        <v>Other</v>
      </c>
    </row>
    <row r="4738" hidden="1">
      <c r="A4738" s="40">
        <v>23000.0</v>
      </c>
      <c r="B4738" s="39">
        <f t="shared" si="1"/>
        <v>59</v>
      </c>
      <c r="C4738" s="39" t="str">
        <f>IFERROR(__xludf.DUMMYFUNCTION("IF(ISBETWEEN(B4738,60,69), ""Old"", IF(ISBETWEEN(B4738, 20, 29), ""Young"", ""Other""))"),"Other")</f>
        <v>Other</v>
      </c>
    </row>
    <row r="4739" hidden="1">
      <c r="A4739" s="40">
        <v>23001.0</v>
      </c>
      <c r="B4739" s="39">
        <f t="shared" si="1"/>
        <v>59</v>
      </c>
      <c r="C4739" s="39" t="str">
        <f>IFERROR(__xludf.DUMMYFUNCTION("IF(ISBETWEEN(B4739,60,69), ""Old"", IF(ISBETWEEN(B4739, 20, 29), ""Young"", ""Other""))"),"Other")</f>
        <v>Other</v>
      </c>
    </row>
    <row r="4740" hidden="1">
      <c r="A4740" s="40">
        <v>23002.0</v>
      </c>
      <c r="B4740" s="39">
        <f t="shared" si="1"/>
        <v>59</v>
      </c>
      <c r="C4740" s="39" t="str">
        <f>IFERROR(__xludf.DUMMYFUNCTION("IF(ISBETWEEN(B4740,60,69), ""Old"", IF(ISBETWEEN(B4740, 20, 29), ""Young"", ""Other""))"),"Other")</f>
        <v>Other</v>
      </c>
    </row>
    <row r="4741" hidden="1">
      <c r="A4741" s="40">
        <v>23003.0</v>
      </c>
      <c r="B4741" s="39">
        <f t="shared" si="1"/>
        <v>59</v>
      </c>
      <c r="C4741" s="39" t="str">
        <f>IFERROR(__xludf.DUMMYFUNCTION("IF(ISBETWEEN(B4741,60,69), ""Old"", IF(ISBETWEEN(B4741, 20, 29), ""Young"", ""Other""))"),"Other")</f>
        <v>Other</v>
      </c>
    </row>
    <row r="4742" hidden="1">
      <c r="A4742" s="40">
        <v>23004.0</v>
      </c>
      <c r="B4742" s="39">
        <f t="shared" si="1"/>
        <v>59</v>
      </c>
      <c r="C4742" s="39" t="str">
        <f>IFERROR(__xludf.DUMMYFUNCTION("IF(ISBETWEEN(B4742,60,69), ""Old"", IF(ISBETWEEN(B4742, 20, 29), ""Young"", ""Other""))"),"Other")</f>
        <v>Other</v>
      </c>
    </row>
    <row r="4743" hidden="1">
      <c r="A4743" s="40">
        <v>23005.0</v>
      </c>
      <c r="B4743" s="39">
        <f t="shared" si="1"/>
        <v>59</v>
      </c>
      <c r="C4743" s="39" t="str">
        <f>IFERROR(__xludf.DUMMYFUNCTION("IF(ISBETWEEN(B4743,60,69), ""Old"", IF(ISBETWEEN(B4743, 20, 29), ""Young"", ""Other""))"),"Other")</f>
        <v>Other</v>
      </c>
    </row>
    <row r="4744" hidden="1">
      <c r="A4744" s="40">
        <v>23006.0</v>
      </c>
      <c r="B4744" s="39">
        <f t="shared" si="1"/>
        <v>59</v>
      </c>
      <c r="C4744" s="39" t="str">
        <f>IFERROR(__xludf.DUMMYFUNCTION("IF(ISBETWEEN(B4744,60,69), ""Old"", IF(ISBETWEEN(B4744, 20, 29), ""Young"", ""Other""))"),"Other")</f>
        <v>Other</v>
      </c>
    </row>
    <row r="4745" hidden="1">
      <c r="A4745" s="40">
        <v>23007.0</v>
      </c>
      <c r="B4745" s="39">
        <f t="shared" si="1"/>
        <v>59</v>
      </c>
      <c r="C4745" s="39" t="str">
        <f>IFERROR(__xludf.DUMMYFUNCTION("IF(ISBETWEEN(B4745,60,69), ""Old"", IF(ISBETWEEN(B4745, 20, 29), ""Young"", ""Other""))"),"Other")</f>
        <v>Other</v>
      </c>
    </row>
    <row r="4746" hidden="1">
      <c r="A4746" s="40">
        <v>23008.0</v>
      </c>
      <c r="B4746" s="39">
        <f t="shared" si="1"/>
        <v>59</v>
      </c>
      <c r="C4746" s="39" t="str">
        <f>IFERROR(__xludf.DUMMYFUNCTION("IF(ISBETWEEN(B4746,60,69), ""Old"", IF(ISBETWEEN(B4746, 20, 29), ""Young"", ""Other""))"),"Other")</f>
        <v>Other</v>
      </c>
    </row>
    <row r="4747" hidden="1">
      <c r="A4747" s="40">
        <v>23009.0</v>
      </c>
      <c r="B4747" s="39">
        <f t="shared" si="1"/>
        <v>59</v>
      </c>
      <c r="C4747" s="39" t="str">
        <f>IFERROR(__xludf.DUMMYFUNCTION("IF(ISBETWEEN(B4747,60,69), ""Old"", IF(ISBETWEEN(B4747, 20, 29), ""Young"", ""Other""))"),"Other")</f>
        <v>Other</v>
      </c>
    </row>
    <row r="4748" hidden="1">
      <c r="A4748" s="40">
        <v>23010.0</v>
      </c>
      <c r="B4748" s="39">
        <f t="shared" si="1"/>
        <v>59</v>
      </c>
      <c r="C4748" s="39" t="str">
        <f>IFERROR(__xludf.DUMMYFUNCTION("IF(ISBETWEEN(B4748,60,69), ""Old"", IF(ISBETWEEN(B4748, 20, 29), ""Young"", ""Other""))"),"Other")</f>
        <v>Other</v>
      </c>
    </row>
    <row r="4749" hidden="1">
      <c r="A4749" s="40">
        <v>23011.0</v>
      </c>
      <c r="B4749" s="39">
        <f t="shared" si="1"/>
        <v>59</v>
      </c>
      <c r="C4749" s="39" t="str">
        <f>IFERROR(__xludf.DUMMYFUNCTION("IF(ISBETWEEN(B4749,60,69), ""Old"", IF(ISBETWEEN(B4749, 20, 29), ""Young"", ""Other""))"),"Other")</f>
        <v>Other</v>
      </c>
    </row>
    <row r="4750" hidden="1">
      <c r="A4750" s="40">
        <v>23012.0</v>
      </c>
      <c r="B4750" s="39">
        <f t="shared" si="1"/>
        <v>59</v>
      </c>
      <c r="C4750" s="39" t="str">
        <f>IFERROR(__xludf.DUMMYFUNCTION("IF(ISBETWEEN(B4750,60,69), ""Old"", IF(ISBETWEEN(B4750, 20, 29), ""Young"", ""Other""))"),"Other")</f>
        <v>Other</v>
      </c>
    </row>
    <row r="4751" hidden="1">
      <c r="A4751" s="40">
        <v>23013.0</v>
      </c>
      <c r="B4751" s="39">
        <f t="shared" si="1"/>
        <v>58</v>
      </c>
      <c r="C4751" s="39" t="str">
        <f>IFERROR(__xludf.DUMMYFUNCTION("IF(ISBETWEEN(B4751,60,69), ""Old"", IF(ISBETWEEN(B4751, 20, 29), ""Young"", ""Other""))"),"Other")</f>
        <v>Other</v>
      </c>
    </row>
    <row r="4752" hidden="1">
      <c r="A4752" s="40">
        <v>23014.0</v>
      </c>
      <c r="B4752" s="39">
        <f t="shared" si="1"/>
        <v>58</v>
      </c>
      <c r="C4752" s="39" t="str">
        <f>IFERROR(__xludf.DUMMYFUNCTION("IF(ISBETWEEN(B4752,60,69), ""Old"", IF(ISBETWEEN(B4752, 20, 29), ""Young"", ""Other""))"),"Other")</f>
        <v>Other</v>
      </c>
    </row>
    <row r="4753" hidden="1">
      <c r="A4753" s="40">
        <v>23015.0</v>
      </c>
      <c r="B4753" s="39">
        <f t="shared" si="1"/>
        <v>58</v>
      </c>
      <c r="C4753" s="39" t="str">
        <f>IFERROR(__xludf.DUMMYFUNCTION("IF(ISBETWEEN(B4753,60,69), ""Old"", IF(ISBETWEEN(B4753, 20, 29), ""Young"", ""Other""))"),"Other")</f>
        <v>Other</v>
      </c>
    </row>
    <row r="4754" hidden="1">
      <c r="A4754" s="40">
        <v>23016.0</v>
      </c>
      <c r="B4754" s="39">
        <f t="shared" si="1"/>
        <v>58</v>
      </c>
      <c r="C4754" s="39" t="str">
        <f>IFERROR(__xludf.DUMMYFUNCTION("IF(ISBETWEEN(B4754,60,69), ""Old"", IF(ISBETWEEN(B4754, 20, 29), ""Young"", ""Other""))"),"Other")</f>
        <v>Other</v>
      </c>
    </row>
    <row r="4755" hidden="1">
      <c r="A4755" s="40">
        <v>23017.0</v>
      </c>
      <c r="B4755" s="39">
        <f t="shared" si="1"/>
        <v>58</v>
      </c>
      <c r="C4755" s="39" t="str">
        <f>IFERROR(__xludf.DUMMYFUNCTION("IF(ISBETWEEN(B4755,60,69), ""Old"", IF(ISBETWEEN(B4755, 20, 29), ""Young"", ""Other""))"),"Other")</f>
        <v>Other</v>
      </c>
    </row>
    <row r="4756" hidden="1">
      <c r="A4756" s="40">
        <v>23018.0</v>
      </c>
      <c r="B4756" s="39">
        <f t="shared" si="1"/>
        <v>58</v>
      </c>
      <c r="C4756" s="39" t="str">
        <f>IFERROR(__xludf.DUMMYFUNCTION("IF(ISBETWEEN(B4756,60,69), ""Old"", IF(ISBETWEEN(B4756, 20, 29), ""Young"", ""Other""))"),"Other")</f>
        <v>Other</v>
      </c>
    </row>
    <row r="4757" hidden="1">
      <c r="A4757" s="40">
        <v>23019.0</v>
      </c>
      <c r="B4757" s="39">
        <f t="shared" si="1"/>
        <v>58</v>
      </c>
      <c r="C4757" s="39" t="str">
        <f>IFERROR(__xludf.DUMMYFUNCTION("IF(ISBETWEEN(B4757,60,69), ""Old"", IF(ISBETWEEN(B4757, 20, 29), ""Young"", ""Other""))"),"Other")</f>
        <v>Other</v>
      </c>
    </row>
    <row r="4758" hidden="1">
      <c r="A4758" s="40">
        <v>23020.0</v>
      </c>
      <c r="B4758" s="39">
        <f t="shared" si="1"/>
        <v>58</v>
      </c>
      <c r="C4758" s="39" t="str">
        <f>IFERROR(__xludf.DUMMYFUNCTION("IF(ISBETWEEN(B4758,60,69), ""Old"", IF(ISBETWEEN(B4758, 20, 29), ""Young"", ""Other""))"),"Other")</f>
        <v>Other</v>
      </c>
    </row>
    <row r="4759" hidden="1">
      <c r="A4759" s="40">
        <v>23021.0</v>
      </c>
      <c r="B4759" s="39">
        <f t="shared" si="1"/>
        <v>58</v>
      </c>
      <c r="C4759" s="39" t="str">
        <f>IFERROR(__xludf.DUMMYFUNCTION("IF(ISBETWEEN(B4759,60,69), ""Old"", IF(ISBETWEEN(B4759, 20, 29), ""Young"", ""Other""))"),"Other")</f>
        <v>Other</v>
      </c>
    </row>
    <row r="4760" hidden="1">
      <c r="A4760" s="40">
        <v>23022.0</v>
      </c>
      <c r="B4760" s="39">
        <f t="shared" si="1"/>
        <v>58</v>
      </c>
      <c r="C4760" s="39" t="str">
        <f>IFERROR(__xludf.DUMMYFUNCTION("IF(ISBETWEEN(B4760,60,69), ""Old"", IF(ISBETWEEN(B4760, 20, 29), ""Young"", ""Other""))"),"Other")</f>
        <v>Other</v>
      </c>
    </row>
    <row r="4761" hidden="1">
      <c r="A4761" s="40">
        <v>23023.0</v>
      </c>
      <c r="B4761" s="39">
        <f t="shared" si="1"/>
        <v>58</v>
      </c>
      <c r="C4761" s="39" t="str">
        <f>IFERROR(__xludf.DUMMYFUNCTION("IF(ISBETWEEN(B4761,60,69), ""Old"", IF(ISBETWEEN(B4761, 20, 29), ""Young"", ""Other""))"),"Other")</f>
        <v>Other</v>
      </c>
    </row>
    <row r="4762" hidden="1">
      <c r="A4762" s="40">
        <v>23024.0</v>
      </c>
      <c r="B4762" s="39">
        <f t="shared" si="1"/>
        <v>58</v>
      </c>
      <c r="C4762" s="39" t="str">
        <f>IFERROR(__xludf.DUMMYFUNCTION("IF(ISBETWEEN(B4762,60,69), ""Old"", IF(ISBETWEEN(B4762, 20, 29), ""Young"", ""Other""))"),"Other")</f>
        <v>Other</v>
      </c>
    </row>
    <row r="4763" hidden="1">
      <c r="A4763" s="40">
        <v>23025.0</v>
      </c>
      <c r="B4763" s="39">
        <f t="shared" si="1"/>
        <v>58</v>
      </c>
      <c r="C4763" s="39" t="str">
        <f>IFERROR(__xludf.DUMMYFUNCTION("IF(ISBETWEEN(B4763,60,69), ""Old"", IF(ISBETWEEN(B4763, 20, 29), ""Young"", ""Other""))"),"Other")</f>
        <v>Other</v>
      </c>
    </row>
    <row r="4764" hidden="1">
      <c r="A4764" s="40">
        <v>23026.0</v>
      </c>
      <c r="B4764" s="39">
        <f t="shared" si="1"/>
        <v>58</v>
      </c>
      <c r="C4764" s="39" t="str">
        <f>IFERROR(__xludf.DUMMYFUNCTION("IF(ISBETWEEN(B4764,60,69), ""Old"", IF(ISBETWEEN(B4764, 20, 29), ""Young"", ""Other""))"),"Other")</f>
        <v>Other</v>
      </c>
    </row>
    <row r="4765" hidden="1">
      <c r="A4765" s="40">
        <v>23027.0</v>
      </c>
      <c r="B4765" s="39">
        <f t="shared" si="1"/>
        <v>58</v>
      </c>
      <c r="C4765" s="39" t="str">
        <f>IFERROR(__xludf.DUMMYFUNCTION("IF(ISBETWEEN(B4765,60,69), ""Old"", IF(ISBETWEEN(B4765, 20, 29), ""Young"", ""Other""))"),"Other")</f>
        <v>Other</v>
      </c>
    </row>
    <row r="4766" hidden="1">
      <c r="A4766" s="40">
        <v>23028.0</v>
      </c>
      <c r="B4766" s="39">
        <f t="shared" si="1"/>
        <v>58</v>
      </c>
      <c r="C4766" s="39" t="str">
        <f>IFERROR(__xludf.DUMMYFUNCTION("IF(ISBETWEEN(B4766,60,69), ""Old"", IF(ISBETWEEN(B4766, 20, 29), ""Young"", ""Other""))"),"Other")</f>
        <v>Other</v>
      </c>
    </row>
    <row r="4767" hidden="1">
      <c r="A4767" s="40">
        <v>23029.0</v>
      </c>
      <c r="B4767" s="39">
        <f t="shared" si="1"/>
        <v>58</v>
      </c>
      <c r="C4767" s="39" t="str">
        <f>IFERROR(__xludf.DUMMYFUNCTION("IF(ISBETWEEN(B4767,60,69), ""Old"", IF(ISBETWEEN(B4767, 20, 29), ""Young"", ""Other""))"),"Other")</f>
        <v>Other</v>
      </c>
    </row>
    <row r="4768" hidden="1">
      <c r="A4768" s="40">
        <v>23030.0</v>
      </c>
      <c r="B4768" s="39">
        <f t="shared" si="1"/>
        <v>58</v>
      </c>
      <c r="C4768" s="39" t="str">
        <f>IFERROR(__xludf.DUMMYFUNCTION("IF(ISBETWEEN(B4768,60,69), ""Old"", IF(ISBETWEEN(B4768, 20, 29), ""Young"", ""Other""))"),"Other")</f>
        <v>Other</v>
      </c>
    </row>
    <row r="4769" hidden="1">
      <c r="A4769" s="40">
        <v>23031.0</v>
      </c>
      <c r="B4769" s="39">
        <f t="shared" si="1"/>
        <v>58</v>
      </c>
      <c r="C4769" s="39" t="str">
        <f>IFERROR(__xludf.DUMMYFUNCTION("IF(ISBETWEEN(B4769,60,69), ""Old"", IF(ISBETWEEN(B4769, 20, 29), ""Young"", ""Other""))"),"Other")</f>
        <v>Other</v>
      </c>
    </row>
    <row r="4770" hidden="1">
      <c r="A4770" s="40">
        <v>23032.0</v>
      </c>
      <c r="B4770" s="39">
        <f t="shared" si="1"/>
        <v>58</v>
      </c>
      <c r="C4770" s="39" t="str">
        <f>IFERROR(__xludf.DUMMYFUNCTION("IF(ISBETWEEN(B4770,60,69), ""Old"", IF(ISBETWEEN(B4770, 20, 29), ""Young"", ""Other""))"),"Other")</f>
        <v>Other</v>
      </c>
    </row>
    <row r="4771" hidden="1">
      <c r="A4771" s="40">
        <v>23033.0</v>
      </c>
      <c r="B4771" s="39">
        <f t="shared" si="1"/>
        <v>58</v>
      </c>
      <c r="C4771" s="39" t="str">
        <f>IFERROR(__xludf.DUMMYFUNCTION("IF(ISBETWEEN(B4771,60,69), ""Old"", IF(ISBETWEEN(B4771, 20, 29), ""Young"", ""Other""))"),"Other")</f>
        <v>Other</v>
      </c>
    </row>
    <row r="4772" hidden="1">
      <c r="A4772" s="40">
        <v>23034.0</v>
      </c>
      <c r="B4772" s="39">
        <f t="shared" si="1"/>
        <v>58</v>
      </c>
      <c r="C4772" s="39" t="str">
        <f>IFERROR(__xludf.DUMMYFUNCTION("IF(ISBETWEEN(B4772,60,69), ""Old"", IF(ISBETWEEN(B4772, 20, 29), ""Young"", ""Other""))"),"Other")</f>
        <v>Other</v>
      </c>
    </row>
    <row r="4773" hidden="1">
      <c r="A4773" s="40">
        <v>23035.0</v>
      </c>
      <c r="B4773" s="39">
        <f t="shared" si="1"/>
        <v>58</v>
      </c>
      <c r="C4773" s="39" t="str">
        <f>IFERROR(__xludf.DUMMYFUNCTION("IF(ISBETWEEN(B4773,60,69), ""Old"", IF(ISBETWEEN(B4773, 20, 29), ""Young"", ""Other""))"),"Other")</f>
        <v>Other</v>
      </c>
    </row>
    <row r="4774" hidden="1">
      <c r="A4774" s="40">
        <v>23036.0</v>
      </c>
      <c r="B4774" s="39">
        <f t="shared" si="1"/>
        <v>58</v>
      </c>
      <c r="C4774" s="39" t="str">
        <f>IFERROR(__xludf.DUMMYFUNCTION("IF(ISBETWEEN(B4774,60,69), ""Old"", IF(ISBETWEEN(B4774, 20, 29), ""Young"", ""Other""))"),"Other")</f>
        <v>Other</v>
      </c>
    </row>
    <row r="4775" hidden="1">
      <c r="A4775" s="40">
        <v>23037.0</v>
      </c>
      <c r="B4775" s="39">
        <f t="shared" si="1"/>
        <v>58</v>
      </c>
      <c r="C4775" s="39" t="str">
        <f>IFERROR(__xludf.DUMMYFUNCTION("IF(ISBETWEEN(B4775,60,69), ""Old"", IF(ISBETWEEN(B4775, 20, 29), ""Young"", ""Other""))"),"Other")</f>
        <v>Other</v>
      </c>
    </row>
    <row r="4776" hidden="1">
      <c r="A4776" s="40">
        <v>23038.0</v>
      </c>
      <c r="B4776" s="39">
        <f t="shared" si="1"/>
        <v>58</v>
      </c>
      <c r="C4776" s="39" t="str">
        <f>IFERROR(__xludf.DUMMYFUNCTION("IF(ISBETWEEN(B4776,60,69), ""Old"", IF(ISBETWEEN(B4776, 20, 29), ""Young"", ""Other""))"),"Other")</f>
        <v>Other</v>
      </c>
    </row>
    <row r="4777" hidden="1">
      <c r="A4777" s="40">
        <v>23039.0</v>
      </c>
      <c r="B4777" s="39">
        <f t="shared" si="1"/>
        <v>58</v>
      </c>
      <c r="C4777" s="39" t="str">
        <f>IFERROR(__xludf.DUMMYFUNCTION("IF(ISBETWEEN(B4777,60,69), ""Old"", IF(ISBETWEEN(B4777, 20, 29), ""Young"", ""Other""))"),"Other")</f>
        <v>Other</v>
      </c>
    </row>
    <row r="4778" hidden="1">
      <c r="A4778" s="40">
        <v>23040.0</v>
      </c>
      <c r="B4778" s="39">
        <f t="shared" si="1"/>
        <v>58</v>
      </c>
      <c r="C4778" s="39" t="str">
        <f>IFERROR(__xludf.DUMMYFUNCTION("IF(ISBETWEEN(B4778,60,69), ""Old"", IF(ISBETWEEN(B4778, 20, 29), ""Young"", ""Other""))"),"Other")</f>
        <v>Other</v>
      </c>
    </row>
    <row r="4779" hidden="1">
      <c r="A4779" s="40">
        <v>23041.0</v>
      </c>
      <c r="B4779" s="39">
        <f t="shared" si="1"/>
        <v>58</v>
      </c>
      <c r="C4779" s="39" t="str">
        <f>IFERROR(__xludf.DUMMYFUNCTION("IF(ISBETWEEN(B4779,60,69), ""Old"", IF(ISBETWEEN(B4779, 20, 29), ""Young"", ""Other""))"),"Other")</f>
        <v>Other</v>
      </c>
    </row>
    <row r="4780" hidden="1">
      <c r="A4780" s="40">
        <v>23042.0</v>
      </c>
      <c r="B4780" s="39">
        <f t="shared" si="1"/>
        <v>58</v>
      </c>
      <c r="C4780" s="39" t="str">
        <f>IFERROR(__xludf.DUMMYFUNCTION("IF(ISBETWEEN(B4780,60,69), ""Old"", IF(ISBETWEEN(B4780, 20, 29), ""Young"", ""Other""))"),"Other")</f>
        <v>Other</v>
      </c>
    </row>
    <row r="4781" hidden="1">
      <c r="A4781" s="40">
        <v>23043.0</v>
      </c>
      <c r="B4781" s="39">
        <f t="shared" si="1"/>
        <v>58</v>
      </c>
      <c r="C4781" s="39" t="str">
        <f>IFERROR(__xludf.DUMMYFUNCTION("IF(ISBETWEEN(B4781,60,69), ""Old"", IF(ISBETWEEN(B4781, 20, 29), ""Young"", ""Other""))"),"Other")</f>
        <v>Other</v>
      </c>
    </row>
    <row r="4782" hidden="1">
      <c r="A4782" s="40">
        <v>23044.0</v>
      </c>
      <c r="B4782" s="39">
        <f t="shared" si="1"/>
        <v>58</v>
      </c>
      <c r="C4782" s="39" t="str">
        <f>IFERROR(__xludf.DUMMYFUNCTION("IF(ISBETWEEN(B4782,60,69), ""Old"", IF(ISBETWEEN(B4782, 20, 29), ""Young"", ""Other""))"),"Other")</f>
        <v>Other</v>
      </c>
    </row>
    <row r="4783" hidden="1">
      <c r="A4783" s="40">
        <v>23045.0</v>
      </c>
      <c r="B4783" s="39">
        <f t="shared" si="1"/>
        <v>58</v>
      </c>
      <c r="C4783" s="39" t="str">
        <f>IFERROR(__xludf.DUMMYFUNCTION("IF(ISBETWEEN(B4783,60,69), ""Old"", IF(ISBETWEEN(B4783, 20, 29), ""Young"", ""Other""))"),"Other")</f>
        <v>Other</v>
      </c>
    </row>
    <row r="4784" hidden="1">
      <c r="A4784" s="40">
        <v>23046.0</v>
      </c>
      <c r="B4784" s="39">
        <f t="shared" si="1"/>
        <v>58</v>
      </c>
      <c r="C4784" s="39" t="str">
        <f>IFERROR(__xludf.DUMMYFUNCTION("IF(ISBETWEEN(B4784,60,69), ""Old"", IF(ISBETWEEN(B4784, 20, 29), ""Young"", ""Other""))"),"Other")</f>
        <v>Other</v>
      </c>
    </row>
    <row r="4785" hidden="1">
      <c r="A4785" s="40">
        <v>23047.0</v>
      </c>
      <c r="B4785" s="39">
        <f t="shared" si="1"/>
        <v>58</v>
      </c>
      <c r="C4785" s="39" t="str">
        <f>IFERROR(__xludf.DUMMYFUNCTION("IF(ISBETWEEN(B4785,60,69), ""Old"", IF(ISBETWEEN(B4785, 20, 29), ""Young"", ""Other""))"),"Other")</f>
        <v>Other</v>
      </c>
    </row>
    <row r="4786" hidden="1">
      <c r="A4786" s="40">
        <v>23048.0</v>
      </c>
      <c r="B4786" s="39">
        <f t="shared" si="1"/>
        <v>58</v>
      </c>
      <c r="C4786" s="39" t="str">
        <f>IFERROR(__xludf.DUMMYFUNCTION("IF(ISBETWEEN(B4786,60,69), ""Old"", IF(ISBETWEEN(B4786, 20, 29), ""Young"", ""Other""))"),"Other")</f>
        <v>Other</v>
      </c>
    </row>
    <row r="4787" hidden="1">
      <c r="A4787" s="40">
        <v>23049.0</v>
      </c>
      <c r="B4787" s="39">
        <f t="shared" si="1"/>
        <v>58</v>
      </c>
      <c r="C4787" s="39" t="str">
        <f>IFERROR(__xludf.DUMMYFUNCTION("IF(ISBETWEEN(B4787,60,69), ""Old"", IF(ISBETWEEN(B4787, 20, 29), ""Young"", ""Other""))"),"Other")</f>
        <v>Other</v>
      </c>
    </row>
    <row r="4788" hidden="1">
      <c r="A4788" s="40">
        <v>23050.0</v>
      </c>
      <c r="B4788" s="39">
        <f t="shared" si="1"/>
        <v>58</v>
      </c>
      <c r="C4788" s="39" t="str">
        <f>IFERROR(__xludf.DUMMYFUNCTION("IF(ISBETWEEN(B4788,60,69), ""Old"", IF(ISBETWEEN(B4788, 20, 29), ""Young"", ""Other""))"),"Other")</f>
        <v>Other</v>
      </c>
    </row>
    <row r="4789" hidden="1">
      <c r="A4789" s="40">
        <v>23051.0</v>
      </c>
      <c r="B4789" s="39">
        <f t="shared" si="1"/>
        <v>58</v>
      </c>
      <c r="C4789" s="39" t="str">
        <f>IFERROR(__xludf.DUMMYFUNCTION("IF(ISBETWEEN(B4789,60,69), ""Old"", IF(ISBETWEEN(B4789, 20, 29), ""Young"", ""Other""))"),"Other")</f>
        <v>Other</v>
      </c>
    </row>
    <row r="4790" hidden="1">
      <c r="A4790" s="40">
        <v>23052.0</v>
      </c>
      <c r="B4790" s="39">
        <f t="shared" si="1"/>
        <v>58</v>
      </c>
      <c r="C4790" s="39" t="str">
        <f>IFERROR(__xludf.DUMMYFUNCTION("IF(ISBETWEEN(B4790,60,69), ""Old"", IF(ISBETWEEN(B4790, 20, 29), ""Young"", ""Other""))"),"Other")</f>
        <v>Other</v>
      </c>
    </row>
    <row r="4791" hidden="1">
      <c r="A4791" s="40">
        <v>23053.0</v>
      </c>
      <c r="B4791" s="39">
        <f t="shared" si="1"/>
        <v>58</v>
      </c>
      <c r="C4791" s="39" t="str">
        <f>IFERROR(__xludf.DUMMYFUNCTION("IF(ISBETWEEN(B4791,60,69), ""Old"", IF(ISBETWEEN(B4791, 20, 29), ""Young"", ""Other""))"),"Other")</f>
        <v>Other</v>
      </c>
    </row>
    <row r="4792" hidden="1">
      <c r="A4792" s="40">
        <v>23054.0</v>
      </c>
      <c r="B4792" s="39">
        <f t="shared" si="1"/>
        <v>58</v>
      </c>
      <c r="C4792" s="39" t="str">
        <f>IFERROR(__xludf.DUMMYFUNCTION("IF(ISBETWEEN(B4792,60,69), ""Old"", IF(ISBETWEEN(B4792, 20, 29), ""Young"", ""Other""))"),"Other")</f>
        <v>Other</v>
      </c>
    </row>
    <row r="4793" hidden="1">
      <c r="A4793" s="40">
        <v>23055.0</v>
      </c>
      <c r="B4793" s="39">
        <f t="shared" si="1"/>
        <v>58</v>
      </c>
      <c r="C4793" s="39" t="str">
        <f>IFERROR(__xludf.DUMMYFUNCTION("IF(ISBETWEEN(B4793,60,69), ""Old"", IF(ISBETWEEN(B4793, 20, 29), ""Young"", ""Other""))"),"Other")</f>
        <v>Other</v>
      </c>
    </row>
    <row r="4794" hidden="1">
      <c r="A4794" s="40">
        <v>23056.0</v>
      </c>
      <c r="B4794" s="39">
        <f t="shared" si="1"/>
        <v>58</v>
      </c>
      <c r="C4794" s="39" t="str">
        <f>IFERROR(__xludf.DUMMYFUNCTION("IF(ISBETWEEN(B4794,60,69), ""Old"", IF(ISBETWEEN(B4794, 20, 29), ""Young"", ""Other""))"),"Other")</f>
        <v>Other</v>
      </c>
    </row>
    <row r="4795" hidden="1">
      <c r="A4795" s="40">
        <v>23057.0</v>
      </c>
      <c r="B4795" s="39">
        <f t="shared" si="1"/>
        <v>58</v>
      </c>
      <c r="C4795" s="39" t="str">
        <f>IFERROR(__xludf.DUMMYFUNCTION("IF(ISBETWEEN(B4795,60,69), ""Old"", IF(ISBETWEEN(B4795, 20, 29), ""Young"", ""Other""))"),"Other")</f>
        <v>Other</v>
      </c>
    </row>
    <row r="4796" hidden="1">
      <c r="A4796" s="40">
        <v>23058.0</v>
      </c>
      <c r="B4796" s="39">
        <f t="shared" si="1"/>
        <v>58</v>
      </c>
      <c r="C4796" s="39" t="str">
        <f>IFERROR(__xludf.DUMMYFUNCTION("IF(ISBETWEEN(B4796,60,69), ""Old"", IF(ISBETWEEN(B4796, 20, 29), ""Young"", ""Other""))"),"Other")</f>
        <v>Other</v>
      </c>
    </row>
    <row r="4797" hidden="1">
      <c r="A4797" s="40">
        <v>23059.0</v>
      </c>
      <c r="B4797" s="39">
        <f t="shared" si="1"/>
        <v>58</v>
      </c>
      <c r="C4797" s="39" t="str">
        <f>IFERROR(__xludf.DUMMYFUNCTION("IF(ISBETWEEN(B4797,60,69), ""Old"", IF(ISBETWEEN(B4797, 20, 29), ""Young"", ""Other""))"),"Other")</f>
        <v>Other</v>
      </c>
    </row>
    <row r="4798" hidden="1">
      <c r="A4798" s="40">
        <v>23060.0</v>
      </c>
      <c r="B4798" s="39">
        <f t="shared" si="1"/>
        <v>58</v>
      </c>
      <c r="C4798" s="39" t="str">
        <f>IFERROR(__xludf.DUMMYFUNCTION("IF(ISBETWEEN(B4798,60,69), ""Old"", IF(ISBETWEEN(B4798, 20, 29), ""Young"", ""Other""))"),"Other")</f>
        <v>Other</v>
      </c>
    </row>
    <row r="4799" hidden="1">
      <c r="A4799" s="40">
        <v>23061.0</v>
      </c>
      <c r="B4799" s="39">
        <f t="shared" si="1"/>
        <v>58</v>
      </c>
      <c r="C4799" s="39" t="str">
        <f>IFERROR(__xludf.DUMMYFUNCTION("IF(ISBETWEEN(B4799,60,69), ""Old"", IF(ISBETWEEN(B4799, 20, 29), ""Young"", ""Other""))"),"Other")</f>
        <v>Other</v>
      </c>
    </row>
    <row r="4800" hidden="1">
      <c r="A4800" s="40">
        <v>23062.0</v>
      </c>
      <c r="B4800" s="39">
        <f t="shared" si="1"/>
        <v>58</v>
      </c>
      <c r="C4800" s="39" t="str">
        <f>IFERROR(__xludf.DUMMYFUNCTION("IF(ISBETWEEN(B4800,60,69), ""Old"", IF(ISBETWEEN(B4800, 20, 29), ""Young"", ""Other""))"),"Other")</f>
        <v>Other</v>
      </c>
    </row>
    <row r="4801" hidden="1">
      <c r="A4801" s="40">
        <v>23063.0</v>
      </c>
      <c r="B4801" s="39">
        <f t="shared" si="1"/>
        <v>58</v>
      </c>
      <c r="C4801" s="39" t="str">
        <f>IFERROR(__xludf.DUMMYFUNCTION("IF(ISBETWEEN(B4801,60,69), ""Old"", IF(ISBETWEEN(B4801, 20, 29), ""Young"", ""Other""))"),"Other")</f>
        <v>Other</v>
      </c>
    </row>
    <row r="4802" hidden="1">
      <c r="A4802" s="40">
        <v>23064.0</v>
      </c>
      <c r="B4802" s="39">
        <f t="shared" si="1"/>
        <v>58</v>
      </c>
      <c r="C4802" s="39" t="str">
        <f>IFERROR(__xludf.DUMMYFUNCTION("IF(ISBETWEEN(B4802,60,69), ""Old"", IF(ISBETWEEN(B4802, 20, 29), ""Young"", ""Other""))"),"Other")</f>
        <v>Other</v>
      </c>
    </row>
    <row r="4803" hidden="1">
      <c r="A4803" s="40">
        <v>23065.0</v>
      </c>
      <c r="B4803" s="39">
        <f t="shared" si="1"/>
        <v>58</v>
      </c>
      <c r="C4803" s="39" t="str">
        <f>IFERROR(__xludf.DUMMYFUNCTION("IF(ISBETWEEN(B4803,60,69), ""Old"", IF(ISBETWEEN(B4803, 20, 29), ""Young"", ""Other""))"),"Other")</f>
        <v>Other</v>
      </c>
    </row>
    <row r="4804" hidden="1">
      <c r="A4804" s="40">
        <v>23066.0</v>
      </c>
      <c r="B4804" s="39">
        <f t="shared" si="1"/>
        <v>58</v>
      </c>
      <c r="C4804" s="39" t="str">
        <f>IFERROR(__xludf.DUMMYFUNCTION("IF(ISBETWEEN(B4804,60,69), ""Old"", IF(ISBETWEEN(B4804, 20, 29), ""Young"", ""Other""))"),"Other")</f>
        <v>Other</v>
      </c>
    </row>
    <row r="4805" hidden="1">
      <c r="A4805" s="40">
        <v>23067.0</v>
      </c>
      <c r="B4805" s="39">
        <f t="shared" si="1"/>
        <v>58</v>
      </c>
      <c r="C4805" s="39" t="str">
        <f>IFERROR(__xludf.DUMMYFUNCTION("IF(ISBETWEEN(B4805,60,69), ""Old"", IF(ISBETWEEN(B4805, 20, 29), ""Young"", ""Other""))"),"Other")</f>
        <v>Other</v>
      </c>
    </row>
    <row r="4806" hidden="1">
      <c r="A4806" s="40">
        <v>23068.0</v>
      </c>
      <c r="B4806" s="39">
        <f t="shared" si="1"/>
        <v>58</v>
      </c>
      <c r="C4806" s="39" t="str">
        <f>IFERROR(__xludf.DUMMYFUNCTION("IF(ISBETWEEN(B4806,60,69), ""Old"", IF(ISBETWEEN(B4806, 20, 29), ""Young"", ""Other""))"),"Other")</f>
        <v>Other</v>
      </c>
    </row>
    <row r="4807" hidden="1">
      <c r="A4807" s="40">
        <v>23069.0</v>
      </c>
      <c r="B4807" s="39">
        <f t="shared" si="1"/>
        <v>58</v>
      </c>
      <c r="C4807" s="39" t="str">
        <f>IFERROR(__xludf.DUMMYFUNCTION("IF(ISBETWEEN(B4807,60,69), ""Old"", IF(ISBETWEEN(B4807, 20, 29), ""Young"", ""Other""))"),"Other")</f>
        <v>Other</v>
      </c>
    </row>
    <row r="4808" hidden="1">
      <c r="A4808" s="40">
        <v>23070.0</v>
      </c>
      <c r="B4808" s="39">
        <f t="shared" si="1"/>
        <v>58</v>
      </c>
      <c r="C4808" s="39" t="str">
        <f>IFERROR(__xludf.DUMMYFUNCTION("IF(ISBETWEEN(B4808,60,69), ""Old"", IF(ISBETWEEN(B4808, 20, 29), ""Young"", ""Other""))"),"Other")</f>
        <v>Other</v>
      </c>
    </row>
    <row r="4809" hidden="1">
      <c r="A4809" s="40">
        <v>23071.0</v>
      </c>
      <c r="B4809" s="39">
        <f t="shared" si="1"/>
        <v>58</v>
      </c>
      <c r="C4809" s="39" t="str">
        <f>IFERROR(__xludf.DUMMYFUNCTION("IF(ISBETWEEN(B4809,60,69), ""Old"", IF(ISBETWEEN(B4809, 20, 29), ""Young"", ""Other""))"),"Other")</f>
        <v>Other</v>
      </c>
    </row>
    <row r="4810" hidden="1">
      <c r="A4810" s="40">
        <v>23072.0</v>
      </c>
      <c r="B4810" s="39">
        <f t="shared" si="1"/>
        <v>58</v>
      </c>
      <c r="C4810" s="39" t="str">
        <f>IFERROR(__xludf.DUMMYFUNCTION("IF(ISBETWEEN(B4810,60,69), ""Old"", IF(ISBETWEEN(B4810, 20, 29), ""Young"", ""Other""))"),"Other")</f>
        <v>Other</v>
      </c>
    </row>
    <row r="4811" hidden="1">
      <c r="A4811" s="40">
        <v>23073.0</v>
      </c>
      <c r="B4811" s="39">
        <f t="shared" si="1"/>
        <v>58</v>
      </c>
      <c r="C4811" s="39" t="str">
        <f>IFERROR(__xludf.DUMMYFUNCTION("IF(ISBETWEEN(B4811,60,69), ""Old"", IF(ISBETWEEN(B4811, 20, 29), ""Young"", ""Other""))"),"Other")</f>
        <v>Other</v>
      </c>
    </row>
    <row r="4812" hidden="1">
      <c r="A4812" s="40">
        <v>23074.0</v>
      </c>
      <c r="B4812" s="39">
        <f t="shared" si="1"/>
        <v>58</v>
      </c>
      <c r="C4812" s="39" t="str">
        <f>IFERROR(__xludf.DUMMYFUNCTION("IF(ISBETWEEN(B4812,60,69), ""Old"", IF(ISBETWEEN(B4812, 20, 29), ""Young"", ""Other""))"),"Other")</f>
        <v>Other</v>
      </c>
    </row>
    <row r="4813" hidden="1">
      <c r="A4813" s="40">
        <v>23075.0</v>
      </c>
      <c r="B4813" s="39">
        <f t="shared" si="1"/>
        <v>58</v>
      </c>
      <c r="C4813" s="39" t="str">
        <f>IFERROR(__xludf.DUMMYFUNCTION("IF(ISBETWEEN(B4813,60,69), ""Old"", IF(ISBETWEEN(B4813, 20, 29), ""Young"", ""Other""))"),"Other")</f>
        <v>Other</v>
      </c>
    </row>
    <row r="4814" hidden="1">
      <c r="A4814" s="40">
        <v>23076.0</v>
      </c>
      <c r="B4814" s="39">
        <f t="shared" si="1"/>
        <v>58</v>
      </c>
      <c r="C4814" s="39" t="str">
        <f>IFERROR(__xludf.DUMMYFUNCTION("IF(ISBETWEEN(B4814,60,69), ""Old"", IF(ISBETWEEN(B4814, 20, 29), ""Young"", ""Other""))"),"Other")</f>
        <v>Other</v>
      </c>
    </row>
    <row r="4815" hidden="1">
      <c r="A4815" s="40">
        <v>23077.0</v>
      </c>
      <c r="B4815" s="39">
        <f t="shared" si="1"/>
        <v>58</v>
      </c>
      <c r="C4815" s="39" t="str">
        <f>IFERROR(__xludf.DUMMYFUNCTION("IF(ISBETWEEN(B4815,60,69), ""Old"", IF(ISBETWEEN(B4815, 20, 29), ""Young"", ""Other""))"),"Other")</f>
        <v>Other</v>
      </c>
    </row>
    <row r="4816" hidden="1">
      <c r="A4816" s="40">
        <v>23078.0</v>
      </c>
      <c r="B4816" s="39">
        <f t="shared" si="1"/>
        <v>58</v>
      </c>
      <c r="C4816" s="39" t="str">
        <f>IFERROR(__xludf.DUMMYFUNCTION("IF(ISBETWEEN(B4816,60,69), ""Old"", IF(ISBETWEEN(B4816, 20, 29), ""Young"", ""Other""))"),"Other")</f>
        <v>Other</v>
      </c>
    </row>
    <row r="4817" hidden="1">
      <c r="A4817" s="40">
        <v>23079.0</v>
      </c>
      <c r="B4817" s="39">
        <f t="shared" si="1"/>
        <v>58</v>
      </c>
      <c r="C4817" s="39" t="str">
        <f>IFERROR(__xludf.DUMMYFUNCTION("IF(ISBETWEEN(B4817,60,69), ""Old"", IF(ISBETWEEN(B4817, 20, 29), ""Young"", ""Other""))"),"Other")</f>
        <v>Other</v>
      </c>
    </row>
    <row r="4818" hidden="1">
      <c r="A4818" s="40">
        <v>23080.0</v>
      </c>
      <c r="B4818" s="39">
        <f t="shared" si="1"/>
        <v>58</v>
      </c>
      <c r="C4818" s="39" t="str">
        <f>IFERROR(__xludf.DUMMYFUNCTION("IF(ISBETWEEN(B4818,60,69), ""Old"", IF(ISBETWEEN(B4818, 20, 29), ""Young"", ""Other""))"),"Other")</f>
        <v>Other</v>
      </c>
    </row>
    <row r="4819" hidden="1">
      <c r="A4819" s="40">
        <v>23081.0</v>
      </c>
      <c r="B4819" s="39">
        <f t="shared" si="1"/>
        <v>58</v>
      </c>
      <c r="C4819" s="39" t="str">
        <f>IFERROR(__xludf.DUMMYFUNCTION("IF(ISBETWEEN(B4819,60,69), ""Old"", IF(ISBETWEEN(B4819, 20, 29), ""Young"", ""Other""))"),"Other")</f>
        <v>Other</v>
      </c>
    </row>
    <row r="4820" hidden="1">
      <c r="A4820" s="40">
        <v>23082.0</v>
      </c>
      <c r="B4820" s="39">
        <f t="shared" si="1"/>
        <v>58</v>
      </c>
      <c r="C4820" s="39" t="str">
        <f>IFERROR(__xludf.DUMMYFUNCTION("IF(ISBETWEEN(B4820,60,69), ""Old"", IF(ISBETWEEN(B4820, 20, 29), ""Young"", ""Other""))"),"Other")</f>
        <v>Other</v>
      </c>
    </row>
    <row r="4821" hidden="1">
      <c r="A4821" s="40">
        <v>23083.0</v>
      </c>
      <c r="B4821" s="39">
        <f t="shared" si="1"/>
        <v>58</v>
      </c>
      <c r="C4821" s="39" t="str">
        <f>IFERROR(__xludf.DUMMYFUNCTION("IF(ISBETWEEN(B4821,60,69), ""Old"", IF(ISBETWEEN(B4821, 20, 29), ""Young"", ""Other""))"),"Other")</f>
        <v>Other</v>
      </c>
    </row>
    <row r="4822" hidden="1">
      <c r="A4822" s="40">
        <v>23084.0</v>
      </c>
      <c r="B4822" s="39">
        <f t="shared" si="1"/>
        <v>58</v>
      </c>
      <c r="C4822" s="39" t="str">
        <f>IFERROR(__xludf.DUMMYFUNCTION("IF(ISBETWEEN(B4822,60,69), ""Old"", IF(ISBETWEEN(B4822, 20, 29), ""Young"", ""Other""))"),"Other")</f>
        <v>Other</v>
      </c>
    </row>
    <row r="4823" hidden="1">
      <c r="A4823" s="40">
        <v>23085.0</v>
      </c>
      <c r="B4823" s="39">
        <f t="shared" si="1"/>
        <v>58</v>
      </c>
      <c r="C4823" s="39" t="str">
        <f>IFERROR(__xludf.DUMMYFUNCTION("IF(ISBETWEEN(B4823,60,69), ""Old"", IF(ISBETWEEN(B4823, 20, 29), ""Young"", ""Other""))"),"Other")</f>
        <v>Other</v>
      </c>
    </row>
    <row r="4824" hidden="1">
      <c r="A4824" s="40">
        <v>23086.0</v>
      </c>
      <c r="B4824" s="39">
        <f t="shared" si="1"/>
        <v>58</v>
      </c>
      <c r="C4824" s="39" t="str">
        <f>IFERROR(__xludf.DUMMYFUNCTION("IF(ISBETWEEN(B4824,60,69), ""Old"", IF(ISBETWEEN(B4824, 20, 29), ""Young"", ""Other""))"),"Other")</f>
        <v>Other</v>
      </c>
    </row>
    <row r="4825" hidden="1">
      <c r="A4825" s="40">
        <v>23087.0</v>
      </c>
      <c r="B4825" s="39">
        <f t="shared" si="1"/>
        <v>58</v>
      </c>
      <c r="C4825" s="39" t="str">
        <f>IFERROR(__xludf.DUMMYFUNCTION("IF(ISBETWEEN(B4825,60,69), ""Old"", IF(ISBETWEEN(B4825, 20, 29), ""Young"", ""Other""))"),"Other")</f>
        <v>Other</v>
      </c>
    </row>
    <row r="4826" hidden="1">
      <c r="A4826" s="40">
        <v>23088.0</v>
      </c>
      <c r="B4826" s="39">
        <f t="shared" si="1"/>
        <v>58</v>
      </c>
      <c r="C4826" s="39" t="str">
        <f>IFERROR(__xludf.DUMMYFUNCTION("IF(ISBETWEEN(B4826,60,69), ""Old"", IF(ISBETWEEN(B4826, 20, 29), ""Young"", ""Other""))"),"Other")</f>
        <v>Other</v>
      </c>
    </row>
    <row r="4827" hidden="1">
      <c r="A4827" s="40">
        <v>23089.0</v>
      </c>
      <c r="B4827" s="39">
        <f t="shared" si="1"/>
        <v>58</v>
      </c>
      <c r="C4827" s="39" t="str">
        <f>IFERROR(__xludf.DUMMYFUNCTION("IF(ISBETWEEN(B4827,60,69), ""Old"", IF(ISBETWEEN(B4827, 20, 29), ""Young"", ""Other""))"),"Other")</f>
        <v>Other</v>
      </c>
    </row>
    <row r="4828" hidden="1">
      <c r="A4828" s="40">
        <v>23090.0</v>
      </c>
      <c r="B4828" s="39">
        <f t="shared" si="1"/>
        <v>58</v>
      </c>
      <c r="C4828" s="39" t="str">
        <f>IFERROR(__xludf.DUMMYFUNCTION("IF(ISBETWEEN(B4828,60,69), ""Old"", IF(ISBETWEEN(B4828, 20, 29), ""Young"", ""Other""))"),"Other")</f>
        <v>Other</v>
      </c>
    </row>
    <row r="4829" hidden="1">
      <c r="A4829" s="40">
        <v>23091.0</v>
      </c>
      <c r="B4829" s="39">
        <f t="shared" si="1"/>
        <v>58</v>
      </c>
      <c r="C4829" s="39" t="str">
        <f>IFERROR(__xludf.DUMMYFUNCTION("IF(ISBETWEEN(B4829,60,69), ""Old"", IF(ISBETWEEN(B4829, 20, 29), ""Young"", ""Other""))"),"Other")</f>
        <v>Other</v>
      </c>
    </row>
    <row r="4830" hidden="1">
      <c r="A4830" s="40">
        <v>23092.0</v>
      </c>
      <c r="B4830" s="39">
        <f t="shared" si="1"/>
        <v>58</v>
      </c>
      <c r="C4830" s="39" t="str">
        <f>IFERROR(__xludf.DUMMYFUNCTION("IF(ISBETWEEN(B4830,60,69), ""Old"", IF(ISBETWEEN(B4830, 20, 29), ""Young"", ""Other""))"),"Other")</f>
        <v>Other</v>
      </c>
    </row>
    <row r="4831" hidden="1">
      <c r="A4831" s="40">
        <v>23093.0</v>
      </c>
      <c r="B4831" s="39">
        <f t="shared" si="1"/>
        <v>58</v>
      </c>
      <c r="C4831" s="39" t="str">
        <f>IFERROR(__xludf.DUMMYFUNCTION("IF(ISBETWEEN(B4831,60,69), ""Old"", IF(ISBETWEEN(B4831, 20, 29), ""Young"", ""Other""))"),"Other")</f>
        <v>Other</v>
      </c>
    </row>
    <row r="4832" hidden="1">
      <c r="A4832" s="40">
        <v>23094.0</v>
      </c>
      <c r="B4832" s="39">
        <f t="shared" si="1"/>
        <v>58</v>
      </c>
      <c r="C4832" s="39" t="str">
        <f>IFERROR(__xludf.DUMMYFUNCTION("IF(ISBETWEEN(B4832,60,69), ""Old"", IF(ISBETWEEN(B4832, 20, 29), ""Young"", ""Other""))"),"Other")</f>
        <v>Other</v>
      </c>
    </row>
    <row r="4833" hidden="1">
      <c r="A4833" s="40">
        <v>23095.0</v>
      </c>
      <c r="B4833" s="39">
        <f t="shared" si="1"/>
        <v>58</v>
      </c>
      <c r="C4833" s="39" t="str">
        <f>IFERROR(__xludf.DUMMYFUNCTION("IF(ISBETWEEN(B4833,60,69), ""Old"", IF(ISBETWEEN(B4833, 20, 29), ""Young"", ""Other""))"),"Other")</f>
        <v>Other</v>
      </c>
    </row>
    <row r="4834" hidden="1">
      <c r="A4834" s="40">
        <v>23096.0</v>
      </c>
      <c r="B4834" s="39">
        <f t="shared" si="1"/>
        <v>58</v>
      </c>
      <c r="C4834" s="39" t="str">
        <f>IFERROR(__xludf.DUMMYFUNCTION("IF(ISBETWEEN(B4834,60,69), ""Old"", IF(ISBETWEEN(B4834, 20, 29), ""Young"", ""Other""))"),"Other")</f>
        <v>Other</v>
      </c>
    </row>
    <row r="4835" hidden="1">
      <c r="A4835" s="40">
        <v>23097.0</v>
      </c>
      <c r="B4835" s="39">
        <f t="shared" si="1"/>
        <v>58</v>
      </c>
      <c r="C4835" s="39" t="str">
        <f>IFERROR(__xludf.DUMMYFUNCTION("IF(ISBETWEEN(B4835,60,69), ""Old"", IF(ISBETWEEN(B4835, 20, 29), ""Young"", ""Other""))"),"Other")</f>
        <v>Other</v>
      </c>
    </row>
    <row r="4836" hidden="1">
      <c r="A4836" s="40">
        <v>23098.0</v>
      </c>
      <c r="B4836" s="39">
        <f t="shared" si="1"/>
        <v>58</v>
      </c>
      <c r="C4836" s="39" t="str">
        <f>IFERROR(__xludf.DUMMYFUNCTION("IF(ISBETWEEN(B4836,60,69), ""Old"", IF(ISBETWEEN(B4836, 20, 29), ""Young"", ""Other""))"),"Other")</f>
        <v>Other</v>
      </c>
    </row>
    <row r="4837" hidden="1">
      <c r="A4837" s="40">
        <v>23099.0</v>
      </c>
      <c r="B4837" s="39">
        <f t="shared" si="1"/>
        <v>58</v>
      </c>
      <c r="C4837" s="39" t="str">
        <f>IFERROR(__xludf.DUMMYFUNCTION("IF(ISBETWEEN(B4837,60,69), ""Old"", IF(ISBETWEEN(B4837, 20, 29), ""Young"", ""Other""))"),"Other")</f>
        <v>Other</v>
      </c>
    </row>
    <row r="4838" hidden="1">
      <c r="A4838" s="40">
        <v>23100.0</v>
      </c>
      <c r="B4838" s="39">
        <f t="shared" si="1"/>
        <v>58</v>
      </c>
      <c r="C4838" s="39" t="str">
        <f>IFERROR(__xludf.DUMMYFUNCTION("IF(ISBETWEEN(B4838,60,69), ""Old"", IF(ISBETWEEN(B4838, 20, 29), ""Young"", ""Other""))"),"Other")</f>
        <v>Other</v>
      </c>
    </row>
    <row r="4839" hidden="1">
      <c r="A4839" s="40">
        <v>23101.0</v>
      </c>
      <c r="B4839" s="39">
        <f t="shared" si="1"/>
        <v>58</v>
      </c>
      <c r="C4839" s="39" t="str">
        <f>IFERROR(__xludf.DUMMYFUNCTION("IF(ISBETWEEN(B4839,60,69), ""Old"", IF(ISBETWEEN(B4839, 20, 29), ""Young"", ""Other""))"),"Other")</f>
        <v>Other</v>
      </c>
    </row>
    <row r="4840" hidden="1">
      <c r="A4840" s="40">
        <v>23102.0</v>
      </c>
      <c r="B4840" s="39">
        <f t="shared" si="1"/>
        <v>58</v>
      </c>
      <c r="C4840" s="39" t="str">
        <f>IFERROR(__xludf.DUMMYFUNCTION("IF(ISBETWEEN(B4840,60,69), ""Old"", IF(ISBETWEEN(B4840, 20, 29), ""Young"", ""Other""))"),"Other")</f>
        <v>Other</v>
      </c>
    </row>
    <row r="4841" hidden="1">
      <c r="A4841" s="40">
        <v>23103.0</v>
      </c>
      <c r="B4841" s="39">
        <f t="shared" si="1"/>
        <v>58</v>
      </c>
      <c r="C4841" s="39" t="str">
        <f>IFERROR(__xludf.DUMMYFUNCTION("IF(ISBETWEEN(B4841,60,69), ""Old"", IF(ISBETWEEN(B4841, 20, 29), ""Young"", ""Other""))"),"Other")</f>
        <v>Other</v>
      </c>
    </row>
    <row r="4842" hidden="1">
      <c r="A4842" s="40">
        <v>23104.0</v>
      </c>
      <c r="B4842" s="39">
        <f t="shared" si="1"/>
        <v>58</v>
      </c>
      <c r="C4842" s="39" t="str">
        <f>IFERROR(__xludf.DUMMYFUNCTION("IF(ISBETWEEN(B4842,60,69), ""Old"", IF(ISBETWEEN(B4842, 20, 29), ""Young"", ""Other""))"),"Other")</f>
        <v>Other</v>
      </c>
    </row>
    <row r="4843" hidden="1">
      <c r="A4843" s="40">
        <v>23105.0</v>
      </c>
      <c r="B4843" s="39">
        <f t="shared" si="1"/>
        <v>58</v>
      </c>
      <c r="C4843" s="39" t="str">
        <f>IFERROR(__xludf.DUMMYFUNCTION("IF(ISBETWEEN(B4843,60,69), ""Old"", IF(ISBETWEEN(B4843, 20, 29), ""Young"", ""Other""))"),"Other")</f>
        <v>Other</v>
      </c>
    </row>
    <row r="4844" hidden="1">
      <c r="A4844" s="40">
        <v>23106.0</v>
      </c>
      <c r="B4844" s="39">
        <f t="shared" si="1"/>
        <v>58</v>
      </c>
      <c r="C4844" s="39" t="str">
        <f>IFERROR(__xludf.DUMMYFUNCTION("IF(ISBETWEEN(B4844,60,69), ""Old"", IF(ISBETWEEN(B4844, 20, 29), ""Young"", ""Other""))"),"Other")</f>
        <v>Other</v>
      </c>
    </row>
    <row r="4845" hidden="1">
      <c r="A4845" s="40">
        <v>23107.0</v>
      </c>
      <c r="B4845" s="39">
        <f t="shared" si="1"/>
        <v>58</v>
      </c>
      <c r="C4845" s="39" t="str">
        <f>IFERROR(__xludf.DUMMYFUNCTION("IF(ISBETWEEN(B4845,60,69), ""Old"", IF(ISBETWEEN(B4845, 20, 29), ""Young"", ""Other""))"),"Other")</f>
        <v>Other</v>
      </c>
    </row>
    <row r="4846" hidden="1">
      <c r="A4846" s="40">
        <v>23108.0</v>
      </c>
      <c r="B4846" s="39">
        <f t="shared" si="1"/>
        <v>58</v>
      </c>
      <c r="C4846" s="39" t="str">
        <f>IFERROR(__xludf.DUMMYFUNCTION("IF(ISBETWEEN(B4846,60,69), ""Old"", IF(ISBETWEEN(B4846, 20, 29), ""Young"", ""Other""))"),"Other")</f>
        <v>Other</v>
      </c>
    </row>
    <row r="4847" hidden="1">
      <c r="A4847" s="40">
        <v>23109.0</v>
      </c>
      <c r="B4847" s="39">
        <f t="shared" si="1"/>
        <v>58</v>
      </c>
      <c r="C4847" s="39" t="str">
        <f>IFERROR(__xludf.DUMMYFUNCTION("IF(ISBETWEEN(B4847,60,69), ""Old"", IF(ISBETWEEN(B4847, 20, 29), ""Young"", ""Other""))"),"Other")</f>
        <v>Other</v>
      </c>
    </row>
    <row r="4848" hidden="1">
      <c r="A4848" s="40">
        <v>23110.0</v>
      </c>
      <c r="B4848" s="39">
        <f t="shared" si="1"/>
        <v>58</v>
      </c>
      <c r="C4848" s="39" t="str">
        <f>IFERROR(__xludf.DUMMYFUNCTION("IF(ISBETWEEN(B4848,60,69), ""Old"", IF(ISBETWEEN(B4848, 20, 29), ""Young"", ""Other""))"),"Other")</f>
        <v>Other</v>
      </c>
    </row>
    <row r="4849" hidden="1">
      <c r="A4849" s="40">
        <v>23111.0</v>
      </c>
      <c r="B4849" s="39">
        <f t="shared" si="1"/>
        <v>58</v>
      </c>
      <c r="C4849" s="39" t="str">
        <f>IFERROR(__xludf.DUMMYFUNCTION("IF(ISBETWEEN(B4849,60,69), ""Old"", IF(ISBETWEEN(B4849, 20, 29), ""Young"", ""Other""))"),"Other")</f>
        <v>Other</v>
      </c>
    </row>
    <row r="4850" hidden="1">
      <c r="A4850" s="40">
        <v>23112.0</v>
      </c>
      <c r="B4850" s="39">
        <f t="shared" si="1"/>
        <v>58</v>
      </c>
      <c r="C4850" s="39" t="str">
        <f>IFERROR(__xludf.DUMMYFUNCTION("IF(ISBETWEEN(B4850,60,69), ""Old"", IF(ISBETWEEN(B4850, 20, 29), ""Young"", ""Other""))"),"Other")</f>
        <v>Other</v>
      </c>
    </row>
    <row r="4851" hidden="1">
      <c r="A4851" s="40">
        <v>23113.0</v>
      </c>
      <c r="B4851" s="39">
        <f t="shared" si="1"/>
        <v>58</v>
      </c>
      <c r="C4851" s="39" t="str">
        <f>IFERROR(__xludf.DUMMYFUNCTION("IF(ISBETWEEN(B4851,60,69), ""Old"", IF(ISBETWEEN(B4851, 20, 29), ""Young"", ""Other""))"),"Other")</f>
        <v>Other</v>
      </c>
    </row>
    <row r="4852" hidden="1">
      <c r="A4852" s="40">
        <v>23114.0</v>
      </c>
      <c r="B4852" s="39">
        <f t="shared" si="1"/>
        <v>58</v>
      </c>
      <c r="C4852" s="39" t="str">
        <f>IFERROR(__xludf.DUMMYFUNCTION("IF(ISBETWEEN(B4852,60,69), ""Old"", IF(ISBETWEEN(B4852, 20, 29), ""Young"", ""Other""))"),"Other")</f>
        <v>Other</v>
      </c>
    </row>
    <row r="4853" hidden="1">
      <c r="A4853" s="40">
        <v>23115.0</v>
      </c>
      <c r="B4853" s="39">
        <f t="shared" si="1"/>
        <v>58</v>
      </c>
      <c r="C4853" s="39" t="str">
        <f>IFERROR(__xludf.DUMMYFUNCTION("IF(ISBETWEEN(B4853,60,69), ""Old"", IF(ISBETWEEN(B4853, 20, 29), ""Young"", ""Other""))"),"Other")</f>
        <v>Other</v>
      </c>
    </row>
    <row r="4854" hidden="1">
      <c r="A4854" s="40">
        <v>23116.0</v>
      </c>
      <c r="B4854" s="39">
        <f t="shared" si="1"/>
        <v>58</v>
      </c>
      <c r="C4854" s="39" t="str">
        <f>IFERROR(__xludf.DUMMYFUNCTION("IF(ISBETWEEN(B4854,60,69), ""Old"", IF(ISBETWEEN(B4854, 20, 29), ""Young"", ""Other""))"),"Other")</f>
        <v>Other</v>
      </c>
    </row>
    <row r="4855" hidden="1">
      <c r="A4855" s="40">
        <v>23117.0</v>
      </c>
      <c r="B4855" s="39">
        <f t="shared" si="1"/>
        <v>58</v>
      </c>
      <c r="C4855" s="39" t="str">
        <f>IFERROR(__xludf.DUMMYFUNCTION("IF(ISBETWEEN(B4855,60,69), ""Old"", IF(ISBETWEEN(B4855, 20, 29), ""Young"", ""Other""))"),"Other")</f>
        <v>Other</v>
      </c>
    </row>
    <row r="4856" hidden="1">
      <c r="A4856" s="40">
        <v>23118.0</v>
      </c>
      <c r="B4856" s="39">
        <f t="shared" si="1"/>
        <v>58</v>
      </c>
      <c r="C4856" s="39" t="str">
        <f>IFERROR(__xludf.DUMMYFUNCTION("IF(ISBETWEEN(B4856,60,69), ""Old"", IF(ISBETWEEN(B4856, 20, 29), ""Young"", ""Other""))"),"Other")</f>
        <v>Other</v>
      </c>
    </row>
    <row r="4857" hidden="1">
      <c r="A4857" s="40">
        <v>23119.0</v>
      </c>
      <c r="B4857" s="39">
        <f t="shared" si="1"/>
        <v>58</v>
      </c>
      <c r="C4857" s="39" t="str">
        <f>IFERROR(__xludf.DUMMYFUNCTION("IF(ISBETWEEN(B4857,60,69), ""Old"", IF(ISBETWEEN(B4857, 20, 29), ""Young"", ""Other""))"),"Other")</f>
        <v>Other</v>
      </c>
    </row>
    <row r="4858" hidden="1">
      <c r="A4858" s="40">
        <v>23120.0</v>
      </c>
      <c r="B4858" s="39">
        <f t="shared" si="1"/>
        <v>58</v>
      </c>
      <c r="C4858" s="39" t="str">
        <f>IFERROR(__xludf.DUMMYFUNCTION("IF(ISBETWEEN(B4858,60,69), ""Old"", IF(ISBETWEEN(B4858, 20, 29), ""Young"", ""Other""))"),"Other")</f>
        <v>Other</v>
      </c>
    </row>
    <row r="4859" hidden="1">
      <c r="A4859" s="40">
        <v>23121.0</v>
      </c>
      <c r="B4859" s="39">
        <f t="shared" si="1"/>
        <v>58</v>
      </c>
      <c r="C4859" s="39" t="str">
        <f>IFERROR(__xludf.DUMMYFUNCTION("IF(ISBETWEEN(B4859,60,69), ""Old"", IF(ISBETWEEN(B4859, 20, 29), ""Young"", ""Other""))"),"Other")</f>
        <v>Other</v>
      </c>
    </row>
    <row r="4860" hidden="1">
      <c r="A4860" s="40">
        <v>23122.0</v>
      </c>
      <c r="B4860" s="39">
        <f t="shared" si="1"/>
        <v>58</v>
      </c>
      <c r="C4860" s="39" t="str">
        <f>IFERROR(__xludf.DUMMYFUNCTION("IF(ISBETWEEN(B4860,60,69), ""Old"", IF(ISBETWEEN(B4860, 20, 29), ""Young"", ""Other""))"),"Other")</f>
        <v>Other</v>
      </c>
    </row>
    <row r="4861" hidden="1">
      <c r="A4861" s="40">
        <v>23123.0</v>
      </c>
      <c r="B4861" s="39">
        <f t="shared" si="1"/>
        <v>58</v>
      </c>
      <c r="C4861" s="39" t="str">
        <f>IFERROR(__xludf.DUMMYFUNCTION("IF(ISBETWEEN(B4861,60,69), ""Old"", IF(ISBETWEEN(B4861, 20, 29), ""Young"", ""Other""))"),"Other")</f>
        <v>Other</v>
      </c>
    </row>
    <row r="4862" hidden="1">
      <c r="A4862" s="40">
        <v>23124.0</v>
      </c>
      <c r="B4862" s="39">
        <f t="shared" si="1"/>
        <v>58</v>
      </c>
      <c r="C4862" s="39" t="str">
        <f>IFERROR(__xludf.DUMMYFUNCTION("IF(ISBETWEEN(B4862,60,69), ""Old"", IF(ISBETWEEN(B4862, 20, 29), ""Young"", ""Other""))"),"Other")</f>
        <v>Other</v>
      </c>
    </row>
    <row r="4863" hidden="1">
      <c r="A4863" s="40">
        <v>23125.0</v>
      </c>
      <c r="B4863" s="39">
        <f t="shared" si="1"/>
        <v>58</v>
      </c>
      <c r="C4863" s="39" t="str">
        <f>IFERROR(__xludf.DUMMYFUNCTION("IF(ISBETWEEN(B4863,60,69), ""Old"", IF(ISBETWEEN(B4863, 20, 29), ""Young"", ""Other""))"),"Other")</f>
        <v>Other</v>
      </c>
    </row>
    <row r="4864" hidden="1">
      <c r="A4864" s="40">
        <v>23126.0</v>
      </c>
      <c r="B4864" s="39">
        <f t="shared" si="1"/>
        <v>58</v>
      </c>
      <c r="C4864" s="39" t="str">
        <f>IFERROR(__xludf.DUMMYFUNCTION("IF(ISBETWEEN(B4864,60,69), ""Old"", IF(ISBETWEEN(B4864, 20, 29), ""Young"", ""Other""))"),"Other")</f>
        <v>Other</v>
      </c>
    </row>
    <row r="4865" hidden="1">
      <c r="A4865" s="40">
        <v>23127.0</v>
      </c>
      <c r="B4865" s="39">
        <f t="shared" si="1"/>
        <v>58</v>
      </c>
      <c r="C4865" s="39" t="str">
        <f>IFERROR(__xludf.DUMMYFUNCTION("IF(ISBETWEEN(B4865,60,69), ""Old"", IF(ISBETWEEN(B4865, 20, 29), ""Young"", ""Other""))"),"Other")</f>
        <v>Other</v>
      </c>
    </row>
    <row r="4866" hidden="1">
      <c r="A4866" s="40">
        <v>23128.0</v>
      </c>
      <c r="B4866" s="39">
        <f t="shared" si="1"/>
        <v>58</v>
      </c>
      <c r="C4866" s="39" t="str">
        <f>IFERROR(__xludf.DUMMYFUNCTION("IF(ISBETWEEN(B4866,60,69), ""Old"", IF(ISBETWEEN(B4866, 20, 29), ""Young"", ""Other""))"),"Other")</f>
        <v>Other</v>
      </c>
    </row>
    <row r="4867" hidden="1">
      <c r="A4867" s="40">
        <v>23129.0</v>
      </c>
      <c r="B4867" s="39">
        <f t="shared" si="1"/>
        <v>58</v>
      </c>
      <c r="C4867" s="39" t="str">
        <f>IFERROR(__xludf.DUMMYFUNCTION("IF(ISBETWEEN(B4867,60,69), ""Old"", IF(ISBETWEEN(B4867, 20, 29), ""Young"", ""Other""))"),"Other")</f>
        <v>Other</v>
      </c>
    </row>
    <row r="4868" hidden="1">
      <c r="A4868" s="40">
        <v>23130.0</v>
      </c>
      <c r="B4868" s="39">
        <f t="shared" si="1"/>
        <v>58</v>
      </c>
      <c r="C4868" s="39" t="str">
        <f>IFERROR(__xludf.DUMMYFUNCTION("IF(ISBETWEEN(B4868,60,69), ""Old"", IF(ISBETWEEN(B4868, 20, 29), ""Young"", ""Other""))"),"Other")</f>
        <v>Other</v>
      </c>
    </row>
    <row r="4869" hidden="1">
      <c r="A4869" s="40">
        <v>23131.0</v>
      </c>
      <c r="B4869" s="39">
        <f t="shared" si="1"/>
        <v>58</v>
      </c>
      <c r="C4869" s="39" t="str">
        <f>IFERROR(__xludf.DUMMYFUNCTION("IF(ISBETWEEN(B4869,60,69), ""Old"", IF(ISBETWEEN(B4869, 20, 29), ""Young"", ""Other""))"),"Other")</f>
        <v>Other</v>
      </c>
    </row>
    <row r="4870" hidden="1">
      <c r="A4870" s="40">
        <v>23132.0</v>
      </c>
      <c r="B4870" s="39">
        <f t="shared" si="1"/>
        <v>58</v>
      </c>
      <c r="C4870" s="39" t="str">
        <f>IFERROR(__xludf.DUMMYFUNCTION("IF(ISBETWEEN(B4870,60,69), ""Old"", IF(ISBETWEEN(B4870, 20, 29), ""Young"", ""Other""))"),"Other")</f>
        <v>Other</v>
      </c>
    </row>
    <row r="4871" hidden="1">
      <c r="A4871" s="40">
        <v>23133.0</v>
      </c>
      <c r="B4871" s="39">
        <f t="shared" si="1"/>
        <v>58</v>
      </c>
      <c r="C4871" s="39" t="str">
        <f>IFERROR(__xludf.DUMMYFUNCTION("IF(ISBETWEEN(B4871,60,69), ""Old"", IF(ISBETWEEN(B4871, 20, 29), ""Young"", ""Other""))"),"Other")</f>
        <v>Other</v>
      </c>
    </row>
    <row r="4872" hidden="1">
      <c r="A4872" s="40">
        <v>23134.0</v>
      </c>
      <c r="B4872" s="39">
        <f t="shared" si="1"/>
        <v>58</v>
      </c>
      <c r="C4872" s="39" t="str">
        <f>IFERROR(__xludf.DUMMYFUNCTION("IF(ISBETWEEN(B4872,60,69), ""Old"", IF(ISBETWEEN(B4872, 20, 29), ""Young"", ""Other""))"),"Other")</f>
        <v>Other</v>
      </c>
    </row>
    <row r="4873" hidden="1">
      <c r="A4873" s="40">
        <v>23135.0</v>
      </c>
      <c r="B4873" s="39">
        <f t="shared" si="1"/>
        <v>58</v>
      </c>
      <c r="C4873" s="39" t="str">
        <f>IFERROR(__xludf.DUMMYFUNCTION("IF(ISBETWEEN(B4873,60,69), ""Old"", IF(ISBETWEEN(B4873, 20, 29), ""Young"", ""Other""))"),"Other")</f>
        <v>Other</v>
      </c>
    </row>
    <row r="4874" hidden="1">
      <c r="A4874" s="40">
        <v>23136.0</v>
      </c>
      <c r="B4874" s="39">
        <f t="shared" si="1"/>
        <v>58</v>
      </c>
      <c r="C4874" s="39" t="str">
        <f>IFERROR(__xludf.DUMMYFUNCTION("IF(ISBETWEEN(B4874,60,69), ""Old"", IF(ISBETWEEN(B4874, 20, 29), ""Young"", ""Other""))"),"Other")</f>
        <v>Other</v>
      </c>
    </row>
    <row r="4875" hidden="1">
      <c r="A4875" s="40">
        <v>23137.0</v>
      </c>
      <c r="B4875" s="39">
        <f t="shared" si="1"/>
        <v>58</v>
      </c>
      <c r="C4875" s="39" t="str">
        <f>IFERROR(__xludf.DUMMYFUNCTION("IF(ISBETWEEN(B4875,60,69), ""Old"", IF(ISBETWEEN(B4875, 20, 29), ""Young"", ""Other""))"),"Other")</f>
        <v>Other</v>
      </c>
    </row>
    <row r="4876" hidden="1">
      <c r="A4876" s="40">
        <v>23138.0</v>
      </c>
      <c r="B4876" s="39">
        <f t="shared" si="1"/>
        <v>58</v>
      </c>
      <c r="C4876" s="39" t="str">
        <f>IFERROR(__xludf.DUMMYFUNCTION("IF(ISBETWEEN(B4876,60,69), ""Old"", IF(ISBETWEEN(B4876, 20, 29), ""Young"", ""Other""))"),"Other")</f>
        <v>Other</v>
      </c>
    </row>
    <row r="4877" hidden="1">
      <c r="A4877" s="40">
        <v>23139.0</v>
      </c>
      <c r="B4877" s="39">
        <f t="shared" si="1"/>
        <v>58</v>
      </c>
      <c r="C4877" s="39" t="str">
        <f>IFERROR(__xludf.DUMMYFUNCTION("IF(ISBETWEEN(B4877,60,69), ""Old"", IF(ISBETWEEN(B4877, 20, 29), ""Young"", ""Other""))"),"Other")</f>
        <v>Other</v>
      </c>
    </row>
    <row r="4878" hidden="1">
      <c r="A4878" s="40">
        <v>23140.0</v>
      </c>
      <c r="B4878" s="39">
        <f t="shared" si="1"/>
        <v>58</v>
      </c>
      <c r="C4878" s="39" t="str">
        <f>IFERROR(__xludf.DUMMYFUNCTION("IF(ISBETWEEN(B4878,60,69), ""Old"", IF(ISBETWEEN(B4878, 20, 29), ""Young"", ""Other""))"),"Other")</f>
        <v>Other</v>
      </c>
    </row>
    <row r="4879" hidden="1">
      <c r="A4879" s="40">
        <v>23141.0</v>
      </c>
      <c r="B4879" s="39">
        <f t="shared" si="1"/>
        <v>58</v>
      </c>
      <c r="C4879" s="39" t="str">
        <f>IFERROR(__xludf.DUMMYFUNCTION("IF(ISBETWEEN(B4879,60,69), ""Old"", IF(ISBETWEEN(B4879, 20, 29), ""Young"", ""Other""))"),"Other")</f>
        <v>Other</v>
      </c>
    </row>
    <row r="4880" hidden="1">
      <c r="A4880" s="40">
        <v>23142.0</v>
      </c>
      <c r="B4880" s="39">
        <f t="shared" si="1"/>
        <v>58</v>
      </c>
      <c r="C4880" s="39" t="str">
        <f>IFERROR(__xludf.DUMMYFUNCTION("IF(ISBETWEEN(B4880,60,69), ""Old"", IF(ISBETWEEN(B4880, 20, 29), ""Young"", ""Other""))"),"Other")</f>
        <v>Other</v>
      </c>
    </row>
    <row r="4881" hidden="1">
      <c r="A4881" s="40">
        <v>23143.0</v>
      </c>
      <c r="B4881" s="39">
        <f t="shared" si="1"/>
        <v>58</v>
      </c>
      <c r="C4881" s="39" t="str">
        <f>IFERROR(__xludf.DUMMYFUNCTION("IF(ISBETWEEN(B4881,60,69), ""Old"", IF(ISBETWEEN(B4881, 20, 29), ""Young"", ""Other""))"),"Other")</f>
        <v>Other</v>
      </c>
    </row>
    <row r="4882" hidden="1">
      <c r="A4882" s="40">
        <v>23144.0</v>
      </c>
      <c r="B4882" s="39">
        <f t="shared" si="1"/>
        <v>58</v>
      </c>
      <c r="C4882" s="39" t="str">
        <f>IFERROR(__xludf.DUMMYFUNCTION("IF(ISBETWEEN(B4882,60,69), ""Old"", IF(ISBETWEEN(B4882, 20, 29), ""Young"", ""Other""))"),"Other")</f>
        <v>Other</v>
      </c>
    </row>
    <row r="4883" hidden="1">
      <c r="A4883" s="40">
        <v>23145.0</v>
      </c>
      <c r="B4883" s="39">
        <f t="shared" si="1"/>
        <v>58</v>
      </c>
      <c r="C4883" s="39" t="str">
        <f>IFERROR(__xludf.DUMMYFUNCTION("IF(ISBETWEEN(B4883,60,69), ""Old"", IF(ISBETWEEN(B4883, 20, 29), ""Young"", ""Other""))"),"Other")</f>
        <v>Other</v>
      </c>
    </row>
    <row r="4884" hidden="1">
      <c r="A4884" s="40">
        <v>23146.0</v>
      </c>
      <c r="B4884" s="39">
        <f t="shared" si="1"/>
        <v>58</v>
      </c>
      <c r="C4884" s="39" t="str">
        <f>IFERROR(__xludf.DUMMYFUNCTION("IF(ISBETWEEN(B4884,60,69), ""Old"", IF(ISBETWEEN(B4884, 20, 29), ""Young"", ""Other""))"),"Other")</f>
        <v>Other</v>
      </c>
    </row>
    <row r="4885" hidden="1">
      <c r="A4885" s="40">
        <v>23147.0</v>
      </c>
      <c r="B4885" s="39">
        <f t="shared" si="1"/>
        <v>58</v>
      </c>
      <c r="C4885" s="39" t="str">
        <f>IFERROR(__xludf.DUMMYFUNCTION("IF(ISBETWEEN(B4885,60,69), ""Old"", IF(ISBETWEEN(B4885, 20, 29), ""Young"", ""Other""))"),"Other")</f>
        <v>Other</v>
      </c>
    </row>
    <row r="4886" hidden="1">
      <c r="A4886" s="40">
        <v>23148.0</v>
      </c>
      <c r="B4886" s="39">
        <f t="shared" si="1"/>
        <v>58</v>
      </c>
      <c r="C4886" s="39" t="str">
        <f>IFERROR(__xludf.DUMMYFUNCTION("IF(ISBETWEEN(B4886,60,69), ""Old"", IF(ISBETWEEN(B4886, 20, 29), ""Young"", ""Other""))"),"Other")</f>
        <v>Other</v>
      </c>
    </row>
    <row r="4887" hidden="1">
      <c r="A4887" s="40">
        <v>23149.0</v>
      </c>
      <c r="B4887" s="39">
        <f t="shared" si="1"/>
        <v>58</v>
      </c>
      <c r="C4887" s="39" t="str">
        <f>IFERROR(__xludf.DUMMYFUNCTION("IF(ISBETWEEN(B4887,60,69), ""Old"", IF(ISBETWEEN(B4887, 20, 29), ""Young"", ""Other""))"),"Other")</f>
        <v>Other</v>
      </c>
    </row>
    <row r="4888" hidden="1">
      <c r="A4888" s="40">
        <v>23150.0</v>
      </c>
      <c r="B4888" s="39">
        <f t="shared" si="1"/>
        <v>58</v>
      </c>
      <c r="C4888" s="39" t="str">
        <f>IFERROR(__xludf.DUMMYFUNCTION("IF(ISBETWEEN(B4888,60,69), ""Old"", IF(ISBETWEEN(B4888, 20, 29), ""Young"", ""Other""))"),"Other")</f>
        <v>Other</v>
      </c>
    </row>
    <row r="4889" hidden="1">
      <c r="A4889" s="40">
        <v>23151.0</v>
      </c>
      <c r="B4889" s="39">
        <f t="shared" si="1"/>
        <v>58</v>
      </c>
      <c r="C4889" s="39" t="str">
        <f>IFERROR(__xludf.DUMMYFUNCTION("IF(ISBETWEEN(B4889,60,69), ""Old"", IF(ISBETWEEN(B4889, 20, 29), ""Young"", ""Other""))"),"Other")</f>
        <v>Other</v>
      </c>
    </row>
    <row r="4890" hidden="1">
      <c r="A4890" s="40">
        <v>23152.0</v>
      </c>
      <c r="B4890" s="39">
        <f t="shared" si="1"/>
        <v>58</v>
      </c>
      <c r="C4890" s="39" t="str">
        <f>IFERROR(__xludf.DUMMYFUNCTION("IF(ISBETWEEN(B4890,60,69), ""Old"", IF(ISBETWEEN(B4890, 20, 29), ""Young"", ""Other""))"),"Other")</f>
        <v>Other</v>
      </c>
    </row>
    <row r="4891" hidden="1">
      <c r="A4891" s="40">
        <v>23153.0</v>
      </c>
      <c r="B4891" s="39">
        <f t="shared" si="1"/>
        <v>58</v>
      </c>
      <c r="C4891" s="39" t="str">
        <f>IFERROR(__xludf.DUMMYFUNCTION("IF(ISBETWEEN(B4891,60,69), ""Old"", IF(ISBETWEEN(B4891, 20, 29), ""Young"", ""Other""))"),"Other")</f>
        <v>Other</v>
      </c>
    </row>
    <row r="4892" hidden="1">
      <c r="A4892" s="40">
        <v>23154.0</v>
      </c>
      <c r="B4892" s="39">
        <f t="shared" si="1"/>
        <v>58</v>
      </c>
      <c r="C4892" s="39" t="str">
        <f>IFERROR(__xludf.DUMMYFUNCTION("IF(ISBETWEEN(B4892,60,69), ""Old"", IF(ISBETWEEN(B4892, 20, 29), ""Young"", ""Other""))"),"Other")</f>
        <v>Other</v>
      </c>
    </row>
    <row r="4893" hidden="1">
      <c r="A4893" s="40">
        <v>23155.0</v>
      </c>
      <c r="B4893" s="39">
        <f t="shared" si="1"/>
        <v>58</v>
      </c>
      <c r="C4893" s="39" t="str">
        <f>IFERROR(__xludf.DUMMYFUNCTION("IF(ISBETWEEN(B4893,60,69), ""Old"", IF(ISBETWEEN(B4893, 20, 29), ""Young"", ""Other""))"),"Other")</f>
        <v>Other</v>
      </c>
    </row>
    <row r="4894" hidden="1">
      <c r="A4894" s="40">
        <v>23156.0</v>
      </c>
      <c r="B4894" s="39">
        <f t="shared" si="1"/>
        <v>58</v>
      </c>
      <c r="C4894" s="39" t="str">
        <f>IFERROR(__xludf.DUMMYFUNCTION("IF(ISBETWEEN(B4894,60,69), ""Old"", IF(ISBETWEEN(B4894, 20, 29), ""Young"", ""Other""))"),"Other")</f>
        <v>Other</v>
      </c>
    </row>
    <row r="4895" hidden="1">
      <c r="A4895" s="40">
        <v>23157.0</v>
      </c>
      <c r="B4895" s="39">
        <f t="shared" si="1"/>
        <v>58</v>
      </c>
      <c r="C4895" s="39" t="str">
        <f>IFERROR(__xludf.DUMMYFUNCTION("IF(ISBETWEEN(B4895,60,69), ""Old"", IF(ISBETWEEN(B4895, 20, 29), ""Young"", ""Other""))"),"Other")</f>
        <v>Other</v>
      </c>
    </row>
    <row r="4896" hidden="1">
      <c r="A4896" s="40">
        <v>23158.0</v>
      </c>
      <c r="B4896" s="39">
        <f t="shared" si="1"/>
        <v>58</v>
      </c>
      <c r="C4896" s="39" t="str">
        <f>IFERROR(__xludf.DUMMYFUNCTION("IF(ISBETWEEN(B4896,60,69), ""Old"", IF(ISBETWEEN(B4896, 20, 29), ""Young"", ""Other""))"),"Other")</f>
        <v>Other</v>
      </c>
    </row>
    <row r="4897" hidden="1">
      <c r="A4897" s="40">
        <v>23159.0</v>
      </c>
      <c r="B4897" s="39">
        <f t="shared" si="1"/>
        <v>58</v>
      </c>
      <c r="C4897" s="39" t="str">
        <f>IFERROR(__xludf.DUMMYFUNCTION("IF(ISBETWEEN(B4897,60,69), ""Old"", IF(ISBETWEEN(B4897, 20, 29), ""Young"", ""Other""))"),"Other")</f>
        <v>Other</v>
      </c>
    </row>
    <row r="4898" hidden="1">
      <c r="A4898" s="40">
        <v>23160.0</v>
      </c>
      <c r="B4898" s="39">
        <f t="shared" si="1"/>
        <v>58</v>
      </c>
      <c r="C4898" s="39" t="str">
        <f>IFERROR(__xludf.DUMMYFUNCTION("IF(ISBETWEEN(B4898,60,69), ""Old"", IF(ISBETWEEN(B4898, 20, 29), ""Young"", ""Other""))"),"Other")</f>
        <v>Other</v>
      </c>
    </row>
    <row r="4899" hidden="1">
      <c r="A4899" s="40">
        <v>23161.0</v>
      </c>
      <c r="B4899" s="39">
        <f t="shared" si="1"/>
        <v>58</v>
      </c>
      <c r="C4899" s="39" t="str">
        <f>IFERROR(__xludf.DUMMYFUNCTION("IF(ISBETWEEN(B4899,60,69), ""Old"", IF(ISBETWEEN(B4899, 20, 29), ""Young"", ""Other""))"),"Other")</f>
        <v>Other</v>
      </c>
    </row>
    <row r="4900" hidden="1">
      <c r="A4900" s="40">
        <v>23162.0</v>
      </c>
      <c r="B4900" s="39">
        <f t="shared" si="1"/>
        <v>58</v>
      </c>
      <c r="C4900" s="39" t="str">
        <f>IFERROR(__xludf.DUMMYFUNCTION("IF(ISBETWEEN(B4900,60,69), ""Old"", IF(ISBETWEEN(B4900, 20, 29), ""Young"", ""Other""))"),"Other")</f>
        <v>Other</v>
      </c>
    </row>
    <row r="4901" hidden="1">
      <c r="A4901" s="40">
        <v>23163.0</v>
      </c>
      <c r="B4901" s="39">
        <f t="shared" si="1"/>
        <v>58</v>
      </c>
      <c r="C4901" s="39" t="str">
        <f>IFERROR(__xludf.DUMMYFUNCTION("IF(ISBETWEEN(B4901,60,69), ""Old"", IF(ISBETWEEN(B4901, 20, 29), ""Young"", ""Other""))"),"Other")</f>
        <v>Other</v>
      </c>
    </row>
    <row r="4902" hidden="1">
      <c r="A4902" s="40">
        <v>23164.0</v>
      </c>
      <c r="B4902" s="39">
        <f t="shared" si="1"/>
        <v>58</v>
      </c>
      <c r="C4902" s="39" t="str">
        <f>IFERROR(__xludf.DUMMYFUNCTION("IF(ISBETWEEN(B4902,60,69), ""Old"", IF(ISBETWEEN(B4902, 20, 29), ""Young"", ""Other""))"),"Other")</f>
        <v>Other</v>
      </c>
    </row>
    <row r="4903" hidden="1">
      <c r="A4903" s="40">
        <v>23165.0</v>
      </c>
      <c r="B4903" s="39">
        <f t="shared" si="1"/>
        <v>58</v>
      </c>
      <c r="C4903" s="39" t="str">
        <f>IFERROR(__xludf.DUMMYFUNCTION("IF(ISBETWEEN(B4903,60,69), ""Old"", IF(ISBETWEEN(B4903, 20, 29), ""Young"", ""Other""))"),"Other")</f>
        <v>Other</v>
      </c>
    </row>
    <row r="4904" hidden="1">
      <c r="A4904" s="40">
        <v>23166.0</v>
      </c>
      <c r="B4904" s="39">
        <f t="shared" si="1"/>
        <v>58</v>
      </c>
      <c r="C4904" s="39" t="str">
        <f>IFERROR(__xludf.DUMMYFUNCTION("IF(ISBETWEEN(B4904,60,69), ""Old"", IF(ISBETWEEN(B4904, 20, 29), ""Young"", ""Other""))"),"Other")</f>
        <v>Other</v>
      </c>
    </row>
    <row r="4905" hidden="1">
      <c r="A4905" s="40">
        <v>23167.0</v>
      </c>
      <c r="B4905" s="39">
        <f t="shared" si="1"/>
        <v>58</v>
      </c>
      <c r="C4905" s="39" t="str">
        <f>IFERROR(__xludf.DUMMYFUNCTION("IF(ISBETWEEN(B4905,60,69), ""Old"", IF(ISBETWEEN(B4905, 20, 29), ""Young"", ""Other""))"),"Other")</f>
        <v>Other</v>
      </c>
    </row>
    <row r="4906" hidden="1">
      <c r="A4906" s="40">
        <v>23168.0</v>
      </c>
      <c r="B4906" s="39">
        <f t="shared" si="1"/>
        <v>58</v>
      </c>
      <c r="C4906" s="39" t="str">
        <f>IFERROR(__xludf.DUMMYFUNCTION("IF(ISBETWEEN(B4906,60,69), ""Old"", IF(ISBETWEEN(B4906, 20, 29), ""Young"", ""Other""))"),"Other")</f>
        <v>Other</v>
      </c>
    </row>
    <row r="4907" hidden="1">
      <c r="A4907" s="40">
        <v>23169.0</v>
      </c>
      <c r="B4907" s="39">
        <f t="shared" si="1"/>
        <v>58</v>
      </c>
      <c r="C4907" s="39" t="str">
        <f>IFERROR(__xludf.DUMMYFUNCTION("IF(ISBETWEEN(B4907,60,69), ""Old"", IF(ISBETWEEN(B4907, 20, 29), ""Young"", ""Other""))"),"Other")</f>
        <v>Other</v>
      </c>
    </row>
    <row r="4908" hidden="1">
      <c r="A4908" s="40">
        <v>23170.0</v>
      </c>
      <c r="B4908" s="39">
        <f t="shared" si="1"/>
        <v>58</v>
      </c>
      <c r="C4908" s="39" t="str">
        <f>IFERROR(__xludf.DUMMYFUNCTION("IF(ISBETWEEN(B4908,60,69), ""Old"", IF(ISBETWEEN(B4908, 20, 29), ""Young"", ""Other""))"),"Other")</f>
        <v>Other</v>
      </c>
    </row>
    <row r="4909" hidden="1">
      <c r="A4909" s="40">
        <v>23171.0</v>
      </c>
      <c r="B4909" s="39">
        <f t="shared" si="1"/>
        <v>58</v>
      </c>
      <c r="C4909" s="39" t="str">
        <f>IFERROR(__xludf.DUMMYFUNCTION("IF(ISBETWEEN(B4909,60,69), ""Old"", IF(ISBETWEEN(B4909, 20, 29), ""Young"", ""Other""))"),"Other")</f>
        <v>Other</v>
      </c>
    </row>
    <row r="4910" hidden="1">
      <c r="A4910" s="40">
        <v>23172.0</v>
      </c>
      <c r="B4910" s="39">
        <f t="shared" si="1"/>
        <v>58</v>
      </c>
      <c r="C4910" s="39" t="str">
        <f>IFERROR(__xludf.DUMMYFUNCTION("IF(ISBETWEEN(B4910,60,69), ""Old"", IF(ISBETWEEN(B4910, 20, 29), ""Young"", ""Other""))"),"Other")</f>
        <v>Other</v>
      </c>
    </row>
    <row r="4911" hidden="1">
      <c r="A4911" s="40">
        <v>23173.0</v>
      </c>
      <c r="B4911" s="39">
        <f t="shared" si="1"/>
        <v>58</v>
      </c>
      <c r="C4911" s="39" t="str">
        <f>IFERROR(__xludf.DUMMYFUNCTION("IF(ISBETWEEN(B4911,60,69), ""Old"", IF(ISBETWEEN(B4911, 20, 29), ""Young"", ""Other""))"),"Other")</f>
        <v>Other</v>
      </c>
    </row>
    <row r="4912" hidden="1">
      <c r="A4912" s="40">
        <v>23174.0</v>
      </c>
      <c r="B4912" s="39">
        <f t="shared" si="1"/>
        <v>58</v>
      </c>
      <c r="C4912" s="39" t="str">
        <f>IFERROR(__xludf.DUMMYFUNCTION("IF(ISBETWEEN(B4912,60,69), ""Old"", IF(ISBETWEEN(B4912, 20, 29), ""Young"", ""Other""))"),"Other")</f>
        <v>Other</v>
      </c>
    </row>
    <row r="4913" hidden="1">
      <c r="A4913" s="40">
        <v>23175.0</v>
      </c>
      <c r="B4913" s="39">
        <f t="shared" si="1"/>
        <v>58</v>
      </c>
      <c r="C4913" s="39" t="str">
        <f>IFERROR(__xludf.DUMMYFUNCTION("IF(ISBETWEEN(B4913,60,69), ""Old"", IF(ISBETWEEN(B4913, 20, 29), ""Young"", ""Other""))"),"Other")</f>
        <v>Other</v>
      </c>
    </row>
    <row r="4914" hidden="1">
      <c r="A4914" s="40">
        <v>23176.0</v>
      </c>
      <c r="B4914" s="39">
        <f t="shared" si="1"/>
        <v>58</v>
      </c>
      <c r="C4914" s="39" t="str">
        <f>IFERROR(__xludf.DUMMYFUNCTION("IF(ISBETWEEN(B4914,60,69), ""Old"", IF(ISBETWEEN(B4914, 20, 29), ""Young"", ""Other""))"),"Other")</f>
        <v>Other</v>
      </c>
    </row>
    <row r="4915" hidden="1">
      <c r="A4915" s="40">
        <v>23177.0</v>
      </c>
      <c r="B4915" s="39">
        <f t="shared" si="1"/>
        <v>58</v>
      </c>
      <c r="C4915" s="39" t="str">
        <f>IFERROR(__xludf.DUMMYFUNCTION("IF(ISBETWEEN(B4915,60,69), ""Old"", IF(ISBETWEEN(B4915, 20, 29), ""Young"", ""Other""))"),"Other")</f>
        <v>Other</v>
      </c>
    </row>
    <row r="4916" hidden="1">
      <c r="A4916" s="40">
        <v>23178.0</v>
      </c>
      <c r="B4916" s="39">
        <f t="shared" si="1"/>
        <v>58</v>
      </c>
      <c r="C4916" s="39" t="str">
        <f>IFERROR(__xludf.DUMMYFUNCTION("IF(ISBETWEEN(B4916,60,69), ""Old"", IF(ISBETWEEN(B4916, 20, 29), ""Young"", ""Other""))"),"Other")</f>
        <v>Other</v>
      </c>
    </row>
    <row r="4917" hidden="1">
      <c r="A4917" s="40">
        <v>23179.0</v>
      </c>
      <c r="B4917" s="39">
        <f t="shared" si="1"/>
        <v>58</v>
      </c>
      <c r="C4917" s="39" t="str">
        <f>IFERROR(__xludf.DUMMYFUNCTION("IF(ISBETWEEN(B4917,60,69), ""Old"", IF(ISBETWEEN(B4917, 20, 29), ""Young"", ""Other""))"),"Other")</f>
        <v>Other</v>
      </c>
    </row>
    <row r="4918" hidden="1">
      <c r="A4918" s="40">
        <v>23180.0</v>
      </c>
      <c r="B4918" s="39">
        <f t="shared" si="1"/>
        <v>58</v>
      </c>
      <c r="C4918" s="39" t="str">
        <f>IFERROR(__xludf.DUMMYFUNCTION("IF(ISBETWEEN(B4918,60,69), ""Old"", IF(ISBETWEEN(B4918, 20, 29), ""Young"", ""Other""))"),"Other")</f>
        <v>Other</v>
      </c>
    </row>
    <row r="4919" hidden="1">
      <c r="A4919" s="40">
        <v>23181.0</v>
      </c>
      <c r="B4919" s="39">
        <f t="shared" si="1"/>
        <v>58</v>
      </c>
      <c r="C4919" s="39" t="str">
        <f>IFERROR(__xludf.DUMMYFUNCTION("IF(ISBETWEEN(B4919,60,69), ""Old"", IF(ISBETWEEN(B4919, 20, 29), ""Young"", ""Other""))"),"Other")</f>
        <v>Other</v>
      </c>
    </row>
    <row r="4920" hidden="1">
      <c r="A4920" s="40">
        <v>23182.0</v>
      </c>
      <c r="B4920" s="39">
        <f t="shared" si="1"/>
        <v>58</v>
      </c>
      <c r="C4920" s="39" t="str">
        <f>IFERROR(__xludf.DUMMYFUNCTION("IF(ISBETWEEN(B4920,60,69), ""Old"", IF(ISBETWEEN(B4920, 20, 29), ""Young"", ""Other""))"),"Other")</f>
        <v>Other</v>
      </c>
    </row>
    <row r="4921" hidden="1">
      <c r="A4921" s="40">
        <v>23183.0</v>
      </c>
      <c r="B4921" s="39">
        <f t="shared" si="1"/>
        <v>58</v>
      </c>
      <c r="C4921" s="39" t="str">
        <f>IFERROR(__xludf.DUMMYFUNCTION("IF(ISBETWEEN(B4921,60,69), ""Old"", IF(ISBETWEEN(B4921, 20, 29), ""Young"", ""Other""))"),"Other")</f>
        <v>Other</v>
      </c>
    </row>
    <row r="4922" hidden="1">
      <c r="A4922" s="40">
        <v>23184.0</v>
      </c>
      <c r="B4922" s="39">
        <f t="shared" si="1"/>
        <v>58</v>
      </c>
      <c r="C4922" s="39" t="str">
        <f>IFERROR(__xludf.DUMMYFUNCTION("IF(ISBETWEEN(B4922,60,69), ""Old"", IF(ISBETWEEN(B4922, 20, 29), ""Young"", ""Other""))"),"Other")</f>
        <v>Other</v>
      </c>
    </row>
    <row r="4923" hidden="1">
      <c r="A4923" s="40">
        <v>23185.0</v>
      </c>
      <c r="B4923" s="39">
        <f t="shared" si="1"/>
        <v>58</v>
      </c>
      <c r="C4923" s="39" t="str">
        <f>IFERROR(__xludf.DUMMYFUNCTION("IF(ISBETWEEN(B4923,60,69), ""Old"", IF(ISBETWEEN(B4923, 20, 29), ""Young"", ""Other""))"),"Other")</f>
        <v>Other</v>
      </c>
    </row>
    <row r="4924" hidden="1">
      <c r="A4924" s="40">
        <v>23186.0</v>
      </c>
      <c r="B4924" s="39">
        <f t="shared" si="1"/>
        <v>58</v>
      </c>
      <c r="C4924" s="39" t="str">
        <f>IFERROR(__xludf.DUMMYFUNCTION("IF(ISBETWEEN(B4924,60,69), ""Old"", IF(ISBETWEEN(B4924, 20, 29), ""Young"", ""Other""))"),"Other")</f>
        <v>Other</v>
      </c>
    </row>
    <row r="4925" hidden="1">
      <c r="A4925" s="40">
        <v>23187.0</v>
      </c>
      <c r="B4925" s="39">
        <f t="shared" si="1"/>
        <v>58</v>
      </c>
      <c r="C4925" s="39" t="str">
        <f>IFERROR(__xludf.DUMMYFUNCTION("IF(ISBETWEEN(B4925,60,69), ""Old"", IF(ISBETWEEN(B4925, 20, 29), ""Young"", ""Other""))"),"Other")</f>
        <v>Other</v>
      </c>
    </row>
    <row r="4926" hidden="1">
      <c r="A4926" s="40">
        <v>23188.0</v>
      </c>
      <c r="B4926" s="39">
        <f t="shared" si="1"/>
        <v>58</v>
      </c>
      <c r="C4926" s="39" t="str">
        <f>IFERROR(__xludf.DUMMYFUNCTION("IF(ISBETWEEN(B4926,60,69), ""Old"", IF(ISBETWEEN(B4926, 20, 29), ""Young"", ""Other""))"),"Other")</f>
        <v>Other</v>
      </c>
    </row>
    <row r="4927" hidden="1">
      <c r="A4927" s="40">
        <v>23189.0</v>
      </c>
      <c r="B4927" s="39">
        <f t="shared" si="1"/>
        <v>58</v>
      </c>
      <c r="C4927" s="39" t="str">
        <f>IFERROR(__xludf.DUMMYFUNCTION("IF(ISBETWEEN(B4927,60,69), ""Old"", IF(ISBETWEEN(B4927, 20, 29), ""Young"", ""Other""))"),"Other")</f>
        <v>Other</v>
      </c>
    </row>
    <row r="4928" hidden="1">
      <c r="A4928" s="40">
        <v>23190.0</v>
      </c>
      <c r="B4928" s="39">
        <f t="shared" si="1"/>
        <v>58</v>
      </c>
      <c r="C4928" s="39" t="str">
        <f>IFERROR(__xludf.DUMMYFUNCTION("IF(ISBETWEEN(B4928,60,69), ""Old"", IF(ISBETWEEN(B4928, 20, 29), ""Young"", ""Other""))"),"Other")</f>
        <v>Other</v>
      </c>
    </row>
    <row r="4929" hidden="1">
      <c r="A4929" s="40">
        <v>23191.0</v>
      </c>
      <c r="B4929" s="39">
        <f t="shared" si="1"/>
        <v>58</v>
      </c>
      <c r="C4929" s="39" t="str">
        <f>IFERROR(__xludf.DUMMYFUNCTION("IF(ISBETWEEN(B4929,60,69), ""Old"", IF(ISBETWEEN(B4929, 20, 29), ""Young"", ""Other""))"),"Other")</f>
        <v>Other</v>
      </c>
    </row>
    <row r="4930" hidden="1">
      <c r="A4930" s="40">
        <v>23192.0</v>
      </c>
      <c r="B4930" s="39">
        <f t="shared" si="1"/>
        <v>58</v>
      </c>
      <c r="C4930" s="39" t="str">
        <f>IFERROR(__xludf.DUMMYFUNCTION("IF(ISBETWEEN(B4930,60,69), ""Old"", IF(ISBETWEEN(B4930, 20, 29), ""Young"", ""Other""))"),"Other")</f>
        <v>Other</v>
      </c>
    </row>
    <row r="4931" hidden="1">
      <c r="A4931" s="40">
        <v>23193.0</v>
      </c>
      <c r="B4931" s="39">
        <f t="shared" si="1"/>
        <v>58</v>
      </c>
      <c r="C4931" s="39" t="str">
        <f>IFERROR(__xludf.DUMMYFUNCTION("IF(ISBETWEEN(B4931,60,69), ""Old"", IF(ISBETWEEN(B4931, 20, 29), ""Young"", ""Other""))"),"Other")</f>
        <v>Other</v>
      </c>
    </row>
    <row r="4932" hidden="1">
      <c r="A4932" s="40">
        <v>23194.0</v>
      </c>
      <c r="B4932" s="39">
        <f t="shared" si="1"/>
        <v>58</v>
      </c>
      <c r="C4932" s="39" t="str">
        <f>IFERROR(__xludf.DUMMYFUNCTION("IF(ISBETWEEN(B4932,60,69), ""Old"", IF(ISBETWEEN(B4932, 20, 29), ""Young"", ""Other""))"),"Other")</f>
        <v>Other</v>
      </c>
    </row>
    <row r="4933" hidden="1">
      <c r="A4933" s="40">
        <v>23195.0</v>
      </c>
      <c r="B4933" s="39">
        <f t="shared" si="1"/>
        <v>58</v>
      </c>
      <c r="C4933" s="39" t="str">
        <f>IFERROR(__xludf.DUMMYFUNCTION("IF(ISBETWEEN(B4933,60,69), ""Old"", IF(ISBETWEEN(B4933, 20, 29), ""Young"", ""Other""))"),"Other")</f>
        <v>Other</v>
      </c>
    </row>
    <row r="4934" hidden="1">
      <c r="A4934" s="40">
        <v>23196.0</v>
      </c>
      <c r="B4934" s="39">
        <f t="shared" si="1"/>
        <v>58</v>
      </c>
      <c r="C4934" s="39" t="str">
        <f>IFERROR(__xludf.DUMMYFUNCTION("IF(ISBETWEEN(B4934,60,69), ""Old"", IF(ISBETWEEN(B4934, 20, 29), ""Young"", ""Other""))"),"Other")</f>
        <v>Other</v>
      </c>
    </row>
    <row r="4935" hidden="1">
      <c r="A4935" s="40">
        <v>23197.0</v>
      </c>
      <c r="B4935" s="39">
        <f t="shared" si="1"/>
        <v>58</v>
      </c>
      <c r="C4935" s="39" t="str">
        <f>IFERROR(__xludf.DUMMYFUNCTION("IF(ISBETWEEN(B4935,60,69), ""Old"", IF(ISBETWEEN(B4935, 20, 29), ""Young"", ""Other""))"),"Other")</f>
        <v>Other</v>
      </c>
    </row>
    <row r="4936" hidden="1">
      <c r="A4936" s="40">
        <v>23198.0</v>
      </c>
      <c r="B4936" s="39">
        <f t="shared" si="1"/>
        <v>58</v>
      </c>
      <c r="C4936" s="39" t="str">
        <f>IFERROR(__xludf.DUMMYFUNCTION("IF(ISBETWEEN(B4936,60,69), ""Old"", IF(ISBETWEEN(B4936, 20, 29), ""Young"", ""Other""))"),"Other")</f>
        <v>Other</v>
      </c>
    </row>
    <row r="4937" hidden="1">
      <c r="A4937" s="40">
        <v>23199.0</v>
      </c>
      <c r="B4937" s="39">
        <f t="shared" si="1"/>
        <v>58</v>
      </c>
      <c r="C4937" s="39" t="str">
        <f>IFERROR(__xludf.DUMMYFUNCTION("IF(ISBETWEEN(B4937,60,69), ""Old"", IF(ISBETWEEN(B4937, 20, 29), ""Young"", ""Other""))"),"Other")</f>
        <v>Other</v>
      </c>
    </row>
    <row r="4938" hidden="1">
      <c r="A4938" s="40">
        <v>23200.0</v>
      </c>
      <c r="B4938" s="39">
        <f t="shared" si="1"/>
        <v>58</v>
      </c>
      <c r="C4938" s="39" t="str">
        <f>IFERROR(__xludf.DUMMYFUNCTION("IF(ISBETWEEN(B4938,60,69), ""Old"", IF(ISBETWEEN(B4938, 20, 29), ""Young"", ""Other""))"),"Other")</f>
        <v>Other</v>
      </c>
    </row>
    <row r="4939" hidden="1">
      <c r="A4939" s="40">
        <v>23201.0</v>
      </c>
      <c r="B4939" s="39">
        <f t="shared" si="1"/>
        <v>58</v>
      </c>
      <c r="C4939" s="39" t="str">
        <f>IFERROR(__xludf.DUMMYFUNCTION("IF(ISBETWEEN(B4939,60,69), ""Old"", IF(ISBETWEEN(B4939, 20, 29), ""Young"", ""Other""))"),"Other")</f>
        <v>Other</v>
      </c>
    </row>
    <row r="4940" hidden="1">
      <c r="A4940" s="40">
        <v>23202.0</v>
      </c>
      <c r="B4940" s="39">
        <f t="shared" si="1"/>
        <v>58</v>
      </c>
      <c r="C4940" s="39" t="str">
        <f>IFERROR(__xludf.DUMMYFUNCTION("IF(ISBETWEEN(B4940,60,69), ""Old"", IF(ISBETWEEN(B4940, 20, 29), ""Young"", ""Other""))"),"Other")</f>
        <v>Other</v>
      </c>
    </row>
    <row r="4941" hidden="1">
      <c r="A4941" s="40">
        <v>23203.0</v>
      </c>
      <c r="B4941" s="39">
        <f t="shared" si="1"/>
        <v>58</v>
      </c>
      <c r="C4941" s="39" t="str">
        <f>IFERROR(__xludf.DUMMYFUNCTION("IF(ISBETWEEN(B4941,60,69), ""Old"", IF(ISBETWEEN(B4941, 20, 29), ""Young"", ""Other""))"),"Other")</f>
        <v>Other</v>
      </c>
    </row>
    <row r="4942" hidden="1">
      <c r="A4942" s="40">
        <v>23204.0</v>
      </c>
      <c r="B4942" s="39">
        <f t="shared" si="1"/>
        <v>58</v>
      </c>
      <c r="C4942" s="39" t="str">
        <f>IFERROR(__xludf.DUMMYFUNCTION("IF(ISBETWEEN(B4942,60,69), ""Old"", IF(ISBETWEEN(B4942, 20, 29), ""Young"", ""Other""))"),"Other")</f>
        <v>Other</v>
      </c>
    </row>
    <row r="4943" hidden="1">
      <c r="A4943" s="40">
        <v>23205.0</v>
      </c>
      <c r="B4943" s="39">
        <f t="shared" si="1"/>
        <v>58</v>
      </c>
      <c r="C4943" s="39" t="str">
        <f>IFERROR(__xludf.DUMMYFUNCTION("IF(ISBETWEEN(B4943,60,69), ""Old"", IF(ISBETWEEN(B4943, 20, 29), ""Young"", ""Other""))"),"Other")</f>
        <v>Other</v>
      </c>
    </row>
    <row r="4944" hidden="1">
      <c r="A4944" s="40">
        <v>23206.0</v>
      </c>
      <c r="B4944" s="39">
        <f t="shared" si="1"/>
        <v>58</v>
      </c>
      <c r="C4944" s="39" t="str">
        <f>IFERROR(__xludf.DUMMYFUNCTION("IF(ISBETWEEN(B4944,60,69), ""Old"", IF(ISBETWEEN(B4944, 20, 29), ""Young"", ""Other""))"),"Other")</f>
        <v>Other</v>
      </c>
    </row>
    <row r="4945" hidden="1">
      <c r="A4945" s="40">
        <v>23207.0</v>
      </c>
      <c r="B4945" s="39">
        <f t="shared" si="1"/>
        <v>58</v>
      </c>
      <c r="C4945" s="39" t="str">
        <f>IFERROR(__xludf.DUMMYFUNCTION("IF(ISBETWEEN(B4945,60,69), ""Old"", IF(ISBETWEEN(B4945, 20, 29), ""Young"", ""Other""))"),"Other")</f>
        <v>Other</v>
      </c>
    </row>
    <row r="4946" hidden="1">
      <c r="A4946" s="40">
        <v>23208.0</v>
      </c>
      <c r="B4946" s="39">
        <f t="shared" si="1"/>
        <v>58</v>
      </c>
      <c r="C4946" s="39" t="str">
        <f>IFERROR(__xludf.DUMMYFUNCTION("IF(ISBETWEEN(B4946,60,69), ""Old"", IF(ISBETWEEN(B4946, 20, 29), ""Young"", ""Other""))"),"Other")</f>
        <v>Other</v>
      </c>
    </row>
    <row r="4947" hidden="1">
      <c r="A4947" s="40">
        <v>23209.0</v>
      </c>
      <c r="B4947" s="39">
        <f t="shared" si="1"/>
        <v>58</v>
      </c>
      <c r="C4947" s="39" t="str">
        <f>IFERROR(__xludf.DUMMYFUNCTION("IF(ISBETWEEN(B4947,60,69), ""Old"", IF(ISBETWEEN(B4947, 20, 29), ""Young"", ""Other""))"),"Other")</f>
        <v>Other</v>
      </c>
    </row>
    <row r="4948" hidden="1">
      <c r="A4948" s="40">
        <v>23210.0</v>
      </c>
      <c r="B4948" s="39">
        <f t="shared" si="1"/>
        <v>58</v>
      </c>
      <c r="C4948" s="39" t="str">
        <f>IFERROR(__xludf.DUMMYFUNCTION("IF(ISBETWEEN(B4948,60,69), ""Old"", IF(ISBETWEEN(B4948, 20, 29), ""Young"", ""Other""))"),"Other")</f>
        <v>Other</v>
      </c>
    </row>
    <row r="4949" hidden="1">
      <c r="A4949" s="40">
        <v>23211.0</v>
      </c>
      <c r="B4949" s="39">
        <f t="shared" si="1"/>
        <v>58</v>
      </c>
      <c r="C4949" s="39" t="str">
        <f>IFERROR(__xludf.DUMMYFUNCTION("IF(ISBETWEEN(B4949,60,69), ""Old"", IF(ISBETWEEN(B4949, 20, 29), ""Young"", ""Other""))"),"Other")</f>
        <v>Other</v>
      </c>
    </row>
    <row r="4950" hidden="1">
      <c r="A4950" s="40">
        <v>23212.0</v>
      </c>
      <c r="B4950" s="39">
        <f t="shared" si="1"/>
        <v>58</v>
      </c>
      <c r="C4950" s="39" t="str">
        <f>IFERROR(__xludf.DUMMYFUNCTION("IF(ISBETWEEN(B4950,60,69), ""Old"", IF(ISBETWEEN(B4950, 20, 29), ""Young"", ""Other""))"),"Other")</f>
        <v>Other</v>
      </c>
    </row>
    <row r="4951" hidden="1">
      <c r="A4951" s="40">
        <v>23213.0</v>
      </c>
      <c r="B4951" s="39">
        <f t="shared" si="1"/>
        <v>58</v>
      </c>
      <c r="C4951" s="39" t="str">
        <f>IFERROR(__xludf.DUMMYFUNCTION("IF(ISBETWEEN(B4951,60,69), ""Old"", IF(ISBETWEEN(B4951, 20, 29), ""Young"", ""Other""))"),"Other")</f>
        <v>Other</v>
      </c>
    </row>
    <row r="4952" hidden="1">
      <c r="A4952" s="40">
        <v>23214.0</v>
      </c>
      <c r="B4952" s="39">
        <f t="shared" si="1"/>
        <v>58</v>
      </c>
      <c r="C4952" s="39" t="str">
        <f>IFERROR(__xludf.DUMMYFUNCTION("IF(ISBETWEEN(B4952,60,69), ""Old"", IF(ISBETWEEN(B4952, 20, 29), ""Young"", ""Other""))"),"Other")</f>
        <v>Other</v>
      </c>
    </row>
    <row r="4953" hidden="1">
      <c r="A4953" s="40">
        <v>23215.0</v>
      </c>
      <c r="B4953" s="39">
        <f t="shared" si="1"/>
        <v>58</v>
      </c>
      <c r="C4953" s="39" t="str">
        <f>IFERROR(__xludf.DUMMYFUNCTION("IF(ISBETWEEN(B4953,60,69), ""Old"", IF(ISBETWEEN(B4953, 20, 29), ""Young"", ""Other""))"),"Other")</f>
        <v>Other</v>
      </c>
    </row>
    <row r="4954" hidden="1">
      <c r="A4954" s="40">
        <v>23216.0</v>
      </c>
      <c r="B4954" s="39">
        <f t="shared" si="1"/>
        <v>58</v>
      </c>
      <c r="C4954" s="39" t="str">
        <f>IFERROR(__xludf.DUMMYFUNCTION("IF(ISBETWEEN(B4954,60,69), ""Old"", IF(ISBETWEEN(B4954, 20, 29), ""Young"", ""Other""))"),"Other")</f>
        <v>Other</v>
      </c>
    </row>
    <row r="4955" hidden="1">
      <c r="A4955" s="40">
        <v>23217.0</v>
      </c>
      <c r="B4955" s="39">
        <f t="shared" si="1"/>
        <v>58</v>
      </c>
      <c r="C4955" s="39" t="str">
        <f>IFERROR(__xludf.DUMMYFUNCTION("IF(ISBETWEEN(B4955,60,69), ""Old"", IF(ISBETWEEN(B4955, 20, 29), ""Young"", ""Other""))"),"Other")</f>
        <v>Other</v>
      </c>
    </row>
    <row r="4956" hidden="1">
      <c r="A4956" s="40">
        <v>23218.0</v>
      </c>
      <c r="B4956" s="39">
        <f t="shared" si="1"/>
        <v>58</v>
      </c>
      <c r="C4956" s="39" t="str">
        <f>IFERROR(__xludf.DUMMYFUNCTION("IF(ISBETWEEN(B4956,60,69), ""Old"", IF(ISBETWEEN(B4956, 20, 29), ""Young"", ""Other""))"),"Other")</f>
        <v>Other</v>
      </c>
    </row>
    <row r="4957" hidden="1">
      <c r="A4957" s="40">
        <v>23219.0</v>
      </c>
      <c r="B4957" s="39">
        <f t="shared" si="1"/>
        <v>58</v>
      </c>
      <c r="C4957" s="39" t="str">
        <f>IFERROR(__xludf.DUMMYFUNCTION("IF(ISBETWEEN(B4957,60,69), ""Old"", IF(ISBETWEEN(B4957, 20, 29), ""Young"", ""Other""))"),"Other")</f>
        <v>Other</v>
      </c>
    </row>
    <row r="4958" hidden="1">
      <c r="A4958" s="40">
        <v>23220.0</v>
      </c>
      <c r="B4958" s="39">
        <f t="shared" si="1"/>
        <v>58</v>
      </c>
      <c r="C4958" s="39" t="str">
        <f>IFERROR(__xludf.DUMMYFUNCTION("IF(ISBETWEEN(B4958,60,69), ""Old"", IF(ISBETWEEN(B4958, 20, 29), ""Young"", ""Other""))"),"Other")</f>
        <v>Other</v>
      </c>
    </row>
    <row r="4959" hidden="1">
      <c r="A4959" s="40">
        <v>23221.0</v>
      </c>
      <c r="B4959" s="39">
        <f t="shared" si="1"/>
        <v>58</v>
      </c>
      <c r="C4959" s="39" t="str">
        <f>IFERROR(__xludf.DUMMYFUNCTION("IF(ISBETWEEN(B4959,60,69), ""Old"", IF(ISBETWEEN(B4959, 20, 29), ""Young"", ""Other""))"),"Other")</f>
        <v>Other</v>
      </c>
    </row>
    <row r="4960" hidden="1">
      <c r="A4960" s="40">
        <v>23222.0</v>
      </c>
      <c r="B4960" s="39">
        <f t="shared" si="1"/>
        <v>58</v>
      </c>
      <c r="C4960" s="39" t="str">
        <f>IFERROR(__xludf.DUMMYFUNCTION("IF(ISBETWEEN(B4960,60,69), ""Old"", IF(ISBETWEEN(B4960, 20, 29), ""Young"", ""Other""))"),"Other")</f>
        <v>Other</v>
      </c>
    </row>
    <row r="4961" hidden="1">
      <c r="A4961" s="40">
        <v>23223.0</v>
      </c>
      <c r="B4961" s="39">
        <f t="shared" si="1"/>
        <v>58</v>
      </c>
      <c r="C4961" s="39" t="str">
        <f>IFERROR(__xludf.DUMMYFUNCTION("IF(ISBETWEEN(B4961,60,69), ""Old"", IF(ISBETWEEN(B4961, 20, 29), ""Young"", ""Other""))"),"Other")</f>
        <v>Other</v>
      </c>
    </row>
    <row r="4962" hidden="1">
      <c r="A4962" s="40">
        <v>23224.0</v>
      </c>
      <c r="B4962" s="39">
        <f t="shared" si="1"/>
        <v>58</v>
      </c>
      <c r="C4962" s="39" t="str">
        <f>IFERROR(__xludf.DUMMYFUNCTION("IF(ISBETWEEN(B4962,60,69), ""Old"", IF(ISBETWEEN(B4962, 20, 29), ""Young"", ""Other""))"),"Other")</f>
        <v>Other</v>
      </c>
    </row>
    <row r="4963" hidden="1">
      <c r="A4963" s="40">
        <v>23225.0</v>
      </c>
      <c r="B4963" s="39">
        <f t="shared" si="1"/>
        <v>58</v>
      </c>
      <c r="C4963" s="39" t="str">
        <f>IFERROR(__xludf.DUMMYFUNCTION("IF(ISBETWEEN(B4963,60,69), ""Old"", IF(ISBETWEEN(B4963, 20, 29), ""Young"", ""Other""))"),"Other")</f>
        <v>Other</v>
      </c>
    </row>
    <row r="4964" hidden="1">
      <c r="A4964" s="40">
        <v>23226.0</v>
      </c>
      <c r="B4964" s="39">
        <f t="shared" si="1"/>
        <v>58</v>
      </c>
      <c r="C4964" s="39" t="str">
        <f>IFERROR(__xludf.DUMMYFUNCTION("IF(ISBETWEEN(B4964,60,69), ""Old"", IF(ISBETWEEN(B4964, 20, 29), ""Young"", ""Other""))"),"Other")</f>
        <v>Other</v>
      </c>
    </row>
    <row r="4965" hidden="1">
      <c r="A4965" s="40">
        <v>23227.0</v>
      </c>
      <c r="B4965" s="39">
        <f t="shared" si="1"/>
        <v>58</v>
      </c>
      <c r="C4965" s="39" t="str">
        <f>IFERROR(__xludf.DUMMYFUNCTION("IF(ISBETWEEN(B4965,60,69), ""Old"", IF(ISBETWEEN(B4965, 20, 29), ""Young"", ""Other""))"),"Other")</f>
        <v>Other</v>
      </c>
    </row>
    <row r="4966" hidden="1">
      <c r="A4966" s="40">
        <v>23228.0</v>
      </c>
      <c r="B4966" s="39">
        <f t="shared" si="1"/>
        <v>58</v>
      </c>
      <c r="C4966" s="39" t="str">
        <f>IFERROR(__xludf.DUMMYFUNCTION("IF(ISBETWEEN(B4966,60,69), ""Old"", IF(ISBETWEEN(B4966, 20, 29), ""Young"", ""Other""))"),"Other")</f>
        <v>Other</v>
      </c>
    </row>
    <row r="4967" hidden="1">
      <c r="A4967" s="40">
        <v>23229.0</v>
      </c>
      <c r="B4967" s="39">
        <f t="shared" si="1"/>
        <v>58</v>
      </c>
      <c r="C4967" s="39" t="str">
        <f>IFERROR(__xludf.DUMMYFUNCTION("IF(ISBETWEEN(B4967,60,69), ""Old"", IF(ISBETWEEN(B4967, 20, 29), ""Young"", ""Other""))"),"Other")</f>
        <v>Other</v>
      </c>
    </row>
    <row r="4968" hidden="1">
      <c r="A4968" s="40">
        <v>23230.0</v>
      </c>
      <c r="B4968" s="39">
        <f t="shared" si="1"/>
        <v>58</v>
      </c>
      <c r="C4968" s="39" t="str">
        <f>IFERROR(__xludf.DUMMYFUNCTION("IF(ISBETWEEN(B4968,60,69), ""Old"", IF(ISBETWEEN(B4968, 20, 29), ""Young"", ""Other""))"),"Other")</f>
        <v>Other</v>
      </c>
    </row>
    <row r="4969" hidden="1">
      <c r="A4969" s="40">
        <v>23231.0</v>
      </c>
      <c r="B4969" s="39">
        <f t="shared" si="1"/>
        <v>58</v>
      </c>
      <c r="C4969" s="39" t="str">
        <f>IFERROR(__xludf.DUMMYFUNCTION("IF(ISBETWEEN(B4969,60,69), ""Old"", IF(ISBETWEEN(B4969, 20, 29), ""Young"", ""Other""))"),"Other")</f>
        <v>Other</v>
      </c>
    </row>
    <row r="4970" hidden="1">
      <c r="A4970" s="40">
        <v>23232.0</v>
      </c>
      <c r="B4970" s="39">
        <f t="shared" si="1"/>
        <v>58</v>
      </c>
      <c r="C4970" s="39" t="str">
        <f>IFERROR(__xludf.DUMMYFUNCTION("IF(ISBETWEEN(B4970,60,69), ""Old"", IF(ISBETWEEN(B4970, 20, 29), ""Young"", ""Other""))"),"Other")</f>
        <v>Other</v>
      </c>
    </row>
    <row r="4971" hidden="1">
      <c r="A4971" s="40">
        <v>23233.0</v>
      </c>
      <c r="B4971" s="39">
        <f t="shared" si="1"/>
        <v>58</v>
      </c>
      <c r="C4971" s="39" t="str">
        <f>IFERROR(__xludf.DUMMYFUNCTION("IF(ISBETWEEN(B4971,60,69), ""Old"", IF(ISBETWEEN(B4971, 20, 29), ""Young"", ""Other""))"),"Other")</f>
        <v>Other</v>
      </c>
    </row>
    <row r="4972" hidden="1">
      <c r="A4972" s="40">
        <v>23234.0</v>
      </c>
      <c r="B4972" s="39">
        <f t="shared" si="1"/>
        <v>58</v>
      </c>
      <c r="C4972" s="39" t="str">
        <f>IFERROR(__xludf.DUMMYFUNCTION("IF(ISBETWEEN(B4972,60,69), ""Old"", IF(ISBETWEEN(B4972, 20, 29), ""Young"", ""Other""))"),"Other")</f>
        <v>Other</v>
      </c>
    </row>
    <row r="4973" hidden="1">
      <c r="A4973" s="40">
        <v>23235.0</v>
      </c>
      <c r="B4973" s="39">
        <f t="shared" si="1"/>
        <v>58</v>
      </c>
      <c r="C4973" s="39" t="str">
        <f>IFERROR(__xludf.DUMMYFUNCTION("IF(ISBETWEEN(B4973,60,69), ""Old"", IF(ISBETWEEN(B4973, 20, 29), ""Young"", ""Other""))"),"Other")</f>
        <v>Other</v>
      </c>
    </row>
    <row r="4974" hidden="1">
      <c r="A4974" s="40">
        <v>23236.0</v>
      </c>
      <c r="B4974" s="39">
        <f t="shared" si="1"/>
        <v>58</v>
      </c>
      <c r="C4974" s="39" t="str">
        <f>IFERROR(__xludf.DUMMYFUNCTION("IF(ISBETWEEN(B4974,60,69), ""Old"", IF(ISBETWEEN(B4974, 20, 29), ""Young"", ""Other""))"),"Other")</f>
        <v>Other</v>
      </c>
    </row>
    <row r="4975" hidden="1">
      <c r="A4975" s="40">
        <v>23237.0</v>
      </c>
      <c r="B4975" s="39">
        <f t="shared" si="1"/>
        <v>58</v>
      </c>
      <c r="C4975" s="39" t="str">
        <f>IFERROR(__xludf.DUMMYFUNCTION("IF(ISBETWEEN(B4975,60,69), ""Old"", IF(ISBETWEEN(B4975, 20, 29), ""Young"", ""Other""))"),"Other")</f>
        <v>Other</v>
      </c>
    </row>
    <row r="4976" hidden="1">
      <c r="A4976" s="40">
        <v>23238.0</v>
      </c>
      <c r="B4976" s="39">
        <f t="shared" si="1"/>
        <v>58</v>
      </c>
      <c r="C4976" s="39" t="str">
        <f>IFERROR(__xludf.DUMMYFUNCTION("IF(ISBETWEEN(B4976,60,69), ""Old"", IF(ISBETWEEN(B4976, 20, 29), ""Young"", ""Other""))"),"Other")</f>
        <v>Other</v>
      </c>
    </row>
    <row r="4977" hidden="1">
      <c r="A4977" s="40">
        <v>23239.0</v>
      </c>
      <c r="B4977" s="39">
        <f t="shared" si="1"/>
        <v>58</v>
      </c>
      <c r="C4977" s="39" t="str">
        <f>IFERROR(__xludf.DUMMYFUNCTION("IF(ISBETWEEN(B4977,60,69), ""Old"", IF(ISBETWEEN(B4977, 20, 29), ""Young"", ""Other""))"),"Other")</f>
        <v>Other</v>
      </c>
    </row>
    <row r="4978" hidden="1">
      <c r="A4978" s="40">
        <v>23240.0</v>
      </c>
      <c r="B4978" s="39">
        <f t="shared" si="1"/>
        <v>58</v>
      </c>
      <c r="C4978" s="39" t="str">
        <f>IFERROR(__xludf.DUMMYFUNCTION("IF(ISBETWEEN(B4978,60,69), ""Old"", IF(ISBETWEEN(B4978, 20, 29), ""Young"", ""Other""))"),"Other")</f>
        <v>Other</v>
      </c>
    </row>
    <row r="4979" hidden="1">
      <c r="A4979" s="40">
        <v>23241.0</v>
      </c>
      <c r="B4979" s="39">
        <f t="shared" si="1"/>
        <v>58</v>
      </c>
      <c r="C4979" s="39" t="str">
        <f>IFERROR(__xludf.DUMMYFUNCTION("IF(ISBETWEEN(B4979,60,69), ""Old"", IF(ISBETWEEN(B4979, 20, 29), ""Young"", ""Other""))"),"Other")</f>
        <v>Other</v>
      </c>
    </row>
    <row r="4980" hidden="1">
      <c r="A4980" s="40">
        <v>23242.0</v>
      </c>
      <c r="B4980" s="39">
        <f t="shared" si="1"/>
        <v>58</v>
      </c>
      <c r="C4980" s="39" t="str">
        <f>IFERROR(__xludf.DUMMYFUNCTION("IF(ISBETWEEN(B4980,60,69), ""Old"", IF(ISBETWEEN(B4980, 20, 29), ""Young"", ""Other""))"),"Other")</f>
        <v>Other</v>
      </c>
    </row>
    <row r="4981" hidden="1">
      <c r="A4981" s="40">
        <v>23243.0</v>
      </c>
      <c r="B4981" s="39">
        <f t="shared" si="1"/>
        <v>58</v>
      </c>
      <c r="C4981" s="39" t="str">
        <f>IFERROR(__xludf.DUMMYFUNCTION("IF(ISBETWEEN(B4981,60,69), ""Old"", IF(ISBETWEEN(B4981, 20, 29), ""Young"", ""Other""))"),"Other")</f>
        <v>Other</v>
      </c>
    </row>
    <row r="4982" hidden="1">
      <c r="A4982" s="40">
        <v>23244.0</v>
      </c>
      <c r="B4982" s="39">
        <f t="shared" si="1"/>
        <v>58</v>
      </c>
      <c r="C4982" s="39" t="str">
        <f>IFERROR(__xludf.DUMMYFUNCTION("IF(ISBETWEEN(B4982,60,69), ""Old"", IF(ISBETWEEN(B4982, 20, 29), ""Young"", ""Other""))"),"Other")</f>
        <v>Other</v>
      </c>
    </row>
    <row r="4983" hidden="1">
      <c r="A4983" s="40">
        <v>23245.0</v>
      </c>
      <c r="B4983" s="39">
        <f t="shared" si="1"/>
        <v>58</v>
      </c>
      <c r="C4983" s="39" t="str">
        <f>IFERROR(__xludf.DUMMYFUNCTION("IF(ISBETWEEN(B4983,60,69), ""Old"", IF(ISBETWEEN(B4983, 20, 29), ""Young"", ""Other""))"),"Other")</f>
        <v>Other</v>
      </c>
    </row>
    <row r="4984" hidden="1">
      <c r="A4984" s="40">
        <v>23246.0</v>
      </c>
      <c r="B4984" s="39">
        <f t="shared" si="1"/>
        <v>58</v>
      </c>
      <c r="C4984" s="39" t="str">
        <f>IFERROR(__xludf.DUMMYFUNCTION("IF(ISBETWEEN(B4984,60,69), ""Old"", IF(ISBETWEEN(B4984, 20, 29), ""Young"", ""Other""))"),"Other")</f>
        <v>Other</v>
      </c>
    </row>
    <row r="4985" hidden="1">
      <c r="A4985" s="40">
        <v>23247.0</v>
      </c>
      <c r="B4985" s="39">
        <f t="shared" si="1"/>
        <v>58</v>
      </c>
      <c r="C4985" s="39" t="str">
        <f>IFERROR(__xludf.DUMMYFUNCTION("IF(ISBETWEEN(B4985,60,69), ""Old"", IF(ISBETWEEN(B4985, 20, 29), ""Young"", ""Other""))"),"Other")</f>
        <v>Other</v>
      </c>
    </row>
    <row r="4986" hidden="1">
      <c r="A4986" s="40">
        <v>23248.0</v>
      </c>
      <c r="B4986" s="39">
        <f t="shared" si="1"/>
        <v>58</v>
      </c>
      <c r="C4986" s="39" t="str">
        <f>IFERROR(__xludf.DUMMYFUNCTION("IF(ISBETWEEN(B4986,60,69), ""Old"", IF(ISBETWEEN(B4986, 20, 29), ""Young"", ""Other""))"),"Other")</f>
        <v>Other</v>
      </c>
    </row>
    <row r="4987" hidden="1">
      <c r="A4987" s="40">
        <v>23249.0</v>
      </c>
      <c r="B4987" s="39">
        <f t="shared" si="1"/>
        <v>58</v>
      </c>
      <c r="C4987" s="39" t="str">
        <f>IFERROR(__xludf.DUMMYFUNCTION("IF(ISBETWEEN(B4987,60,69), ""Old"", IF(ISBETWEEN(B4987, 20, 29), ""Young"", ""Other""))"),"Other")</f>
        <v>Other</v>
      </c>
    </row>
    <row r="4988" hidden="1">
      <c r="A4988" s="40">
        <v>23250.0</v>
      </c>
      <c r="B4988" s="39">
        <f t="shared" si="1"/>
        <v>58</v>
      </c>
      <c r="C4988" s="39" t="str">
        <f>IFERROR(__xludf.DUMMYFUNCTION("IF(ISBETWEEN(B4988,60,69), ""Old"", IF(ISBETWEEN(B4988, 20, 29), ""Young"", ""Other""))"),"Other")</f>
        <v>Other</v>
      </c>
    </row>
    <row r="4989" hidden="1">
      <c r="A4989" s="40">
        <v>23251.0</v>
      </c>
      <c r="B4989" s="39">
        <f t="shared" si="1"/>
        <v>58</v>
      </c>
      <c r="C4989" s="39" t="str">
        <f>IFERROR(__xludf.DUMMYFUNCTION("IF(ISBETWEEN(B4989,60,69), ""Old"", IF(ISBETWEEN(B4989, 20, 29), ""Young"", ""Other""))"),"Other")</f>
        <v>Other</v>
      </c>
    </row>
    <row r="4990" hidden="1">
      <c r="A4990" s="40">
        <v>23252.0</v>
      </c>
      <c r="B4990" s="39">
        <f t="shared" si="1"/>
        <v>58</v>
      </c>
      <c r="C4990" s="39" t="str">
        <f>IFERROR(__xludf.DUMMYFUNCTION("IF(ISBETWEEN(B4990,60,69), ""Old"", IF(ISBETWEEN(B4990, 20, 29), ""Young"", ""Other""))"),"Other")</f>
        <v>Other</v>
      </c>
    </row>
    <row r="4991" hidden="1">
      <c r="A4991" s="40">
        <v>23253.0</v>
      </c>
      <c r="B4991" s="39">
        <f t="shared" si="1"/>
        <v>58</v>
      </c>
      <c r="C4991" s="39" t="str">
        <f>IFERROR(__xludf.DUMMYFUNCTION("IF(ISBETWEEN(B4991,60,69), ""Old"", IF(ISBETWEEN(B4991, 20, 29), ""Young"", ""Other""))"),"Other")</f>
        <v>Other</v>
      </c>
    </row>
    <row r="4992" hidden="1">
      <c r="A4992" s="40">
        <v>23254.0</v>
      </c>
      <c r="B4992" s="39">
        <f t="shared" si="1"/>
        <v>58</v>
      </c>
      <c r="C4992" s="39" t="str">
        <f>IFERROR(__xludf.DUMMYFUNCTION("IF(ISBETWEEN(B4992,60,69), ""Old"", IF(ISBETWEEN(B4992, 20, 29), ""Young"", ""Other""))"),"Other")</f>
        <v>Other</v>
      </c>
    </row>
    <row r="4993" hidden="1">
      <c r="A4993" s="40">
        <v>23255.0</v>
      </c>
      <c r="B4993" s="39">
        <f t="shared" si="1"/>
        <v>58</v>
      </c>
      <c r="C4993" s="39" t="str">
        <f>IFERROR(__xludf.DUMMYFUNCTION("IF(ISBETWEEN(B4993,60,69), ""Old"", IF(ISBETWEEN(B4993, 20, 29), ""Young"", ""Other""))"),"Other")</f>
        <v>Other</v>
      </c>
    </row>
    <row r="4994" hidden="1">
      <c r="A4994" s="40">
        <v>23256.0</v>
      </c>
      <c r="B4994" s="39">
        <f t="shared" si="1"/>
        <v>58</v>
      </c>
      <c r="C4994" s="39" t="str">
        <f>IFERROR(__xludf.DUMMYFUNCTION("IF(ISBETWEEN(B4994,60,69), ""Old"", IF(ISBETWEEN(B4994, 20, 29), ""Young"", ""Other""))"),"Other")</f>
        <v>Other</v>
      </c>
    </row>
    <row r="4995" hidden="1">
      <c r="A4995" s="40">
        <v>23257.0</v>
      </c>
      <c r="B4995" s="39">
        <f t="shared" si="1"/>
        <v>58</v>
      </c>
      <c r="C4995" s="39" t="str">
        <f>IFERROR(__xludf.DUMMYFUNCTION("IF(ISBETWEEN(B4995,60,69), ""Old"", IF(ISBETWEEN(B4995, 20, 29), ""Young"", ""Other""))"),"Other")</f>
        <v>Other</v>
      </c>
    </row>
    <row r="4996" hidden="1">
      <c r="A4996" s="40">
        <v>23258.0</v>
      </c>
      <c r="B4996" s="39">
        <f t="shared" si="1"/>
        <v>58</v>
      </c>
      <c r="C4996" s="39" t="str">
        <f>IFERROR(__xludf.DUMMYFUNCTION("IF(ISBETWEEN(B4996,60,69), ""Old"", IF(ISBETWEEN(B4996, 20, 29), ""Young"", ""Other""))"),"Other")</f>
        <v>Other</v>
      </c>
    </row>
    <row r="4997" hidden="1">
      <c r="A4997" s="40">
        <v>23259.0</v>
      </c>
      <c r="B4997" s="39">
        <f t="shared" si="1"/>
        <v>58</v>
      </c>
      <c r="C4997" s="39" t="str">
        <f>IFERROR(__xludf.DUMMYFUNCTION("IF(ISBETWEEN(B4997,60,69), ""Old"", IF(ISBETWEEN(B4997, 20, 29), ""Young"", ""Other""))"),"Other")</f>
        <v>Other</v>
      </c>
    </row>
    <row r="4998" hidden="1">
      <c r="A4998" s="40">
        <v>23260.0</v>
      </c>
      <c r="B4998" s="39">
        <f t="shared" si="1"/>
        <v>58</v>
      </c>
      <c r="C4998" s="39" t="str">
        <f>IFERROR(__xludf.DUMMYFUNCTION("IF(ISBETWEEN(B4998,60,69), ""Old"", IF(ISBETWEEN(B4998, 20, 29), ""Young"", ""Other""))"),"Other")</f>
        <v>Other</v>
      </c>
    </row>
    <row r="4999" hidden="1">
      <c r="A4999" s="40">
        <v>23261.0</v>
      </c>
      <c r="B4999" s="39">
        <f t="shared" si="1"/>
        <v>58</v>
      </c>
      <c r="C4999" s="39" t="str">
        <f>IFERROR(__xludf.DUMMYFUNCTION("IF(ISBETWEEN(B4999,60,69), ""Old"", IF(ISBETWEEN(B4999, 20, 29), ""Young"", ""Other""))"),"Other")</f>
        <v>Other</v>
      </c>
    </row>
    <row r="5000" hidden="1">
      <c r="A5000" s="40">
        <v>23262.0</v>
      </c>
      <c r="B5000" s="39">
        <f t="shared" si="1"/>
        <v>58</v>
      </c>
      <c r="C5000" s="39" t="str">
        <f>IFERROR(__xludf.DUMMYFUNCTION("IF(ISBETWEEN(B5000,60,69), ""Old"", IF(ISBETWEEN(B5000, 20, 29), ""Young"", ""Other""))"),"Other")</f>
        <v>Other</v>
      </c>
    </row>
    <row r="5001" hidden="1">
      <c r="A5001" s="40">
        <v>23263.0</v>
      </c>
      <c r="B5001" s="39">
        <f t="shared" si="1"/>
        <v>58</v>
      </c>
      <c r="C5001" s="39" t="str">
        <f>IFERROR(__xludf.DUMMYFUNCTION("IF(ISBETWEEN(B5001,60,69), ""Old"", IF(ISBETWEEN(B5001, 20, 29), ""Young"", ""Other""))"),"Other")</f>
        <v>Other</v>
      </c>
    </row>
    <row r="5002" hidden="1">
      <c r="A5002" s="40">
        <v>23264.0</v>
      </c>
      <c r="B5002" s="39">
        <f t="shared" si="1"/>
        <v>58</v>
      </c>
      <c r="C5002" s="39" t="str">
        <f>IFERROR(__xludf.DUMMYFUNCTION("IF(ISBETWEEN(B5002,60,69), ""Old"", IF(ISBETWEEN(B5002, 20, 29), ""Young"", ""Other""))"),"Other")</f>
        <v>Other</v>
      </c>
    </row>
    <row r="5003" hidden="1">
      <c r="A5003" s="40">
        <v>23265.0</v>
      </c>
      <c r="B5003" s="39">
        <f t="shared" si="1"/>
        <v>58</v>
      </c>
      <c r="C5003" s="39" t="str">
        <f>IFERROR(__xludf.DUMMYFUNCTION("IF(ISBETWEEN(B5003,60,69), ""Old"", IF(ISBETWEEN(B5003, 20, 29), ""Young"", ""Other""))"),"Other")</f>
        <v>Other</v>
      </c>
    </row>
    <row r="5004" hidden="1">
      <c r="A5004" s="40">
        <v>23266.0</v>
      </c>
      <c r="B5004" s="39">
        <f t="shared" si="1"/>
        <v>58</v>
      </c>
      <c r="C5004" s="39" t="str">
        <f>IFERROR(__xludf.DUMMYFUNCTION("IF(ISBETWEEN(B5004,60,69), ""Old"", IF(ISBETWEEN(B5004, 20, 29), ""Young"", ""Other""))"),"Other")</f>
        <v>Other</v>
      </c>
    </row>
    <row r="5005" hidden="1">
      <c r="A5005" s="40">
        <v>23267.0</v>
      </c>
      <c r="B5005" s="39">
        <f t="shared" si="1"/>
        <v>58</v>
      </c>
      <c r="C5005" s="39" t="str">
        <f>IFERROR(__xludf.DUMMYFUNCTION("IF(ISBETWEEN(B5005,60,69), ""Old"", IF(ISBETWEEN(B5005, 20, 29), ""Young"", ""Other""))"),"Other")</f>
        <v>Other</v>
      </c>
    </row>
    <row r="5006" hidden="1">
      <c r="A5006" s="40">
        <v>23268.0</v>
      </c>
      <c r="B5006" s="39">
        <f t="shared" si="1"/>
        <v>58</v>
      </c>
      <c r="C5006" s="39" t="str">
        <f>IFERROR(__xludf.DUMMYFUNCTION("IF(ISBETWEEN(B5006,60,69), ""Old"", IF(ISBETWEEN(B5006, 20, 29), ""Young"", ""Other""))"),"Other")</f>
        <v>Other</v>
      </c>
    </row>
    <row r="5007" hidden="1">
      <c r="A5007" s="40">
        <v>23269.0</v>
      </c>
      <c r="B5007" s="39">
        <f t="shared" si="1"/>
        <v>58</v>
      </c>
      <c r="C5007" s="39" t="str">
        <f>IFERROR(__xludf.DUMMYFUNCTION("IF(ISBETWEEN(B5007,60,69), ""Old"", IF(ISBETWEEN(B5007, 20, 29), ""Young"", ""Other""))"),"Other")</f>
        <v>Other</v>
      </c>
    </row>
    <row r="5008" hidden="1">
      <c r="A5008" s="40">
        <v>23270.0</v>
      </c>
      <c r="B5008" s="39">
        <f t="shared" si="1"/>
        <v>58</v>
      </c>
      <c r="C5008" s="39" t="str">
        <f>IFERROR(__xludf.DUMMYFUNCTION("IF(ISBETWEEN(B5008,60,69), ""Old"", IF(ISBETWEEN(B5008, 20, 29), ""Young"", ""Other""))"),"Other")</f>
        <v>Other</v>
      </c>
    </row>
    <row r="5009" hidden="1">
      <c r="A5009" s="40">
        <v>23271.0</v>
      </c>
      <c r="B5009" s="39">
        <f t="shared" si="1"/>
        <v>58</v>
      </c>
      <c r="C5009" s="39" t="str">
        <f>IFERROR(__xludf.DUMMYFUNCTION("IF(ISBETWEEN(B5009,60,69), ""Old"", IF(ISBETWEEN(B5009, 20, 29), ""Young"", ""Other""))"),"Other")</f>
        <v>Other</v>
      </c>
    </row>
    <row r="5010" hidden="1">
      <c r="A5010" s="40">
        <v>23272.0</v>
      </c>
      <c r="B5010" s="39">
        <f t="shared" si="1"/>
        <v>58</v>
      </c>
      <c r="C5010" s="39" t="str">
        <f>IFERROR(__xludf.DUMMYFUNCTION("IF(ISBETWEEN(B5010,60,69), ""Old"", IF(ISBETWEEN(B5010, 20, 29), ""Young"", ""Other""))"),"Other")</f>
        <v>Other</v>
      </c>
    </row>
    <row r="5011" hidden="1">
      <c r="A5011" s="40">
        <v>23273.0</v>
      </c>
      <c r="B5011" s="39">
        <f t="shared" si="1"/>
        <v>58</v>
      </c>
      <c r="C5011" s="39" t="str">
        <f>IFERROR(__xludf.DUMMYFUNCTION("IF(ISBETWEEN(B5011,60,69), ""Old"", IF(ISBETWEEN(B5011, 20, 29), ""Young"", ""Other""))"),"Other")</f>
        <v>Other</v>
      </c>
    </row>
    <row r="5012" hidden="1">
      <c r="A5012" s="40">
        <v>23274.0</v>
      </c>
      <c r="B5012" s="39">
        <f t="shared" si="1"/>
        <v>58</v>
      </c>
      <c r="C5012" s="39" t="str">
        <f>IFERROR(__xludf.DUMMYFUNCTION("IF(ISBETWEEN(B5012,60,69), ""Old"", IF(ISBETWEEN(B5012, 20, 29), ""Young"", ""Other""))"),"Other")</f>
        <v>Other</v>
      </c>
    </row>
    <row r="5013" hidden="1">
      <c r="A5013" s="40">
        <v>23275.0</v>
      </c>
      <c r="B5013" s="39">
        <f t="shared" si="1"/>
        <v>58</v>
      </c>
      <c r="C5013" s="39" t="str">
        <f>IFERROR(__xludf.DUMMYFUNCTION("IF(ISBETWEEN(B5013,60,69), ""Old"", IF(ISBETWEEN(B5013, 20, 29), ""Young"", ""Other""))"),"Other")</f>
        <v>Other</v>
      </c>
    </row>
    <row r="5014" hidden="1">
      <c r="A5014" s="40">
        <v>23276.0</v>
      </c>
      <c r="B5014" s="39">
        <f t="shared" si="1"/>
        <v>58</v>
      </c>
      <c r="C5014" s="39" t="str">
        <f>IFERROR(__xludf.DUMMYFUNCTION("IF(ISBETWEEN(B5014,60,69), ""Old"", IF(ISBETWEEN(B5014, 20, 29), ""Young"", ""Other""))"),"Other")</f>
        <v>Other</v>
      </c>
    </row>
    <row r="5015" hidden="1">
      <c r="A5015" s="40">
        <v>23277.0</v>
      </c>
      <c r="B5015" s="39">
        <f t="shared" si="1"/>
        <v>58</v>
      </c>
      <c r="C5015" s="39" t="str">
        <f>IFERROR(__xludf.DUMMYFUNCTION("IF(ISBETWEEN(B5015,60,69), ""Old"", IF(ISBETWEEN(B5015, 20, 29), ""Young"", ""Other""))"),"Other")</f>
        <v>Other</v>
      </c>
    </row>
    <row r="5016" hidden="1">
      <c r="A5016" s="40">
        <v>23278.0</v>
      </c>
      <c r="B5016" s="39">
        <f t="shared" si="1"/>
        <v>58</v>
      </c>
      <c r="C5016" s="39" t="str">
        <f>IFERROR(__xludf.DUMMYFUNCTION("IF(ISBETWEEN(B5016,60,69), ""Old"", IF(ISBETWEEN(B5016, 20, 29), ""Young"", ""Other""))"),"Other")</f>
        <v>Other</v>
      </c>
    </row>
    <row r="5017" hidden="1">
      <c r="A5017" s="40">
        <v>23279.0</v>
      </c>
      <c r="B5017" s="39">
        <f t="shared" si="1"/>
        <v>58</v>
      </c>
      <c r="C5017" s="39" t="str">
        <f>IFERROR(__xludf.DUMMYFUNCTION("IF(ISBETWEEN(B5017,60,69), ""Old"", IF(ISBETWEEN(B5017, 20, 29), ""Young"", ""Other""))"),"Other")</f>
        <v>Other</v>
      </c>
    </row>
    <row r="5018" hidden="1">
      <c r="A5018" s="40">
        <v>23280.0</v>
      </c>
      <c r="B5018" s="39">
        <f t="shared" si="1"/>
        <v>58</v>
      </c>
      <c r="C5018" s="39" t="str">
        <f>IFERROR(__xludf.DUMMYFUNCTION("IF(ISBETWEEN(B5018,60,69), ""Old"", IF(ISBETWEEN(B5018, 20, 29), ""Young"", ""Other""))"),"Other")</f>
        <v>Other</v>
      </c>
    </row>
    <row r="5019" hidden="1">
      <c r="A5019" s="40">
        <v>23281.0</v>
      </c>
      <c r="B5019" s="39">
        <f t="shared" si="1"/>
        <v>58</v>
      </c>
      <c r="C5019" s="39" t="str">
        <f>IFERROR(__xludf.DUMMYFUNCTION("IF(ISBETWEEN(B5019,60,69), ""Old"", IF(ISBETWEEN(B5019, 20, 29), ""Young"", ""Other""))"),"Other")</f>
        <v>Other</v>
      </c>
    </row>
    <row r="5020" hidden="1">
      <c r="A5020" s="40">
        <v>23282.0</v>
      </c>
      <c r="B5020" s="39">
        <f t="shared" si="1"/>
        <v>58</v>
      </c>
      <c r="C5020" s="39" t="str">
        <f>IFERROR(__xludf.DUMMYFUNCTION("IF(ISBETWEEN(B5020,60,69), ""Old"", IF(ISBETWEEN(B5020, 20, 29), ""Young"", ""Other""))"),"Other")</f>
        <v>Other</v>
      </c>
    </row>
    <row r="5021" hidden="1">
      <c r="A5021" s="40">
        <v>23283.0</v>
      </c>
      <c r="B5021" s="39">
        <f t="shared" si="1"/>
        <v>58</v>
      </c>
      <c r="C5021" s="39" t="str">
        <f>IFERROR(__xludf.DUMMYFUNCTION("IF(ISBETWEEN(B5021,60,69), ""Old"", IF(ISBETWEEN(B5021, 20, 29), ""Young"", ""Other""))"),"Other")</f>
        <v>Other</v>
      </c>
    </row>
    <row r="5022" hidden="1">
      <c r="A5022" s="40">
        <v>23284.0</v>
      </c>
      <c r="B5022" s="39">
        <f t="shared" si="1"/>
        <v>58</v>
      </c>
      <c r="C5022" s="39" t="str">
        <f>IFERROR(__xludf.DUMMYFUNCTION("IF(ISBETWEEN(B5022,60,69), ""Old"", IF(ISBETWEEN(B5022, 20, 29), ""Young"", ""Other""))"),"Other")</f>
        <v>Other</v>
      </c>
    </row>
    <row r="5023" hidden="1">
      <c r="A5023" s="40">
        <v>23285.0</v>
      </c>
      <c r="B5023" s="39">
        <f t="shared" si="1"/>
        <v>58</v>
      </c>
      <c r="C5023" s="39" t="str">
        <f>IFERROR(__xludf.DUMMYFUNCTION("IF(ISBETWEEN(B5023,60,69), ""Old"", IF(ISBETWEEN(B5023, 20, 29), ""Young"", ""Other""))"),"Other")</f>
        <v>Other</v>
      </c>
    </row>
    <row r="5024" hidden="1">
      <c r="A5024" s="40">
        <v>23286.0</v>
      </c>
      <c r="B5024" s="39">
        <f t="shared" si="1"/>
        <v>58</v>
      </c>
      <c r="C5024" s="39" t="str">
        <f>IFERROR(__xludf.DUMMYFUNCTION("IF(ISBETWEEN(B5024,60,69), ""Old"", IF(ISBETWEEN(B5024, 20, 29), ""Young"", ""Other""))"),"Other")</f>
        <v>Other</v>
      </c>
    </row>
    <row r="5025" hidden="1">
      <c r="A5025" s="40">
        <v>23287.0</v>
      </c>
      <c r="B5025" s="39">
        <f t="shared" si="1"/>
        <v>58</v>
      </c>
      <c r="C5025" s="39" t="str">
        <f>IFERROR(__xludf.DUMMYFUNCTION("IF(ISBETWEEN(B5025,60,69), ""Old"", IF(ISBETWEEN(B5025, 20, 29), ""Young"", ""Other""))"),"Other")</f>
        <v>Other</v>
      </c>
    </row>
    <row r="5026" hidden="1">
      <c r="A5026" s="40">
        <v>23288.0</v>
      </c>
      <c r="B5026" s="39">
        <f t="shared" si="1"/>
        <v>58</v>
      </c>
      <c r="C5026" s="39" t="str">
        <f>IFERROR(__xludf.DUMMYFUNCTION("IF(ISBETWEEN(B5026,60,69), ""Old"", IF(ISBETWEEN(B5026, 20, 29), ""Young"", ""Other""))"),"Other")</f>
        <v>Other</v>
      </c>
    </row>
    <row r="5027" hidden="1">
      <c r="A5027" s="40">
        <v>23289.0</v>
      </c>
      <c r="B5027" s="39">
        <f t="shared" si="1"/>
        <v>58</v>
      </c>
      <c r="C5027" s="39" t="str">
        <f>IFERROR(__xludf.DUMMYFUNCTION("IF(ISBETWEEN(B5027,60,69), ""Old"", IF(ISBETWEEN(B5027, 20, 29), ""Young"", ""Other""))"),"Other")</f>
        <v>Other</v>
      </c>
    </row>
    <row r="5028" hidden="1">
      <c r="A5028" s="40">
        <v>23290.0</v>
      </c>
      <c r="B5028" s="39">
        <f t="shared" si="1"/>
        <v>58</v>
      </c>
      <c r="C5028" s="39" t="str">
        <f>IFERROR(__xludf.DUMMYFUNCTION("IF(ISBETWEEN(B5028,60,69), ""Old"", IF(ISBETWEEN(B5028, 20, 29), ""Young"", ""Other""))"),"Other")</f>
        <v>Other</v>
      </c>
    </row>
    <row r="5029" hidden="1">
      <c r="A5029" s="40">
        <v>23291.0</v>
      </c>
      <c r="B5029" s="39">
        <f t="shared" si="1"/>
        <v>58</v>
      </c>
      <c r="C5029" s="39" t="str">
        <f>IFERROR(__xludf.DUMMYFUNCTION("IF(ISBETWEEN(B5029,60,69), ""Old"", IF(ISBETWEEN(B5029, 20, 29), ""Young"", ""Other""))"),"Other")</f>
        <v>Other</v>
      </c>
    </row>
    <row r="5030" hidden="1">
      <c r="A5030" s="40">
        <v>23292.0</v>
      </c>
      <c r="B5030" s="39">
        <f t="shared" si="1"/>
        <v>58</v>
      </c>
      <c r="C5030" s="39" t="str">
        <f>IFERROR(__xludf.DUMMYFUNCTION("IF(ISBETWEEN(B5030,60,69), ""Old"", IF(ISBETWEEN(B5030, 20, 29), ""Young"", ""Other""))"),"Other")</f>
        <v>Other</v>
      </c>
    </row>
    <row r="5031" hidden="1">
      <c r="A5031" s="40">
        <v>23293.0</v>
      </c>
      <c r="B5031" s="39">
        <f t="shared" si="1"/>
        <v>58</v>
      </c>
      <c r="C5031" s="39" t="str">
        <f>IFERROR(__xludf.DUMMYFUNCTION("IF(ISBETWEEN(B5031,60,69), ""Old"", IF(ISBETWEEN(B5031, 20, 29), ""Young"", ""Other""))"),"Other")</f>
        <v>Other</v>
      </c>
    </row>
    <row r="5032" hidden="1">
      <c r="A5032" s="40">
        <v>23294.0</v>
      </c>
      <c r="B5032" s="39">
        <f t="shared" si="1"/>
        <v>58</v>
      </c>
      <c r="C5032" s="39" t="str">
        <f>IFERROR(__xludf.DUMMYFUNCTION("IF(ISBETWEEN(B5032,60,69), ""Old"", IF(ISBETWEEN(B5032, 20, 29), ""Young"", ""Other""))"),"Other")</f>
        <v>Other</v>
      </c>
    </row>
    <row r="5033" hidden="1">
      <c r="A5033" s="40">
        <v>23295.0</v>
      </c>
      <c r="B5033" s="39">
        <f t="shared" si="1"/>
        <v>58</v>
      </c>
      <c r="C5033" s="39" t="str">
        <f>IFERROR(__xludf.DUMMYFUNCTION("IF(ISBETWEEN(B5033,60,69), ""Old"", IF(ISBETWEEN(B5033, 20, 29), ""Young"", ""Other""))"),"Other")</f>
        <v>Other</v>
      </c>
    </row>
    <row r="5034" hidden="1">
      <c r="A5034" s="40">
        <v>23296.0</v>
      </c>
      <c r="B5034" s="39">
        <f t="shared" si="1"/>
        <v>58</v>
      </c>
      <c r="C5034" s="39" t="str">
        <f>IFERROR(__xludf.DUMMYFUNCTION("IF(ISBETWEEN(B5034,60,69), ""Old"", IF(ISBETWEEN(B5034, 20, 29), ""Young"", ""Other""))"),"Other")</f>
        <v>Other</v>
      </c>
    </row>
    <row r="5035" hidden="1">
      <c r="A5035" s="40">
        <v>23297.0</v>
      </c>
      <c r="B5035" s="39">
        <f t="shared" si="1"/>
        <v>58</v>
      </c>
      <c r="C5035" s="39" t="str">
        <f>IFERROR(__xludf.DUMMYFUNCTION("IF(ISBETWEEN(B5035,60,69), ""Old"", IF(ISBETWEEN(B5035, 20, 29), ""Young"", ""Other""))"),"Other")</f>
        <v>Other</v>
      </c>
    </row>
    <row r="5036" hidden="1">
      <c r="A5036" s="40">
        <v>23298.0</v>
      </c>
      <c r="B5036" s="39">
        <f t="shared" si="1"/>
        <v>58</v>
      </c>
      <c r="C5036" s="39" t="str">
        <f>IFERROR(__xludf.DUMMYFUNCTION("IF(ISBETWEEN(B5036,60,69), ""Old"", IF(ISBETWEEN(B5036, 20, 29), ""Young"", ""Other""))"),"Other")</f>
        <v>Other</v>
      </c>
    </row>
    <row r="5037" hidden="1">
      <c r="A5037" s="40">
        <v>23299.0</v>
      </c>
      <c r="B5037" s="39">
        <f t="shared" si="1"/>
        <v>58</v>
      </c>
      <c r="C5037" s="39" t="str">
        <f>IFERROR(__xludf.DUMMYFUNCTION("IF(ISBETWEEN(B5037,60,69), ""Old"", IF(ISBETWEEN(B5037, 20, 29), ""Young"", ""Other""))"),"Other")</f>
        <v>Other</v>
      </c>
    </row>
    <row r="5038" hidden="1">
      <c r="A5038" s="40">
        <v>23300.0</v>
      </c>
      <c r="B5038" s="39">
        <f t="shared" si="1"/>
        <v>58</v>
      </c>
      <c r="C5038" s="39" t="str">
        <f>IFERROR(__xludf.DUMMYFUNCTION("IF(ISBETWEEN(B5038,60,69), ""Old"", IF(ISBETWEEN(B5038, 20, 29), ""Young"", ""Other""))"),"Other")</f>
        <v>Other</v>
      </c>
    </row>
    <row r="5039" hidden="1">
      <c r="A5039" s="40">
        <v>23301.0</v>
      </c>
      <c r="B5039" s="39">
        <f t="shared" si="1"/>
        <v>58</v>
      </c>
      <c r="C5039" s="39" t="str">
        <f>IFERROR(__xludf.DUMMYFUNCTION("IF(ISBETWEEN(B5039,60,69), ""Old"", IF(ISBETWEEN(B5039, 20, 29), ""Young"", ""Other""))"),"Other")</f>
        <v>Other</v>
      </c>
    </row>
    <row r="5040" hidden="1">
      <c r="A5040" s="40">
        <v>23302.0</v>
      </c>
      <c r="B5040" s="39">
        <f t="shared" si="1"/>
        <v>58</v>
      </c>
      <c r="C5040" s="39" t="str">
        <f>IFERROR(__xludf.DUMMYFUNCTION("IF(ISBETWEEN(B5040,60,69), ""Old"", IF(ISBETWEEN(B5040, 20, 29), ""Young"", ""Other""))"),"Other")</f>
        <v>Other</v>
      </c>
    </row>
    <row r="5041" hidden="1">
      <c r="A5041" s="40">
        <v>23303.0</v>
      </c>
      <c r="B5041" s="39">
        <f t="shared" si="1"/>
        <v>58</v>
      </c>
      <c r="C5041" s="39" t="str">
        <f>IFERROR(__xludf.DUMMYFUNCTION("IF(ISBETWEEN(B5041,60,69), ""Old"", IF(ISBETWEEN(B5041, 20, 29), ""Young"", ""Other""))"),"Other")</f>
        <v>Other</v>
      </c>
    </row>
    <row r="5042" hidden="1">
      <c r="A5042" s="40">
        <v>23304.0</v>
      </c>
      <c r="B5042" s="39">
        <f t="shared" si="1"/>
        <v>58</v>
      </c>
      <c r="C5042" s="39" t="str">
        <f>IFERROR(__xludf.DUMMYFUNCTION("IF(ISBETWEEN(B5042,60,69), ""Old"", IF(ISBETWEEN(B5042, 20, 29), ""Young"", ""Other""))"),"Other")</f>
        <v>Other</v>
      </c>
    </row>
    <row r="5043" hidden="1">
      <c r="A5043" s="40">
        <v>23305.0</v>
      </c>
      <c r="B5043" s="39">
        <f t="shared" si="1"/>
        <v>58</v>
      </c>
      <c r="C5043" s="39" t="str">
        <f>IFERROR(__xludf.DUMMYFUNCTION("IF(ISBETWEEN(B5043,60,69), ""Old"", IF(ISBETWEEN(B5043, 20, 29), ""Young"", ""Other""))"),"Other")</f>
        <v>Other</v>
      </c>
    </row>
    <row r="5044" hidden="1">
      <c r="A5044" s="40">
        <v>23306.0</v>
      </c>
      <c r="B5044" s="39">
        <f t="shared" si="1"/>
        <v>58</v>
      </c>
      <c r="C5044" s="39" t="str">
        <f>IFERROR(__xludf.DUMMYFUNCTION("IF(ISBETWEEN(B5044,60,69), ""Old"", IF(ISBETWEEN(B5044, 20, 29), ""Young"", ""Other""))"),"Other")</f>
        <v>Other</v>
      </c>
    </row>
    <row r="5045" hidden="1">
      <c r="A5045" s="40">
        <v>23307.0</v>
      </c>
      <c r="B5045" s="39">
        <f t="shared" si="1"/>
        <v>58</v>
      </c>
      <c r="C5045" s="39" t="str">
        <f>IFERROR(__xludf.DUMMYFUNCTION("IF(ISBETWEEN(B5045,60,69), ""Old"", IF(ISBETWEEN(B5045, 20, 29), ""Young"", ""Other""))"),"Other")</f>
        <v>Other</v>
      </c>
    </row>
    <row r="5046" hidden="1">
      <c r="A5046" s="40">
        <v>23308.0</v>
      </c>
      <c r="B5046" s="39">
        <f t="shared" si="1"/>
        <v>58</v>
      </c>
      <c r="C5046" s="39" t="str">
        <f>IFERROR(__xludf.DUMMYFUNCTION("IF(ISBETWEEN(B5046,60,69), ""Old"", IF(ISBETWEEN(B5046, 20, 29), ""Young"", ""Other""))"),"Other")</f>
        <v>Other</v>
      </c>
    </row>
    <row r="5047" hidden="1">
      <c r="A5047" s="40">
        <v>23309.0</v>
      </c>
      <c r="B5047" s="39">
        <f t="shared" si="1"/>
        <v>58</v>
      </c>
      <c r="C5047" s="39" t="str">
        <f>IFERROR(__xludf.DUMMYFUNCTION("IF(ISBETWEEN(B5047,60,69), ""Old"", IF(ISBETWEEN(B5047, 20, 29), ""Young"", ""Other""))"),"Other")</f>
        <v>Other</v>
      </c>
    </row>
    <row r="5048" hidden="1">
      <c r="A5048" s="40">
        <v>23310.0</v>
      </c>
      <c r="B5048" s="39">
        <f t="shared" si="1"/>
        <v>58</v>
      </c>
      <c r="C5048" s="39" t="str">
        <f>IFERROR(__xludf.DUMMYFUNCTION("IF(ISBETWEEN(B5048,60,69), ""Old"", IF(ISBETWEEN(B5048, 20, 29), ""Young"", ""Other""))"),"Other")</f>
        <v>Other</v>
      </c>
    </row>
    <row r="5049" hidden="1">
      <c r="A5049" s="40">
        <v>23311.0</v>
      </c>
      <c r="B5049" s="39">
        <f t="shared" si="1"/>
        <v>58</v>
      </c>
      <c r="C5049" s="39" t="str">
        <f>IFERROR(__xludf.DUMMYFUNCTION("IF(ISBETWEEN(B5049,60,69), ""Old"", IF(ISBETWEEN(B5049, 20, 29), ""Young"", ""Other""))"),"Other")</f>
        <v>Other</v>
      </c>
    </row>
    <row r="5050" hidden="1">
      <c r="A5050" s="40">
        <v>23312.0</v>
      </c>
      <c r="B5050" s="39">
        <f t="shared" si="1"/>
        <v>58</v>
      </c>
      <c r="C5050" s="39" t="str">
        <f>IFERROR(__xludf.DUMMYFUNCTION("IF(ISBETWEEN(B5050,60,69), ""Old"", IF(ISBETWEEN(B5050, 20, 29), ""Young"", ""Other""))"),"Other")</f>
        <v>Other</v>
      </c>
    </row>
    <row r="5051" hidden="1">
      <c r="A5051" s="40">
        <v>23313.0</v>
      </c>
      <c r="B5051" s="39">
        <f t="shared" si="1"/>
        <v>58</v>
      </c>
      <c r="C5051" s="39" t="str">
        <f>IFERROR(__xludf.DUMMYFUNCTION("IF(ISBETWEEN(B5051,60,69), ""Old"", IF(ISBETWEEN(B5051, 20, 29), ""Young"", ""Other""))"),"Other")</f>
        <v>Other</v>
      </c>
    </row>
    <row r="5052" hidden="1">
      <c r="A5052" s="40">
        <v>23314.0</v>
      </c>
      <c r="B5052" s="39">
        <f t="shared" si="1"/>
        <v>58</v>
      </c>
      <c r="C5052" s="39" t="str">
        <f>IFERROR(__xludf.DUMMYFUNCTION("IF(ISBETWEEN(B5052,60,69), ""Old"", IF(ISBETWEEN(B5052, 20, 29), ""Young"", ""Other""))"),"Other")</f>
        <v>Other</v>
      </c>
    </row>
    <row r="5053" hidden="1">
      <c r="A5053" s="40">
        <v>23315.0</v>
      </c>
      <c r="B5053" s="39">
        <f t="shared" si="1"/>
        <v>58</v>
      </c>
      <c r="C5053" s="39" t="str">
        <f>IFERROR(__xludf.DUMMYFUNCTION("IF(ISBETWEEN(B5053,60,69), ""Old"", IF(ISBETWEEN(B5053, 20, 29), ""Young"", ""Other""))"),"Other")</f>
        <v>Other</v>
      </c>
    </row>
    <row r="5054" hidden="1">
      <c r="A5054" s="40">
        <v>23316.0</v>
      </c>
      <c r="B5054" s="39">
        <f t="shared" si="1"/>
        <v>58</v>
      </c>
      <c r="C5054" s="39" t="str">
        <f>IFERROR(__xludf.DUMMYFUNCTION("IF(ISBETWEEN(B5054,60,69), ""Old"", IF(ISBETWEEN(B5054, 20, 29), ""Young"", ""Other""))"),"Other")</f>
        <v>Other</v>
      </c>
    </row>
    <row r="5055" hidden="1">
      <c r="A5055" s="40">
        <v>23317.0</v>
      </c>
      <c r="B5055" s="39">
        <f t="shared" si="1"/>
        <v>58</v>
      </c>
      <c r="C5055" s="39" t="str">
        <f>IFERROR(__xludf.DUMMYFUNCTION("IF(ISBETWEEN(B5055,60,69), ""Old"", IF(ISBETWEEN(B5055, 20, 29), ""Young"", ""Other""))"),"Other")</f>
        <v>Other</v>
      </c>
    </row>
    <row r="5056" hidden="1">
      <c r="A5056" s="40">
        <v>23318.0</v>
      </c>
      <c r="B5056" s="39">
        <f t="shared" si="1"/>
        <v>58</v>
      </c>
      <c r="C5056" s="39" t="str">
        <f>IFERROR(__xludf.DUMMYFUNCTION("IF(ISBETWEEN(B5056,60,69), ""Old"", IF(ISBETWEEN(B5056, 20, 29), ""Young"", ""Other""))"),"Other")</f>
        <v>Other</v>
      </c>
    </row>
    <row r="5057" hidden="1">
      <c r="A5057" s="40">
        <v>23319.0</v>
      </c>
      <c r="B5057" s="39">
        <f t="shared" si="1"/>
        <v>58</v>
      </c>
      <c r="C5057" s="39" t="str">
        <f>IFERROR(__xludf.DUMMYFUNCTION("IF(ISBETWEEN(B5057,60,69), ""Old"", IF(ISBETWEEN(B5057, 20, 29), ""Young"", ""Other""))"),"Other")</f>
        <v>Other</v>
      </c>
    </row>
    <row r="5058" hidden="1">
      <c r="A5058" s="40">
        <v>23320.0</v>
      </c>
      <c r="B5058" s="39">
        <f t="shared" si="1"/>
        <v>58</v>
      </c>
      <c r="C5058" s="39" t="str">
        <f>IFERROR(__xludf.DUMMYFUNCTION("IF(ISBETWEEN(B5058,60,69), ""Old"", IF(ISBETWEEN(B5058, 20, 29), ""Young"", ""Other""))"),"Other")</f>
        <v>Other</v>
      </c>
    </row>
    <row r="5059" hidden="1">
      <c r="A5059" s="40">
        <v>23321.0</v>
      </c>
      <c r="B5059" s="39">
        <f t="shared" si="1"/>
        <v>58</v>
      </c>
      <c r="C5059" s="39" t="str">
        <f>IFERROR(__xludf.DUMMYFUNCTION("IF(ISBETWEEN(B5059,60,69), ""Old"", IF(ISBETWEEN(B5059, 20, 29), ""Young"", ""Other""))"),"Other")</f>
        <v>Other</v>
      </c>
    </row>
    <row r="5060" hidden="1">
      <c r="A5060" s="40">
        <v>23322.0</v>
      </c>
      <c r="B5060" s="39">
        <f t="shared" si="1"/>
        <v>58</v>
      </c>
      <c r="C5060" s="39" t="str">
        <f>IFERROR(__xludf.DUMMYFUNCTION("IF(ISBETWEEN(B5060,60,69), ""Old"", IF(ISBETWEEN(B5060, 20, 29), ""Young"", ""Other""))"),"Other")</f>
        <v>Other</v>
      </c>
    </row>
    <row r="5061" hidden="1">
      <c r="A5061" s="40">
        <v>23323.0</v>
      </c>
      <c r="B5061" s="39">
        <f t="shared" si="1"/>
        <v>58</v>
      </c>
      <c r="C5061" s="39" t="str">
        <f>IFERROR(__xludf.DUMMYFUNCTION("IF(ISBETWEEN(B5061,60,69), ""Old"", IF(ISBETWEEN(B5061, 20, 29), ""Young"", ""Other""))"),"Other")</f>
        <v>Other</v>
      </c>
    </row>
    <row r="5062" hidden="1">
      <c r="A5062" s="40">
        <v>23324.0</v>
      </c>
      <c r="B5062" s="39">
        <f t="shared" si="1"/>
        <v>58</v>
      </c>
      <c r="C5062" s="39" t="str">
        <f>IFERROR(__xludf.DUMMYFUNCTION("IF(ISBETWEEN(B5062,60,69), ""Old"", IF(ISBETWEEN(B5062, 20, 29), ""Young"", ""Other""))"),"Other")</f>
        <v>Other</v>
      </c>
    </row>
    <row r="5063" hidden="1">
      <c r="A5063" s="40">
        <v>23325.0</v>
      </c>
      <c r="B5063" s="39">
        <f t="shared" si="1"/>
        <v>58</v>
      </c>
      <c r="C5063" s="39" t="str">
        <f>IFERROR(__xludf.DUMMYFUNCTION("IF(ISBETWEEN(B5063,60,69), ""Old"", IF(ISBETWEEN(B5063, 20, 29), ""Young"", ""Other""))"),"Other")</f>
        <v>Other</v>
      </c>
    </row>
    <row r="5064" hidden="1">
      <c r="A5064" s="40">
        <v>23326.0</v>
      </c>
      <c r="B5064" s="39">
        <f t="shared" si="1"/>
        <v>58</v>
      </c>
      <c r="C5064" s="39" t="str">
        <f>IFERROR(__xludf.DUMMYFUNCTION("IF(ISBETWEEN(B5064,60,69), ""Old"", IF(ISBETWEEN(B5064, 20, 29), ""Young"", ""Other""))"),"Other")</f>
        <v>Other</v>
      </c>
    </row>
    <row r="5065" hidden="1">
      <c r="A5065" s="40">
        <v>23327.0</v>
      </c>
      <c r="B5065" s="39">
        <f t="shared" si="1"/>
        <v>58</v>
      </c>
      <c r="C5065" s="39" t="str">
        <f>IFERROR(__xludf.DUMMYFUNCTION("IF(ISBETWEEN(B5065,60,69), ""Old"", IF(ISBETWEEN(B5065, 20, 29), ""Young"", ""Other""))"),"Other")</f>
        <v>Other</v>
      </c>
    </row>
    <row r="5066" hidden="1">
      <c r="A5066" s="40">
        <v>23328.0</v>
      </c>
      <c r="B5066" s="39">
        <f t="shared" si="1"/>
        <v>58</v>
      </c>
      <c r="C5066" s="39" t="str">
        <f>IFERROR(__xludf.DUMMYFUNCTION("IF(ISBETWEEN(B5066,60,69), ""Old"", IF(ISBETWEEN(B5066, 20, 29), ""Young"", ""Other""))"),"Other")</f>
        <v>Other</v>
      </c>
    </row>
    <row r="5067" hidden="1">
      <c r="A5067" s="40">
        <v>23329.0</v>
      </c>
      <c r="B5067" s="39">
        <f t="shared" si="1"/>
        <v>58</v>
      </c>
      <c r="C5067" s="39" t="str">
        <f>IFERROR(__xludf.DUMMYFUNCTION("IF(ISBETWEEN(B5067,60,69), ""Old"", IF(ISBETWEEN(B5067, 20, 29), ""Young"", ""Other""))"),"Other")</f>
        <v>Other</v>
      </c>
    </row>
    <row r="5068" hidden="1">
      <c r="A5068" s="40">
        <v>23330.0</v>
      </c>
      <c r="B5068" s="39">
        <f t="shared" si="1"/>
        <v>58</v>
      </c>
      <c r="C5068" s="39" t="str">
        <f>IFERROR(__xludf.DUMMYFUNCTION("IF(ISBETWEEN(B5068,60,69), ""Old"", IF(ISBETWEEN(B5068, 20, 29), ""Young"", ""Other""))"),"Other")</f>
        <v>Other</v>
      </c>
    </row>
    <row r="5069" hidden="1">
      <c r="A5069" s="40">
        <v>23331.0</v>
      </c>
      <c r="B5069" s="39">
        <f t="shared" si="1"/>
        <v>58</v>
      </c>
      <c r="C5069" s="39" t="str">
        <f>IFERROR(__xludf.DUMMYFUNCTION("IF(ISBETWEEN(B5069,60,69), ""Old"", IF(ISBETWEEN(B5069, 20, 29), ""Young"", ""Other""))"),"Other")</f>
        <v>Other</v>
      </c>
    </row>
    <row r="5070" hidden="1">
      <c r="A5070" s="40">
        <v>23332.0</v>
      </c>
      <c r="B5070" s="39">
        <f t="shared" si="1"/>
        <v>58</v>
      </c>
      <c r="C5070" s="39" t="str">
        <f>IFERROR(__xludf.DUMMYFUNCTION("IF(ISBETWEEN(B5070,60,69), ""Old"", IF(ISBETWEEN(B5070, 20, 29), ""Young"", ""Other""))"),"Other")</f>
        <v>Other</v>
      </c>
    </row>
    <row r="5071" hidden="1">
      <c r="A5071" s="40">
        <v>23333.0</v>
      </c>
      <c r="B5071" s="39">
        <f t="shared" si="1"/>
        <v>58</v>
      </c>
      <c r="C5071" s="39" t="str">
        <f>IFERROR(__xludf.DUMMYFUNCTION("IF(ISBETWEEN(B5071,60,69), ""Old"", IF(ISBETWEEN(B5071, 20, 29), ""Young"", ""Other""))"),"Other")</f>
        <v>Other</v>
      </c>
    </row>
    <row r="5072" hidden="1">
      <c r="A5072" s="40">
        <v>23334.0</v>
      </c>
      <c r="B5072" s="39">
        <f t="shared" si="1"/>
        <v>58</v>
      </c>
      <c r="C5072" s="39" t="str">
        <f>IFERROR(__xludf.DUMMYFUNCTION("IF(ISBETWEEN(B5072,60,69), ""Old"", IF(ISBETWEEN(B5072, 20, 29), ""Young"", ""Other""))"),"Other")</f>
        <v>Other</v>
      </c>
    </row>
    <row r="5073" hidden="1">
      <c r="A5073" s="40">
        <v>23335.0</v>
      </c>
      <c r="B5073" s="39">
        <f t="shared" si="1"/>
        <v>58</v>
      </c>
      <c r="C5073" s="39" t="str">
        <f>IFERROR(__xludf.DUMMYFUNCTION("IF(ISBETWEEN(B5073,60,69), ""Old"", IF(ISBETWEEN(B5073, 20, 29), ""Young"", ""Other""))"),"Other")</f>
        <v>Other</v>
      </c>
    </row>
    <row r="5074" hidden="1">
      <c r="A5074" s="40">
        <v>23336.0</v>
      </c>
      <c r="B5074" s="39">
        <f t="shared" si="1"/>
        <v>58</v>
      </c>
      <c r="C5074" s="39" t="str">
        <f>IFERROR(__xludf.DUMMYFUNCTION("IF(ISBETWEEN(B5074,60,69), ""Old"", IF(ISBETWEEN(B5074, 20, 29), ""Young"", ""Other""))"),"Other")</f>
        <v>Other</v>
      </c>
    </row>
    <row r="5075" hidden="1">
      <c r="A5075" s="40">
        <v>23337.0</v>
      </c>
      <c r="B5075" s="39">
        <f t="shared" si="1"/>
        <v>58</v>
      </c>
      <c r="C5075" s="39" t="str">
        <f>IFERROR(__xludf.DUMMYFUNCTION("IF(ISBETWEEN(B5075,60,69), ""Old"", IF(ISBETWEEN(B5075, 20, 29), ""Young"", ""Other""))"),"Other")</f>
        <v>Other</v>
      </c>
    </row>
    <row r="5076" hidden="1">
      <c r="A5076" s="40">
        <v>23338.0</v>
      </c>
      <c r="B5076" s="39">
        <f t="shared" si="1"/>
        <v>58</v>
      </c>
      <c r="C5076" s="39" t="str">
        <f>IFERROR(__xludf.DUMMYFUNCTION("IF(ISBETWEEN(B5076,60,69), ""Old"", IF(ISBETWEEN(B5076, 20, 29), ""Young"", ""Other""))"),"Other")</f>
        <v>Other</v>
      </c>
    </row>
    <row r="5077" hidden="1">
      <c r="A5077" s="40">
        <v>23339.0</v>
      </c>
      <c r="B5077" s="39">
        <f t="shared" si="1"/>
        <v>58</v>
      </c>
      <c r="C5077" s="39" t="str">
        <f>IFERROR(__xludf.DUMMYFUNCTION("IF(ISBETWEEN(B5077,60,69), ""Old"", IF(ISBETWEEN(B5077, 20, 29), ""Young"", ""Other""))"),"Other")</f>
        <v>Other</v>
      </c>
    </row>
    <row r="5078" hidden="1">
      <c r="A5078" s="40">
        <v>23340.0</v>
      </c>
      <c r="B5078" s="39">
        <f t="shared" si="1"/>
        <v>58</v>
      </c>
      <c r="C5078" s="39" t="str">
        <f>IFERROR(__xludf.DUMMYFUNCTION("IF(ISBETWEEN(B5078,60,69), ""Old"", IF(ISBETWEEN(B5078, 20, 29), ""Young"", ""Other""))"),"Other")</f>
        <v>Other</v>
      </c>
    </row>
    <row r="5079" hidden="1">
      <c r="A5079" s="40">
        <v>23341.0</v>
      </c>
      <c r="B5079" s="39">
        <f t="shared" si="1"/>
        <v>58</v>
      </c>
      <c r="C5079" s="39" t="str">
        <f>IFERROR(__xludf.DUMMYFUNCTION("IF(ISBETWEEN(B5079,60,69), ""Old"", IF(ISBETWEEN(B5079, 20, 29), ""Young"", ""Other""))"),"Other")</f>
        <v>Other</v>
      </c>
    </row>
    <row r="5080" hidden="1">
      <c r="A5080" s="40">
        <v>23342.0</v>
      </c>
      <c r="B5080" s="39">
        <f t="shared" si="1"/>
        <v>58</v>
      </c>
      <c r="C5080" s="39" t="str">
        <f>IFERROR(__xludf.DUMMYFUNCTION("IF(ISBETWEEN(B5080,60,69), ""Old"", IF(ISBETWEEN(B5080, 20, 29), ""Young"", ""Other""))"),"Other")</f>
        <v>Other</v>
      </c>
    </row>
    <row r="5081" hidden="1">
      <c r="A5081" s="40">
        <v>23343.0</v>
      </c>
      <c r="B5081" s="39">
        <f t="shared" si="1"/>
        <v>58</v>
      </c>
      <c r="C5081" s="39" t="str">
        <f>IFERROR(__xludf.DUMMYFUNCTION("IF(ISBETWEEN(B5081,60,69), ""Old"", IF(ISBETWEEN(B5081, 20, 29), ""Young"", ""Other""))"),"Other")</f>
        <v>Other</v>
      </c>
    </row>
    <row r="5082" hidden="1">
      <c r="A5082" s="40">
        <v>23344.0</v>
      </c>
      <c r="B5082" s="39">
        <f t="shared" si="1"/>
        <v>58</v>
      </c>
      <c r="C5082" s="39" t="str">
        <f>IFERROR(__xludf.DUMMYFUNCTION("IF(ISBETWEEN(B5082,60,69), ""Old"", IF(ISBETWEEN(B5082, 20, 29), ""Young"", ""Other""))"),"Other")</f>
        <v>Other</v>
      </c>
    </row>
    <row r="5083" hidden="1">
      <c r="A5083" s="40">
        <v>23345.0</v>
      </c>
      <c r="B5083" s="39">
        <f t="shared" si="1"/>
        <v>58</v>
      </c>
      <c r="C5083" s="39" t="str">
        <f>IFERROR(__xludf.DUMMYFUNCTION("IF(ISBETWEEN(B5083,60,69), ""Old"", IF(ISBETWEEN(B5083, 20, 29), ""Young"", ""Other""))"),"Other")</f>
        <v>Other</v>
      </c>
    </row>
    <row r="5084" hidden="1">
      <c r="A5084" s="40">
        <v>23346.0</v>
      </c>
      <c r="B5084" s="39">
        <f t="shared" si="1"/>
        <v>58</v>
      </c>
      <c r="C5084" s="39" t="str">
        <f>IFERROR(__xludf.DUMMYFUNCTION("IF(ISBETWEEN(B5084,60,69), ""Old"", IF(ISBETWEEN(B5084, 20, 29), ""Young"", ""Other""))"),"Other")</f>
        <v>Other</v>
      </c>
    </row>
    <row r="5085" hidden="1">
      <c r="A5085" s="40">
        <v>23347.0</v>
      </c>
      <c r="B5085" s="39">
        <f t="shared" si="1"/>
        <v>58</v>
      </c>
      <c r="C5085" s="39" t="str">
        <f>IFERROR(__xludf.DUMMYFUNCTION("IF(ISBETWEEN(B5085,60,69), ""Old"", IF(ISBETWEEN(B5085, 20, 29), ""Young"", ""Other""))"),"Other")</f>
        <v>Other</v>
      </c>
    </row>
    <row r="5086" hidden="1">
      <c r="A5086" s="40">
        <v>23348.0</v>
      </c>
      <c r="B5086" s="39">
        <f t="shared" si="1"/>
        <v>58</v>
      </c>
      <c r="C5086" s="39" t="str">
        <f>IFERROR(__xludf.DUMMYFUNCTION("IF(ISBETWEEN(B5086,60,69), ""Old"", IF(ISBETWEEN(B5086, 20, 29), ""Young"", ""Other""))"),"Other")</f>
        <v>Other</v>
      </c>
    </row>
    <row r="5087" hidden="1">
      <c r="A5087" s="40">
        <v>23349.0</v>
      </c>
      <c r="B5087" s="39">
        <f t="shared" si="1"/>
        <v>58</v>
      </c>
      <c r="C5087" s="39" t="str">
        <f>IFERROR(__xludf.DUMMYFUNCTION("IF(ISBETWEEN(B5087,60,69), ""Old"", IF(ISBETWEEN(B5087, 20, 29), ""Young"", ""Other""))"),"Other")</f>
        <v>Other</v>
      </c>
    </row>
    <row r="5088" hidden="1">
      <c r="A5088" s="40">
        <v>23350.0</v>
      </c>
      <c r="B5088" s="39">
        <f t="shared" si="1"/>
        <v>58</v>
      </c>
      <c r="C5088" s="39" t="str">
        <f>IFERROR(__xludf.DUMMYFUNCTION("IF(ISBETWEEN(B5088,60,69), ""Old"", IF(ISBETWEEN(B5088, 20, 29), ""Young"", ""Other""))"),"Other")</f>
        <v>Other</v>
      </c>
    </row>
    <row r="5089" hidden="1">
      <c r="A5089" s="40">
        <v>23351.0</v>
      </c>
      <c r="B5089" s="39">
        <f t="shared" si="1"/>
        <v>58</v>
      </c>
      <c r="C5089" s="39" t="str">
        <f>IFERROR(__xludf.DUMMYFUNCTION("IF(ISBETWEEN(B5089,60,69), ""Old"", IF(ISBETWEEN(B5089, 20, 29), ""Young"", ""Other""))"),"Other")</f>
        <v>Other</v>
      </c>
    </row>
    <row r="5090" hidden="1">
      <c r="A5090" s="40">
        <v>23352.0</v>
      </c>
      <c r="B5090" s="39">
        <f t="shared" si="1"/>
        <v>58</v>
      </c>
      <c r="C5090" s="39" t="str">
        <f>IFERROR(__xludf.DUMMYFUNCTION("IF(ISBETWEEN(B5090,60,69), ""Old"", IF(ISBETWEEN(B5090, 20, 29), ""Young"", ""Other""))"),"Other")</f>
        <v>Other</v>
      </c>
    </row>
    <row r="5091" hidden="1">
      <c r="A5091" s="40">
        <v>23353.0</v>
      </c>
      <c r="B5091" s="39">
        <f t="shared" si="1"/>
        <v>58</v>
      </c>
      <c r="C5091" s="39" t="str">
        <f>IFERROR(__xludf.DUMMYFUNCTION("IF(ISBETWEEN(B5091,60,69), ""Old"", IF(ISBETWEEN(B5091, 20, 29), ""Young"", ""Other""))"),"Other")</f>
        <v>Other</v>
      </c>
    </row>
    <row r="5092" hidden="1">
      <c r="A5092" s="40">
        <v>23354.0</v>
      </c>
      <c r="B5092" s="39">
        <f t="shared" si="1"/>
        <v>58</v>
      </c>
      <c r="C5092" s="39" t="str">
        <f>IFERROR(__xludf.DUMMYFUNCTION("IF(ISBETWEEN(B5092,60,69), ""Old"", IF(ISBETWEEN(B5092, 20, 29), ""Young"", ""Other""))"),"Other")</f>
        <v>Other</v>
      </c>
    </row>
    <row r="5093" hidden="1">
      <c r="A5093" s="40">
        <v>23355.0</v>
      </c>
      <c r="B5093" s="39">
        <f t="shared" si="1"/>
        <v>58</v>
      </c>
      <c r="C5093" s="39" t="str">
        <f>IFERROR(__xludf.DUMMYFUNCTION("IF(ISBETWEEN(B5093,60,69), ""Old"", IF(ISBETWEEN(B5093, 20, 29), ""Young"", ""Other""))"),"Other")</f>
        <v>Other</v>
      </c>
    </row>
    <row r="5094" hidden="1">
      <c r="A5094" s="40">
        <v>23356.0</v>
      </c>
      <c r="B5094" s="39">
        <f t="shared" si="1"/>
        <v>58</v>
      </c>
      <c r="C5094" s="39" t="str">
        <f>IFERROR(__xludf.DUMMYFUNCTION("IF(ISBETWEEN(B5094,60,69), ""Old"", IF(ISBETWEEN(B5094, 20, 29), ""Young"", ""Other""))"),"Other")</f>
        <v>Other</v>
      </c>
    </row>
    <row r="5095" hidden="1">
      <c r="A5095" s="40">
        <v>23357.0</v>
      </c>
      <c r="B5095" s="39">
        <f t="shared" si="1"/>
        <v>58</v>
      </c>
      <c r="C5095" s="39" t="str">
        <f>IFERROR(__xludf.DUMMYFUNCTION("IF(ISBETWEEN(B5095,60,69), ""Old"", IF(ISBETWEEN(B5095, 20, 29), ""Young"", ""Other""))"),"Other")</f>
        <v>Other</v>
      </c>
    </row>
    <row r="5096" hidden="1">
      <c r="A5096" s="40">
        <v>23358.0</v>
      </c>
      <c r="B5096" s="39">
        <f t="shared" si="1"/>
        <v>58</v>
      </c>
      <c r="C5096" s="39" t="str">
        <f>IFERROR(__xludf.DUMMYFUNCTION("IF(ISBETWEEN(B5096,60,69), ""Old"", IF(ISBETWEEN(B5096, 20, 29), ""Young"", ""Other""))"),"Other")</f>
        <v>Other</v>
      </c>
    </row>
    <row r="5097" hidden="1">
      <c r="A5097" s="40">
        <v>23359.0</v>
      </c>
      <c r="B5097" s="39">
        <f t="shared" si="1"/>
        <v>58</v>
      </c>
      <c r="C5097" s="39" t="str">
        <f>IFERROR(__xludf.DUMMYFUNCTION("IF(ISBETWEEN(B5097,60,69), ""Old"", IF(ISBETWEEN(B5097, 20, 29), ""Young"", ""Other""))"),"Other")</f>
        <v>Other</v>
      </c>
    </row>
    <row r="5098" hidden="1">
      <c r="A5098" s="40">
        <v>23360.0</v>
      </c>
      <c r="B5098" s="39">
        <f t="shared" si="1"/>
        <v>58</v>
      </c>
      <c r="C5098" s="39" t="str">
        <f>IFERROR(__xludf.DUMMYFUNCTION("IF(ISBETWEEN(B5098,60,69), ""Old"", IF(ISBETWEEN(B5098, 20, 29), ""Young"", ""Other""))"),"Other")</f>
        <v>Other</v>
      </c>
    </row>
    <row r="5099" hidden="1">
      <c r="A5099" s="40">
        <v>23361.0</v>
      </c>
      <c r="B5099" s="39">
        <f t="shared" si="1"/>
        <v>58</v>
      </c>
      <c r="C5099" s="39" t="str">
        <f>IFERROR(__xludf.DUMMYFUNCTION("IF(ISBETWEEN(B5099,60,69), ""Old"", IF(ISBETWEEN(B5099, 20, 29), ""Young"", ""Other""))"),"Other")</f>
        <v>Other</v>
      </c>
    </row>
    <row r="5100" hidden="1">
      <c r="A5100" s="40">
        <v>23362.0</v>
      </c>
      <c r="B5100" s="39">
        <f t="shared" si="1"/>
        <v>58</v>
      </c>
      <c r="C5100" s="39" t="str">
        <f>IFERROR(__xludf.DUMMYFUNCTION("IF(ISBETWEEN(B5100,60,69), ""Old"", IF(ISBETWEEN(B5100, 20, 29), ""Young"", ""Other""))"),"Other")</f>
        <v>Other</v>
      </c>
    </row>
    <row r="5101" hidden="1">
      <c r="A5101" s="40">
        <v>23363.0</v>
      </c>
      <c r="B5101" s="39">
        <f t="shared" si="1"/>
        <v>58</v>
      </c>
      <c r="C5101" s="39" t="str">
        <f>IFERROR(__xludf.DUMMYFUNCTION("IF(ISBETWEEN(B5101,60,69), ""Old"", IF(ISBETWEEN(B5101, 20, 29), ""Young"", ""Other""))"),"Other")</f>
        <v>Other</v>
      </c>
    </row>
    <row r="5102" hidden="1">
      <c r="A5102" s="40">
        <v>23364.0</v>
      </c>
      <c r="B5102" s="39">
        <f t="shared" si="1"/>
        <v>58</v>
      </c>
      <c r="C5102" s="39" t="str">
        <f>IFERROR(__xludf.DUMMYFUNCTION("IF(ISBETWEEN(B5102,60,69), ""Old"", IF(ISBETWEEN(B5102, 20, 29), ""Young"", ""Other""))"),"Other")</f>
        <v>Other</v>
      </c>
    </row>
    <row r="5103" hidden="1">
      <c r="A5103" s="40">
        <v>23365.0</v>
      </c>
      <c r="B5103" s="39">
        <f t="shared" si="1"/>
        <v>58</v>
      </c>
      <c r="C5103" s="39" t="str">
        <f>IFERROR(__xludf.DUMMYFUNCTION("IF(ISBETWEEN(B5103,60,69), ""Old"", IF(ISBETWEEN(B5103, 20, 29), ""Young"", ""Other""))"),"Other")</f>
        <v>Other</v>
      </c>
    </row>
    <row r="5104" hidden="1">
      <c r="A5104" s="40">
        <v>23366.0</v>
      </c>
      <c r="B5104" s="39">
        <f t="shared" si="1"/>
        <v>58</v>
      </c>
      <c r="C5104" s="39" t="str">
        <f>IFERROR(__xludf.DUMMYFUNCTION("IF(ISBETWEEN(B5104,60,69), ""Old"", IF(ISBETWEEN(B5104, 20, 29), ""Young"", ""Other""))"),"Other")</f>
        <v>Other</v>
      </c>
    </row>
    <row r="5105" hidden="1">
      <c r="A5105" s="40">
        <v>23367.0</v>
      </c>
      <c r="B5105" s="39">
        <f t="shared" si="1"/>
        <v>58</v>
      </c>
      <c r="C5105" s="39" t="str">
        <f>IFERROR(__xludf.DUMMYFUNCTION("IF(ISBETWEEN(B5105,60,69), ""Old"", IF(ISBETWEEN(B5105, 20, 29), ""Young"", ""Other""))"),"Other")</f>
        <v>Other</v>
      </c>
    </row>
    <row r="5106" hidden="1">
      <c r="A5106" s="40">
        <v>23368.0</v>
      </c>
      <c r="B5106" s="39">
        <f t="shared" si="1"/>
        <v>58</v>
      </c>
      <c r="C5106" s="39" t="str">
        <f>IFERROR(__xludf.DUMMYFUNCTION("IF(ISBETWEEN(B5106,60,69), ""Old"", IF(ISBETWEEN(B5106, 20, 29), ""Young"", ""Other""))"),"Other")</f>
        <v>Other</v>
      </c>
    </row>
    <row r="5107" hidden="1">
      <c r="A5107" s="40">
        <v>23369.0</v>
      </c>
      <c r="B5107" s="39">
        <f t="shared" si="1"/>
        <v>58</v>
      </c>
      <c r="C5107" s="39" t="str">
        <f>IFERROR(__xludf.DUMMYFUNCTION("IF(ISBETWEEN(B5107,60,69), ""Old"", IF(ISBETWEEN(B5107, 20, 29), ""Young"", ""Other""))"),"Other")</f>
        <v>Other</v>
      </c>
    </row>
    <row r="5108" hidden="1">
      <c r="A5108" s="40">
        <v>23370.0</v>
      </c>
      <c r="B5108" s="39">
        <f t="shared" si="1"/>
        <v>58</v>
      </c>
      <c r="C5108" s="39" t="str">
        <f>IFERROR(__xludf.DUMMYFUNCTION("IF(ISBETWEEN(B5108,60,69), ""Old"", IF(ISBETWEEN(B5108, 20, 29), ""Young"", ""Other""))"),"Other")</f>
        <v>Other</v>
      </c>
    </row>
    <row r="5109" hidden="1">
      <c r="A5109" s="40">
        <v>23371.0</v>
      </c>
      <c r="B5109" s="39">
        <f t="shared" si="1"/>
        <v>58</v>
      </c>
      <c r="C5109" s="39" t="str">
        <f>IFERROR(__xludf.DUMMYFUNCTION("IF(ISBETWEEN(B5109,60,69), ""Old"", IF(ISBETWEEN(B5109, 20, 29), ""Young"", ""Other""))"),"Other")</f>
        <v>Other</v>
      </c>
    </row>
    <row r="5110" hidden="1">
      <c r="A5110" s="40">
        <v>23372.0</v>
      </c>
      <c r="B5110" s="39">
        <f t="shared" si="1"/>
        <v>58</v>
      </c>
      <c r="C5110" s="39" t="str">
        <f>IFERROR(__xludf.DUMMYFUNCTION("IF(ISBETWEEN(B5110,60,69), ""Old"", IF(ISBETWEEN(B5110, 20, 29), ""Young"", ""Other""))"),"Other")</f>
        <v>Other</v>
      </c>
    </row>
    <row r="5111" hidden="1">
      <c r="A5111" s="40">
        <v>23373.0</v>
      </c>
      <c r="B5111" s="39">
        <f t="shared" si="1"/>
        <v>58</v>
      </c>
      <c r="C5111" s="39" t="str">
        <f>IFERROR(__xludf.DUMMYFUNCTION("IF(ISBETWEEN(B5111,60,69), ""Old"", IF(ISBETWEEN(B5111, 20, 29), ""Young"", ""Other""))"),"Other")</f>
        <v>Other</v>
      </c>
    </row>
    <row r="5112" hidden="1">
      <c r="A5112" s="40">
        <v>23374.0</v>
      </c>
      <c r="B5112" s="39">
        <f t="shared" si="1"/>
        <v>58</v>
      </c>
      <c r="C5112" s="39" t="str">
        <f>IFERROR(__xludf.DUMMYFUNCTION("IF(ISBETWEEN(B5112,60,69), ""Old"", IF(ISBETWEEN(B5112, 20, 29), ""Young"", ""Other""))"),"Other")</f>
        <v>Other</v>
      </c>
    </row>
    <row r="5113" hidden="1">
      <c r="A5113" s="40">
        <v>23375.0</v>
      </c>
      <c r="B5113" s="39">
        <f t="shared" si="1"/>
        <v>58</v>
      </c>
      <c r="C5113" s="39" t="str">
        <f>IFERROR(__xludf.DUMMYFUNCTION("IF(ISBETWEEN(B5113,60,69), ""Old"", IF(ISBETWEEN(B5113, 20, 29), ""Young"", ""Other""))"),"Other")</f>
        <v>Other</v>
      </c>
    </row>
    <row r="5114" hidden="1">
      <c r="A5114" s="40">
        <v>23376.0</v>
      </c>
      <c r="B5114" s="39">
        <f t="shared" si="1"/>
        <v>58</v>
      </c>
      <c r="C5114" s="39" t="str">
        <f>IFERROR(__xludf.DUMMYFUNCTION("IF(ISBETWEEN(B5114,60,69), ""Old"", IF(ISBETWEEN(B5114, 20, 29), ""Young"", ""Other""))"),"Other")</f>
        <v>Other</v>
      </c>
    </row>
    <row r="5115" hidden="1">
      <c r="A5115" s="40">
        <v>23377.0</v>
      </c>
      <c r="B5115" s="39">
        <f t="shared" si="1"/>
        <v>58</v>
      </c>
      <c r="C5115" s="39" t="str">
        <f>IFERROR(__xludf.DUMMYFUNCTION("IF(ISBETWEEN(B5115,60,69), ""Old"", IF(ISBETWEEN(B5115, 20, 29), ""Young"", ""Other""))"),"Other")</f>
        <v>Other</v>
      </c>
    </row>
    <row r="5116" hidden="1">
      <c r="A5116" s="40">
        <v>23378.0</v>
      </c>
      <c r="B5116" s="39">
        <f t="shared" si="1"/>
        <v>57</v>
      </c>
      <c r="C5116" s="39" t="str">
        <f>IFERROR(__xludf.DUMMYFUNCTION("IF(ISBETWEEN(B5116,60,69), ""Old"", IF(ISBETWEEN(B5116, 20, 29), ""Young"", ""Other""))"),"Other")</f>
        <v>Other</v>
      </c>
    </row>
    <row r="5117" hidden="1">
      <c r="A5117" s="40">
        <v>23379.0</v>
      </c>
      <c r="B5117" s="39">
        <f t="shared" si="1"/>
        <v>57</v>
      </c>
      <c r="C5117" s="39" t="str">
        <f>IFERROR(__xludf.DUMMYFUNCTION("IF(ISBETWEEN(B5117,60,69), ""Old"", IF(ISBETWEEN(B5117, 20, 29), ""Young"", ""Other""))"),"Other")</f>
        <v>Other</v>
      </c>
    </row>
    <row r="5118" hidden="1">
      <c r="A5118" s="40">
        <v>23380.0</v>
      </c>
      <c r="B5118" s="39">
        <f t="shared" si="1"/>
        <v>57</v>
      </c>
      <c r="C5118" s="39" t="str">
        <f>IFERROR(__xludf.DUMMYFUNCTION("IF(ISBETWEEN(B5118,60,69), ""Old"", IF(ISBETWEEN(B5118, 20, 29), ""Young"", ""Other""))"),"Other")</f>
        <v>Other</v>
      </c>
    </row>
    <row r="5119" hidden="1">
      <c r="A5119" s="40">
        <v>23381.0</v>
      </c>
      <c r="B5119" s="39">
        <f t="shared" si="1"/>
        <v>57</v>
      </c>
      <c r="C5119" s="39" t="str">
        <f>IFERROR(__xludf.DUMMYFUNCTION("IF(ISBETWEEN(B5119,60,69), ""Old"", IF(ISBETWEEN(B5119, 20, 29), ""Young"", ""Other""))"),"Other")</f>
        <v>Other</v>
      </c>
    </row>
    <row r="5120" hidden="1">
      <c r="A5120" s="40">
        <v>23382.0</v>
      </c>
      <c r="B5120" s="39">
        <f t="shared" si="1"/>
        <v>57</v>
      </c>
      <c r="C5120" s="39" t="str">
        <f>IFERROR(__xludf.DUMMYFUNCTION("IF(ISBETWEEN(B5120,60,69), ""Old"", IF(ISBETWEEN(B5120, 20, 29), ""Young"", ""Other""))"),"Other")</f>
        <v>Other</v>
      </c>
    </row>
    <row r="5121" hidden="1">
      <c r="A5121" s="40">
        <v>23383.0</v>
      </c>
      <c r="B5121" s="39">
        <f t="shared" si="1"/>
        <v>57</v>
      </c>
      <c r="C5121" s="39" t="str">
        <f>IFERROR(__xludf.DUMMYFUNCTION("IF(ISBETWEEN(B5121,60,69), ""Old"", IF(ISBETWEEN(B5121, 20, 29), ""Young"", ""Other""))"),"Other")</f>
        <v>Other</v>
      </c>
    </row>
    <row r="5122" hidden="1">
      <c r="A5122" s="40">
        <v>23384.0</v>
      </c>
      <c r="B5122" s="39">
        <f t="shared" si="1"/>
        <v>57</v>
      </c>
      <c r="C5122" s="39" t="str">
        <f>IFERROR(__xludf.DUMMYFUNCTION("IF(ISBETWEEN(B5122,60,69), ""Old"", IF(ISBETWEEN(B5122, 20, 29), ""Young"", ""Other""))"),"Other")</f>
        <v>Other</v>
      </c>
    </row>
    <row r="5123" hidden="1">
      <c r="A5123" s="40">
        <v>23385.0</v>
      </c>
      <c r="B5123" s="39">
        <f t="shared" si="1"/>
        <v>57</v>
      </c>
      <c r="C5123" s="39" t="str">
        <f>IFERROR(__xludf.DUMMYFUNCTION("IF(ISBETWEEN(B5123,60,69), ""Old"", IF(ISBETWEEN(B5123, 20, 29), ""Young"", ""Other""))"),"Other")</f>
        <v>Other</v>
      </c>
    </row>
    <row r="5124" hidden="1">
      <c r="A5124" s="40">
        <v>23386.0</v>
      </c>
      <c r="B5124" s="39">
        <f t="shared" si="1"/>
        <v>57</v>
      </c>
      <c r="C5124" s="39" t="str">
        <f>IFERROR(__xludf.DUMMYFUNCTION("IF(ISBETWEEN(B5124,60,69), ""Old"", IF(ISBETWEEN(B5124, 20, 29), ""Young"", ""Other""))"),"Other")</f>
        <v>Other</v>
      </c>
    </row>
    <row r="5125" hidden="1">
      <c r="A5125" s="40">
        <v>23387.0</v>
      </c>
      <c r="B5125" s="39">
        <f t="shared" si="1"/>
        <v>57</v>
      </c>
      <c r="C5125" s="39" t="str">
        <f>IFERROR(__xludf.DUMMYFUNCTION("IF(ISBETWEEN(B5125,60,69), ""Old"", IF(ISBETWEEN(B5125, 20, 29), ""Young"", ""Other""))"),"Other")</f>
        <v>Other</v>
      </c>
    </row>
    <row r="5126" hidden="1">
      <c r="A5126" s="40">
        <v>23388.0</v>
      </c>
      <c r="B5126" s="39">
        <f t="shared" si="1"/>
        <v>57</v>
      </c>
      <c r="C5126" s="39" t="str">
        <f>IFERROR(__xludf.DUMMYFUNCTION("IF(ISBETWEEN(B5126,60,69), ""Old"", IF(ISBETWEEN(B5126, 20, 29), ""Young"", ""Other""))"),"Other")</f>
        <v>Other</v>
      </c>
    </row>
    <row r="5127" hidden="1">
      <c r="A5127" s="40">
        <v>23389.0</v>
      </c>
      <c r="B5127" s="39">
        <f t="shared" si="1"/>
        <v>57</v>
      </c>
      <c r="C5127" s="39" t="str">
        <f>IFERROR(__xludf.DUMMYFUNCTION("IF(ISBETWEEN(B5127,60,69), ""Old"", IF(ISBETWEEN(B5127, 20, 29), ""Young"", ""Other""))"),"Other")</f>
        <v>Other</v>
      </c>
    </row>
    <row r="5128" hidden="1">
      <c r="A5128" s="40">
        <v>23390.0</v>
      </c>
      <c r="B5128" s="39">
        <f t="shared" si="1"/>
        <v>57</v>
      </c>
      <c r="C5128" s="39" t="str">
        <f>IFERROR(__xludf.DUMMYFUNCTION("IF(ISBETWEEN(B5128,60,69), ""Old"", IF(ISBETWEEN(B5128, 20, 29), ""Young"", ""Other""))"),"Other")</f>
        <v>Other</v>
      </c>
    </row>
    <row r="5129" hidden="1">
      <c r="A5129" s="40">
        <v>23391.0</v>
      </c>
      <c r="B5129" s="39">
        <f t="shared" si="1"/>
        <v>57</v>
      </c>
      <c r="C5129" s="39" t="str">
        <f>IFERROR(__xludf.DUMMYFUNCTION("IF(ISBETWEEN(B5129,60,69), ""Old"", IF(ISBETWEEN(B5129, 20, 29), ""Young"", ""Other""))"),"Other")</f>
        <v>Other</v>
      </c>
    </row>
    <row r="5130" hidden="1">
      <c r="A5130" s="40">
        <v>23392.0</v>
      </c>
      <c r="B5130" s="39">
        <f t="shared" si="1"/>
        <v>57</v>
      </c>
      <c r="C5130" s="39" t="str">
        <f>IFERROR(__xludf.DUMMYFUNCTION("IF(ISBETWEEN(B5130,60,69), ""Old"", IF(ISBETWEEN(B5130, 20, 29), ""Young"", ""Other""))"),"Other")</f>
        <v>Other</v>
      </c>
    </row>
    <row r="5131" hidden="1">
      <c r="A5131" s="40">
        <v>23393.0</v>
      </c>
      <c r="B5131" s="39">
        <f t="shared" si="1"/>
        <v>57</v>
      </c>
      <c r="C5131" s="39" t="str">
        <f>IFERROR(__xludf.DUMMYFUNCTION("IF(ISBETWEEN(B5131,60,69), ""Old"", IF(ISBETWEEN(B5131, 20, 29), ""Young"", ""Other""))"),"Other")</f>
        <v>Other</v>
      </c>
    </row>
    <row r="5132" hidden="1">
      <c r="A5132" s="40">
        <v>23394.0</v>
      </c>
      <c r="B5132" s="39">
        <f t="shared" si="1"/>
        <v>57</v>
      </c>
      <c r="C5132" s="39" t="str">
        <f>IFERROR(__xludf.DUMMYFUNCTION("IF(ISBETWEEN(B5132,60,69), ""Old"", IF(ISBETWEEN(B5132, 20, 29), ""Young"", ""Other""))"),"Other")</f>
        <v>Other</v>
      </c>
    </row>
    <row r="5133" hidden="1">
      <c r="A5133" s="40">
        <v>23395.0</v>
      </c>
      <c r="B5133" s="39">
        <f t="shared" si="1"/>
        <v>57</v>
      </c>
      <c r="C5133" s="39" t="str">
        <f>IFERROR(__xludf.DUMMYFUNCTION("IF(ISBETWEEN(B5133,60,69), ""Old"", IF(ISBETWEEN(B5133, 20, 29), ""Young"", ""Other""))"),"Other")</f>
        <v>Other</v>
      </c>
    </row>
    <row r="5134" hidden="1">
      <c r="A5134" s="40">
        <v>23396.0</v>
      </c>
      <c r="B5134" s="39">
        <f t="shared" si="1"/>
        <v>57</v>
      </c>
      <c r="C5134" s="39" t="str">
        <f>IFERROR(__xludf.DUMMYFUNCTION("IF(ISBETWEEN(B5134,60,69), ""Old"", IF(ISBETWEEN(B5134, 20, 29), ""Young"", ""Other""))"),"Other")</f>
        <v>Other</v>
      </c>
    </row>
    <row r="5135" hidden="1">
      <c r="A5135" s="40">
        <v>23397.0</v>
      </c>
      <c r="B5135" s="39">
        <f t="shared" si="1"/>
        <v>57</v>
      </c>
      <c r="C5135" s="39" t="str">
        <f>IFERROR(__xludf.DUMMYFUNCTION("IF(ISBETWEEN(B5135,60,69), ""Old"", IF(ISBETWEEN(B5135, 20, 29), ""Young"", ""Other""))"),"Other")</f>
        <v>Other</v>
      </c>
    </row>
    <row r="5136" hidden="1">
      <c r="A5136" s="40">
        <v>23398.0</v>
      </c>
      <c r="B5136" s="39">
        <f t="shared" si="1"/>
        <v>57</v>
      </c>
      <c r="C5136" s="39" t="str">
        <f>IFERROR(__xludf.DUMMYFUNCTION("IF(ISBETWEEN(B5136,60,69), ""Old"", IF(ISBETWEEN(B5136, 20, 29), ""Young"", ""Other""))"),"Other")</f>
        <v>Other</v>
      </c>
    </row>
    <row r="5137" hidden="1">
      <c r="A5137" s="40">
        <v>23399.0</v>
      </c>
      <c r="B5137" s="39">
        <f t="shared" si="1"/>
        <v>57</v>
      </c>
      <c r="C5137" s="39" t="str">
        <f>IFERROR(__xludf.DUMMYFUNCTION("IF(ISBETWEEN(B5137,60,69), ""Old"", IF(ISBETWEEN(B5137, 20, 29), ""Young"", ""Other""))"),"Other")</f>
        <v>Other</v>
      </c>
    </row>
    <row r="5138" hidden="1">
      <c r="A5138" s="40">
        <v>23400.0</v>
      </c>
      <c r="B5138" s="39">
        <f t="shared" si="1"/>
        <v>57</v>
      </c>
      <c r="C5138" s="39" t="str">
        <f>IFERROR(__xludf.DUMMYFUNCTION("IF(ISBETWEEN(B5138,60,69), ""Old"", IF(ISBETWEEN(B5138, 20, 29), ""Young"", ""Other""))"),"Other")</f>
        <v>Other</v>
      </c>
    </row>
    <row r="5139" hidden="1">
      <c r="A5139" s="40">
        <v>23401.0</v>
      </c>
      <c r="B5139" s="39">
        <f t="shared" si="1"/>
        <v>57</v>
      </c>
      <c r="C5139" s="39" t="str">
        <f>IFERROR(__xludf.DUMMYFUNCTION("IF(ISBETWEEN(B5139,60,69), ""Old"", IF(ISBETWEEN(B5139, 20, 29), ""Young"", ""Other""))"),"Other")</f>
        <v>Other</v>
      </c>
    </row>
    <row r="5140" hidden="1">
      <c r="A5140" s="40">
        <v>23402.0</v>
      </c>
      <c r="B5140" s="39">
        <f t="shared" si="1"/>
        <v>57</v>
      </c>
      <c r="C5140" s="39" t="str">
        <f>IFERROR(__xludf.DUMMYFUNCTION("IF(ISBETWEEN(B5140,60,69), ""Old"", IF(ISBETWEEN(B5140, 20, 29), ""Young"", ""Other""))"),"Other")</f>
        <v>Other</v>
      </c>
    </row>
    <row r="5141" hidden="1">
      <c r="A5141" s="40">
        <v>23403.0</v>
      </c>
      <c r="B5141" s="39">
        <f t="shared" si="1"/>
        <v>57</v>
      </c>
      <c r="C5141" s="39" t="str">
        <f>IFERROR(__xludf.DUMMYFUNCTION("IF(ISBETWEEN(B5141,60,69), ""Old"", IF(ISBETWEEN(B5141, 20, 29), ""Young"", ""Other""))"),"Other")</f>
        <v>Other</v>
      </c>
    </row>
    <row r="5142" hidden="1">
      <c r="A5142" s="40">
        <v>23404.0</v>
      </c>
      <c r="B5142" s="39">
        <f t="shared" si="1"/>
        <v>57</v>
      </c>
      <c r="C5142" s="39" t="str">
        <f>IFERROR(__xludf.DUMMYFUNCTION("IF(ISBETWEEN(B5142,60,69), ""Old"", IF(ISBETWEEN(B5142, 20, 29), ""Young"", ""Other""))"),"Other")</f>
        <v>Other</v>
      </c>
    </row>
    <row r="5143" hidden="1">
      <c r="A5143" s="40">
        <v>23405.0</v>
      </c>
      <c r="B5143" s="39">
        <f t="shared" si="1"/>
        <v>57</v>
      </c>
      <c r="C5143" s="39" t="str">
        <f>IFERROR(__xludf.DUMMYFUNCTION("IF(ISBETWEEN(B5143,60,69), ""Old"", IF(ISBETWEEN(B5143, 20, 29), ""Young"", ""Other""))"),"Other")</f>
        <v>Other</v>
      </c>
    </row>
    <row r="5144" hidden="1">
      <c r="A5144" s="40">
        <v>23406.0</v>
      </c>
      <c r="B5144" s="39">
        <f t="shared" si="1"/>
        <v>57</v>
      </c>
      <c r="C5144" s="39" t="str">
        <f>IFERROR(__xludf.DUMMYFUNCTION("IF(ISBETWEEN(B5144,60,69), ""Old"", IF(ISBETWEEN(B5144, 20, 29), ""Young"", ""Other""))"),"Other")</f>
        <v>Other</v>
      </c>
    </row>
    <row r="5145" hidden="1">
      <c r="A5145" s="40">
        <v>23407.0</v>
      </c>
      <c r="B5145" s="39">
        <f t="shared" si="1"/>
        <v>57</v>
      </c>
      <c r="C5145" s="39" t="str">
        <f>IFERROR(__xludf.DUMMYFUNCTION("IF(ISBETWEEN(B5145,60,69), ""Old"", IF(ISBETWEEN(B5145, 20, 29), ""Young"", ""Other""))"),"Other")</f>
        <v>Other</v>
      </c>
    </row>
    <row r="5146" hidden="1">
      <c r="A5146" s="40">
        <v>23408.0</v>
      </c>
      <c r="B5146" s="39">
        <f t="shared" si="1"/>
        <v>57</v>
      </c>
      <c r="C5146" s="39" t="str">
        <f>IFERROR(__xludf.DUMMYFUNCTION("IF(ISBETWEEN(B5146,60,69), ""Old"", IF(ISBETWEEN(B5146, 20, 29), ""Young"", ""Other""))"),"Other")</f>
        <v>Other</v>
      </c>
    </row>
    <row r="5147" hidden="1">
      <c r="A5147" s="40">
        <v>23409.0</v>
      </c>
      <c r="B5147" s="39">
        <f t="shared" si="1"/>
        <v>57</v>
      </c>
      <c r="C5147" s="39" t="str">
        <f>IFERROR(__xludf.DUMMYFUNCTION("IF(ISBETWEEN(B5147,60,69), ""Old"", IF(ISBETWEEN(B5147, 20, 29), ""Young"", ""Other""))"),"Other")</f>
        <v>Other</v>
      </c>
    </row>
    <row r="5148" hidden="1">
      <c r="A5148" s="40">
        <v>23410.0</v>
      </c>
      <c r="B5148" s="39">
        <f t="shared" si="1"/>
        <v>57</v>
      </c>
      <c r="C5148" s="39" t="str">
        <f>IFERROR(__xludf.DUMMYFUNCTION("IF(ISBETWEEN(B5148,60,69), ""Old"", IF(ISBETWEEN(B5148, 20, 29), ""Young"", ""Other""))"),"Other")</f>
        <v>Other</v>
      </c>
    </row>
    <row r="5149" hidden="1">
      <c r="A5149" s="40">
        <v>23411.0</v>
      </c>
      <c r="B5149" s="39">
        <f t="shared" si="1"/>
        <v>57</v>
      </c>
      <c r="C5149" s="39" t="str">
        <f>IFERROR(__xludf.DUMMYFUNCTION("IF(ISBETWEEN(B5149,60,69), ""Old"", IF(ISBETWEEN(B5149, 20, 29), ""Young"", ""Other""))"),"Other")</f>
        <v>Other</v>
      </c>
    </row>
    <row r="5150" hidden="1">
      <c r="A5150" s="40">
        <v>23412.0</v>
      </c>
      <c r="B5150" s="39">
        <f t="shared" si="1"/>
        <v>57</v>
      </c>
      <c r="C5150" s="39" t="str">
        <f>IFERROR(__xludf.DUMMYFUNCTION("IF(ISBETWEEN(B5150,60,69), ""Old"", IF(ISBETWEEN(B5150, 20, 29), ""Young"", ""Other""))"),"Other")</f>
        <v>Other</v>
      </c>
    </row>
    <row r="5151" hidden="1">
      <c r="A5151" s="40">
        <v>23413.0</v>
      </c>
      <c r="B5151" s="39">
        <f t="shared" si="1"/>
        <v>57</v>
      </c>
      <c r="C5151" s="39" t="str">
        <f>IFERROR(__xludf.DUMMYFUNCTION("IF(ISBETWEEN(B5151,60,69), ""Old"", IF(ISBETWEEN(B5151, 20, 29), ""Young"", ""Other""))"),"Other")</f>
        <v>Other</v>
      </c>
    </row>
    <row r="5152" hidden="1">
      <c r="A5152" s="40">
        <v>23414.0</v>
      </c>
      <c r="B5152" s="39">
        <f t="shared" si="1"/>
        <v>57</v>
      </c>
      <c r="C5152" s="39" t="str">
        <f>IFERROR(__xludf.DUMMYFUNCTION("IF(ISBETWEEN(B5152,60,69), ""Old"", IF(ISBETWEEN(B5152, 20, 29), ""Young"", ""Other""))"),"Other")</f>
        <v>Other</v>
      </c>
    </row>
    <row r="5153" hidden="1">
      <c r="A5153" s="40">
        <v>23415.0</v>
      </c>
      <c r="B5153" s="39">
        <f t="shared" si="1"/>
        <v>57</v>
      </c>
      <c r="C5153" s="39" t="str">
        <f>IFERROR(__xludf.DUMMYFUNCTION("IF(ISBETWEEN(B5153,60,69), ""Old"", IF(ISBETWEEN(B5153, 20, 29), ""Young"", ""Other""))"),"Other")</f>
        <v>Other</v>
      </c>
    </row>
    <row r="5154" hidden="1">
      <c r="A5154" s="40">
        <v>23416.0</v>
      </c>
      <c r="B5154" s="39">
        <f t="shared" si="1"/>
        <v>57</v>
      </c>
      <c r="C5154" s="39" t="str">
        <f>IFERROR(__xludf.DUMMYFUNCTION("IF(ISBETWEEN(B5154,60,69), ""Old"", IF(ISBETWEEN(B5154, 20, 29), ""Young"", ""Other""))"),"Other")</f>
        <v>Other</v>
      </c>
    </row>
    <row r="5155" hidden="1">
      <c r="A5155" s="40">
        <v>23417.0</v>
      </c>
      <c r="B5155" s="39">
        <f t="shared" si="1"/>
        <v>57</v>
      </c>
      <c r="C5155" s="39" t="str">
        <f>IFERROR(__xludf.DUMMYFUNCTION("IF(ISBETWEEN(B5155,60,69), ""Old"", IF(ISBETWEEN(B5155, 20, 29), ""Young"", ""Other""))"),"Other")</f>
        <v>Other</v>
      </c>
    </row>
    <row r="5156" hidden="1">
      <c r="A5156" s="40">
        <v>23418.0</v>
      </c>
      <c r="B5156" s="39">
        <f t="shared" si="1"/>
        <v>57</v>
      </c>
      <c r="C5156" s="39" t="str">
        <f>IFERROR(__xludf.DUMMYFUNCTION("IF(ISBETWEEN(B5156,60,69), ""Old"", IF(ISBETWEEN(B5156, 20, 29), ""Young"", ""Other""))"),"Other")</f>
        <v>Other</v>
      </c>
    </row>
    <row r="5157" hidden="1">
      <c r="A5157" s="40">
        <v>23419.0</v>
      </c>
      <c r="B5157" s="39">
        <f t="shared" si="1"/>
        <v>57</v>
      </c>
      <c r="C5157" s="39" t="str">
        <f>IFERROR(__xludf.DUMMYFUNCTION("IF(ISBETWEEN(B5157,60,69), ""Old"", IF(ISBETWEEN(B5157, 20, 29), ""Young"", ""Other""))"),"Other")</f>
        <v>Other</v>
      </c>
    </row>
    <row r="5158" hidden="1">
      <c r="A5158" s="40">
        <v>23420.0</v>
      </c>
      <c r="B5158" s="39">
        <f t="shared" si="1"/>
        <v>57</v>
      </c>
      <c r="C5158" s="39" t="str">
        <f>IFERROR(__xludf.DUMMYFUNCTION("IF(ISBETWEEN(B5158,60,69), ""Old"", IF(ISBETWEEN(B5158, 20, 29), ""Young"", ""Other""))"),"Other")</f>
        <v>Other</v>
      </c>
    </row>
    <row r="5159" hidden="1">
      <c r="A5159" s="40">
        <v>23421.0</v>
      </c>
      <c r="B5159" s="39">
        <f t="shared" si="1"/>
        <v>57</v>
      </c>
      <c r="C5159" s="39" t="str">
        <f>IFERROR(__xludf.DUMMYFUNCTION("IF(ISBETWEEN(B5159,60,69), ""Old"", IF(ISBETWEEN(B5159, 20, 29), ""Young"", ""Other""))"),"Other")</f>
        <v>Other</v>
      </c>
    </row>
    <row r="5160" hidden="1">
      <c r="A5160" s="40">
        <v>23422.0</v>
      </c>
      <c r="B5160" s="39">
        <f t="shared" si="1"/>
        <v>57</v>
      </c>
      <c r="C5160" s="39" t="str">
        <f>IFERROR(__xludf.DUMMYFUNCTION("IF(ISBETWEEN(B5160,60,69), ""Old"", IF(ISBETWEEN(B5160, 20, 29), ""Young"", ""Other""))"),"Other")</f>
        <v>Other</v>
      </c>
    </row>
    <row r="5161" hidden="1">
      <c r="A5161" s="40">
        <v>23423.0</v>
      </c>
      <c r="B5161" s="39">
        <f t="shared" si="1"/>
        <v>57</v>
      </c>
      <c r="C5161" s="39" t="str">
        <f>IFERROR(__xludf.DUMMYFUNCTION("IF(ISBETWEEN(B5161,60,69), ""Old"", IF(ISBETWEEN(B5161, 20, 29), ""Young"", ""Other""))"),"Other")</f>
        <v>Other</v>
      </c>
    </row>
    <row r="5162" hidden="1">
      <c r="A5162" s="40">
        <v>23424.0</v>
      </c>
      <c r="B5162" s="39">
        <f t="shared" si="1"/>
        <v>57</v>
      </c>
      <c r="C5162" s="39" t="str">
        <f>IFERROR(__xludf.DUMMYFUNCTION("IF(ISBETWEEN(B5162,60,69), ""Old"", IF(ISBETWEEN(B5162, 20, 29), ""Young"", ""Other""))"),"Other")</f>
        <v>Other</v>
      </c>
    </row>
    <row r="5163" hidden="1">
      <c r="A5163" s="40">
        <v>23425.0</v>
      </c>
      <c r="B5163" s="39">
        <f t="shared" si="1"/>
        <v>57</v>
      </c>
      <c r="C5163" s="39" t="str">
        <f>IFERROR(__xludf.DUMMYFUNCTION("IF(ISBETWEEN(B5163,60,69), ""Old"", IF(ISBETWEEN(B5163, 20, 29), ""Young"", ""Other""))"),"Other")</f>
        <v>Other</v>
      </c>
    </row>
    <row r="5164" hidden="1">
      <c r="A5164" s="40">
        <v>23426.0</v>
      </c>
      <c r="B5164" s="39">
        <f t="shared" si="1"/>
        <v>57</v>
      </c>
      <c r="C5164" s="39" t="str">
        <f>IFERROR(__xludf.DUMMYFUNCTION("IF(ISBETWEEN(B5164,60,69), ""Old"", IF(ISBETWEEN(B5164, 20, 29), ""Young"", ""Other""))"),"Other")</f>
        <v>Other</v>
      </c>
    </row>
    <row r="5165" hidden="1">
      <c r="A5165" s="40">
        <v>23427.0</v>
      </c>
      <c r="B5165" s="39">
        <f t="shared" si="1"/>
        <v>57</v>
      </c>
      <c r="C5165" s="39" t="str">
        <f>IFERROR(__xludf.DUMMYFUNCTION("IF(ISBETWEEN(B5165,60,69), ""Old"", IF(ISBETWEEN(B5165, 20, 29), ""Young"", ""Other""))"),"Other")</f>
        <v>Other</v>
      </c>
    </row>
    <row r="5166" hidden="1">
      <c r="A5166" s="40">
        <v>23428.0</v>
      </c>
      <c r="B5166" s="39">
        <f t="shared" si="1"/>
        <v>57</v>
      </c>
      <c r="C5166" s="39" t="str">
        <f>IFERROR(__xludf.DUMMYFUNCTION("IF(ISBETWEEN(B5166,60,69), ""Old"", IF(ISBETWEEN(B5166, 20, 29), ""Young"", ""Other""))"),"Other")</f>
        <v>Other</v>
      </c>
    </row>
    <row r="5167" hidden="1">
      <c r="A5167" s="40">
        <v>23429.0</v>
      </c>
      <c r="B5167" s="39">
        <f t="shared" si="1"/>
        <v>57</v>
      </c>
      <c r="C5167" s="39" t="str">
        <f>IFERROR(__xludf.DUMMYFUNCTION("IF(ISBETWEEN(B5167,60,69), ""Old"", IF(ISBETWEEN(B5167, 20, 29), ""Young"", ""Other""))"),"Other")</f>
        <v>Other</v>
      </c>
    </row>
    <row r="5168" hidden="1">
      <c r="A5168" s="40">
        <v>23430.0</v>
      </c>
      <c r="B5168" s="39">
        <f t="shared" si="1"/>
        <v>57</v>
      </c>
      <c r="C5168" s="39" t="str">
        <f>IFERROR(__xludf.DUMMYFUNCTION("IF(ISBETWEEN(B5168,60,69), ""Old"", IF(ISBETWEEN(B5168, 20, 29), ""Young"", ""Other""))"),"Other")</f>
        <v>Other</v>
      </c>
    </row>
    <row r="5169" hidden="1">
      <c r="A5169" s="40">
        <v>23431.0</v>
      </c>
      <c r="B5169" s="39">
        <f t="shared" si="1"/>
        <v>57</v>
      </c>
      <c r="C5169" s="39" t="str">
        <f>IFERROR(__xludf.DUMMYFUNCTION("IF(ISBETWEEN(B5169,60,69), ""Old"", IF(ISBETWEEN(B5169, 20, 29), ""Young"", ""Other""))"),"Other")</f>
        <v>Other</v>
      </c>
    </row>
    <row r="5170" hidden="1">
      <c r="A5170" s="40">
        <v>23432.0</v>
      </c>
      <c r="B5170" s="39">
        <f t="shared" si="1"/>
        <v>57</v>
      </c>
      <c r="C5170" s="39" t="str">
        <f>IFERROR(__xludf.DUMMYFUNCTION("IF(ISBETWEEN(B5170,60,69), ""Old"", IF(ISBETWEEN(B5170, 20, 29), ""Young"", ""Other""))"),"Other")</f>
        <v>Other</v>
      </c>
    </row>
    <row r="5171" hidden="1">
      <c r="A5171" s="40">
        <v>23433.0</v>
      </c>
      <c r="B5171" s="39">
        <f t="shared" si="1"/>
        <v>57</v>
      </c>
      <c r="C5171" s="39" t="str">
        <f>IFERROR(__xludf.DUMMYFUNCTION("IF(ISBETWEEN(B5171,60,69), ""Old"", IF(ISBETWEEN(B5171, 20, 29), ""Young"", ""Other""))"),"Other")</f>
        <v>Other</v>
      </c>
    </row>
    <row r="5172" hidden="1">
      <c r="A5172" s="40">
        <v>23434.0</v>
      </c>
      <c r="B5172" s="39">
        <f t="shared" si="1"/>
        <v>57</v>
      </c>
      <c r="C5172" s="39" t="str">
        <f>IFERROR(__xludf.DUMMYFUNCTION("IF(ISBETWEEN(B5172,60,69), ""Old"", IF(ISBETWEEN(B5172, 20, 29), ""Young"", ""Other""))"),"Other")</f>
        <v>Other</v>
      </c>
    </row>
    <row r="5173" hidden="1">
      <c r="A5173" s="40">
        <v>23435.0</v>
      </c>
      <c r="B5173" s="39">
        <f t="shared" si="1"/>
        <v>57</v>
      </c>
      <c r="C5173" s="39" t="str">
        <f>IFERROR(__xludf.DUMMYFUNCTION("IF(ISBETWEEN(B5173,60,69), ""Old"", IF(ISBETWEEN(B5173, 20, 29), ""Young"", ""Other""))"),"Other")</f>
        <v>Other</v>
      </c>
    </row>
    <row r="5174" hidden="1">
      <c r="A5174" s="40">
        <v>23436.0</v>
      </c>
      <c r="B5174" s="39">
        <f t="shared" si="1"/>
        <v>57</v>
      </c>
      <c r="C5174" s="39" t="str">
        <f>IFERROR(__xludf.DUMMYFUNCTION("IF(ISBETWEEN(B5174,60,69), ""Old"", IF(ISBETWEEN(B5174, 20, 29), ""Young"", ""Other""))"),"Other")</f>
        <v>Other</v>
      </c>
    </row>
    <row r="5175" hidden="1">
      <c r="A5175" s="40">
        <v>23437.0</v>
      </c>
      <c r="B5175" s="39">
        <f t="shared" si="1"/>
        <v>57</v>
      </c>
      <c r="C5175" s="39" t="str">
        <f>IFERROR(__xludf.DUMMYFUNCTION("IF(ISBETWEEN(B5175,60,69), ""Old"", IF(ISBETWEEN(B5175, 20, 29), ""Young"", ""Other""))"),"Other")</f>
        <v>Other</v>
      </c>
    </row>
    <row r="5176" hidden="1">
      <c r="A5176" s="40">
        <v>23438.0</v>
      </c>
      <c r="B5176" s="39">
        <f t="shared" si="1"/>
        <v>57</v>
      </c>
      <c r="C5176" s="39" t="str">
        <f>IFERROR(__xludf.DUMMYFUNCTION("IF(ISBETWEEN(B5176,60,69), ""Old"", IF(ISBETWEEN(B5176, 20, 29), ""Young"", ""Other""))"),"Other")</f>
        <v>Other</v>
      </c>
    </row>
    <row r="5177" hidden="1">
      <c r="A5177" s="40">
        <v>23439.0</v>
      </c>
      <c r="B5177" s="39">
        <f t="shared" si="1"/>
        <v>57</v>
      </c>
      <c r="C5177" s="39" t="str">
        <f>IFERROR(__xludf.DUMMYFUNCTION("IF(ISBETWEEN(B5177,60,69), ""Old"", IF(ISBETWEEN(B5177, 20, 29), ""Young"", ""Other""))"),"Other")</f>
        <v>Other</v>
      </c>
    </row>
    <row r="5178" hidden="1">
      <c r="A5178" s="40">
        <v>23440.0</v>
      </c>
      <c r="B5178" s="39">
        <f t="shared" si="1"/>
        <v>57</v>
      </c>
      <c r="C5178" s="39" t="str">
        <f>IFERROR(__xludf.DUMMYFUNCTION("IF(ISBETWEEN(B5178,60,69), ""Old"", IF(ISBETWEEN(B5178, 20, 29), ""Young"", ""Other""))"),"Other")</f>
        <v>Other</v>
      </c>
    </row>
    <row r="5179" hidden="1">
      <c r="A5179" s="40">
        <v>23441.0</v>
      </c>
      <c r="B5179" s="39">
        <f t="shared" si="1"/>
        <v>57</v>
      </c>
      <c r="C5179" s="39" t="str">
        <f>IFERROR(__xludf.DUMMYFUNCTION("IF(ISBETWEEN(B5179,60,69), ""Old"", IF(ISBETWEEN(B5179, 20, 29), ""Young"", ""Other""))"),"Other")</f>
        <v>Other</v>
      </c>
    </row>
    <row r="5180" hidden="1">
      <c r="A5180" s="40">
        <v>23442.0</v>
      </c>
      <c r="B5180" s="39">
        <f t="shared" si="1"/>
        <v>57</v>
      </c>
      <c r="C5180" s="39" t="str">
        <f>IFERROR(__xludf.DUMMYFUNCTION("IF(ISBETWEEN(B5180,60,69), ""Old"", IF(ISBETWEEN(B5180, 20, 29), ""Young"", ""Other""))"),"Other")</f>
        <v>Other</v>
      </c>
    </row>
    <row r="5181" hidden="1">
      <c r="A5181" s="40">
        <v>23443.0</v>
      </c>
      <c r="B5181" s="39">
        <f t="shared" si="1"/>
        <v>57</v>
      </c>
      <c r="C5181" s="39" t="str">
        <f>IFERROR(__xludf.DUMMYFUNCTION("IF(ISBETWEEN(B5181,60,69), ""Old"", IF(ISBETWEEN(B5181, 20, 29), ""Young"", ""Other""))"),"Other")</f>
        <v>Other</v>
      </c>
    </row>
    <row r="5182" hidden="1">
      <c r="A5182" s="40">
        <v>23444.0</v>
      </c>
      <c r="B5182" s="39">
        <f t="shared" si="1"/>
        <v>57</v>
      </c>
      <c r="C5182" s="39" t="str">
        <f>IFERROR(__xludf.DUMMYFUNCTION("IF(ISBETWEEN(B5182,60,69), ""Old"", IF(ISBETWEEN(B5182, 20, 29), ""Young"", ""Other""))"),"Other")</f>
        <v>Other</v>
      </c>
    </row>
    <row r="5183" hidden="1">
      <c r="A5183" s="40">
        <v>23445.0</v>
      </c>
      <c r="B5183" s="39">
        <f t="shared" si="1"/>
        <v>57</v>
      </c>
      <c r="C5183" s="39" t="str">
        <f>IFERROR(__xludf.DUMMYFUNCTION("IF(ISBETWEEN(B5183,60,69), ""Old"", IF(ISBETWEEN(B5183, 20, 29), ""Young"", ""Other""))"),"Other")</f>
        <v>Other</v>
      </c>
    </row>
    <row r="5184" hidden="1">
      <c r="A5184" s="40">
        <v>23446.0</v>
      </c>
      <c r="B5184" s="39">
        <f t="shared" si="1"/>
        <v>57</v>
      </c>
      <c r="C5184" s="39" t="str">
        <f>IFERROR(__xludf.DUMMYFUNCTION("IF(ISBETWEEN(B5184,60,69), ""Old"", IF(ISBETWEEN(B5184, 20, 29), ""Young"", ""Other""))"),"Other")</f>
        <v>Other</v>
      </c>
    </row>
    <row r="5185" hidden="1">
      <c r="A5185" s="40">
        <v>23447.0</v>
      </c>
      <c r="B5185" s="39">
        <f t="shared" si="1"/>
        <v>57</v>
      </c>
      <c r="C5185" s="39" t="str">
        <f>IFERROR(__xludf.DUMMYFUNCTION("IF(ISBETWEEN(B5185,60,69), ""Old"", IF(ISBETWEEN(B5185, 20, 29), ""Young"", ""Other""))"),"Other")</f>
        <v>Other</v>
      </c>
    </row>
    <row r="5186" hidden="1">
      <c r="A5186" s="40">
        <v>23448.0</v>
      </c>
      <c r="B5186" s="39">
        <f t="shared" si="1"/>
        <v>57</v>
      </c>
      <c r="C5186" s="39" t="str">
        <f>IFERROR(__xludf.DUMMYFUNCTION("IF(ISBETWEEN(B5186,60,69), ""Old"", IF(ISBETWEEN(B5186, 20, 29), ""Young"", ""Other""))"),"Other")</f>
        <v>Other</v>
      </c>
    </row>
    <row r="5187" hidden="1">
      <c r="A5187" s="40">
        <v>23449.0</v>
      </c>
      <c r="B5187" s="39">
        <f t="shared" si="1"/>
        <v>57</v>
      </c>
      <c r="C5187" s="39" t="str">
        <f>IFERROR(__xludf.DUMMYFUNCTION("IF(ISBETWEEN(B5187,60,69), ""Old"", IF(ISBETWEEN(B5187, 20, 29), ""Young"", ""Other""))"),"Other")</f>
        <v>Other</v>
      </c>
    </row>
    <row r="5188" hidden="1">
      <c r="A5188" s="40">
        <v>23450.0</v>
      </c>
      <c r="B5188" s="39">
        <f t="shared" si="1"/>
        <v>57</v>
      </c>
      <c r="C5188" s="39" t="str">
        <f>IFERROR(__xludf.DUMMYFUNCTION("IF(ISBETWEEN(B5188,60,69), ""Old"", IF(ISBETWEEN(B5188, 20, 29), ""Young"", ""Other""))"),"Other")</f>
        <v>Other</v>
      </c>
    </row>
    <row r="5189" hidden="1">
      <c r="A5189" s="40">
        <v>23451.0</v>
      </c>
      <c r="B5189" s="39">
        <f t="shared" si="1"/>
        <v>57</v>
      </c>
      <c r="C5189" s="39" t="str">
        <f>IFERROR(__xludf.DUMMYFUNCTION("IF(ISBETWEEN(B5189,60,69), ""Old"", IF(ISBETWEEN(B5189, 20, 29), ""Young"", ""Other""))"),"Other")</f>
        <v>Other</v>
      </c>
    </row>
    <row r="5190" hidden="1">
      <c r="A5190" s="40">
        <v>23452.0</v>
      </c>
      <c r="B5190" s="39">
        <f t="shared" si="1"/>
        <v>57</v>
      </c>
      <c r="C5190" s="39" t="str">
        <f>IFERROR(__xludf.DUMMYFUNCTION("IF(ISBETWEEN(B5190,60,69), ""Old"", IF(ISBETWEEN(B5190, 20, 29), ""Young"", ""Other""))"),"Other")</f>
        <v>Other</v>
      </c>
    </row>
    <row r="5191" hidden="1">
      <c r="A5191" s="40">
        <v>23453.0</v>
      </c>
      <c r="B5191" s="39">
        <f t="shared" si="1"/>
        <v>57</v>
      </c>
      <c r="C5191" s="39" t="str">
        <f>IFERROR(__xludf.DUMMYFUNCTION("IF(ISBETWEEN(B5191,60,69), ""Old"", IF(ISBETWEEN(B5191, 20, 29), ""Young"", ""Other""))"),"Other")</f>
        <v>Other</v>
      </c>
    </row>
    <row r="5192" hidden="1">
      <c r="A5192" s="40">
        <v>23454.0</v>
      </c>
      <c r="B5192" s="39">
        <f t="shared" si="1"/>
        <v>57</v>
      </c>
      <c r="C5192" s="39" t="str">
        <f>IFERROR(__xludf.DUMMYFUNCTION("IF(ISBETWEEN(B5192,60,69), ""Old"", IF(ISBETWEEN(B5192, 20, 29), ""Young"", ""Other""))"),"Other")</f>
        <v>Other</v>
      </c>
    </row>
    <row r="5193" hidden="1">
      <c r="A5193" s="40">
        <v>23455.0</v>
      </c>
      <c r="B5193" s="39">
        <f t="shared" si="1"/>
        <v>57</v>
      </c>
      <c r="C5193" s="39" t="str">
        <f>IFERROR(__xludf.DUMMYFUNCTION("IF(ISBETWEEN(B5193,60,69), ""Old"", IF(ISBETWEEN(B5193, 20, 29), ""Young"", ""Other""))"),"Other")</f>
        <v>Other</v>
      </c>
    </row>
    <row r="5194" hidden="1">
      <c r="A5194" s="40">
        <v>23456.0</v>
      </c>
      <c r="B5194" s="39">
        <f t="shared" si="1"/>
        <v>57</v>
      </c>
      <c r="C5194" s="39" t="str">
        <f>IFERROR(__xludf.DUMMYFUNCTION("IF(ISBETWEEN(B5194,60,69), ""Old"", IF(ISBETWEEN(B5194, 20, 29), ""Young"", ""Other""))"),"Other")</f>
        <v>Other</v>
      </c>
    </row>
    <row r="5195" hidden="1">
      <c r="A5195" s="40">
        <v>23457.0</v>
      </c>
      <c r="B5195" s="39">
        <f t="shared" si="1"/>
        <v>57</v>
      </c>
      <c r="C5195" s="39" t="str">
        <f>IFERROR(__xludf.DUMMYFUNCTION("IF(ISBETWEEN(B5195,60,69), ""Old"", IF(ISBETWEEN(B5195, 20, 29), ""Young"", ""Other""))"),"Other")</f>
        <v>Other</v>
      </c>
    </row>
    <row r="5196" hidden="1">
      <c r="A5196" s="40">
        <v>23458.0</v>
      </c>
      <c r="B5196" s="39">
        <f t="shared" si="1"/>
        <v>57</v>
      </c>
      <c r="C5196" s="39" t="str">
        <f>IFERROR(__xludf.DUMMYFUNCTION("IF(ISBETWEEN(B5196,60,69), ""Old"", IF(ISBETWEEN(B5196, 20, 29), ""Young"", ""Other""))"),"Other")</f>
        <v>Other</v>
      </c>
    </row>
    <row r="5197" hidden="1">
      <c r="A5197" s="40">
        <v>23459.0</v>
      </c>
      <c r="B5197" s="39">
        <f t="shared" si="1"/>
        <v>57</v>
      </c>
      <c r="C5197" s="39" t="str">
        <f>IFERROR(__xludf.DUMMYFUNCTION("IF(ISBETWEEN(B5197,60,69), ""Old"", IF(ISBETWEEN(B5197, 20, 29), ""Young"", ""Other""))"),"Other")</f>
        <v>Other</v>
      </c>
    </row>
    <row r="5198" hidden="1">
      <c r="A5198" s="40">
        <v>23460.0</v>
      </c>
      <c r="B5198" s="39">
        <f t="shared" si="1"/>
        <v>57</v>
      </c>
      <c r="C5198" s="39" t="str">
        <f>IFERROR(__xludf.DUMMYFUNCTION("IF(ISBETWEEN(B5198,60,69), ""Old"", IF(ISBETWEEN(B5198, 20, 29), ""Young"", ""Other""))"),"Other")</f>
        <v>Other</v>
      </c>
    </row>
    <row r="5199" hidden="1">
      <c r="A5199" s="40">
        <v>23461.0</v>
      </c>
      <c r="B5199" s="39">
        <f t="shared" si="1"/>
        <v>57</v>
      </c>
      <c r="C5199" s="39" t="str">
        <f>IFERROR(__xludf.DUMMYFUNCTION("IF(ISBETWEEN(B5199,60,69), ""Old"", IF(ISBETWEEN(B5199, 20, 29), ""Young"", ""Other""))"),"Other")</f>
        <v>Other</v>
      </c>
    </row>
    <row r="5200" hidden="1">
      <c r="A5200" s="40">
        <v>23462.0</v>
      </c>
      <c r="B5200" s="39">
        <f t="shared" si="1"/>
        <v>57</v>
      </c>
      <c r="C5200" s="39" t="str">
        <f>IFERROR(__xludf.DUMMYFUNCTION("IF(ISBETWEEN(B5200,60,69), ""Old"", IF(ISBETWEEN(B5200, 20, 29), ""Young"", ""Other""))"),"Other")</f>
        <v>Other</v>
      </c>
    </row>
    <row r="5201" hidden="1">
      <c r="A5201" s="40">
        <v>23463.0</v>
      </c>
      <c r="B5201" s="39">
        <f t="shared" si="1"/>
        <v>57</v>
      </c>
      <c r="C5201" s="39" t="str">
        <f>IFERROR(__xludf.DUMMYFUNCTION("IF(ISBETWEEN(B5201,60,69), ""Old"", IF(ISBETWEEN(B5201, 20, 29), ""Young"", ""Other""))"),"Other")</f>
        <v>Other</v>
      </c>
    </row>
    <row r="5202" hidden="1">
      <c r="A5202" s="40">
        <v>23464.0</v>
      </c>
      <c r="B5202" s="39">
        <f t="shared" si="1"/>
        <v>57</v>
      </c>
      <c r="C5202" s="39" t="str">
        <f>IFERROR(__xludf.DUMMYFUNCTION("IF(ISBETWEEN(B5202,60,69), ""Old"", IF(ISBETWEEN(B5202, 20, 29), ""Young"", ""Other""))"),"Other")</f>
        <v>Other</v>
      </c>
    </row>
    <row r="5203" hidden="1">
      <c r="A5203" s="40">
        <v>23465.0</v>
      </c>
      <c r="B5203" s="39">
        <f t="shared" si="1"/>
        <v>57</v>
      </c>
      <c r="C5203" s="39" t="str">
        <f>IFERROR(__xludf.DUMMYFUNCTION("IF(ISBETWEEN(B5203,60,69), ""Old"", IF(ISBETWEEN(B5203, 20, 29), ""Young"", ""Other""))"),"Other")</f>
        <v>Other</v>
      </c>
    </row>
    <row r="5204" hidden="1">
      <c r="A5204" s="40">
        <v>23466.0</v>
      </c>
      <c r="B5204" s="39">
        <f t="shared" si="1"/>
        <v>57</v>
      </c>
      <c r="C5204" s="39" t="str">
        <f>IFERROR(__xludf.DUMMYFUNCTION("IF(ISBETWEEN(B5204,60,69), ""Old"", IF(ISBETWEEN(B5204, 20, 29), ""Young"", ""Other""))"),"Other")</f>
        <v>Other</v>
      </c>
    </row>
    <row r="5205" hidden="1">
      <c r="A5205" s="40">
        <v>23467.0</v>
      </c>
      <c r="B5205" s="39">
        <f t="shared" si="1"/>
        <v>57</v>
      </c>
      <c r="C5205" s="39" t="str">
        <f>IFERROR(__xludf.DUMMYFUNCTION("IF(ISBETWEEN(B5205,60,69), ""Old"", IF(ISBETWEEN(B5205, 20, 29), ""Young"", ""Other""))"),"Other")</f>
        <v>Other</v>
      </c>
    </row>
    <row r="5206" hidden="1">
      <c r="A5206" s="40">
        <v>23468.0</v>
      </c>
      <c r="B5206" s="39">
        <f t="shared" si="1"/>
        <v>57</v>
      </c>
      <c r="C5206" s="39" t="str">
        <f>IFERROR(__xludf.DUMMYFUNCTION("IF(ISBETWEEN(B5206,60,69), ""Old"", IF(ISBETWEEN(B5206, 20, 29), ""Young"", ""Other""))"),"Other")</f>
        <v>Other</v>
      </c>
    </row>
    <row r="5207" hidden="1">
      <c r="A5207" s="40">
        <v>23469.0</v>
      </c>
      <c r="B5207" s="39">
        <f t="shared" si="1"/>
        <v>57</v>
      </c>
      <c r="C5207" s="39" t="str">
        <f>IFERROR(__xludf.DUMMYFUNCTION("IF(ISBETWEEN(B5207,60,69), ""Old"", IF(ISBETWEEN(B5207, 20, 29), ""Young"", ""Other""))"),"Other")</f>
        <v>Other</v>
      </c>
    </row>
    <row r="5208" hidden="1">
      <c r="A5208" s="40">
        <v>23470.0</v>
      </c>
      <c r="B5208" s="39">
        <f t="shared" si="1"/>
        <v>57</v>
      </c>
      <c r="C5208" s="39" t="str">
        <f>IFERROR(__xludf.DUMMYFUNCTION("IF(ISBETWEEN(B5208,60,69), ""Old"", IF(ISBETWEEN(B5208, 20, 29), ""Young"", ""Other""))"),"Other")</f>
        <v>Other</v>
      </c>
    </row>
    <row r="5209" hidden="1">
      <c r="A5209" s="40">
        <v>23471.0</v>
      </c>
      <c r="B5209" s="39">
        <f t="shared" si="1"/>
        <v>57</v>
      </c>
      <c r="C5209" s="39" t="str">
        <f>IFERROR(__xludf.DUMMYFUNCTION("IF(ISBETWEEN(B5209,60,69), ""Old"", IF(ISBETWEEN(B5209, 20, 29), ""Young"", ""Other""))"),"Other")</f>
        <v>Other</v>
      </c>
    </row>
    <row r="5210" hidden="1">
      <c r="A5210" s="40">
        <v>23472.0</v>
      </c>
      <c r="B5210" s="39">
        <f t="shared" si="1"/>
        <v>57</v>
      </c>
      <c r="C5210" s="39" t="str">
        <f>IFERROR(__xludf.DUMMYFUNCTION("IF(ISBETWEEN(B5210,60,69), ""Old"", IF(ISBETWEEN(B5210, 20, 29), ""Young"", ""Other""))"),"Other")</f>
        <v>Other</v>
      </c>
    </row>
    <row r="5211" hidden="1">
      <c r="A5211" s="40">
        <v>23473.0</v>
      </c>
      <c r="B5211" s="39">
        <f t="shared" si="1"/>
        <v>57</v>
      </c>
      <c r="C5211" s="39" t="str">
        <f>IFERROR(__xludf.DUMMYFUNCTION("IF(ISBETWEEN(B5211,60,69), ""Old"", IF(ISBETWEEN(B5211, 20, 29), ""Young"", ""Other""))"),"Other")</f>
        <v>Other</v>
      </c>
    </row>
    <row r="5212" hidden="1">
      <c r="A5212" s="40">
        <v>23474.0</v>
      </c>
      <c r="B5212" s="39">
        <f t="shared" si="1"/>
        <v>57</v>
      </c>
      <c r="C5212" s="39" t="str">
        <f>IFERROR(__xludf.DUMMYFUNCTION("IF(ISBETWEEN(B5212,60,69), ""Old"", IF(ISBETWEEN(B5212, 20, 29), ""Young"", ""Other""))"),"Other")</f>
        <v>Other</v>
      </c>
    </row>
    <row r="5213" hidden="1">
      <c r="A5213" s="40">
        <v>23475.0</v>
      </c>
      <c r="B5213" s="39">
        <f t="shared" si="1"/>
        <v>57</v>
      </c>
      <c r="C5213" s="39" t="str">
        <f>IFERROR(__xludf.DUMMYFUNCTION("IF(ISBETWEEN(B5213,60,69), ""Old"", IF(ISBETWEEN(B5213, 20, 29), ""Young"", ""Other""))"),"Other")</f>
        <v>Other</v>
      </c>
    </row>
    <row r="5214" hidden="1">
      <c r="A5214" s="40">
        <v>23476.0</v>
      </c>
      <c r="B5214" s="39">
        <f t="shared" si="1"/>
        <v>57</v>
      </c>
      <c r="C5214" s="39" t="str">
        <f>IFERROR(__xludf.DUMMYFUNCTION("IF(ISBETWEEN(B5214,60,69), ""Old"", IF(ISBETWEEN(B5214, 20, 29), ""Young"", ""Other""))"),"Other")</f>
        <v>Other</v>
      </c>
    </row>
    <row r="5215" hidden="1">
      <c r="A5215" s="40">
        <v>23477.0</v>
      </c>
      <c r="B5215" s="39">
        <f t="shared" si="1"/>
        <v>57</v>
      </c>
      <c r="C5215" s="39" t="str">
        <f>IFERROR(__xludf.DUMMYFUNCTION("IF(ISBETWEEN(B5215,60,69), ""Old"", IF(ISBETWEEN(B5215, 20, 29), ""Young"", ""Other""))"),"Other")</f>
        <v>Other</v>
      </c>
    </row>
    <row r="5216" hidden="1">
      <c r="A5216" s="40">
        <v>23478.0</v>
      </c>
      <c r="B5216" s="39">
        <f t="shared" si="1"/>
        <v>57</v>
      </c>
      <c r="C5216" s="39" t="str">
        <f>IFERROR(__xludf.DUMMYFUNCTION("IF(ISBETWEEN(B5216,60,69), ""Old"", IF(ISBETWEEN(B5216, 20, 29), ""Young"", ""Other""))"),"Other")</f>
        <v>Other</v>
      </c>
    </row>
    <row r="5217" hidden="1">
      <c r="A5217" s="40">
        <v>23479.0</v>
      </c>
      <c r="B5217" s="39">
        <f t="shared" si="1"/>
        <v>57</v>
      </c>
      <c r="C5217" s="39" t="str">
        <f>IFERROR(__xludf.DUMMYFUNCTION("IF(ISBETWEEN(B5217,60,69), ""Old"", IF(ISBETWEEN(B5217, 20, 29), ""Young"", ""Other""))"),"Other")</f>
        <v>Other</v>
      </c>
    </row>
    <row r="5218" hidden="1">
      <c r="A5218" s="40">
        <v>23480.0</v>
      </c>
      <c r="B5218" s="39">
        <f t="shared" si="1"/>
        <v>57</v>
      </c>
      <c r="C5218" s="39" t="str">
        <f>IFERROR(__xludf.DUMMYFUNCTION("IF(ISBETWEEN(B5218,60,69), ""Old"", IF(ISBETWEEN(B5218, 20, 29), ""Young"", ""Other""))"),"Other")</f>
        <v>Other</v>
      </c>
    </row>
    <row r="5219" hidden="1">
      <c r="A5219" s="40">
        <v>23481.0</v>
      </c>
      <c r="B5219" s="39">
        <f t="shared" si="1"/>
        <v>57</v>
      </c>
      <c r="C5219" s="39" t="str">
        <f>IFERROR(__xludf.DUMMYFUNCTION("IF(ISBETWEEN(B5219,60,69), ""Old"", IF(ISBETWEEN(B5219, 20, 29), ""Young"", ""Other""))"),"Other")</f>
        <v>Other</v>
      </c>
    </row>
    <row r="5220" hidden="1">
      <c r="A5220" s="40">
        <v>23482.0</v>
      </c>
      <c r="B5220" s="39">
        <f t="shared" si="1"/>
        <v>57</v>
      </c>
      <c r="C5220" s="39" t="str">
        <f>IFERROR(__xludf.DUMMYFUNCTION("IF(ISBETWEEN(B5220,60,69), ""Old"", IF(ISBETWEEN(B5220, 20, 29), ""Young"", ""Other""))"),"Other")</f>
        <v>Other</v>
      </c>
    </row>
    <row r="5221" hidden="1">
      <c r="A5221" s="40">
        <v>23483.0</v>
      </c>
      <c r="B5221" s="39">
        <f t="shared" si="1"/>
        <v>57</v>
      </c>
      <c r="C5221" s="39" t="str">
        <f>IFERROR(__xludf.DUMMYFUNCTION("IF(ISBETWEEN(B5221,60,69), ""Old"", IF(ISBETWEEN(B5221, 20, 29), ""Young"", ""Other""))"),"Other")</f>
        <v>Other</v>
      </c>
    </row>
    <row r="5222" hidden="1">
      <c r="A5222" s="40">
        <v>23484.0</v>
      </c>
      <c r="B5222" s="39">
        <f t="shared" si="1"/>
        <v>57</v>
      </c>
      <c r="C5222" s="39" t="str">
        <f>IFERROR(__xludf.DUMMYFUNCTION("IF(ISBETWEEN(B5222,60,69), ""Old"", IF(ISBETWEEN(B5222, 20, 29), ""Young"", ""Other""))"),"Other")</f>
        <v>Other</v>
      </c>
    </row>
    <row r="5223" hidden="1">
      <c r="A5223" s="40">
        <v>23485.0</v>
      </c>
      <c r="B5223" s="39">
        <f t="shared" si="1"/>
        <v>57</v>
      </c>
      <c r="C5223" s="39" t="str">
        <f>IFERROR(__xludf.DUMMYFUNCTION("IF(ISBETWEEN(B5223,60,69), ""Old"", IF(ISBETWEEN(B5223, 20, 29), ""Young"", ""Other""))"),"Other")</f>
        <v>Other</v>
      </c>
    </row>
    <row r="5224" hidden="1">
      <c r="A5224" s="40">
        <v>23486.0</v>
      </c>
      <c r="B5224" s="39">
        <f t="shared" si="1"/>
        <v>57</v>
      </c>
      <c r="C5224" s="39" t="str">
        <f>IFERROR(__xludf.DUMMYFUNCTION("IF(ISBETWEEN(B5224,60,69), ""Old"", IF(ISBETWEEN(B5224, 20, 29), ""Young"", ""Other""))"),"Other")</f>
        <v>Other</v>
      </c>
    </row>
    <row r="5225" hidden="1">
      <c r="A5225" s="40">
        <v>23487.0</v>
      </c>
      <c r="B5225" s="39">
        <f t="shared" si="1"/>
        <v>57</v>
      </c>
      <c r="C5225" s="39" t="str">
        <f>IFERROR(__xludf.DUMMYFUNCTION("IF(ISBETWEEN(B5225,60,69), ""Old"", IF(ISBETWEEN(B5225, 20, 29), ""Young"", ""Other""))"),"Other")</f>
        <v>Other</v>
      </c>
    </row>
    <row r="5226" hidden="1">
      <c r="A5226" s="40">
        <v>23488.0</v>
      </c>
      <c r="B5226" s="39">
        <f t="shared" si="1"/>
        <v>57</v>
      </c>
      <c r="C5226" s="39" t="str">
        <f>IFERROR(__xludf.DUMMYFUNCTION("IF(ISBETWEEN(B5226,60,69), ""Old"", IF(ISBETWEEN(B5226, 20, 29), ""Young"", ""Other""))"),"Other")</f>
        <v>Other</v>
      </c>
    </row>
    <row r="5227" hidden="1">
      <c r="A5227" s="40">
        <v>23489.0</v>
      </c>
      <c r="B5227" s="39">
        <f t="shared" si="1"/>
        <v>57</v>
      </c>
      <c r="C5227" s="39" t="str">
        <f>IFERROR(__xludf.DUMMYFUNCTION("IF(ISBETWEEN(B5227,60,69), ""Old"", IF(ISBETWEEN(B5227, 20, 29), ""Young"", ""Other""))"),"Other")</f>
        <v>Other</v>
      </c>
    </row>
    <row r="5228" hidden="1">
      <c r="A5228" s="40">
        <v>23490.0</v>
      </c>
      <c r="B5228" s="39">
        <f t="shared" si="1"/>
        <v>57</v>
      </c>
      <c r="C5228" s="39" t="str">
        <f>IFERROR(__xludf.DUMMYFUNCTION("IF(ISBETWEEN(B5228,60,69), ""Old"", IF(ISBETWEEN(B5228, 20, 29), ""Young"", ""Other""))"),"Other")</f>
        <v>Other</v>
      </c>
    </row>
    <row r="5229" hidden="1">
      <c r="A5229" s="40">
        <v>23491.0</v>
      </c>
      <c r="B5229" s="39">
        <f t="shared" si="1"/>
        <v>57</v>
      </c>
      <c r="C5229" s="39" t="str">
        <f>IFERROR(__xludf.DUMMYFUNCTION("IF(ISBETWEEN(B5229,60,69), ""Old"", IF(ISBETWEEN(B5229, 20, 29), ""Young"", ""Other""))"),"Other")</f>
        <v>Other</v>
      </c>
    </row>
    <row r="5230" hidden="1">
      <c r="A5230" s="40">
        <v>23492.0</v>
      </c>
      <c r="B5230" s="39">
        <f t="shared" si="1"/>
        <v>57</v>
      </c>
      <c r="C5230" s="39" t="str">
        <f>IFERROR(__xludf.DUMMYFUNCTION("IF(ISBETWEEN(B5230,60,69), ""Old"", IF(ISBETWEEN(B5230, 20, 29), ""Young"", ""Other""))"),"Other")</f>
        <v>Other</v>
      </c>
    </row>
    <row r="5231" hidden="1">
      <c r="A5231" s="40">
        <v>23493.0</v>
      </c>
      <c r="B5231" s="39">
        <f t="shared" si="1"/>
        <v>57</v>
      </c>
      <c r="C5231" s="39" t="str">
        <f>IFERROR(__xludf.DUMMYFUNCTION("IF(ISBETWEEN(B5231,60,69), ""Old"", IF(ISBETWEEN(B5231, 20, 29), ""Young"", ""Other""))"),"Other")</f>
        <v>Other</v>
      </c>
    </row>
    <row r="5232" hidden="1">
      <c r="A5232" s="40">
        <v>23494.0</v>
      </c>
      <c r="B5232" s="39">
        <f t="shared" si="1"/>
        <v>57</v>
      </c>
      <c r="C5232" s="39" t="str">
        <f>IFERROR(__xludf.DUMMYFUNCTION("IF(ISBETWEEN(B5232,60,69), ""Old"", IF(ISBETWEEN(B5232, 20, 29), ""Young"", ""Other""))"),"Other")</f>
        <v>Other</v>
      </c>
    </row>
    <row r="5233" hidden="1">
      <c r="A5233" s="40">
        <v>23495.0</v>
      </c>
      <c r="B5233" s="39">
        <f t="shared" si="1"/>
        <v>57</v>
      </c>
      <c r="C5233" s="39" t="str">
        <f>IFERROR(__xludf.DUMMYFUNCTION("IF(ISBETWEEN(B5233,60,69), ""Old"", IF(ISBETWEEN(B5233, 20, 29), ""Young"", ""Other""))"),"Other")</f>
        <v>Other</v>
      </c>
    </row>
    <row r="5234" hidden="1">
      <c r="A5234" s="40">
        <v>23496.0</v>
      </c>
      <c r="B5234" s="39">
        <f t="shared" si="1"/>
        <v>57</v>
      </c>
      <c r="C5234" s="39" t="str">
        <f>IFERROR(__xludf.DUMMYFUNCTION("IF(ISBETWEEN(B5234,60,69), ""Old"", IF(ISBETWEEN(B5234, 20, 29), ""Young"", ""Other""))"),"Other")</f>
        <v>Other</v>
      </c>
    </row>
    <row r="5235" hidden="1">
      <c r="A5235" s="40">
        <v>23497.0</v>
      </c>
      <c r="B5235" s="39">
        <f t="shared" si="1"/>
        <v>57</v>
      </c>
      <c r="C5235" s="39" t="str">
        <f>IFERROR(__xludf.DUMMYFUNCTION("IF(ISBETWEEN(B5235,60,69), ""Old"", IF(ISBETWEEN(B5235, 20, 29), ""Young"", ""Other""))"),"Other")</f>
        <v>Other</v>
      </c>
    </row>
    <row r="5236" hidden="1">
      <c r="A5236" s="40">
        <v>23498.0</v>
      </c>
      <c r="B5236" s="39">
        <f t="shared" si="1"/>
        <v>57</v>
      </c>
      <c r="C5236" s="39" t="str">
        <f>IFERROR(__xludf.DUMMYFUNCTION("IF(ISBETWEEN(B5236,60,69), ""Old"", IF(ISBETWEEN(B5236, 20, 29), ""Young"", ""Other""))"),"Other")</f>
        <v>Other</v>
      </c>
    </row>
    <row r="5237" hidden="1">
      <c r="A5237" s="40">
        <v>23499.0</v>
      </c>
      <c r="B5237" s="39">
        <f t="shared" si="1"/>
        <v>57</v>
      </c>
      <c r="C5237" s="39" t="str">
        <f>IFERROR(__xludf.DUMMYFUNCTION("IF(ISBETWEEN(B5237,60,69), ""Old"", IF(ISBETWEEN(B5237, 20, 29), ""Young"", ""Other""))"),"Other")</f>
        <v>Other</v>
      </c>
    </row>
    <row r="5238" hidden="1">
      <c r="A5238" s="40">
        <v>23500.0</v>
      </c>
      <c r="B5238" s="39">
        <f t="shared" si="1"/>
        <v>57</v>
      </c>
      <c r="C5238" s="39" t="str">
        <f>IFERROR(__xludf.DUMMYFUNCTION("IF(ISBETWEEN(B5238,60,69), ""Old"", IF(ISBETWEEN(B5238, 20, 29), ""Young"", ""Other""))"),"Other")</f>
        <v>Other</v>
      </c>
    </row>
    <row r="5239" hidden="1">
      <c r="A5239" s="40">
        <v>23501.0</v>
      </c>
      <c r="B5239" s="39">
        <f t="shared" si="1"/>
        <v>57</v>
      </c>
      <c r="C5239" s="39" t="str">
        <f>IFERROR(__xludf.DUMMYFUNCTION("IF(ISBETWEEN(B5239,60,69), ""Old"", IF(ISBETWEEN(B5239, 20, 29), ""Young"", ""Other""))"),"Other")</f>
        <v>Other</v>
      </c>
    </row>
    <row r="5240" hidden="1">
      <c r="A5240" s="40">
        <v>23502.0</v>
      </c>
      <c r="B5240" s="39">
        <f t="shared" si="1"/>
        <v>57</v>
      </c>
      <c r="C5240" s="39" t="str">
        <f>IFERROR(__xludf.DUMMYFUNCTION("IF(ISBETWEEN(B5240,60,69), ""Old"", IF(ISBETWEEN(B5240, 20, 29), ""Young"", ""Other""))"),"Other")</f>
        <v>Other</v>
      </c>
    </row>
    <row r="5241" hidden="1">
      <c r="A5241" s="40">
        <v>23503.0</v>
      </c>
      <c r="B5241" s="39">
        <f t="shared" si="1"/>
        <v>57</v>
      </c>
      <c r="C5241" s="39" t="str">
        <f>IFERROR(__xludf.DUMMYFUNCTION("IF(ISBETWEEN(B5241,60,69), ""Old"", IF(ISBETWEEN(B5241, 20, 29), ""Young"", ""Other""))"),"Other")</f>
        <v>Other</v>
      </c>
    </row>
    <row r="5242" hidden="1">
      <c r="A5242" s="40">
        <v>23504.0</v>
      </c>
      <c r="B5242" s="39">
        <f t="shared" si="1"/>
        <v>57</v>
      </c>
      <c r="C5242" s="39" t="str">
        <f>IFERROR(__xludf.DUMMYFUNCTION("IF(ISBETWEEN(B5242,60,69), ""Old"", IF(ISBETWEEN(B5242, 20, 29), ""Young"", ""Other""))"),"Other")</f>
        <v>Other</v>
      </c>
    </row>
    <row r="5243" hidden="1">
      <c r="A5243" s="40">
        <v>23505.0</v>
      </c>
      <c r="B5243" s="39">
        <f t="shared" si="1"/>
        <v>57</v>
      </c>
      <c r="C5243" s="39" t="str">
        <f>IFERROR(__xludf.DUMMYFUNCTION("IF(ISBETWEEN(B5243,60,69), ""Old"", IF(ISBETWEEN(B5243, 20, 29), ""Young"", ""Other""))"),"Other")</f>
        <v>Other</v>
      </c>
    </row>
    <row r="5244" hidden="1">
      <c r="A5244" s="40">
        <v>23506.0</v>
      </c>
      <c r="B5244" s="39">
        <f t="shared" si="1"/>
        <v>57</v>
      </c>
      <c r="C5244" s="39" t="str">
        <f>IFERROR(__xludf.DUMMYFUNCTION("IF(ISBETWEEN(B5244,60,69), ""Old"", IF(ISBETWEEN(B5244, 20, 29), ""Young"", ""Other""))"),"Other")</f>
        <v>Other</v>
      </c>
    </row>
    <row r="5245" hidden="1">
      <c r="A5245" s="40">
        <v>23507.0</v>
      </c>
      <c r="B5245" s="39">
        <f t="shared" si="1"/>
        <v>57</v>
      </c>
      <c r="C5245" s="39" t="str">
        <f>IFERROR(__xludf.DUMMYFUNCTION("IF(ISBETWEEN(B5245,60,69), ""Old"", IF(ISBETWEEN(B5245, 20, 29), ""Young"", ""Other""))"),"Other")</f>
        <v>Other</v>
      </c>
    </row>
    <row r="5246" hidden="1">
      <c r="A5246" s="40">
        <v>23508.0</v>
      </c>
      <c r="B5246" s="39">
        <f t="shared" si="1"/>
        <v>57</v>
      </c>
      <c r="C5246" s="39" t="str">
        <f>IFERROR(__xludf.DUMMYFUNCTION("IF(ISBETWEEN(B5246,60,69), ""Old"", IF(ISBETWEEN(B5246, 20, 29), ""Young"", ""Other""))"),"Other")</f>
        <v>Other</v>
      </c>
    </row>
    <row r="5247" hidden="1">
      <c r="A5247" s="40">
        <v>23509.0</v>
      </c>
      <c r="B5247" s="39">
        <f t="shared" si="1"/>
        <v>57</v>
      </c>
      <c r="C5247" s="39" t="str">
        <f>IFERROR(__xludf.DUMMYFUNCTION("IF(ISBETWEEN(B5247,60,69), ""Old"", IF(ISBETWEEN(B5247, 20, 29), ""Young"", ""Other""))"),"Other")</f>
        <v>Other</v>
      </c>
    </row>
    <row r="5248" hidden="1">
      <c r="A5248" s="40">
        <v>23510.0</v>
      </c>
      <c r="B5248" s="39">
        <f t="shared" si="1"/>
        <v>57</v>
      </c>
      <c r="C5248" s="39" t="str">
        <f>IFERROR(__xludf.DUMMYFUNCTION("IF(ISBETWEEN(B5248,60,69), ""Old"", IF(ISBETWEEN(B5248, 20, 29), ""Young"", ""Other""))"),"Other")</f>
        <v>Other</v>
      </c>
    </row>
    <row r="5249" hidden="1">
      <c r="A5249" s="40">
        <v>23511.0</v>
      </c>
      <c r="B5249" s="39">
        <f t="shared" si="1"/>
        <v>57</v>
      </c>
      <c r="C5249" s="39" t="str">
        <f>IFERROR(__xludf.DUMMYFUNCTION("IF(ISBETWEEN(B5249,60,69), ""Old"", IF(ISBETWEEN(B5249, 20, 29), ""Young"", ""Other""))"),"Other")</f>
        <v>Other</v>
      </c>
    </row>
    <row r="5250" hidden="1">
      <c r="A5250" s="40">
        <v>23512.0</v>
      </c>
      <c r="B5250" s="39">
        <f t="shared" si="1"/>
        <v>57</v>
      </c>
      <c r="C5250" s="39" t="str">
        <f>IFERROR(__xludf.DUMMYFUNCTION("IF(ISBETWEEN(B5250,60,69), ""Old"", IF(ISBETWEEN(B5250, 20, 29), ""Young"", ""Other""))"),"Other")</f>
        <v>Other</v>
      </c>
    </row>
    <row r="5251" hidden="1">
      <c r="A5251" s="40">
        <v>23513.0</v>
      </c>
      <c r="B5251" s="39">
        <f t="shared" si="1"/>
        <v>57</v>
      </c>
      <c r="C5251" s="39" t="str">
        <f>IFERROR(__xludf.DUMMYFUNCTION("IF(ISBETWEEN(B5251,60,69), ""Old"", IF(ISBETWEEN(B5251, 20, 29), ""Young"", ""Other""))"),"Other")</f>
        <v>Other</v>
      </c>
    </row>
    <row r="5252" hidden="1">
      <c r="A5252" s="40">
        <v>23514.0</v>
      </c>
      <c r="B5252" s="39">
        <f t="shared" si="1"/>
        <v>57</v>
      </c>
      <c r="C5252" s="39" t="str">
        <f>IFERROR(__xludf.DUMMYFUNCTION("IF(ISBETWEEN(B5252,60,69), ""Old"", IF(ISBETWEEN(B5252, 20, 29), ""Young"", ""Other""))"),"Other")</f>
        <v>Other</v>
      </c>
    </row>
    <row r="5253" hidden="1">
      <c r="A5253" s="40">
        <v>23515.0</v>
      </c>
      <c r="B5253" s="39">
        <f t="shared" si="1"/>
        <v>57</v>
      </c>
      <c r="C5253" s="39" t="str">
        <f>IFERROR(__xludf.DUMMYFUNCTION("IF(ISBETWEEN(B5253,60,69), ""Old"", IF(ISBETWEEN(B5253, 20, 29), ""Young"", ""Other""))"),"Other")</f>
        <v>Other</v>
      </c>
    </row>
    <row r="5254" hidden="1">
      <c r="A5254" s="40">
        <v>23516.0</v>
      </c>
      <c r="B5254" s="39">
        <f t="shared" si="1"/>
        <v>57</v>
      </c>
      <c r="C5254" s="39" t="str">
        <f>IFERROR(__xludf.DUMMYFUNCTION("IF(ISBETWEEN(B5254,60,69), ""Old"", IF(ISBETWEEN(B5254, 20, 29), ""Young"", ""Other""))"),"Other")</f>
        <v>Other</v>
      </c>
    </row>
    <row r="5255" hidden="1">
      <c r="A5255" s="40">
        <v>23517.0</v>
      </c>
      <c r="B5255" s="39">
        <f t="shared" si="1"/>
        <v>57</v>
      </c>
      <c r="C5255" s="39" t="str">
        <f>IFERROR(__xludf.DUMMYFUNCTION("IF(ISBETWEEN(B5255,60,69), ""Old"", IF(ISBETWEEN(B5255, 20, 29), ""Young"", ""Other""))"),"Other")</f>
        <v>Other</v>
      </c>
    </row>
    <row r="5256" hidden="1">
      <c r="A5256" s="40">
        <v>23518.0</v>
      </c>
      <c r="B5256" s="39">
        <f t="shared" si="1"/>
        <v>57</v>
      </c>
      <c r="C5256" s="39" t="str">
        <f>IFERROR(__xludf.DUMMYFUNCTION("IF(ISBETWEEN(B5256,60,69), ""Old"", IF(ISBETWEEN(B5256, 20, 29), ""Young"", ""Other""))"),"Other")</f>
        <v>Other</v>
      </c>
    </row>
    <row r="5257" hidden="1">
      <c r="A5257" s="40">
        <v>23519.0</v>
      </c>
      <c r="B5257" s="39">
        <f t="shared" si="1"/>
        <v>57</v>
      </c>
      <c r="C5257" s="39" t="str">
        <f>IFERROR(__xludf.DUMMYFUNCTION("IF(ISBETWEEN(B5257,60,69), ""Old"", IF(ISBETWEEN(B5257, 20, 29), ""Young"", ""Other""))"),"Other")</f>
        <v>Other</v>
      </c>
    </row>
    <row r="5258" hidden="1">
      <c r="A5258" s="40">
        <v>23520.0</v>
      </c>
      <c r="B5258" s="39">
        <f t="shared" si="1"/>
        <v>57</v>
      </c>
      <c r="C5258" s="39" t="str">
        <f>IFERROR(__xludf.DUMMYFUNCTION("IF(ISBETWEEN(B5258,60,69), ""Old"", IF(ISBETWEEN(B5258, 20, 29), ""Young"", ""Other""))"),"Other")</f>
        <v>Other</v>
      </c>
    </row>
    <row r="5259" hidden="1">
      <c r="A5259" s="40">
        <v>23521.0</v>
      </c>
      <c r="B5259" s="39">
        <f t="shared" si="1"/>
        <v>57</v>
      </c>
      <c r="C5259" s="39" t="str">
        <f>IFERROR(__xludf.DUMMYFUNCTION("IF(ISBETWEEN(B5259,60,69), ""Old"", IF(ISBETWEEN(B5259, 20, 29), ""Young"", ""Other""))"),"Other")</f>
        <v>Other</v>
      </c>
    </row>
    <row r="5260" hidden="1">
      <c r="A5260" s="40">
        <v>23522.0</v>
      </c>
      <c r="B5260" s="39">
        <f t="shared" si="1"/>
        <v>57</v>
      </c>
      <c r="C5260" s="39" t="str">
        <f>IFERROR(__xludf.DUMMYFUNCTION("IF(ISBETWEEN(B5260,60,69), ""Old"", IF(ISBETWEEN(B5260, 20, 29), ""Young"", ""Other""))"),"Other")</f>
        <v>Other</v>
      </c>
    </row>
    <row r="5261" hidden="1">
      <c r="A5261" s="40">
        <v>23523.0</v>
      </c>
      <c r="B5261" s="39">
        <f t="shared" si="1"/>
        <v>57</v>
      </c>
      <c r="C5261" s="39" t="str">
        <f>IFERROR(__xludf.DUMMYFUNCTION("IF(ISBETWEEN(B5261,60,69), ""Old"", IF(ISBETWEEN(B5261, 20, 29), ""Young"", ""Other""))"),"Other")</f>
        <v>Other</v>
      </c>
    </row>
    <row r="5262" hidden="1">
      <c r="A5262" s="40">
        <v>23524.0</v>
      </c>
      <c r="B5262" s="39">
        <f t="shared" si="1"/>
        <v>57</v>
      </c>
      <c r="C5262" s="39" t="str">
        <f>IFERROR(__xludf.DUMMYFUNCTION("IF(ISBETWEEN(B5262,60,69), ""Old"", IF(ISBETWEEN(B5262, 20, 29), ""Young"", ""Other""))"),"Other")</f>
        <v>Other</v>
      </c>
    </row>
    <row r="5263" hidden="1">
      <c r="A5263" s="40">
        <v>23525.0</v>
      </c>
      <c r="B5263" s="39">
        <f t="shared" si="1"/>
        <v>57</v>
      </c>
      <c r="C5263" s="39" t="str">
        <f>IFERROR(__xludf.DUMMYFUNCTION("IF(ISBETWEEN(B5263,60,69), ""Old"", IF(ISBETWEEN(B5263, 20, 29), ""Young"", ""Other""))"),"Other")</f>
        <v>Other</v>
      </c>
    </row>
    <row r="5264" hidden="1">
      <c r="A5264" s="40">
        <v>23526.0</v>
      </c>
      <c r="B5264" s="39">
        <f t="shared" si="1"/>
        <v>57</v>
      </c>
      <c r="C5264" s="39" t="str">
        <f>IFERROR(__xludf.DUMMYFUNCTION("IF(ISBETWEEN(B5264,60,69), ""Old"", IF(ISBETWEEN(B5264, 20, 29), ""Young"", ""Other""))"),"Other")</f>
        <v>Other</v>
      </c>
    </row>
    <row r="5265" hidden="1">
      <c r="A5265" s="40">
        <v>23527.0</v>
      </c>
      <c r="B5265" s="39">
        <f t="shared" si="1"/>
        <v>57</v>
      </c>
      <c r="C5265" s="39" t="str">
        <f>IFERROR(__xludf.DUMMYFUNCTION("IF(ISBETWEEN(B5265,60,69), ""Old"", IF(ISBETWEEN(B5265, 20, 29), ""Young"", ""Other""))"),"Other")</f>
        <v>Other</v>
      </c>
    </row>
    <row r="5266" hidden="1">
      <c r="A5266" s="40">
        <v>23528.0</v>
      </c>
      <c r="B5266" s="39">
        <f t="shared" si="1"/>
        <v>57</v>
      </c>
      <c r="C5266" s="39" t="str">
        <f>IFERROR(__xludf.DUMMYFUNCTION("IF(ISBETWEEN(B5266,60,69), ""Old"", IF(ISBETWEEN(B5266, 20, 29), ""Young"", ""Other""))"),"Other")</f>
        <v>Other</v>
      </c>
    </row>
    <row r="5267" hidden="1">
      <c r="A5267" s="40">
        <v>23529.0</v>
      </c>
      <c r="B5267" s="39">
        <f t="shared" si="1"/>
        <v>57</v>
      </c>
      <c r="C5267" s="39" t="str">
        <f>IFERROR(__xludf.DUMMYFUNCTION("IF(ISBETWEEN(B5267,60,69), ""Old"", IF(ISBETWEEN(B5267, 20, 29), ""Young"", ""Other""))"),"Other")</f>
        <v>Other</v>
      </c>
    </row>
    <row r="5268" hidden="1">
      <c r="A5268" s="40">
        <v>23530.0</v>
      </c>
      <c r="B5268" s="39">
        <f t="shared" si="1"/>
        <v>57</v>
      </c>
      <c r="C5268" s="39" t="str">
        <f>IFERROR(__xludf.DUMMYFUNCTION("IF(ISBETWEEN(B5268,60,69), ""Old"", IF(ISBETWEEN(B5268, 20, 29), ""Young"", ""Other""))"),"Other")</f>
        <v>Other</v>
      </c>
    </row>
    <row r="5269" hidden="1">
      <c r="A5269" s="40">
        <v>23531.0</v>
      </c>
      <c r="B5269" s="39">
        <f t="shared" si="1"/>
        <v>57</v>
      </c>
      <c r="C5269" s="39" t="str">
        <f>IFERROR(__xludf.DUMMYFUNCTION("IF(ISBETWEEN(B5269,60,69), ""Old"", IF(ISBETWEEN(B5269, 20, 29), ""Young"", ""Other""))"),"Other")</f>
        <v>Other</v>
      </c>
    </row>
    <row r="5270" hidden="1">
      <c r="A5270" s="40">
        <v>23532.0</v>
      </c>
      <c r="B5270" s="39">
        <f t="shared" si="1"/>
        <v>57</v>
      </c>
      <c r="C5270" s="39" t="str">
        <f>IFERROR(__xludf.DUMMYFUNCTION("IF(ISBETWEEN(B5270,60,69), ""Old"", IF(ISBETWEEN(B5270, 20, 29), ""Young"", ""Other""))"),"Other")</f>
        <v>Other</v>
      </c>
    </row>
    <row r="5271" hidden="1">
      <c r="A5271" s="40">
        <v>23533.0</v>
      </c>
      <c r="B5271" s="39">
        <f t="shared" si="1"/>
        <v>57</v>
      </c>
      <c r="C5271" s="39" t="str">
        <f>IFERROR(__xludf.DUMMYFUNCTION("IF(ISBETWEEN(B5271,60,69), ""Old"", IF(ISBETWEEN(B5271, 20, 29), ""Young"", ""Other""))"),"Other")</f>
        <v>Other</v>
      </c>
    </row>
    <row r="5272" hidden="1">
      <c r="A5272" s="40">
        <v>23534.0</v>
      </c>
      <c r="B5272" s="39">
        <f t="shared" si="1"/>
        <v>57</v>
      </c>
      <c r="C5272" s="39" t="str">
        <f>IFERROR(__xludf.DUMMYFUNCTION("IF(ISBETWEEN(B5272,60,69), ""Old"", IF(ISBETWEEN(B5272, 20, 29), ""Young"", ""Other""))"),"Other")</f>
        <v>Other</v>
      </c>
    </row>
    <row r="5273" hidden="1">
      <c r="A5273" s="40">
        <v>23535.0</v>
      </c>
      <c r="B5273" s="39">
        <f t="shared" si="1"/>
        <v>57</v>
      </c>
      <c r="C5273" s="39" t="str">
        <f>IFERROR(__xludf.DUMMYFUNCTION("IF(ISBETWEEN(B5273,60,69), ""Old"", IF(ISBETWEEN(B5273, 20, 29), ""Young"", ""Other""))"),"Other")</f>
        <v>Other</v>
      </c>
    </row>
    <row r="5274" hidden="1">
      <c r="A5274" s="40">
        <v>23536.0</v>
      </c>
      <c r="B5274" s="39">
        <f t="shared" si="1"/>
        <v>57</v>
      </c>
      <c r="C5274" s="39" t="str">
        <f>IFERROR(__xludf.DUMMYFUNCTION("IF(ISBETWEEN(B5274,60,69), ""Old"", IF(ISBETWEEN(B5274, 20, 29), ""Young"", ""Other""))"),"Other")</f>
        <v>Other</v>
      </c>
    </row>
    <row r="5275" hidden="1">
      <c r="A5275" s="40">
        <v>23537.0</v>
      </c>
      <c r="B5275" s="39">
        <f t="shared" si="1"/>
        <v>57</v>
      </c>
      <c r="C5275" s="39" t="str">
        <f>IFERROR(__xludf.DUMMYFUNCTION("IF(ISBETWEEN(B5275,60,69), ""Old"", IF(ISBETWEEN(B5275, 20, 29), ""Young"", ""Other""))"),"Other")</f>
        <v>Other</v>
      </c>
    </row>
    <row r="5276" hidden="1">
      <c r="A5276" s="40">
        <v>23538.0</v>
      </c>
      <c r="B5276" s="39">
        <f t="shared" si="1"/>
        <v>57</v>
      </c>
      <c r="C5276" s="39" t="str">
        <f>IFERROR(__xludf.DUMMYFUNCTION("IF(ISBETWEEN(B5276,60,69), ""Old"", IF(ISBETWEEN(B5276, 20, 29), ""Young"", ""Other""))"),"Other")</f>
        <v>Other</v>
      </c>
    </row>
    <row r="5277" hidden="1">
      <c r="A5277" s="40">
        <v>23539.0</v>
      </c>
      <c r="B5277" s="39">
        <f t="shared" si="1"/>
        <v>57</v>
      </c>
      <c r="C5277" s="39" t="str">
        <f>IFERROR(__xludf.DUMMYFUNCTION("IF(ISBETWEEN(B5277,60,69), ""Old"", IF(ISBETWEEN(B5277, 20, 29), ""Young"", ""Other""))"),"Other")</f>
        <v>Other</v>
      </c>
    </row>
    <row r="5278" hidden="1">
      <c r="A5278" s="40">
        <v>23540.0</v>
      </c>
      <c r="B5278" s="39">
        <f t="shared" si="1"/>
        <v>57</v>
      </c>
      <c r="C5278" s="39" t="str">
        <f>IFERROR(__xludf.DUMMYFUNCTION("IF(ISBETWEEN(B5278,60,69), ""Old"", IF(ISBETWEEN(B5278, 20, 29), ""Young"", ""Other""))"),"Other")</f>
        <v>Other</v>
      </c>
    </row>
    <row r="5279" hidden="1">
      <c r="A5279" s="40">
        <v>23541.0</v>
      </c>
      <c r="B5279" s="39">
        <f t="shared" si="1"/>
        <v>57</v>
      </c>
      <c r="C5279" s="39" t="str">
        <f>IFERROR(__xludf.DUMMYFUNCTION("IF(ISBETWEEN(B5279,60,69), ""Old"", IF(ISBETWEEN(B5279, 20, 29), ""Young"", ""Other""))"),"Other")</f>
        <v>Other</v>
      </c>
    </row>
    <row r="5280" hidden="1">
      <c r="A5280" s="40">
        <v>23542.0</v>
      </c>
      <c r="B5280" s="39">
        <f t="shared" si="1"/>
        <v>57</v>
      </c>
      <c r="C5280" s="39" t="str">
        <f>IFERROR(__xludf.DUMMYFUNCTION("IF(ISBETWEEN(B5280,60,69), ""Old"", IF(ISBETWEEN(B5280, 20, 29), ""Young"", ""Other""))"),"Other")</f>
        <v>Other</v>
      </c>
    </row>
    <row r="5281" hidden="1">
      <c r="A5281" s="40">
        <v>23543.0</v>
      </c>
      <c r="B5281" s="39">
        <f t="shared" si="1"/>
        <v>57</v>
      </c>
      <c r="C5281" s="39" t="str">
        <f>IFERROR(__xludf.DUMMYFUNCTION("IF(ISBETWEEN(B5281,60,69), ""Old"", IF(ISBETWEEN(B5281, 20, 29), ""Young"", ""Other""))"),"Other")</f>
        <v>Other</v>
      </c>
    </row>
    <row r="5282" hidden="1">
      <c r="A5282" s="40">
        <v>23544.0</v>
      </c>
      <c r="B5282" s="39">
        <f t="shared" si="1"/>
        <v>57</v>
      </c>
      <c r="C5282" s="39" t="str">
        <f>IFERROR(__xludf.DUMMYFUNCTION("IF(ISBETWEEN(B5282,60,69), ""Old"", IF(ISBETWEEN(B5282, 20, 29), ""Young"", ""Other""))"),"Other")</f>
        <v>Other</v>
      </c>
    </row>
    <row r="5283" hidden="1">
      <c r="A5283" s="40">
        <v>23545.0</v>
      </c>
      <c r="B5283" s="39">
        <f t="shared" si="1"/>
        <v>57</v>
      </c>
      <c r="C5283" s="39" t="str">
        <f>IFERROR(__xludf.DUMMYFUNCTION("IF(ISBETWEEN(B5283,60,69), ""Old"", IF(ISBETWEEN(B5283, 20, 29), ""Young"", ""Other""))"),"Other")</f>
        <v>Other</v>
      </c>
    </row>
    <row r="5284" hidden="1">
      <c r="A5284" s="40">
        <v>23546.0</v>
      </c>
      <c r="B5284" s="39">
        <f t="shared" si="1"/>
        <v>57</v>
      </c>
      <c r="C5284" s="39" t="str">
        <f>IFERROR(__xludf.DUMMYFUNCTION("IF(ISBETWEEN(B5284,60,69), ""Old"", IF(ISBETWEEN(B5284, 20, 29), ""Young"", ""Other""))"),"Other")</f>
        <v>Other</v>
      </c>
    </row>
    <row r="5285" hidden="1">
      <c r="A5285" s="40">
        <v>23547.0</v>
      </c>
      <c r="B5285" s="39">
        <f t="shared" si="1"/>
        <v>57</v>
      </c>
      <c r="C5285" s="39" t="str">
        <f>IFERROR(__xludf.DUMMYFUNCTION("IF(ISBETWEEN(B5285,60,69), ""Old"", IF(ISBETWEEN(B5285, 20, 29), ""Young"", ""Other""))"),"Other")</f>
        <v>Other</v>
      </c>
    </row>
    <row r="5286" hidden="1">
      <c r="A5286" s="40">
        <v>23548.0</v>
      </c>
      <c r="B5286" s="39">
        <f t="shared" si="1"/>
        <v>57</v>
      </c>
      <c r="C5286" s="39" t="str">
        <f>IFERROR(__xludf.DUMMYFUNCTION("IF(ISBETWEEN(B5286,60,69), ""Old"", IF(ISBETWEEN(B5286, 20, 29), ""Young"", ""Other""))"),"Other")</f>
        <v>Other</v>
      </c>
    </row>
    <row r="5287" hidden="1">
      <c r="A5287" s="40">
        <v>23549.0</v>
      </c>
      <c r="B5287" s="39">
        <f t="shared" si="1"/>
        <v>57</v>
      </c>
      <c r="C5287" s="39" t="str">
        <f>IFERROR(__xludf.DUMMYFUNCTION("IF(ISBETWEEN(B5287,60,69), ""Old"", IF(ISBETWEEN(B5287, 20, 29), ""Young"", ""Other""))"),"Other")</f>
        <v>Other</v>
      </c>
    </row>
    <row r="5288" hidden="1">
      <c r="A5288" s="40">
        <v>23550.0</v>
      </c>
      <c r="B5288" s="39">
        <f t="shared" si="1"/>
        <v>57</v>
      </c>
      <c r="C5288" s="39" t="str">
        <f>IFERROR(__xludf.DUMMYFUNCTION("IF(ISBETWEEN(B5288,60,69), ""Old"", IF(ISBETWEEN(B5288, 20, 29), ""Young"", ""Other""))"),"Other")</f>
        <v>Other</v>
      </c>
    </row>
    <row r="5289" hidden="1">
      <c r="A5289" s="40">
        <v>23551.0</v>
      </c>
      <c r="B5289" s="39">
        <f t="shared" si="1"/>
        <v>57</v>
      </c>
      <c r="C5289" s="39" t="str">
        <f>IFERROR(__xludf.DUMMYFUNCTION("IF(ISBETWEEN(B5289,60,69), ""Old"", IF(ISBETWEEN(B5289, 20, 29), ""Young"", ""Other""))"),"Other")</f>
        <v>Other</v>
      </c>
    </row>
    <row r="5290" hidden="1">
      <c r="A5290" s="40">
        <v>23552.0</v>
      </c>
      <c r="B5290" s="39">
        <f t="shared" si="1"/>
        <v>57</v>
      </c>
      <c r="C5290" s="39" t="str">
        <f>IFERROR(__xludf.DUMMYFUNCTION("IF(ISBETWEEN(B5290,60,69), ""Old"", IF(ISBETWEEN(B5290, 20, 29), ""Young"", ""Other""))"),"Other")</f>
        <v>Other</v>
      </c>
    </row>
    <row r="5291" hidden="1">
      <c r="A5291" s="40">
        <v>23553.0</v>
      </c>
      <c r="B5291" s="39">
        <f t="shared" si="1"/>
        <v>57</v>
      </c>
      <c r="C5291" s="39" t="str">
        <f>IFERROR(__xludf.DUMMYFUNCTION("IF(ISBETWEEN(B5291,60,69), ""Old"", IF(ISBETWEEN(B5291, 20, 29), ""Young"", ""Other""))"),"Other")</f>
        <v>Other</v>
      </c>
    </row>
    <row r="5292" hidden="1">
      <c r="A5292" s="40">
        <v>23554.0</v>
      </c>
      <c r="B5292" s="39">
        <f t="shared" si="1"/>
        <v>57</v>
      </c>
      <c r="C5292" s="39" t="str">
        <f>IFERROR(__xludf.DUMMYFUNCTION("IF(ISBETWEEN(B5292,60,69), ""Old"", IF(ISBETWEEN(B5292, 20, 29), ""Young"", ""Other""))"),"Other")</f>
        <v>Other</v>
      </c>
    </row>
    <row r="5293" hidden="1">
      <c r="A5293" s="40">
        <v>23555.0</v>
      </c>
      <c r="B5293" s="39">
        <f t="shared" si="1"/>
        <v>57</v>
      </c>
      <c r="C5293" s="39" t="str">
        <f>IFERROR(__xludf.DUMMYFUNCTION("IF(ISBETWEEN(B5293,60,69), ""Old"", IF(ISBETWEEN(B5293, 20, 29), ""Young"", ""Other""))"),"Other")</f>
        <v>Other</v>
      </c>
    </row>
    <row r="5294" hidden="1">
      <c r="A5294" s="40">
        <v>23556.0</v>
      </c>
      <c r="B5294" s="39">
        <f t="shared" si="1"/>
        <v>57</v>
      </c>
      <c r="C5294" s="39" t="str">
        <f>IFERROR(__xludf.DUMMYFUNCTION("IF(ISBETWEEN(B5294,60,69), ""Old"", IF(ISBETWEEN(B5294, 20, 29), ""Young"", ""Other""))"),"Other")</f>
        <v>Other</v>
      </c>
    </row>
    <row r="5295" hidden="1">
      <c r="A5295" s="40">
        <v>23557.0</v>
      </c>
      <c r="B5295" s="39">
        <f t="shared" si="1"/>
        <v>57</v>
      </c>
      <c r="C5295" s="39" t="str">
        <f>IFERROR(__xludf.DUMMYFUNCTION("IF(ISBETWEEN(B5295,60,69), ""Old"", IF(ISBETWEEN(B5295, 20, 29), ""Young"", ""Other""))"),"Other")</f>
        <v>Other</v>
      </c>
    </row>
    <row r="5296" hidden="1">
      <c r="A5296" s="40">
        <v>23558.0</v>
      </c>
      <c r="B5296" s="39">
        <f t="shared" si="1"/>
        <v>57</v>
      </c>
      <c r="C5296" s="39" t="str">
        <f>IFERROR(__xludf.DUMMYFUNCTION("IF(ISBETWEEN(B5296,60,69), ""Old"", IF(ISBETWEEN(B5296, 20, 29), ""Young"", ""Other""))"),"Other")</f>
        <v>Other</v>
      </c>
    </row>
    <row r="5297" hidden="1">
      <c r="A5297" s="40">
        <v>23559.0</v>
      </c>
      <c r="B5297" s="39">
        <f t="shared" si="1"/>
        <v>57</v>
      </c>
      <c r="C5297" s="39" t="str">
        <f>IFERROR(__xludf.DUMMYFUNCTION("IF(ISBETWEEN(B5297,60,69), ""Old"", IF(ISBETWEEN(B5297, 20, 29), ""Young"", ""Other""))"),"Other")</f>
        <v>Other</v>
      </c>
    </row>
    <row r="5298" hidden="1">
      <c r="A5298" s="40">
        <v>23560.0</v>
      </c>
      <c r="B5298" s="39">
        <f t="shared" si="1"/>
        <v>57</v>
      </c>
      <c r="C5298" s="39" t="str">
        <f>IFERROR(__xludf.DUMMYFUNCTION("IF(ISBETWEEN(B5298,60,69), ""Old"", IF(ISBETWEEN(B5298, 20, 29), ""Young"", ""Other""))"),"Other")</f>
        <v>Other</v>
      </c>
    </row>
    <row r="5299" hidden="1">
      <c r="A5299" s="40">
        <v>23561.0</v>
      </c>
      <c r="B5299" s="39">
        <f t="shared" si="1"/>
        <v>57</v>
      </c>
      <c r="C5299" s="39" t="str">
        <f>IFERROR(__xludf.DUMMYFUNCTION("IF(ISBETWEEN(B5299,60,69), ""Old"", IF(ISBETWEEN(B5299, 20, 29), ""Young"", ""Other""))"),"Other")</f>
        <v>Other</v>
      </c>
    </row>
    <row r="5300" hidden="1">
      <c r="A5300" s="40">
        <v>23562.0</v>
      </c>
      <c r="B5300" s="39">
        <f t="shared" si="1"/>
        <v>57</v>
      </c>
      <c r="C5300" s="39" t="str">
        <f>IFERROR(__xludf.DUMMYFUNCTION("IF(ISBETWEEN(B5300,60,69), ""Old"", IF(ISBETWEEN(B5300, 20, 29), ""Young"", ""Other""))"),"Other")</f>
        <v>Other</v>
      </c>
    </row>
    <row r="5301" hidden="1">
      <c r="A5301" s="40">
        <v>23563.0</v>
      </c>
      <c r="B5301" s="39">
        <f t="shared" si="1"/>
        <v>57</v>
      </c>
      <c r="C5301" s="39" t="str">
        <f>IFERROR(__xludf.DUMMYFUNCTION("IF(ISBETWEEN(B5301,60,69), ""Old"", IF(ISBETWEEN(B5301, 20, 29), ""Young"", ""Other""))"),"Other")</f>
        <v>Other</v>
      </c>
    </row>
    <row r="5302" hidden="1">
      <c r="A5302" s="40">
        <v>23564.0</v>
      </c>
      <c r="B5302" s="39">
        <f t="shared" si="1"/>
        <v>57</v>
      </c>
      <c r="C5302" s="39" t="str">
        <f>IFERROR(__xludf.DUMMYFUNCTION("IF(ISBETWEEN(B5302,60,69), ""Old"", IF(ISBETWEEN(B5302, 20, 29), ""Young"", ""Other""))"),"Other")</f>
        <v>Other</v>
      </c>
    </row>
    <row r="5303" hidden="1">
      <c r="A5303" s="40">
        <v>23565.0</v>
      </c>
      <c r="B5303" s="39">
        <f t="shared" si="1"/>
        <v>57</v>
      </c>
      <c r="C5303" s="39" t="str">
        <f>IFERROR(__xludf.DUMMYFUNCTION("IF(ISBETWEEN(B5303,60,69), ""Old"", IF(ISBETWEEN(B5303, 20, 29), ""Young"", ""Other""))"),"Other")</f>
        <v>Other</v>
      </c>
    </row>
    <row r="5304" hidden="1">
      <c r="A5304" s="40">
        <v>23566.0</v>
      </c>
      <c r="B5304" s="39">
        <f t="shared" si="1"/>
        <v>57</v>
      </c>
      <c r="C5304" s="39" t="str">
        <f>IFERROR(__xludf.DUMMYFUNCTION("IF(ISBETWEEN(B5304,60,69), ""Old"", IF(ISBETWEEN(B5304, 20, 29), ""Young"", ""Other""))"),"Other")</f>
        <v>Other</v>
      </c>
    </row>
    <row r="5305" hidden="1">
      <c r="A5305" s="40">
        <v>23567.0</v>
      </c>
      <c r="B5305" s="39">
        <f t="shared" si="1"/>
        <v>57</v>
      </c>
      <c r="C5305" s="39" t="str">
        <f>IFERROR(__xludf.DUMMYFUNCTION("IF(ISBETWEEN(B5305,60,69), ""Old"", IF(ISBETWEEN(B5305, 20, 29), ""Young"", ""Other""))"),"Other")</f>
        <v>Other</v>
      </c>
    </row>
    <row r="5306" hidden="1">
      <c r="A5306" s="40">
        <v>23568.0</v>
      </c>
      <c r="B5306" s="39">
        <f t="shared" si="1"/>
        <v>57</v>
      </c>
      <c r="C5306" s="39" t="str">
        <f>IFERROR(__xludf.DUMMYFUNCTION("IF(ISBETWEEN(B5306,60,69), ""Old"", IF(ISBETWEEN(B5306, 20, 29), ""Young"", ""Other""))"),"Other")</f>
        <v>Other</v>
      </c>
    </row>
    <row r="5307" hidden="1">
      <c r="A5307" s="40">
        <v>23569.0</v>
      </c>
      <c r="B5307" s="39">
        <f t="shared" si="1"/>
        <v>57</v>
      </c>
      <c r="C5307" s="39" t="str">
        <f>IFERROR(__xludf.DUMMYFUNCTION("IF(ISBETWEEN(B5307,60,69), ""Old"", IF(ISBETWEEN(B5307, 20, 29), ""Young"", ""Other""))"),"Other")</f>
        <v>Other</v>
      </c>
    </row>
    <row r="5308" hidden="1">
      <c r="A5308" s="40">
        <v>23570.0</v>
      </c>
      <c r="B5308" s="39">
        <f t="shared" si="1"/>
        <v>57</v>
      </c>
      <c r="C5308" s="39" t="str">
        <f>IFERROR(__xludf.DUMMYFUNCTION("IF(ISBETWEEN(B5308,60,69), ""Old"", IF(ISBETWEEN(B5308, 20, 29), ""Young"", ""Other""))"),"Other")</f>
        <v>Other</v>
      </c>
    </row>
    <row r="5309" hidden="1">
      <c r="A5309" s="40">
        <v>23571.0</v>
      </c>
      <c r="B5309" s="39">
        <f t="shared" si="1"/>
        <v>57</v>
      </c>
      <c r="C5309" s="39" t="str">
        <f>IFERROR(__xludf.DUMMYFUNCTION("IF(ISBETWEEN(B5309,60,69), ""Old"", IF(ISBETWEEN(B5309, 20, 29), ""Young"", ""Other""))"),"Other")</f>
        <v>Other</v>
      </c>
    </row>
    <row r="5310" hidden="1">
      <c r="A5310" s="40">
        <v>23572.0</v>
      </c>
      <c r="B5310" s="39">
        <f t="shared" si="1"/>
        <v>57</v>
      </c>
      <c r="C5310" s="39" t="str">
        <f>IFERROR(__xludf.DUMMYFUNCTION("IF(ISBETWEEN(B5310,60,69), ""Old"", IF(ISBETWEEN(B5310, 20, 29), ""Young"", ""Other""))"),"Other")</f>
        <v>Other</v>
      </c>
    </row>
    <row r="5311" hidden="1">
      <c r="A5311" s="40">
        <v>23573.0</v>
      </c>
      <c r="B5311" s="39">
        <f t="shared" si="1"/>
        <v>57</v>
      </c>
      <c r="C5311" s="39" t="str">
        <f>IFERROR(__xludf.DUMMYFUNCTION("IF(ISBETWEEN(B5311,60,69), ""Old"", IF(ISBETWEEN(B5311, 20, 29), ""Young"", ""Other""))"),"Other")</f>
        <v>Other</v>
      </c>
    </row>
    <row r="5312" hidden="1">
      <c r="A5312" s="40">
        <v>23574.0</v>
      </c>
      <c r="B5312" s="39">
        <f t="shared" si="1"/>
        <v>57</v>
      </c>
      <c r="C5312" s="39" t="str">
        <f>IFERROR(__xludf.DUMMYFUNCTION("IF(ISBETWEEN(B5312,60,69), ""Old"", IF(ISBETWEEN(B5312, 20, 29), ""Young"", ""Other""))"),"Other")</f>
        <v>Other</v>
      </c>
    </row>
    <row r="5313" hidden="1">
      <c r="A5313" s="40">
        <v>23575.0</v>
      </c>
      <c r="B5313" s="39">
        <f t="shared" si="1"/>
        <v>57</v>
      </c>
      <c r="C5313" s="39" t="str">
        <f>IFERROR(__xludf.DUMMYFUNCTION("IF(ISBETWEEN(B5313,60,69), ""Old"", IF(ISBETWEEN(B5313, 20, 29), ""Young"", ""Other""))"),"Other")</f>
        <v>Other</v>
      </c>
    </row>
    <row r="5314" hidden="1">
      <c r="A5314" s="40">
        <v>23576.0</v>
      </c>
      <c r="B5314" s="39">
        <f t="shared" si="1"/>
        <v>57</v>
      </c>
      <c r="C5314" s="39" t="str">
        <f>IFERROR(__xludf.DUMMYFUNCTION("IF(ISBETWEEN(B5314,60,69), ""Old"", IF(ISBETWEEN(B5314, 20, 29), ""Young"", ""Other""))"),"Other")</f>
        <v>Other</v>
      </c>
    </row>
    <row r="5315" hidden="1">
      <c r="A5315" s="40">
        <v>23577.0</v>
      </c>
      <c r="B5315" s="39">
        <f t="shared" si="1"/>
        <v>57</v>
      </c>
      <c r="C5315" s="39" t="str">
        <f>IFERROR(__xludf.DUMMYFUNCTION("IF(ISBETWEEN(B5315,60,69), ""Old"", IF(ISBETWEEN(B5315, 20, 29), ""Young"", ""Other""))"),"Other")</f>
        <v>Other</v>
      </c>
    </row>
    <row r="5316" hidden="1">
      <c r="A5316" s="40">
        <v>23578.0</v>
      </c>
      <c r="B5316" s="39">
        <f t="shared" si="1"/>
        <v>57</v>
      </c>
      <c r="C5316" s="39" t="str">
        <f>IFERROR(__xludf.DUMMYFUNCTION("IF(ISBETWEEN(B5316,60,69), ""Old"", IF(ISBETWEEN(B5316, 20, 29), ""Young"", ""Other""))"),"Other")</f>
        <v>Other</v>
      </c>
    </row>
    <row r="5317" hidden="1">
      <c r="A5317" s="40">
        <v>23579.0</v>
      </c>
      <c r="B5317" s="39">
        <f t="shared" si="1"/>
        <v>57</v>
      </c>
      <c r="C5317" s="39" t="str">
        <f>IFERROR(__xludf.DUMMYFUNCTION("IF(ISBETWEEN(B5317,60,69), ""Old"", IF(ISBETWEEN(B5317, 20, 29), ""Young"", ""Other""))"),"Other")</f>
        <v>Other</v>
      </c>
    </row>
    <row r="5318" hidden="1">
      <c r="A5318" s="40">
        <v>23580.0</v>
      </c>
      <c r="B5318" s="39">
        <f t="shared" si="1"/>
        <v>57</v>
      </c>
      <c r="C5318" s="39" t="str">
        <f>IFERROR(__xludf.DUMMYFUNCTION("IF(ISBETWEEN(B5318,60,69), ""Old"", IF(ISBETWEEN(B5318, 20, 29), ""Young"", ""Other""))"),"Other")</f>
        <v>Other</v>
      </c>
    </row>
    <row r="5319" hidden="1">
      <c r="A5319" s="40">
        <v>23581.0</v>
      </c>
      <c r="B5319" s="39">
        <f t="shared" si="1"/>
        <v>57</v>
      </c>
      <c r="C5319" s="39" t="str">
        <f>IFERROR(__xludf.DUMMYFUNCTION("IF(ISBETWEEN(B5319,60,69), ""Old"", IF(ISBETWEEN(B5319, 20, 29), ""Young"", ""Other""))"),"Other")</f>
        <v>Other</v>
      </c>
    </row>
    <row r="5320" hidden="1">
      <c r="A5320" s="40">
        <v>23582.0</v>
      </c>
      <c r="B5320" s="39">
        <f t="shared" si="1"/>
        <v>57</v>
      </c>
      <c r="C5320" s="39" t="str">
        <f>IFERROR(__xludf.DUMMYFUNCTION("IF(ISBETWEEN(B5320,60,69), ""Old"", IF(ISBETWEEN(B5320, 20, 29), ""Young"", ""Other""))"),"Other")</f>
        <v>Other</v>
      </c>
    </row>
    <row r="5321" hidden="1">
      <c r="A5321" s="40">
        <v>23583.0</v>
      </c>
      <c r="B5321" s="39">
        <f t="shared" si="1"/>
        <v>57</v>
      </c>
      <c r="C5321" s="39" t="str">
        <f>IFERROR(__xludf.DUMMYFUNCTION("IF(ISBETWEEN(B5321,60,69), ""Old"", IF(ISBETWEEN(B5321, 20, 29), ""Young"", ""Other""))"),"Other")</f>
        <v>Other</v>
      </c>
    </row>
    <row r="5322" hidden="1">
      <c r="A5322" s="40">
        <v>23584.0</v>
      </c>
      <c r="B5322" s="39">
        <f t="shared" si="1"/>
        <v>57</v>
      </c>
      <c r="C5322" s="39" t="str">
        <f>IFERROR(__xludf.DUMMYFUNCTION("IF(ISBETWEEN(B5322,60,69), ""Old"", IF(ISBETWEEN(B5322, 20, 29), ""Young"", ""Other""))"),"Other")</f>
        <v>Other</v>
      </c>
    </row>
    <row r="5323" hidden="1">
      <c r="A5323" s="40">
        <v>23585.0</v>
      </c>
      <c r="B5323" s="39">
        <f t="shared" si="1"/>
        <v>57</v>
      </c>
      <c r="C5323" s="39" t="str">
        <f>IFERROR(__xludf.DUMMYFUNCTION("IF(ISBETWEEN(B5323,60,69), ""Old"", IF(ISBETWEEN(B5323, 20, 29), ""Young"", ""Other""))"),"Other")</f>
        <v>Other</v>
      </c>
    </row>
    <row r="5324" hidden="1">
      <c r="A5324" s="40">
        <v>23586.0</v>
      </c>
      <c r="B5324" s="39">
        <f t="shared" si="1"/>
        <v>57</v>
      </c>
      <c r="C5324" s="39" t="str">
        <f>IFERROR(__xludf.DUMMYFUNCTION("IF(ISBETWEEN(B5324,60,69), ""Old"", IF(ISBETWEEN(B5324, 20, 29), ""Young"", ""Other""))"),"Other")</f>
        <v>Other</v>
      </c>
    </row>
    <row r="5325" hidden="1">
      <c r="A5325" s="40">
        <v>23587.0</v>
      </c>
      <c r="B5325" s="39">
        <f t="shared" si="1"/>
        <v>57</v>
      </c>
      <c r="C5325" s="39" t="str">
        <f>IFERROR(__xludf.DUMMYFUNCTION("IF(ISBETWEEN(B5325,60,69), ""Old"", IF(ISBETWEEN(B5325, 20, 29), ""Young"", ""Other""))"),"Other")</f>
        <v>Other</v>
      </c>
    </row>
    <row r="5326" hidden="1">
      <c r="A5326" s="40">
        <v>23588.0</v>
      </c>
      <c r="B5326" s="39">
        <f t="shared" si="1"/>
        <v>57</v>
      </c>
      <c r="C5326" s="39" t="str">
        <f>IFERROR(__xludf.DUMMYFUNCTION("IF(ISBETWEEN(B5326,60,69), ""Old"", IF(ISBETWEEN(B5326, 20, 29), ""Young"", ""Other""))"),"Other")</f>
        <v>Other</v>
      </c>
    </row>
    <row r="5327" hidden="1">
      <c r="A5327" s="40">
        <v>23589.0</v>
      </c>
      <c r="B5327" s="39">
        <f t="shared" si="1"/>
        <v>57</v>
      </c>
      <c r="C5327" s="39" t="str">
        <f>IFERROR(__xludf.DUMMYFUNCTION("IF(ISBETWEEN(B5327,60,69), ""Old"", IF(ISBETWEEN(B5327, 20, 29), ""Young"", ""Other""))"),"Other")</f>
        <v>Other</v>
      </c>
    </row>
    <row r="5328" hidden="1">
      <c r="A5328" s="40">
        <v>23590.0</v>
      </c>
      <c r="B5328" s="39">
        <f t="shared" si="1"/>
        <v>57</v>
      </c>
      <c r="C5328" s="39" t="str">
        <f>IFERROR(__xludf.DUMMYFUNCTION("IF(ISBETWEEN(B5328,60,69), ""Old"", IF(ISBETWEEN(B5328, 20, 29), ""Young"", ""Other""))"),"Other")</f>
        <v>Other</v>
      </c>
    </row>
    <row r="5329" hidden="1">
      <c r="A5329" s="40">
        <v>23591.0</v>
      </c>
      <c r="B5329" s="39">
        <f t="shared" si="1"/>
        <v>57</v>
      </c>
      <c r="C5329" s="39" t="str">
        <f>IFERROR(__xludf.DUMMYFUNCTION("IF(ISBETWEEN(B5329,60,69), ""Old"", IF(ISBETWEEN(B5329, 20, 29), ""Young"", ""Other""))"),"Other")</f>
        <v>Other</v>
      </c>
    </row>
    <row r="5330" hidden="1">
      <c r="A5330" s="40">
        <v>23592.0</v>
      </c>
      <c r="B5330" s="39">
        <f t="shared" si="1"/>
        <v>57</v>
      </c>
      <c r="C5330" s="39" t="str">
        <f>IFERROR(__xludf.DUMMYFUNCTION("IF(ISBETWEEN(B5330,60,69), ""Old"", IF(ISBETWEEN(B5330, 20, 29), ""Young"", ""Other""))"),"Other")</f>
        <v>Other</v>
      </c>
    </row>
    <row r="5331" hidden="1">
      <c r="A5331" s="40">
        <v>23593.0</v>
      </c>
      <c r="B5331" s="39">
        <f t="shared" si="1"/>
        <v>57</v>
      </c>
      <c r="C5331" s="39" t="str">
        <f>IFERROR(__xludf.DUMMYFUNCTION("IF(ISBETWEEN(B5331,60,69), ""Old"", IF(ISBETWEEN(B5331, 20, 29), ""Young"", ""Other""))"),"Other")</f>
        <v>Other</v>
      </c>
    </row>
    <row r="5332" hidden="1">
      <c r="A5332" s="40">
        <v>23594.0</v>
      </c>
      <c r="B5332" s="39">
        <f t="shared" si="1"/>
        <v>57</v>
      </c>
      <c r="C5332" s="39" t="str">
        <f>IFERROR(__xludf.DUMMYFUNCTION("IF(ISBETWEEN(B5332,60,69), ""Old"", IF(ISBETWEEN(B5332, 20, 29), ""Young"", ""Other""))"),"Other")</f>
        <v>Other</v>
      </c>
    </row>
    <row r="5333" hidden="1">
      <c r="A5333" s="40">
        <v>23595.0</v>
      </c>
      <c r="B5333" s="39">
        <f t="shared" si="1"/>
        <v>57</v>
      </c>
      <c r="C5333" s="39" t="str">
        <f>IFERROR(__xludf.DUMMYFUNCTION("IF(ISBETWEEN(B5333,60,69), ""Old"", IF(ISBETWEEN(B5333, 20, 29), ""Young"", ""Other""))"),"Other")</f>
        <v>Other</v>
      </c>
    </row>
    <row r="5334" hidden="1">
      <c r="A5334" s="40">
        <v>23596.0</v>
      </c>
      <c r="B5334" s="39">
        <f t="shared" si="1"/>
        <v>57</v>
      </c>
      <c r="C5334" s="39" t="str">
        <f>IFERROR(__xludf.DUMMYFUNCTION("IF(ISBETWEEN(B5334,60,69), ""Old"", IF(ISBETWEEN(B5334, 20, 29), ""Young"", ""Other""))"),"Other")</f>
        <v>Other</v>
      </c>
    </row>
    <row r="5335" hidden="1">
      <c r="A5335" s="40">
        <v>23597.0</v>
      </c>
      <c r="B5335" s="39">
        <f t="shared" si="1"/>
        <v>57</v>
      </c>
      <c r="C5335" s="39" t="str">
        <f>IFERROR(__xludf.DUMMYFUNCTION("IF(ISBETWEEN(B5335,60,69), ""Old"", IF(ISBETWEEN(B5335, 20, 29), ""Young"", ""Other""))"),"Other")</f>
        <v>Other</v>
      </c>
    </row>
    <row r="5336" hidden="1">
      <c r="A5336" s="40">
        <v>23598.0</v>
      </c>
      <c r="B5336" s="39">
        <f t="shared" si="1"/>
        <v>57</v>
      </c>
      <c r="C5336" s="39" t="str">
        <f>IFERROR(__xludf.DUMMYFUNCTION("IF(ISBETWEEN(B5336,60,69), ""Old"", IF(ISBETWEEN(B5336, 20, 29), ""Young"", ""Other""))"),"Other")</f>
        <v>Other</v>
      </c>
    </row>
    <row r="5337" hidden="1">
      <c r="A5337" s="40">
        <v>23599.0</v>
      </c>
      <c r="B5337" s="39">
        <f t="shared" si="1"/>
        <v>57</v>
      </c>
      <c r="C5337" s="39" t="str">
        <f>IFERROR(__xludf.DUMMYFUNCTION("IF(ISBETWEEN(B5337,60,69), ""Old"", IF(ISBETWEEN(B5337, 20, 29), ""Young"", ""Other""))"),"Other")</f>
        <v>Other</v>
      </c>
    </row>
    <row r="5338" hidden="1">
      <c r="A5338" s="40">
        <v>23600.0</v>
      </c>
      <c r="B5338" s="39">
        <f t="shared" si="1"/>
        <v>57</v>
      </c>
      <c r="C5338" s="39" t="str">
        <f>IFERROR(__xludf.DUMMYFUNCTION("IF(ISBETWEEN(B5338,60,69), ""Old"", IF(ISBETWEEN(B5338, 20, 29), ""Young"", ""Other""))"),"Other")</f>
        <v>Other</v>
      </c>
    </row>
    <row r="5339" hidden="1">
      <c r="A5339" s="40">
        <v>23601.0</v>
      </c>
      <c r="B5339" s="39">
        <f t="shared" si="1"/>
        <v>57</v>
      </c>
      <c r="C5339" s="39" t="str">
        <f>IFERROR(__xludf.DUMMYFUNCTION("IF(ISBETWEEN(B5339,60,69), ""Old"", IF(ISBETWEEN(B5339, 20, 29), ""Young"", ""Other""))"),"Other")</f>
        <v>Other</v>
      </c>
    </row>
    <row r="5340" hidden="1">
      <c r="A5340" s="40">
        <v>23602.0</v>
      </c>
      <c r="B5340" s="39">
        <f t="shared" si="1"/>
        <v>57</v>
      </c>
      <c r="C5340" s="39" t="str">
        <f>IFERROR(__xludf.DUMMYFUNCTION("IF(ISBETWEEN(B5340,60,69), ""Old"", IF(ISBETWEEN(B5340, 20, 29), ""Young"", ""Other""))"),"Other")</f>
        <v>Other</v>
      </c>
    </row>
    <row r="5341" hidden="1">
      <c r="A5341" s="40">
        <v>23603.0</v>
      </c>
      <c r="B5341" s="39">
        <f t="shared" si="1"/>
        <v>57</v>
      </c>
      <c r="C5341" s="39" t="str">
        <f>IFERROR(__xludf.DUMMYFUNCTION("IF(ISBETWEEN(B5341,60,69), ""Old"", IF(ISBETWEEN(B5341, 20, 29), ""Young"", ""Other""))"),"Other")</f>
        <v>Other</v>
      </c>
    </row>
    <row r="5342" hidden="1">
      <c r="A5342" s="40">
        <v>23604.0</v>
      </c>
      <c r="B5342" s="39">
        <f t="shared" si="1"/>
        <v>57</v>
      </c>
      <c r="C5342" s="39" t="str">
        <f>IFERROR(__xludf.DUMMYFUNCTION("IF(ISBETWEEN(B5342,60,69), ""Old"", IF(ISBETWEEN(B5342, 20, 29), ""Young"", ""Other""))"),"Other")</f>
        <v>Other</v>
      </c>
    </row>
    <row r="5343" hidden="1">
      <c r="A5343" s="40">
        <v>23605.0</v>
      </c>
      <c r="B5343" s="39">
        <f t="shared" si="1"/>
        <v>57</v>
      </c>
      <c r="C5343" s="39" t="str">
        <f>IFERROR(__xludf.DUMMYFUNCTION("IF(ISBETWEEN(B5343,60,69), ""Old"", IF(ISBETWEEN(B5343, 20, 29), ""Young"", ""Other""))"),"Other")</f>
        <v>Other</v>
      </c>
    </row>
    <row r="5344" hidden="1">
      <c r="A5344" s="40">
        <v>23606.0</v>
      </c>
      <c r="B5344" s="39">
        <f t="shared" si="1"/>
        <v>57</v>
      </c>
      <c r="C5344" s="39" t="str">
        <f>IFERROR(__xludf.DUMMYFUNCTION("IF(ISBETWEEN(B5344,60,69), ""Old"", IF(ISBETWEEN(B5344, 20, 29), ""Young"", ""Other""))"),"Other")</f>
        <v>Other</v>
      </c>
    </row>
    <row r="5345" hidden="1">
      <c r="A5345" s="40">
        <v>23607.0</v>
      </c>
      <c r="B5345" s="39">
        <f t="shared" si="1"/>
        <v>57</v>
      </c>
      <c r="C5345" s="39" t="str">
        <f>IFERROR(__xludf.DUMMYFUNCTION("IF(ISBETWEEN(B5345,60,69), ""Old"", IF(ISBETWEEN(B5345, 20, 29), ""Young"", ""Other""))"),"Other")</f>
        <v>Other</v>
      </c>
    </row>
    <row r="5346" hidden="1">
      <c r="A5346" s="40">
        <v>23608.0</v>
      </c>
      <c r="B5346" s="39">
        <f t="shared" si="1"/>
        <v>57</v>
      </c>
      <c r="C5346" s="39" t="str">
        <f>IFERROR(__xludf.DUMMYFUNCTION("IF(ISBETWEEN(B5346,60,69), ""Old"", IF(ISBETWEEN(B5346, 20, 29), ""Young"", ""Other""))"),"Other")</f>
        <v>Other</v>
      </c>
    </row>
    <row r="5347" hidden="1">
      <c r="A5347" s="40">
        <v>23609.0</v>
      </c>
      <c r="B5347" s="39">
        <f t="shared" si="1"/>
        <v>57</v>
      </c>
      <c r="C5347" s="39" t="str">
        <f>IFERROR(__xludf.DUMMYFUNCTION("IF(ISBETWEEN(B5347,60,69), ""Old"", IF(ISBETWEEN(B5347, 20, 29), ""Young"", ""Other""))"),"Other")</f>
        <v>Other</v>
      </c>
    </row>
    <row r="5348" hidden="1">
      <c r="A5348" s="40">
        <v>23610.0</v>
      </c>
      <c r="B5348" s="39">
        <f t="shared" si="1"/>
        <v>57</v>
      </c>
      <c r="C5348" s="39" t="str">
        <f>IFERROR(__xludf.DUMMYFUNCTION("IF(ISBETWEEN(B5348,60,69), ""Old"", IF(ISBETWEEN(B5348, 20, 29), ""Young"", ""Other""))"),"Other")</f>
        <v>Other</v>
      </c>
    </row>
    <row r="5349" hidden="1">
      <c r="A5349" s="40">
        <v>23611.0</v>
      </c>
      <c r="B5349" s="39">
        <f t="shared" si="1"/>
        <v>57</v>
      </c>
      <c r="C5349" s="39" t="str">
        <f>IFERROR(__xludf.DUMMYFUNCTION("IF(ISBETWEEN(B5349,60,69), ""Old"", IF(ISBETWEEN(B5349, 20, 29), ""Young"", ""Other""))"),"Other")</f>
        <v>Other</v>
      </c>
    </row>
    <row r="5350" hidden="1">
      <c r="A5350" s="40">
        <v>23612.0</v>
      </c>
      <c r="B5350" s="39">
        <f t="shared" si="1"/>
        <v>57</v>
      </c>
      <c r="C5350" s="39" t="str">
        <f>IFERROR(__xludf.DUMMYFUNCTION("IF(ISBETWEEN(B5350,60,69), ""Old"", IF(ISBETWEEN(B5350, 20, 29), ""Young"", ""Other""))"),"Other")</f>
        <v>Other</v>
      </c>
    </row>
    <row r="5351" hidden="1">
      <c r="A5351" s="40">
        <v>23613.0</v>
      </c>
      <c r="B5351" s="39">
        <f t="shared" si="1"/>
        <v>57</v>
      </c>
      <c r="C5351" s="39" t="str">
        <f>IFERROR(__xludf.DUMMYFUNCTION("IF(ISBETWEEN(B5351,60,69), ""Old"", IF(ISBETWEEN(B5351, 20, 29), ""Young"", ""Other""))"),"Other")</f>
        <v>Other</v>
      </c>
    </row>
    <row r="5352" hidden="1">
      <c r="A5352" s="40">
        <v>23614.0</v>
      </c>
      <c r="B5352" s="39">
        <f t="shared" si="1"/>
        <v>57</v>
      </c>
      <c r="C5352" s="39" t="str">
        <f>IFERROR(__xludf.DUMMYFUNCTION("IF(ISBETWEEN(B5352,60,69), ""Old"", IF(ISBETWEEN(B5352, 20, 29), ""Young"", ""Other""))"),"Other")</f>
        <v>Other</v>
      </c>
    </row>
    <row r="5353" hidden="1">
      <c r="A5353" s="40">
        <v>23615.0</v>
      </c>
      <c r="B5353" s="39">
        <f t="shared" si="1"/>
        <v>57</v>
      </c>
      <c r="C5353" s="39" t="str">
        <f>IFERROR(__xludf.DUMMYFUNCTION("IF(ISBETWEEN(B5353,60,69), ""Old"", IF(ISBETWEEN(B5353, 20, 29), ""Young"", ""Other""))"),"Other")</f>
        <v>Other</v>
      </c>
    </row>
    <row r="5354" hidden="1">
      <c r="A5354" s="40">
        <v>23616.0</v>
      </c>
      <c r="B5354" s="39">
        <f t="shared" si="1"/>
        <v>57</v>
      </c>
      <c r="C5354" s="39" t="str">
        <f>IFERROR(__xludf.DUMMYFUNCTION("IF(ISBETWEEN(B5354,60,69), ""Old"", IF(ISBETWEEN(B5354, 20, 29), ""Young"", ""Other""))"),"Other")</f>
        <v>Other</v>
      </c>
    </row>
    <row r="5355" hidden="1">
      <c r="A5355" s="40">
        <v>23617.0</v>
      </c>
      <c r="B5355" s="39">
        <f t="shared" si="1"/>
        <v>57</v>
      </c>
      <c r="C5355" s="39" t="str">
        <f>IFERROR(__xludf.DUMMYFUNCTION("IF(ISBETWEEN(B5355,60,69), ""Old"", IF(ISBETWEEN(B5355, 20, 29), ""Young"", ""Other""))"),"Other")</f>
        <v>Other</v>
      </c>
    </row>
    <row r="5356" hidden="1">
      <c r="A5356" s="40">
        <v>23618.0</v>
      </c>
      <c r="B5356" s="39">
        <f t="shared" si="1"/>
        <v>57</v>
      </c>
      <c r="C5356" s="39" t="str">
        <f>IFERROR(__xludf.DUMMYFUNCTION("IF(ISBETWEEN(B5356,60,69), ""Old"", IF(ISBETWEEN(B5356, 20, 29), ""Young"", ""Other""))"),"Other")</f>
        <v>Other</v>
      </c>
    </row>
    <row r="5357" hidden="1">
      <c r="A5357" s="40">
        <v>23619.0</v>
      </c>
      <c r="B5357" s="39">
        <f t="shared" si="1"/>
        <v>57</v>
      </c>
      <c r="C5357" s="39" t="str">
        <f>IFERROR(__xludf.DUMMYFUNCTION("IF(ISBETWEEN(B5357,60,69), ""Old"", IF(ISBETWEEN(B5357, 20, 29), ""Young"", ""Other""))"),"Other")</f>
        <v>Other</v>
      </c>
    </row>
    <row r="5358" hidden="1">
      <c r="A5358" s="40">
        <v>23620.0</v>
      </c>
      <c r="B5358" s="39">
        <f t="shared" si="1"/>
        <v>57</v>
      </c>
      <c r="C5358" s="39" t="str">
        <f>IFERROR(__xludf.DUMMYFUNCTION("IF(ISBETWEEN(B5358,60,69), ""Old"", IF(ISBETWEEN(B5358, 20, 29), ""Young"", ""Other""))"),"Other")</f>
        <v>Other</v>
      </c>
    </row>
    <row r="5359" hidden="1">
      <c r="A5359" s="40">
        <v>23621.0</v>
      </c>
      <c r="B5359" s="39">
        <f t="shared" si="1"/>
        <v>57</v>
      </c>
      <c r="C5359" s="39" t="str">
        <f>IFERROR(__xludf.DUMMYFUNCTION("IF(ISBETWEEN(B5359,60,69), ""Old"", IF(ISBETWEEN(B5359, 20, 29), ""Young"", ""Other""))"),"Other")</f>
        <v>Other</v>
      </c>
    </row>
    <row r="5360" hidden="1">
      <c r="A5360" s="40">
        <v>23622.0</v>
      </c>
      <c r="B5360" s="39">
        <f t="shared" si="1"/>
        <v>57</v>
      </c>
      <c r="C5360" s="39" t="str">
        <f>IFERROR(__xludf.DUMMYFUNCTION("IF(ISBETWEEN(B5360,60,69), ""Old"", IF(ISBETWEEN(B5360, 20, 29), ""Young"", ""Other""))"),"Other")</f>
        <v>Other</v>
      </c>
    </row>
    <row r="5361" hidden="1">
      <c r="A5361" s="40">
        <v>23623.0</v>
      </c>
      <c r="B5361" s="39">
        <f t="shared" si="1"/>
        <v>57</v>
      </c>
      <c r="C5361" s="39" t="str">
        <f>IFERROR(__xludf.DUMMYFUNCTION("IF(ISBETWEEN(B5361,60,69), ""Old"", IF(ISBETWEEN(B5361, 20, 29), ""Young"", ""Other""))"),"Other")</f>
        <v>Other</v>
      </c>
    </row>
    <row r="5362" hidden="1">
      <c r="A5362" s="40">
        <v>23624.0</v>
      </c>
      <c r="B5362" s="39">
        <f t="shared" si="1"/>
        <v>57</v>
      </c>
      <c r="C5362" s="39" t="str">
        <f>IFERROR(__xludf.DUMMYFUNCTION("IF(ISBETWEEN(B5362,60,69), ""Old"", IF(ISBETWEEN(B5362, 20, 29), ""Young"", ""Other""))"),"Other")</f>
        <v>Other</v>
      </c>
    </row>
    <row r="5363" hidden="1">
      <c r="A5363" s="40">
        <v>23625.0</v>
      </c>
      <c r="B5363" s="39">
        <f t="shared" si="1"/>
        <v>57</v>
      </c>
      <c r="C5363" s="39" t="str">
        <f>IFERROR(__xludf.DUMMYFUNCTION("IF(ISBETWEEN(B5363,60,69), ""Old"", IF(ISBETWEEN(B5363, 20, 29), ""Young"", ""Other""))"),"Other")</f>
        <v>Other</v>
      </c>
    </row>
    <row r="5364" hidden="1">
      <c r="A5364" s="40">
        <v>23626.0</v>
      </c>
      <c r="B5364" s="39">
        <f t="shared" si="1"/>
        <v>57</v>
      </c>
      <c r="C5364" s="39" t="str">
        <f>IFERROR(__xludf.DUMMYFUNCTION("IF(ISBETWEEN(B5364,60,69), ""Old"", IF(ISBETWEEN(B5364, 20, 29), ""Young"", ""Other""))"),"Other")</f>
        <v>Other</v>
      </c>
    </row>
    <row r="5365" hidden="1">
      <c r="A5365" s="40">
        <v>23627.0</v>
      </c>
      <c r="B5365" s="39">
        <f t="shared" si="1"/>
        <v>57</v>
      </c>
      <c r="C5365" s="39" t="str">
        <f>IFERROR(__xludf.DUMMYFUNCTION("IF(ISBETWEEN(B5365,60,69), ""Old"", IF(ISBETWEEN(B5365, 20, 29), ""Young"", ""Other""))"),"Other")</f>
        <v>Other</v>
      </c>
    </row>
    <row r="5366" hidden="1">
      <c r="A5366" s="40">
        <v>23628.0</v>
      </c>
      <c r="B5366" s="39">
        <f t="shared" si="1"/>
        <v>57</v>
      </c>
      <c r="C5366" s="39" t="str">
        <f>IFERROR(__xludf.DUMMYFUNCTION("IF(ISBETWEEN(B5366,60,69), ""Old"", IF(ISBETWEEN(B5366, 20, 29), ""Young"", ""Other""))"),"Other")</f>
        <v>Other</v>
      </c>
    </row>
    <row r="5367" hidden="1">
      <c r="A5367" s="40">
        <v>23629.0</v>
      </c>
      <c r="B5367" s="39">
        <f t="shared" si="1"/>
        <v>57</v>
      </c>
      <c r="C5367" s="39" t="str">
        <f>IFERROR(__xludf.DUMMYFUNCTION("IF(ISBETWEEN(B5367,60,69), ""Old"", IF(ISBETWEEN(B5367, 20, 29), ""Young"", ""Other""))"),"Other")</f>
        <v>Other</v>
      </c>
    </row>
    <row r="5368" hidden="1">
      <c r="A5368" s="40">
        <v>23630.0</v>
      </c>
      <c r="B5368" s="39">
        <f t="shared" si="1"/>
        <v>57</v>
      </c>
      <c r="C5368" s="39" t="str">
        <f>IFERROR(__xludf.DUMMYFUNCTION("IF(ISBETWEEN(B5368,60,69), ""Old"", IF(ISBETWEEN(B5368, 20, 29), ""Young"", ""Other""))"),"Other")</f>
        <v>Other</v>
      </c>
    </row>
    <row r="5369" hidden="1">
      <c r="A5369" s="40">
        <v>23631.0</v>
      </c>
      <c r="B5369" s="39">
        <f t="shared" si="1"/>
        <v>57</v>
      </c>
      <c r="C5369" s="39" t="str">
        <f>IFERROR(__xludf.DUMMYFUNCTION("IF(ISBETWEEN(B5369,60,69), ""Old"", IF(ISBETWEEN(B5369, 20, 29), ""Young"", ""Other""))"),"Other")</f>
        <v>Other</v>
      </c>
    </row>
    <row r="5370" hidden="1">
      <c r="A5370" s="40">
        <v>23632.0</v>
      </c>
      <c r="B5370" s="39">
        <f t="shared" si="1"/>
        <v>57</v>
      </c>
      <c r="C5370" s="39" t="str">
        <f>IFERROR(__xludf.DUMMYFUNCTION("IF(ISBETWEEN(B5370,60,69), ""Old"", IF(ISBETWEEN(B5370, 20, 29), ""Young"", ""Other""))"),"Other")</f>
        <v>Other</v>
      </c>
    </row>
    <row r="5371" hidden="1">
      <c r="A5371" s="40">
        <v>23633.0</v>
      </c>
      <c r="B5371" s="39">
        <f t="shared" si="1"/>
        <v>57</v>
      </c>
      <c r="C5371" s="39" t="str">
        <f>IFERROR(__xludf.DUMMYFUNCTION("IF(ISBETWEEN(B5371,60,69), ""Old"", IF(ISBETWEEN(B5371, 20, 29), ""Young"", ""Other""))"),"Other")</f>
        <v>Other</v>
      </c>
    </row>
    <row r="5372" hidden="1">
      <c r="A5372" s="40">
        <v>23634.0</v>
      </c>
      <c r="B5372" s="39">
        <f t="shared" si="1"/>
        <v>57</v>
      </c>
      <c r="C5372" s="39" t="str">
        <f>IFERROR(__xludf.DUMMYFUNCTION("IF(ISBETWEEN(B5372,60,69), ""Old"", IF(ISBETWEEN(B5372, 20, 29), ""Young"", ""Other""))"),"Other")</f>
        <v>Other</v>
      </c>
    </row>
    <row r="5373" hidden="1">
      <c r="A5373" s="40">
        <v>23635.0</v>
      </c>
      <c r="B5373" s="39">
        <f t="shared" si="1"/>
        <v>57</v>
      </c>
      <c r="C5373" s="39" t="str">
        <f>IFERROR(__xludf.DUMMYFUNCTION("IF(ISBETWEEN(B5373,60,69), ""Old"", IF(ISBETWEEN(B5373, 20, 29), ""Young"", ""Other""))"),"Other")</f>
        <v>Other</v>
      </c>
    </row>
    <row r="5374" hidden="1">
      <c r="A5374" s="40">
        <v>23636.0</v>
      </c>
      <c r="B5374" s="39">
        <f t="shared" si="1"/>
        <v>57</v>
      </c>
      <c r="C5374" s="39" t="str">
        <f>IFERROR(__xludf.DUMMYFUNCTION("IF(ISBETWEEN(B5374,60,69), ""Old"", IF(ISBETWEEN(B5374, 20, 29), ""Young"", ""Other""))"),"Other")</f>
        <v>Other</v>
      </c>
    </row>
    <row r="5375" hidden="1">
      <c r="A5375" s="40">
        <v>23637.0</v>
      </c>
      <c r="B5375" s="39">
        <f t="shared" si="1"/>
        <v>57</v>
      </c>
      <c r="C5375" s="39" t="str">
        <f>IFERROR(__xludf.DUMMYFUNCTION("IF(ISBETWEEN(B5375,60,69), ""Old"", IF(ISBETWEEN(B5375, 20, 29), ""Young"", ""Other""))"),"Other")</f>
        <v>Other</v>
      </c>
    </row>
    <row r="5376" hidden="1">
      <c r="A5376" s="40">
        <v>23638.0</v>
      </c>
      <c r="B5376" s="39">
        <f t="shared" si="1"/>
        <v>57</v>
      </c>
      <c r="C5376" s="39" t="str">
        <f>IFERROR(__xludf.DUMMYFUNCTION("IF(ISBETWEEN(B5376,60,69), ""Old"", IF(ISBETWEEN(B5376, 20, 29), ""Young"", ""Other""))"),"Other")</f>
        <v>Other</v>
      </c>
    </row>
    <row r="5377" hidden="1">
      <c r="A5377" s="40">
        <v>23639.0</v>
      </c>
      <c r="B5377" s="39">
        <f t="shared" si="1"/>
        <v>57</v>
      </c>
      <c r="C5377" s="39" t="str">
        <f>IFERROR(__xludf.DUMMYFUNCTION("IF(ISBETWEEN(B5377,60,69), ""Old"", IF(ISBETWEEN(B5377, 20, 29), ""Young"", ""Other""))"),"Other")</f>
        <v>Other</v>
      </c>
    </row>
    <row r="5378" hidden="1">
      <c r="A5378" s="40">
        <v>23640.0</v>
      </c>
      <c r="B5378" s="39">
        <f t="shared" si="1"/>
        <v>57</v>
      </c>
      <c r="C5378" s="39" t="str">
        <f>IFERROR(__xludf.DUMMYFUNCTION("IF(ISBETWEEN(B5378,60,69), ""Old"", IF(ISBETWEEN(B5378, 20, 29), ""Young"", ""Other""))"),"Other")</f>
        <v>Other</v>
      </c>
    </row>
    <row r="5379" hidden="1">
      <c r="A5379" s="40">
        <v>23641.0</v>
      </c>
      <c r="B5379" s="39">
        <f t="shared" si="1"/>
        <v>57</v>
      </c>
      <c r="C5379" s="39" t="str">
        <f>IFERROR(__xludf.DUMMYFUNCTION("IF(ISBETWEEN(B5379,60,69), ""Old"", IF(ISBETWEEN(B5379, 20, 29), ""Young"", ""Other""))"),"Other")</f>
        <v>Other</v>
      </c>
    </row>
    <row r="5380" hidden="1">
      <c r="A5380" s="40">
        <v>23642.0</v>
      </c>
      <c r="B5380" s="39">
        <f t="shared" si="1"/>
        <v>57</v>
      </c>
      <c r="C5380" s="39" t="str">
        <f>IFERROR(__xludf.DUMMYFUNCTION("IF(ISBETWEEN(B5380,60,69), ""Old"", IF(ISBETWEEN(B5380, 20, 29), ""Young"", ""Other""))"),"Other")</f>
        <v>Other</v>
      </c>
    </row>
    <row r="5381" hidden="1">
      <c r="A5381" s="40">
        <v>23643.0</v>
      </c>
      <c r="B5381" s="39">
        <f t="shared" si="1"/>
        <v>57</v>
      </c>
      <c r="C5381" s="39" t="str">
        <f>IFERROR(__xludf.DUMMYFUNCTION("IF(ISBETWEEN(B5381,60,69), ""Old"", IF(ISBETWEEN(B5381, 20, 29), ""Young"", ""Other""))"),"Other")</f>
        <v>Other</v>
      </c>
    </row>
    <row r="5382" hidden="1">
      <c r="A5382" s="40">
        <v>23644.0</v>
      </c>
      <c r="B5382" s="39">
        <f t="shared" si="1"/>
        <v>57</v>
      </c>
      <c r="C5382" s="39" t="str">
        <f>IFERROR(__xludf.DUMMYFUNCTION("IF(ISBETWEEN(B5382,60,69), ""Old"", IF(ISBETWEEN(B5382, 20, 29), ""Young"", ""Other""))"),"Other")</f>
        <v>Other</v>
      </c>
    </row>
    <row r="5383" hidden="1">
      <c r="A5383" s="40">
        <v>23645.0</v>
      </c>
      <c r="B5383" s="39">
        <f t="shared" si="1"/>
        <v>57</v>
      </c>
      <c r="C5383" s="39" t="str">
        <f>IFERROR(__xludf.DUMMYFUNCTION("IF(ISBETWEEN(B5383,60,69), ""Old"", IF(ISBETWEEN(B5383, 20, 29), ""Young"", ""Other""))"),"Other")</f>
        <v>Other</v>
      </c>
    </row>
    <row r="5384" hidden="1">
      <c r="A5384" s="40">
        <v>23646.0</v>
      </c>
      <c r="B5384" s="39">
        <f t="shared" si="1"/>
        <v>57</v>
      </c>
      <c r="C5384" s="39" t="str">
        <f>IFERROR(__xludf.DUMMYFUNCTION("IF(ISBETWEEN(B5384,60,69), ""Old"", IF(ISBETWEEN(B5384, 20, 29), ""Young"", ""Other""))"),"Other")</f>
        <v>Other</v>
      </c>
    </row>
    <row r="5385" hidden="1">
      <c r="A5385" s="40">
        <v>23647.0</v>
      </c>
      <c r="B5385" s="39">
        <f t="shared" si="1"/>
        <v>57</v>
      </c>
      <c r="C5385" s="39" t="str">
        <f>IFERROR(__xludf.DUMMYFUNCTION("IF(ISBETWEEN(B5385,60,69), ""Old"", IF(ISBETWEEN(B5385, 20, 29), ""Young"", ""Other""))"),"Other")</f>
        <v>Other</v>
      </c>
    </row>
    <row r="5386" hidden="1">
      <c r="A5386" s="40">
        <v>23648.0</v>
      </c>
      <c r="B5386" s="39">
        <f t="shared" si="1"/>
        <v>57</v>
      </c>
      <c r="C5386" s="39" t="str">
        <f>IFERROR(__xludf.DUMMYFUNCTION("IF(ISBETWEEN(B5386,60,69), ""Old"", IF(ISBETWEEN(B5386, 20, 29), ""Young"", ""Other""))"),"Other")</f>
        <v>Other</v>
      </c>
    </row>
    <row r="5387" hidden="1">
      <c r="A5387" s="40">
        <v>23649.0</v>
      </c>
      <c r="B5387" s="39">
        <f t="shared" si="1"/>
        <v>57</v>
      </c>
      <c r="C5387" s="39" t="str">
        <f>IFERROR(__xludf.DUMMYFUNCTION("IF(ISBETWEEN(B5387,60,69), ""Old"", IF(ISBETWEEN(B5387, 20, 29), ""Young"", ""Other""))"),"Other")</f>
        <v>Other</v>
      </c>
    </row>
    <row r="5388" hidden="1">
      <c r="A5388" s="40">
        <v>23650.0</v>
      </c>
      <c r="B5388" s="39">
        <f t="shared" si="1"/>
        <v>57</v>
      </c>
      <c r="C5388" s="39" t="str">
        <f>IFERROR(__xludf.DUMMYFUNCTION("IF(ISBETWEEN(B5388,60,69), ""Old"", IF(ISBETWEEN(B5388, 20, 29), ""Young"", ""Other""))"),"Other")</f>
        <v>Other</v>
      </c>
    </row>
    <row r="5389" hidden="1">
      <c r="A5389" s="40">
        <v>23651.0</v>
      </c>
      <c r="B5389" s="39">
        <f t="shared" si="1"/>
        <v>57</v>
      </c>
      <c r="C5389" s="39" t="str">
        <f>IFERROR(__xludf.DUMMYFUNCTION("IF(ISBETWEEN(B5389,60,69), ""Old"", IF(ISBETWEEN(B5389, 20, 29), ""Young"", ""Other""))"),"Other")</f>
        <v>Other</v>
      </c>
    </row>
    <row r="5390" hidden="1">
      <c r="A5390" s="40">
        <v>23652.0</v>
      </c>
      <c r="B5390" s="39">
        <f t="shared" si="1"/>
        <v>57</v>
      </c>
      <c r="C5390" s="39" t="str">
        <f>IFERROR(__xludf.DUMMYFUNCTION("IF(ISBETWEEN(B5390,60,69), ""Old"", IF(ISBETWEEN(B5390, 20, 29), ""Young"", ""Other""))"),"Other")</f>
        <v>Other</v>
      </c>
    </row>
    <row r="5391" hidden="1">
      <c r="A5391" s="40">
        <v>23653.0</v>
      </c>
      <c r="B5391" s="39">
        <f t="shared" si="1"/>
        <v>57</v>
      </c>
      <c r="C5391" s="39" t="str">
        <f>IFERROR(__xludf.DUMMYFUNCTION("IF(ISBETWEEN(B5391,60,69), ""Old"", IF(ISBETWEEN(B5391, 20, 29), ""Young"", ""Other""))"),"Other")</f>
        <v>Other</v>
      </c>
    </row>
    <row r="5392" hidden="1">
      <c r="A5392" s="40">
        <v>23654.0</v>
      </c>
      <c r="B5392" s="39">
        <f t="shared" si="1"/>
        <v>57</v>
      </c>
      <c r="C5392" s="39" t="str">
        <f>IFERROR(__xludf.DUMMYFUNCTION("IF(ISBETWEEN(B5392,60,69), ""Old"", IF(ISBETWEEN(B5392, 20, 29), ""Young"", ""Other""))"),"Other")</f>
        <v>Other</v>
      </c>
    </row>
    <row r="5393" hidden="1">
      <c r="A5393" s="40">
        <v>23655.0</v>
      </c>
      <c r="B5393" s="39">
        <f t="shared" si="1"/>
        <v>57</v>
      </c>
      <c r="C5393" s="39" t="str">
        <f>IFERROR(__xludf.DUMMYFUNCTION("IF(ISBETWEEN(B5393,60,69), ""Old"", IF(ISBETWEEN(B5393, 20, 29), ""Young"", ""Other""))"),"Other")</f>
        <v>Other</v>
      </c>
    </row>
    <row r="5394" hidden="1">
      <c r="A5394" s="40">
        <v>23656.0</v>
      </c>
      <c r="B5394" s="39">
        <f t="shared" si="1"/>
        <v>57</v>
      </c>
      <c r="C5394" s="39" t="str">
        <f>IFERROR(__xludf.DUMMYFUNCTION("IF(ISBETWEEN(B5394,60,69), ""Old"", IF(ISBETWEEN(B5394, 20, 29), ""Young"", ""Other""))"),"Other")</f>
        <v>Other</v>
      </c>
    </row>
    <row r="5395" hidden="1">
      <c r="A5395" s="40">
        <v>23657.0</v>
      </c>
      <c r="B5395" s="39">
        <f t="shared" si="1"/>
        <v>57</v>
      </c>
      <c r="C5395" s="39" t="str">
        <f>IFERROR(__xludf.DUMMYFUNCTION("IF(ISBETWEEN(B5395,60,69), ""Old"", IF(ISBETWEEN(B5395, 20, 29), ""Young"", ""Other""))"),"Other")</f>
        <v>Other</v>
      </c>
    </row>
    <row r="5396" hidden="1">
      <c r="A5396" s="40">
        <v>23658.0</v>
      </c>
      <c r="B5396" s="39">
        <f t="shared" si="1"/>
        <v>57</v>
      </c>
      <c r="C5396" s="39" t="str">
        <f>IFERROR(__xludf.DUMMYFUNCTION("IF(ISBETWEEN(B5396,60,69), ""Old"", IF(ISBETWEEN(B5396, 20, 29), ""Young"", ""Other""))"),"Other")</f>
        <v>Other</v>
      </c>
    </row>
    <row r="5397" hidden="1">
      <c r="A5397" s="40">
        <v>23659.0</v>
      </c>
      <c r="B5397" s="39">
        <f t="shared" si="1"/>
        <v>57</v>
      </c>
      <c r="C5397" s="39" t="str">
        <f>IFERROR(__xludf.DUMMYFUNCTION("IF(ISBETWEEN(B5397,60,69), ""Old"", IF(ISBETWEEN(B5397, 20, 29), ""Young"", ""Other""))"),"Other")</f>
        <v>Other</v>
      </c>
    </row>
    <row r="5398" hidden="1">
      <c r="A5398" s="40">
        <v>23660.0</v>
      </c>
      <c r="B5398" s="39">
        <f t="shared" si="1"/>
        <v>57</v>
      </c>
      <c r="C5398" s="39" t="str">
        <f>IFERROR(__xludf.DUMMYFUNCTION("IF(ISBETWEEN(B5398,60,69), ""Old"", IF(ISBETWEEN(B5398, 20, 29), ""Young"", ""Other""))"),"Other")</f>
        <v>Other</v>
      </c>
    </row>
    <row r="5399" hidden="1">
      <c r="A5399" s="40">
        <v>23661.0</v>
      </c>
      <c r="B5399" s="39">
        <f t="shared" si="1"/>
        <v>57</v>
      </c>
      <c r="C5399" s="39" t="str">
        <f>IFERROR(__xludf.DUMMYFUNCTION("IF(ISBETWEEN(B5399,60,69), ""Old"", IF(ISBETWEEN(B5399, 20, 29), ""Young"", ""Other""))"),"Other")</f>
        <v>Other</v>
      </c>
    </row>
    <row r="5400" hidden="1">
      <c r="A5400" s="40">
        <v>23662.0</v>
      </c>
      <c r="B5400" s="39">
        <f t="shared" si="1"/>
        <v>57</v>
      </c>
      <c r="C5400" s="39" t="str">
        <f>IFERROR(__xludf.DUMMYFUNCTION("IF(ISBETWEEN(B5400,60,69), ""Old"", IF(ISBETWEEN(B5400, 20, 29), ""Young"", ""Other""))"),"Other")</f>
        <v>Other</v>
      </c>
    </row>
    <row r="5401" hidden="1">
      <c r="A5401" s="40">
        <v>23663.0</v>
      </c>
      <c r="B5401" s="39">
        <f t="shared" si="1"/>
        <v>57</v>
      </c>
      <c r="C5401" s="39" t="str">
        <f>IFERROR(__xludf.DUMMYFUNCTION("IF(ISBETWEEN(B5401,60,69), ""Old"", IF(ISBETWEEN(B5401, 20, 29), ""Young"", ""Other""))"),"Other")</f>
        <v>Other</v>
      </c>
    </row>
    <row r="5402" hidden="1">
      <c r="A5402" s="40">
        <v>23664.0</v>
      </c>
      <c r="B5402" s="39">
        <f t="shared" si="1"/>
        <v>57</v>
      </c>
      <c r="C5402" s="39" t="str">
        <f>IFERROR(__xludf.DUMMYFUNCTION("IF(ISBETWEEN(B5402,60,69), ""Old"", IF(ISBETWEEN(B5402, 20, 29), ""Young"", ""Other""))"),"Other")</f>
        <v>Other</v>
      </c>
    </row>
    <row r="5403" hidden="1">
      <c r="A5403" s="40">
        <v>23665.0</v>
      </c>
      <c r="B5403" s="39">
        <f t="shared" si="1"/>
        <v>57</v>
      </c>
      <c r="C5403" s="39" t="str">
        <f>IFERROR(__xludf.DUMMYFUNCTION("IF(ISBETWEEN(B5403,60,69), ""Old"", IF(ISBETWEEN(B5403, 20, 29), ""Young"", ""Other""))"),"Other")</f>
        <v>Other</v>
      </c>
    </row>
    <row r="5404" hidden="1">
      <c r="A5404" s="40">
        <v>23666.0</v>
      </c>
      <c r="B5404" s="39">
        <f t="shared" si="1"/>
        <v>57</v>
      </c>
      <c r="C5404" s="39" t="str">
        <f>IFERROR(__xludf.DUMMYFUNCTION("IF(ISBETWEEN(B5404,60,69), ""Old"", IF(ISBETWEEN(B5404, 20, 29), ""Young"", ""Other""))"),"Other")</f>
        <v>Other</v>
      </c>
    </row>
    <row r="5405" hidden="1">
      <c r="A5405" s="40">
        <v>23667.0</v>
      </c>
      <c r="B5405" s="39">
        <f t="shared" si="1"/>
        <v>57</v>
      </c>
      <c r="C5405" s="39" t="str">
        <f>IFERROR(__xludf.DUMMYFUNCTION("IF(ISBETWEEN(B5405,60,69), ""Old"", IF(ISBETWEEN(B5405, 20, 29), ""Young"", ""Other""))"),"Other")</f>
        <v>Other</v>
      </c>
    </row>
    <row r="5406" hidden="1">
      <c r="A5406" s="40">
        <v>23668.0</v>
      </c>
      <c r="B5406" s="39">
        <f t="shared" si="1"/>
        <v>57</v>
      </c>
      <c r="C5406" s="39" t="str">
        <f>IFERROR(__xludf.DUMMYFUNCTION("IF(ISBETWEEN(B5406,60,69), ""Old"", IF(ISBETWEEN(B5406, 20, 29), ""Young"", ""Other""))"),"Other")</f>
        <v>Other</v>
      </c>
    </row>
    <row r="5407" hidden="1">
      <c r="A5407" s="40">
        <v>23669.0</v>
      </c>
      <c r="B5407" s="39">
        <f t="shared" si="1"/>
        <v>57</v>
      </c>
      <c r="C5407" s="39" t="str">
        <f>IFERROR(__xludf.DUMMYFUNCTION("IF(ISBETWEEN(B5407,60,69), ""Old"", IF(ISBETWEEN(B5407, 20, 29), ""Young"", ""Other""))"),"Other")</f>
        <v>Other</v>
      </c>
    </row>
    <row r="5408" hidden="1">
      <c r="A5408" s="40">
        <v>23670.0</v>
      </c>
      <c r="B5408" s="39">
        <f t="shared" si="1"/>
        <v>57</v>
      </c>
      <c r="C5408" s="39" t="str">
        <f>IFERROR(__xludf.DUMMYFUNCTION("IF(ISBETWEEN(B5408,60,69), ""Old"", IF(ISBETWEEN(B5408, 20, 29), ""Young"", ""Other""))"),"Other")</f>
        <v>Other</v>
      </c>
    </row>
    <row r="5409" hidden="1">
      <c r="A5409" s="40">
        <v>23671.0</v>
      </c>
      <c r="B5409" s="39">
        <f t="shared" si="1"/>
        <v>57</v>
      </c>
      <c r="C5409" s="39" t="str">
        <f>IFERROR(__xludf.DUMMYFUNCTION("IF(ISBETWEEN(B5409,60,69), ""Old"", IF(ISBETWEEN(B5409, 20, 29), ""Young"", ""Other""))"),"Other")</f>
        <v>Other</v>
      </c>
    </row>
    <row r="5410" hidden="1">
      <c r="A5410" s="40">
        <v>23672.0</v>
      </c>
      <c r="B5410" s="39">
        <f t="shared" si="1"/>
        <v>57</v>
      </c>
      <c r="C5410" s="39" t="str">
        <f>IFERROR(__xludf.DUMMYFUNCTION("IF(ISBETWEEN(B5410,60,69), ""Old"", IF(ISBETWEEN(B5410, 20, 29), ""Young"", ""Other""))"),"Other")</f>
        <v>Other</v>
      </c>
    </row>
    <row r="5411" hidden="1">
      <c r="A5411" s="40">
        <v>23673.0</v>
      </c>
      <c r="B5411" s="39">
        <f t="shared" si="1"/>
        <v>57</v>
      </c>
      <c r="C5411" s="39" t="str">
        <f>IFERROR(__xludf.DUMMYFUNCTION("IF(ISBETWEEN(B5411,60,69), ""Old"", IF(ISBETWEEN(B5411, 20, 29), ""Young"", ""Other""))"),"Other")</f>
        <v>Other</v>
      </c>
    </row>
    <row r="5412" hidden="1">
      <c r="A5412" s="40">
        <v>23674.0</v>
      </c>
      <c r="B5412" s="39">
        <f t="shared" si="1"/>
        <v>57</v>
      </c>
      <c r="C5412" s="39" t="str">
        <f>IFERROR(__xludf.DUMMYFUNCTION("IF(ISBETWEEN(B5412,60,69), ""Old"", IF(ISBETWEEN(B5412, 20, 29), ""Young"", ""Other""))"),"Other")</f>
        <v>Other</v>
      </c>
    </row>
    <row r="5413" hidden="1">
      <c r="A5413" s="40">
        <v>23675.0</v>
      </c>
      <c r="B5413" s="39">
        <f t="shared" si="1"/>
        <v>57</v>
      </c>
      <c r="C5413" s="39" t="str">
        <f>IFERROR(__xludf.DUMMYFUNCTION("IF(ISBETWEEN(B5413,60,69), ""Old"", IF(ISBETWEEN(B5413, 20, 29), ""Young"", ""Other""))"),"Other")</f>
        <v>Other</v>
      </c>
    </row>
    <row r="5414" hidden="1">
      <c r="A5414" s="40">
        <v>23676.0</v>
      </c>
      <c r="B5414" s="39">
        <f t="shared" si="1"/>
        <v>57</v>
      </c>
      <c r="C5414" s="39" t="str">
        <f>IFERROR(__xludf.DUMMYFUNCTION("IF(ISBETWEEN(B5414,60,69), ""Old"", IF(ISBETWEEN(B5414, 20, 29), ""Young"", ""Other""))"),"Other")</f>
        <v>Other</v>
      </c>
    </row>
    <row r="5415" hidden="1">
      <c r="A5415" s="40">
        <v>23677.0</v>
      </c>
      <c r="B5415" s="39">
        <f t="shared" si="1"/>
        <v>57</v>
      </c>
      <c r="C5415" s="39" t="str">
        <f>IFERROR(__xludf.DUMMYFUNCTION("IF(ISBETWEEN(B5415,60,69), ""Old"", IF(ISBETWEEN(B5415, 20, 29), ""Young"", ""Other""))"),"Other")</f>
        <v>Other</v>
      </c>
    </row>
    <row r="5416" hidden="1">
      <c r="A5416" s="40">
        <v>23678.0</v>
      </c>
      <c r="B5416" s="39">
        <f t="shared" si="1"/>
        <v>57</v>
      </c>
      <c r="C5416" s="39" t="str">
        <f>IFERROR(__xludf.DUMMYFUNCTION("IF(ISBETWEEN(B5416,60,69), ""Old"", IF(ISBETWEEN(B5416, 20, 29), ""Young"", ""Other""))"),"Other")</f>
        <v>Other</v>
      </c>
    </row>
    <row r="5417" hidden="1">
      <c r="A5417" s="40">
        <v>23679.0</v>
      </c>
      <c r="B5417" s="39">
        <f t="shared" si="1"/>
        <v>57</v>
      </c>
      <c r="C5417" s="39" t="str">
        <f>IFERROR(__xludf.DUMMYFUNCTION("IF(ISBETWEEN(B5417,60,69), ""Old"", IF(ISBETWEEN(B5417, 20, 29), ""Young"", ""Other""))"),"Other")</f>
        <v>Other</v>
      </c>
    </row>
    <row r="5418" hidden="1">
      <c r="A5418" s="40">
        <v>23680.0</v>
      </c>
      <c r="B5418" s="39">
        <f t="shared" si="1"/>
        <v>57</v>
      </c>
      <c r="C5418" s="39" t="str">
        <f>IFERROR(__xludf.DUMMYFUNCTION("IF(ISBETWEEN(B5418,60,69), ""Old"", IF(ISBETWEEN(B5418, 20, 29), ""Young"", ""Other""))"),"Other")</f>
        <v>Other</v>
      </c>
    </row>
    <row r="5419" hidden="1">
      <c r="A5419" s="40">
        <v>23681.0</v>
      </c>
      <c r="B5419" s="39">
        <f t="shared" si="1"/>
        <v>57</v>
      </c>
      <c r="C5419" s="39" t="str">
        <f>IFERROR(__xludf.DUMMYFUNCTION("IF(ISBETWEEN(B5419,60,69), ""Old"", IF(ISBETWEEN(B5419, 20, 29), ""Young"", ""Other""))"),"Other")</f>
        <v>Other</v>
      </c>
    </row>
    <row r="5420" hidden="1">
      <c r="A5420" s="40">
        <v>23682.0</v>
      </c>
      <c r="B5420" s="39">
        <f t="shared" si="1"/>
        <v>57</v>
      </c>
      <c r="C5420" s="39" t="str">
        <f>IFERROR(__xludf.DUMMYFUNCTION("IF(ISBETWEEN(B5420,60,69), ""Old"", IF(ISBETWEEN(B5420, 20, 29), ""Young"", ""Other""))"),"Other")</f>
        <v>Other</v>
      </c>
    </row>
    <row r="5421" hidden="1">
      <c r="A5421" s="40">
        <v>23683.0</v>
      </c>
      <c r="B5421" s="39">
        <f t="shared" si="1"/>
        <v>57</v>
      </c>
      <c r="C5421" s="39" t="str">
        <f>IFERROR(__xludf.DUMMYFUNCTION("IF(ISBETWEEN(B5421,60,69), ""Old"", IF(ISBETWEEN(B5421, 20, 29), ""Young"", ""Other""))"),"Other")</f>
        <v>Other</v>
      </c>
    </row>
    <row r="5422" hidden="1">
      <c r="A5422" s="40">
        <v>23684.0</v>
      </c>
      <c r="B5422" s="39">
        <f t="shared" si="1"/>
        <v>57</v>
      </c>
      <c r="C5422" s="39" t="str">
        <f>IFERROR(__xludf.DUMMYFUNCTION("IF(ISBETWEEN(B5422,60,69), ""Old"", IF(ISBETWEEN(B5422, 20, 29), ""Young"", ""Other""))"),"Other")</f>
        <v>Other</v>
      </c>
    </row>
    <row r="5423" hidden="1">
      <c r="A5423" s="40">
        <v>23685.0</v>
      </c>
      <c r="B5423" s="39">
        <f t="shared" si="1"/>
        <v>57</v>
      </c>
      <c r="C5423" s="39" t="str">
        <f>IFERROR(__xludf.DUMMYFUNCTION("IF(ISBETWEEN(B5423,60,69), ""Old"", IF(ISBETWEEN(B5423, 20, 29), ""Young"", ""Other""))"),"Other")</f>
        <v>Other</v>
      </c>
    </row>
    <row r="5424" hidden="1">
      <c r="A5424" s="40">
        <v>23686.0</v>
      </c>
      <c r="B5424" s="39">
        <f t="shared" si="1"/>
        <v>57</v>
      </c>
      <c r="C5424" s="39" t="str">
        <f>IFERROR(__xludf.DUMMYFUNCTION("IF(ISBETWEEN(B5424,60,69), ""Old"", IF(ISBETWEEN(B5424, 20, 29), ""Young"", ""Other""))"),"Other")</f>
        <v>Other</v>
      </c>
    </row>
    <row r="5425" hidden="1">
      <c r="A5425" s="40">
        <v>23687.0</v>
      </c>
      <c r="B5425" s="39">
        <f t="shared" si="1"/>
        <v>57</v>
      </c>
      <c r="C5425" s="39" t="str">
        <f>IFERROR(__xludf.DUMMYFUNCTION("IF(ISBETWEEN(B5425,60,69), ""Old"", IF(ISBETWEEN(B5425, 20, 29), ""Young"", ""Other""))"),"Other")</f>
        <v>Other</v>
      </c>
    </row>
    <row r="5426" hidden="1">
      <c r="A5426" s="40">
        <v>23688.0</v>
      </c>
      <c r="B5426" s="39">
        <f t="shared" si="1"/>
        <v>57</v>
      </c>
      <c r="C5426" s="39" t="str">
        <f>IFERROR(__xludf.DUMMYFUNCTION("IF(ISBETWEEN(B5426,60,69), ""Old"", IF(ISBETWEEN(B5426, 20, 29), ""Young"", ""Other""))"),"Other")</f>
        <v>Other</v>
      </c>
    </row>
    <row r="5427" hidden="1">
      <c r="A5427" s="40">
        <v>23689.0</v>
      </c>
      <c r="B5427" s="39">
        <f t="shared" si="1"/>
        <v>57</v>
      </c>
      <c r="C5427" s="39" t="str">
        <f>IFERROR(__xludf.DUMMYFUNCTION("IF(ISBETWEEN(B5427,60,69), ""Old"", IF(ISBETWEEN(B5427, 20, 29), ""Young"", ""Other""))"),"Other")</f>
        <v>Other</v>
      </c>
    </row>
    <row r="5428" hidden="1">
      <c r="A5428" s="40">
        <v>23690.0</v>
      </c>
      <c r="B5428" s="39">
        <f t="shared" si="1"/>
        <v>57</v>
      </c>
      <c r="C5428" s="39" t="str">
        <f>IFERROR(__xludf.DUMMYFUNCTION("IF(ISBETWEEN(B5428,60,69), ""Old"", IF(ISBETWEEN(B5428, 20, 29), ""Young"", ""Other""))"),"Other")</f>
        <v>Other</v>
      </c>
    </row>
    <row r="5429" hidden="1">
      <c r="A5429" s="40">
        <v>23691.0</v>
      </c>
      <c r="B5429" s="39">
        <f t="shared" si="1"/>
        <v>57</v>
      </c>
      <c r="C5429" s="39" t="str">
        <f>IFERROR(__xludf.DUMMYFUNCTION("IF(ISBETWEEN(B5429,60,69), ""Old"", IF(ISBETWEEN(B5429, 20, 29), ""Young"", ""Other""))"),"Other")</f>
        <v>Other</v>
      </c>
    </row>
    <row r="5430" hidden="1">
      <c r="A5430" s="40">
        <v>23692.0</v>
      </c>
      <c r="B5430" s="39">
        <f t="shared" si="1"/>
        <v>57</v>
      </c>
      <c r="C5430" s="39" t="str">
        <f>IFERROR(__xludf.DUMMYFUNCTION("IF(ISBETWEEN(B5430,60,69), ""Old"", IF(ISBETWEEN(B5430, 20, 29), ""Young"", ""Other""))"),"Other")</f>
        <v>Other</v>
      </c>
    </row>
    <row r="5431" hidden="1">
      <c r="A5431" s="40">
        <v>23693.0</v>
      </c>
      <c r="B5431" s="39">
        <f t="shared" si="1"/>
        <v>57</v>
      </c>
      <c r="C5431" s="39" t="str">
        <f>IFERROR(__xludf.DUMMYFUNCTION("IF(ISBETWEEN(B5431,60,69), ""Old"", IF(ISBETWEEN(B5431, 20, 29), ""Young"", ""Other""))"),"Other")</f>
        <v>Other</v>
      </c>
    </row>
    <row r="5432" hidden="1">
      <c r="A5432" s="40">
        <v>23694.0</v>
      </c>
      <c r="B5432" s="39">
        <f t="shared" si="1"/>
        <v>57</v>
      </c>
      <c r="C5432" s="39" t="str">
        <f>IFERROR(__xludf.DUMMYFUNCTION("IF(ISBETWEEN(B5432,60,69), ""Old"", IF(ISBETWEEN(B5432, 20, 29), ""Young"", ""Other""))"),"Other")</f>
        <v>Other</v>
      </c>
    </row>
    <row r="5433" hidden="1">
      <c r="A5433" s="40">
        <v>23695.0</v>
      </c>
      <c r="B5433" s="39">
        <f t="shared" si="1"/>
        <v>57</v>
      </c>
      <c r="C5433" s="39" t="str">
        <f>IFERROR(__xludf.DUMMYFUNCTION("IF(ISBETWEEN(B5433,60,69), ""Old"", IF(ISBETWEEN(B5433, 20, 29), ""Young"", ""Other""))"),"Other")</f>
        <v>Other</v>
      </c>
    </row>
    <row r="5434" hidden="1">
      <c r="A5434" s="40">
        <v>23696.0</v>
      </c>
      <c r="B5434" s="39">
        <f t="shared" si="1"/>
        <v>57</v>
      </c>
      <c r="C5434" s="39" t="str">
        <f>IFERROR(__xludf.DUMMYFUNCTION("IF(ISBETWEEN(B5434,60,69), ""Old"", IF(ISBETWEEN(B5434, 20, 29), ""Young"", ""Other""))"),"Other")</f>
        <v>Other</v>
      </c>
    </row>
    <row r="5435" hidden="1">
      <c r="A5435" s="40">
        <v>23697.0</v>
      </c>
      <c r="B5435" s="39">
        <f t="shared" si="1"/>
        <v>57</v>
      </c>
      <c r="C5435" s="39" t="str">
        <f>IFERROR(__xludf.DUMMYFUNCTION("IF(ISBETWEEN(B5435,60,69), ""Old"", IF(ISBETWEEN(B5435, 20, 29), ""Young"", ""Other""))"),"Other")</f>
        <v>Other</v>
      </c>
    </row>
    <row r="5436" hidden="1">
      <c r="A5436" s="40">
        <v>23698.0</v>
      </c>
      <c r="B5436" s="39">
        <f t="shared" si="1"/>
        <v>57</v>
      </c>
      <c r="C5436" s="39" t="str">
        <f>IFERROR(__xludf.DUMMYFUNCTION("IF(ISBETWEEN(B5436,60,69), ""Old"", IF(ISBETWEEN(B5436, 20, 29), ""Young"", ""Other""))"),"Other")</f>
        <v>Other</v>
      </c>
    </row>
    <row r="5437" hidden="1">
      <c r="A5437" s="40">
        <v>23699.0</v>
      </c>
      <c r="B5437" s="39">
        <f t="shared" si="1"/>
        <v>57</v>
      </c>
      <c r="C5437" s="39" t="str">
        <f>IFERROR(__xludf.DUMMYFUNCTION("IF(ISBETWEEN(B5437,60,69), ""Old"", IF(ISBETWEEN(B5437, 20, 29), ""Young"", ""Other""))"),"Other")</f>
        <v>Other</v>
      </c>
    </row>
    <row r="5438" hidden="1">
      <c r="A5438" s="40">
        <v>23700.0</v>
      </c>
      <c r="B5438" s="39">
        <f t="shared" si="1"/>
        <v>57</v>
      </c>
      <c r="C5438" s="39" t="str">
        <f>IFERROR(__xludf.DUMMYFUNCTION("IF(ISBETWEEN(B5438,60,69), ""Old"", IF(ISBETWEEN(B5438, 20, 29), ""Young"", ""Other""))"),"Other")</f>
        <v>Other</v>
      </c>
    </row>
    <row r="5439" hidden="1">
      <c r="A5439" s="40">
        <v>23701.0</v>
      </c>
      <c r="B5439" s="39">
        <f t="shared" si="1"/>
        <v>57</v>
      </c>
      <c r="C5439" s="39" t="str">
        <f>IFERROR(__xludf.DUMMYFUNCTION("IF(ISBETWEEN(B5439,60,69), ""Old"", IF(ISBETWEEN(B5439, 20, 29), ""Young"", ""Other""))"),"Other")</f>
        <v>Other</v>
      </c>
    </row>
    <row r="5440" hidden="1">
      <c r="A5440" s="40">
        <v>23702.0</v>
      </c>
      <c r="B5440" s="39">
        <f t="shared" si="1"/>
        <v>57</v>
      </c>
      <c r="C5440" s="39" t="str">
        <f>IFERROR(__xludf.DUMMYFUNCTION("IF(ISBETWEEN(B5440,60,69), ""Old"", IF(ISBETWEEN(B5440, 20, 29), ""Young"", ""Other""))"),"Other")</f>
        <v>Other</v>
      </c>
    </row>
    <row r="5441" hidden="1">
      <c r="A5441" s="40">
        <v>23703.0</v>
      </c>
      <c r="B5441" s="39">
        <f t="shared" si="1"/>
        <v>57</v>
      </c>
      <c r="C5441" s="39" t="str">
        <f>IFERROR(__xludf.DUMMYFUNCTION("IF(ISBETWEEN(B5441,60,69), ""Old"", IF(ISBETWEEN(B5441, 20, 29), ""Young"", ""Other""))"),"Other")</f>
        <v>Other</v>
      </c>
    </row>
    <row r="5442" hidden="1">
      <c r="A5442" s="40">
        <v>23704.0</v>
      </c>
      <c r="B5442" s="39">
        <f t="shared" si="1"/>
        <v>57</v>
      </c>
      <c r="C5442" s="39" t="str">
        <f>IFERROR(__xludf.DUMMYFUNCTION("IF(ISBETWEEN(B5442,60,69), ""Old"", IF(ISBETWEEN(B5442, 20, 29), ""Young"", ""Other""))"),"Other")</f>
        <v>Other</v>
      </c>
    </row>
    <row r="5443" hidden="1">
      <c r="A5443" s="40">
        <v>23705.0</v>
      </c>
      <c r="B5443" s="39">
        <f t="shared" si="1"/>
        <v>57</v>
      </c>
      <c r="C5443" s="39" t="str">
        <f>IFERROR(__xludf.DUMMYFUNCTION("IF(ISBETWEEN(B5443,60,69), ""Old"", IF(ISBETWEEN(B5443, 20, 29), ""Young"", ""Other""))"),"Other")</f>
        <v>Other</v>
      </c>
    </row>
    <row r="5444" hidden="1">
      <c r="A5444" s="40">
        <v>23706.0</v>
      </c>
      <c r="B5444" s="39">
        <f t="shared" si="1"/>
        <v>57</v>
      </c>
      <c r="C5444" s="39" t="str">
        <f>IFERROR(__xludf.DUMMYFUNCTION("IF(ISBETWEEN(B5444,60,69), ""Old"", IF(ISBETWEEN(B5444, 20, 29), ""Young"", ""Other""))"),"Other")</f>
        <v>Other</v>
      </c>
    </row>
    <row r="5445" hidden="1">
      <c r="A5445" s="40">
        <v>23707.0</v>
      </c>
      <c r="B5445" s="39">
        <f t="shared" si="1"/>
        <v>57</v>
      </c>
      <c r="C5445" s="39" t="str">
        <f>IFERROR(__xludf.DUMMYFUNCTION("IF(ISBETWEEN(B5445,60,69), ""Old"", IF(ISBETWEEN(B5445, 20, 29), ""Young"", ""Other""))"),"Other")</f>
        <v>Other</v>
      </c>
    </row>
    <row r="5446" hidden="1">
      <c r="A5446" s="40">
        <v>23708.0</v>
      </c>
      <c r="B5446" s="39">
        <f t="shared" si="1"/>
        <v>57</v>
      </c>
      <c r="C5446" s="39" t="str">
        <f>IFERROR(__xludf.DUMMYFUNCTION("IF(ISBETWEEN(B5446,60,69), ""Old"", IF(ISBETWEEN(B5446, 20, 29), ""Young"", ""Other""))"),"Other")</f>
        <v>Other</v>
      </c>
    </row>
    <row r="5447" hidden="1">
      <c r="A5447" s="40">
        <v>23709.0</v>
      </c>
      <c r="B5447" s="39">
        <f t="shared" si="1"/>
        <v>57</v>
      </c>
      <c r="C5447" s="39" t="str">
        <f>IFERROR(__xludf.DUMMYFUNCTION("IF(ISBETWEEN(B5447,60,69), ""Old"", IF(ISBETWEEN(B5447, 20, 29), ""Young"", ""Other""))"),"Other")</f>
        <v>Other</v>
      </c>
    </row>
    <row r="5448" hidden="1">
      <c r="A5448" s="40">
        <v>23710.0</v>
      </c>
      <c r="B5448" s="39">
        <f t="shared" si="1"/>
        <v>57</v>
      </c>
      <c r="C5448" s="39" t="str">
        <f>IFERROR(__xludf.DUMMYFUNCTION("IF(ISBETWEEN(B5448,60,69), ""Old"", IF(ISBETWEEN(B5448, 20, 29), ""Young"", ""Other""))"),"Other")</f>
        <v>Other</v>
      </c>
    </row>
    <row r="5449" hidden="1">
      <c r="A5449" s="40">
        <v>23711.0</v>
      </c>
      <c r="B5449" s="39">
        <f t="shared" si="1"/>
        <v>57</v>
      </c>
      <c r="C5449" s="39" t="str">
        <f>IFERROR(__xludf.DUMMYFUNCTION("IF(ISBETWEEN(B5449,60,69), ""Old"", IF(ISBETWEEN(B5449, 20, 29), ""Young"", ""Other""))"),"Other")</f>
        <v>Other</v>
      </c>
    </row>
    <row r="5450" hidden="1">
      <c r="A5450" s="40">
        <v>23712.0</v>
      </c>
      <c r="B5450" s="39">
        <f t="shared" si="1"/>
        <v>57</v>
      </c>
      <c r="C5450" s="39" t="str">
        <f>IFERROR(__xludf.DUMMYFUNCTION("IF(ISBETWEEN(B5450,60,69), ""Old"", IF(ISBETWEEN(B5450, 20, 29), ""Young"", ""Other""))"),"Other")</f>
        <v>Other</v>
      </c>
    </row>
    <row r="5451" hidden="1">
      <c r="A5451" s="40">
        <v>23713.0</v>
      </c>
      <c r="B5451" s="39">
        <f t="shared" si="1"/>
        <v>57</v>
      </c>
      <c r="C5451" s="39" t="str">
        <f>IFERROR(__xludf.DUMMYFUNCTION("IF(ISBETWEEN(B5451,60,69), ""Old"", IF(ISBETWEEN(B5451, 20, 29), ""Young"", ""Other""))"),"Other")</f>
        <v>Other</v>
      </c>
    </row>
    <row r="5452" hidden="1">
      <c r="A5452" s="40">
        <v>23714.0</v>
      </c>
      <c r="B5452" s="39">
        <f t="shared" si="1"/>
        <v>57</v>
      </c>
      <c r="C5452" s="39" t="str">
        <f>IFERROR(__xludf.DUMMYFUNCTION("IF(ISBETWEEN(B5452,60,69), ""Old"", IF(ISBETWEEN(B5452, 20, 29), ""Young"", ""Other""))"),"Other")</f>
        <v>Other</v>
      </c>
    </row>
    <row r="5453" hidden="1">
      <c r="A5453" s="40">
        <v>23715.0</v>
      </c>
      <c r="B5453" s="39">
        <f t="shared" si="1"/>
        <v>57</v>
      </c>
      <c r="C5453" s="39" t="str">
        <f>IFERROR(__xludf.DUMMYFUNCTION("IF(ISBETWEEN(B5453,60,69), ""Old"", IF(ISBETWEEN(B5453, 20, 29), ""Young"", ""Other""))"),"Other")</f>
        <v>Other</v>
      </c>
    </row>
    <row r="5454" hidden="1">
      <c r="A5454" s="40">
        <v>23716.0</v>
      </c>
      <c r="B5454" s="39">
        <f t="shared" si="1"/>
        <v>57</v>
      </c>
      <c r="C5454" s="39" t="str">
        <f>IFERROR(__xludf.DUMMYFUNCTION("IF(ISBETWEEN(B5454,60,69), ""Old"", IF(ISBETWEEN(B5454, 20, 29), ""Young"", ""Other""))"),"Other")</f>
        <v>Other</v>
      </c>
    </row>
    <row r="5455" hidden="1">
      <c r="A5455" s="40">
        <v>23717.0</v>
      </c>
      <c r="B5455" s="39">
        <f t="shared" si="1"/>
        <v>57</v>
      </c>
      <c r="C5455" s="39" t="str">
        <f>IFERROR(__xludf.DUMMYFUNCTION("IF(ISBETWEEN(B5455,60,69), ""Old"", IF(ISBETWEEN(B5455, 20, 29), ""Young"", ""Other""))"),"Other")</f>
        <v>Other</v>
      </c>
    </row>
    <row r="5456" hidden="1">
      <c r="A5456" s="40">
        <v>23718.0</v>
      </c>
      <c r="B5456" s="39">
        <f t="shared" si="1"/>
        <v>57</v>
      </c>
      <c r="C5456" s="39" t="str">
        <f>IFERROR(__xludf.DUMMYFUNCTION("IF(ISBETWEEN(B5456,60,69), ""Old"", IF(ISBETWEEN(B5456, 20, 29), ""Young"", ""Other""))"),"Other")</f>
        <v>Other</v>
      </c>
    </row>
    <row r="5457" hidden="1">
      <c r="A5457" s="40">
        <v>23719.0</v>
      </c>
      <c r="B5457" s="39">
        <f t="shared" si="1"/>
        <v>57</v>
      </c>
      <c r="C5457" s="39" t="str">
        <f>IFERROR(__xludf.DUMMYFUNCTION("IF(ISBETWEEN(B5457,60,69), ""Old"", IF(ISBETWEEN(B5457, 20, 29), ""Young"", ""Other""))"),"Other")</f>
        <v>Other</v>
      </c>
    </row>
    <row r="5458" hidden="1">
      <c r="A5458" s="40">
        <v>23720.0</v>
      </c>
      <c r="B5458" s="39">
        <f t="shared" si="1"/>
        <v>57</v>
      </c>
      <c r="C5458" s="39" t="str">
        <f>IFERROR(__xludf.DUMMYFUNCTION("IF(ISBETWEEN(B5458,60,69), ""Old"", IF(ISBETWEEN(B5458, 20, 29), ""Young"", ""Other""))"),"Other")</f>
        <v>Other</v>
      </c>
    </row>
    <row r="5459" hidden="1">
      <c r="A5459" s="40">
        <v>23721.0</v>
      </c>
      <c r="B5459" s="39">
        <f t="shared" si="1"/>
        <v>57</v>
      </c>
      <c r="C5459" s="39" t="str">
        <f>IFERROR(__xludf.DUMMYFUNCTION("IF(ISBETWEEN(B5459,60,69), ""Old"", IF(ISBETWEEN(B5459, 20, 29), ""Young"", ""Other""))"),"Other")</f>
        <v>Other</v>
      </c>
    </row>
    <row r="5460" hidden="1">
      <c r="A5460" s="40">
        <v>23722.0</v>
      </c>
      <c r="B5460" s="39">
        <f t="shared" si="1"/>
        <v>57</v>
      </c>
      <c r="C5460" s="39" t="str">
        <f>IFERROR(__xludf.DUMMYFUNCTION("IF(ISBETWEEN(B5460,60,69), ""Old"", IF(ISBETWEEN(B5460, 20, 29), ""Young"", ""Other""))"),"Other")</f>
        <v>Other</v>
      </c>
    </row>
    <row r="5461" hidden="1">
      <c r="A5461" s="40">
        <v>23723.0</v>
      </c>
      <c r="B5461" s="39">
        <f t="shared" si="1"/>
        <v>57</v>
      </c>
      <c r="C5461" s="39" t="str">
        <f>IFERROR(__xludf.DUMMYFUNCTION("IF(ISBETWEEN(B5461,60,69), ""Old"", IF(ISBETWEEN(B5461, 20, 29), ""Young"", ""Other""))"),"Other")</f>
        <v>Other</v>
      </c>
    </row>
    <row r="5462" hidden="1">
      <c r="A5462" s="40">
        <v>23724.0</v>
      </c>
      <c r="B5462" s="39">
        <f t="shared" si="1"/>
        <v>57</v>
      </c>
      <c r="C5462" s="39" t="str">
        <f>IFERROR(__xludf.DUMMYFUNCTION("IF(ISBETWEEN(B5462,60,69), ""Old"", IF(ISBETWEEN(B5462, 20, 29), ""Young"", ""Other""))"),"Other")</f>
        <v>Other</v>
      </c>
    </row>
    <row r="5463" hidden="1">
      <c r="A5463" s="40">
        <v>23725.0</v>
      </c>
      <c r="B5463" s="39">
        <f t="shared" si="1"/>
        <v>57</v>
      </c>
      <c r="C5463" s="39" t="str">
        <f>IFERROR(__xludf.DUMMYFUNCTION("IF(ISBETWEEN(B5463,60,69), ""Old"", IF(ISBETWEEN(B5463, 20, 29), ""Young"", ""Other""))"),"Other")</f>
        <v>Other</v>
      </c>
    </row>
    <row r="5464" hidden="1">
      <c r="A5464" s="40">
        <v>23726.0</v>
      </c>
      <c r="B5464" s="39">
        <f t="shared" si="1"/>
        <v>57</v>
      </c>
      <c r="C5464" s="39" t="str">
        <f>IFERROR(__xludf.DUMMYFUNCTION("IF(ISBETWEEN(B5464,60,69), ""Old"", IF(ISBETWEEN(B5464, 20, 29), ""Young"", ""Other""))"),"Other")</f>
        <v>Other</v>
      </c>
    </row>
    <row r="5465" hidden="1">
      <c r="A5465" s="40">
        <v>23727.0</v>
      </c>
      <c r="B5465" s="39">
        <f t="shared" si="1"/>
        <v>57</v>
      </c>
      <c r="C5465" s="39" t="str">
        <f>IFERROR(__xludf.DUMMYFUNCTION("IF(ISBETWEEN(B5465,60,69), ""Old"", IF(ISBETWEEN(B5465, 20, 29), ""Young"", ""Other""))"),"Other")</f>
        <v>Other</v>
      </c>
    </row>
    <row r="5466" hidden="1">
      <c r="A5466" s="40">
        <v>23728.0</v>
      </c>
      <c r="B5466" s="39">
        <f t="shared" si="1"/>
        <v>57</v>
      </c>
      <c r="C5466" s="39" t="str">
        <f>IFERROR(__xludf.DUMMYFUNCTION("IF(ISBETWEEN(B5466,60,69), ""Old"", IF(ISBETWEEN(B5466, 20, 29), ""Young"", ""Other""))"),"Other")</f>
        <v>Other</v>
      </c>
    </row>
    <row r="5467" hidden="1">
      <c r="A5467" s="40">
        <v>23729.0</v>
      </c>
      <c r="B5467" s="39">
        <f t="shared" si="1"/>
        <v>57</v>
      </c>
      <c r="C5467" s="39" t="str">
        <f>IFERROR(__xludf.DUMMYFUNCTION("IF(ISBETWEEN(B5467,60,69), ""Old"", IF(ISBETWEEN(B5467, 20, 29), ""Young"", ""Other""))"),"Other")</f>
        <v>Other</v>
      </c>
    </row>
    <row r="5468" hidden="1">
      <c r="A5468" s="40">
        <v>23730.0</v>
      </c>
      <c r="B5468" s="39">
        <f t="shared" si="1"/>
        <v>57</v>
      </c>
      <c r="C5468" s="39" t="str">
        <f>IFERROR(__xludf.DUMMYFUNCTION("IF(ISBETWEEN(B5468,60,69), ""Old"", IF(ISBETWEEN(B5468, 20, 29), ""Young"", ""Other""))"),"Other")</f>
        <v>Other</v>
      </c>
    </row>
    <row r="5469" hidden="1">
      <c r="A5469" s="40">
        <v>23731.0</v>
      </c>
      <c r="B5469" s="39">
        <f t="shared" si="1"/>
        <v>57</v>
      </c>
      <c r="C5469" s="39" t="str">
        <f>IFERROR(__xludf.DUMMYFUNCTION("IF(ISBETWEEN(B5469,60,69), ""Old"", IF(ISBETWEEN(B5469, 20, 29), ""Young"", ""Other""))"),"Other")</f>
        <v>Other</v>
      </c>
    </row>
    <row r="5470" hidden="1">
      <c r="A5470" s="40">
        <v>23732.0</v>
      </c>
      <c r="B5470" s="39">
        <f t="shared" si="1"/>
        <v>57</v>
      </c>
      <c r="C5470" s="39" t="str">
        <f>IFERROR(__xludf.DUMMYFUNCTION("IF(ISBETWEEN(B5470,60,69), ""Old"", IF(ISBETWEEN(B5470, 20, 29), ""Young"", ""Other""))"),"Other")</f>
        <v>Other</v>
      </c>
    </row>
    <row r="5471" hidden="1">
      <c r="A5471" s="40">
        <v>23733.0</v>
      </c>
      <c r="B5471" s="39">
        <f t="shared" si="1"/>
        <v>57</v>
      </c>
      <c r="C5471" s="39" t="str">
        <f>IFERROR(__xludf.DUMMYFUNCTION("IF(ISBETWEEN(B5471,60,69), ""Old"", IF(ISBETWEEN(B5471, 20, 29), ""Young"", ""Other""))"),"Other")</f>
        <v>Other</v>
      </c>
    </row>
    <row r="5472" hidden="1">
      <c r="A5472" s="40">
        <v>23734.0</v>
      </c>
      <c r="B5472" s="39">
        <f t="shared" si="1"/>
        <v>57</v>
      </c>
      <c r="C5472" s="39" t="str">
        <f>IFERROR(__xludf.DUMMYFUNCTION("IF(ISBETWEEN(B5472,60,69), ""Old"", IF(ISBETWEEN(B5472, 20, 29), ""Young"", ""Other""))"),"Other")</f>
        <v>Other</v>
      </c>
    </row>
    <row r="5473" hidden="1">
      <c r="A5473" s="40">
        <v>23735.0</v>
      </c>
      <c r="B5473" s="39">
        <f t="shared" si="1"/>
        <v>57</v>
      </c>
      <c r="C5473" s="39" t="str">
        <f>IFERROR(__xludf.DUMMYFUNCTION("IF(ISBETWEEN(B5473,60,69), ""Old"", IF(ISBETWEEN(B5473, 20, 29), ""Young"", ""Other""))"),"Other")</f>
        <v>Other</v>
      </c>
    </row>
    <row r="5474" hidden="1">
      <c r="A5474" s="40">
        <v>23736.0</v>
      </c>
      <c r="B5474" s="39">
        <f t="shared" si="1"/>
        <v>57</v>
      </c>
      <c r="C5474" s="39" t="str">
        <f>IFERROR(__xludf.DUMMYFUNCTION("IF(ISBETWEEN(B5474,60,69), ""Old"", IF(ISBETWEEN(B5474, 20, 29), ""Young"", ""Other""))"),"Other")</f>
        <v>Other</v>
      </c>
    </row>
    <row r="5475" hidden="1">
      <c r="A5475" s="40">
        <v>23737.0</v>
      </c>
      <c r="B5475" s="39">
        <f t="shared" si="1"/>
        <v>57</v>
      </c>
      <c r="C5475" s="39" t="str">
        <f>IFERROR(__xludf.DUMMYFUNCTION("IF(ISBETWEEN(B5475,60,69), ""Old"", IF(ISBETWEEN(B5475, 20, 29), ""Young"", ""Other""))"),"Other")</f>
        <v>Other</v>
      </c>
    </row>
    <row r="5476" hidden="1">
      <c r="A5476" s="40">
        <v>23738.0</v>
      </c>
      <c r="B5476" s="39">
        <f t="shared" si="1"/>
        <v>57</v>
      </c>
      <c r="C5476" s="39" t="str">
        <f>IFERROR(__xludf.DUMMYFUNCTION("IF(ISBETWEEN(B5476,60,69), ""Old"", IF(ISBETWEEN(B5476, 20, 29), ""Young"", ""Other""))"),"Other")</f>
        <v>Other</v>
      </c>
    </row>
    <row r="5477" hidden="1">
      <c r="A5477" s="40">
        <v>23739.0</v>
      </c>
      <c r="B5477" s="39">
        <f t="shared" si="1"/>
        <v>57</v>
      </c>
      <c r="C5477" s="39" t="str">
        <f>IFERROR(__xludf.DUMMYFUNCTION("IF(ISBETWEEN(B5477,60,69), ""Old"", IF(ISBETWEEN(B5477, 20, 29), ""Young"", ""Other""))"),"Other")</f>
        <v>Other</v>
      </c>
    </row>
    <row r="5478" hidden="1">
      <c r="A5478" s="40">
        <v>23740.0</v>
      </c>
      <c r="B5478" s="39">
        <f t="shared" si="1"/>
        <v>57</v>
      </c>
      <c r="C5478" s="39" t="str">
        <f>IFERROR(__xludf.DUMMYFUNCTION("IF(ISBETWEEN(B5478,60,69), ""Old"", IF(ISBETWEEN(B5478, 20, 29), ""Young"", ""Other""))"),"Other")</f>
        <v>Other</v>
      </c>
    </row>
    <row r="5479" hidden="1">
      <c r="A5479" s="40">
        <v>23741.0</v>
      </c>
      <c r="B5479" s="39">
        <f t="shared" si="1"/>
        <v>57</v>
      </c>
      <c r="C5479" s="39" t="str">
        <f>IFERROR(__xludf.DUMMYFUNCTION("IF(ISBETWEEN(B5479,60,69), ""Old"", IF(ISBETWEEN(B5479, 20, 29), ""Young"", ""Other""))"),"Other")</f>
        <v>Other</v>
      </c>
    </row>
    <row r="5480" hidden="1">
      <c r="A5480" s="40">
        <v>23742.0</v>
      </c>
      <c r="B5480" s="39">
        <f t="shared" si="1"/>
        <v>57</v>
      </c>
      <c r="C5480" s="39" t="str">
        <f>IFERROR(__xludf.DUMMYFUNCTION("IF(ISBETWEEN(B5480,60,69), ""Old"", IF(ISBETWEEN(B5480, 20, 29), ""Young"", ""Other""))"),"Other")</f>
        <v>Other</v>
      </c>
    </row>
    <row r="5481" hidden="1">
      <c r="A5481" s="40">
        <v>23743.0</v>
      </c>
      <c r="B5481" s="39">
        <f t="shared" si="1"/>
        <v>57</v>
      </c>
      <c r="C5481" s="39" t="str">
        <f>IFERROR(__xludf.DUMMYFUNCTION("IF(ISBETWEEN(B5481,60,69), ""Old"", IF(ISBETWEEN(B5481, 20, 29), ""Young"", ""Other""))"),"Other")</f>
        <v>Other</v>
      </c>
    </row>
    <row r="5482" hidden="1">
      <c r="A5482" s="40">
        <v>23744.0</v>
      </c>
      <c r="B5482" s="39">
        <f t="shared" si="1"/>
        <v>56</v>
      </c>
      <c r="C5482" s="39" t="str">
        <f>IFERROR(__xludf.DUMMYFUNCTION("IF(ISBETWEEN(B5482,60,69), ""Old"", IF(ISBETWEEN(B5482, 20, 29), ""Young"", ""Other""))"),"Other")</f>
        <v>Other</v>
      </c>
    </row>
    <row r="5483" hidden="1">
      <c r="A5483" s="40">
        <v>23745.0</v>
      </c>
      <c r="B5483" s="39">
        <f t="shared" si="1"/>
        <v>56</v>
      </c>
      <c r="C5483" s="39" t="str">
        <f>IFERROR(__xludf.DUMMYFUNCTION("IF(ISBETWEEN(B5483,60,69), ""Old"", IF(ISBETWEEN(B5483, 20, 29), ""Young"", ""Other""))"),"Other")</f>
        <v>Other</v>
      </c>
    </row>
    <row r="5484" hidden="1">
      <c r="A5484" s="40">
        <v>23746.0</v>
      </c>
      <c r="B5484" s="39">
        <f t="shared" si="1"/>
        <v>56</v>
      </c>
      <c r="C5484" s="39" t="str">
        <f>IFERROR(__xludf.DUMMYFUNCTION("IF(ISBETWEEN(B5484,60,69), ""Old"", IF(ISBETWEEN(B5484, 20, 29), ""Young"", ""Other""))"),"Other")</f>
        <v>Other</v>
      </c>
    </row>
    <row r="5485" hidden="1">
      <c r="A5485" s="40">
        <v>23747.0</v>
      </c>
      <c r="B5485" s="39">
        <f t="shared" si="1"/>
        <v>56</v>
      </c>
      <c r="C5485" s="39" t="str">
        <f>IFERROR(__xludf.DUMMYFUNCTION("IF(ISBETWEEN(B5485,60,69), ""Old"", IF(ISBETWEEN(B5485, 20, 29), ""Young"", ""Other""))"),"Other")</f>
        <v>Other</v>
      </c>
    </row>
    <row r="5486" hidden="1">
      <c r="A5486" s="40">
        <v>23748.0</v>
      </c>
      <c r="B5486" s="39">
        <f t="shared" si="1"/>
        <v>56</v>
      </c>
      <c r="C5486" s="39" t="str">
        <f>IFERROR(__xludf.DUMMYFUNCTION("IF(ISBETWEEN(B5486,60,69), ""Old"", IF(ISBETWEEN(B5486, 20, 29), ""Young"", ""Other""))"),"Other")</f>
        <v>Other</v>
      </c>
    </row>
    <row r="5487" hidden="1">
      <c r="A5487" s="40">
        <v>23749.0</v>
      </c>
      <c r="B5487" s="39">
        <f t="shared" si="1"/>
        <v>56</v>
      </c>
      <c r="C5487" s="39" t="str">
        <f>IFERROR(__xludf.DUMMYFUNCTION("IF(ISBETWEEN(B5487,60,69), ""Old"", IF(ISBETWEEN(B5487, 20, 29), ""Young"", ""Other""))"),"Other")</f>
        <v>Other</v>
      </c>
    </row>
    <row r="5488" hidden="1">
      <c r="A5488" s="40">
        <v>23750.0</v>
      </c>
      <c r="B5488" s="39">
        <f t="shared" si="1"/>
        <v>56</v>
      </c>
      <c r="C5488" s="39" t="str">
        <f>IFERROR(__xludf.DUMMYFUNCTION("IF(ISBETWEEN(B5488,60,69), ""Old"", IF(ISBETWEEN(B5488, 20, 29), ""Young"", ""Other""))"),"Other")</f>
        <v>Other</v>
      </c>
    </row>
    <row r="5489" hidden="1">
      <c r="A5489" s="40">
        <v>23751.0</v>
      </c>
      <c r="B5489" s="39">
        <f t="shared" si="1"/>
        <v>56</v>
      </c>
      <c r="C5489" s="39" t="str">
        <f>IFERROR(__xludf.DUMMYFUNCTION("IF(ISBETWEEN(B5489,60,69), ""Old"", IF(ISBETWEEN(B5489, 20, 29), ""Young"", ""Other""))"),"Other")</f>
        <v>Other</v>
      </c>
    </row>
    <row r="5490" hidden="1">
      <c r="A5490" s="40">
        <v>23752.0</v>
      </c>
      <c r="B5490" s="39">
        <f t="shared" si="1"/>
        <v>56</v>
      </c>
      <c r="C5490" s="39" t="str">
        <f>IFERROR(__xludf.DUMMYFUNCTION("IF(ISBETWEEN(B5490,60,69), ""Old"", IF(ISBETWEEN(B5490, 20, 29), ""Young"", ""Other""))"),"Other")</f>
        <v>Other</v>
      </c>
    </row>
    <row r="5491" hidden="1">
      <c r="A5491" s="40">
        <v>23753.0</v>
      </c>
      <c r="B5491" s="39">
        <f t="shared" si="1"/>
        <v>56</v>
      </c>
      <c r="C5491" s="39" t="str">
        <f>IFERROR(__xludf.DUMMYFUNCTION("IF(ISBETWEEN(B5491,60,69), ""Old"", IF(ISBETWEEN(B5491, 20, 29), ""Young"", ""Other""))"),"Other")</f>
        <v>Other</v>
      </c>
    </row>
    <row r="5492" hidden="1">
      <c r="A5492" s="40">
        <v>23754.0</v>
      </c>
      <c r="B5492" s="39">
        <f t="shared" si="1"/>
        <v>56</v>
      </c>
      <c r="C5492" s="39" t="str">
        <f>IFERROR(__xludf.DUMMYFUNCTION("IF(ISBETWEEN(B5492,60,69), ""Old"", IF(ISBETWEEN(B5492, 20, 29), ""Young"", ""Other""))"),"Other")</f>
        <v>Other</v>
      </c>
    </row>
    <row r="5493" hidden="1">
      <c r="A5493" s="40">
        <v>23755.0</v>
      </c>
      <c r="B5493" s="39">
        <f t="shared" si="1"/>
        <v>56</v>
      </c>
      <c r="C5493" s="39" t="str">
        <f>IFERROR(__xludf.DUMMYFUNCTION("IF(ISBETWEEN(B5493,60,69), ""Old"", IF(ISBETWEEN(B5493, 20, 29), ""Young"", ""Other""))"),"Other")</f>
        <v>Other</v>
      </c>
    </row>
    <row r="5494" hidden="1">
      <c r="A5494" s="40">
        <v>23756.0</v>
      </c>
      <c r="B5494" s="39">
        <f t="shared" si="1"/>
        <v>56</v>
      </c>
      <c r="C5494" s="39" t="str">
        <f>IFERROR(__xludf.DUMMYFUNCTION("IF(ISBETWEEN(B5494,60,69), ""Old"", IF(ISBETWEEN(B5494, 20, 29), ""Young"", ""Other""))"),"Other")</f>
        <v>Other</v>
      </c>
    </row>
    <row r="5495" hidden="1">
      <c r="A5495" s="40">
        <v>23757.0</v>
      </c>
      <c r="B5495" s="39">
        <f t="shared" si="1"/>
        <v>56</v>
      </c>
      <c r="C5495" s="39" t="str">
        <f>IFERROR(__xludf.DUMMYFUNCTION("IF(ISBETWEEN(B5495,60,69), ""Old"", IF(ISBETWEEN(B5495, 20, 29), ""Young"", ""Other""))"),"Other")</f>
        <v>Other</v>
      </c>
    </row>
    <row r="5496" hidden="1">
      <c r="A5496" s="40">
        <v>23758.0</v>
      </c>
      <c r="B5496" s="39">
        <f t="shared" si="1"/>
        <v>56</v>
      </c>
      <c r="C5496" s="39" t="str">
        <f>IFERROR(__xludf.DUMMYFUNCTION("IF(ISBETWEEN(B5496,60,69), ""Old"", IF(ISBETWEEN(B5496, 20, 29), ""Young"", ""Other""))"),"Other")</f>
        <v>Other</v>
      </c>
    </row>
    <row r="5497" hidden="1">
      <c r="A5497" s="40">
        <v>23759.0</v>
      </c>
      <c r="B5497" s="39">
        <f t="shared" si="1"/>
        <v>56</v>
      </c>
      <c r="C5497" s="39" t="str">
        <f>IFERROR(__xludf.DUMMYFUNCTION("IF(ISBETWEEN(B5497,60,69), ""Old"", IF(ISBETWEEN(B5497, 20, 29), ""Young"", ""Other""))"),"Other")</f>
        <v>Other</v>
      </c>
    </row>
    <row r="5498" hidden="1">
      <c r="A5498" s="40">
        <v>23760.0</v>
      </c>
      <c r="B5498" s="39">
        <f t="shared" si="1"/>
        <v>56</v>
      </c>
      <c r="C5498" s="39" t="str">
        <f>IFERROR(__xludf.DUMMYFUNCTION("IF(ISBETWEEN(B5498,60,69), ""Old"", IF(ISBETWEEN(B5498, 20, 29), ""Young"", ""Other""))"),"Other")</f>
        <v>Other</v>
      </c>
    </row>
    <row r="5499" hidden="1">
      <c r="A5499" s="40">
        <v>23761.0</v>
      </c>
      <c r="B5499" s="39">
        <f t="shared" si="1"/>
        <v>56</v>
      </c>
      <c r="C5499" s="39" t="str">
        <f>IFERROR(__xludf.DUMMYFUNCTION("IF(ISBETWEEN(B5499,60,69), ""Old"", IF(ISBETWEEN(B5499, 20, 29), ""Young"", ""Other""))"),"Other")</f>
        <v>Other</v>
      </c>
    </row>
    <row r="5500" hidden="1">
      <c r="A5500" s="40">
        <v>23762.0</v>
      </c>
      <c r="B5500" s="39">
        <f t="shared" si="1"/>
        <v>56</v>
      </c>
      <c r="C5500" s="39" t="str">
        <f>IFERROR(__xludf.DUMMYFUNCTION("IF(ISBETWEEN(B5500,60,69), ""Old"", IF(ISBETWEEN(B5500, 20, 29), ""Young"", ""Other""))"),"Other")</f>
        <v>Other</v>
      </c>
    </row>
    <row r="5501" hidden="1">
      <c r="A5501" s="40">
        <v>23763.0</v>
      </c>
      <c r="B5501" s="39">
        <f t="shared" si="1"/>
        <v>56</v>
      </c>
      <c r="C5501" s="39" t="str">
        <f>IFERROR(__xludf.DUMMYFUNCTION("IF(ISBETWEEN(B5501,60,69), ""Old"", IF(ISBETWEEN(B5501, 20, 29), ""Young"", ""Other""))"),"Other")</f>
        <v>Other</v>
      </c>
    </row>
    <row r="5502" hidden="1">
      <c r="A5502" s="40">
        <v>23764.0</v>
      </c>
      <c r="B5502" s="39">
        <f t="shared" si="1"/>
        <v>56</v>
      </c>
      <c r="C5502" s="39" t="str">
        <f>IFERROR(__xludf.DUMMYFUNCTION("IF(ISBETWEEN(B5502,60,69), ""Old"", IF(ISBETWEEN(B5502, 20, 29), ""Young"", ""Other""))"),"Other")</f>
        <v>Other</v>
      </c>
    </row>
    <row r="5503" hidden="1">
      <c r="A5503" s="40">
        <v>23765.0</v>
      </c>
      <c r="B5503" s="39">
        <f t="shared" si="1"/>
        <v>56</v>
      </c>
      <c r="C5503" s="39" t="str">
        <f>IFERROR(__xludf.DUMMYFUNCTION("IF(ISBETWEEN(B5503,60,69), ""Old"", IF(ISBETWEEN(B5503, 20, 29), ""Young"", ""Other""))"),"Other")</f>
        <v>Other</v>
      </c>
    </row>
    <row r="5504" hidden="1">
      <c r="A5504" s="40">
        <v>23766.0</v>
      </c>
      <c r="B5504" s="39">
        <f t="shared" si="1"/>
        <v>56</v>
      </c>
      <c r="C5504" s="39" t="str">
        <f>IFERROR(__xludf.DUMMYFUNCTION("IF(ISBETWEEN(B5504,60,69), ""Old"", IF(ISBETWEEN(B5504, 20, 29), ""Young"", ""Other""))"),"Other")</f>
        <v>Other</v>
      </c>
    </row>
    <row r="5505" hidden="1">
      <c r="A5505" s="40">
        <v>23767.0</v>
      </c>
      <c r="B5505" s="39">
        <f t="shared" si="1"/>
        <v>56</v>
      </c>
      <c r="C5505" s="39" t="str">
        <f>IFERROR(__xludf.DUMMYFUNCTION("IF(ISBETWEEN(B5505,60,69), ""Old"", IF(ISBETWEEN(B5505, 20, 29), ""Young"", ""Other""))"),"Other")</f>
        <v>Other</v>
      </c>
    </row>
    <row r="5506" hidden="1">
      <c r="A5506" s="40">
        <v>23768.0</v>
      </c>
      <c r="B5506" s="39">
        <f t="shared" si="1"/>
        <v>56</v>
      </c>
      <c r="C5506" s="39" t="str">
        <f>IFERROR(__xludf.DUMMYFUNCTION("IF(ISBETWEEN(B5506,60,69), ""Old"", IF(ISBETWEEN(B5506, 20, 29), ""Young"", ""Other""))"),"Other")</f>
        <v>Other</v>
      </c>
    </row>
    <row r="5507" hidden="1">
      <c r="A5507" s="40">
        <v>23769.0</v>
      </c>
      <c r="B5507" s="39">
        <f t="shared" si="1"/>
        <v>56</v>
      </c>
      <c r="C5507" s="39" t="str">
        <f>IFERROR(__xludf.DUMMYFUNCTION("IF(ISBETWEEN(B5507,60,69), ""Old"", IF(ISBETWEEN(B5507, 20, 29), ""Young"", ""Other""))"),"Other")</f>
        <v>Other</v>
      </c>
    </row>
    <row r="5508" hidden="1">
      <c r="A5508" s="40">
        <v>23770.0</v>
      </c>
      <c r="B5508" s="39">
        <f t="shared" si="1"/>
        <v>56</v>
      </c>
      <c r="C5508" s="39" t="str">
        <f>IFERROR(__xludf.DUMMYFUNCTION("IF(ISBETWEEN(B5508,60,69), ""Old"", IF(ISBETWEEN(B5508, 20, 29), ""Young"", ""Other""))"),"Other")</f>
        <v>Other</v>
      </c>
    </row>
    <row r="5509" hidden="1">
      <c r="A5509" s="40">
        <v>23771.0</v>
      </c>
      <c r="B5509" s="39">
        <f t="shared" si="1"/>
        <v>56</v>
      </c>
      <c r="C5509" s="39" t="str">
        <f>IFERROR(__xludf.DUMMYFUNCTION("IF(ISBETWEEN(B5509,60,69), ""Old"", IF(ISBETWEEN(B5509, 20, 29), ""Young"", ""Other""))"),"Other")</f>
        <v>Other</v>
      </c>
    </row>
    <row r="5510" hidden="1">
      <c r="A5510" s="40">
        <v>23772.0</v>
      </c>
      <c r="B5510" s="39">
        <f t="shared" si="1"/>
        <v>56</v>
      </c>
      <c r="C5510" s="39" t="str">
        <f>IFERROR(__xludf.DUMMYFUNCTION("IF(ISBETWEEN(B5510,60,69), ""Old"", IF(ISBETWEEN(B5510, 20, 29), ""Young"", ""Other""))"),"Other")</f>
        <v>Other</v>
      </c>
    </row>
    <row r="5511" hidden="1">
      <c r="A5511" s="40">
        <v>23773.0</v>
      </c>
      <c r="B5511" s="39">
        <f t="shared" si="1"/>
        <v>56</v>
      </c>
      <c r="C5511" s="39" t="str">
        <f>IFERROR(__xludf.DUMMYFUNCTION("IF(ISBETWEEN(B5511,60,69), ""Old"", IF(ISBETWEEN(B5511, 20, 29), ""Young"", ""Other""))"),"Other")</f>
        <v>Other</v>
      </c>
    </row>
    <row r="5512" hidden="1">
      <c r="A5512" s="40">
        <v>23774.0</v>
      </c>
      <c r="B5512" s="39">
        <f t="shared" si="1"/>
        <v>56</v>
      </c>
      <c r="C5512" s="39" t="str">
        <f>IFERROR(__xludf.DUMMYFUNCTION("IF(ISBETWEEN(B5512,60,69), ""Old"", IF(ISBETWEEN(B5512, 20, 29), ""Young"", ""Other""))"),"Other")</f>
        <v>Other</v>
      </c>
    </row>
    <row r="5513" hidden="1">
      <c r="A5513" s="40">
        <v>23775.0</v>
      </c>
      <c r="B5513" s="39">
        <f t="shared" si="1"/>
        <v>56</v>
      </c>
      <c r="C5513" s="39" t="str">
        <f>IFERROR(__xludf.DUMMYFUNCTION("IF(ISBETWEEN(B5513,60,69), ""Old"", IF(ISBETWEEN(B5513, 20, 29), ""Young"", ""Other""))"),"Other")</f>
        <v>Other</v>
      </c>
    </row>
    <row r="5514" hidden="1">
      <c r="A5514" s="40">
        <v>23776.0</v>
      </c>
      <c r="B5514" s="39">
        <f t="shared" si="1"/>
        <v>56</v>
      </c>
      <c r="C5514" s="39" t="str">
        <f>IFERROR(__xludf.DUMMYFUNCTION("IF(ISBETWEEN(B5514,60,69), ""Old"", IF(ISBETWEEN(B5514, 20, 29), ""Young"", ""Other""))"),"Other")</f>
        <v>Other</v>
      </c>
    </row>
    <row r="5515" hidden="1">
      <c r="A5515" s="40">
        <v>23777.0</v>
      </c>
      <c r="B5515" s="39">
        <f t="shared" si="1"/>
        <v>56</v>
      </c>
      <c r="C5515" s="39" t="str">
        <f>IFERROR(__xludf.DUMMYFUNCTION("IF(ISBETWEEN(B5515,60,69), ""Old"", IF(ISBETWEEN(B5515, 20, 29), ""Young"", ""Other""))"),"Other")</f>
        <v>Other</v>
      </c>
    </row>
    <row r="5516" hidden="1">
      <c r="A5516" s="40">
        <v>23778.0</v>
      </c>
      <c r="B5516" s="39">
        <f t="shared" si="1"/>
        <v>56</v>
      </c>
      <c r="C5516" s="39" t="str">
        <f>IFERROR(__xludf.DUMMYFUNCTION("IF(ISBETWEEN(B5516,60,69), ""Old"", IF(ISBETWEEN(B5516, 20, 29), ""Young"", ""Other""))"),"Other")</f>
        <v>Other</v>
      </c>
    </row>
    <row r="5517" hidden="1">
      <c r="A5517" s="40">
        <v>23779.0</v>
      </c>
      <c r="B5517" s="39">
        <f t="shared" si="1"/>
        <v>56</v>
      </c>
      <c r="C5517" s="39" t="str">
        <f>IFERROR(__xludf.DUMMYFUNCTION("IF(ISBETWEEN(B5517,60,69), ""Old"", IF(ISBETWEEN(B5517, 20, 29), ""Young"", ""Other""))"),"Other")</f>
        <v>Other</v>
      </c>
    </row>
    <row r="5518" hidden="1">
      <c r="A5518" s="40">
        <v>23780.0</v>
      </c>
      <c r="B5518" s="39">
        <f t="shared" si="1"/>
        <v>56</v>
      </c>
      <c r="C5518" s="39" t="str">
        <f>IFERROR(__xludf.DUMMYFUNCTION("IF(ISBETWEEN(B5518,60,69), ""Old"", IF(ISBETWEEN(B5518, 20, 29), ""Young"", ""Other""))"),"Other")</f>
        <v>Other</v>
      </c>
    </row>
    <row r="5519" hidden="1">
      <c r="A5519" s="40">
        <v>23781.0</v>
      </c>
      <c r="B5519" s="39">
        <f t="shared" si="1"/>
        <v>56</v>
      </c>
      <c r="C5519" s="39" t="str">
        <f>IFERROR(__xludf.DUMMYFUNCTION("IF(ISBETWEEN(B5519,60,69), ""Old"", IF(ISBETWEEN(B5519, 20, 29), ""Young"", ""Other""))"),"Other")</f>
        <v>Other</v>
      </c>
    </row>
    <row r="5520" hidden="1">
      <c r="A5520" s="40">
        <v>23782.0</v>
      </c>
      <c r="B5520" s="39">
        <f t="shared" si="1"/>
        <v>56</v>
      </c>
      <c r="C5520" s="39" t="str">
        <f>IFERROR(__xludf.DUMMYFUNCTION("IF(ISBETWEEN(B5520,60,69), ""Old"", IF(ISBETWEEN(B5520, 20, 29), ""Young"", ""Other""))"),"Other")</f>
        <v>Other</v>
      </c>
    </row>
    <row r="5521" hidden="1">
      <c r="A5521" s="40">
        <v>23783.0</v>
      </c>
      <c r="B5521" s="39">
        <f t="shared" si="1"/>
        <v>56</v>
      </c>
      <c r="C5521" s="39" t="str">
        <f>IFERROR(__xludf.DUMMYFUNCTION("IF(ISBETWEEN(B5521,60,69), ""Old"", IF(ISBETWEEN(B5521, 20, 29), ""Young"", ""Other""))"),"Other")</f>
        <v>Other</v>
      </c>
    </row>
    <row r="5522" hidden="1">
      <c r="A5522" s="40">
        <v>23784.0</v>
      </c>
      <c r="B5522" s="39">
        <f t="shared" si="1"/>
        <v>56</v>
      </c>
      <c r="C5522" s="39" t="str">
        <f>IFERROR(__xludf.DUMMYFUNCTION("IF(ISBETWEEN(B5522,60,69), ""Old"", IF(ISBETWEEN(B5522, 20, 29), ""Young"", ""Other""))"),"Other")</f>
        <v>Other</v>
      </c>
    </row>
    <row r="5523" hidden="1">
      <c r="A5523" s="40">
        <v>23785.0</v>
      </c>
      <c r="B5523" s="39">
        <f t="shared" si="1"/>
        <v>56</v>
      </c>
      <c r="C5523" s="39" t="str">
        <f>IFERROR(__xludf.DUMMYFUNCTION("IF(ISBETWEEN(B5523,60,69), ""Old"", IF(ISBETWEEN(B5523, 20, 29), ""Young"", ""Other""))"),"Other")</f>
        <v>Other</v>
      </c>
    </row>
    <row r="5524" hidden="1">
      <c r="A5524" s="40">
        <v>23786.0</v>
      </c>
      <c r="B5524" s="39">
        <f t="shared" si="1"/>
        <v>56</v>
      </c>
      <c r="C5524" s="39" t="str">
        <f>IFERROR(__xludf.DUMMYFUNCTION("IF(ISBETWEEN(B5524,60,69), ""Old"", IF(ISBETWEEN(B5524, 20, 29), ""Young"", ""Other""))"),"Other")</f>
        <v>Other</v>
      </c>
    </row>
    <row r="5525" hidden="1">
      <c r="A5525" s="40">
        <v>23787.0</v>
      </c>
      <c r="B5525" s="39">
        <f t="shared" si="1"/>
        <v>56</v>
      </c>
      <c r="C5525" s="39" t="str">
        <f>IFERROR(__xludf.DUMMYFUNCTION("IF(ISBETWEEN(B5525,60,69), ""Old"", IF(ISBETWEEN(B5525, 20, 29), ""Young"", ""Other""))"),"Other")</f>
        <v>Other</v>
      </c>
    </row>
    <row r="5526" hidden="1">
      <c r="A5526" s="40">
        <v>23788.0</v>
      </c>
      <c r="B5526" s="39">
        <f t="shared" si="1"/>
        <v>56</v>
      </c>
      <c r="C5526" s="39" t="str">
        <f>IFERROR(__xludf.DUMMYFUNCTION("IF(ISBETWEEN(B5526,60,69), ""Old"", IF(ISBETWEEN(B5526, 20, 29), ""Young"", ""Other""))"),"Other")</f>
        <v>Other</v>
      </c>
    </row>
    <row r="5527" hidden="1">
      <c r="A5527" s="40">
        <v>23789.0</v>
      </c>
      <c r="B5527" s="39">
        <f t="shared" si="1"/>
        <v>56</v>
      </c>
      <c r="C5527" s="39" t="str">
        <f>IFERROR(__xludf.DUMMYFUNCTION("IF(ISBETWEEN(B5527,60,69), ""Old"", IF(ISBETWEEN(B5527, 20, 29), ""Young"", ""Other""))"),"Other")</f>
        <v>Other</v>
      </c>
    </row>
    <row r="5528" hidden="1">
      <c r="A5528" s="40">
        <v>23790.0</v>
      </c>
      <c r="B5528" s="39">
        <f t="shared" si="1"/>
        <v>56</v>
      </c>
      <c r="C5528" s="39" t="str">
        <f>IFERROR(__xludf.DUMMYFUNCTION("IF(ISBETWEEN(B5528,60,69), ""Old"", IF(ISBETWEEN(B5528, 20, 29), ""Young"", ""Other""))"),"Other")</f>
        <v>Other</v>
      </c>
    </row>
    <row r="5529" hidden="1">
      <c r="A5529" s="40">
        <v>23791.0</v>
      </c>
      <c r="B5529" s="39">
        <f t="shared" si="1"/>
        <v>56</v>
      </c>
      <c r="C5529" s="39" t="str">
        <f>IFERROR(__xludf.DUMMYFUNCTION("IF(ISBETWEEN(B5529,60,69), ""Old"", IF(ISBETWEEN(B5529, 20, 29), ""Young"", ""Other""))"),"Other")</f>
        <v>Other</v>
      </c>
    </row>
    <row r="5530" hidden="1">
      <c r="A5530" s="40">
        <v>23792.0</v>
      </c>
      <c r="B5530" s="39">
        <f t="shared" si="1"/>
        <v>56</v>
      </c>
      <c r="C5530" s="39" t="str">
        <f>IFERROR(__xludf.DUMMYFUNCTION("IF(ISBETWEEN(B5530,60,69), ""Old"", IF(ISBETWEEN(B5530, 20, 29), ""Young"", ""Other""))"),"Other")</f>
        <v>Other</v>
      </c>
    </row>
    <row r="5531" hidden="1">
      <c r="A5531" s="40">
        <v>23793.0</v>
      </c>
      <c r="B5531" s="39">
        <f t="shared" si="1"/>
        <v>56</v>
      </c>
      <c r="C5531" s="39" t="str">
        <f>IFERROR(__xludf.DUMMYFUNCTION("IF(ISBETWEEN(B5531,60,69), ""Old"", IF(ISBETWEEN(B5531, 20, 29), ""Young"", ""Other""))"),"Other")</f>
        <v>Other</v>
      </c>
    </row>
    <row r="5532" hidden="1">
      <c r="A5532" s="40">
        <v>23794.0</v>
      </c>
      <c r="B5532" s="39">
        <f t="shared" si="1"/>
        <v>56</v>
      </c>
      <c r="C5532" s="39" t="str">
        <f>IFERROR(__xludf.DUMMYFUNCTION("IF(ISBETWEEN(B5532,60,69), ""Old"", IF(ISBETWEEN(B5532, 20, 29), ""Young"", ""Other""))"),"Other")</f>
        <v>Other</v>
      </c>
    </row>
    <row r="5533" hidden="1">
      <c r="A5533" s="40">
        <v>23795.0</v>
      </c>
      <c r="B5533" s="39">
        <f t="shared" si="1"/>
        <v>56</v>
      </c>
      <c r="C5533" s="39" t="str">
        <f>IFERROR(__xludf.DUMMYFUNCTION("IF(ISBETWEEN(B5533,60,69), ""Old"", IF(ISBETWEEN(B5533, 20, 29), ""Young"", ""Other""))"),"Other")</f>
        <v>Other</v>
      </c>
    </row>
    <row r="5534" hidden="1">
      <c r="A5534" s="40">
        <v>23796.0</v>
      </c>
      <c r="B5534" s="39">
        <f t="shared" si="1"/>
        <v>56</v>
      </c>
      <c r="C5534" s="39" t="str">
        <f>IFERROR(__xludf.DUMMYFUNCTION("IF(ISBETWEEN(B5534,60,69), ""Old"", IF(ISBETWEEN(B5534, 20, 29), ""Young"", ""Other""))"),"Other")</f>
        <v>Other</v>
      </c>
    </row>
    <row r="5535" hidden="1">
      <c r="A5535" s="40">
        <v>23797.0</v>
      </c>
      <c r="B5535" s="39">
        <f t="shared" si="1"/>
        <v>56</v>
      </c>
      <c r="C5535" s="39" t="str">
        <f>IFERROR(__xludf.DUMMYFUNCTION("IF(ISBETWEEN(B5535,60,69), ""Old"", IF(ISBETWEEN(B5535, 20, 29), ""Young"", ""Other""))"),"Other")</f>
        <v>Other</v>
      </c>
    </row>
    <row r="5536" hidden="1">
      <c r="A5536" s="40">
        <v>23798.0</v>
      </c>
      <c r="B5536" s="39">
        <f t="shared" si="1"/>
        <v>56</v>
      </c>
      <c r="C5536" s="39" t="str">
        <f>IFERROR(__xludf.DUMMYFUNCTION("IF(ISBETWEEN(B5536,60,69), ""Old"", IF(ISBETWEEN(B5536, 20, 29), ""Young"", ""Other""))"),"Other")</f>
        <v>Other</v>
      </c>
    </row>
    <row r="5537" hidden="1">
      <c r="A5537" s="40">
        <v>23799.0</v>
      </c>
      <c r="B5537" s="39">
        <f t="shared" si="1"/>
        <v>56</v>
      </c>
      <c r="C5537" s="39" t="str">
        <f>IFERROR(__xludf.DUMMYFUNCTION("IF(ISBETWEEN(B5537,60,69), ""Old"", IF(ISBETWEEN(B5537, 20, 29), ""Young"", ""Other""))"),"Other")</f>
        <v>Other</v>
      </c>
    </row>
    <row r="5538" hidden="1">
      <c r="A5538" s="40">
        <v>23800.0</v>
      </c>
      <c r="B5538" s="39">
        <f t="shared" si="1"/>
        <v>56</v>
      </c>
      <c r="C5538" s="39" t="str">
        <f>IFERROR(__xludf.DUMMYFUNCTION("IF(ISBETWEEN(B5538,60,69), ""Old"", IF(ISBETWEEN(B5538, 20, 29), ""Young"", ""Other""))"),"Other")</f>
        <v>Other</v>
      </c>
    </row>
    <row r="5539" hidden="1">
      <c r="A5539" s="40">
        <v>23801.0</v>
      </c>
      <c r="B5539" s="39">
        <f t="shared" si="1"/>
        <v>56</v>
      </c>
      <c r="C5539" s="39" t="str">
        <f>IFERROR(__xludf.DUMMYFUNCTION("IF(ISBETWEEN(B5539,60,69), ""Old"", IF(ISBETWEEN(B5539, 20, 29), ""Young"", ""Other""))"),"Other")</f>
        <v>Other</v>
      </c>
    </row>
    <row r="5540" hidden="1">
      <c r="A5540" s="40">
        <v>23802.0</v>
      </c>
      <c r="B5540" s="39">
        <f t="shared" si="1"/>
        <v>56</v>
      </c>
      <c r="C5540" s="39" t="str">
        <f>IFERROR(__xludf.DUMMYFUNCTION("IF(ISBETWEEN(B5540,60,69), ""Old"", IF(ISBETWEEN(B5540, 20, 29), ""Young"", ""Other""))"),"Other")</f>
        <v>Other</v>
      </c>
    </row>
    <row r="5541" hidden="1">
      <c r="A5541" s="40">
        <v>23803.0</v>
      </c>
      <c r="B5541" s="39">
        <f t="shared" si="1"/>
        <v>56</v>
      </c>
      <c r="C5541" s="39" t="str">
        <f>IFERROR(__xludf.DUMMYFUNCTION("IF(ISBETWEEN(B5541,60,69), ""Old"", IF(ISBETWEEN(B5541, 20, 29), ""Young"", ""Other""))"),"Other")</f>
        <v>Other</v>
      </c>
    </row>
    <row r="5542" hidden="1">
      <c r="A5542" s="40">
        <v>23804.0</v>
      </c>
      <c r="B5542" s="39">
        <f t="shared" si="1"/>
        <v>56</v>
      </c>
      <c r="C5542" s="39" t="str">
        <f>IFERROR(__xludf.DUMMYFUNCTION("IF(ISBETWEEN(B5542,60,69), ""Old"", IF(ISBETWEEN(B5542, 20, 29), ""Young"", ""Other""))"),"Other")</f>
        <v>Other</v>
      </c>
    </row>
    <row r="5543" hidden="1">
      <c r="A5543" s="40">
        <v>23805.0</v>
      </c>
      <c r="B5543" s="39">
        <f t="shared" si="1"/>
        <v>56</v>
      </c>
      <c r="C5543" s="39" t="str">
        <f>IFERROR(__xludf.DUMMYFUNCTION("IF(ISBETWEEN(B5543,60,69), ""Old"", IF(ISBETWEEN(B5543, 20, 29), ""Young"", ""Other""))"),"Other")</f>
        <v>Other</v>
      </c>
    </row>
    <row r="5544" hidden="1">
      <c r="A5544" s="40">
        <v>23806.0</v>
      </c>
      <c r="B5544" s="39">
        <f t="shared" si="1"/>
        <v>56</v>
      </c>
      <c r="C5544" s="39" t="str">
        <f>IFERROR(__xludf.DUMMYFUNCTION("IF(ISBETWEEN(B5544,60,69), ""Old"", IF(ISBETWEEN(B5544, 20, 29), ""Young"", ""Other""))"),"Other")</f>
        <v>Other</v>
      </c>
    </row>
    <row r="5545" hidden="1">
      <c r="A5545" s="40">
        <v>23807.0</v>
      </c>
      <c r="B5545" s="39">
        <f t="shared" si="1"/>
        <v>56</v>
      </c>
      <c r="C5545" s="39" t="str">
        <f>IFERROR(__xludf.DUMMYFUNCTION("IF(ISBETWEEN(B5545,60,69), ""Old"", IF(ISBETWEEN(B5545, 20, 29), ""Young"", ""Other""))"),"Other")</f>
        <v>Other</v>
      </c>
    </row>
    <row r="5546" hidden="1">
      <c r="A5546" s="40">
        <v>23808.0</v>
      </c>
      <c r="B5546" s="39">
        <f t="shared" si="1"/>
        <v>56</v>
      </c>
      <c r="C5546" s="39" t="str">
        <f>IFERROR(__xludf.DUMMYFUNCTION("IF(ISBETWEEN(B5546,60,69), ""Old"", IF(ISBETWEEN(B5546, 20, 29), ""Young"", ""Other""))"),"Other")</f>
        <v>Other</v>
      </c>
    </row>
    <row r="5547" hidden="1">
      <c r="A5547" s="40">
        <v>23809.0</v>
      </c>
      <c r="B5547" s="39">
        <f t="shared" si="1"/>
        <v>56</v>
      </c>
      <c r="C5547" s="39" t="str">
        <f>IFERROR(__xludf.DUMMYFUNCTION("IF(ISBETWEEN(B5547,60,69), ""Old"", IF(ISBETWEEN(B5547, 20, 29), ""Young"", ""Other""))"),"Other")</f>
        <v>Other</v>
      </c>
    </row>
    <row r="5548" hidden="1">
      <c r="A5548" s="40">
        <v>23810.0</v>
      </c>
      <c r="B5548" s="39">
        <f t="shared" si="1"/>
        <v>56</v>
      </c>
      <c r="C5548" s="39" t="str">
        <f>IFERROR(__xludf.DUMMYFUNCTION("IF(ISBETWEEN(B5548,60,69), ""Old"", IF(ISBETWEEN(B5548, 20, 29), ""Young"", ""Other""))"),"Other")</f>
        <v>Other</v>
      </c>
    </row>
    <row r="5549" hidden="1">
      <c r="A5549" s="40">
        <v>23811.0</v>
      </c>
      <c r="B5549" s="39">
        <f t="shared" si="1"/>
        <v>56</v>
      </c>
      <c r="C5549" s="39" t="str">
        <f>IFERROR(__xludf.DUMMYFUNCTION("IF(ISBETWEEN(B5549,60,69), ""Old"", IF(ISBETWEEN(B5549, 20, 29), ""Young"", ""Other""))"),"Other")</f>
        <v>Other</v>
      </c>
    </row>
    <row r="5550" hidden="1">
      <c r="A5550" s="40">
        <v>23812.0</v>
      </c>
      <c r="B5550" s="39">
        <f t="shared" si="1"/>
        <v>56</v>
      </c>
      <c r="C5550" s="39" t="str">
        <f>IFERROR(__xludf.DUMMYFUNCTION("IF(ISBETWEEN(B5550,60,69), ""Old"", IF(ISBETWEEN(B5550, 20, 29), ""Young"", ""Other""))"),"Other")</f>
        <v>Other</v>
      </c>
    </row>
    <row r="5551" hidden="1">
      <c r="A5551" s="40">
        <v>23813.0</v>
      </c>
      <c r="B5551" s="39">
        <f t="shared" si="1"/>
        <v>56</v>
      </c>
      <c r="C5551" s="39" t="str">
        <f>IFERROR(__xludf.DUMMYFUNCTION("IF(ISBETWEEN(B5551,60,69), ""Old"", IF(ISBETWEEN(B5551, 20, 29), ""Young"", ""Other""))"),"Other")</f>
        <v>Other</v>
      </c>
    </row>
    <row r="5552" hidden="1">
      <c r="A5552" s="40">
        <v>23814.0</v>
      </c>
      <c r="B5552" s="39">
        <f t="shared" si="1"/>
        <v>56</v>
      </c>
      <c r="C5552" s="39" t="str">
        <f>IFERROR(__xludf.DUMMYFUNCTION("IF(ISBETWEEN(B5552,60,69), ""Old"", IF(ISBETWEEN(B5552, 20, 29), ""Young"", ""Other""))"),"Other")</f>
        <v>Other</v>
      </c>
    </row>
    <row r="5553" hidden="1">
      <c r="A5553" s="40">
        <v>23815.0</v>
      </c>
      <c r="B5553" s="39">
        <f t="shared" si="1"/>
        <v>56</v>
      </c>
      <c r="C5553" s="39" t="str">
        <f>IFERROR(__xludf.DUMMYFUNCTION("IF(ISBETWEEN(B5553,60,69), ""Old"", IF(ISBETWEEN(B5553, 20, 29), ""Young"", ""Other""))"),"Other")</f>
        <v>Other</v>
      </c>
    </row>
    <row r="5554" hidden="1">
      <c r="A5554" s="40">
        <v>23816.0</v>
      </c>
      <c r="B5554" s="39">
        <f t="shared" si="1"/>
        <v>56</v>
      </c>
      <c r="C5554" s="39" t="str">
        <f>IFERROR(__xludf.DUMMYFUNCTION("IF(ISBETWEEN(B5554,60,69), ""Old"", IF(ISBETWEEN(B5554, 20, 29), ""Young"", ""Other""))"),"Other")</f>
        <v>Other</v>
      </c>
    </row>
    <row r="5555" hidden="1">
      <c r="A5555" s="40">
        <v>23817.0</v>
      </c>
      <c r="B5555" s="39">
        <f t="shared" si="1"/>
        <v>56</v>
      </c>
      <c r="C5555" s="39" t="str">
        <f>IFERROR(__xludf.DUMMYFUNCTION("IF(ISBETWEEN(B5555,60,69), ""Old"", IF(ISBETWEEN(B5555, 20, 29), ""Young"", ""Other""))"),"Other")</f>
        <v>Other</v>
      </c>
    </row>
    <row r="5556" hidden="1">
      <c r="A5556" s="40">
        <v>23818.0</v>
      </c>
      <c r="B5556" s="39">
        <f t="shared" si="1"/>
        <v>56</v>
      </c>
      <c r="C5556" s="39" t="str">
        <f>IFERROR(__xludf.DUMMYFUNCTION("IF(ISBETWEEN(B5556,60,69), ""Old"", IF(ISBETWEEN(B5556, 20, 29), ""Young"", ""Other""))"),"Other")</f>
        <v>Other</v>
      </c>
    </row>
    <row r="5557" hidden="1">
      <c r="A5557" s="40">
        <v>23819.0</v>
      </c>
      <c r="B5557" s="39">
        <f t="shared" si="1"/>
        <v>56</v>
      </c>
      <c r="C5557" s="39" t="str">
        <f>IFERROR(__xludf.DUMMYFUNCTION("IF(ISBETWEEN(B5557,60,69), ""Old"", IF(ISBETWEEN(B5557, 20, 29), ""Young"", ""Other""))"),"Other")</f>
        <v>Other</v>
      </c>
    </row>
    <row r="5558" hidden="1">
      <c r="A5558" s="40">
        <v>23820.0</v>
      </c>
      <c r="B5558" s="39">
        <f t="shared" si="1"/>
        <v>56</v>
      </c>
      <c r="C5558" s="39" t="str">
        <f>IFERROR(__xludf.DUMMYFUNCTION("IF(ISBETWEEN(B5558,60,69), ""Old"", IF(ISBETWEEN(B5558, 20, 29), ""Young"", ""Other""))"),"Other")</f>
        <v>Other</v>
      </c>
    </row>
    <row r="5559" hidden="1">
      <c r="A5559" s="40">
        <v>23821.0</v>
      </c>
      <c r="B5559" s="39">
        <f t="shared" si="1"/>
        <v>56</v>
      </c>
      <c r="C5559" s="39" t="str">
        <f>IFERROR(__xludf.DUMMYFUNCTION("IF(ISBETWEEN(B5559,60,69), ""Old"", IF(ISBETWEEN(B5559, 20, 29), ""Young"", ""Other""))"),"Other")</f>
        <v>Other</v>
      </c>
    </row>
    <row r="5560" hidden="1">
      <c r="A5560" s="40">
        <v>23822.0</v>
      </c>
      <c r="B5560" s="39">
        <f t="shared" si="1"/>
        <v>56</v>
      </c>
      <c r="C5560" s="39" t="str">
        <f>IFERROR(__xludf.DUMMYFUNCTION("IF(ISBETWEEN(B5560,60,69), ""Old"", IF(ISBETWEEN(B5560, 20, 29), ""Young"", ""Other""))"),"Other")</f>
        <v>Other</v>
      </c>
    </row>
    <row r="5561" hidden="1">
      <c r="A5561" s="40">
        <v>23823.0</v>
      </c>
      <c r="B5561" s="39">
        <f t="shared" si="1"/>
        <v>56</v>
      </c>
      <c r="C5561" s="39" t="str">
        <f>IFERROR(__xludf.DUMMYFUNCTION("IF(ISBETWEEN(B5561,60,69), ""Old"", IF(ISBETWEEN(B5561, 20, 29), ""Young"", ""Other""))"),"Other")</f>
        <v>Other</v>
      </c>
    </row>
    <row r="5562" hidden="1">
      <c r="A5562" s="40">
        <v>23824.0</v>
      </c>
      <c r="B5562" s="39">
        <f t="shared" si="1"/>
        <v>56</v>
      </c>
      <c r="C5562" s="39" t="str">
        <f>IFERROR(__xludf.DUMMYFUNCTION("IF(ISBETWEEN(B5562,60,69), ""Old"", IF(ISBETWEEN(B5562, 20, 29), ""Young"", ""Other""))"),"Other")</f>
        <v>Other</v>
      </c>
    </row>
    <row r="5563" hidden="1">
      <c r="A5563" s="40">
        <v>23825.0</v>
      </c>
      <c r="B5563" s="39">
        <f t="shared" si="1"/>
        <v>56</v>
      </c>
      <c r="C5563" s="39" t="str">
        <f>IFERROR(__xludf.DUMMYFUNCTION("IF(ISBETWEEN(B5563,60,69), ""Old"", IF(ISBETWEEN(B5563, 20, 29), ""Young"", ""Other""))"),"Other")</f>
        <v>Other</v>
      </c>
    </row>
    <row r="5564" hidden="1">
      <c r="A5564" s="40">
        <v>23826.0</v>
      </c>
      <c r="B5564" s="39">
        <f t="shared" si="1"/>
        <v>56</v>
      </c>
      <c r="C5564" s="39" t="str">
        <f>IFERROR(__xludf.DUMMYFUNCTION("IF(ISBETWEEN(B5564,60,69), ""Old"", IF(ISBETWEEN(B5564, 20, 29), ""Young"", ""Other""))"),"Other")</f>
        <v>Other</v>
      </c>
    </row>
    <row r="5565" hidden="1">
      <c r="A5565" s="40">
        <v>23827.0</v>
      </c>
      <c r="B5565" s="39">
        <f t="shared" si="1"/>
        <v>56</v>
      </c>
      <c r="C5565" s="39" t="str">
        <f>IFERROR(__xludf.DUMMYFUNCTION("IF(ISBETWEEN(B5565,60,69), ""Old"", IF(ISBETWEEN(B5565, 20, 29), ""Young"", ""Other""))"),"Other")</f>
        <v>Other</v>
      </c>
    </row>
    <row r="5566" hidden="1">
      <c r="A5566" s="40">
        <v>23828.0</v>
      </c>
      <c r="B5566" s="39">
        <f t="shared" si="1"/>
        <v>56</v>
      </c>
      <c r="C5566" s="39" t="str">
        <f>IFERROR(__xludf.DUMMYFUNCTION("IF(ISBETWEEN(B5566,60,69), ""Old"", IF(ISBETWEEN(B5566, 20, 29), ""Young"", ""Other""))"),"Other")</f>
        <v>Other</v>
      </c>
    </row>
    <row r="5567" hidden="1">
      <c r="A5567" s="40">
        <v>23829.0</v>
      </c>
      <c r="B5567" s="39">
        <f t="shared" si="1"/>
        <v>56</v>
      </c>
      <c r="C5567" s="39" t="str">
        <f>IFERROR(__xludf.DUMMYFUNCTION("IF(ISBETWEEN(B5567,60,69), ""Old"", IF(ISBETWEEN(B5567, 20, 29), ""Young"", ""Other""))"),"Other")</f>
        <v>Other</v>
      </c>
    </row>
    <row r="5568" hidden="1">
      <c r="A5568" s="40">
        <v>23830.0</v>
      </c>
      <c r="B5568" s="39">
        <f t="shared" si="1"/>
        <v>56</v>
      </c>
      <c r="C5568" s="39" t="str">
        <f>IFERROR(__xludf.DUMMYFUNCTION("IF(ISBETWEEN(B5568,60,69), ""Old"", IF(ISBETWEEN(B5568, 20, 29), ""Young"", ""Other""))"),"Other")</f>
        <v>Other</v>
      </c>
    </row>
    <row r="5569" hidden="1">
      <c r="A5569" s="40">
        <v>23831.0</v>
      </c>
      <c r="B5569" s="39">
        <f t="shared" si="1"/>
        <v>56</v>
      </c>
      <c r="C5569" s="39" t="str">
        <f>IFERROR(__xludf.DUMMYFUNCTION("IF(ISBETWEEN(B5569,60,69), ""Old"", IF(ISBETWEEN(B5569, 20, 29), ""Young"", ""Other""))"),"Other")</f>
        <v>Other</v>
      </c>
    </row>
    <row r="5570" hidden="1">
      <c r="A5570" s="40">
        <v>23832.0</v>
      </c>
      <c r="B5570" s="39">
        <f t="shared" si="1"/>
        <v>56</v>
      </c>
      <c r="C5570" s="39" t="str">
        <f>IFERROR(__xludf.DUMMYFUNCTION("IF(ISBETWEEN(B5570,60,69), ""Old"", IF(ISBETWEEN(B5570, 20, 29), ""Young"", ""Other""))"),"Other")</f>
        <v>Other</v>
      </c>
    </row>
    <row r="5571" hidden="1">
      <c r="A5571" s="40">
        <v>23833.0</v>
      </c>
      <c r="B5571" s="39">
        <f t="shared" si="1"/>
        <v>56</v>
      </c>
      <c r="C5571" s="39" t="str">
        <f>IFERROR(__xludf.DUMMYFUNCTION("IF(ISBETWEEN(B5571,60,69), ""Old"", IF(ISBETWEEN(B5571, 20, 29), ""Young"", ""Other""))"),"Other")</f>
        <v>Other</v>
      </c>
    </row>
    <row r="5572" hidden="1">
      <c r="A5572" s="40">
        <v>23834.0</v>
      </c>
      <c r="B5572" s="39">
        <f t="shared" si="1"/>
        <v>56</v>
      </c>
      <c r="C5572" s="39" t="str">
        <f>IFERROR(__xludf.DUMMYFUNCTION("IF(ISBETWEEN(B5572,60,69), ""Old"", IF(ISBETWEEN(B5572, 20, 29), ""Young"", ""Other""))"),"Other")</f>
        <v>Other</v>
      </c>
    </row>
    <row r="5573" hidden="1">
      <c r="A5573" s="40">
        <v>23835.0</v>
      </c>
      <c r="B5573" s="39">
        <f t="shared" si="1"/>
        <v>56</v>
      </c>
      <c r="C5573" s="39" t="str">
        <f>IFERROR(__xludf.DUMMYFUNCTION("IF(ISBETWEEN(B5573,60,69), ""Old"", IF(ISBETWEEN(B5573, 20, 29), ""Young"", ""Other""))"),"Other")</f>
        <v>Other</v>
      </c>
    </row>
    <row r="5574" hidden="1">
      <c r="A5574" s="40">
        <v>23836.0</v>
      </c>
      <c r="B5574" s="39">
        <f t="shared" si="1"/>
        <v>56</v>
      </c>
      <c r="C5574" s="39" t="str">
        <f>IFERROR(__xludf.DUMMYFUNCTION("IF(ISBETWEEN(B5574,60,69), ""Old"", IF(ISBETWEEN(B5574, 20, 29), ""Young"", ""Other""))"),"Other")</f>
        <v>Other</v>
      </c>
    </row>
    <row r="5575" hidden="1">
      <c r="A5575" s="40">
        <v>23837.0</v>
      </c>
      <c r="B5575" s="39">
        <f t="shared" si="1"/>
        <v>56</v>
      </c>
      <c r="C5575" s="39" t="str">
        <f>IFERROR(__xludf.DUMMYFUNCTION("IF(ISBETWEEN(B5575,60,69), ""Old"", IF(ISBETWEEN(B5575, 20, 29), ""Young"", ""Other""))"),"Other")</f>
        <v>Other</v>
      </c>
    </row>
    <row r="5576" hidden="1">
      <c r="A5576" s="40">
        <v>23838.0</v>
      </c>
      <c r="B5576" s="39">
        <f t="shared" si="1"/>
        <v>56</v>
      </c>
      <c r="C5576" s="39" t="str">
        <f>IFERROR(__xludf.DUMMYFUNCTION("IF(ISBETWEEN(B5576,60,69), ""Old"", IF(ISBETWEEN(B5576, 20, 29), ""Young"", ""Other""))"),"Other")</f>
        <v>Other</v>
      </c>
    </row>
    <row r="5577" hidden="1">
      <c r="A5577" s="40">
        <v>23839.0</v>
      </c>
      <c r="B5577" s="39">
        <f t="shared" si="1"/>
        <v>56</v>
      </c>
      <c r="C5577" s="39" t="str">
        <f>IFERROR(__xludf.DUMMYFUNCTION("IF(ISBETWEEN(B5577,60,69), ""Old"", IF(ISBETWEEN(B5577, 20, 29), ""Young"", ""Other""))"),"Other")</f>
        <v>Other</v>
      </c>
    </row>
    <row r="5578" hidden="1">
      <c r="A5578" s="40">
        <v>23840.0</v>
      </c>
      <c r="B5578" s="39">
        <f t="shared" si="1"/>
        <v>56</v>
      </c>
      <c r="C5578" s="39" t="str">
        <f>IFERROR(__xludf.DUMMYFUNCTION("IF(ISBETWEEN(B5578,60,69), ""Old"", IF(ISBETWEEN(B5578, 20, 29), ""Young"", ""Other""))"),"Other")</f>
        <v>Other</v>
      </c>
    </row>
    <row r="5579" hidden="1">
      <c r="A5579" s="40">
        <v>23841.0</v>
      </c>
      <c r="B5579" s="39">
        <f t="shared" si="1"/>
        <v>56</v>
      </c>
      <c r="C5579" s="39" t="str">
        <f>IFERROR(__xludf.DUMMYFUNCTION("IF(ISBETWEEN(B5579,60,69), ""Old"", IF(ISBETWEEN(B5579, 20, 29), ""Young"", ""Other""))"),"Other")</f>
        <v>Other</v>
      </c>
    </row>
    <row r="5580" hidden="1">
      <c r="A5580" s="40">
        <v>23842.0</v>
      </c>
      <c r="B5580" s="39">
        <f t="shared" si="1"/>
        <v>56</v>
      </c>
      <c r="C5580" s="39" t="str">
        <f>IFERROR(__xludf.DUMMYFUNCTION("IF(ISBETWEEN(B5580,60,69), ""Old"", IF(ISBETWEEN(B5580, 20, 29), ""Young"", ""Other""))"),"Other")</f>
        <v>Other</v>
      </c>
    </row>
    <row r="5581" hidden="1">
      <c r="A5581" s="40">
        <v>23843.0</v>
      </c>
      <c r="B5581" s="39">
        <f t="shared" si="1"/>
        <v>56</v>
      </c>
      <c r="C5581" s="39" t="str">
        <f>IFERROR(__xludf.DUMMYFUNCTION("IF(ISBETWEEN(B5581,60,69), ""Old"", IF(ISBETWEEN(B5581, 20, 29), ""Young"", ""Other""))"),"Other")</f>
        <v>Other</v>
      </c>
    </row>
    <row r="5582" hidden="1">
      <c r="A5582" s="40">
        <v>23844.0</v>
      </c>
      <c r="B5582" s="39">
        <f t="shared" si="1"/>
        <v>56</v>
      </c>
      <c r="C5582" s="39" t="str">
        <f>IFERROR(__xludf.DUMMYFUNCTION("IF(ISBETWEEN(B5582,60,69), ""Old"", IF(ISBETWEEN(B5582, 20, 29), ""Young"", ""Other""))"),"Other")</f>
        <v>Other</v>
      </c>
    </row>
    <row r="5583" hidden="1">
      <c r="A5583" s="40">
        <v>23845.0</v>
      </c>
      <c r="B5583" s="39">
        <f t="shared" si="1"/>
        <v>56</v>
      </c>
      <c r="C5583" s="39" t="str">
        <f>IFERROR(__xludf.DUMMYFUNCTION("IF(ISBETWEEN(B5583,60,69), ""Old"", IF(ISBETWEEN(B5583, 20, 29), ""Young"", ""Other""))"),"Other")</f>
        <v>Other</v>
      </c>
    </row>
    <row r="5584" hidden="1">
      <c r="A5584" s="40">
        <v>23846.0</v>
      </c>
      <c r="B5584" s="39">
        <f t="shared" si="1"/>
        <v>56</v>
      </c>
      <c r="C5584" s="39" t="str">
        <f>IFERROR(__xludf.DUMMYFUNCTION("IF(ISBETWEEN(B5584,60,69), ""Old"", IF(ISBETWEEN(B5584, 20, 29), ""Young"", ""Other""))"),"Other")</f>
        <v>Other</v>
      </c>
    </row>
    <row r="5585" hidden="1">
      <c r="A5585" s="40">
        <v>23847.0</v>
      </c>
      <c r="B5585" s="39">
        <f t="shared" si="1"/>
        <v>56</v>
      </c>
      <c r="C5585" s="39" t="str">
        <f>IFERROR(__xludf.DUMMYFUNCTION("IF(ISBETWEEN(B5585,60,69), ""Old"", IF(ISBETWEEN(B5585, 20, 29), ""Young"", ""Other""))"),"Other")</f>
        <v>Other</v>
      </c>
    </row>
    <row r="5586" hidden="1">
      <c r="A5586" s="40">
        <v>23848.0</v>
      </c>
      <c r="B5586" s="39">
        <f t="shared" si="1"/>
        <v>56</v>
      </c>
      <c r="C5586" s="39" t="str">
        <f>IFERROR(__xludf.DUMMYFUNCTION("IF(ISBETWEEN(B5586,60,69), ""Old"", IF(ISBETWEEN(B5586, 20, 29), ""Young"", ""Other""))"),"Other")</f>
        <v>Other</v>
      </c>
    </row>
    <row r="5587" hidden="1">
      <c r="A5587" s="40">
        <v>23849.0</v>
      </c>
      <c r="B5587" s="39">
        <f t="shared" si="1"/>
        <v>56</v>
      </c>
      <c r="C5587" s="39" t="str">
        <f>IFERROR(__xludf.DUMMYFUNCTION("IF(ISBETWEEN(B5587,60,69), ""Old"", IF(ISBETWEEN(B5587, 20, 29), ""Young"", ""Other""))"),"Other")</f>
        <v>Other</v>
      </c>
    </row>
    <row r="5588" hidden="1">
      <c r="A5588" s="40">
        <v>23850.0</v>
      </c>
      <c r="B5588" s="39">
        <f t="shared" si="1"/>
        <v>56</v>
      </c>
      <c r="C5588" s="39" t="str">
        <f>IFERROR(__xludf.DUMMYFUNCTION("IF(ISBETWEEN(B5588,60,69), ""Old"", IF(ISBETWEEN(B5588, 20, 29), ""Young"", ""Other""))"),"Other")</f>
        <v>Other</v>
      </c>
    </row>
    <row r="5589" hidden="1">
      <c r="A5589" s="40">
        <v>23851.0</v>
      </c>
      <c r="B5589" s="39">
        <f t="shared" si="1"/>
        <v>56</v>
      </c>
      <c r="C5589" s="39" t="str">
        <f>IFERROR(__xludf.DUMMYFUNCTION("IF(ISBETWEEN(B5589,60,69), ""Old"", IF(ISBETWEEN(B5589, 20, 29), ""Young"", ""Other""))"),"Other")</f>
        <v>Other</v>
      </c>
    </row>
    <row r="5590" hidden="1">
      <c r="A5590" s="40">
        <v>23852.0</v>
      </c>
      <c r="B5590" s="39">
        <f t="shared" si="1"/>
        <v>56</v>
      </c>
      <c r="C5590" s="39" t="str">
        <f>IFERROR(__xludf.DUMMYFUNCTION("IF(ISBETWEEN(B5590,60,69), ""Old"", IF(ISBETWEEN(B5590, 20, 29), ""Young"", ""Other""))"),"Other")</f>
        <v>Other</v>
      </c>
    </row>
    <row r="5591" hidden="1">
      <c r="A5591" s="40">
        <v>23853.0</v>
      </c>
      <c r="B5591" s="39">
        <f t="shared" si="1"/>
        <v>56</v>
      </c>
      <c r="C5591" s="39" t="str">
        <f>IFERROR(__xludf.DUMMYFUNCTION("IF(ISBETWEEN(B5591,60,69), ""Old"", IF(ISBETWEEN(B5591, 20, 29), ""Young"", ""Other""))"),"Other")</f>
        <v>Other</v>
      </c>
    </row>
    <row r="5592" hidden="1">
      <c r="A5592" s="40">
        <v>23854.0</v>
      </c>
      <c r="B5592" s="39">
        <f t="shared" si="1"/>
        <v>56</v>
      </c>
      <c r="C5592" s="39" t="str">
        <f>IFERROR(__xludf.DUMMYFUNCTION("IF(ISBETWEEN(B5592,60,69), ""Old"", IF(ISBETWEEN(B5592, 20, 29), ""Young"", ""Other""))"),"Other")</f>
        <v>Other</v>
      </c>
    </row>
    <row r="5593" hidden="1">
      <c r="A5593" s="40">
        <v>23855.0</v>
      </c>
      <c r="B5593" s="39">
        <f t="shared" si="1"/>
        <v>56</v>
      </c>
      <c r="C5593" s="39" t="str">
        <f>IFERROR(__xludf.DUMMYFUNCTION("IF(ISBETWEEN(B5593,60,69), ""Old"", IF(ISBETWEEN(B5593, 20, 29), ""Young"", ""Other""))"),"Other")</f>
        <v>Other</v>
      </c>
    </row>
    <row r="5594" hidden="1">
      <c r="A5594" s="40">
        <v>23856.0</v>
      </c>
      <c r="B5594" s="39">
        <f t="shared" si="1"/>
        <v>56</v>
      </c>
      <c r="C5594" s="39" t="str">
        <f>IFERROR(__xludf.DUMMYFUNCTION("IF(ISBETWEEN(B5594,60,69), ""Old"", IF(ISBETWEEN(B5594, 20, 29), ""Young"", ""Other""))"),"Other")</f>
        <v>Other</v>
      </c>
    </row>
    <row r="5595" hidden="1">
      <c r="A5595" s="40">
        <v>23857.0</v>
      </c>
      <c r="B5595" s="39">
        <f t="shared" si="1"/>
        <v>56</v>
      </c>
      <c r="C5595" s="39" t="str">
        <f>IFERROR(__xludf.DUMMYFUNCTION("IF(ISBETWEEN(B5595,60,69), ""Old"", IF(ISBETWEEN(B5595, 20, 29), ""Young"", ""Other""))"),"Other")</f>
        <v>Other</v>
      </c>
    </row>
    <row r="5596" hidden="1">
      <c r="A5596" s="40">
        <v>23858.0</v>
      </c>
      <c r="B5596" s="39">
        <f t="shared" si="1"/>
        <v>56</v>
      </c>
      <c r="C5596" s="39" t="str">
        <f>IFERROR(__xludf.DUMMYFUNCTION("IF(ISBETWEEN(B5596,60,69), ""Old"", IF(ISBETWEEN(B5596, 20, 29), ""Young"", ""Other""))"),"Other")</f>
        <v>Other</v>
      </c>
    </row>
    <row r="5597" hidden="1">
      <c r="A5597" s="40">
        <v>23859.0</v>
      </c>
      <c r="B5597" s="39">
        <f t="shared" si="1"/>
        <v>56</v>
      </c>
      <c r="C5597" s="39" t="str">
        <f>IFERROR(__xludf.DUMMYFUNCTION("IF(ISBETWEEN(B5597,60,69), ""Old"", IF(ISBETWEEN(B5597, 20, 29), ""Young"", ""Other""))"),"Other")</f>
        <v>Other</v>
      </c>
    </row>
    <row r="5598" hidden="1">
      <c r="A5598" s="40">
        <v>23860.0</v>
      </c>
      <c r="B5598" s="39">
        <f t="shared" si="1"/>
        <v>56</v>
      </c>
      <c r="C5598" s="39" t="str">
        <f>IFERROR(__xludf.DUMMYFUNCTION("IF(ISBETWEEN(B5598,60,69), ""Old"", IF(ISBETWEEN(B5598, 20, 29), ""Young"", ""Other""))"),"Other")</f>
        <v>Other</v>
      </c>
    </row>
    <row r="5599" hidden="1">
      <c r="A5599" s="40">
        <v>23861.0</v>
      </c>
      <c r="B5599" s="39">
        <f t="shared" si="1"/>
        <v>56</v>
      </c>
      <c r="C5599" s="39" t="str">
        <f>IFERROR(__xludf.DUMMYFUNCTION("IF(ISBETWEEN(B5599,60,69), ""Old"", IF(ISBETWEEN(B5599, 20, 29), ""Young"", ""Other""))"),"Other")</f>
        <v>Other</v>
      </c>
    </row>
    <row r="5600" hidden="1">
      <c r="A5600" s="40">
        <v>23862.0</v>
      </c>
      <c r="B5600" s="39">
        <f t="shared" si="1"/>
        <v>56</v>
      </c>
      <c r="C5600" s="39" t="str">
        <f>IFERROR(__xludf.DUMMYFUNCTION("IF(ISBETWEEN(B5600,60,69), ""Old"", IF(ISBETWEEN(B5600, 20, 29), ""Young"", ""Other""))"),"Other")</f>
        <v>Other</v>
      </c>
    </row>
    <row r="5601" hidden="1">
      <c r="A5601" s="40">
        <v>23863.0</v>
      </c>
      <c r="B5601" s="39">
        <f t="shared" si="1"/>
        <v>56</v>
      </c>
      <c r="C5601" s="39" t="str">
        <f>IFERROR(__xludf.DUMMYFUNCTION("IF(ISBETWEEN(B5601,60,69), ""Old"", IF(ISBETWEEN(B5601, 20, 29), ""Young"", ""Other""))"),"Other")</f>
        <v>Other</v>
      </c>
    </row>
    <row r="5602" hidden="1">
      <c r="A5602" s="40">
        <v>23864.0</v>
      </c>
      <c r="B5602" s="39">
        <f t="shared" si="1"/>
        <v>56</v>
      </c>
      <c r="C5602" s="39" t="str">
        <f>IFERROR(__xludf.DUMMYFUNCTION("IF(ISBETWEEN(B5602,60,69), ""Old"", IF(ISBETWEEN(B5602, 20, 29), ""Young"", ""Other""))"),"Other")</f>
        <v>Other</v>
      </c>
    </row>
    <row r="5603" hidden="1">
      <c r="A5603" s="40">
        <v>23865.0</v>
      </c>
      <c r="B5603" s="39">
        <f t="shared" si="1"/>
        <v>56</v>
      </c>
      <c r="C5603" s="39" t="str">
        <f>IFERROR(__xludf.DUMMYFUNCTION("IF(ISBETWEEN(B5603,60,69), ""Old"", IF(ISBETWEEN(B5603, 20, 29), ""Young"", ""Other""))"),"Other")</f>
        <v>Other</v>
      </c>
    </row>
    <row r="5604" hidden="1">
      <c r="A5604" s="40">
        <v>23866.0</v>
      </c>
      <c r="B5604" s="39">
        <f t="shared" si="1"/>
        <v>56</v>
      </c>
      <c r="C5604" s="39" t="str">
        <f>IFERROR(__xludf.DUMMYFUNCTION("IF(ISBETWEEN(B5604,60,69), ""Old"", IF(ISBETWEEN(B5604, 20, 29), ""Young"", ""Other""))"),"Other")</f>
        <v>Other</v>
      </c>
    </row>
    <row r="5605" hidden="1">
      <c r="A5605" s="40">
        <v>23867.0</v>
      </c>
      <c r="B5605" s="39">
        <f t="shared" si="1"/>
        <v>56</v>
      </c>
      <c r="C5605" s="39" t="str">
        <f>IFERROR(__xludf.DUMMYFUNCTION("IF(ISBETWEEN(B5605,60,69), ""Old"", IF(ISBETWEEN(B5605, 20, 29), ""Young"", ""Other""))"),"Other")</f>
        <v>Other</v>
      </c>
    </row>
    <row r="5606" hidden="1">
      <c r="A5606" s="40">
        <v>23868.0</v>
      </c>
      <c r="B5606" s="39">
        <f t="shared" si="1"/>
        <v>56</v>
      </c>
      <c r="C5606" s="39" t="str">
        <f>IFERROR(__xludf.DUMMYFUNCTION("IF(ISBETWEEN(B5606,60,69), ""Old"", IF(ISBETWEEN(B5606, 20, 29), ""Young"", ""Other""))"),"Other")</f>
        <v>Other</v>
      </c>
    </row>
    <row r="5607" hidden="1">
      <c r="A5607" s="40">
        <v>23869.0</v>
      </c>
      <c r="B5607" s="39">
        <f t="shared" si="1"/>
        <v>56</v>
      </c>
      <c r="C5607" s="39" t="str">
        <f>IFERROR(__xludf.DUMMYFUNCTION("IF(ISBETWEEN(B5607,60,69), ""Old"", IF(ISBETWEEN(B5607, 20, 29), ""Young"", ""Other""))"),"Other")</f>
        <v>Other</v>
      </c>
    </row>
    <row r="5608" hidden="1">
      <c r="A5608" s="40">
        <v>23870.0</v>
      </c>
      <c r="B5608" s="39">
        <f t="shared" si="1"/>
        <v>56</v>
      </c>
      <c r="C5608" s="39" t="str">
        <f>IFERROR(__xludf.DUMMYFUNCTION("IF(ISBETWEEN(B5608,60,69), ""Old"", IF(ISBETWEEN(B5608, 20, 29), ""Young"", ""Other""))"),"Other")</f>
        <v>Other</v>
      </c>
    </row>
    <row r="5609" hidden="1">
      <c r="A5609" s="40">
        <v>23871.0</v>
      </c>
      <c r="B5609" s="39">
        <f t="shared" si="1"/>
        <v>56</v>
      </c>
      <c r="C5609" s="39" t="str">
        <f>IFERROR(__xludf.DUMMYFUNCTION("IF(ISBETWEEN(B5609,60,69), ""Old"", IF(ISBETWEEN(B5609, 20, 29), ""Young"", ""Other""))"),"Other")</f>
        <v>Other</v>
      </c>
    </row>
    <row r="5610" hidden="1">
      <c r="A5610" s="40">
        <v>23872.0</v>
      </c>
      <c r="B5610" s="39">
        <f t="shared" si="1"/>
        <v>56</v>
      </c>
      <c r="C5610" s="39" t="str">
        <f>IFERROR(__xludf.DUMMYFUNCTION("IF(ISBETWEEN(B5610,60,69), ""Old"", IF(ISBETWEEN(B5610, 20, 29), ""Young"", ""Other""))"),"Other")</f>
        <v>Other</v>
      </c>
    </row>
    <row r="5611" hidden="1">
      <c r="A5611" s="40">
        <v>23873.0</v>
      </c>
      <c r="B5611" s="39">
        <f t="shared" si="1"/>
        <v>56</v>
      </c>
      <c r="C5611" s="39" t="str">
        <f>IFERROR(__xludf.DUMMYFUNCTION("IF(ISBETWEEN(B5611,60,69), ""Old"", IF(ISBETWEEN(B5611, 20, 29), ""Young"", ""Other""))"),"Other")</f>
        <v>Other</v>
      </c>
    </row>
    <row r="5612" hidden="1">
      <c r="A5612" s="40">
        <v>23874.0</v>
      </c>
      <c r="B5612" s="39">
        <f t="shared" si="1"/>
        <v>56</v>
      </c>
      <c r="C5612" s="39" t="str">
        <f>IFERROR(__xludf.DUMMYFUNCTION("IF(ISBETWEEN(B5612,60,69), ""Old"", IF(ISBETWEEN(B5612, 20, 29), ""Young"", ""Other""))"),"Other")</f>
        <v>Other</v>
      </c>
    </row>
    <row r="5613" hidden="1">
      <c r="A5613" s="40">
        <v>23875.0</v>
      </c>
      <c r="B5613" s="39">
        <f t="shared" si="1"/>
        <v>56</v>
      </c>
      <c r="C5613" s="39" t="str">
        <f>IFERROR(__xludf.DUMMYFUNCTION("IF(ISBETWEEN(B5613,60,69), ""Old"", IF(ISBETWEEN(B5613, 20, 29), ""Young"", ""Other""))"),"Other")</f>
        <v>Other</v>
      </c>
    </row>
    <row r="5614" hidden="1">
      <c r="A5614" s="40">
        <v>23876.0</v>
      </c>
      <c r="B5614" s="39">
        <f t="shared" si="1"/>
        <v>56</v>
      </c>
      <c r="C5614" s="39" t="str">
        <f>IFERROR(__xludf.DUMMYFUNCTION("IF(ISBETWEEN(B5614,60,69), ""Old"", IF(ISBETWEEN(B5614, 20, 29), ""Young"", ""Other""))"),"Other")</f>
        <v>Other</v>
      </c>
    </row>
    <row r="5615" hidden="1">
      <c r="A5615" s="40">
        <v>23877.0</v>
      </c>
      <c r="B5615" s="39">
        <f t="shared" si="1"/>
        <v>56</v>
      </c>
      <c r="C5615" s="39" t="str">
        <f>IFERROR(__xludf.DUMMYFUNCTION("IF(ISBETWEEN(B5615,60,69), ""Old"", IF(ISBETWEEN(B5615, 20, 29), ""Young"", ""Other""))"),"Other")</f>
        <v>Other</v>
      </c>
    </row>
    <row r="5616" hidden="1">
      <c r="A5616" s="40">
        <v>23878.0</v>
      </c>
      <c r="B5616" s="39">
        <f t="shared" si="1"/>
        <v>56</v>
      </c>
      <c r="C5616" s="39" t="str">
        <f>IFERROR(__xludf.DUMMYFUNCTION("IF(ISBETWEEN(B5616,60,69), ""Old"", IF(ISBETWEEN(B5616, 20, 29), ""Young"", ""Other""))"),"Other")</f>
        <v>Other</v>
      </c>
    </row>
    <row r="5617" hidden="1">
      <c r="A5617" s="40">
        <v>23879.0</v>
      </c>
      <c r="B5617" s="39">
        <f t="shared" si="1"/>
        <v>56</v>
      </c>
      <c r="C5617" s="39" t="str">
        <f>IFERROR(__xludf.DUMMYFUNCTION("IF(ISBETWEEN(B5617,60,69), ""Old"", IF(ISBETWEEN(B5617, 20, 29), ""Young"", ""Other""))"),"Other")</f>
        <v>Other</v>
      </c>
    </row>
    <row r="5618" hidden="1">
      <c r="A5618" s="40">
        <v>23880.0</v>
      </c>
      <c r="B5618" s="39">
        <f t="shared" si="1"/>
        <v>56</v>
      </c>
      <c r="C5618" s="39" t="str">
        <f>IFERROR(__xludf.DUMMYFUNCTION("IF(ISBETWEEN(B5618,60,69), ""Old"", IF(ISBETWEEN(B5618, 20, 29), ""Young"", ""Other""))"),"Other")</f>
        <v>Other</v>
      </c>
    </row>
    <row r="5619" hidden="1">
      <c r="A5619" s="40">
        <v>23881.0</v>
      </c>
      <c r="B5619" s="39">
        <f t="shared" si="1"/>
        <v>56</v>
      </c>
      <c r="C5619" s="39" t="str">
        <f>IFERROR(__xludf.DUMMYFUNCTION("IF(ISBETWEEN(B5619,60,69), ""Old"", IF(ISBETWEEN(B5619, 20, 29), ""Young"", ""Other""))"),"Other")</f>
        <v>Other</v>
      </c>
    </row>
    <row r="5620" hidden="1">
      <c r="A5620" s="40">
        <v>23882.0</v>
      </c>
      <c r="B5620" s="39">
        <f t="shared" si="1"/>
        <v>56</v>
      </c>
      <c r="C5620" s="39" t="str">
        <f>IFERROR(__xludf.DUMMYFUNCTION("IF(ISBETWEEN(B5620,60,69), ""Old"", IF(ISBETWEEN(B5620, 20, 29), ""Young"", ""Other""))"),"Other")</f>
        <v>Other</v>
      </c>
    </row>
    <row r="5621" hidden="1">
      <c r="A5621" s="40">
        <v>23883.0</v>
      </c>
      <c r="B5621" s="39">
        <f t="shared" si="1"/>
        <v>56</v>
      </c>
      <c r="C5621" s="39" t="str">
        <f>IFERROR(__xludf.DUMMYFUNCTION("IF(ISBETWEEN(B5621,60,69), ""Old"", IF(ISBETWEEN(B5621, 20, 29), ""Young"", ""Other""))"),"Other")</f>
        <v>Other</v>
      </c>
    </row>
    <row r="5622" hidden="1">
      <c r="A5622" s="40">
        <v>23884.0</v>
      </c>
      <c r="B5622" s="39">
        <f t="shared" si="1"/>
        <v>56</v>
      </c>
      <c r="C5622" s="39" t="str">
        <f>IFERROR(__xludf.DUMMYFUNCTION("IF(ISBETWEEN(B5622,60,69), ""Old"", IF(ISBETWEEN(B5622, 20, 29), ""Young"", ""Other""))"),"Other")</f>
        <v>Other</v>
      </c>
    </row>
    <row r="5623" hidden="1">
      <c r="A5623" s="40">
        <v>23885.0</v>
      </c>
      <c r="B5623" s="39">
        <f t="shared" si="1"/>
        <v>56</v>
      </c>
      <c r="C5623" s="39" t="str">
        <f>IFERROR(__xludf.DUMMYFUNCTION("IF(ISBETWEEN(B5623,60,69), ""Old"", IF(ISBETWEEN(B5623, 20, 29), ""Young"", ""Other""))"),"Other")</f>
        <v>Other</v>
      </c>
    </row>
    <row r="5624" hidden="1">
      <c r="A5624" s="40">
        <v>23886.0</v>
      </c>
      <c r="B5624" s="39">
        <f t="shared" si="1"/>
        <v>56</v>
      </c>
      <c r="C5624" s="39" t="str">
        <f>IFERROR(__xludf.DUMMYFUNCTION("IF(ISBETWEEN(B5624,60,69), ""Old"", IF(ISBETWEEN(B5624, 20, 29), ""Young"", ""Other""))"),"Other")</f>
        <v>Other</v>
      </c>
    </row>
    <row r="5625" hidden="1">
      <c r="A5625" s="40">
        <v>23887.0</v>
      </c>
      <c r="B5625" s="39">
        <f t="shared" si="1"/>
        <v>56</v>
      </c>
      <c r="C5625" s="39" t="str">
        <f>IFERROR(__xludf.DUMMYFUNCTION("IF(ISBETWEEN(B5625,60,69), ""Old"", IF(ISBETWEEN(B5625, 20, 29), ""Young"", ""Other""))"),"Other")</f>
        <v>Other</v>
      </c>
    </row>
    <row r="5626" hidden="1">
      <c r="A5626" s="40">
        <v>23888.0</v>
      </c>
      <c r="B5626" s="39">
        <f t="shared" si="1"/>
        <v>56</v>
      </c>
      <c r="C5626" s="39" t="str">
        <f>IFERROR(__xludf.DUMMYFUNCTION("IF(ISBETWEEN(B5626,60,69), ""Old"", IF(ISBETWEEN(B5626, 20, 29), ""Young"", ""Other""))"),"Other")</f>
        <v>Other</v>
      </c>
    </row>
    <row r="5627" hidden="1">
      <c r="A5627" s="40">
        <v>23889.0</v>
      </c>
      <c r="B5627" s="39">
        <f t="shared" si="1"/>
        <v>56</v>
      </c>
      <c r="C5627" s="39" t="str">
        <f>IFERROR(__xludf.DUMMYFUNCTION("IF(ISBETWEEN(B5627,60,69), ""Old"", IF(ISBETWEEN(B5627, 20, 29), ""Young"", ""Other""))"),"Other")</f>
        <v>Other</v>
      </c>
    </row>
    <row r="5628" hidden="1">
      <c r="A5628" s="40">
        <v>23890.0</v>
      </c>
      <c r="B5628" s="39">
        <f t="shared" si="1"/>
        <v>56</v>
      </c>
      <c r="C5628" s="39" t="str">
        <f>IFERROR(__xludf.DUMMYFUNCTION("IF(ISBETWEEN(B5628,60,69), ""Old"", IF(ISBETWEEN(B5628, 20, 29), ""Young"", ""Other""))"),"Other")</f>
        <v>Other</v>
      </c>
    </row>
    <row r="5629" hidden="1">
      <c r="A5629" s="40">
        <v>23891.0</v>
      </c>
      <c r="B5629" s="39">
        <f t="shared" si="1"/>
        <v>56</v>
      </c>
      <c r="C5629" s="39" t="str">
        <f>IFERROR(__xludf.DUMMYFUNCTION("IF(ISBETWEEN(B5629,60,69), ""Old"", IF(ISBETWEEN(B5629, 20, 29), ""Young"", ""Other""))"),"Other")</f>
        <v>Other</v>
      </c>
    </row>
    <row r="5630" hidden="1">
      <c r="A5630" s="40">
        <v>23892.0</v>
      </c>
      <c r="B5630" s="39">
        <f t="shared" si="1"/>
        <v>56</v>
      </c>
      <c r="C5630" s="39" t="str">
        <f>IFERROR(__xludf.DUMMYFUNCTION("IF(ISBETWEEN(B5630,60,69), ""Old"", IF(ISBETWEEN(B5630, 20, 29), ""Young"", ""Other""))"),"Other")</f>
        <v>Other</v>
      </c>
    </row>
    <row r="5631" hidden="1">
      <c r="A5631" s="40">
        <v>23893.0</v>
      </c>
      <c r="B5631" s="39">
        <f t="shared" si="1"/>
        <v>56</v>
      </c>
      <c r="C5631" s="39" t="str">
        <f>IFERROR(__xludf.DUMMYFUNCTION("IF(ISBETWEEN(B5631,60,69), ""Old"", IF(ISBETWEEN(B5631, 20, 29), ""Young"", ""Other""))"),"Other")</f>
        <v>Other</v>
      </c>
    </row>
    <row r="5632" hidden="1">
      <c r="A5632" s="40">
        <v>23894.0</v>
      </c>
      <c r="B5632" s="39">
        <f t="shared" si="1"/>
        <v>56</v>
      </c>
      <c r="C5632" s="39" t="str">
        <f>IFERROR(__xludf.DUMMYFUNCTION("IF(ISBETWEEN(B5632,60,69), ""Old"", IF(ISBETWEEN(B5632, 20, 29), ""Young"", ""Other""))"),"Other")</f>
        <v>Other</v>
      </c>
    </row>
    <row r="5633" hidden="1">
      <c r="A5633" s="40">
        <v>23895.0</v>
      </c>
      <c r="B5633" s="39">
        <f t="shared" si="1"/>
        <v>56</v>
      </c>
      <c r="C5633" s="39" t="str">
        <f>IFERROR(__xludf.DUMMYFUNCTION("IF(ISBETWEEN(B5633,60,69), ""Old"", IF(ISBETWEEN(B5633, 20, 29), ""Young"", ""Other""))"),"Other")</f>
        <v>Other</v>
      </c>
    </row>
    <row r="5634" hidden="1">
      <c r="A5634" s="40">
        <v>23896.0</v>
      </c>
      <c r="B5634" s="39">
        <f t="shared" si="1"/>
        <v>56</v>
      </c>
      <c r="C5634" s="39" t="str">
        <f>IFERROR(__xludf.DUMMYFUNCTION("IF(ISBETWEEN(B5634,60,69), ""Old"", IF(ISBETWEEN(B5634, 20, 29), ""Young"", ""Other""))"),"Other")</f>
        <v>Other</v>
      </c>
    </row>
    <row r="5635" hidden="1">
      <c r="A5635" s="40">
        <v>23897.0</v>
      </c>
      <c r="B5635" s="39">
        <f t="shared" si="1"/>
        <v>56</v>
      </c>
      <c r="C5635" s="39" t="str">
        <f>IFERROR(__xludf.DUMMYFUNCTION("IF(ISBETWEEN(B5635,60,69), ""Old"", IF(ISBETWEEN(B5635, 20, 29), ""Young"", ""Other""))"),"Other")</f>
        <v>Other</v>
      </c>
    </row>
    <row r="5636" hidden="1">
      <c r="A5636" s="40">
        <v>23898.0</v>
      </c>
      <c r="B5636" s="39">
        <f t="shared" si="1"/>
        <v>56</v>
      </c>
      <c r="C5636" s="39" t="str">
        <f>IFERROR(__xludf.DUMMYFUNCTION("IF(ISBETWEEN(B5636,60,69), ""Old"", IF(ISBETWEEN(B5636, 20, 29), ""Young"", ""Other""))"),"Other")</f>
        <v>Other</v>
      </c>
    </row>
    <row r="5637" hidden="1">
      <c r="A5637" s="40">
        <v>23899.0</v>
      </c>
      <c r="B5637" s="39">
        <f t="shared" si="1"/>
        <v>56</v>
      </c>
      <c r="C5637" s="39" t="str">
        <f>IFERROR(__xludf.DUMMYFUNCTION("IF(ISBETWEEN(B5637,60,69), ""Old"", IF(ISBETWEEN(B5637, 20, 29), ""Young"", ""Other""))"),"Other")</f>
        <v>Other</v>
      </c>
    </row>
    <row r="5638" hidden="1">
      <c r="A5638" s="40">
        <v>23900.0</v>
      </c>
      <c r="B5638" s="39">
        <f t="shared" si="1"/>
        <v>56</v>
      </c>
      <c r="C5638" s="39" t="str">
        <f>IFERROR(__xludf.DUMMYFUNCTION("IF(ISBETWEEN(B5638,60,69), ""Old"", IF(ISBETWEEN(B5638, 20, 29), ""Young"", ""Other""))"),"Other")</f>
        <v>Other</v>
      </c>
    </row>
    <row r="5639" hidden="1">
      <c r="A5639" s="40">
        <v>23901.0</v>
      </c>
      <c r="B5639" s="39">
        <f t="shared" si="1"/>
        <v>56</v>
      </c>
      <c r="C5639" s="39" t="str">
        <f>IFERROR(__xludf.DUMMYFUNCTION("IF(ISBETWEEN(B5639,60,69), ""Old"", IF(ISBETWEEN(B5639, 20, 29), ""Young"", ""Other""))"),"Other")</f>
        <v>Other</v>
      </c>
    </row>
    <row r="5640" hidden="1">
      <c r="A5640" s="40">
        <v>23902.0</v>
      </c>
      <c r="B5640" s="39">
        <f t="shared" si="1"/>
        <v>56</v>
      </c>
      <c r="C5640" s="39" t="str">
        <f>IFERROR(__xludf.DUMMYFUNCTION("IF(ISBETWEEN(B5640,60,69), ""Old"", IF(ISBETWEEN(B5640, 20, 29), ""Young"", ""Other""))"),"Other")</f>
        <v>Other</v>
      </c>
    </row>
    <row r="5641" hidden="1">
      <c r="A5641" s="40">
        <v>23903.0</v>
      </c>
      <c r="B5641" s="39">
        <f t="shared" si="1"/>
        <v>56</v>
      </c>
      <c r="C5641" s="39" t="str">
        <f>IFERROR(__xludf.DUMMYFUNCTION("IF(ISBETWEEN(B5641,60,69), ""Old"", IF(ISBETWEEN(B5641, 20, 29), ""Young"", ""Other""))"),"Other")</f>
        <v>Other</v>
      </c>
    </row>
    <row r="5642" hidden="1">
      <c r="A5642" s="40">
        <v>23904.0</v>
      </c>
      <c r="B5642" s="39">
        <f t="shared" si="1"/>
        <v>56</v>
      </c>
      <c r="C5642" s="39" t="str">
        <f>IFERROR(__xludf.DUMMYFUNCTION("IF(ISBETWEEN(B5642,60,69), ""Old"", IF(ISBETWEEN(B5642, 20, 29), ""Young"", ""Other""))"),"Other")</f>
        <v>Other</v>
      </c>
    </row>
    <row r="5643" hidden="1">
      <c r="A5643" s="40">
        <v>23905.0</v>
      </c>
      <c r="B5643" s="39">
        <f t="shared" si="1"/>
        <v>56</v>
      </c>
      <c r="C5643" s="39" t="str">
        <f>IFERROR(__xludf.DUMMYFUNCTION("IF(ISBETWEEN(B5643,60,69), ""Old"", IF(ISBETWEEN(B5643, 20, 29), ""Young"", ""Other""))"),"Other")</f>
        <v>Other</v>
      </c>
    </row>
    <row r="5644" hidden="1">
      <c r="A5644" s="40">
        <v>23906.0</v>
      </c>
      <c r="B5644" s="39">
        <f t="shared" si="1"/>
        <v>56</v>
      </c>
      <c r="C5644" s="39" t="str">
        <f>IFERROR(__xludf.DUMMYFUNCTION("IF(ISBETWEEN(B5644,60,69), ""Old"", IF(ISBETWEEN(B5644, 20, 29), ""Young"", ""Other""))"),"Other")</f>
        <v>Other</v>
      </c>
    </row>
    <row r="5645" hidden="1">
      <c r="A5645" s="40">
        <v>23907.0</v>
      </c>
      <c r="B5645" s="39">
        <f t="shared" si="1"/>
        <v>56</v>
      </c>
      <c r="C5645" s="39" t="str">
        <f>IFERROR(__xludf.DUMMYFUNCTION("IF(ISBETWEEN(B5645,60,69), ""Old"", IF(ISBETWEEN(B5645, 20, 29), ""Young"", ""Other""))"),"Other")</f>
        <v>Other</v>
      </c>
    </row>
    <row r="5646" hidden="1">
      <c r="A5646" s="40">
        <v>23908.0</v>
      </c>
      <c r="B5646" s="39">
        <f t="shared" si="1"/>
        <v>56</v>
      </c>
      <c r="C5646" s="39" t="str">
        <f>IFERROR(__xludf.DUMMYFUNCTION("IF(ISBETWEEN(B5646,60,69), ""Old"", IF(ISBETWEEN(B5646, 20, 29), ""Young"", ""Other""))"),"Other")</f>
        <v>Other</v>
      </c>
    </row>
    <row r="5647" hidden="1">
      <c r="A5647" s="40">
        <v>23909.0</v>
      </c>
      <c r="B5647" s="39">
        <f t="shared" si="1"/>
        <v>56</v>
      </c>
      <c r="C5647" s="39" t="str">
        <f>IFERROR(__xludf.DUMMYFUNCTION("IF(ISBETWEEN(B5647,60,69), ""Old"", IF(ISBETWEEN(B5647, 20, 29), ""Young"", ""Other""))"),"Other")</f>
        <v>Other</v>
      </c>
    </row>
    <row r="5648" hidden="1">
      <c r="A5648" s="40">
        <v>23910.0</v>
      </c>
      <c r="B5648" s="39">
        <f t="shared" si="1"/>
        <v>56</v>
      </c>
      <c r="C5648" s="39" t="str">
        <f>IFERROR(__xludf.DUMMYFUNCTION("IF(ISBETWEEN(B5648,60,69), ""Old"", IF(ISBETWEEN(B5648, 20, 29), ""Young"", ""Other""))"),"Other")</f>
        <v>Other</v>
      </c>
    </row>
    <row r="5649" hidden="1">
      <c r="A5649" s="40">
        <v>23911.0</v>
      </c>
      <c r="B5649" s="39">
        <f t="shared" si="1"/>
        <v>56</v>
      </c>
      <c r="C5649" s="39" t="str">
        <f>IFERROR(__xludf.DUMMYFUNCTION("IF(ISBETWEEN(B5649,60,69), ""Old"", IF(ISBETWEEN(B5649, 20, 29), ""Young"", ""Other""))"),"Other")</f>
        <v>Other</v>
      </c>
    </row>
    <row r="5650" hidden="1">
      <c r="A5650" s="40">
        <v>23912.0</v>
      </c>
      <c r="B5650" s="39">
        <f t="shared" si="1"/>
        <v>56</v>
      </c>
      <c r="C5650" s="39" t="str">
        <f>IFERROR(__xludf.DUMMYFUNCTION("IF(ISBETWEEN(B5650,60,69), ""Old"", IF(ISBETWEEN(B5650, 20, 29), ""Young"", ""Other""))"),"Other")</f>
        <v>Other</v>
      </c>
    </row>
    <row r="5651" hidden="1">
      <c r="A5651" s="40">
        <v>23913.0</v>
      </c>
      <c r="B5651" s="39">
        <f t="shared" si="1"/>
        <v>56</v>
      </c>
      <c r="C5651" s="39" t="str">
        <f>IFERROR(__xludf.DUMMYFUNCTION("IF(ISBETWEEN(B5651,60,69), ""Old"", IF(ISBETWEEN(B5651, 20, 29), ""Young"", ""Other""))"),"Other")</f>
        <v>Other</v>
      </c>
    </row>
    <row r="5652" hidden="1">
      <c r="A5652" s="40">
        <v>23914.0</v>
      </c>
      <c r="B5652" s="39">
        <f t="shared" si="1"/>
        <v>56</v>
      </c>
      <c r="C5652" s="39" t="str">
        <f>IFERROR(__xludf.DUMMYFUNCTION("IF(ISBETWEEN(B5652,60,69), ""Old"", IF(ISBETWEEN(B5652, 20, 29), ""Young"", ""Other""))"),"Other")</f>
        <v>Other</v>
      </c>
    </row>
    <row r="5653" hidden="1">
      <c r="A5653" s="40">
        <v>23915.0</v>
      </c>
      <c r="B5653" s="39">
        <f t="shared" si="1"/>
        <v>56</v>
      </c>
      <c r="C5653" s="39" t="str">
        <f>IFERROR(__xludf.DUMMYFUNCTION("IF(ISBETWEEN(B5653,60,69), ""Old"", IF(ISBETWEEN(B5653, 20, 29), ""Young"", ""Other""))"),"Other")</f>
        <v>Other</v>
      </c>
    </row>
    <row r="5654" hidden="1">
      <c r="A5654" s="40">
        <v>23916.0</v>
      </c>
      <c r="B5654" s="39">
        <f t="shared" si="1"/>
        <v>56</v>
      </c>
      <c r="C5654" s="39" t="str">
        <f>IFERROR(__xludf.DUMMYFUNCTION("IF(ISBETWEEN(B5654,60,69), ""Old"", IF(ISBETWEEN(B5654, 20, 29), ""Young"", ""Other""))"),"Other")</f>
        <v>Other</v>
      </c>
    </row>
    <row r="5655" hidden="1">
      <c r="A5655" s="40">
        <v>23917.0</v>
      </c>
      <c r="B5655" s="39">
        <f t="shared" si="1"/>
        <v>56</v>
      </c>
      <c r="C5655" s="39" t="str">
        <f>IFERROR(__xludf.DUMMYFUNCTION("IF(ISBETWEEN(B5655,60,69), ""Old"", IF(ISBETWEEN(B5655, 20, 29), ""Young"", ""Other""))"),"Other")</f>
        <v>Other</v>
      </c>
    </row>
    <row r="5656" hidden="1">
      <c r="A5656" s="40">
        <v>23918.0</v>
      </c>
      <c r="B5656" s="39">
        <f t="shared" si="1"/>
        <v>56</v>
      </c>
      <c r="C5656" s="39" t="str">
        <f>IFERROR(__xludf.DUMMYFUNCTION("IF(ISBETWEEN(B5656,60,69), ""Old"", IF(ISBETWEEN(B5656, 20, 29), ""Young"", ""Other""))"),"Other")</f>
        <v>Other</v>
      </c>
    </row>
    <row r="5657" hidden="1">
      <c r="A5657" s="40">
        <v>23919.0</v>
      </c>
      <c r="B5657" s="39">
        <f t="shared" si="1"/>
        <v>56</v>
      </c>
      <c r="C5657" s="39" t="str">
        <f>IFERROR(__xludf.DUMMYFUNCTION("IF(ISBETWEEN(B5657,60,69), ""Old"", IF(ISBETWEEN(B5657, 20, 29), ""Young"", ""Other""))"),"Other")</f>
        <v>Other</v>
      </c>
    </row>
    <row r="5658" hidden="1">
      <c r="A5658" s="40">
        <v>23920.0</v>
      </c>
      <c r="B5658" s="39">
        <f t="shared" si="1"/>
        <v>56</v>
      </c>
      <c r="C5658" s="39" t="str">
        <f>IFERROR(__xludf.DUMMYFUNCTION("IF(ISBETWEEN(B5658,60,69), ""Old"", IF(ISBETWEEN(B5658, 20, 29), ""Young"", ""Other""))"),"Other")</f>
        <v>Other</v>
      </c>
    </row>
    <row r="5659" hidden="1">
      <c r="A5659" s="40">
        <v>23921.0</v>
      </c>
      <c r="B5659" s="39">
        <f t="shared" si="1"/>
        <v>56</v>
      </c>
      <c r="C5659" s="39" t="str">
        <f>IFERROR(__xludf.DUMMYFUNCTION("IF(ISBETWEEN(B5659,60,69), ""Old"", IF(ISBETWEEN(B5659, 20, 29), ""Young"", ""Other""))"),"Other")</f>
        <v>Other</v>
      </c>
    </row>
    <row r="5660" hidden="1">
      <c r="A5660" s="40">
        <v>23922.0</v>
      </c>
      <c r="B5660" s="39">
        <f t="shared" si="1"/>
        <v>56</v>
      </c>
      <c r="C5660" s="39" t="str">
        <f>IFERROR(__xludf.DUMMYFUNCTION("IF(ISBETWEEN(B5660,60,69), ""Old"", IF(ISBETWEEN(B5660, 20, 29), ""Young"", ""Other""))"),"Other")</f>
        <v>Other</v>
      </c>
    </row>
    <row r="5661" hidden="1">
      <c r="A5661" s="40">
        <v>23923.0</v>
      </c>
      <c r="B5661" s="39">
        <f t="shared" si="1"/>
        <v>56</v>
      </c>
      <c r="C5661" s="39" t="str">
        <f>IFERROR(__xludf.DUMMYFUNCTION("IF(ISBETWEEN(B5661,60,69), ""Old"", IF(ISBETWEEN(B5661, 20, 29), ""Young"", ""Other""))"),"Other")</f>
        <v>Other</v>
      </c>
    </row>
    <row r="5662" hidden="1">
      <c r="A5662" s="40">
        <v>23924.0</v>
      </c>
      <c r="B5662" s="39">
        <f t="shared" si="1"/>
        <v>56</v>
      </c>
      <c r="C5662" s="39" t="str">
        <f>IFERROR(__xludf.DUMMYFUNCTION("IF(ISBETWEEN(B5662,60,69), ""Old"", IF(ISBETWEEN(B5662, 20, 29), ""Young"", ""Other""))"),"Other")</f>
        <v>Other</v>
      </c>
    </row>
    <row r="5663" hidden="1">
      <c r="A5663" s="40">
        <v>23925.0</v>
      </c>
      <c r="B5663" s="39">
        <f t="shared" si="1"/>
        <v>56</v>
      </c>
      <c r="C5663" s="39" t="str">
        <f>IFERROR(__xludf.DUMMYFUNCTION("IF(ISBETWEEN(B5663,60,69), ""Old"", IF(ISBETWEEN(B5663, 20, 29), ""Young"", ""Other""))"),"Other")</f>
        <v>Other</v>
      </c>
    </row>
    <row r="5664" hidden="1">
      <c r="A5664" s="40">
        <v>23926.0</v>
      </c>
      <c r="B5664" s="39">
        <f t="shared" si="1"/>
        <v>56</v>
      </c>
      <c r="C5664" s="39" t="str">
        <f>IFERROR(__xludf.DUMMYFUNCTION("IF(ISBETWEEN(B5664,60,69), ""Old"", IF(ISBETWEEN(B5664, 20, 29), ""Young"", ""Other""))"),"Other")</f>
        <v>Other</v>
      </c>
    </row>
    <row r="5665" hidden="1">
      <c r="A5665" s="40">
        <v>23927.0</v>
      </c>
      <c r="B5665" s="39">
        <f t="shared" si="1"/>
        <v>56</v>
      </c>
      <c r="C5665" s="39" t="str">
        <f>IFERROR(__xludf.DUMMYFUNCTION("IF(ISBETWEEN(B5665,60,69), ""Old"", IF(ISBETWEEN(B5665, 20, 29), ""Young"", ""Other""))"),"Other")</f>
        <v>Other</v>
      </c>
    </row>
    <row r="5666" hidden="1">
      <c r="A5666" s="40">
        <v>23928.0</v>
      </c>
      <c r="B5666" s="39">
        <f t="shared" si="1"/>
        <v>56</v>
      </c>
      <c r="C5666" s="39" t="str">
        <f>IFERROR(__xludf.DUMMYFUNCTION("IF(ISBETWEEN(B5666,60,69), ""Old"", IF(ISBETWEEN(B5666, 20, 29), ""Young"", ""Other""))"),"Other")</f>
        <v>Other</v>
      </c>
    </row>
    <row r="5667" hidden="1">
      <c r="A5667" s="40">
        <v>23929.0</v>
      </c>
      <c r="B5667" s="39">
        <f t="shared" si="1"/>
        <v>56</v>
      </c>
      <c r="C5667" s="39" t="str">
        <f>IFERROR(__xludf.DUMMYFUNCTION("IF(ISBETWEEN(B5667,60,69), ""Old"", IF(ISBETWEEN(B5667, 20, 29), ""Young"", ""Other""))"),"Other")</f>
        <v>Other</v>
      </c>
    </row>
    <row r="5668" hidden="1">
      <c r="A5668" s="40">
        <v>23930.0</v>
      </c>
      <c r="B5668" s="39">
        <f t="shared" si="1"/>
        <v>56</v>
      </c>
      <c r="C5668" s="39" t="str">
        <f>IFERROR(__xludf.DUMMYFUNCTION("IF(ISBETWEEN(B5668,60,69), ""Old"", IF(ISBETWEEN(B5668, 20, 29), ""Young"", ""Other""))"),"Other")</f>
        <v>Other</v>
      </c>
    </row>
    <row r="5669" hidden="1">
      <c r="A5669" s="40">
        <v>23931.0</v>
      </c>
      <c r="B5669" s="39">
        <f t="shared" si="1"/>
        <v>56</v>
      </c>
      <c r="C5669" s="39" t="str">
        <f>IFERROR(__xludf.DUMMYFUNCTION("IF(ISBETWEEN(B5669,60,69), ""Old"", IF(ISBETWEEN(B5669, 20, 29), ""Young"", ""Other""))"),"Other")</f>
        <v>Other</v>
      </c>
    </row>
    <row r="5670" hidden="1">
      <c r="A5670" s="40">
        <v>23932.0</v>
      </c>
      <c r="B5670" s="39">
        <f t="shared" si="1"/>
        <v>56</v>
      </c>
      <c r="C5670" s="39" t="str">
        <f>IFERROR(__xludf.DUMMYFUNCTION("IF(ISBETWEEN(B5670,60,69), ""Old"", IF(ISBETWEEN(B5670, 20, 29), ""Young"", ""Other""))"),"Other")</f>
        <v>Other</v>
      </c>
    </row>
    <row r="5671" hidden="1">
      <c r="A5671" s="40">
        <v>23933.0</v>
      </c>
      <c r="B5671" s="39">
        <f t="shared" si="1"/>
        <v>56</v>
      </c>
      <c r="C5671" s="39" t="str">
        <f>IFERROR(__xludf.DUMMYFUNCTION("IF(ISBETWEEN(B5671,60,69), ""Old"", IF(ISBETWEEN(B5671, 20, 29), ""Young"", ""Other""))"),"Other")</f>
        <v>Other</v>
      </c>
    </row>
    <row r="5672" hidden="1">
      <c r="A5672" s="40">
        <v>23934.0</v>
      </c>
      <c r="B5672" s="39">
        <f t="shared" si="1"/>
        <v>56</v>
      </c>
      <c r="C5672" s="39" t="str">
        <f>IFERROR(__xludf.DUMMYFUNCTION("IF(ISBETWEEN(B5672,60,69), ""Old"", IF(ISBETWEEN(B5672, 20, 29), ""Young"", ""Other""))"),"Other")</f>
        <v>Other</v>
      </c>
    </row>
    <row r="5673" hidden="1">
      <c r="A5673" s="40">
        <v>23935.0</v>
      </c>
      <c r="B5673" s="39">
        <f t="shared" si="1"/>
        <v>56</v>
      </c>
      <c r="C5673" s="39" t="str">
        <f>IFERROR(__xludf.DUMMYFUNCTION("IF(ISBETWEEN(B5673,60,69), ""Old"", IF(ISBETWEEN(B5673, 20, 29), ""Young"", ""Other""))"),"Other")</f>
        <v>Other</v>
      </c>
    </row>
    <row r="5674" hidden="1">
      <c r="A5674" s="40">
        <v>23936.0</v>
      </c>
      <c r="B5674" s="39">
        <f t="shared" si="1"/>
        <v>56</v>
      </c>
      <c r="C5674" s="39" t="str">
        <f>IFERROR(__xludf.DUMMYFUNCTION("IF(ISBETWEEN(B5674,60,69), ""Old"", IF(ISBETWEEN(B5674, 20, 29), ""Young"", ""Other""))"),"Other")</f>
        <v>Other</v>
      </c>
    </row>
    <row r="5675" hidden="1">
      <c r="A5675" s="40">
        <v>23937.0</v>
      </c>
      <c r="B5675" s="39">
        <f t="shared" si="1"/>
        <v>56</v>
      </c>
      <c r="C5675" s="39" t="str">
        <f>IFERROR(__xludf.DUMMYFUNCTION("IF(ISBETWEEN(B5675,60,69), ""Old"", IF(ISBETWEEN(B5675, 20, 29), ""Young"", ""Other""))"),"Other")</f>
        <v>Other</v>
      </c>
    </row>
    <row r="5676" hidden="1">
      <c r="A5676" s="40">
        <v>23938.0</v>
      </c>
      <c r="B5676" s="39">
        <f t="shared" si="1"/>
        <v>56</v>
      </c>
      <c r="C5676" s="39" t="str">
        <f>IFERROR(__xludf.DUMMYFUNCTION("IF(ISBETWEEN(B5676,60,69), ""Old"", IF(ISBETWEEN(B5676, 20, 29), ""Young"", ""Other""))"),"Other")</f>
        <v>Other</v>
      </c>
    </row>
    <row r="5677" hidden="1">
      <c r="A5677" s="40">
        <v>23939.0</v>
      </c>
      <c r="B5677" s="39">
        <f t="shared" si="1"/>
        <v>56</v>
      </c>
      <c r="C5677" s="39" t="str">
        <f>IFERROR(__xludf.DUMMYFUNCTION("IF(ISBETWEEN(B5677,60,69), ""Old"", IF(ISBETWEEN(B5677, 20, 29), ""Young"", ""Other""))"),"Other")</f>
        <v>Other</v>
      </c>
    </row>
    <row r="5678" hidden="1">
      <c r="A5678" s="40">
        <v>23940.0</v>
      </c>
      <c r="B5678" s="39">
        <f t="shared" si="1"/>
        <v>56</v>
      </c>
      <c r="C5678" s="39" t="str">
        <f>IFERROR(__xludf.DUMMYFUNCTION("IF(ISBETWEEN(B5678,60,69), ""Old"", IF(ISBETWEEN(B5678, 20, 29), ""Young"", ""Other""))"),"Other")</f>
        <v>Other</v>
      </c>
    </row>
    <row r="5679" hidden="1">
      <c r="A5679" s="40">
        <v>23941.0</v>
      </c>
      <c r="B5679" s="39">
        <f t="shared" si="1"/>
        <v>56</v>
      </c>
      <c r="C5679" s="39" t="str">
        <f>IFERROR(__xludf.DUMMYFUNCTION("IF(ISBETWEEN(B5679,60,69), ""Old"", IF(ISBETWEEN(B5679, 20, 29), ""Young"", ""Other""))"),"Other")</f>
        <v>Other</v>
      </c>
    </row>
    <row r="5680" hidden="1">
      <c r="A5680" s="40">
        <v>23942.0</v>
      </c>
      <c r="B5680" s="39">
        <f t="shared" si="1"/>
        <v>56</v>
      </c>
      <c r="C5680" s="39" t="str">
        <f>IFERROR(__xludf.DUMMYFUNCTION("IF(ISBETWEEN(B5680,60,69), ""Old"", IF(ISBETWEEN(B5680, 20, 29), ""Young"", ""Other""))"),"Other")</f>
        <v>Other</v>
      </c>
    </row>
    <row r="5681" hidden="1">
      <c r="A5681" s="40">
        <v>23943.0</v>
      </c>
      <c r="B5681" s="39">
        <f t="shared" si="1"/>
        <v>56</v>
      </c>
      <c r="C5681" s="39" t="str">
        <f>IFERROR(__xludf.DUMMYFUNCTION("IF(ISBETWEEN(B5681,60,69), ""Old"", IF(ISBETWEEN(B5681, 20, 29), ""Young"", ""Other""))"),"Other")</f>
        <v>Other</v>
      </c>
    </row>
    <row r="5682" hidden="1">
      <c r="A5682" s="40">
        <v>23944.0</v>
      </c>
      <c r="B5682" s="39">
        <f t="shared" si="1"/>
        <v>56</v>
      </c>
      <c r="C5682" s="39" t="str">
        <f>IFERROR(__xludf.DUMMYFUNCTION("IF(ISBETWEEN(B5682,60,69), ""Old"", IF(ISBETWEEN(B5682, 20, 29), ""Young"", ""Other""))"),"Other")</f>
        <v>Other</v>
      </c>
    </row>
    <row r="5683" hidden="1">
      <c r="A5683" s="40">
        <v>23945.0</v>
      </c>
      <c r="B5683" s="39">
        <f t="shared" si="1"/>
        <v>56</v>
      </c>
      <c r="C5683" s="39" t="str">
        <f>IFERROR(__xludf.DUMMYFUNCTION("IF(ISBETWEEN(B5683,60,69), ""Old"", IF(ISBETWEEN(B5683, 20, 29), ""Young"", ""Other""))"),"Other")</f>
        <v>Other</v>
      </c>
    </row>
    <row r="5684" hidden="1">
      <c r="A5684" s="40">
        <v>23946.0</v>
      </c>
      <c r="B5684" s="39">
        <f t="shared" si="1"/>
        <v>56</v>
      </c>
      <c r="C5684" s="39" t="str">
        <f>IFERROR(__xludf.DUMMYFUNCTION("IF(ISBETWEEN(B5684,60,69), ""Old"", IF(ISBETWEEN(B5684, 20, 29), ""Young"", ""Other""))"),"Other")</f>
        <v>Other</v>
      </c>
    </row>
    <row r="5685" hidden="1">
      <c r="A5685" s="40">
        <v>23947.0</v>
      </c>
      <c r="B5685" s="39">
        <f t="shared" si="1"/>
        <v>56</v>
      </c>
      <c r="C5685" s="39" t="str">
        <f>IFERROR(__xludf.DUMMYFUNCTION("IF(ISBETWEEN(B5685,60,69), ""Old"", IF(ISBETWEEN(B5685, 20, 29), ""Young"", ""Other""))"),"Other")</f>
        <v>Other</v>
      </c>
    </row>
    <row r="5686" hidden="1">
      <c r="A5686" s="40">
        <v>23948.0</v>
      </c>
      <c r="B5686" s="39">
        <f t="shared" si="1"/>
        <v>56</v>
      </c>
      <c r="C5686" s="39" t="str">
        <f>IFERROR(__xludf.DUMMYFUNCTION("IF(ISBETWEEN(B5686,60,69), ""Old"", IF(ISBETWEEN(B5686, 20, 29), ""Young"", ""Other""))"),"Other")</f>
        <v>Other</v>
      </c>
    </row>
    <row r="5687" hidden="1">
      <c r="A5687" s="40">
        <v>23949.0</v>
      </c>
      <c r="B5687" s="39">
        <f t="shared" si="1"/>
        <v>56</v>
      </c>
      <c r="C5687" s="39" t="str">
        <f>IFERROR(__xludf.DUMMYFUNCTION("IF(ISBETWEEN(B5687,60,69), ""Old"", IF(ISBETWEEN(B5687, 20, 29), ""Young"", ""Other""))"),"Other")</f>
        <v>Other</v>
      </c>
    </row>
    <row r="5688" hidden="1">
      <c r="A5688" s="40">
        <v>23950.0</v>
      </c>
      <c r="B5688" s="39">
        <f t="shared" si="1"/>
        <v>56</v>
      </c>
      <c r="C5688" s="39" t="str">
        <f>IFERROR(__xludf.DUMMYFUNCTION("IF(ISBETWEEN(B5688,60,69), ""Old"", IF(ISBETWEEN(B5688, 20, 29), ""Young"", ""Other""))"),"Other")</f>
        <v>Other</v>
      </c>
    </row>
    <row r="5689" hidden="1">
      <c r="A5689" s="40">
        <v>23951.0</v>
      </c>
      <c r="B5689" s="39">
        <f t="shared" si="1"/>
        <v>56</v>
      </c>
      <c r="C5689" s="39" t="str">
        <f>IFERROR(__xludf.DUMMYFUNCTION("IF(ISBETWEEN(B5689,60,69), ""Old"", IF(ISBETWEEN(B5689, 20, 29), ""Young"", ""Other""))"),"Other")</f>
        <v>Other</v>
      </c>
    </row>
    <row r="5690" hidden="1">
      <c r="A5690" s="40">
        <v>23952.0</v>
      </c>
      <c r="B5690" s="39">
        <f t="shared" si="1"/>
        <v>56</v>
      </c>
      <c r="C5690" s="39" t="str">
        <f>IFERROR(__xludf.DUMMYFUNCTION("IF(ISBETWEEN(B5690,60,69), ""Old"", IF(ISBETWEEN(B5690, 20, 29), ""Young"", ""Other""))"),"Other")</f>
        <v>Other</v>
      </c>
    </row>
    <row r="5691" hidden="1">
      <c r="A5691" s="40">
        <v>23953.0</v>
      </c>
      <c r="B5691" s="39">
        <f t="shared" si="1"/>
        <v>56</v>
      </c>
      <c r="C5691" s="39" t="str">
        <f>IFERROR(__xludf.DUMMYFUNCTION("IF(ISBETWEEN(B5691,60,69), ""Old"", IF(ISBETWEEN(B5691, 20, 29), ""Young"", ""Other""))"),"Other")</f>
        <v>Other</v>
      </c>
    </row>
    <row r="5692" hidden="1">
      <c r="A5692" s="40">
        <v>23954.0</v>
      </c>
      <c r="B5692" s="39">
        <f t="shared" si="1"/>
        <v>56</v>
      </c>
      <c r="C5692" s="39" t="str">
        <f>IFERROR(__xludf.DUMMYFUNCTION("IF(ISBETWEEN(B5692,60,69), ""Old"", IF(ISBETWEEN(B5692, 20, 29), ""Young"", ""Other""))"),"Other")</f>
        <v>Other</v>
      </c>
    </row>
    <row r="5693" hidden="1">
      <c r="A5693" s="40">
        <v>23955.0</v>
      </c>
      <c r="B5693" s="39">
        <f t="shared" si="1"/>
        <v>56</v>
      </c>
      <c r="C5693" s="39" t="str">
        <f>IFERROR(__xludf.DUMMYFUNCTION("IF(ISBETWEEN(B5693,60,69), ""Old"", IF(ISBETWEEN(B5693, 20, 29), ""Young"", ""Other""))"),"Other")</f>
        <v>Other</v>
      </c>
    </row>
    <row r="5694" hidden="1">
      <c r="A5694" s="40">
        <v>23956.0</v>
      </c>
      <c r="B5694" s="39">
        <f t="shared" si="1"/>
        <v>56</v>
      </c>
      <c r="C5694" s="39" t="str">
        <f>IFERROR(__xludf.DUMMYFUNCTION("IF(ISBETWEEN(B5694,60,69), ""Old"", IF(ISBETWEEN(B5694, 20, 29), ""Young"", ""Other""))"),"Other")</f>
        <v>Other</v>
      </c>
    </row>
    <row r="5695" hidden="1">
      <c r="A5695" s="40">
        <v>23957.0</v>
      </c>
      <c r="B5695" s="39">
        <f t="shared" si="1"/>
        <v>56</v>
      </c>
      <c r="C5695" s="39" t="str">
        <f>IFERROR(__xludf.DUMMYFUNCTION("IF(ISBETWEEN(B5695,60,69), ""Old"", IF(ISBETWEEN(B5695, 20, 29), ""Young"", ""Other""))"),"Other")</f>
        <v>Other</v>
      </c>
    </row>
    <row r="5696" hidden="1">
      <c r="A5696" s="40">
        <v>23958.0</v>
      </c>
      <c r="B5696" s="39">
        <f t="shared" si="1"/>
        <v>56</v>
      </c>
      <c r="C5696" s="39" t="str">
        <f>IFERROR(__xludf.DUMMYFUNCTION("IF(ISBETWEEN(B5696,60,69), ""Old"", IF(ISBETWEEN(B5696, 20, 29), ""Young"", ""Other""))"),"Other")</f>
        <v>Other</v>
      </c>
    </row>
    <row r="5697" hidden="1">
      <c r="A5697" s="40">
        <v>23959.0</v>
      </c>
      <c r="B5697" s="39">
        <f t="shared" si="1"/>
        <v>56</v>
      </c>
      <c r="C5697" s="39" t="str">
        <f>IFERROR(__xludf.DUMMYFUNCTION("IF(ISBETWEEN(B5697,60,69), ""Old"", IF(ISBETWEEN(B5697, 20, 29), ""Young"", ""Other""))"),"Other")</f>
        <v>Other</v>
      </c>
    </row>
    <row r="5698" hidden="1">
      <c r="A5698" s="40">
        <v>23960.0</v>
      </c>
      <c r="B5698" s="39">
        <f t="shared" si="1"/>
        <v>56</v>
      </c>
      <c r="C5698" s="39" t="str">
        <f>IFERROR(__xludf.DUMMYFUNCTION("IF(ISBETWEEN(B5698,60,69), ""Old"", IF(ISBETWEEN(B5698, 20, 29), ""Young"", ""Other""))"),"Other")</f>
        <v>Other</v>
      </c>
    </row>
    <row r="5699" hidden="1">
      <c r="A5699" s="40">
        <v>23961.0</v>
      </c>
      <c r="B5699" s="39">
        <f t="shared" si="1"/>
        <v>56</v>
      </c>
      <c r="C5699" s="39" t="str">
        <f>IFERROR(__xludf.DUMMYFUNCTION("IF(ISBETWEEN(B5699,60,69), ""Old"", IF(ISBETWEEN(B5699, 20, 29), ""Young"", ""Other""))"),"Other")</f>
        <v>Other</v>
      </c>
    </row>
    <row r="5700" hidden="1">
      <c r="A5700" s="40">
        <v>23962.0</v>
      </c>
      <c r="B5700" s="39">
        <f t="shared" si="1"/>
        <v>56</v>
      </c>
      <c r="C5700" s="39" t="str">
        <f>IFERROR(__xludf.DUMMYFUNCTION("IF(ISBETWEEN(B5700,60,69), ""Old"", IF(ISBETWEEN(B5700, 20, 29), ""Young"", ""Other""))"),"Other")</f>
        <v>Other</v>
      </c>
    </row>
    <row r="5701" hidden="1">
      <c r="A5701" s="40">
        <v>23963.0</v>
      </c>
      <c r="B5701" s="39">
        <f t="shared" si="1"/>
        <v>56</v>
      </c>
      <c r="C5701" s="39" t="str">
        <f>IFERROR(__xludf.DUMMYFUNCTION("IF(ISBETWEEN(B5701,60,69), ""Old"", IF(ISBETWEEN(B5701, 20, 29), ""Young"", ""Other""))"),"Other")</f>
        <v>Other</v>
      </c>
    </row>
    <row r="5702" hidden="1">
      <c r="A5702" s="40">
        <v>23964.0</v>
      </c>
      <c r="B5702" s="39">
        <f t="shared" si="1"/>
        <v>56</v>
      </c>
      <c r="C5702" s="39" t="str">
        <f>IFERROR(__xludf.DUMMYFUNCTION("IF(ISBETWEEN(B5702,60,69), ""Old"", IF(ISBETWEEN(B5702, 20, 29), ""Young"", ""Other""))"),"Other")</f>
        <v>Other</v>
      </c>
    </row>
    <row r="5703" hidden="1">
      <c r="A5703" s="40">
        <v>23965.0</v>
      </c>
      <c r="B5703" s="39">
        <f t="shared" si="1"/>
        <v>56</v>
      </c>
      <c r="C5703" s="39" t="str">
        <f>IFERROR(__xludf.DUMMYFUNCTION("IF(ISBETWEEN(B5703,60,69), ""Old"", IF(ISBETWEEN(B5703, 20, 29), ""Young"", ""Other""))"),"Other")</f>
        <v>Other</v>
      </c>
    </row>
    <row r="5704" hidden="1">
      <c r="A5704" s="40">
        <v>23966.0</v>
      </c>
      <c r="B5704" s="39">
        <f t="shared" si="1"/>
        <v>56</v>
      </c>
      <c r="C5704" s="39" t="str">
        <f>IFERROR(__xludf.DUMMYFUNCTION("IF(ISBETWEEN(B5704,60,69), ""Old"", IF(ISBETWEEN(B5704, 20, 29), ""Young"", ""Other""))"),"Other")</f>
        <v>Other</v>
      </c>
    </row>
    <row r="5705" hidden="1">
      <c r="A5705" s="40">
        <v>23967.0</v>
      </c>
      <c r="B5705" s="39">
        <f t="shared" si="1"/>
        <v>56</v>
      </c>
      <c r="C5705" s="39" t="str">
        <f>IFERROR(__xludf.DUMMYFUNCTION("IF(ISBETWEEN(B5705,60,69), ""Old"", IF(ISBETWEEN(B5705, 20, 29), ""Young"", ""Other""))"),"Other")</f>
        <v>Other</v>
      </c>
    </row>
    <row r="5706" hidden="1">
      <c r="A5706" s="40">
        <v>23968.0</v>
      </c>
      <c r="B5706" s="39">
        <f t="shared" si="1"/>
        <v>56</v>
      </c>
      <c r="C5706" s="39" t="str">
        <f>IFERROR(__xludf.DUMMYFUNCTION("IF(ISBETWEEN(B5706,60,69), ""Old"", IF(ISBETWEEN(B5706, 20, 29), ""Young"", ""Other""))"),"Other")</f>
        <v>Other</v>
      </c>
    </row>
    <row r="5707" hidden="1">
      <c r="A5707" s="40">
        <v>23969.0</v>
      </c>
      <c r="B5707" s="39">
        <f t="shared" si="1"/>
        <v>56</v>
      </c>
      <c r="C5707" s="39" t="str">
        <f>IFERROR(__xludf.DUMMYFUNCTION("IF(ISBETWEEN(B5707,60,69), ""Old"", IF(ISBETWEEN(B5707, 20, 29), ""Young"", ""Other""))"),"Other")</f>
        <v>Other</v>
      </c>
    </row>
    <row r="5708" hidden="1">
      <c r="A5708" s="40">
        <v>23970.0</v>
      </c>
      <c r="B5708" s="39">
        <f t="shared" si="1"/>
        <v>56</v>
      </c>
      <c r="C5708" s="39" t="str">
        <f>IFERROR(__xludf.DUMMYFUNCTION("IF(ISBETWEEN(B5708,60,69), ""Old"", IF(ISBETWEEN(B5708, 20, 29), ""Young"", ""Other""))"),"Other")</f>
        <v>Other</v>
      </c>
    </row>
    <row r="5709" hidden="1">
      <c r="A5709" s="40">
        <v>23971.0</v>
      </c>
      <c r="B5709" s="39">
        <f t="shared" si="1"/>
        <v>56</v>
      </c>
      <c r="C5709" s="39" t="str">
        <f>IFERROR(__xludf.DUMMYFUNCTION("IF(ISBETWEEN(B5709,60,69), ""Old"", IF(ISBETWEEN(B5709, 20, 29), ""Young"", ""Other""))"),"Other")</f>
        <v>Other</v>
      </c>
    </row>
    <row r="5710" hidden="1">
      <c r="A5710" s="40">
        <v>23972.0</v>
      </c>
      <c r="B5710" s="39">
        <f t="shared" si="1"/>
        <v>56</v>
      </c>
      <c r="C5710" s="39" t="str">
        <f>IFERROR(__xludf.DUMMYFUNCTION("IF(ISBETWEEN(B5710,60,69), ""Old"", IF(ISBETWEEN(B5710, 20, 29), ""Young"", ""Other""))"),"Other")</f>
        <v>Other</v>
      </c>
    </row>
    <row r="5711" hidden="1">
      <c r="A5711" s="40">
        <v>23973.0</v>
      </c>
      <c r="B5711" s="39">
        <f t="shared" si="1"/>
        <v>56</v>
      </c>
      <c r="C5711" s="39" t="str">
        <f>IFERROR(__xludf.DUMMYFUNCTION("IF(ISBETWEEN(B5711,60,69), ""Old"", IF(ISBETWEEN(B5711, 20, 29), ""Young"", ""Other""))"),"Other")</f>
        <v>Other</v>
      </c>
    </row>
    <row r="5712" hidden="1">
      <c r="A5712" s="40">
        <v>23974.0</v>
      </c>
      <c r="B5712" s="39">
        <f t="shared" si="1"/>
        <v>56</v>
      </c>
      <c r="C5712" s="39" t="str">
        <f>IFERROR(__xludf.DUMMYFUNCTION("IF(ISBETWEEN(B5712,60,69), ""Old"", IF(ISBETWEEN(B5712, 20, 29), ""Young"", ""Other""))"),"Other")</f>
        <v>Other</v>
      </c>
    </row>
    <row r="5713" hidden="1">
      <c r="A5713" s="40">
        <v>23975.0</v>
      </c>
      <c r="B5713" s="39">
        <f t="shared" si="1"/>
        <v>56</v>
      </c>
      <c r="C5713" s="39" t="str">
        <f>IFERROR(__xludf.DUMMYFUNCTION("IF(ISBETWEEN(B5713,60,69), ""Old"", IF(ISBETWEEN(B5713, 20, 29), ""Young"", ""Other""))"),"Other")</f>
        <v>Other</v>
      </c>
    </row>
    <row r="5714" hidden="1">
      <c r="A5714" s="40">
        <v>23976.0</v>
      </c>
      <c r="B5714" s="39">
        <f t="shared" si="1"/>
        <v>56</v>
      </c>
      <c r="C5714" s="39" t="str">
        <f>IFERROR(__xludf.DUMMYFUNCTION("IF(ISBETWEEN(B5714,60,69), ""Old"", IF(ISBETWEEN(B5714, 20, 29), ""Young"", ""Other""))"),"Other")</f>
        <v>Other</v>
      </c>
    </row>
    <row r="5715" hidden="1">
      <c r="A5715" s="40">
        <v>23977.0</v>
      </c>
      <c r="B5715" s="39">
        <f t="shared" si="1"/>
        <v>56</v>
      </c>
      <c r="C5715" s="39" t="str">
        <f>IFERROR(__xludf.DUMMYFUNCTION("IF(ISBETWEEN(B5715,60,69), ""Old"", IF(ISBETWEEN(B5715, 20, 29), ""Young"", ""Other""))"),"Other")</f>
        <v>Other</v>
      </c>
    </row>
    <row r="5716" hidden="1">
      <c r="A5716" s="40">
        <v>23978.0</v>
      </c>
      <c r="B5716" s="39">
        <f t="shared" si="1"/>
        <v>56</v>
      </c>
      <c r="C5716" s="39" t="str">
        <f>IFERROR(__xludf.DUMMYFUNCTION("IF(ISBETWEEN(B5716,60,69), ""Old"", IF(ISBETWEEN(B5716, 20, 29), ""Young"", ""Other""))"),"Other")</f>
        <v>Other</v>
      </c>
    </row>
    <row r="5717" hidden="1">
      <c r="A5717" s="40">
        <v>23979.0</v>
      </c>
      <c r="B5717" s="39">
        <f t="shared" si="1"/>
        <v>56</v>
      </c>
      <c r="C5717" s="39" t="str">
        <f>IFERROR(__xludf.DUMMYFUNCTION("IF(ISBETWEEN(B5717,60,69), ""Old"", IF(ISBETWEEN(B5717, 20, 29), ""Young"", ""Other""))"),"Other")</f>
        <v>Other</v>
      </c>
    </row>
    <row r="5718" hidden="1">
      <c r="A5718" s="40">
        <v>23980.0</v>
      </c>
      <c r="B5718" s="39">
        <f t="shared" si="1"/>
        <v>56</v>
      </c>
      <c r="C5718" s="39" t="str">
        <f>IFERROR(__xludf.DUMMYFUNCTION("IF(ISBETWEEN(B5718,60,69), ""Old"", IF(ISBETWEEN(B5718, 20, 29), ""Young"", ""Other""))"),"Other")</f>
        <v>Other</v>
      </c>
    </row>
    <row r="5719" hidden="1">
      <c r="A5719" s="40">
        <v>23981.0</v>
      </c>
      <c r="B5719" s="39">
        <f t="shared" si="1"/>
        <v>56</v>
      </c>
      <c r="C5719" s="39" t="str">
        <f>IFERROR(__xludf.DUMMYFUNCTION("IF(ISBETWEEN(B5719,60,69), ""Old"", IF(ISBETWEEN(B5719, 20, 29), ""Young"", ""Other""))"),"Other")</f>
        <v>Other</v>
      </c>
    </row>
    <row r="5720" hidden="1">
      <c r="A5720" s="40">
        <v>23982.0</v>
      </c>
      <c r="B5720" s="39">
        <f t="shared" si="1"/>
        <v>56</v>
      </c>
      <c r="C5720" s="39" t="str">
        <f>IFERROR(__xludf.DUMMYFUNCTION("IF(ISBETWEEN(B5720,60,69), ""Old"", IF(ISBETWEEN(B5720, 20, 29), ""Young"", ""Other""))"),"Other")</f>
        <v>Other</v>
      </c>
    </row>
    <row r="5721" hidden="1">
      <c r="A5721" s="40">
        <v>23983.0</v>
      </c>
      <c r="B5721" s="39">
        <f t="shared" si="1"/>
        <v>56</v>
      </c>
      <c r="C5721" s="39" t="str">
        <f>IFERROR(__xludf.DUMMYFUNCTION("IF(ISBETWEEN(B5721,60,69), ""Old"", IF(ISBETWEEN(B5721, 20, 29), ""Young"", ""Other""))"),"Other")</f>
        <v>Other</v>
      </c>
    </row>
    <row r="5722" hidden="1">
      <c r="A5722" s="40">
        <v>23984.0</v>
      </c>
      <c r="B5722" s="39">
        <f t="shared" si="1"/>
        <v>56</v>
      </c>
      <c r="C5722" s="39" t="str">
        <f>IFERROR(__xludf.DUMMYFUNCTION("IF(ISBETWEEN(B5722,60,69), ""Old"", IF(ISBETWEEN(B5722, 20, 29), ""Young"", ""Other""))"),"Other")</f>
        <v>Other</v>
      </c>
    </row>
    <row r="5723" hidden="1">
      <c r="A5723" s="40">
        <v>23985.0</v>
      </c>
      <c r="B5723" s="39">
        <f t="shared" si="1"/>
        <v>56</v>
      </c>
      <c r="C5723" s="39" t="str">
        <f>IFERROR(__xludf.DUMMYFUNCTION("IF(ISBETWEEN(B5723,60,69), ""Old"", IF(ISBETWEEN(B5723, 20, 29), ""Young"", ""Other""))"),"Other")</f>
        <v>Other</v>
      </c>
    </row>
    <row r="5724" hidden="1">
      <c r="A5724" s="40">
        <v>23986.0</v>
      </c>
      <c r="B5724" s="39">
        <f t="shared" si="1"/>
        <v>56</v>
      </c>
      <c r="C5724" s="39" t="str">
        <f>IFERROR(__xludf.DUMMYFUNCTION("IF(ISBETWEEN(B5724,60,69), ""Old"", IF(ISBETWEEN(B5724, 20, 29), ""Young"", ""Other""))"),"Other")</f>
        <v>Other</v>
      </c>
    </row>
    <row r="5725" hidden="1">
      <c r="A5725" s="40">
        <v>23987.0</v>
      </c>
      <c r="B5725" s="39">
        <f t="shared" si="1"/>
        <v>56</v>
      </c>
      <c r="C5725" s="39" t="str">
        <f>IFERROR(__xludf.DUMMYFUNCTION("IF(ISBETWEEN(B5725,60,69), ""Old"", IF(ISBETWEEN(B5725, 20, 29), ""Young"", ""Other""))"),"Other")</f>
        <v>Other</v>
      </c>
    </row>
    <row r="5726" hidden="1">
      <c r="A5726" s="40">
        <v>23988.0</v>
      </c>
      <c r="B5726" s="39">
        <f t="shared" si="1"/>
        <v>56</v>
      </c>
      <c r="C5726" s="39" t="str">
        <f>IFERROR(__xludf.DUMMYFUNCTION("IF(ISBETWEEN(B5726,60,69), ""Old"", IF(ISBETWEEN(B5726, 20, 29), ""Young"", ""Other""))"),"Other")</f>
        <v>Other</v>
      </c>
    </row>
    <row r="5727" hidden="1">
      <c r="A5727" s="40">
        <v>23989.0</v>
      </c>
      <c r="B5727" s="39">
        <f t="shared" si="1"/>
        <v>56</v>
      </c>
      <c r="C5727" s="39" t="str">
        <f>IFERROR(__xludf.DUMMYFUNCTION("IF(ISBETWEEN(B5727,60,69), ""Old"", IF(ISBETWEEN(B5727, 20, 29), ""Young"", ""Other""))"),"Other")</f>
        <v>Other</v>
      </c>
    </row>
    <row r="5728" hidden="1">
      <c r="A5728" s="40">
        <v>23990.0</v>
      </c>
      <c r="B5728" s="39">
        <f t="shared" si="1"/>
        <v>56</v>
      </c>
      <c r="C5728" s="39" t="str">
        <f>IFERROR(__xludf.DUMMYFUNCTION("IF(ISBETWEEN(B5728,60,69), ""Old"", IF(ISBETWEEN(B5728, 20, 29), ""Young"", ""Other""))"),"Other")</f>
        <v>Other</v>
      </c>
    </row>
    <row r="5729" hidden="1">
      <c r="A5729" s="40">
        <v>23991.0</v>
      </c>
      <c r="B5729" s="39">
        <f t="shared" si="1"/>
        <v>56</v>
      </c>
      <c r="C5729" s="39" t="str">
        <f>IFERROR(__xludf.DUMMYFUNCTION("IF(ISBETWEEN(B5729,60,69), ""Old"", IF(ISBETWEEN(B5729, 20, 29), ""Young"", ""Other""))"),"Other")</f>
        <v>Other</v>
      </c>
    </row>
    <row r="5730" hidden="1">
      <c r="A5730" s="40">
        <v>23992.0</v>
      </c>
      <c r="B5730" s="39">
        <f t="shared" si="1"/>
        <v>56</v>
      </c>
      <c r="C5730" s="39" t="str">
        <f>IFERROR(__xludf.DUMMYFUNCTION("IF(ISBETWEEN(B5730,60,69), ""Old"", IF(ISBETWEEN(B5730, 20, 29), ""Young"", ""Other""))"),"Other")</f>
        <v>Other</v>
      </c>
    </row>
    <row r="5731" hidden="1">
      <c r="A5731" s="40">
        <v>23993.0</v>
      </c>
      <c r="B5731" s="39">
        <f t="shared" si="1"/>
        <v>56</v>
      </c>
      <c r="C5731" s="39" t="str">
        <f>IFERROR(__xludf.DUMMYFUNCTION("IF(ISBETWEEN(B5731,60,69), ""Old"", IF(ISBETWEEN(B5731, 20, 29), ""Young"", ""Other""))"),"Other")</f>
        <v>Other</v>
      </c>
    </row>
    <row r="5732" hidden="1">
      <c r="A5732" s="40">
        <v>23994.0</v>
      </c>
      <c r="B5732" s="39">
        <f t="shared" si="1"/>
        <v>56</v>
      </c>
      <c r="C5732" s="39" t="str">
        <f>IFERROR(__xludf.DUMMYFUNCTION("IF(ISBETWEEN(B5732,60,69), ""Old"", IF(ISBETWEEN(B5732, 20, 29), ""Young"", ""Other""))"),"Other")</f>
        <v>Other</v>
      </c>
    </row>
    <row r="5733" hidden="1">
      <c r="A5733" s="40">
        <v>23995.0</v>
      </c>
      <c r="B5733" s="39">
        <f t="shared" si="1"/>
        <v>56</v>
      </c>
      <c r="C5733" s="39" t="str">
        <f>IFERROR(__xludf.DUMMYFUNCTION("IF(ISBETWEEN(B5733,60,69), ""Old"", IF(ISBETWEEN(B5733, 20, 29), ""Young"", ""Other""))"),"Other")</f>
        <v>Other</v>
      </c>
    </row>
    <row r="5734" hidden="1">
      <c r="A5734" s="40">
        <v>23996.0</v>
      </c>
      <c r="B5734" s="39">
        <f t="shared" si="1"/>
        <v>56</v>
      </c>
      <c r="C5734" s="39" t="str">
        <f>IFERROR(__xludf.DUMMYFUNCTION("IF(ISBETWEEN(B5734,60,69), ""Old"", IF(ISBETWEEN(B5734, 20, 29), ""Young"", ""Other""))"),"Other")</f>
        <v>Other</v>
      </c>
    </row>
    <row r="5735" hidden="1">
      <c r="A5735" s="40">
        <v>23997.0</v>
      </c>
      <c r="B5735" s="39">
        <f t="shared" si="1"/>
        <v>56</v>
      </c>
      <c r="C5735" s="39" t="str">
        <f>IFERROR(__xludf.DUMMYFUNCTION("IF(ISBETWEEN(B5735,60,69), ""Old"", IF(ISBETWEEN(B5735, 20, 29), ""Young"", ""Other""))"),"Other")</f>
        <v>Other</v>
      </c>
    </row>
    <row r="5736" hidden="1">
      <c r="A5736" s="40">
        <v>23998.0</v>
      </c>
      <c r="B5736" s="39">
        <f t="shared" si="1"/>
        <v>56</v>
      </c>
      <c r="C5736" s="39" t="str">
        <f>IFERROR(__xludf.DUMMYFUNCTION("IF(ISBETWEEN(B5736,60,69), ""Old"", IF(ISBETWEEN(B5736, 20, 29), ""Young"", ""Other""))"),"Other")</f>
        <v>Other</v>
      </c>
    </row>
    <row r="5737" hidden="1">
      <c r="A5737" s="40">
        <v>23999.0</v>
      </c>
      <c r="B5737" s="39">
        <f t="shared" si="1"/>
        <v>56</v>
      </c>
      <c r="C5737" s="39" t="str">
        <f>IFERROR(__xludf.DUMMYFUNCTION("IF(ISBETWEEN(B5737,60,69), ""Old"", IF(ISBETWEEN(B5737, 20, 29), ""Young"", ""Other""))"),"Other")</f>
        <v>Other</v>
      </c>
    </row>
    <row r="5738" hidden="1">
      <c r="A5738" s="40">
        <v>24000.0</v>
      </c>
      <c r="B5738" s="39">
        <f t="shared" si="1"/>
        <v>56</v>
      </c>
      <c r="C5738" s="39" t="str">
        <f>IFERROR(__xludf.DUMMYFUNCTION("IF(ISBETWEEN(B5738,60,69), ""Old"", IF(ISBETWEEN(B5738, 20, 29), ""Young"", ""Other""))"),"Other")</f>
        <v>Other</v>
      </c>
    </row>
    <row r="5739" hidden="1">
      <c r="A5739" s="40">
        <v>24001.0</v>
      </c>
      <c r="B5739" s="39">
        <f t="shared" si="1"/>
        <v>56</v>
      </c>
      <c r="C5739" s="39" t="str">
        <f>IFERROR(__xludf.DUMMYFUNCTION("IF(ISBETWEEN(B5739,60,69), ""Old"", IF(ISBETWEEN(B5739, 20, 29), ""Young"", ""Other""))"),"Other")</f>
        <v>Other</v>
      </c>
    </row>
    <row r="5740" hidden="1">
      <c r="A5740" s="40">
        <v>24002.0</v>
      </c>
      <c r="B5740" s="39">
        <f t="shared" si="1"/>
        <v>56</v>
      </c>
      <c r="C5740" s="39" t="str">
        <f>IFERROR(__xludf.DUMMYFUNCTION("IF(ISBETWEEN(B5740,60,69), ""Old"", IF(ISBETWEEN(B5740, 20, 29), ""Young"", ""Other""))"),"Other")</f>
        <v>Other</v>
      </c>
    </row>
    <row r="5741" hidden="1">
      <c r="A5741" s="40">
        <v>24003.0</v>
      </c>
      <c r="B5741" s="39">
        <f t="shared" si="1"/>
        <v>56</v>
      </c>
      <c r="C5741" s="39" t="str">
        <f>IFERROR(__xludf.DUMMYFUNCTION("IF(ISBETWEEN(B5741,60,69), ""Old"", IF(ISBETWEEN(B5741, 20, 29), ""Young"", ""Other""))"),"Other")</f>
        <v>Other</v>
      </c>
    </row>
    <row r="5742" hidden="1">
      <c r="A5742" s="40">
        <v>24004.0</v>
      </c>
      <c r="B5742" s="39">
        <f t="shared" si="1"/>
        <v>56</v>
      </c>
      <c r="C5742" s="39" t="str">
        <f>IFERROR(__xludf.DUMMYFUNCTION("IF(ISBETWEEN(B5742,60,69), ""Old"", IF(ISBETWEEN(B5742, 20, 29), ""Young"", ""Other""))"),"Other")</f>
        <v>Other</v>
      </c>
    </row>
    <row r="5743" hidden="1">
      <c r="A5743" s="40">
        <v>24005.0</v>
      </c>
      <c r="B5743" s="39">
        <f t="shared" si="1"/>
        <v>56</v>
      </c>
      <c r="C5743" s="39" t="str">
        <f>IFERROR(__xludf.DUMMYFUNCTION("IF(ISBETWEEN(B5743,60,69), ""Old"", IF(ISBETWEEN(B5743, 20, 29), ""Young"", ""Other""))"),"Other")</f>
        <v>Other</v>
      </c>
    </row>
    <row r="5744" hidden="1">
      <c r="A5744" s="40">
        <v>24006.0</v>
      </c>
      <c r="B5744" s="39">
        <f t="shared" si="1"/>
        <v>56</v>
      </c>
      <c r="C5744" s="39" t="str">
        <f>IFERROR(__xludf.DUMMYFUNCTION("IF(ISBETWEEN(B5744,60,69), ""Old"", IF(ISBETWEEN(B5744, 20, 29), ""Young"", ""Other""))"),"Other")</f>
        <v>Other</v>
      </c>
    </row>
    <row r="5745" hidden="1">
      <c r="A5745" s="40">
        <v>24007.0</v>
      </c>
      <c r="B5745" s="39">
        <f t="shared" si="1"/>
        <v>56</v>
      </c>
      <c r="C5745" s="39" t="str">
        <f>IFERROR(__xludf.DUMMYFUNCTION("IF(ISBETWEEN(B5745,60,69), ""Old"", IF(ISBETWEEN(B5745, 20, 29), ""Young"", ""Other""))"),"Other")</f>
        <v>Other</v>
      </c>
    </row>
    <row r="5746" hidden="1">
      <c r="A5746" s="40">
        <v>24008.0</v>
      </c>
      <c r="B5746" s="39">
        <f t="shared" si="1"/>
        <v>56</v>
      </c>
      <c r="C5746" s="39" t="str">
        <f>IFERROR(__xludf.DUMMYFUNCTION("IF(ISBETWEEN(B5746,60,69), ""Old"", IF(ISBETWEEN(B5746, 20, 29), ""Young"", ""Other""))"),"Other")</f>
        <v>Other</v>
      </c>
    </row>
    <row r="5747" hidden="1">
      <c r="A5747" s="40">
        <v>24009.0</v>
      </c>
      <c r="B5747" s="39">
        <f t="shared" si="1"/>
        <v>56</v>
      </c>
      <c r="C5747" s="39" t="str">
        <f>IFERROR(__xludf.DUMMYFUNCTION("IF(ISBETWEEN(B5747,60,69), ""Old"", IF(ISBETWEEN(B5747, 20, 29), ""Young"", ""Other""))"),"Other")</f>
        <v>Other</v>
      </c>
    </row>
    <row r="5748" hidden="1">
      <c r="A5748" s="40">
        <v>24010.0</v>
      </c>
      <c r="B5748" s="39">
        <f t="shared" si="1"/>
        <v>56</v>
      </c>
      <c r="C5748" s="39" t="str">
        <f>IFERROR(__xludf.DUMMYFUNCTION("IF(ISBETWEEN(B5748,60,69), ""Old"", IF(ISBETWEEN(B5748, 20, 29), ""Young"", ""Other""))"),"Other")</f>
        <v>Other</v>
      </c>
    </row>
    <row r="5749" hidden="1">
      <c r="A5749" s="40">
        <v>24011.0</v>
      </c>
      <c r="B5749" s="39">
        <f t="shared" si="1"/>
        <v>56</v>
      </c>
      <c r="C5749" s="39" t="str">
        <f>IFERROR(__xludf.DUMMYFUNCTION("IF(ISBETWEEN(B5749,60,69), ""Old"", IF(ISBETWEEN(B5749, 20, 29), ""Young"", ""Other""))"),"Other")</f>
        <v>Other</v>
      </c>
    </row>
    <row r="5750" hidden="1">
      <c r="A5750" s="40">
        <v>24012.0</v>
      </c>
      <c r="B5750" s="39">
        <f t="shared" si="1"/>
        <v>56</v>
      </c>
      <c r="C5750" s="39" t="str">
        <f>IFERROR(__xludf.DUMMYFUNCTION("IF(ISBETWEEN(B5750,60,69), ""Old"", IF(ISBETWEEN(B5750, 20, 29), ""Young"", ""Other""))"),"Other")</f>
        <v>Other</v>
      </c>
    </row>
    <row r="5751" hidden="1">
      <c r="A5751" s="40">
        <v>24013.0</v>
      </c>
      <c r="B5751" s="39">
        <f t="shared" si="1"/>
        <v>56</v>
      </c>
      <c r="C5751" s="39" t="str">
        <f>IFERROR(__xludf.DUMMYFUNCTION("IF(ISBETWEEN(B5751,60,69), ""Old"", IF(ISBETWEEN(B5751, 20, 29), ""Young"", ""Other""))"),"Other")</f>
        <v>Other</v>
      </c>
    </row>
    <row r="5752" hidden="1">
      <c r="A5752" s="40">
        <v>24014.0</v>
      </c>
      <c r="B5752" s="39">
        <f t="shared" si="1"/>
        <v>56</v>
      </c>
      <c r="C5752" s="39" t="str">
        <f>IFERROR(__xludf.DUMMYFUNCTION("IF(ISBETWEEN(B5752,60,69), ""Old"", IF(ISBETWEEN(B5752, 20, 29), ""Young"", ""Other""))"),"Other")</f>
        <v>Other</v>
      </c>
    </row>
    <row r="5753" hidden="1">
      <c r="A5753" s="40">
        <v>24015.0</v>
      </c>
      <c r="B5753" s="39">
        <f t="shared" si="1"/>
        <v>56</v>
      </c>
      <c r="C5753" s="39" t="str">
        <f>IFERROR(__xludf.DUMMYFUNCTION("IF(ISBETWEEN(B5753,60,69), ""Old"", IF(ISBETWEEN(B5753, 20, 29), ""Young"", ""Other""))"),"Other")</f>
        <v>Other</v>
      </c>
    </row>
    <row r="5754" hidden="1">
      <c r="A5754" s="40">
        <v>24016.0</v>
      </c>
      <c r="B5754" s="39">
        <f t="shared" si="1"/>
        <v>56</v>
      </c>
      <c r="C5754" s="39" t="str">
        <f>IFERROR(__xludf.DUMMYFUNCTION("IF(ISBETWEEN(B5754,60,69), ""Old"", IF(ISBETWEEN(B5754, 20, 29), ""Young"", ""Other""))"),"Other")</f>
        <v>Other</v>
      </c>
    </row>
    <row r="5755" hidden="1">
      <c r="A5755" s="40">
        <v>24017.0</v>
      </c>
      <c r="B5755" s="39">
        <f t="shared" si="1"/>
        <v>56</v>
      </c>
      <c r="C5755" s="39" t="str">
        <f>IFERROR(__xludf.DUMMYFUNCTION("IF(ISBETWEEN(B5755,60,69), ""Old"", IF(ISBETWEEN(B5755, 20, 29), ""Young"", ""Other""))"),"Other")</f>
        <v>Other</v>
      </c>
    </row>
    <row r="5756" hidden="1">
      <c r="A5756" s="40">
        <v>24018.0</v>
      </c>
      <c r="B5756" s="39">
        <f t="shared" si="1"/>
        <v>56</v>
      </c>
      <c r="C5756" s="39" t="str">
        <f>IFERROR(__xludf.DUMMYFUNCTION("IF(ISBETWEEN(B5756,60,69), ""Old"", IF(ISBETWEEN(B5756, 20, 29), ""Young"", ""Other""))"),"Other")</f>
        <v>Other</v>
      </c>
    </row>
    <row r="5757" hidden="1">
      <c r="A5757" s="40">
        <v>24019.0</v>
      </c>
      <c r="B5757" s="39">
        <f t="shared" si="1"/>
        <v>56</v>
      </c>
      <c r="C5757" s="39" t="str">
        <f>IFERROR(__xludf.DUMMYFUNCTION("IF(ISBETWEEN(B5757,60,69), ""Old"", IF(ISBETWEEN(B5757, 20, 29), ""Young"", ""Other""))"),"Other")</f>
        <v>Other</v>
      </c>
    </row>
    <row r="5758" hidden="1">
      <c r="A5758" s="40">
        <v>24020.0</v>
      </c>
      <c r="B5758" s="39">
        <f t="shared" si="1"/>
        <v>56</v>
      </c>
      <c r="C5758" s="39" t="str">
        <f>IFERROR(__xludf.DUMMYFUNCTION("IF(ISBETWEEN(B5758,60,69), ""Old"", IF(ISBETWEEN(B5758, 20, 29), ""Young"", ""Other""))"),"Other")</f>
        <v>Other</v>
      </c>
    </row>
    <row r="5759" hidden="1">
      <c r="A5759" s="40">
        <v>24021.0</v>
      </c>
      <c r="B5759" s="39">
        <f t="shared" si="1"/>
        <v>56</v>
      </c>
      <c r="C5759" s="39" t="str">
        <f>IFERROR(__xludf.DUMMYFUNCTION("IF(ISBETWEEN(B5759,60,69), ""Old"", IF(ISBETWEEN(B5759, 20, 29), ""Young"", ""Other""))"),"Other")</f>
        <v>Other</v>
      </c>
    </row>
    <row r="5760" hidden="1">
      <c r="A5760" s="40">
        <v>24022.0</v>
      </c>
      <c r="B5760" s="39">
        <f t="shared" si="1"/>
        <v>56</v>
      </c>
      <c r="C5760" s="39" t="str">
        <f>IFERROR(__xludf.DUMMYFUNCTION("IF(ISBETWEEN(B5760,60,69), ""Old"", IF(ISBETWEEN(B5760, 20, 29), ""Young"", ""Other""))"),"Other")</f>
        <v>Other</v>
      </c>
    </row>
    <row r="5761" hidden="1">
      <c r="A5761" s="40">
        <v>24023.0</v>
      </c>
      <c r="B5761" s="39">
        <f t="shared" si="1"/>
        <v>56</v>
      </c>
      <c r="C5761" s="39" t="str">
        <f>IFERROR(__xludf.DUMMYFUNCTION("IF(ISBETWEEN(B5761,60,69), ""Old"", IF(ISBETWEEN(B5761, 20, 29), ""Young"", ""Other""))"),"Other")</f>
        <v>Other</v>
      </c>
    </row>
    <row r="5762" hidden="1">
      <c r="A5762" s="40">
        <v>24024.0</v>
      </c>
      <c r="B5762" s="39">
        <f t="shared" si="1"/>
        <v>56</v>
      </c>
      <c r="C5762" s="39" t="str">
        <f>IFERROR(__xludf.DUMMYFUNCTION("IF(ISBETWEEN(B5762,60,69), ""Old"", IF(ISBETWEEN(B5762, 20, 29), ""Young"", ""Other""))"),"Other")</f>
        <v>Other</v>
      </c>
    </row>
    <row r="5763" hidden="1">
      <c r="A5763" s="40">
        <v>24025.0</v>
      </c>
      <c r="B5763" s="39">
        <f t="shared" si="1"/>
        <v>56</v>
      </c>
      <c r="C5763" s="39" t="str">
        <f>IFERROR(__xludf.DUMMYFUNCTION("IF(ISBETWEEN(B5763,60,69), ""Old"", IF(ISBETWEEN(B5763, 20, 29), ""Young"", ""Other""))"),"Other")</f>
        <v>Other</v>
      </c>
    </row>
    <row r="5764" hidden="1">
      <c r="A5764" s="40">
        <v>24026.0</v>
      </c>
      <c r="B5764" s="39">
        <f t="shared" si="1"/>
        <v>56</v>
      </c>
      <c r="C5764" s="39" t="str">
        <f>IFERROR(__xludf.DUMMYFUNCTION("IF(ISBETWEEN(B5764,60,69), ""Old"", IF(ISBETWEEN(B5764, 20, 29), ""Young"", ""Other""))"),"Other")</f>
        <v>Other</v>
      </c>
    </row>
    <row r="5765" hidden="1">
      <c r="A5765" s="40">
        <v>24027.0</v>
      </c>
      <c r="B5765" s="39">
        <f t="shared" si="1"/>
        <v>56</v>
      </c>
      <c r="C5765" s="39" t="str">
        <f>IFERROR(__xludf.DUMMYFUNCTION("IF(ISBETWEEN(B5765,60,69), ""Old"", IF(ISBETWEEN(B5765, 20, 29), ""Young"", ""Other""))"),"Other")</f>
        <v>Other</v>
      </c>
    </row>
    <row r="5766" hidden="1">
      <c r="A5766" s="40">
        <v>24028.0</v>
      </c>
      <c r="B5766" s="39">
        <f t="shared" si="1"/>
        <v>56</v>
      </c>
      <c r="C5766" s="39" t="str">
        <f>IFERROR(__xludf.DUMMYFUNCTION("IF(ISBETWEEN(B5766,60,69), ""Old"", IF(ISBETWEEN(B5766, 20, 29), ""Young"", ""Other""))"),"Other")</f>
        <v>Other</v>
      </c>
    </row>
    <row r="5767" hidden="1">
      <c r="A5767" s="40">
        <v>24029.0</v>
      </c>
      <c r="B5767" s="39">
        <f t="shared" si="1"/>
        <v>56</v>
      </c>
      <c r="C5767" s="39" t="str">
        <f>IFERROR(__xludf.DUMMYFUNCTION("IF(ISBETWEEN(B5767,60,69), ""Old"", IF(ISBETWEEN(B5767, 20, 29), ""Young"", ""Other""))"),"Other")</f>
        <v>Other</v>
      </c>
    </row>
    <row r="5768" hidden="1">
      <c r="A5768" s="40">
        <v>24030.0</v>
      </c>
      <c r="B5768" s="39">
        <f t="shared" si="1"/>
        <v>56</v>
      </c>
      <c r="C5768" s="39" t="str">
        <f>IFERROR(__xludf.DUMMYFUNCTION("IF(ISBETWEEN(B5768,60,69), ""Old"", IF(ISBETWEEN(B5768, 20, 29), ""Young"", ""Other""))"),"Other")</f>
        <v>Other</v>
      </c>
    </row>
    <row r="5769" hidden="1">
      <c r="A5769" s="40">
        <v>24031.0</v>
      </c>
      <c r="B5769" s="39">
        <f t="shared" si="1"/>
        <v>56</v>
      </c>
      <c r="C5769" s="39" t="str">
        <f>IFERROR(__xludf.DUMMYFUNCTION("IF(ISBETWEEN(B5769,60,69), ""Old"", IF(ISBETWEEN(B5769, 20, 29), ""Young"", ""Other""))"),"Other")</f>
        <v>Other</v>
      </c>
    </row>
    <row r="5770" hidden="1">
      <c r="A5770" s="40">
        <v>24032.0</v>
      </c>
      <c r="B5770" s="39">
        <f t="shared" si="1"/>
        <v>56</v>
      </c>
      <c r="C5770" s="39" t="str">
        <f>IFERROR(__xludf.DUMMYFUNCTION("IF(ISBETWEEN(B5770,60,69), ""Old"", IF(ISBETWEEN(B5770, 20, 29), ""Young"", ""Other""))"),"Other")</f>
        <v>Other</v>
      </c>
    </row>
    <row r="5771" hidden="1">
      <c r="A5771" s="40">
        <v>24033.0</v>
      </c>
      <c r="B5771" s="39">
        <f t="shared" si="1"/>
        <v>56</v>
      </c>
      <c r="C5771" s="39" t="str">
        <f>IFERROR(__xludf.DUMMYFUNCTION("IF(ISBETWEEN(B5771,60,69), ""Old"", IF(ISBETWEEN(B5771, 20, 29), ""Young"", ""Other""))"),"Other")</f>
        <v>Other</v>
      </c>
    </row>
    <row r="5772" hidden="1">
      <c r="A5772" s="40">
        <v>24034.0</v>
      </c>
      <c r="B5772" s="39">
        <f t="shared" si="1"/>
        <v>56</v>
      </c>
      <c r="C5772" s="39" t="str">
        <f>IFERROR(__xludf.DUMMYFUNCTION("IF(ISBETWEEN(B5772,60,69), ""Old"", IF(ISBETWEEN(B5772, 20, 29), ""Young"", ""Other""))"),"Other")</f>
        <v>Other</v>
      </c>
    </row>
    <row r="5773" hidden="1">
      <c r="A5773" s="40">
        <v>24035.0</v>
      </c>
      <c r="B5773" s="39">
        <f t="shared" si="1"/>
        <v>56</v>
      </c>
      <c r="C5773" s="39" t="str">
        <f>IFERROR(__xludf.DUMMYFUNCTION("IF(ISBETWEEN(B5773,60,69), ""Old"", IF(ISBETWEEN(B5773, 20, 29), ""Young"", ""Other""))"),"Other")</f>
        <v>Other</v>
      </c>
    </row>
    <row r="5774" hidden="1">
      <c r="A5774" s="40">
        <v>24036.0</v>
      </c>
      <c r="B5774" s="39">
        <f t="shared" si="1"/>
        <v>56</v>
      </c>
      <c r="C5774" s="39" t="str">
        <f>IFERROR(__xludf.DUMMYFUNCTION("IF(ISBETWEEN(B5774,60,69), ""Old"", IF(ISBETWEEN(B5774, 20, 29), ""Young"", ""Other""))"),"Other")</f>
        <v>Other</v>
      </c>
    </row>
    <row r="5775" hidden="1">
      <c r="A5775" s="40">
        <v>24037.0</v>
      </c>
      <c r="B5775" s="39">
        <f t="shared" si="1"/>
        <v>56</v>
      </c>
      <c r="C5775" s="39" t="str">
        <f>IFERROR(__xludf.DUMMYFUNCTION("IF(ISBETWEEN(B5775,60,69), ""Old"", IF(ISBETWEEN(B5775, 20, 29), ""Young"", ""Other""))"),"Other")</f>
        <v>Other</v>
      </c>
    </row>
    <row r="5776" hidden="1">
      <c r="A5776" s="40">
        <v>24038.0</v>
      </c>
      <c r="B5776" s="39">
        <f t="shared" si="1"/>
        <v>56</v>
      </c>
      <c r="C5776" s="39" t="str">
        <f>IFERROR(__xludf.DUMMYFUNCTION("IF(ISBETWEEN(B5776,60,69), ""Old"", IF(ISBETWEEN(B5776, 20, 29), ""Young"", ""Other""))"),"Other")</f>
        <v>Other</v>
      </c>
    </row>
    <row r="5777" hidden="1">
      <c r="A5777" s="40">
        <v>24039.0</v>
      </c>
      <c r="B5777" s="39">
        <f t="shared" si="1"/>
        <v>56</v>
      </c>
      <c r="C5777" s="39" t="str">
        <f>IFERROR(__xludf.DUMMYFUNCTION("IF(ISBETWEEN(B5777,60,69), ""Old"", IF(ISBETWEEN(B5777, 20, 29), ""Young"", ""Other""))"),"Other")</f>
        <v>Other</v>
      </c>
    </row>
    <row r="5778" hidden="1">
      <c r="A5778" s="40">
        <v>24040.0</v>
      </c>
      <c r="B5778" s="39">
        <f t="shared" si="1"/>
        <v>56</v>
      </c>
      <c r="C5778" s="39" t="str">
        <f>IFERROR(__xludf.DUMMYFUNCTION("IF(ISBETWEEN(B5778,60,69), ""Old"", IF(ISBETWEEN(B5778, 20, 29), ""Young"", ""Other""))"),"Other")</f>
        <v>Other</v>
      </c>
    </row>
    <row r="5779" hidden="1">
      <c r="A5779" s="40">
        <v>24041.0</v>
      </c>
      <c r="B5779" s="39">
        <f t="shared" si="1"/>
        <v>56</v>
      </c>
      <c r="C5779" s="39" t="str">
        <f>IFERROR(__xludf.DUMMYFUNCTION("IF(ISBETWEEN(B5779,60,69), ""Old"", IF(ISBETWEEN(B5779, 20, 29), ""Young"", ""Other""))"),"Other")</f>
        <v>Other</v>
      </c>
    </row>
    <row r="5780" hidden="1">
      <c r="A5780" s="40">
        <v>24042.0</v>
      </c>
      <c r="B5780" s="39">
        <f t="shared" si="1"/>
        <v>56</v>
      </c>
      <c r="C5780" s="39" t="str">
        <f>IFERROR(__xludf.DUMMYFUNCTION("IF(ISBETWEEN(B5780,60,69), ""Old"", IF(ISBETWEEN(B5780, 20, 29), ""Young"", ""Other""))"),"Other")</f>
        <v>Other</v>
      </c>
    </row>
    <row r="5781" hidden="1">
      <c r="A5781" s="40">
        <v>24043.0</v>
      </c>
      <c r="B5781" s="39">
        <f t="shared" si="1"/>
        <v>56</v>
      </c>
      <c r="C5781" s="39" t="str">
        <f>IFERROR(__xludf.DUMMYFUNCTION("IF(ISBETWEEN(B5781,60,69), ""Old"", IF(ISBETWEEN(B5781, 20, 29), ""Young"", ""Other""))"),"Other")</f>
        <v>Other</v>
      </c>
    </row>
    <row r="5782" hidden="1">
      <c r="A5782" s="40">
        <v>24044.0</v>
      </c>
      <c r="B5782" s="39">
        <f t="shared" si="1"/>
        <v>56</v>
      </c>
      <c r="C5782" s="39" t="str">
        <f>IFERROR(__xludf.DUMMYFUNCTION("IF(ISBETWEEN(B5782,60,69), ""Old"", IF(ISBETWEEN(B5782, 20, 29), ""Young"", ""Other""))"),"Other")</f>
        <v>Other</v>
      </c>
    </row>
    <row r="5783" hidden="1">
      <c r="A5783" s="40">
        <v>24045.0</v>
      </c>
      <c r="B5783" s="39">
        <f t="shared" si="1"/>
        <v>56</v>
      </c>
      <c r="C5783" s="39" t="str">
        <f>IFERROR(__xludf.DUMMYFUNCTION("IF(ISBETWEEN(B5783,60,69), ""Old"", IF(ISBETWEEN(B5783, 20, 29), ""Young"", ""Other""))"),"Other")</f>
        <v>Other</v>
      </c>
    </row>
    <row r="5784" hidden="1">
      <c r="A5784" s="40">
        <v>24046.0</v>
      </c>
      <c r="B5784" s="39">
        <f t="shared" si="1"/>
        <v>56</v>
      </c>
      <c r="C5784" s="39" t="str">
        <f>IFERROR(__xludf.DUMMYFUNCTION("IF(ISBETWEEN(B5784,60,69), ""Old"", IF(ISBETWEEN(B5784, 20, 29), ""Young"", ""Other""))"),"Other")</f>
        <v>Other</v>
      </c>
    </row>
    <row r="5785" hidden="1">
      <c r="A5785" s="40">
        <v>24047.0</v>
      </c>
      <c r="B5785" s="39">
        <f t="shared" si="1"/>
        <v>56</v>
      </c>
      <c r="C5785" s="39" t="str">
        <f>IFERROR(__xludf.DUMMYFUNCTION("IF(ISBETWEEN(B5785,60,69), ""Old"", IF(ISBETWEEN(B5785, 20, 29), ""Young"", ""Other""))"),"Other")</f>
        <v>Other</v>
      </c>
    </row>
    <row r="5786" hidden="1">
      <c r="A5786" s="40">
        <v>24048.0</v>
      </c>
      <c r="B5786" s="39">
        <f t="shared" si="1"/>
        <v>56</v>
      </c>
      <c r="C5786" s="39" t="str">
        <f>IFERROR(__xludf.DUMMYFUNCTION("IF(ISBETWEEN(B5786,60,69), ""Old"", IF(ISBETWEEN(B5786, 20, 29), ""Young"", ""Other""))"),"Other")</f>
        <v>Other</v>
      </c>
    </row>
    <row r="5787" hidden="1">
      <c r="A5787" s="40">
        <v>24049.0</v>
      </c>
      <c r="B5787" s="39">
        <f t="shared" si="1"/>
        <v>56</v>
      </c>
      <c r="C5787" s="39" t="str">
        <f>IFERROR(__xludf.DUMMYFUNCTION("IF(ISBETWEEN(B5787,60,69), ""Old"", IF(ISBETWEEN(B5787, 20, 29), ""Young"", ""Other""))"),"Other")</f>
        <v>Other</v>
      </c>
    </row>
    <row r="5788" hidden="1">
      <c r="A5788" s="40">
        <v>24050.0</v>
      </c>
      <c r="B5788" s="39">
        <f t="shared" si="1"/>
        <v>56</v>
      </c>
      <c r="C5788" s="39" t="str">
        <f>IFERROR(__xludf.DUMMYFUNCTION("IF(ISBETWEEN(B5788,60,69), ""Old"", IF(ISBETWEEN(B5788, 20, 29), ""Young"", ""Other""))"),"Other")</f>
        <v>Other</v>
      </c>
    </row>
    <row r="5789" hidden="1">
      <c r="A5789" s="40">
        <v>24051.0</v>
      </c>
      <c r="B5789" s="39">
        <f t="shared" si="1"/>
        <v>56</v>
      </c>
      <c r="C5789" s="39" t="str">
        <f>IFERROR(__xludf.DUMMYFUNCTION("IF(ISBETWEEN(B5789,60,69), ""Old"", IF(ISBETWEEN(B5789, 20, 29), ""Young"", ""Other""))"),"Other")</f>
        <v>Other</v>
      </c>
    </row>
    <row r="5790" hidden="1">
      <c r="A5790" s="40">
        <v>24052.0</v>
      </c>
      <c r="B5790" s="39">
        <f t="shared" si="1"/>
        <v>56</v>
      </c>
      <c r="C5790" s="39" t="str">
        <f>IFERROR(__xludf.DUMMYFUNCTION("IF(ISBETWEEN(B5790,60,69), ""Old"", IF(ISBETWEEN(B5790, 20, 29), ""Young"", ""Other""))"),"Other")</f>
        <v>Other</v>
      </c>
    </row>
    <row r="5791" hidden="1">
      <c r="A5791" s="40">
        <v>24053.0</v>
      </c>
      <c r="B5791" s="39">
        <f t="shared" si="1"/>
        <v>56</v>
      </c>
      <c r="C5791" s="39" t="str">
        <f>IFERROR(__xludf.DUMMYFUNCTION("IF(ISBETWEEN(B5791,60,69), ""Old"", IF(ISBETWEEN(B5791, 20, 29), ""Young"", ""Other""))"),"Other")</f>
        <v>Other</v>
      </c>
    </row>
    <row r="5792" hidden="1">
      <c r="A5792" s="40">
        <v>24054.0</v>
      </c>
      <c r="B5792" s="39">
        <f t="shared" si="1"/>
        <v>56</v>
      </c>
      <c r="C5792" s="39" t="str">
        <f>IFERROR(__xludf.DUMMYFUNCTION("IF(ISBETWEEN(B5792,60,69), ""Old"", IF(ISBETWEEN(B5792, 20, 29), ""Young"", ""Other""))"),"Other")</f>
        <v>Other</v>
      </c>
    </row>
    <row r="5793" hidden="1">
      <c r="A5793" s="40">
        <v>24055.0</v>
      </c>
      <c r="B5793" s="39">
        <f t="shared" si="1"/>
        <v>56</v>
      </c>
      <c r="C5793" s="39" t="str">
        <f>IFERROR(__xludf.DUMMYFUNCTION("IF(ISBETWEEN(B5793,60,69), ""Old"", IF(ISBETWEEN(B5793, 20, 29), ""Young"", ""Other""))"),"Other")</f>
        <v>Other</v>
      </c>
    </row>
    <row r="5794" hidden="1">
      <c r="A5794" s="40">
        <v>24056.0</v>
      </c>
      <c r="B5794" s="39">
        <f t="shared" si="1"/>
        <v>56</v>
      </c>
      <c r="C5794" s="39" t="str">
        <f>IFERROR(__xludf.DUMMYFUNCTION("IF(ISBETWEEN(B5794,60,69), ""Old"", IF(ISBETWEEN(B5794, 20, 29), ""Young"", ""Other""))"),"Other")</f>
        <v>Other</v>
      </c>
    </row>
    <row r="5795" hidden="1">
      <c r="A5795" s="40">
        <v>24057.0</v>
      </c>
      <c r="B5795" s="39">
        <f t="shared" si="1"/>
        <v>56</v>
      </c>
      <c r="C5795" s="39" t="str">
        <f>IFERROR(__xludf.DUMMYFUNCTION("IF(ISBETWEEN(B5795,60,69), ""Old"", IF(ISBETWEEN(B5795, 20, 29), ""Young"", ""Other""))"),"Other")</f>
        <v>Other</v>
      </c>
    </row>
    <row r="5796" hidden="1">
      <c r="A5796" s="40">
        <v>24058.0</v>
      </c>
      <c r="B5796" s="39">
        <f t="shared" si="1"/>
        <v>56</v>
      </c>
      <c r="C5796" s="39" t="str">
        <f>IFERROR(__xludf.DUMMYFUNCTION("IF(ISBETWEEN(B5796,60,69), ""Old"", IF(ISBETWEEN(B5796, 20, 29), ""Young"", ""Other""))"),"Other")</f>
        <v>Other</v>
      </c>
    </row>
    <row r="5797" hidden="1">
      <c r="A5797" s="40">
        <v>24059.0</v>
      </c>
      <c r="B5797" s="39">
        <f t="shared" si="1"/>
        <v>56</v>
      </c>
      <c r="C5797" s="39" t="str">
        <f>IFERROR(__xludf.DUMMYFUNCTION("IF(ISBETWEEN(B5797,60,69), ""Old"", IF(ISBETWEEN(B5797, 20, 29), ""Young"", ""Other""))"),"Other")</f>
        <v>Other</v>
      </c>
    </row>
    <row r="5798" hidden="1">
      <c r="A5798" s="40">
        <v>24060.0</v>
      </c>
      <c r="B5798" s="39">
        <f t="shared" si="1"/>
        <v>56</v>
      </c>
      <c r="C5798" s="39" t="str">
        <f>IFERROR(__xludf.DUMMYFUNCTION("IF(ISBETWEEN(B5798,60,69), ""Old"", IF(ISBETWEEN(B5798, 20, 29), ""Young"", ""Other""))"),"Other")</f>
        <v>Other</v>
      </c>
    </row>
    <row r="5799" hidden="1">
      <c r="A5799" s="40">
        <v>24061.0</v>
      </c>
      <c r="B5799" s="39">
        <f t="shared" si="1"/>
        <v>56</v>
      </c>
      <c r="C5799" s="39" t="str">
        <f>IFERROR(__xludf.DUMMYFUNCTION("IF(ISBETWEEN(B5799,60,69), ""Old"", IF(ISBETWEEN(B5799, 20, 29), ""Young"", ""Other""))"),"Other")</f>
        <v>Other</v>
      </c>
    </row>
    <row r="5800" hidden="1">
      <c r="A5800" s="40">
        <v>24062.0</v>
      </c>
      <c r="B5800" s="39">
        <f t="shared" si="1"/>
        <v>56</v>
      </c>
      <c r="C5800" s="39" t="str">
        <f>IFERROR(__xludf.DUMMYFUNCTION("IF(ISBETWEEN(B5800,60,69), ""Old"", IF(ISBETWEEN(B5800, 20, 29), ""Young"", ""Other""))"),"Other")</f>
        <v>Other</v>
      </c>
    </row>
    <row r="5801" hidden="1">
      <c r="A5801" s="40">
        <v>24063.0</v>
      </c>
      <c r="B5801" s="39">
        <f t="shared" si="1"/>
        <v>56</v>
      </c>
      <c r="C5801" s="39" t="str">
        <f>IFERROR(__xludf.DUMMYFUNCTION("IF(ISBETWEEN(B5801,60,69), ""Old"", IF(ISBETWEEN(B5801, 20, 29), ""Young"", ""Other""))"),"Other")</f>
        <v>Other</v>
      </c>
    </row>
    <row r="5802" hidden="1">
      <c r="A5802" s="40">
        <v>24064.0</v>
      </c>
      <c r="B5802" s="39">
        <f t="shared" si="1"/>
        <v>56</v>
      </c>
      <c r="C5802" s="39" t="str">
        <f>IFERROR(__xludf.DUMMYFUNCTION("IF(ISBETWEEN(B5802,60,69), ""Old"", IF(ISBETWEEN(B5802, 20, 29), ""Young"", ""Other""))"),"Other")</f>
        <v>Other</v>
      </c>
    </row>
    <row r="5803" hidden="1">
      <c r="A5803" s="40">
        <v>24065.0</v>
      </c>
      <c r="B5803" s="39">
        <f t="shared" si="1"/>
        <v>56</v>
      </c>
      <c r="C5803" s="39" t="str">
        <f>IFERROR(__xludf.DUMMYFUNCTION("IF(ISBETWEEN(B5803,60,69), ""Old"", IF(ISBETWEEN(B5803, 20, 29), ""Young"", ""Other""))"),"Other")</f>
        <v>Other</v>
      </c>
    </row>
    <row r="5804" hidden="1">
      <c r="A5804" s="40">
        <v>24066.0</v>
      </c>
      <c r="B5804" s="39">
        <f t="shared" si="1"/>
        <v>56</v>
      </c>
      <c r="C5804" s="39" t="str">
        <f>IFERROR(__xludf.DUMMYFUNCTION("IF(ISBETWEEN(B5804,60,69), ""Old"", IF(ISBETWEEN(B5804, 20, 29), ""Young"", ""Other""))"),"Other")</f>
        <v>Other</v>
      </c>
    </row>
    <row r="5805" hidden="1">
      <c r="A5805" s="40">
        <v>24067.0</v>
      </c>
      <c r="B5805" s="39">
        <f t="shared" si="1"/>
        <v>56</v>
      </c>
      <c r="C5805" s="39" t="str">
        <f>IFERROR(__xludf.DUMMYFUNCTION("IF(ISBETWEEN(B5805,60,69), ""Old"", IF(ISBETWEEN(B5805, 20, 29), ""Young"", ""Other""))"),"Other")</f>
        <v>Other</v>
      </c>
    </row>
    <row r="5806" hidden="1">
      <c r="A5806" s="40">
        <v>24068.0</v>
      </c>
      <c r="B5806" s="39">
        <f t="shared" si="1"/>
        <v>56</v>
      </c>
      <c r="C5806" s="39" t="str">
        <f>IFERROR(__xludf.DUMMYFUNCTION("IF(ISBETWEEN(B5806,60,69), ""Old"", IF(ISBETWEEN(B5806, 20, 29), ""Young"", ""Other""))"),"Other")</f>
        <v>Other</v>
      </c>
    </row>
    <row r="5807" hidden="1">
      <c r="A5807" s="40">
        <v>24069.0</v>
      </c>
      <c r="B5807" s="39">
        <f t="shared" si="1"/>
        <v>56</v>
      </c>
      <c r="C5807" s="39" t="str">
        <f>IFERROR(__xludf.DUMMYFUNCTION("IF(ISBETWEEN(B5807,60,69), ""Old"", IF(ISBETWEEN(B5807, 20, 29), ""Young"", ""Other""))"),"Other")</f>
        <v>Other</v>
      </c>
    </row>
    <row r="5808" hidden="1">
      <c r="A5808" s="40">
        <v>24070.0</v>
      </c>
      <c r="B5808" s="39">
        <f t="shared" si="1"/>
        <v>56</v>
      </c>
      <c r="C5808" s="39" t="str">
        <f>IFERROR(__xludf.DUMMYFUNCTION("IF(ISBETWEEN(B5808,60,69), ""Old"", IF(ISBETWEEN(B5808, 20, 29), ""Young"", ""Other""))"),"Other")</f>
        <v>Other</v>
      </c>
    </row>
    <row r="5809" hidden="1">
      <c r="A5809" s="40">
        <v>24071.0</v>
      </c>
      <c r="B5809" s="39">
        <f t="shared" si="1"/>
        <v>56</v>
      </c>
      <c r="C5809" s="39" t="str">
        <f>IFERROR(__xludf.DUMMYFUNCTION("IF(ISBETWEEN(B5809,60,69), ""Old"", IF(ISBETWEEN(B5809, 20, 29), ""Young"", ""Other""))"),"Other")</f>
        <v>Other</v>
      </c>
    </row>
    <row r="5810" hidden="1">
      <c r="A5810" s="40">
        <v>24072.0</v>
      </c>
      <c r="B5810" s="39">
        <f t="shared" si="1"/>
        <v>56</v>
      </c>
      <c r="C5810" s="39" t="str">
        <f>IFERROR(__xludf.DUMMYFUNCTION("IF(ISBETWEEN(B5810,60,69), ""Old"", IF(ISBETWEEN(B5810, 20, 29), ""Young"", ""Other""))"),"Other")</f>
        <v>Other</v>
      </c>
    </row>
    <row r="5811" hidden="1">
      <c r="A5811" s="40">
        <v>24073.0</v>
      </c>
      <c r="B5811" s="39">
        <f t="shared" si="1"/>
        <v>56</v>
      </c>
      <c r="C5811" s="39" t="str">
        <f>IFERROR(__xludf.DUMMYFUNCTION("IF(ISBETWEEN(B5811,60,69), ""Old"", IF(ISBETWEEN(B5811, 20, 29), ""Young"", ""Other""))"),"Other")</f>
        <v>Other</v>
      </c>
    </row>
    <row r="5812" hidden="1">
      <c r="A5812" s="40">
        <v>24074.0</v>
      </c>
      <c r="B5812" s="39">
        <f t="shared" si="1"/>
        <v>56</v>
      </c>
      <c r="C5812" s="39" t="str">
        <f>IFERROR(__xludf.DUMMYFUNCTION("IF(ISBETWEEN(B5812,60,69), ""Old"", IF(ISBETWEEN(B5812, 20, 29), ""Young"", ""Other""))"),"Other")</f>
        <v>Other</v>
      </c>
    </row>
    <row r="5813" hidden="1">
      <c r="A5813" s="40">
        <v>24075.0</v>
      </c>
      <c r="B5813" s="39">
        <f t="shared" si="1"/>
        <v>56</v>
      </c>
      <c r="C5813" s="39" t="str">
        <f>IFERROR(__xludf.DUMMYFUNCTION("IF(ISBETWEEN(B5813,60,69), ""Old"", IF(ISBETWEEN(B5813, 20, 29), ""Young"", ""Other""))"),"Other")</f>
        <v>Other</v>
      </c>
    </row>
    <row r="5814" hidden="1">
      <c r="A5814" s="40">
        <v>24076.0</v>
      </c>
      <c r="B5814" s="39">
        <f t="shared" si="1"/>
        <v>56</v>
      </c>
      <c r="C5814" s="39" t="str">
        <f>IFERROR(__xludf.DUMMYFUNCTION("IF(ISBETWEEN(B5814,60,69), ""Old"", IF(ISBETWEEN(B5814, 20, 29), ""Young"", ""Other""))"),"Other")</f>
        <v>Other</v>
      </c>
    </row>
    <row r="5815" hidden="1">
      <c r="A5815" s="40">
        <v>24077.0</v>
      </c>
      <c r="B5815" s="39">
        <f t="shared" si="1"/>
        <v>56</v>
      </c>
      <c r="C5815" s="39" t="str">
        <f>IFERROR(__xludf.DUMMYFUNCTION("IF(ISBETWEEN(B5815,60,69), ""Old"", IF(ISBETWEEN(B5815, 20, 29), ""Young"", ""Other""))"),"Other")</f>
        <v>Other</v>
      </c>
    </row>
    <row r="5816" hidden="1">
      <c r="A5816" s="40">
        <v>24078.0</v>
      </c>
      <c r="B5816" s="39">
        <f t="shared" si="1"/>
        <v>56</v>
      </c>
      <c r="C5816" s="39" t="str">
        <f>IFERROR(__xludf.DUMMYFUNCTION("IF(ISBETWEEN(B5816,60,69), ""Old"", IF(ISBETWEEN(B5816, 20, 29), ""Young"", ""Other""))"),"Other")</f>
        <v>Other</v>
      </c>
    </row>
    <row r="5817" hidden="1">
      <c r="A5817" s="40">
        <v>24079.0</v>
      </c>
      <c r="B5817" s="39">
        <f t="shared" si="1"/>
        <v>56</v>
      </c>
      <c r="C5817" s="39" t="str">
        <f>IFERROR(__xludf.DUMMYFUNCTION("IF(ISBETWEEN(B5817,60,69), ""Old"", IF(ISBETWEEN(B5817, 20, 29), ""Young"", ""Other""))"),"Other")</f>
        <v>Other</v>
      </c>
    </row>
    <row r="5818" hidden="1">
      <c r="A5818" s="40">
        <v>24080.0</v>
      </c>
      <c r="B5818" s="39">
        <f t="shared" si="1"/>
        <v>56</v>
      </c>
      <c r="C5818" s="39" t="str">
        <f>IFERROR(__xludf.DUMMYFUNCTION("IF(ISBETWEEN(B5818,60,69), ""Old"", IF(ISBETWEEN(B5818, 20, 29), ""Young"", ""Other""))"),"Other")</f>
        <v>Other</v>
      </c>
    </row>
    <row r="5819" hidden="1">
      <c r="A5819" s="40">
        <v>24081.0</v>
      </c>
      <c r="B5819" s="39">
        <f t="shared" si="1"/>
        <v>56</v>
      </c>
      <c r="C5819" s="39" t="str">
        <f>IFERROR(__xludf.DUMMYFUNCTION("IF(ISBETWEEN(B5819,60,69), ""Old"", IF(ISBETWEEN(B5819, 20, 29), ""Young"", ""Other""))"),"Other")</f>
        <v>Other</v>
      </c>
    </row>
    <row r="5820" hidden="1">
      <c r="A5820" s="40">
        <v>24082.0</v>
      </c>
      <c r="B5820" s="39">
        <f t="shared" si="1"/>
        <v>56</v>
      </c>
      <c r="C5820" s="39" t="str">
        <f>IFERROR(__xludf.DUMMYFUNCTION("IF(ISBETWEEN(B5820,60,69), ""Old"", IF(ISBETWEEN(B5820, 20, 29), ""Young"", ""Other""))"),"Other")</f>
        <v>Other</v>
      </c>
    </row>
    <row r="5821" hidden="1">
      <c r="A5821" s="40">
        <v>24083.0</v>
      </c>
      <c r="B5821" s="39">
        <f t="shared" si="1"/>
        <v>56</v>
      </c>
      <c r="C5821" s="39" t="str">
        <f>IFERROR(__xludf.DUMMYFUNCTION("IF(ISBETWEEN(B5821,60,69), ""Old"", IF(ISBETWEEN(B5821, 20, 29), ""Young"", ""Other""))"),"Other")</f>
        <v>Other</v>
      </c>
    </row>
    <row r="5822" hidden="1">
      <c r="A5822" s="40">
        <v>24084.0</v>
      </c>
      <c r="B5822" s="39">
        <f t="shared" si="1"/>
        <v>56</v>
      </c>
      <c r="C5822" s="39" t="str">
        <f>IFERROR(__xludf.DUMMYFUNCTION("IF(ISBETWEEN(B5822,60,69), ""Old"", IF(ISBETWEEN(B5822, 20, 29), ""Young"", ""Other""))"),"Other")</f>
        <v>Other</v>
      </c>
    </row>
    <row r="5823" hidden="1">
      <c r="A5823" s="40">
        <v>24085.0</v>
      </c>
      <c r="B5823" s="39">
        <f t="shared" si="1"/>
        <v>56</v>
      </c>
      <c r="C5823" s="39" t="str">
        <f>IFERROR(__xludf.DUMMYFUNCTION("IF(ISBETWEEN(B5823,60,69), ""Old"", IF(ISBETWEEN(B5823, 20, 29), ""Young"", ""Other""))"),"Other")</f>
        <v>Other</v>
      </c>
    </row>
    <row r="5824" hidden="1">
      <c r="A5824" s="40">
        <v>24086.0</v>
      </c>
      <c r="B5824" s="39">
        <f t="shared" si="1"/>
        <v>56</v>
      </c>
      <c r="C5824" s="39" t="str">
        <f>IFERROR(__xludf.DUMMYFUNCTION("IF(ISBETWEEN(B5824,60,69), ""Old"", IF(ISBETWEEN(B5824, 20, 29), ""Young"", ""Other""))"),"Other")</f>
        <v>Other</v>
      </c>
    </row>
    <row r="5825" hidden="1">
      <c r="A5825" s="40">
        <v>24087.0</v>
      </c>
      <c r="B5825" s="39">
        <f t="shared" si="1"/>
        <v>56</v>
      </c>
      <c r="C5825" s="39" t="str">
        <f>IFERROR(__xludf.DUMMYFUNCTION("IF(ISBETWEEN(B5825,60,69), ""Old"", IF(ISBETWEEN(B5825, 20, 29), ""Young"", ""Other""))"),"Other")</f>
        <v>Other</v>
      </c>
    </row>
    <row r="5826" hidden="1">
      <c r="A5826" s="40">
        <v>24088.0</v>
      </c>
      <c r="B5826" s="39">
        <f t="shared" si="1"/>
        <v>56</v>
      </c>
      <c r="C5826" s="39" t="str">
        <f>IFERROR(__xludf.DUMMYFUNCTION("IF(ISBETWEEN(B5826,60,69), ""Old"", IF(ISBETWEEN(B5826, 20, 29), ""Young"", ""Other""))"),"Other")</f>
        <v>Other</v>
      </c>
    </row>
    <row r="5827" hidden="1">
      <c r="A5827" s="40">
        <v>24089.0</v>
      </c>
      <c r="B5827" s="39">
        <f t="shared" si="1"/>
        <v>56</v>
      </c>
      <c r="C5827" s="39" t="str">
        <f>IFERROR(__xludf.DUMMYFUNCTION("IF(ISBETWEEN(B5827,60,69), ""Old"", IF(ISBETWEEN(B5827, 20, 29), ""Young"", ""Other""))"),"Other")</f>
        <v>Other</v>
      </c>
    </row>
    <row r="5828" hidden="1">
      <c r="A5828" s="40">
        <v>24090.0</v>
      </c>
      <c r="B5828" s="39">
        <f t="shared" si="1"/>
        <v>56</v>
      </c>
      <c r="C5828" s="39" t="str">
        <f>IFERROR(__xludf.DUMMYFUNCTION("IF(ISBETWEEN(B5828,60,69), ""Old"", IF(ISBETWEEN(B5828, 20, 29), ""Young"", ""Other""))"),"Other")</f>
        <v>Other</v>
      </c>
    </row>
    <row r="5829" hidden="1">
      <c r="A5829" s="40">
        <v>24091.0</v>
      </c>
      <c r="B5829" s="39">
        <f t="shared" si="1"/>
        <v>56</v>
      </c>
      <c r="C5829" s="39" t="str">
        <f>IFERROR(__xludf.DUMMYFUNCTION("IF(ISBETWEEN(B5829,60,69), ""Old"", IF(ISBETWEEN(B5829, 20, 29), ""Young"", ""Other""))"),"Other")</f>
        <v>Other</v>
      </c>
    </row>
    <row r="5830" hidden="1">
      <c r="A5830" s="40">
        <v>24092.0</v>
      </c>
      <c r="B5830" s="39">
        <f t="shared" si="1"/>
        <v>56</v>
      </c>
      <c r="C5830" s="39" t="str">
        <f>IFERROR(__xludf.DUMMYFUNCTION("IF(ISBETWEEN(B5830,60,69), ""Old"", IF(ISBETWEEN(B5830, 20, 29), ""Young"", ""Other""))"),"Other")</f>
        <v>Other</v>
      </c>
    </row>
    <row r="5831" hidden="1">
      <c r="A5831" s="40">
        <v>24093.0</v>
      </c>
      <c r="B5831" s="39">
        <f t="shared" si="1"/>
        <v>56</v>
      </c>
      <c r="C5831" s="39" t="str">
        <f>IFERROR(__xludf.DUMMYFUNCTION("IF(ISBETWEEN(B5831,60,69), ""Old"", IF(ISBETWEEN(B5831, 20, 29), ""Young"", ""Other""))"),"Other")</f>
        <v>Other</v>
      </c>
    </row>
    <row r="5832" hidden="1">
      <c r="A5832" s="40">
        <v>24094.0</v>
      </c>
      <c r="B5832" s="39">
        <f t="shared" si="1"/>
        <v>56</v>
      </c>
      <c r="C5832" s="39" t="str">
        <f>IFERROR(__xludf.DUMMYFUNCTION("IF(ISBETWEEN(B5832,60,69), ""Old"", IF(ISBETWEEN(B5832, 20, 29), ""Young"", ""Other""))"),"Other")</f>
        <v>Other</v>
      </c>
    </row>
    <row r="5833" hidden="1">
      <c r="A5833" s="40">
        <v>24095.0</v>
      </c>
      <c r="B5833" s="39">
        <f t="shared" si="1"/>
        <v>56</v>
      </c>
      <c r="C5833" s="39" t="str">
        <f>IFERROR(__xludf.DUMMYFUNCTION("IF(ISBETWEEN(B5833,60,69), ""Old"", IF(ISBETWEEN(B5833, 20, 29), ""Young"", ""Other""))"),"Other")</f>
        <v>Other</v>
      </c>
    </row>
    <row r="5834" hidden="1">
      <c r="A5834" s="40">
        <v>24096.0</v>
      </c>
      <c r="B5834" s="39">
        <f t="shared" si="1"/>
        <v>56</v>
      </c>
      <c r="C5834" s="39" t="str">
        <f>IFERROR(__xludf.DUMMYFUNCTION("IF(ISBETWEEN(B5834,60,69), ""Old"", IF(ISBETWEEN(B5834, 20, 29), ""Young"", ""Other""))"),"Other")</f>
        <v>Other</v>
      </c>
    </row>
    <row r="5835" hidden="1">
      <c r="A5835" s="40">
        <v>24097.0</v>
      </c>
      <c r="B5835" s="39">
        <f t="shared" si="1"/>
        <v>56</v>
      </c>
      <c r="C5835" s="39" t="str">
        <f>IFERROR(__xludf.DUMMYFUNCTION("IF(ISBETWEEN(B5835,60,69), ""Old"", IF(ISBETWEEN(B5835, 20, 29), ""Young"", ""Other""))"),"Other")</f>
        <v>Other</v>
      </c>
    </row>
    <row r="5836" hidden="1">
      <c r="A5836" s="40">
        <v>24098.0</v>
      </c>
      <c r="B5836" s="39">
        <f t="shared" si="1"/>
        <v>56</v>
      </c>
      <c r="C5836" s="39" t="str">
        <f>IFERROR(__xludf.DUMMYFUNCTION("IF(ISBETWEEN(B5836,60,69), ""Old"", IF(ISBETWEEN(B5836, 20, 29), ""Young"", ""Other""))"),"Other")</f>
        <v>Other</v>
      </c>
    </row>
    <row r="5837" hidden="1">
      <c r="A5837" s="40">
        <v>24099.0</v>
      </c>
      <c r="B5837" s="39">
        <f t="shared" si="1"/>
        <v>56</v>
      </c>
      <c r="C5837" s="39" t="str">
        <f>IFERROR(__xludf.DUMMYFUNCTION("IF(ISBETWEEN(B5837,60,69), ""Old"", IF(ISBETWEEN(B5837, 20, 29), ""Young"", ""Other""))"),"Other")</f>
        <v>Other</v>
      </c>
    </row>
    <row r="5838" hidden="1">
      <c r="A5838" s="40">
        <v>24100.0</v>
      </c>
      <c r="B5838" s="39">
        <f t="shared" si="1"/>
        <v>56</v>
      </c>
      <c r="C5838" s="39" t="str">
        <f>IFERROR(__xludf.DUMMYFUNCTION("IF(ISBETWEEN(B5838,60,69), ""Old"", IF(ISBETWEEN(B5838, 20, 29), ""Young"", ""Other""))"),"Other")</f>
        <v>Other</v>
      </c>
    </row>
    <row r="5839" hidden="1">
      <c r="A5839" s="40">
        <v>24101.0</v>
      </c>
      <c r="B5839" s="39">
        <f t="shared" si="1"/>
        <v>56</v>
      </c>
      <c r="C5839" s="39" t="str">
        <f>IFERROR(__xludf.DUMMYFUNCTION("IF(ISBETWEEN(B5839,60,69), ""Old"", IF(ISBETWEEN(B5839, 20, 29), ""Young"", ""Other""))"),"Other")</f>
        <v>Other</v>
      </c>
    </row>
    <row r="5840" hidden="1">
      <c r="A5840" s="40">
        <v>24102.0</v>
      </c>
      <c r="B5840" s="39">
        <f t="shared" si="1"/>
        <v>56</v>
      </c>
      <c r="C5840" s="39" t="str">
        <f>IFERROR(__xludf.DUMMYFUNCTION("IF(ISBETWEEN(B5840,60,69), ""Old"", IF(ISBETWEEN(B5840, 20, 29), ""Young"", ""Other""))"),"Other")</f>
        <v>Other</v>
      </c>
    </row>
    <row r="5841" hidden="1">
      <c r="A5841" s="40">
        <v>24103.0</v>
      </c>
      <c r="B5841" s="39">
        <f t="shared" si="1"/>
        <v>56</v>
      </c>
      <c r="C5841" s="39" t="str">
        <f>IFERROR(__xludf.DUMMYFUNCTION("IF(ISBETWEEN(B5841,60,69), ""Old"", IF(ISBETWEEN(B5841, 20, 29), ""Young"", ""Other""))"),"Other")</f>
        <v>Other</v>
      </c>
    </row>
    <row r="5842" hidden="1">
      <c r="A5842" s="40">
        <v>24104.0</v>
      </c>
      <c r="B5842" s="39">
        <f t="shared" si="1"/>
        <v>56</v>
      </c>
      <c r="C5842" s="39" t="str">
        <f>IFERROR(__xludf.DUMMYFUNCTION("IF(ISBETWEEN(B5842,60,69), ""Old"", IF(ISBETWEEN(B5842, 20, 29), ""Young"", ""Other""))"),"Other")</f>
        <v>Other</v>
      </c>
    </row>
    <row r="5843" hidden="1">
      <c r="A5843" s="40">
        <v>24105.0</v>
      </c>
      <c r="B5843" s="39">
        <f t="shared" si="1"/>
        <v>56</v>
      </c>
      <c r="C5843" s="39" t="str">
        <f>IFERROR(__xludf.DUMMYFUNCTION("IF(ISBETWEEN(B5843,60,69), ""Old"", IF(ISBETWEEN(B5843, 20, 29), ""Young"", ""Other""))"),"Other")</f>
        <v>Other</v>
      </c>
    </row>
    <row r="5844" hidden="1">
      <c r="A5844" s="40">
        <v>24106.0</v>
      </c>
      <c r="B5844" s="39">
        <f t="shared" si="1"/>
        <v>56</v>
      </c>
      <c r="C5844" s="39" t="str">
        <f>IFERROR(__xludf.DUMMYFUNCTION("IF(ISBETWEEN(B5844,60,69), ""Old"", IF(ISBETWEEN(B5844, 20, 29), ""Young"", ""Other""))"),"Other")</f>
        <v>Other</v>
      </c>
    </row>
    <row r="5845" hidden="1">
      <c r="A5845" s="40">
        <v>24107.0</v>
      </c>
      <c r="B5845" s="39">
        <f t="shared" si="1"/>
        <v>56</v>
      </c>
      <c r="C5845" s="39" t="str">
        <f>IFERROR(__xludf.DUMMYFUNCTION("IF(ISBETWEEN(B5845,60,69), ""Old"", IF(ISBETWEEN(B5845, 20, 29), ""Young"", ""Other""))"),"Other")</f>
        <v>Other</v>
      </c>
    </row>
    <row r="5846" hidden="1">
      <c r="A5846" s="40">
        <v>24108.0</v>
      </c>
      <c r="B5846" s="39">
        <f t="shared" si="1"/>
        <v>56</v>
      </c>
      <c r="C5846" s="39" t="str">
        <f>IFERROR(__xludf.DUMMYFUNCTION("IF(ISBETWEEN(B5846,60,69), ""Old"", IF(ISBETWEEN(B5846, 20, 29), ""Young"", ""Other""))"),"Other")</f>
        <v>Other</v>
      </c>
    </row>
    <row r="5847" hidden="1">
      <c r="A5847" s="40">
        <v>24109.0</v>
      </c>
      <c r="B5847" s="39">
        <f t="shared" si="1"/>
        <v>55</v>
      </c>
      <c r="C5847" s="39" t="str">
        <f>IFERROR(__xludf.DUMMYFUNCTION("IF(ISBETWEEN(B5847,60,69), ""Old"", IF(ISBETWEEN(B5847, 20, 29), ""Young"", ""Other""))"),"Other")</f>
        <v>Other</v>
      </c>
    </row>
    <row r="5848" hidden="1">
      <c r="A5848" s="40">
        <v>24110.0</v>
      </c>
      <c r="B5848" s="39">
        <f t="shared" si="1"/>
        <v>55</v>
      </c>
      <c r="C5848" s="39" t="str">
        <f>IFERROR(__xludf.DUMMYFUNCTION("IF(ISBETWEEN(B5848,60,69), ""Old"", IF(ISBETWEEN(B5848, 20, 29), ""Young"", ""Other""))"),"Other")</f>
        <v>Other</v>
      </c>
    </row>
    <row r="5849" hidden="1">
      <c r="A5849" s="40">
        <v>24111.0</v>
      </c>
      <c r="B5849" s="39">
        <f t="shared" si="1"/>
        <v>55</v>
      </c>
      <c r="C5849" s="39" t="str">
        <f>IFERROR(__xludf.DUMMYFUNCTION("IF(ISBETWEEN(B5849,60,69), ""Old"", IF(ISBETWEEN(B5849, 20, 29), ""Young"", ""Other""))"),"Other")</f>
        <v>Other</v>
      </c>
    </row>
    <row r="5850" hidden="1">
      <c r="A5850" s="40">
        <v>24112.0</v>
      </c>
      <c r="B5850" s="39">
        <f t="shared" si="1"/>
        <v>55</v>
      </c>
      <c r="C5850" s="39" t="str">
        <f>IFERROR(__xludf.DUMMYFUNCTION("IF(ISBETWEEN(B5850,60,69), ""Old"", IF(ISBETWEEN(B5850, 20, 29), ""Young"", ""Other""))"),"Other")</f>
        <v>Other</v>
      </c>
    </row>
    <row r="5851" hidden="1">
      <c r="A5851" s="40">
        <v>24113.0</v>
      </c>
      <c r="B5851" s="39">
        <f t="shared" si="1"/>
        <v>55</v>
      </c>
      <c r="C5851" s="39" t="str">
        <f>IFERROR(__xludf.DUMMYFUNCTION("IF(ISBETWEEN(B5851,60,69), ""Old"", IF(ISBETWEEN(B5851, 20, 29), ""Young"", ""Other""))"),"Other")</f>
        <v>Other</v>
      </c>
    </row>
    <row r="5852" hidden="1">
      <c r="A5852" s="40">
        <v>24114.0</v>
      </c>
      <c r="B5852" s="39">
        <f t="shared" si="1"/>
        <v>55</v>
      </c>
      <c r="C5852" s="39" t="str">
        <f>IFERROR(__xludf.DUMMYFUNCTION("IF(ISBETWEEN(B5852,60,69), ""Old"", IF(ISBETWEEN(B5852, 20, 29), ""Young"", ""Other""))"),"Other")</f>
        <v>Other</v>
      </c>
    </row>
    <row r="5853" hidden="1">
      <c r="A5853" s="40">
        <v>24115.0</v>
      </c>
      <c r="B5853" s="39">
        <f t="shared" si="1"/>
        <v>55</v>
      </c>
      <c r="C5853" s="39" t="str">
        <f>IFERROR(__xludf.DUMMYFUNCTION("IF(ISBETWEEN(B5853,60,69), ""Old"", IF(ISBETWEEN(B5853, 20, 29), ""Young"", ""Other""))"),"Other")</f>
        <v>Other</v>
      </c>
    </row>
    <row r="5854" hidden="1">
      <c r="A5854" s="40">
        <v>24116.0</v>
      </c>
      <c r="B5854" s="39">
        <f t="shared" si="1"/>
        <v>55</v>
      </c>
      <c r="C5854" s="39" t="str">
        <f>IFERROR(__xludf.DUMMYFUNCTION("IF(ISBETWEEN(B5854,60,69), ""Old"", IF(ISBETWEEN(B5854, 20, 29), ""Young"", ""Other""))"),"Other")</f>
        <v>Other</v>
      </c>
    </row>
    <row r="5855" hidden="1">
      <c r="A5855" s="40">
        <v>24117.0</v>
      </c>
      <c r="B5855" s="39">
        <f t="shared" si="1"/>
        <v>55</v>
      </c>
      <c r="C5855" s="39" t="str">
        <f>IFERROR(__xludf.DUMMYFUNCTION("IF(ISBETWEEN(B5855,60,69), ""Old"", IF(ISBETWEEN(B5855, 20, 29), ""Young"", ""Other""))"),"Other")</f>
        <v>Other</v>
      </c>
    </row>
    <row r="5856" hidden="1">
      <c r="A5856" s="40">
        <v>24118.0</v>
      </c>
      <c r="B5856" s="39">
        <f t="shared" si="1"/>
        <v>55</v>
      </c>
      <c r="C5856" s="39" t="str">
        <f>IFERROR(__xludf.DUMMYFUNCTION("IF(ISBETWEEN(B5856,60,69), ""Old"", IF(ISBETWEEN(B5856, 20, 29), ""Young"", ""Other""))"),"Other")</f>
        <v>Other</v>
      </c>
    </row>
    <row r="5857" hidden="1">
      <c r="A5857" s="40">
        <v>24119.0</v>
      </c>
      <c r="B5857" s="39">
        <f t="shared" si="1"/>
        <v>55</v>
      </c>
      <c r="C5857" s="39" t="str">
        <f>IFERROR(__xludf.DUMMYFUNCTION("IF(ISBETWEEN(B5857,60,69), ""Old"", IF(ISBETWEEN(B5857, 20, 29), ""Young"", ""Other""))"),"Other")</f>
        <v>Other</v>
      </c>
    </row>
    <row r="5858" hidden="1">
      <c r="A5858" s="40">
        <v>24120.0</v>
      </c>
      <c r="B5858" s="39">
        <f t="shared" si="1"/>
        <v>55</v>
      </c>
      <c r="C5858" s="39" t="str">
        <f>IFERROR(__xludf.DUMMYFUNCTION("IF(ISBETWEEN(B5858,60,69), ""Old"", IF(ISBETWEEN(B5858, 20, 29), ""Young"", ""Other""))"),"Other")</f>
        <v>Other</v>
      </c>
    </row>
    <row r="5859" hidden="1">
      <c r="A5859" s="40">
        <v>24121.0</v>
      </c>
      <c r="B5859" s="39">
        <f t="shared" si="1"/>
        <v>55</v>
      </c>
      <c r="C5859" s="39" t="str">
        <f>IFERROR(__xludf.DUMMYFUNCTION("IF(ISBETWEEN(B5859,60,69), ""Old"", IF(ISBETWEEN(B5859, 20, 29), ""Young"", ""Other""))"),"Other")</f>
        <v>Other</v>
      </c>
    </row>
    <row r="5860" hidden="1">
      <c r="A5860" s="40">
        <v>24122.0</v>
      </c>
      <c r="B5860" s="39">
        <f t="shared" si="1"/>
        <v>55</v>
      </c>
      <c r="C5860" s="39" t="str">
        <f>IFERROR(__xludf.DUMMYFUNCTION("IF(ISBETWEEN(B5860,60,69), ""Old"", IF(ISBETWEEN(B5860, 20, 29), ""Young"", ""Other""))"),"Other")</f>
        <v>Other</v>
      </c>
    </row>
    <row r="5861" hidden="1">
      <c r="A5861" s="40">
        <v>24123.0</v>
      </c>
      <c r="B5861" s="39">
        <f t="shared" si="1"/>
        <v>55</v>
      </c>
      <c r="C5861" s="39" t="str">
        <f>IFERROR(__xludf.DUMMYFUNCTION("IF(ISBETWEEN(B5861,60,69), ""Old"", IF(ISBETWEEN(B5861, 20, 29), ""Young"", ""Other""))"),"Other")</f>
        <v>Other</v>
      </c>
    </row>
    <row r="5862" hidden="1">
      <c r="A5862" s="40">
        <v>24124.0</v>
      </c>
      <c r="B5862" s="39">
        <f t="shared" si="1"/>
        <v>55</v>
      </c>
      <c r="C5862" s="39" t="str">
        <f>IFERROR(__xludf.DUMMYFUNCTION("IF(ISBETWEEN(B5862,60,69), ""Old"", IF(ISBETWEEN(B5862, 20, 29), ""Young"", ""Other""))"),"Other")</f>
        <v>Other</v>
      </c>
    </row>
    <row r="5863" hidden="1">
      <c r="A5863" s="40">
        <v>24125.0</v>
      </c>
      <c r="B5863" s="39">
        <f t="shared" si="1"/>
        <v>55</v>
      </c>
      <c r="C5863" s="39" t="str">
        <f>IFERROR(__xludf.DUMMYFUNCTION("IF(ISBETWEEN(B5863,60,69), ""Old"", IF(ISBETWEEN(B5863, 20, 29), ""Young"", ""Other""))"),"Other")</f>
        <v>Other</v>
      </c>
    </row>
    <row r="5864" hidden="1">
      <c r="A5864" s="40">
        <v>24126.0</v>
      </c>
      <c r="B5864" s="39">
        <f t="shared" si="1"/>
        <v>55</v>
      </c>
      <c r="C5864" s="39" t="str">
        <f>IFERROR(__xludf.DUMMYFUNCTION("IF(ISBETWEEN(B5864,60,69), ""Old"", IF(ISBETWEEN(B5864, 20, 29), ""Young"", ""Other""))"),"Other")</f>
        <v>Other</v>
      </c>
    </row>
    <row r="5865" hidden="1">
      <c r="A5865" s="40">
        <v>24127.0</v>
      </c>
      <c r="B5865" s="39">
        <f t="shared" si="1"/>
        <v>55</v>
      </c>
      <c r="C5865" s="39" t="str">
        <f>IFERROR(__xludf.DUMMYFUNCTION("IF(ISBETWEEN(B5865,60,69), ""Old"", IF(ISBETWEEN(B5865, 20, 29), ""Young"", ""Other""))"),"Other")</f>
        <v>Other</v>
      </c>
    </row>
    <row r="5866" hidden="1">
      <c r="A5866" s="40">
        <v>24128.0</v>
      </c>
      <c r="B5866" s="39">
        <f t="shared" si="1"/>
        <v>55</v>
      </c>
      <c r="C5866" s="39" t="str">
        <f>IFERROR(__xludf.DUMMYFUNCTION("IF(ISBETWEEN(B5866,60,69), ""Old"", IF(ISBETWEEN(B5866, 20, 29), ""Young"", ""Other""))"),"Other")</f>
        <v>Other</v>
      </c>
    </row>
    <row r="5867" hidden="1">
      <c r="A5867" s="40">
        <v>24129.0</v>
      </c>
      <c r="B5867" s="39">
        <f t="shared" si="1"/>
        <v>55</v>
      </c>
      <c r="C5867" s="39" t="str">
        <f>IFERROR(__xludf.DUMMYFUNCTION("IF(ISBETWEEN(B5867,60,69), ""Old"", IF(ISBETWEEN(B5867, 20, 29), ""Young"", ""Other""))"),"Other")</f>
        <v>Other</v>
      </c>
    </row>
    <row r="5868" hidden="1">
      <c r="A5868" s="40">
        <v>24130.0</v>
      </c>
      <c r="B5868" s="39">
        <f t="shared" si="1"/>
        <v>55</v>
      </c>
      <c r="C5868" s="39" t="str">
        <f>IFERROR(__xludf.DUMMYFUNCTION("IF(ISBETWEEN(B5868,60,69), ""Old"", IF(ISBETWEEN(B5868, 20, 29), ""Young"", ""Other""))"),"Other")</f>
        <v>Other</v>
      </c>
    </row>
    <row r="5869" hidden="1">
      <c r="A5869" s="40">
        <v>24131.0</v>
      </c>
      <c r="B5869" s="39">
        <f t="shared" si="1"/>
        <v>55</v>
      </c>
      <c r="C5869" s="39" t="str">
        <f>IFERROR(__xludf.DUMMYFUNCTION("IF(ISBETWEEN(B5869,60,69), ""Old"", IF(ISBETWEEN(B5869, 20, 29), ""Young"", ""Other""))"),"Other")</f>
        <v>Other</v>
      </c>
    </row>
    <row r="5870" hidden="1">
      <c r="A5870" s="40">
        <v>24132.0</v>
      </c>
      <c r="B5870" s="39">
        <f t="shared" si="1"/>
        <v>55</v>
      </c>
      <c r="C5870" s="39" t="str">
        <f>IFERROR(__xludf.DUMMYFUNCTION("IF(ISBETWEEN(B5870,60,69), ""Old"", IF(ISBETWEEN(B5870, 20, 29), ""Young"", ""Other""))"),"Other")</f>
        <v>Other</v>
      </c>
    </row>
    <row r="5871" hidden="1">
      <c r="A5871" s="40">
        <v>24133.0</v>
      </c>
      <c r="B5871" s="39">
        <f t="shared" si="1"/>
        <v>55</v>
      </c>
      <c r="C5871" s="39" t="str">
        <f>IFERROR(__xludf.DUMMYFUNCTION("IF(ISBETWEEN(B5871,60,69), ""Old"", IF(ISBETWEEN(B5871, 20, 29), ""Young"", ""Other""))"),"Other")</f>
        <v>Other</v>
      </c>
    </row>
    <row r="5872" hidden="1">
      <c r="A5872" s="40">
        <v>24134.0</v>
      </c>
      <c r="B5872" s="39">
        <f t="shared" si="1"/>
        <v>55</v>
      </c>
      <c r="C5872" s="39" t="str">
        <f>IFERROR(__xludf.DUMMYFUNCTION("IF(ISBETWEEN(B5872,60,69), ""Old"", IF(ISBETWEEN(B5872, 20, 29), ""Young"", ""Other""))"),"Other")</f>
        <v>Other</v>
      </c>
    </row>
    <row r="5873" hidden="1">
      <c r="A5873" s="40">
        <v>24135.0</v>
      </c>
      <c r="B5873" s="39">
        <f t="shared" si="1"/>
        <v>55</v>
      </c>
      <c r="C5873" s="39" t="str">
        <f>IFERROR(__xludf.DUMMYFUNCTION("IF(ISBETWEEN(B5873,60,69), ""Old"", IF(ISBETWEEN(B5873, 20, 29), ""Young"", ""Other""))"),"Other")</f>
        <v>Other</v>
      </c>
    </row>
    <row r="5874" hidden="1">
      <c r="A5874" s="40">
        <v>24136.0</v>
      </c>
      <c r="B5874" s="39">
        <f t="shared" si="1"/>
        <v>55</v>
      </c>
      <c r="C5874" s="39" t="str">
        <f>IFERROR(__xludf.DUMMYFUNCTION("IF(ISBETWEEN(B5874,60,69), ""Old"", IF(ISBETWEEN(B5874, 20, 29), ""Young"", ""Other""))"),"Other")</f>
        <v>Other</v>
      </c>
    </row>
    <row r="5875" hidden="1">
      <c r="A5875" s="40">
        <v>24137.0</v>
      </c>
      <c r="B5875" s="39">
        <f t="shared" si="1"/>
        <v>55</v>
      </c>
      <c r="C5875" s="39" t="str">
        <f>IFERROR(__xludf.DUMMYFUNCTION("IF(ISBETWEEN(B5875,60,69), ""Old"", IF(ISBETWEEN(B5875, 20, 29), ""Young"", ""Other""))"),"Other")</f>
        <v>Other</v>
      </c>
    </row>
    <row r="5876" hidden="1">
      <c r="A5876" s="40">
        <v>24138.0</v>
      </c>
      <c r="B5876" s="39">
        <f t="shared" si="1"/>
        <v>55</v>
      </c>
      <c r="C5876" s="39" t="str">
        <f>IFERROR(__xludf.DUMMYFUNCTION("IF(ISBETWEEN(B5876,60,69), ""Old"", IF(ISBETWEEN(B5876, 20, 29), ""Young"", ""Other""))"),"Other")</f>
        <v>Other</v>
      </c>
    </row>
    <row r="5877" hidden="1">
      <c r="A5877" s="40">
        <v>24139.0</v>
      </c>
      <c r="B5877" s="39">
        <f t="shared" si="1"/>
        <v>55</v>
      </c>
      <c r="C5877" s="39" t="str">
        <f>IFERROR(__xludf.DUMMYFUNCTION("IF(ISBETWEEN(B5877,60,69), ""Old"", IF(ISBETWEEN(B5877, 20, 29), ""Young"", ""Other""))"),"Other")</f>
        <v>Other</v>
      </c>
    </row>
    <row r="5878" hidden="1">
      <c r="A5878" s="40">
        <v>24140.0</v>
      </c>
      <c r="B5878" s="39">
        <f t="shared" si="1"/>
        <v>55</v>
      </c>
      <c r="C5878" s="39" t="str">
        <f>IFERROR(__xludf.DUMMYFUNCTION("IF(ISBETWEEN(B5878,60,69), ""Old"", IF(ISBETWEEN(B5878, 20, 29), ""Young"", ""Other""))"),"Other")</f>
        <v>Other</v>
      </c>
    </row>
    <row r="5879" hidden="1">
      <c r="A5879" s="40">
        <v>24141.0</v>
      </c>
      <c r="B5879" s="39">
        <f t="shared" si="1"/>
        <v>55</v>
      </c>
      <c r="C5879" s="39" t="str">
        <f>IFERROR(__xludf.DUMMYFUNCTION("IF(ISBETWEEN(B5879,60,69), ""Old"", IF(ISBETWEEN(B5879, 20, 29), ""Young"", ""Other""))"),"Other")</f>
        <v>Other</v>
      </c>
    </row>
    <row r="5880" hidden="1">
      <c r="A5880" s="40">
        <v>24142.0</v>
      </c>
      <c r="B5880" s="39">
        <f t="shared" si="1"/>
        <v>55</v>
      </c>
      <c r="C5880" s="39" t="str">
        <f>IFERROR(__xludf.DUMMYFUNCTION("IF(ISBETWEEN(B5880,60,69), ""Old"", IF(ISBETWEEN(B5880, 20, 29), ""Young"", ""Other""))"),"Other")</f>
        <v>Other</v>
      </c>
    </row>
    <row r="5881" hidden="1">
      <c r="A5881" s="40">
        <v>24143.0</v>
      </c>
      <c r="B5881" s="39">
        <f t="shared" si="1"/>
        <v>55</v>
      </c>
      <c r="C5881" s="39" t="str">
        <f>IFERROR(__xludf.DUMMYFUNCTION("IF(ISBETWEEN(B5881,60,69), ""Old"", IF(ISBETWEEN(B5881, 20, 29), ""Young"", ""Other""))"),"Other")</f>
        <v>Other</v>
      </c>
    </row>
    <row r="5882" hidden="1">
      <c r="A5882" s="40">
        <v>24144.0</v>
      </c>
      <c r="B5882" s="39">
        <f t="shared" si="1"/>
        <v>55</v>
      </c>
      <c r="C5882" s="39" t="str">
        <f>IFERROR(__xludf.DUMMYFUNCTION("IF(ISBETWEEN(B5882,60,69), ""Old"", IF(ISBETWEEN(B5882, 20, 29), ""Young"", ""Other""))"),"Other")</f>
        <v>Other</v>
      </c>
    </row>
    <row r="5883" hidden="1">
      <c r="A5883" s="40">
        <v>24145.0</v>
      </c>
      <c r="B5883" s="39">
        <f t="shared" si="1"/>
        <v>55</v>
      </c>
      <c r="C5883" s="39" t="str">
        <f>IFERROR(__xludf.DUMMYFUNCTION("IF(ISBETWEEN(B5883,60,69), ""Old"", IF(ISBETWEEN(B5883, 20, 29), ""Young"", ""Other""))"),"Other")</f>
        <v>Other</v>
      </c>
    </row>
    <row r="5884" hidden="1">
      <c r="A5884" s="40">
        <v>24146.0</v>
      </c>
      <c r="B5884" s="39">
        <f t="shared" si="1"/>
        <v>55</v>
      </c>
      <c r="C5884" s="39" t="str">
        <f>IFERROR(__xludf.DUMMYFUNCTION("IF(ISBETWEEN(B5884,60,69), ""Old"", IF(ISBETWEEN(B5884, 20, 29), ""Young"", ""Other""))"),"Other")</f>
        <v>Other</v>
      </c>
    </row>
    <row r="5885" hidden="1">
      <c r="A5885" s="40">
        <v>24147.0</v>
      </c>
      <c r="B5885" s="39">
        <f t="shared" si="1"/>
        <v>55</v>
      </c>
      <c r="C5885" s="39" t="str">
        <f>IFERROR(__xludf.DUMMYFUNCTION("IF(ISBETWEEN(B5885,60,69), ""Old"", IF(ISBETWEEN(B5885, 20, 29), ""Young"", ""Other""))"),"Other")</f>
        <v>Other</v>
      </c>
    </row>
    <row r="5886" hidden="1">
      <c r="A5886" s="40">
        <v>24148.0</v>
      </c>
      <c r="B5886" s="39">
        <f t="shared" si="1"/>
        <v>55</v>
      </c>
      <c r="C5886" s="39" t="str">
        <f>IFERROR(__xludf.DUMMYFUNCTION("IF(ISBETWEEN(B5886,60,69), ""Old"", IF(ISBETWEEN(B5886, 20, 29), ""Young"", ""Other""))"),"Other")</f>
        <v>Other</v>
      </c>
    </row>
    <row r="5887" hidden="1">
      <c r="A5887" s="40">
        <v>24149.0</v>
      </c>
      <c r="B5887" s="39">
        <f t="shared" si="1"/>
        <v>55</v>
      </c>
      <c r="C5887" s="39" t="str">
        <f>IFERROR(__xludf.DUMMYFUNCTION("IF(ISBETWEEN(B5887,60,69), ""Old"", IF(ISBETWEEN(B5887, 20, 29), ""Young"", ""Other""))"),"Other")</f>
        <v>Other</v>
      </c>
    </row>
    <row r="5888" hidden="1">
      <c r="A5888" s="40">
        <v>24150.0</v>
      </c>
      <c r="B5888" s="39">
        <f t="shared" si="1"/>
        <v>55</v>
      </c>
      <c r="C5888" s="39" t="str">
        <f>IFERROR(__xludf.DUMMYFUNCTION("IF(ISBETWEEN(B5888,60,69), ""Old"", IF(ISBETWEEN(B5888, 20, 29), ""Young"", ""Other""))"),"Other")</f>
        <v>Other</v>
      </c>
    </row>
    <row r="5889" hidden="1">
      <c r="A5889" s="40">
        <v>24151.0</v>
      </c>
      <c r="B5889" s="39">
        <f t="shared" si="1"/>
        <v>55</v>
      </c>
      <c r="C5889" s="39" t="str">
        <f>IFERROR(__xludf.DUMMYFUNCTION("IF(ISBETWEEN(B5889,60,69), ""Old"", IF(ISBETWEEN(B5889, 20, 29), ""Young"", ""Other""))"),"Other")</f>
        <v>Other</v>
      </c>
    </row>
    <row r="5890" hidden="1">
      <c r="A5890" s="40">
        <v>24152.0</v>
      </c>
      <c r="B5890" s="39">
        <f t="shared" si="1"/>
        <v>55</v>
      </c>
      <c r="C5890" s="39" t="str">
        <f>IFERROR(__xludf.DUMMYFUNCTION("IF(ISBETWEEN(B5890,60,69), ""Old"", IF(ISBETWEEN(B5890, 20, 29), ""Young"", ""Other""))"),"Other")</f>
        <v>Other</v>
      </c>
    </row>
    <row r="5891" hidden="1">
      <c r="A5891" s="40">
        <v>24153.0</v>
      </c>
      <c r="B5891" s="39">
        <f t="shared" si="1"/>
        <v>55</v>
      </c>
      <c r="C5891" s="39" t="str">
        <f>IFERROR(__xludf.DUMMYFUNCTION("IF(ISBETWEEN(B5891,60,69), ""Old"", IF(ISBETWEEN(B5891, 20, 29), ""Young"", ""Other""))"),"Other")</f>
        <v>Other</v>
      </c>
    </row>
    <row r="5892" hidden="1">
      <c r="A5892" s="40">
        <v>24154.0</v>
      </c>
      <c r="B5892" s="39">
        <f t="shared" si="1"/>
        <v>55</v>
      </c>
      <c r="C5892" s="39" t="str">
        <f>IFERROR(__xludf.DUMMYFUNCTION("IF(ISBETWEEN(B5892,60,69), ""Old"", IF(ISBETWEEN(B5892, 20, 29), ""Young"", ""Other""))"),"Other")</f>
        <v>Other</v>
      </c>
    </row>
    <row r="5893" hidden="1">
      <c r="A5893" s="40">
        <v>24155.0</v>
      </c>
      <c r="B5893" s="39">
        <f t="shared" si="1"/>
        <v>55</v>
      </c>
      <c r="C5893" s="39" t="str">
        <f>IFERROR(__xludf.DUMMYFUNCTION("IF(ISBETWEEN(B5893,60,69), ""Old"", IF(ISBETWEEN(B5893, 20, 29), ""Young"", ""Other""))"),"Other")</f>
        <v>Other</v>
      </c>
    </row>
    <row r="5894" hidden="1">
      <c r="A5894" s="40">
        <v>24156.0</v>
      </c>
      <c r="B5894" s="39">
        <f t="shared" si="1"/>
        <v>55</v>
      </c>
      <c r="C5894" s="39" t="str">
        <f>IFERROR(__xludf.DUMMYFUNCTION("IF(ISBETWEEN(B5894,60,69), ""Old"", IF(ISBETWEEN(B5894, 20, 29), ""Young"", ""Other""))"),"Other")</f>
        <v>Other</v>
      </c>
    </row>
    <row r="5895" hidden="1">
      <c r="A5895" s="40">
        <v>24157.0</v>
      </c>
      <c r="B5895" s="39">
        <f t="shared" si="1"/>
        <v>55</v>
      </c>
      <c r="C5895" s="39" t="str">
        <f>IFERROR(__xludf.DUMMYFUNCTION("IF(ISBETWEEN(B5895,60,69), ""Old"", IF(ISBETWEEN(B5895, 20, 29), ""Young"", ""Other""))"),"Other")</f>
        <v>Other</v>
      </c>
    </row>
    <row r="5896" hidden="1">
      <c r="A5896" s="40">
        <v>24158.0</v>
      </c>
      <c r="B5896" s="39">
        <f t="shared" si="1"/>
        <v>55</v>
      </c>
      <c r="C5896" s="39" t="str">
        <f>IFERROR(__xludf.DUMMYFUNCTION("IF(ISBETWEEN(B5896,60,69), ""Old"", IF(ISBETWEEN(B5896, 20, 29), ""Young"", ""Other""))"),"Other")</f>
        <v>Other</v>
      </c>
    </row>
    <row r="5897" hidden="1">
      <c r="A5897" s="40">
        <v>24159.0</v>
      </c>
      <c r="B5897" s="39">
        <f t="shared" si="1"/>
        <v>55</v>
      </c>
      <c r="C5897" s="39" t="str">
        <f>IFERROR(__xludf.DUMMYFUNCTION("IF(ISBETWEEN(B5897,60,69), ""Old"", IF(ISBETWEEN(B5897, 20, 29), ""Young"", ""Other""))"),"Other")</f>
        <v>Other</v>
      </c>
    </row>
    <row r="5898" hidden="1">
      <c r="A5898" s="40">
        <v>24160.0</v>
      </c>
      <c r="B5898" s="39">
        <f t="shared" si="1"/>
        <v>55</v>
      </c>
      <c r="C5898" s="39" t="str">
        <f>IFERROR(__xludf.DUMMYFUNCTION("IF(ISBETWEEN(B5898,60,69), ""Old"", IF(ISBETWEEN(B5898, 20, 29), ""Young"", ""Other""))"),"Other")</f>
        <v>Other</v>
      </c>
    </row>
    <row r="5899" hidden="1">
      <c r="A5899" s="40">
        <v>24161.0</v>
      </c>
      <c r="B5899" s="39">
        <f t="shared" si="1"/>
        <v>55</v>
      </c>
      <c r="C5899" s="39" t="str">
        <f>IFERROR(__xludf.DUMMYFUNCTION("IF(ISBETWEEN(B5899,60,69), ""Old"", IF(ISBETWEEN(B5899, 20, 29), ""Young"", ""Other""))"),"Other")</f>
        <v>Other</v>
      </c>
    </row>
    <row r="5900" hidden="1">
      <c r="A5900" s="40">
        <v>24162.0</v>
      </c>
      <c r="B5900" s="39">
        <f t="shared" si="1"/>
        <v>55</v>
      </c>
      <c r="C5900" s="39" t="str">
        <f>IFERROR(__xludf.DUMMYFUNCTION("IF(ISBETWEEN(B5900,60,69), ""Old"", IF(ISBETWEEN(B5900, 20, 29), ""Young"", ""Other""))"),"Other")</f>
        <v>Other</v>
      </c>
    </row>
    <row r="5901" hidden="1">
      <c r="A5901" s="40">
        <v>24163.0</v>
      </c>
      <c r="B5901" s="39">
        <f t="shared" si="1"/>
        <v>55</v>
      </c>
      <c r="C5901" s="39" t="str">
        <f>IFERROR(__xludf.DUMMYFUNCTION("IF(ISBETWEEN(B5901,60,69), ""Old"", IF(ISBETWEEN(B5901, 20, 29), ""Young"", ""Other""))"),"Other")</f>
        <v>Other</v>
      </c>
    </row>
    <row r="5902" hidden="1">
      <c r="A5902" s="40">
        <v>24164.0</v>
      </c>
      <c r="B5902" s="39">
        <f t="shared" si="1"/>
        <v>55</v>
      </c>
      <c r="C5902" s="39" t="str">
        <f>IFERROR(__xludf.DUMMYFUNCTION("IF(ISBETWEEN(B5902,60,69), ""Old"", IF(ISBETWEEN(B5902, 20, 29), ""Young"", ""Other""))"),"Other")</f>
        <v>Other</v>
      </c>
    </row>
    <row r="5903" hidden="1">
      <c r="A5903" s="40">
        <v>24165.0</v>
      </c>
      <c r="B5903" s="39">
        <f t="shared" si="1"/>
        <v>55</v>
      </c>
      <c r="C5903" s="39" t="str">
        <f>IFERROR(__xludf.DUMMYFUNCTION("IF(ISBETWEEN(B5903,60,69), ""Old"", IF(ISBETWEEN(B5903, 20, 29), ""Young"", ""Other""))"),"Other")</f>
        <v>Other</v>
      </c>
    </row>
    <row r="5904" hidden="1">
      <c r="A5904" s="40">
        <v>24166.0</v>
      </c>
      <c r="B5904" s="39">
        <f t="shared" si="1"/>
        <v>55</v>
      </c>
      <c r="C5904" s="39" t="str">
        <f>IFERROR(__xludf.DUMMYFUNCTION("IF(ISBETWEEN(B5904,60,69), ""Old"", IF(ISBETWEEN(B5904, 20, 29), ""Young"", ""Other""))"),"Other")</f>
        <v>Other</v>
      </c>
    </row>
    <row r="5905" hidden="1">
      <c r="A5905" s="40">
        <v>24167.0</v>
      </c>
      <c r="B5905" s="39">
        <f t="shared" si="1"/>
        <v>55</v>
      </c>
      <c r="C5905" s="39" t="str">
        <f>IFERROR(__xludf.DUMMYFUNCTION("IF(ISBETWEEN(B5905,60,69), ""Old"", IF(ISBETWEEN(B5905, 20, 29), ""Young"", ""Other""))"),"Other")</f>
        <v>Other</v>
      </c>
    </row>
    <row r="5906" hidden="1">
      <c r="A5906" s="40">
        <v>24168.0</v>
      </c>
      <c r="B5906" s="39">
        <f t="shared" si="1"/>
        <v>55</v>
      </c>
      <c r="C5906" s="39" t="str">
        <f>IFERROR(__xludf.DUMMYFUNCTION("IF(ISBETWEEN(B5906,60,69), ""Old"", IF(ISBETWEEN(B5906, 20, 29), ""Young"", ""Other""))"),"Other")</f>
        <v>Other</v>
      </c>
    </row>
    <row r="5907" hidden="1">
      <c r="A5907" s="40">
        <v>24169.0</v>
      </c>
      <c r="B5907" s="39">
        <f t="shared" si="1"/>
        <v>55</v>
      </c>
      <c r="C5907" s="39" t="str">
        <f>IFERROR(__xludf.DUMMYFUNCTION("IF(ISBETWEEN(B5907,60,69), ""Old"", IF(ISBETWEEN(B5907, 20, 29), ""Young"", ""Other""))"),"Other")</f>
        <v>Other</v>
      </c>
    </row>
    <row r="5908" hidden="1">
      <c r="A5908" s="40">
        <v>24170.0</v>
      </c>
      <c r="B5908" s="39">
        <f t="shared" si="1"/>
        <v>55</v>
      </c>
      <c r="C5908" s="39" t="str">
        <f>IFERROR(__xludf.DUMMYFUNCTION("IF(ISBETWEEN(B5908,60,69), ""Old"", IF(ISBETWEEN(B5908, 20, 29), ""Young"", ""Other""))"),"Other")</f>
        <v>Other</v>
      </c>
    </row>
    <row r="5909" hidden="1">
      <c r="A5909" s="40">
        <v>24171.0</v>
      </c>
      <c r="B5909" s="39">
        <f t="shared" si="1"/>
        <v>55</v>
      </c>
      <c r="C5909" s="39" t="str">
        <f>IFERROR(__xludf.DUMMYFUNCTION("IF(ISBETWEEN(B5909,60,69), ""Old"", IF(ISBETWEEN(B5909, 20, 29), ""Young"", ""Other""))"),"Other")</f>
        <v>Other</v>
      </c>
    </row>
    <row r="5910" hidden="1">
      <c r="A5910" s="40">
        <v>24172.0</v>
      </c>
      <c r="B5910" s="39">
        <f t="shared" si="1"/>
        <v>55</v>
      </c>
      <c r="C5910" s="39" t="str">
        <f>IFERROR(__xludf.DUMMYFUNCTION("IF(ISBETWEEN(B5910,60,69), ""Old"", IF(ISBETWEEN(B5910, 20, 29), ""Young"", ""Other""))"),"Other")</f>
        <v>Other</v>
      </c>
    </row>
    <row r="5911" hidden="1">
      <c r="A5911" s="40">
        <v>24173.0</v>
      </c>
      <c r="B5911" s="39">
        <f t="shared" si="1"/>
        <v>55</v>
      </c>
      <c r="C5911" s="39" t="str">
        <f>IFERROR(__xludf.DUMMYFUNCTION("IF(ISBETWEEN(B5911,60,69), ""Old"", IF(ISBETWEEN(B5911, 20, 29), ""Young"", ""Other""))"),"Other")</f>
        <v>Other</v>
      </c>
    </row>
    <row r="5912" hidden="1">
      <c r="A5912" s="40">
        <v>24174.0</v>
      </c>
      <c r="B5912" s="39">
        <f t="shared" si="1"/>
        <v>55</v>
      </c>
      <c r="C5912" s="39" t="str">
        <f>IFERROR(__xludf.DUMMYFUNCTION("IF(ISBETWEEN(B5912,60,69), ""Old"", IF(ISBETWEEN(B5912, 20, 29), ""Young"", ""Other""))"),"Other")</f>
        <v>Other</v>
      </c>
    </row>
    <row r="5913" hidden="1">
      <c r="A5913" s="40">
        <v>24175.0</v>
      </c>
      <c r="B5913" s="39">
        <f t="shared" si="1"/>
        <v>55</v>
      </c>
      <c r="C5913" s="39" t="str">
        <f>IFERROR(__xludf.DUMMYFUNCTION("IF(ISBETWEEN(B5913,60,69), ""Old"", IF(ISBETWEEN(B5913, 20, 29), ""Young"", ""Other""))"),"Other")</f>
        <v>Other</v>
      </c>
    </row>
    <row r="5914" hidden="1">
      <c r="A5914" s="40">
        <v>24176.0</v>
      </c>
      <c r="B5914" s="39">
        <f t="shared" si="1"/>
        <v>55</v>
      </c>
      <c r="C5914" s="39" t="str">
        <f>IFERROR(__xludf.DUMMYFUNCTION("IF(ISBETWEEN(B5914,60,69), ""Old"", IF(ISBETWEEN(B5914, 20, 29), ""Young"", ""Other""))"),"Other")</f>
        <v>Other</v>
      </c>
    </row>
    <row r="5915" hidden="1">
      <c r="A5915" s="40">
        <v>24177.0</v>
      </c>
      <c r="B5915" s="39">
        <f t="shared" si="1"/>
        <v>55</v>
      </c>
      <c r="C5915" s="39" t="str">
        <f>IFERROR(__xludf.DUMMYFUNCTION("IF(ISBETWEEN(B5915,60,69), ""Old"", IF(ISBETWEEN(B5915, 20, 29), ""Young"", ""Other""))"),"Other")</f>
        <v>Other</v>
      </c>
    </row>
    <row r="5916" hidden="1">
      <c r="A5916" s="40">
        <v>24178.0</v>
      </c>
      <c r="B5916" s="39">
        <f t="shared" si="1"/>
        <v>55</v>
      </c>
      <c r="C5916" s="39" t="str">
        <f>IFERROR(__xludf.DUMMYFUNCTION("IF(ISBETWEEN(B5916,60,69), ""Old"", IF(ISBETWEEN(B5916, 20, 29), ""Young"", ""Other""))"),"Other")</f>
        <v>Other</v>
      </c>
    </row>
    <row r="5917" hidden="1">
      <c r="A5917" s="40">
        <v>24179.0</v>
      </c>
      <c r="B5917" s="39">
        <f t="shared" si="1"/>
        <v>55</v>
      </c>
      <c r="C5917" s="39" t="str">
        <f>IFERROR(__xludf.DUMMYFUNCTION("IF(ISBETWEEN(B5917,60,69), ""Old"", IF(ISBETWEEN(B5917, 20, 29), ""Young"", ""Other""))"),"Other")</f>
        <v>Other</v>
      </c>
    </row>
    <row r="5918" hidden="1">
      <c r="A5918" s="40">
        <v>24180.0</v>
      </c>
      <c r="B5918" s="39">
        <f t="shared" si="1"/>
        <v>55</v>
      </c>
      <c r="C5918" s="39" t="str">
        <f>IFERROR(__xludf.DUMMYFUNCTION("IF(ISBETWEEN(B5918,60,69), ""Old"", IF(ISBETWEEN(B5918, 20, 29), ""Young"", ""Other""))"),"Other")</f>
        <v>Other</v>
      </c>
    </row>
    <row r="5919" hidden="1">
      <c r="A5919" s="40">
        <v>24181.0</v>
      </c>
      <c r="B5919" s="39">
        <f t="shared" si="1"/>
        <v>55</v>
      </c>
      <c r="C5919" s="39" t="str">
        <f>IFERROR(__xludf.DUMMYFUNCTION("IF(ISBETWEEN(B5919,60,69), ""Old"", IF(ISBETWEEN(B5919, 20, 29), ""Young"", ""Other""))"),"Other")</f>
        <v>Other</v>
      </c>
    </row>
    <row r="5920" hidden="1">
      <c r="A5920" s="40">
        <v>24182.0</v>
      </c>
      <c r="B5920" s="39">
        <f t="shared" si="1"/>
        <v>55</v>
      </c>
      <c r="C5920" s="39" t="str">
        <f>IFERROR(__xludf.DUMMYFUNCTION("IF(ISBETWEEN(B5920,60,69), ""Old"", IF(ISBETWEEN(B5920, 20, 29), ""Young"", ""Other""))"),"Other")</f>
        <v>Other</v>
      </c>
    </row>
    <row r="5921" hidden="1">
      <c r="A5921" s="40">
        <v>24183.0</v>
      </c>
      <c r="B5921" s="39">
        <f t="shared" si="1"/>
        <v>55</v>
      </c>
      <c r="C5921" s="39" t="str">
        <f>IFERROR(__xludf.DUMMYFUNCTION("IF(ISBETWEEN(B5921,60,69), ""Old"", IF(ISBETWEEN(B5921, 20, 29), ""Young"", ""Other""))"),"Other")</f>
        <v>Other</v>
      </c>
    </row>
    <row r="5922" hidden="1">
      <c r="A5922" s="40">
        <v>24184.0</v>
      </c>
      <c r="B5922" s="39">
        <f t="shared" si="1"/>
        <v>55</v>
      </c>
      <c r="C5922" s="39" t="str">
        <f>IFERROR(__xludf.DUMMYFUNCTION("IF(ISBETWEEN(B5922,60,69), ""Old"", IF(ISBETWEEN(B5922, 20, 29), ""Young"", ""Other""))"),"Other")</f>
        <v>Other</v>
      </c>
    </row>
    <row r="5923" hidden="1">
      <c r="A5923" s="40">
        <v>24185.0</v>
      </c>
      <c r="B5923" s="39">
        <f t="shared" si="1"/>
        <v>55</v>
      </c>
      <c r="C5923" s="39" t="str">
        <f>IFERROR(__xludf.DUMMYFUNCTION("IF(ISBETWEEN(B5923,60,69), ""Old"", IF(ISBETWEEN(B5923, 20, 29), ""Young"", ""Other""))"),"Other")</f>
        <v>Other</v>
      </c>
    </row>
    <row r="5924" hidden="1">
      <c r="A5924" s="40">
        <v>24186.0</v>
      </c>
      <c r="B5924" s="39">
        <f t="shared" si="1"/>
        <v>55</v>
      </c>
      <c r="C5924" s="39" t="str">
        <f>IFERROR(__xludf.DUMMYFUNCTION("IF(ISBETWEEN(B5924,60,69), ""Old"", IF(ISBETWEEN(B5924, 20, 29), ""Young"", ""Other""))"),"Other")</f>
        <v>Other</v>
      </c>
    </row>
    <row r="5925" hidden="1">
      <c r="A5925" s="40">
        <v>24187.0</v>
      </c>
      <c r="B5925" s="39">
        <f t="shared" si="1"/>
        <v>55</v>
      </c>
      <c r="C5925" s="39" t="str">
        <f>IFERROR(__xludf.DUMMYFUNCTION("IF(ISBETWEEN(B5925,60,69), ""Old"", IF(ISBETWEEN(B5925, 20, 29), ""Young"", ""Other""))"),"Other")</f>
        <v>Other</v>
      </c>
    </row>
    <row r="5926" hidden="1">
      <c r="A5926" s="40">
        <v>24188.0</v>
      </c>
      <c r="B5926" s="39">
        <f t="shared" si="1"/>
        <v>55</v>
      </c>
      <c r="C5926" s="39" t="str">
        <f>IFERROR(__xludf.DUMMYFUNCTION("IF(ISBETWEEN(B5926,60,69), ""Old"", IF(ISBETWEEN(B5926, 20, 29), ""Young"", ""Other""))"),"Other")</f>
        <v>Other</v>
      </c>
    </row>
    <row r="5927" hidden="1">
      <c r="A5927" s="40">
        <v>24189.0</v>
      </c>
      <c r="B5927" s="39">
        <f t="shared" si="1"/>
        <v>55</v>
      </c>
      <c r="C5927" s="39" t="str">
        <f>IFERROR(__xludf.DUMMYFUNCTION("IF(ISBETWEEN(B5927,60,69), ""Old"", IF(ISBETWEEN(B5927, 20, 29), ""Young"", ""Other""))"),"Other")</f>
        <v>Other</v>
      </c>
    </row>
    <row r="5928" hidden="1">
      <c r="A5928" s="40">
        <v>24190.0</v>
      </c>
      <c r="B5928" s="39">
        <f t="shared" si="1"/>
        <v>55</v>
      </c>
      <c r="C5928" s="39" t="str">
        <f>IFERROR(__xludf.DUMMYFUNCTION("IF(ISBETWEEN(B5928,60,69), ""Old"", IF(ISBETWEEN(B5928, 20, 29), ""Young"", ""Other""))"),"Other")</f>
        <v>Other</v>
      </c>
    </row>
    <row r="5929" hidden="1">
      <c r="A5929" s="40">
        <v>24191.0</v>
      </c>
      <c r="B5929" s="39">
        <f t="shared" si="1"/>
        <v>55</v>
      </c>
      <c r="C5929" s="39" t="str">
        <f>IFERROR(__xludf.DUMMYFUNCTION("IF(ISBETWEEN(B5929,60,69), ""Old"", IF(ISBETWEEN(B5929, 20, 29), ""Young"", ""Other""))"),"Other")</f>
        <v>Other</v>
      </c>
    </row>
    <row r="5930" hidden="1">
      <c r="A5930" s="40">
        <v>24192.0</v>
      </c>
      <c r="B5930" s="39">
        <f t="shared" si="1"/>
        <v>55</v>
      </c>
      <c r="C5930" s="39" t="str">
        <f>IFERROR(__xludf.DUMMYFUNCTION("IF(ISBETWEEN(B5930,60,69), ""Old"", IF(ISBETWEEN(B5930, 20, 29), ""Young"", ""Other""))"),"Other")</f>
        <v>Other</v>
      </c>
    </row>
    <row r="5931" hidden="1">
      <c r="A5931" s="40">
        <v>24193.0</v>
      </c>
      <c r="B5931" s="39">
        <f t="shared" si="1"/>
        <v>55</v>
      </c>
      <c r="C5931" s="39" t="str">
        <f>IFERROR(__xludf.DUMMYFUNCTION("IF(ISBETWEEN(B5931,60,69), ""Old"", IF(ISBETWEEN(B5931, 20, 29), ""Young"", ""Other""))"),"Other")</f>
        <v>Other</v>
      </c>
    </row>
    <row r="5932" hidden="1">
      <c r="A5932" s="40">
        <v>24194.0</v>
      </c>
      <c r="B5932" s="39">
        <f t="shared" si="1"/>
        <v>55</v>
      </c>
      <c r="C5932" s="39" t="str">
        <f>IFERROR(__xludf.DUMMYFUNCTION("IF(ISBETWEEN(B5932,60,69), ""Old"", IF(ISBETWEEN(B5932, 20, 29), ""Young"", ""Other""))"),"Other")</f>
        <v>Other</v>
      </c>
    </row>
    <row r="5933" hidden="1">
      <c r="A5933" s="40">
        <v>24195.0</v>
      </c>
      <c r="B5933" s="39">
        <f t="shared" si="1"/>
        <v>55</v>
      </c>
      <c r="C5933" s="39" t="str">
        <f>IFERROR(__xludf.DUMMYFUNCTION("IF(ISBETWEEN(B5933,60,69), ""Old"", IF(ISBETWEEN(B5933, 20, 29), ""Young"", ""Other""))"),"Other")</f>
        <v>Other</v>
      </c>
    </row>
    <row r="5934" hidden="1">
      <c r="A5934" s="40">
        <v>24196.0</v>
      </c>
      <c r="B5934" s="39">
        <f t="shared" si="1"/>
        <v>55</v>
      </c>
      <c r="C5934" s="39" t="str">
        <f>IFERROR(__xludf.DUMMYFUNCTION("IF(ISBETWEEN(B5934,60,69), ""Old"", IF(ISBETWEEN(B5934, 20, 29), ""Young"", ""Other""))"),"Other")</f>
        <v>Other</v>
      </c>
    </row>
    <row r="5935" hidden="1">
      <c r="A5935" s="40">
        <v>24197.0</v>
      </c>
      <c r="B5935" s="39">
        <f t="shared" si="1"/>
        <v>55</v>
      </c>
      <c r="C5935" s="39" t="str">
        <f>IFERROR(__xludf.DUMMYFUNCTION("IF(ISBETWEEN(B5935,60,69), ""Old"", IF(ISBETWEEN(B5935, 20, 29), ""Young"", ""Other""))"),"Other")</f>
        <v>Other</v>
      </c>
    </row>
    <row r="5936" hidden="1">
      <c r="A5936" s="40">
        <v>24198.0</v>
      </c>
      <c r="B5936" s="39">
        <f t="shared" si="1"/>
        <v>55</v>
      </c>
      <c r="C5936" s="39" t="str">
        <f>IFERROR(__xludf.DUMMYFUNCTION("IF(ISBETWEEN(B5936,60,69), ""Old"", IF(ISBETWEEN(B5936, 20, 29), ""Young"", ""Other""))"),"Other")</f>
        <v>Other</v>
      </c>
    </row>
    <row r="5937" hidden="1">
      <c r="A5937" s="40">
        <v>24199.0</v>
      </c>
      <c r="B5937" s="39">
        <f t="shared" si="1"/>
        <v>55</v>
      </c>
      <c r="C5937" s="39" t="str">
        <f>IFERROR(__xludf.DUMMYFUNCTION("IF(ISBETWEEN(B5937,60,69), ""Old"", IF(ISBETWEEN(B5937, 20, 29), ""Young"", ""Other""))"),"Other")</f>
        <v>Other</v>
      </c>
    </row>
    <row r="5938" hidden="1">
      <c r="A5938" s="40">
        <v>24200.0</v>
      </c>
      <c r="B5938" s="39">
        <f t="shared" si="1"/>
        <v>55</v>
      </c>
      <c r="C5938" s="39" t="str">
        <f>IFERROR(__xludf.DUMMYFUNCTION("IF(ISBETWEEN(B5938,60,69), ""Old"", IF(ISBETWEEN(B5938, 20, 29), ""Young"", ""Other""))"),"Other")</f>
        <v>Other</v>
      </c>
    </row>
    <row r="5939" hidden="1">
      <c r="A5939" s="40">
        <v>24201.0</v>
      </c>
      <c r="B5939" s="39">
        <f t="shared" si="1"/>
        <v>55</v>
      </c>
      <c r="C5939" s="39" t="str">
        <f>IFERROR(__xludf.DUMMYFUNCTION("IF(ISBETWEEN(B5939,60,69), ""Old"", IF(ISBETWEEN(B5939, 20, 29), ""Young"", ""Other""))"),"Other")</f>
        <v>Other</v>
      </c>
    </row>
    <row r="5940" hidden="1">
      <c r="A5940" s="40">
        <v>24202.0</v>
      </c>
      <c r="B5940" s="39">
        <f t="shared" si="1"/>
        <v>55</v>
      </c>
      <c r="C5940" s="39" t="str">
        <f>IFERROR(__xludf.DUMMYFUNCTION("IF(ISBETWEEN(B5940,60,69), ""Old"", IF(ISBETWEEN(B5940, 20, 29), ""Young"", ""Other""))"),"Other")</f>
        <v>Other</v>
      </c>
    </row>
    <row r="5941" hidden="1">
      <c r="A5941" s="40">
        <v>24203.0</v>
      </c>
      <c r="B5941" s="39">
        <f t="shared" si="1"/>
        <v>55</v>
      </c>
      <c r="C5941" s="39" t="str">
        <f>IFERROR(__xludf.DUMMYFUNCTION("IF(ISBETWEEN(B5941,60,69), ""Old"", IF(ISBETWEEN(B5941, 20, 29), ""Young"", ""Other""))"),"Other")</f>
        <v>Other</v>
      </c>
    </row>
    <row r="5942" hidden="1">
      <c r="A5942" s="40">
        <v>24204.0</v>
      </c>
      <c r="B5942" s="39">
        <f t="shared" si="1"/>
        <v>55</v>
      </c>
      <c r="C5942" s="39" t="str">
        <f>IFERROR(__xludf.DUMMYFUNCTION("IF(ISBETWEEN(B5942,60,69), ""Old"", IF(ISBETWEEN(B5942, 20, 29), ""Young"", ""Other""))"),"Other")</f>
        <v>Other</v>
      </c>
    </row>
    <row r="5943" hidden="1">
      <c r="A5943" s="40">
        <v>24205.0</v>
      </c>
      <c r="B5943" s="39">
        <f t="shared" si="1"/>
        <v>55</v>
      </c>
      <c r="C5943" s="39" t="str">
        <f>IFERROR(__xludf.DUMMYFUNCTION("IF(ISBETWEEN(B5943,60,69), ""Old"", IF(ISBETWEEN(B5943, 20, 29), ""Young"", ""Other""))"),"Other")</f>
        <v>Other</v>
      </c>
    </row>
    <row r="5944" hidden="1">
      <c r="A5944" s="40">
        <v>24206.0</v>
      </c>
      <c r="B5944" s="39">
        <f t="shared" si="1"/>
        <v>55</v>
      </c>
      <c r="C5944" s="39" t="str">
        <f>IFERROR(__xludf.DUMMYFUNCTION("IF(ISBETWEEN(B5944,60,69), ""Old"", IF(ISBETWEEN(B5944, 20, 29), ""Young"", ""Other""))"),"Other")</f>
        <v>Other</v>
      </c>
    </row>
    <row r="5945" hidden="1">
      <c r="A5945" s="40">
        <v>24207.0</v>
      </c>
      <c r="B5945" s="39">
        <f t="shared" si="1"/>
        <v>55</v>
      </c>
      <c r="C5945" s="39" t="str">
        <f>IFERROR(__xludf.DUMMYFUNCTION("IF(ISBETWEEN(B5945,60,69), ""Old"", IF(ISBETWEEN(B5945, 20, 29), ""Young"", ""Other""))"),"Other")</f>
        <v>Other</v>
      </c>
    </row>
    <row r="5946" hidden="1">
      <c r="A5946" s="40">
        <v>24208.0</v>
      </c>
      <c r="B5946" s="39">
        <f t="shared" si="1"/>
        <v>55</v>
      </c>
      <c r="C5946" s="39" t="str">
        <f>IFERROR(__xludf.DUMMYFUNCTION("IF(ISBETWEEN(B5946,60,69), ""Old"", IF(ISBETWEEN(B5946, 20, 29), ""Young"", ""Other""))"),"Other")</f>
        <v>Other</v>
      </c>
    </row>
    <row r="5947" hidden="1">
      <c r="A5947" s="40">
        <v>24209.0</v>
      </c>
      <c r="B5947" s="39">
        <f t="shared" si="1"/>
        <v>55</v>
      </c>
      <c r="C5947" s="39" t="str">
        <f>IFERROR(__xludf.DUMMYFUNCTION("IF(ISBETWEEN(B5947,60,69), ""Old"", IF(ISBETWEEN(B5947, 20, 29), ""Young"", ""Other""))"),"Other")</f>
        <v>Other</v>
      </c>
    </row>
    <row r="5948" hidden="1">
      <c r="A5948" s="40">
        <v>24210.0</v>
      </c>
      <c r="B5948" s="39">
        <f t="shared" si="1"/>
        <v>55</v>
      </c>
      <c r="C5948" s="39" t="str">
        <f>IFERROR(__xludf.DUMMYFUNCTION("IF(ISBETWEEN(B5948,60,69), ""Old"", IF(ISBETWEEN(B5948, 20, 29), ""Young"", ""Other""))"),"Other")</f>
        <v>Other</v>
      </c>
    </row>
    <row r="5949" hidden="1">
      <c r="A5949" s="40">
        <v>24211.0</v>
      </c>
      <c r="B5949" s="39">
        <f t="shared" si="1"/>
        <v>55</v>
      </c>
      <c r="C5949" s="39" t="str">
        <f>IFERROR(__xludf.DUMMYFUNCTION("IF(ISBETWEEN(B5949,60,69), ""Old"", IF(ISBETWEEN(B5949, 20, 29), ""Young"", ""Other""))"),"Other")</f>
        <v>Other</v>
      </c>
    </row>
    <row r="5950" hidden="1">
      <c r="A5950" s="40">
        <v>24212.0</v>
      </c>
      <c r="B5950" s="39">
        <f t="shared" si="1"/>
        <v>55</v>
      </c>
      <c r="C5950" s="39" t="str">
        <f>IFERROR(__xludf.DUMMYFUNCTION("IF(ISBETWEEN(B5950,60,69), ""Old"", IF(ISBETWEEN(B5950, 20, 29), ""Young"", ""Other""))"),"Other")</f>
        <v>Other</v>
      </c>
    </row>
    <row r="5951" hidden="1">
      <c r="A5951" s="40">
        <v>24213.0</v>
      </c>
      <c r="B5951" s="39">
        <f t="shared" si="1"/>
        <v>55</v>
      </c>
      <c r="C5951" s="39" t="str">
        <f>IFERROR(__xludf.DUMMYFUNCTION("IF(ISBETWEEN(B5951,60,69), ""Old"", IF(ISBETWEEN(B5951, 20, 29), ""Young"", ""Other""))"),"Other")</f>
        <v>Other</v>
      </c>
    </row>
    <row r="5952" hidden="1">
      <c r="A5952" s="40">
        <v>24214.0</v>
      </c>
      <c r="B5952" s="39">
        <f t="shared" si="1"/>
        <v>55</v>
      </c>
      <c r="C5952" s="39" t="str">
        <f>IFERROR(__xludf.DUMMYFUNCTION("IF(ISBETWEEN(B5952,60,69), ""Old"", IF(ISBETWEEN(B5952, 20, 29), ""Young"", ""Other""))"),"Other")</f>
        <v>Other</v>
      </c>
    </row>
    <row r="5953" hidden="1">
      <c r="A5953" s="40">
        <v>24215.0</v>
      </c>
      <c r="B5953" s="39">
        <f t="shared" si="1"/>
        <v>55</v>
      </c>
      <c r="C5953" s="39" t="str">
        <f>IFERROR(__xludf.DUMMYFUNCTION("IF(ISBETWEEN(B5953,60,69), ""Old"", IF(ISBETWEEN(B5953, 20, 29), ""Young"", ""Other""))"),"Other")</f>
        <v>Other</v>
      </c>
    </row>
    <row r="5954" hidden="1">
      <c r="A5954" s="40">
        <v>24216.0</v>
      </c>
      <c r="B5954" s="39">
        <f t="shared" si="1"/>
        <v>55</v>
      </c>
      <c r="C5954" s="39" t="str">
        <f>IFERROR(__xludf.DUMMYFUNCTION("IF(ISBETWEEN(B5954,60,69), ""Old"", IF(ISBETWEEN(B5954, 20, 29), ""Young"", ""Other""))"),"Other")</f>
        <v>Other</v>
      </c>
    </row>
    <row r="5955" hidden="1">
      <c r="A5955" s="40">
        <v>24217.0</v>
      </c>
      <c r="B5955" s="39">
        <f t="shared" si="1"/>
        <v>55</v>
      </c>
      <c r="C5955" s="39" t="str">
        <f>IFERROR(__xludf.DUMMYFUNCTION("IF(ISBETWEEN(B5955,60,69), ""Old"", IF(ISBETWEEN(B5955, 20, 29), ""Young"", ""Other""))"),"Other")</f>
        <v>Other</v>
      </c>
    </row>
    <row r="5956" hidden="1">
      <c r="A5956" s="40">
        <v>24218.0</v>
      </c>
      <c r="B5956" s="39">
        <f t="shared" si="1"/>
        <v>55</v>
      </c>
      <c r="C5956" s="39" t="str">
        <f>IFERROR(__xludf.DUMMYFUNCTION("IF(ISBETWEEN(B5956,60,69), ""Old"", IF(ISBETWEEN(B5956, 20, 29), ""Young"", ""Other""))"),"Other")</f>
        <v>Other</v>
      </c>
    </row>
    <row r="5957" hidden="1">
      <c r="A5957" s="40">
        <v>24219.0</v>
      </c>
      <c r="B5957" s="39">
        <f t="shared" si="1"/>
        <v>55</v>
      </c>
      <c r="C5957" s="39" t="str">
        <f>IFERROR(__xludf.DUMMYFUNCTION("IF(ISBETWEEN(B5957,60,69), ""Old"", IF(ISBETWEEN(B5957, 20, 29), ""Young"", ""Other""))"),"Other")</f>
        <v>Other</v>
      </c>
    </row>
    <row r="5958" hidden="1">
      <c r="A5958" s="40">
        <v>24220.0</v>
      </c>
      <c r="B5958" s="39">
        <f t="shared" si="1"/>
        <v>55</v>
      </c>
      <c r="C5958" s="39" t="str">
        <f>IFERROR(__xludf.DUMMYFUNCTION("IF(ISBETWEEN(B5958,60,69), ""Old"", IF(ISBETWEEN(B5958, 20, 29), ""Young"", ""Other""))"),"Other")</f>
        <v>Other</v>
      </c>
    </row>
    <row r="5959" hidden="1">
      <c r="A5959" s="40">
        <v>24221.0</v>
      </c>
      <c r="B5959" s="39">
        <f t="shared" si="1"/>
        <v>55</v>
      </c>
      <c r="C5959" s="39" t="str">
        <f>IFERROR(__xludf.DUMMYFUNCTION("IF(ISBETWEEN(B5959,60,69), ""Old"", IF(ISBETWEEN(B5959, 20, 29), ""Young"", ""Other""))"),"Other")</f>
        <v>Other</v>
      </c>
    </row>
    <row r="5960" hidden="1">
      <c r="A5960" s="40">
        <v>24222.0</v>
      </c>
      <c r="B5960" s="39">
        <f t="shared" si="1"/>
        <v>55</v>
      </c>
      <c r="C5960" s="39" t="str">
        <f>IFERROR(__xludf.DUMMYFUNCTION("IF(ISBETWEEN(B5960,60,69), ""Old"", IF(ISBETWEEN(B5960, 20, 29), ""Young"", ""Other""))"),"Other")</f>
        <v>Other</v>
      </c>
    </row>
    <row r="5961" hidden="1">
      <c r="A5961" s="40">
        <v>24223.0</v>
      </c>
      <c r="B5961" s="39">
        <f t="shared" si="1"/>
        <v>55</v>
      </c>
      <c r="C5961" s="39" t="str">
        <f>IFERROR(__xludf.DUMMYFUNCTION("IF(ISBETWEEN(B5961,60,69), ""Old"", IF(ISBETWEEN(B5961, 20, 29), ""Young"", ""Other""))"),"Other")</f>
        <v>Other</v>
      </c>
    </row>
    <row r="5962" hidden="1">
      <c r="A5962" s="40">
        <v>24224.0</v>
      </c>
      <c r="B5962" s="39">
        <f t="shared" si="1"/>
        <v>55</v>
      </c>
      <c r="C5962" s="39" t="str">
        <f>IFERROR(__xludf.DUMMYFUNCTION("IF(ISBETWEEN(B5962,60,69), ""Old"", IF(ISBETWEEN(B5962, 20, 29), ""Young"", ""Other""))"),"Other")</f>
        <v>Other</v>
      </c>
    </row>
    <row r="5963" hidden="1">
      <c r="A5963" s="40">
        <v>24225.0</v>
      </c>
      <c r="B5963" s="39">
        <f t="shared" si="1"/>
        <v>55</v>
      </c>
      <c r="C5963" s="39" t="str">
        <f>IFERROR(__xludf.DUMMYFUNCTION("IF(ISBETWEEN(B5963,60,69), ""Old"", IF(ISBETWEEN(B5963, 20, 29), ""Young"", ""Other""))"),"Other")</f>
        <v>Other</v>
      </c>
    </row>
    <row r="5964" hidden="1">
      <c r="A5964" s="40">
        <v>24226.0</v>
      </c>
      <c r="B5964" s="39">
        <f t="shared" si="1"/>
        <v>55</v>
      </c>
      <c r="C5964" s="39" t="str">
        <f>IFERROR(__xludf.DUMMYFUNCTION("IF(ISBETWEEN(B5964,60,69), ""Old"", IF(ISBETWEEN(B5964, 20, 29), ""Young"", ""Other""))"),"Other")</f>
        <v>Other</v>
      </c>
    </row>
    <row r="5965" hidden="1">
      <c r="A5965" s="40">
        <v>24227.0</v>
      </c>
      <c r="B5965" s="39">
        <f t="shared" si="1"/>
        <v>55</v>
      </c>
      <c r="C5965" s="39" t="str">
        <f>IFERROR(__xludf.DUMMYFUNCTION("IF(ISBETWEEN(B5965,60,69), ""Old"", IF(ISBETWEEN(B5965, 20, 29), ""Young"", ""Other""))"),"Other")</f>
        <v>Other</v>
      </c>
    </row>
    <row r="5966" hidden="1">
      <c r="A5966" s="40">
        <v>24228.0</v>
      </c>
      <c r="B5966" s="39">
        <f t="shared" si="1"/>
        <v>55</v>
      </c>
      <c r="C5966" s="39" t="str">
        <f>IFERROR(__xludf.DUMMYFUNCTION("IF(ISBETWEEN(B5966,60,69), ""Old"", IF(ISBETWEEN(B5966, 20, 29), ""Young"", ""Other""))"),"Other")</f>
        <v>Other</v>
      </c>
    </row>
    <row r="5967" hidden="1">
      <c r="A5967" s="40">
        <v>24229.0</v>
      </c>
      <c r="B5967" s="39">
        <f t="shared" si="1"/>
        <v>55</v>
      </c>
      <c r="C5967" s="39" t="str">
        <f>IFERROR(__xludf.DUMMYFUNCTION("IF(ISBETWEEN(B5967,60,69), ""Old"", IF(ISBETWEEN(B5967, 20, 29), ""Young"", ""Other""))"),"Other")</f>
        <v>Other</v>
      </c>
    </row>
    <row r="5968" hidden="1">
      <c r="A5968" s="40">
        <v>24230.0</v>
      </c>
      <c r="B5968" s="39">
        <f t="shared" si="1"/>
        <v>55</v>
      </c>
      <c r="C5968" s="39" t="str">
        <f>IFERROR(__xludf.DUMMYFUNCTION("IF(ISBETWEEN(B5968,60,69), ""Old"", IF(ISBETWEEN(B5968, 20, 29), ""Young"", ""Other""))"),"Other")</f>
        <v>Other</v>
      </c>
    </row>
    <row r="5969" hidden="1">
      <c r="A5969" s="40">
        <v>24231.0</v>
      </c>
      <c r="B5969" s="39">
        <f t="shared" si="1"/>
        <v>55</v>
      </c>
      <c r="C5969" s="39" t="str">
        <f>IFERROR(__xludf.DUMMYFUNCTION("IF(ISBETWEEN(B5969,60,69), ""Old"", IF(ISBETWEEN(B5969, 20, 29), ""Young"", ""Other""))"),"Other")</f>
        <v>Other</v>
      </c>
    </row>
    <row r="5970" hidden="1">
      <c r="A5970" s="40">
        <v>24232.0</v>
      </c>
      <c r="B5970" s="39">
        <f t="shared" si="1"/>
        <v>55</v>
      </c>
      <c r="C5970" s="39" t="str">
        <f>IFERROR(__xludf.DUMMYFUNCTION("IF(ISBETWEEN(B5970,60,69), ""Old"", IF(ISBETWEEN(B5970, 20, 29), ""Young"", ""Other""))"),"Other")</f>
        <v>Other</v>
      </c>
    </row>
    <row r="5971" hidden="1">
      <c r="A5971" s="40">
        <v>24233.0</v>
      </c>
      <c r="B5971" s="39">
        <f t="shared" si="1"/>
        <v>55</v>
      </c>
      <c r="C5971" s="39" t="str">
        <f>IFERROR(__xludf.DUMMYFUNCTION("IF(ISBETWEEN(B5971,60,69), ""Old"", IF(ISBETWEEN(B5971, 20, 29), ""Young"", ""Other""))"),"Other")</f>
        <v>Other</v>
      </c>
    </row>
    <row r="5972" hidden="1">
      <c r="A5972" s="40">
        <v>24234.0</v>
      </c>
      <c r="B5972" s="39">
        <f t="shared" si="1"/>
        <v>55</v>
      </c>
      <c r="C5972" s="39" t="str">
        <f>IFERROR(__xludf.DUMMYFUNCTION("IF(ISBETWEEN(B5972,60,69), ""Old"", IF(ISBETWEEN(B5972, 20, 29), ""Young"", ""Other""))"),"Other")</f>
        <v>Other</v>
      </c>
    </row>
    <row r="5973" hidden="1">
      <c r="A5973" s="40">
        <v>24235.0</v>
      </c>
      <c r="B5973" s="39">
        <f t="shared" si="1"/>
        <v>55</v>
      </c>
      <c r="C5973" s="39" t="str">
        <f>IFERROR(__xludf.DUMMYFUNCTION("IF(ISBETWEEN(B5973,60,69), ""Old"", IF(ISBETWEEN(B5973, 20, 29), ""Young"", ""Other""))"),"Other")</f>
        <v>Other</v>
      </c>
    </row>
    <row r="5974" hidden="1">
      <c r="A5974" s="40">
        <v>24236.0</v>
      </c>
      <c r="B5974" s="39">
        <f t="shared" si="1"/>
        <v>55</v>
      </c>
      <c r="C5974" s="39" t="str">
        <f>IFERROR(__xludf.DUMMYFUNCTION("IF(ISBETWEEN(B5974,60,69), ""Old"", IF(ISBETWEEN(B5974, 20, 29), ""Young"", ""Other""))"),"Other")</f>
        <v>Other</v>
      </c>
    </row>
    <row r="5975" hidden="1">
      <c r="A5975" s="40">
        <v>24237.0</v>
      </c>
      <c r="B5975" s="39">
        <f t="shared" si="1"/>
        <v>55</v>
      </c>
      <c r="C5975" s="39" t="str">
        <f>IFERROR(__xludf.DUMMYFUNCTION("IF(ISBETWEEN(B5975,60,69), ""Old"", IF(ISBETWEEN(B5975, 20, 29), ""Young"", ""Other""))"),"Other")</f>
        <v>Other</v>
      </c>
    </row>
    <row r="5976" hidden="1">
      <c r="A5976" s="40">
        <v>24238.0</v>
      </c>
      <c r="B5976" s="39">
        <f t="shared" si="1"/>
        <v>55</v>
      </c>
      <c r="C5976" s="39" t="str">
        <f>IFERROR(__xludf.DUMMYFUNCTION("IF(ISBETWEEN(B5976,60,69), ""Old"", IF(ISBETWEEN(B5976, 20, 29), ""Young"", ""Other""))"),"Other")</f>
        <v>Other</v>
      </c>
    </row>
    <row r="5977" hidden="1">
      <c r="A5977" s="40">
        <v>24239.0</v>
      </c>
      <c r="B5977" s="39">
        <f t="shared" si="1"/>
        <v>55</v>
      </c>
      <c r="C5977" s="39" t="str">
        <f>IFERROR(__xludf.DUMMYFUNCTION("IF(ISBETWEEN(B5977,60,69), ""Old"", IF(ISBETWEEN(B5977, 20, 29), ""Young"", ""Other""))"),"Other")</f>
        <v>Other</v>
      </c>
    </row>
    <row r="5978" hidden="1">
      <c r="A5978" s="40">
        <v>24240.0</v>
      </c>
      <c r="B5978" s="39">
        <f t="shared" si="1"/>
        <v>55</v>
      </c>
      <c r="C5978" s="39" t="str">
        <f>IFERROR(__xludf.DUMMYFUNCTION("IF(ISBETWEEN(B5978,60,69), ""Old"", IF(ISBETWEEN(B5978, 20, 29), ""Young"", ""Other""))"),"Other")</f>
        <v>Other</v>
      </c>
    </row>
    <row r="5979" hidden="1">
      <c r="A5979" s="40">
        <v>24241.0</v>
      </c>
      <c r="B5979" s="39">
        <f t="shared" si="1"/>
        <v>55</v>
      </c>
      <c r="C5979" s="39" t="str">
        <f>IFERROR(__xludf.DUMMYFUNCTION("IF(ISBETWEEN(B5979,60,69), ""Old"", IF(ISBETWEEN(B5979, 20, 29), ""Young"", ""Other""))"),"Other")</f>
        <v>Other</v>
      </c>
    </row>
    <row r="5980" hidden="1">
      <c r="A5980" s="40">
        <v>24242.0</v>
      </c>
      <c r="B5980" s="39">
        <f t="shared" si="1"/>
        <v>55</v>
      </c>
      <c r="C5980" s="39" t="str">
        <f>IFERROR(__xludf.DUMMYFUNCTION("IF(ISBETWEEN(B5980,60,69), ""Old"", IF(ISBETWEEN(B5980, 20, 29), ""Young"", ""Other""))"),"Other")</f>
        <v>Other</v>
      </c>
    </row>
    <row r="5981" hidden="1">
      <c r="A5981" s="40">
        <v>24243.0</v>
      </c>
      <c r="B5981" s="39">
        <f t="shared" si="1"/>
        <v>55</v>
      </c>
      <c r="C5981" s="39" t="str">
        <f>IFERROR(__xludf.DUMMYFUNCTION("IF(ISBETWEEN(B5981,60,69), ""Old"", IF(ISBETWEEN(B5981, 20, 29), ""Young"", ""Other""))"),"Other")</f>
        <v>Other</v>
      </c>
    </row>
    <row r="5982" hidden="1">
      <c r="A5982" s="40">
        <v>24244.0</v>
      </c>
      <c r="B5982" s="39">
        <f t="shared" si="1"/>
        <v>55</v>
      </c>
      <c r="C5982" s="39" t="str">
        <f>IFERROR(__xludf.DUMMYFUNCTION("IF(ISBETWEEN(B5982,60,69), ""Old"", IF(ISBETWEEN(B5982, 20, 29), ""Young"", ""Other""))"),"Other")</f>
        <v>Other</v>
      </c>
    </row>
    <row r="5983" hidden="1">
      <c r="A5983" s="40">
        <v>24245.0</v>
      </c>
      <c r="B5983" s="39">
        <f t="shared" si="1"/>
        <v>55</v>
      </c>
      <c r="C5983" s="39" t="str">
        <f>IFERROR(__xludf.DUMMYFUNCTION("IF(ISBETWEEN(B5983,60,69), ""Old"", IF(ISBETWEEN(B5983, 20, 29), ""Young"", ""Other""))"),"Other")</f>
        <v>Other</v>
      </c>
    </row>
    <row r="5984" hidden="1">
      <c r="A5984" s="40">
        <v>24246.0</v>
      </c>
      <c r="B5984" s="39">
        <f t="shared" si="1"/>
        <v>55</v>
      </c>
      <c r="C5984" s="39" t="str">
        <f>IFERROR(__xludf.DUMMYFUNCTION("IF(ISBETWEEN(B5984,60,69), ""Old"", IF(ISBETWEEN(B5984, 20, 29), ""Young"", ""Other""))"),"Other")</f>
        <v>Other</v>
      </c>
    </row>
    <row r="5985" hidden="1">
      <c r="A5985" s="40">
        <v>24247.0</v>
      </c>
      <c r="B5985" s="39">
        <f t="shared" si="1"/>
        <v>55</v>
      </c>
      <c r="C5985" s="39" t="str">
        <f>IFERROR(__xludf.DUMMYFUNCTION("IF(ISBETWEEN(B5985,60,69), ""Old"", IF(ISBETWEEN(B5985, 20, 29), ""Young"", ""Other""))"),"Other")</f>
        <v>Other</v>
      </c>
    </row>
    <row r="5986" hidden="1">
      <c r="A5986" s="40">
        <v>24248.0</v>
      </c>
      <c r="B5986" s="39">
        <f t="shared" si="1"/>
        <v>55</v>
      </c>
      <c r="C5986" s="39" t="str">
        <f>IFERROR(__xludf.DUMMYFUNCTION("IF(ISBETWEEN(B5986,60,69), ""Old"", IF(ISBETWEEN(B5986, 20, 29), ""Young"", ""Other""))"),"Other")</f>
        <v>Other</v>
      </c>
    </row>
    <row r="5987" hidden="1">
      <c r="A5987" s="40">
        <v>24249.0</v>
      </c>
      <c r="B5987" s="39">
        <f t="shared" si="1"/>
        <v>55</v>
      </c>
      <c r="C5987" s="39" t="str">
        <f>IFERROR(__xludf.DUMMYFUNCTION("IF(ISBETWEEN(B5987,60,69), ""Old"", IF(ISBETWEEN(B5987, 20, 29), ""Young"", ""Other""))"),"Other")</f>
        <v>Other</v>
      </c>
    </row>
    <row r="5988" hidden="1">
      <c r="A5988" s="40">
        <v>24250.0</v>
      </c>
      <c r="B5988" s="39">
        <f t="shared" si="1"/>
        <v>55</v>
      </c>
      <c r="C5988" s="39" t="str">
        <f>IFERROR(__xludf.DUMMYFUNCTION("IF(ISBETWEEN(B5988,60,69), ""Old"", IF(ISBETWEEN(B5988, 20, 29), ""Young"", ""Other""))"),"Other")</f>
        <v>Other</v>
      </c>
    </row>
    <row r="5989" hidden="1">
      <c r="A5989" s="40">
        <v>24251.0</v>
      </c>
      <c r="B5989" s="39">
        <f t="shared" si="1"/>
        <v>55</v>
      </c>
      <c r="C5989" s="39" t="str">
        <f>IFERROR(__xludf.DUMMYFUNCTION("IF(ISBETWEEN(B5989,60,69), ""Old"", IF(ISBETWEEN(B5989, 20, 29), ""Young"", ""Other""))"),"Other")</f>
        <v>Other</v>
      </c>
    </row>
    <row r="5990" hidden="1">
      <c r="A5990" s="40">
        <v>24252.0</v>
      </c>
      <c r="B5990" s="39">
        <f t="shared" si="1"/>
        <v>55</v>
      </c>
      <c r="C5990" s="39" t="str">
        <f>IFERROR(__xludf.DUMMYFUNCTION("IF(ISBETWEEN(B5990,60,69), ""Old"", IF(ISBETWEEN(B5990, 20, 29), ""Young"", ""Other""))"),"Other")</f>
        <v>Other</v>
      </c>
    </row>
    <row r="5991" hidden="1">
      <c r="A5991" s="40">
        <v>24253.0</v>
      </c>
      <c r="B5991" s="39">
        <f t="shared" si="1"/>
        <v>55</v>
      </c>
      <c r="C5991" s="39" t="str">
        <f>IFERROR(__xludf.DUMMYFUNCTION("IF(ISBETWEEN(B5991,60,69), ""Old"", IF(ISBETWEEN(B5991, 20, 29), ""Young"", ""Other""))"),"Other")</f>
        <v>Other</v>
      </c>
    </row>
    <row r="5992" hidden="1">
      <c r="A5992" s="40">
        <v>24254.0</v>
      </c>
      <c r="B5992" s="39">
        <f t="shared" si="1"/>
        <v>55</v>
      </c>
      <c r="C5992" s="39" t="str">
        <f>IFERROR(__xludf.DUMMYFUNCTION("IF(ISBETWEEN(B5992,60,69), ""Old"", IF(ISBETWEEN(B5992, 20, 29), ""Young"", ""Other""))"),"Other")</f>
        <v>Other</v>
      </c>
    </row>
    <row r="5993" hidden="1">
      <c r="A5993" s="40">
        <v>24255.0</v>
      </c>
      <c r="B5993" s="39">
        <f t="shared" si="1"/>
        <v>55</v>
      </c>
      <c r="C5993" s="39" t="str">
        <f>IFERROR(__xludf.DUMMYFUNCTION("IF(ISBETWEEN(B5993,60,69), ""Old"", IF(ISBETWEEN(B5993, 20, 29), ""Young"", ""Other""))"),"Other")</f>
        <v>Other</v>
      </c>
    </row>
    <row r="5994" hidden="1">
      <c r="A5994" s="40">
        <v>24256.0</v>
      </c>
      <c r="B5994" s="39">
        <f t="shared" si="1"/>
        <v>55</v>
      </c>
      <c r="C5994" s="39" t="str">
        <f>IFERROR(__xludf.DUMMYFUNCTION("IF(ISBETWEEN(B5994,60,69), ""Old"", IF(ISBETWEEN(B5994, 20, 29), ""Young"", ""Other""))"),"Other")</f>
        <v>Other</v>
      </c>
    </row>
    <row r="5995" hidden="1">
      <c r="A5995" s="40">
        <v>24257.0</v>
      </c>
      <c r="B5995" s="39">
        <f t="shared" si="1"/>
        <v>55</v>
      </c>
      <c r="C5995" s="39" t="str">
        <f>IFERROR(__xludf.DUMMYFUNCTION("IF(ISBETWEEN(B5995,60,69), ""Old"", IF(ISBETWEEN(B5995, 20, 29), ""Young"", ""Other""))"),"Other")</f>
        <v>Other</v>
      </c>
    </row>
    <row r="5996" hidden="1">
      <c r="A5996" s="40">
        <v>24258.0</v>
      </c>
      <c r="B5996" s="39">
        <f t="shared" si="1"/>
        <v>55</v>
      </c>
      <c r="C5996" s="39" t="str">
        <f>IFERROR(__xludf.DUMMYFUNCTION("IF(ISBETWEEN(B5996,60,69), ""Old"", IF(ISBETWEEN(B5996, 20, 29), ""Young"", ""Other""))"),"Other")</f>
        <v>Other</v>
      </c>
    </row>
    <row r="5997" hidden="1">
      <c r="A5997" s="40">
        <v>24259.0</v>
      </c>
      <c r="B5997" s="39">
        <f t="shared" si="1"/>
        <v>55</v>
      </c>
      <c r="C5997" s="39" t="str">
        <f>IFERROR(__xludf.DUMMYFUNCTION("IF(ISBETWEEN(B5997,60,69), ""Old"", IF(ISBETWEEN(B5997, 20, 29), ""Young"", ""Other""))"),"Other")</f>
        <v>Other</v>
      </c>
    </row>
    <row r="5998" hidden="1">
      <c r="A5998" s="40">
        <v>24260.0</v>
      </c>
      <c r="B5998" s="39">
        <f t="shared" si="1"/>
        <v>55</v>
      </c>
      <c r="C5998" s="39" t="str">
        <f>IFERROR(__xludf.DUMMYFUNCTION("IF(ISBETWEEN(B5998,60,69), ""Old"", IF(ISBETWEEN(B5998, 20, 29), ""Young"", ""Other""))"),"Other")</f>
        <v>Other</v>
      </c>
    </row>
    <row r="5999" hidden="1">
      <c r="A5999" s="40">
        <v>24261.0</v>
      </c>
      <c r="B5999" s="39">
        <f t="shared" si="1"/>
        <v>55</v>
      </c>
      <c r="C5999" s="39" t="str">
        <f>IFERROR(__xludf.DUMMYFUNCTION("IF(ISBETWEEN(B5999,60,69), ""Old"", IF(ISBETWEEN(B5999, 20, 29), ""Young"", ""Other""))"),"Other")</f>
        <v>Other</v>
      </c>
    </row>
    <row r="6000" hidden="1">
      <c r="A6000" s="40">
        <v>24262.0</v>
      </c>
      <c r="B6000" s="39">
        <f t="shared" si="1"/>
        <v>55</v>
      </c>
      <c r="C6000" s="39" t="str">
        <f>IFERROR(__xludf.DUMMYFUNCTION("IF(ISBETWEEN(B6000,60,69), ""Old"", IF(ISBETWEEN(B6000, 20, 29), ""Young"", ""Other""))"),"Other")</f>
        <v>Other</v>
      </c>
    </row>
    <row r="6001" hidden="1">
      <c r="A6001" s="40">
        <v>24263.0</v>
      </c>
      <c r="B6001" s="39">
        <f t="shared" si="1"/>
        <v>55</v>
      </c>
      <c r="C6001" s="39" t="str">
        <f>IFERROR(__xludf.DUMMYFUNCTION("IF(ISBETWEEN(B6001,60,69), ""Old"", IF(ISBETWEEN(B6001, 20, 29), ""Young"", ""Other""))"),"Other")</f>
        <v>Other</v>
      </c>
    </row>
    <row r="6002" hidden="1">
      <c r="A6002" s="40">
        <v>24264.0</v>
      </c>
      <c r="B6002" s="39">
        <f t="shared" si="1"/>
        <v>55</v>
      </c>
      <c r="C6002" s="39" t="str">
        <f>IFERROR(__xludf.DUMMYFUNCTION("IF(ISBETWEEN(B6002,60,69), ""Old"", IF(ISBETWEEN(B6002, 20, 29), ""Young"", ""Other""))"),"Other")</f>
        <v>Other</v>
      </c>
    </row>
    <row r="6003" hidden="1">
      <c r="A6003" s="40">
        <v>24265.0</v>
      </c>
      <c r="B6003" s="39">
        <f t="shared" si="1"/>
        <v>55</v>
      </c>
      <c r="C6003" s="39" t="str">
        <f>IFERROR(__xludf.DUMMYFUNCTION("IF(ISBETWEEN(B6003,60,69), ""Old"", IF(ISBETWEEN(B6003, 20, 29), ""Young"", ""Other""))"),"Other")</f>
        <v>Other</v>
      </c>
    </row>
    <row r="6004" hidden="1">
      <c r="A6004" s="40">
        <v>24266.0</v>
      </c>
      <c r="B6004" s="39">
        <f t="shared" si="1"/>
        <v>55</v>
      </c>
      <c r="C6004" s="39" t="str">
        <f>IFERROR(__xludf.DUMMYFUNCTION("IF(ISBETWEEN(B6004,60,69), ""Old"", IF(ISBETWEEN(B6004, 20, 29), ""Young"", ""Other""))"),"Other")</f>
        <v>Other</v>
      </c>
    </row>
    <row r="6005" hidden="1">
      <c r="A6005" s="40">
        <v>24267.0</v>
      </c>
      <c r="B6005" s="39">
        <f t="shared" si="1"/>
        <v>55</v>
      </c>
      <c r="C6005" s="39" t="str">
        <f>IFERROR(__xludf.DUMMYFUNCTION("IF(ISBETWEEN(B6005,60,69), ""Old"", IF(ISBETWEEN(B6005, 20, 29), ""Young"", ""Other""))"),"Other")</f>
        <v>Other</v>
      </c>
    </row>
    <row r="6006" hidden="1">
      <c r="A6006" s="40">
        <v>24268.0</v>
      </c>
      <c r="B6006" s="39">
        <f t="shared" si="1"/>
        <v>55</v>
      </c>
      <c r="C6006" s="39" t="str">
        <f>IFERROR(__xludf.DUMMYFUNCTION("IF(ISBETWEEN(B6006,60,69), ""Old"", IF(ISBETWEEN(B6006, 20, 29), ""Young"", ""Other""))"),"Other")</f>
        <v>Other</v>
      </c>
    </row>
    <row r="6007" hidden="1">
      <c r="A6007" s="40">
        <v>24269.0</v>
      </c>
      <c r="B6007" s="39">
        <f t="shared" si="1"/>
        <v>55</v>
      </c>
      <c r="C6007" s="39" t="str">
        <f>IFERROR(__xludf.DUMMYFUNCTION("IF(ISBETWEEN(B6007,60,69), ""Old"", IF(ISBETWEEN(B6007, 20, 29), ""Young"", ""Other""))"),"Other")</f>
        <v>Other</v>
      </c>
    </row>
    <row r="6008" hidden="1">
      <c r="A6008" s="40">
        <v>24270.0</v>
      </c>
      <c r="B6008" s="39">
        <f t="shared" si="1"/>
        <v>55</v>
      </c>
      <c r="C6008" s="39" t="str">
        <f>IFERROR(__xludf.DUMMYFUNCTION("IF(ISBETWEEN(B6008,60,69), ""Old"", IF(ISBETWEEN(B6008, 20, 29), ""Young"", ""Other""))"),"Other")</f>
        <v>Other</v>
      </c>
    </row>
    <row r="6009" hidden="1">
      <c r="A6009" s="40">
        <v>24271.0</v>
      </c>
      <c r="B6009" s="39">
        <f t="shared" si="1"/>
        <v>55</v>
      </c>
      <c r="C6009" s="39" t="str">
        <f>IFERROR(__xludf.DUMMYFUNCTION("IF(ISBETWEEN(B6009,60,69), ""Old"", IF(ISBETWEEN(B6009, 20, 29), ""Young"", ""Other""))"),"Other")</f>
        <v>Other</v>
      </c>
    </row>
    <row r="6010" hidden="1">
      <c r="A6010" s="40">
        <v>24272.0</v>
      </c>
      <c r="B6010" s="39">
        <f t="shared" si="1"/>
        <v>55</v>
      </c>
      <c r="C6010" s="39" t="str">
        <f>IFERROR(__xludf.DUMMYFUNCTION("IF(ISBETWEEN(B6010,60,69), ""Old"", IF(ISBETWEEN(B6010, 20, 29), ""Young"", ""Other""))"),"Other")</f>
        <v>Other</v>
      </c>
    </row>
    <row r="6011" hidden="1">
      <c r="A6011" s="40">
        <v>24273.0</v>
      </c>
      <c r="B6011" s="39">
        <f t="shared" si="1"/>
        <v>55</v>
      </c>
      <c r="C6011" s="39" t="str">
        <f>IFERROR(__xludf.DUMMYFUNCTION("IF(ISBETWEEN(B6011,60,69), ""Old"", IF(ISBETWEEN(B6011, 20, 29), ""Young"", ""Other""))"),"Other")</f>
        <v>Other</v>
      </c>
    </row>
    <row r="6012" hidden="1">
      <c r="A6012" s="40">
        <v>24274.0</v>
      </c>
      <c r="B6012" s="39">
        <f t="shared" si="1"/>
        <v>55</v>
      </c>
      <c r="C6012" s="39" t="str">
        <f>IFERROR(__xludf.DUMMYFUNCTION("IF(ISBETWEEN(B6012,60,69), ""Old"", IF(ISBETWEEN(B6012, 20, 29), ""Young"", ""Other""))"),"Other")</f>
        <v>Other</v>
      </c>
    </row>
    <row r="6013" hidden="1">
      <c r="A6013" s="40">
        <v>24275.0</v>
      </c>
      <c r="B6013" s="39">
        <f t="shared" si="1"/>
        <v>55</v>
      </c>
      <c r="C6013" s="39" t="str">
        <f>IFERROR(__xludf.DUMMYFUNCTION("IF(ISBETWEEN(B6013,60,69), ""Old"", IF(ISBETWEEN(B6013, 20, 29), ""Young"", ""Other""))"),"Other")</f>
        <v>Other</v>
      </c>
    </row>
    <row r="6014" hidden="1">
      <c r="A6014" s="40">
        <v>24276.0</v>
      </c>
      <c r="B6014" s="39">
        <f t="shared" si="1"/>
        <v>55</v>
      </c>
      <c r="C6014" s="39" t="str">
        <f>IFERROR(__xludf.DUMMYFUNCTION("IF(ISBETWEEN(B6014,60,69), ""Old"", IF(ISBETWEEN(B6014, 20, 29), ""Young"", ""Other""))"),"Other")</f>
        <v>Other</v>
      </c>
    </row>
    <row r="6015" hidden="1">
      <c r="A6015" s="40">
        <v>24277.0</v>
      </c>
      <c r="B6015" s="39">
        <f t="shared" si="1"/>
        <v>55</v>
      </c>
      <c r="C6015" s="39" t="str">
        <f>IFERROR(__xludf.DUMMYFUNCTION("IF(ISBETWEEN(B6015,60,69), ""Old"", IF(ISBETWEEN(B6015, 20, 29), ""Young"", ""Other""))"),"Other")</f>
        <v>Other</v>
      </c>
    </row>
    <row r="6016" hidden="1">
      <c r="A6016" s="40">
        <v>24278.0</v>
      </c>
      <c r="B6016" s="39">
        <f t="shared" si="1"/>
        <v>55</v>
      </c>
      <c r="C6016" s="39" t="str">
        <f>IFERROR(__xludf.DUMMYFUNCTION("IF(ISBETWEEN(B6016,60,69), ""Old"", IF(ISBETWEEN(B6016, 20, 29), ""Young"", ""Other""))"),"Other")</f>
        <v>Other</v>
      </c>
    </row>
    <row r="6017" hidden="1">
      <c r="A6017" s="40">
        <v>24279.0</v>
      </c>
      <c r="B6017" s="39">
        <f t="shared" si="1"/>
        <v>55</v>
      </c>
      <c r="C6017" s="39" t="str">
        <f>IFERROR(__xludf.DUMMYFUNCTION("IF(ISBETWEEN(B6017,60,69), ""Old"", IF(ISBETWEEN(B6017, 20, 29), ""Young"", ""Other""))"),"Other")</f>
        <v>Other</v>
      </c>
    </row>
    <row r="6018" hidden="1">
      <c r="A6018" s="40">
        <v>24280.0</v>
      </c>
      <c r="B6018" s="39">
        <f t="shared" si="1"/>
        <v>55</v>
      </c>
      <c r="C6018" s="39" t="str">
        <f>IFERROR(__xludf.DUMMYFUNCTION("IF(ISBETWEEN(B6018,60,69), ""Old"", IF(ISBETWEEN(B6018, 20, 29), ""Young"", ""Other""))"),"Other")</f>
        <v>Other</v>
      </c>
    </row>
    <row r="6019" hidden="1">
      <c r="A6019" s="40">
        <v>24281.0</v>
      </c>
      <c r="B6019" s="39">
        <f t="shared" si="1"/>
        <v>55</v>
      </c>
      <c r="C6019" s="39" t="str">
        <f>IFERROR(__xludf.DUMMYFUNCTION("IF(ISBETWEEN(B6019,60,69), ""Old"", IF(ISBETWEEN(B6019, 20, 29), ""Young"", ""Other""))"),"Other")</f>
        <v>Other</v>
      </c>
    </row>
    <row r="6020" hidden="1">
      <c r="A6020" s="40">
        <v>24282.0</v>
      </c>
      <c r="B6020" s="39">
        <f t="shared" si="1"/>
        <v>55</v>
      </c>
      <c r="C6020" s="39" t="str">
        <f>IFERROR(__xludf.DUMMYFUNCTION("IF(ISBETWEEN(B6020,60,69), ""Old"", IF(ISBETWEEN(B6020, 20, 29), ""Young"", ""Other""))"),"Other")</f>
        <v>Other</v>
      </c>
    </row>
    <row r="6021" hidden="1">
      <c r="A6021" s="40">
        <v>24283.0</v>
      </c>
      <c r="B6021" s="39">
        <f t="shared" si="1"/>
        <v>55</v>
      </c>
      <c r="C6021" s="39" t="str">
        <f>IFERROR(__xludf.DUMMYFUNCTION("IF(ISBETWEEN(B6021,60,69), ""Old"", IF(ISBETWEEN(B6021, 20, 29), ""Young"", ""Other""))"),"Other")</f>
        <v>Other</v>
      </c>
    </row>
    <row r="6022" hidden="1">
      <c r="A6022" s="40">
        <v>24284.0</v>
      </c>
      <c r="B6022" s="39">
        <f t="shared" si="1"/>
        <v>55</v>
      </c>
      <c r="C6022" s="39" t="str">
        <f>IFERROR(__xludf.DUMMYFUNCTION("IF(ISBETWEEN(B6022,60,69), ""Old"", IF(ISBETWEEN(B6022, 20, 29), ""Young"", ""Other""))"),"Other")</f>
        <v>Other</v>
      </c>
    </row>
    <row r="6023" hidden="1">
      <c r="A6023" s="40">
        <v>24285.0</v>
      </c>
      <c r="B6023" s="39">
        <f t="shared" si="1"/>
        <v>55</v>
      </c>
      <c r="C6023" s="39" t="str">
        <f>IFERROR(__xludf.DUMMYFUNCTION("IF(ISBETWEEN(B6023,60,69), ""Old"", IF(ISBETWEEN(B6023, 20, 29), ""Young"", ""Other""))"),"Other")</f>
        <v>Other</v>
      </c>
    </row>
    <row r="6024" hidden="1">
      <c r="A6024" s="40">
        <v>24286.0</v>
      </c>
      <c r="B6024" s="39">
        <f t="shared" si="1"/>
        <v>55</v>
      </c>
      <c r="C6024" s="39" t="str">
        <f>IFERROR(__xludf.DUMMYFUNCTION("IF(ISBETWEEN(B6024,60,69), ""Old"", IF(ISBETWEEN(B6024, 20, 29), ""Young"", ""Other""))"),"Other")</f>
        <v>Other</v>
      </c>
    </row>
    <row r="6025" hidden="1">
      <c r="A6025" s="40">
        <v>24287.0</v>
      </c>
      <c r="B6025" s="39">
        <f t="shared" si="1"/>
        <v>55</v>
      </c>
      <c r="C6025" s="39" t="str">
        <f>IFERROR(__xludf.DUMMYFUNCTION("IF(ISBETWEEN(B6025,60,69), ""Old"", IF(ISBETWEEN(B6025, 20, 29), ""Young"", ""Other""))"),"Other")</f>
        <v>Other</v>
      </c>
    </row>
    <row r="6026" hidden="1">
      <c r="A6026" s="40">
        <v>24288.0</v>
      </c>
      <c r="B6026" s="39">
        <f t="shared" si="1"/>
        <v>55</v>
      </c>
      <c r="C6026" s="39" t="str">
        <f>IFERROR(__xludf.DUMMYFUNCTION("IF(ISBETWEEN(B6026,60,69), ""Old"", IF(ISBETWEEN(B6026, 20, 29), ""Young"", ""Other""))"),"Other")</f>
        <v>Other</v>
      </c>
    </row>
    <row r="6027" hidden="1">
      <c r="A6027" s="40">
        <v>24289.0</v>
      </c>
      <c r="B6027" s="39">
        <f t="shared" si="1"/>
        <v>55</v>
      </c>
      <c r="C6027" s="39" t="str">
        <f>IFERROR(__xludf.DUMMYFUNCTION("IF(ISBETWEEN(B6027,60,69), ""Old"", IF(ISBETWEEN(B6027, 20, 29), ""Young"", ""Other""))"),"Other")</f>
        <v>Other</v>
      </c>
    </row>
    <row r="6028" hidden="1">
      <c r="A6028" s="40">
        <v>24290.0</v>
      </c>
      <c r="B6028" s="39">
        <f t="shared" si="1"/>
        <v>55</v>
      </c>
      <c r="C6028" s="39" t="str">
        <f>IFERROR(__xludf.DUMMYFUNCTION("IF(ISBETWEEN(B6028,60,69), ""Old"", IF(ISBETWEEN(B6028, 20, 29), ""Young"", ""Other""))"),"Other")</f>
        <v>Other</v>
      </c>
    </row>
    <row r="6029" hidden="1">
      <c r="A6029" s="40">
        <v>24291.0</v>
      </c>
      <c r="B6029" s="39">
        <f t="shared" si="1"/>
        <v>55</v>
      </c>
      <c r="C6029" s="39" t="str">
        <f>IFERROR(__xludf.DUMMYFUNCTION("IF(ISBETWEEN(B6029,60,69), ""Old"", IF(ISBETWEEN(B6029, 20, 29), ""Young"", ""Other""))"),"Other")</f>
        <v>Other</v>
      </c>
    </row>
    <row r="6030" hidden="1">
      <c r="A6030" s="40">
        <v>24292.0</v>
      </c>
      <c r="B6030" s="39">
        <f t="shared" si="1"/>
        <v>55</v>
      </c>
      <c r="C6030" s="39" t="str">
        <f>IFERROR(__xludf.DUMMYFUNCTION("IF(ISBETWEEN(B6030,60,69), ""Old"", IF(ISBETWEEN(B6030, 20, 29), ""Young"", ""Other""))"),"Other")</f>
        <v>Other</v>
      </c>
    </row>
    <row r="6031" hidden="1">
      <c r="A6031" s="40">
        <v>24293.0</v>
      </c>
      <c r="B6031" s="39">
        <f t="shared" si="1"/>
        <v>55</v>
      </c>
      <c r="C6031" s="39" t="str">
        <f>IFERROR(__xludf.DUMMYFUNCTION("IF(ISBETWEEN(B6031,60,69), ""Old"", IF(ISBETWEEN(B6031, 20, 29), ""Young"", ""Other""))"),"Other")</f>
        <v>Other</v>
      </c>
    </row>
    <row r="6032" hidden="1">
      <c r="A6032" s="40">
        <v>24294.0</v>
      </c>
      <c r="B6032" s="39">
        <f t="shared" si="1"/>
        <v>55</v>
      </c>
      <c r="C6032" s="39" t="str">
        <f>IFERROR(__xludf.DUMMYFUNCTION("IF(ISBETWEEN(B6032,60,69), ""Old"", IF(ISBETWEEN(B6032, 20, 29), ""Young"", ""Other""))"),"Other")</f>
        <v>Other</v>
      </c>
    </row>
    <row r="6033" hidden="1">
      <c r="A6033" s="40">
        <v>24295.0</v>
      </c>
      <c r="B6033" s="39">
        <f t="shared" si="1"/>
        <v>55</v>
      </c>
      <c r="C6033" s="39" t="str">
        <f>IFERROR(__xludf.DUMMYFUNCTION("IF(ISBETWEEN(B6033,60,69), ""Old"", IF(ISBETWEEN(B6033, 20, 29), ""Young"", ""Other""))"),"Other")</f>
        <v>Other</v>
      </c>
    </row>
    <row r="6034" hidden="1">
      <c r="A6034" s="40">
        <v>24296.0</v>
      </c>
      <c r="B6034" s="39">
        <f t="shared" si="1"/>
        <v>55</v>
      </c>
      <c r="C6034" s="39" t="str">
        <f>IFERROR(__xludf.DUMMYFUNCTION("IF(ISBETWEEN(B6034,60,69), ""Old"", IF(ISBETWEEN(B6034, 20, 29), ""Young"", ""Other""))"),"Other")</f>
        <v>Other</v>
      </c>
    </row>
    <row r="6035" hidden="1">
      <c r="A6035" s="40">
        <v>24297.0</v>
      </c>
      <c r="B6035" s="39">
        <f t="shared" si="1"/>
        <v>55</v>
      </c>
      <c r="C6035" s="39" t="str">
        <f>IFERROR(__xludf.DUMMYFUNCTION("IF(ISBETWEEN(B6035,60,69), ""Old"", IF(ISBETWEEN(B6035, 20, 29), ""Young"", ""Other""))"),"Other")</f>
        <v>Other</v>
      </c>
    </row>
    <row r="6036" hidden="1">
      <c r="A6036" s="40">
        <v>24298.0</v>
      </c>
      <c r="B6036" s="39">
        <f t="shared" si="1"/>
        <v>55</v>
      </c>
      <c r="C6036" s="39" t="str">
        <f>IFERROR(__xludf.DUMMYFUNCTION("IF(ISBETWEEN(B6036,60,69), ""Old"", IF(ISBETWEEN(B6036, 20, 29), ""Young"", ""Other""))"),"Other")</f>
        <v>Other</v>
      </c>
    </row>
    <row r="6037" hidden="1">
      <c r="A6037" s="40">
        <v>24299.0</v>
      </c>
      <c r="B6037" s="39">
        <f t="shared" si="1"/>
        <v>55</v>
      </c>
      <c r="C6037" s="39" t="str">
        <f>IFERROR(__xludf.DUMMYFUNCTION("IF(ISBETWEEN(B6037,60,69), ""Old"", IF(ISBETWEEN(B6037, 20, 29), ""Young"", ""Other""))"),"Other")</f>
        <v>Other</v>
      </c>
    </row>
    <row r="6038" hidden="1">
      <c r="A6038" s="40">
        <v>24300.0</v>
      </c>
      <c r="B6038" s="39">
        <f t="shared" si="1"/>
        <v>55</v>
      </c>
      <c r="C6038" s="39" t="str">
        <f>IFERROR(__xludf.DUMMYFUNCTION("IF(ISBETWEEN(B6038,60,69), ""Old"", IF(ISBETWEEN(B6038, 20, 29), ""Young"", ""Other""))"),"Other")</f>
        <v>Other</v>
      </c>
    </row>
    <row r="6039" hidden="1">
      <c r="A6039" s="40">
        <v>24301.0</v>
      </c>
      <c r="B6039" s="39">
        <f t="shared" si="1"/>
        <v>55</v>
      </c>
      <c r="C6039" s="39" t="str">
        <f>IFERROR(__xludf.DUMMYFUNCTION("IF(ISBETWEEN(B6039,60,69), ""Old"", IF(ISBETWEEN(B6039, 20, 29), ""Young"", ""Other""))"),"Other")</f>
        <v>Other</v>
      </c>
    </row>
    <row r="6040" hidden="1">
      <c r="A6040" s="40">
        <v>24302.0</v>
      </c>
      <c r="B6040" s="39">
        <f t="shared" si="1"/>
        <v>55</v>
      </c>
      <c r="C6040" s="39" t="str">
        <f>IFERROR(__xludf.DUMMYFUNCTION("IF(ISBETWEEN(B6040,60,69), ""Old"", IF(ISBETWEEN(B6040, 20, 29), ""Young"", ""Other""))"),"Other")</f>
        <v>Other</v>
      </c>
    </row>
    <row r="6041" hidden="1">
      <c r="A6041" s="40">
        <v>24303.0</v>
      </c>
      <c r="B6041" s="39">
        <f t="shared" si="1"/>
        <v>55</v>
      </c>
      <c r="C6041" s="39" t="str">
        <f>IFERROR(__xludf.DUMMYFUNCTION("IF(ISBETWEEN(B6041,60,69), ""Old"", IF(ISBETWEEN(B6041, 20, 29), ""Young"", ""Other""))"),"Other")</f>
        <v>Other</v>
      </c>
    </row>
    <row r="6042" hidden="1">
      <c r="A6042" s="40">
        <v>24304.0</v>
      </c>
      <c r="B6042" s="39">
        <f t="shared" si="1"/>
        <v>55</v>
      </c>
      <c r="C6042" s="39" t="str">
        <f>IFERROR(__xludf.DUMMYFUNCTION("IF(ISBETWEEN(B6042,60,69), ""Old"", IF(ISBETWEEN(B6042, 20, 29), ""Young"", ""Other""))"),"Other")</f>
        <v>Other</v>
      </c>
    </row>
    <row r="6043" hidden="1">
      <c r="A6043" s="40">
        <v>24305.0</v>
      </c>
      <c r="B6043" s="39">
        <f t="shared" si="1"/>
        <v>55</v>
      </c>
      <c r="C6043" s="39" t="str">
        <f>IFERROR(__xludf.DUMMYFUNCTION("IF(ISBETWEEN(B6043,60,69), ""Old"", IF(ISBETWEEN(B6043, 20, 29), ""Young"", ""Other""))"),"Other")</f>
        <v>Other</v>
      </c>
    </row>
    <row r="6044" hidden="1">
      <c r="A6044" s="40">
        <v>24306.0</v>
      </c>
      <c r="B6044" s="39">
        <f t="shared" si="1"/>
        <v>55</v>
      </c>
      <c r="C6044" s="39" t="str">
        <f>IFERROR(__xludf.DUMMYFUNCTION("IF(ISBETWEEN(B6044,60,69), ""Old"", IF(ISBETWEEN(B6044, 20, 29), ""Young"", ""Other""))"),"Other")</f>
        <v>Other</v>
      </c>
    </row>
    <row r="6045" hidden="1">
      <c r="A6045" s="40">
        <v>24307.0</v>
      </c>
      <c r="B6045" s="39">
        <f t="shared" si="1"/>
        <v>55</v>
      </c>
      <c r="C6045" s="39" t="str">
        <f>IFERROR(__xludf.DUMMYFUNCTION("IF(ISBETWEEN(B6045,60,69), ""Old"", IF(ISBETWEEN(B6045, 20, 29), ""Young"", ""Other""))"),"Other")</f>
        <v>Other</v>
      </c>
    </row>
    <row r="6046" hidden="1">
      <c r="A6046" s="40">
        <v>24308.0</v>
      </c>
      <c r="B6046" s="39">
        <f t="shared" si="1"/>
        <v>55</v>
      </c>
      <c r="C6046" s="39" t="str">
        <f>IFERROR(__xludf.DUMMYFUNCTION("IF(ISBETWEEN(B6046,60,69), ""Old"", IF(ISBETWEEN(B6046, 20, 29), ""Young"", ""Other""))"),"Other")</f>
        <v>Other</v>
      </c>
    </row>
    <row r="6047" hidden="1">
      <c r="A6047" s="40">
        <v>24309.0</v>
      </c>
      <c r="B6047" s="39">
        <f t="shared" si="1"/>
        <v>55</v>
      </c>
      <c r="C6047" s="39" t="str">
        <f>IFERROR(__xludf.DUMMYFUNCTION("IF(ISBETWEEN(B6047,60,69), ""Old"", IF(ISBETWEEN(B6047, 20, 29), ""Young"", ""Other""))"),"Other")</f>
        <v>Other</v>
      </c>
    </row>
    <row r="6048" hidden="1">
      <c r="A6048" s="40">
        <v>24310.0</v>
      </c>
      <c r="B6048" s="39">
        <f t="shared" si="1"/>
        <v>55</v>
      </c>
      <c r="C6048" s="39" t="str">
        <f>IFERROR(__xludf.DUMMYFUNCTION("IF(ISBETWEEN(B6048,60,69), ""Old"", IF(ISBETWEEN(B6048, 20, 29), ""Young"", ""Other""))"),"Other")</f>
        <v>Other</v>
      </c>
    </row>
    <row r="6049" hidden="1">
      <c r="A6049" s="40">
        <v>24311.0</v>
      </c>
      <c r="B6049" s="39">
        <f t="shared" si="1"/>
        <v>55</v>
      </c>
      <c r="C6049" s="39" t="str">
        <f>IFERROR(__xludf.DUMMYFUNCTION("IF(ISBETWEEN(B6049,60,69), ""Old"", IF(ISBETWEEN(B6049, 20, 29), ""Young"", ""Other""))"),"Other")</f>
        <v>Other</v>
      </c>
    </row>
    <row r="6050" hidden="1">
      <c r="A6050" s="40">
        <v>24312.0</v>
      </c>
      <c r="B6050" s="39">
        <f t="shared" si="1"/>
        <v>55</v>
      </c>
      <c r="C6050" s="39" t="str">
        <f>IFERROR(__xludf.DUMMYFUNCTION("IF(ISBETWEEN(B6050,60,69), ""Old"", IF(ISBETWEEN(B6050, 20, 29), ""Young"", ""Other""))"),"Other")</f>
        <v>Other</v>
      </c>
    </row>
    <row r="6051" hidden="1">
      <c r="A6051" s="40">
        <v>24313.0</v>
      </c>
      <c r="B6051" s="39">
        <f t="shared" si="1"/>
        <v>55</v>
      </c>
      <c r="C6051" s="39" t="str">
        <f>IFERROR(__xludf.DUMMYFUNCTION("IF(ISBETWEEN(B6051,60,69), ""Old"", IF(ISBETWEEN(B6051, 20, 29), ""Young"", ""Other""))"),"Other")</f>
        <v>Other</v>
      </c>
    </row>
    <row r="6052" hidden="1">
      <c r="A6052" s="40">
        <v>24314.0</v>
      </c>
      <c r="B6052" s="39">
        <f t="shared" si="1"/>
        <v>55</v>
      </c>
      <c r="C6052" s="39" t="str">
        <f>IFERROR(__xludf.DUMMYFUNCTION("IF(ISBETWEEN(B6052,60,69), ""Old"", IF(ISBETWEEN(B6052, 20, 29), ""Young"", ""Other""))"),"Other")</f>
        <v>Other</v>
      </c>
    </row>
    <row r="6053" hidden="1">
      <c r="A6053" s="40">
        <v>24315.0</v>
      </c>
      <c r="B6053" s="39">
        <f t="shared" si="1"/>
        <v>55</v>
      </c>
      <c r="C6053" s="39" t="str">
        <f>IFERROR(__xludf.DUMMYFUNCTION("IF(ISBETWEEN(B6053,60,69), ""Old"", IF(ISBETWEEN(B6053, 20, 29), ""Young"", ""Other""))"),"Other")</f>
        <v>Other</v>
      </c>
    </row>
    <row r="6054" hidden="1">
      <c r="A6054" s="40">
        <v>24316.0</v>
      </c>
      <c r="B6054" s="39">
        <f t="shared" si="1"/>
        <v>55</v>
      </c>
      <c r="C6054" s="39" t="str">
        <f>IFERROR(__xludf.DUMMYFUNCTION("IF(ISBETWEEN(B6054,60,69), ""Old"", IF(ISBETWEEN(B6054, 20, 29), ""Young"", ""Other""))"),"Other")</f>
        <v>Other</v>
      </c>
    </row>
    <row r="6055" hidden="1">
      <c r="A6055" s="40">
        <v>24317.0</v>
      </c>
      <c r="B6055" s="39">
        <f t="shared" si="1"/>
        <v>55</v>
      </c>
      <c r="C6055" s="39" t="str">
        <f>IFERROR(__xludf.DUMMYFUNCTION("IF(ISBETWEEN(B6055,60,69), ""Old"", IF(ISBETWEEN(B6055, 20, 29), ""Young"", ""Other""))"),"Other")</f>
        <v>Other</v>
      </c>
    </row>
    <row r="6056" hidden="1">
      <c r="A6056" s="40">
        <v>24318.0</v>
      </c>
      <c r="B6056" s="39">
        <f t="shared" si="1"/>
        <v>55</v>
      </c>
      <c r="C6056" s="39" t="str">
        <f>IFERROR(__xludf.DUMMYFUNCTION("IF(ISBETWEEN(B6056,60,69), ""Old"", IF(ISBETWEEN(B6056, 20, 29), ""Young"", ""Other""))"),"Other")</f>
        <v>Other</v>
      </c>
    </row>
    <row r="6057" hidden="1">
      <c r="A6057" s="40">
        <v>24319.0</v>
      </c>
      <c r="B6057" s="39">
        <f t="shared" si="1"/>
        <v>55</v>
      </c>
      <c r="C6057" s="39" t="str">
        <f>IFERROR(__xludf.DUMMYFUNCTION("IF(ISBETWEEN(B6057,60,69), ""Old"", IF(ISBETWEEN(B6057, 20, 29), ""Young"", ""Other""))"),"Other")</f>
        <v>Other</v>
      </c>
    </row>
    <row r="6058" hidden="1">
      <c r="A6058" s="40">
        <v>24320.0</v>
      </c>
      <c r="B6058" s="39">
        <f t="shared" si="1"/>
        <v>55</v>
      </c>
      <c r="C6058" s="39" t="str">
        <f>IFERROR(__xludf.DUMMYFUNCTION("IF(ISBETWEEN(B6058,60,69), ""Old"", IF(ISBETWEEN(B6058, 20, 29), ""Young"", ""Other""))"),"Other")</f>
        <v>Other</v>
      </c>
    </row>
    <row r="6059" hidden="1">
      <c r="A6059" s="40">
        <v>24321.0</v>
      </c>
      <c r="B6059" s="39">
        <f t="shared" si="1"/>
        <v>55</v>
      </c>
      <c r="C6059" s="39" t="str">
        <f>IFERROR(__xludf.DUMMYFUNCTION("IF(ISBETWEEN(B6059,60,69), ""Old"", IF(ISBETWEEN(B6059, 20, 29), ""Young"", ""Other""))"),"Other")</f>
        <v>Other</v>
      </c>
    </row>
    <row r="6060" hidden="1">
      <c r="A6060" s="40">
        <v>24322.0</v>
      </c>
      <c r="B6060" s="39">
        <f t="shared" si="1"/>
        <v>55</v>
      </c>
      <c r="C6060" s="39" t="str">
        <f>IFERROR(__xludf.DUMMYFUNCTION("IF(ISBETWEEN(B6060,60,69), ""Old"", IF(ISBETWEEN(B6060, 20, 29), ""Young"", ""Other""))"),"Other")</f>
        <v>Other</v>
      </c>
    </row>
    <row r="6061" hidden="1">
      <c r="A6061" s="40">
        <v>24323.0</v>
      </c>
      <c r="B6061" s="39">
        <f t="shared" si="1"/>
        <v>55</v>
      </c>
      <c r="C6061" s="39" t="str">
        <f>IFERROR(__xludf.DUMMYFUNCTION("IF(ISBETWEEN(B6061,60,69), ""Old"", IF(ISBETWEEN(B6061, 20, 29), ""Young"", ""Other""))"),"Other")</f>
        <v>Other</v>
      </c>
    </row>
    <row r="6062" hidden="1">
      <c r="A6062" s="40">
        <v>24324.0</v>
      </c>
      <c r="B6062" s="39">
        <f t="shared" si="1"/>
        <v>55</v>
      </c>
      <c r="C6062" s="39" t="str">
        <f>IFERROR(__xludf.DUMMYFUNCTION("IF(ISBETWEEN(B6062,60,69), ""Old"", IF(ISBETWEEN(B6062, 20, 29), ""Young"", ""Other""))"),"Other")</f>
        <v>Other</v>
      </c>
    </row>
    <row r="6063" hidden="1">
      <c r="A6063" s="40">
        <v>24325.0</v>
      </c>
      <c r="B6063" s="39">
        <f t="shared" si="1"/>
        <v>55</v>
      </c>
      <c r="C6063" s="39" t="str">
        <f>IFERROR(__xludf.DUMMYFUNCTION("IF(ISBETWEEN(B6063,60,69), ""Old"", IF(ISBETWEEN(B6063, 20, 29), ""Young"", ""Other""))"),"Other")</f>
        <v>Other</v>
      </c>
    </row>
    <row r="6064" hidden="1">
      <c r="A6064" s="40">
        <v>24326.0</v>
      </c>
      <c r="B6064" s="39">
        <f t="shared" si="1"/>
        <v>55</v>
      </c>
      <c r="C6064" s="39" t="str">
        <f>IFERROR(__xludf.DUMMYFUNCTION("IF(ISBETWEEN(B6064,60,69), ""Old"", IF(ISBETWEEN(B6064, 20, 29), ""Young"", ""Other""))"),"Other")</f>
        <v>Other</v>
      </c>
    </row>
    <row r="6065" hidden="1">
      <c r="A6065" s="40">
        <v>24327.0</v>
      </c>
      <c r="B6065" s="39">
        <f t="shared" si="1"/>
        <v>55</v>
      </c>
      <c r="C6065" s="39" t="str">
        <f>IFERROR(__xludf.DUMMYFUNCTION("IF(ISBETWEEN(B6065,60,69), ""Old"", IF(ISBETWEEN(B6065, 20, 29), ""Young"", ""Other""))"),"Other")</f>
        <v>Other</v>
      </c>
    </row>
    <row r="6066" hidden="1">
      <c r="A6066" s="40">
        <v>24328.0</v>
      </c>
      <c r="B6066" s="39">
        <f t="shared" si="1"/>
        <v>55</v>
      </c>
      <c r="C6066" s="39" t="str">
        <f>IFERROR(__xludf.DUMMYFUNCTION("IF(ISBETWEEN(B6066,60,69), ""Old"", IF(ISBETWEEN(B6066, 20, 29), ""Young"", ""Other""))"),"Other")</f>
        <v>Other</v>
      </c>
    </row>
    <row r="6067" hidden="1">
      <c r="A6067" s="40">
        <v>24329.0</v>
      </c>
      <c r="B6067" s="39">
        <f t="shared" si="1"/>
        <v>55</v>
      </c>
      <c r="C6067" s="39" t="str">
        <f>IFERROR(__xludf.DUMMYFUNCTION("IF(ISBETWEEN(B6067,60,69), ""Old"", IF(ISBETWEEN(B6067, 20, 29), ""Young"", ""Other""))"),"Other")</f>
        <v>Other</v>
      </c>
    </row>
    <row r="6068" hidden="1">
      <c r="A6068" s="40">
        <v>24330.0</v>
      </c>
      <c r="B6068" s="39">
        <f t="shared" si="1"/>
        <v>55</v>
      </c>
      <c r="C6068" s="39" t="str">
        <f>IFERROR(__xludf.DUMMYFUNCTION("IF(ISBETWEEN(B6068,60,69), ""Old"", IF(ISBETWEEN(B6068, 20, 29), ""Young"", ""Other""))"),"Other")</f>
        <v>Other</v>
      </c>
    </row>
    <row r="6069" hidden="1">
      <c r="A6069" s="40">
        <v>24331.0</v>
      </c>
      <c r="B6069" s="39">
        <f t="shared" si="1"/>
        <v>55</v>
      </c>
      <c r="C6069" s="39" t="str">
        <f>IFERROR(__xludf.DUMMYFUNCTION("IF(ISBETWEEN(B6069,60,69), ""Old"", IF(ISBETWEEN(B6069, 20, 29), ""Young"", ""Other""))"),"Other")</f>
        <v>Other</v>
      </c>
    </row>
    <row r="6070" hidden="1">
      <c r="A6070" s="40">
        <v>24332.0</v>
      </c>
      <c r="B6070" s="39">
        <f t="shared" si="1"/>
        <v>55</v>
      </c>
      <c r="C6070" s="39" t="str">
        <f>IFERROR(__xludf.DUMMYFUNCTION("IF(ISBETWEEN(B6070,60,69), ""Old"", IF(ISBETWEEN(B6070, 20, 29), ""Young"", ""Other""))"),"Other")</f>
        <v>Other</v>
      </c>
    </row>
    <row r="6071" hidden="1">
      <c r="A6071" s="40">
        <v>24333.0</v>
      </c>
      <c r="B6071" s="39">
        <f t="shared" si="1"/>
        <v>55</v>
      </c>
      <c r="C6071" s="39" t="str">
        <f>IFERROR(__xludf.DUMMYFUNCTION("IF(ISBETWEEN(B6071,60,69), ""Old"", IF(ISBETWEEN(B6071, 20, 29), ""Young"", ""Other""))"),"Other")</f>
        <v>Other</v>
      </c>
    </row>
    <row r="6072" hidden="1">
      <c r="A6072" s="40">
        <v>24334.0</v>
      </c>
      <c r="B6072" s="39">
        <f t="shared" si="1"/>
        <v>55</v>
      </c>
      <c r="C6072" s="39" t="str">
        <f>IFERROR(__xludf.DUMMYFUNCTION("IF(ISBETWEEN(B6072,60,69), ""Old"", IF(ISBETWEEN(B6072, 20, 29), ""Young"", ""Other""))"),"Other")</f>
        <v>Other</v>
      </c>
    </row>
    <row r="6073" hidden="1">
      <c r="A6073" s="40">
        <v>24335.0</v>
      </c>
      <c r="B6073" s="39">
        <f t="shared" si="1"/>
        <v>55</v>
      </c>
      <c r="C6073" s="39" t="str">
        <f>IFERROR(__xludf.DUMMYFUNCTION("IF(ISBETWEEN(B6073,60,69), ""Old"", IF(ISBETWEEN(B6073, 20, 29), ""Young"", ""Other""))"),"Other")</f>
        <v>Other</v>
      </c>
    </row>
    <row r="6074" hidden="1">
      <c r="A6074" s="40">
        <v>24336.0</v>
      </c>
      <c r="B6074" s="39">
        <f t="shared" si="1"/>
        <v>55</v>
      </c>
      <c r="C6074" s="39" t="str">
        <f>IFERROR(__xludf.DUMMYFUNCTION("IF(ISBETWEEN(B6074,60,69), ""Old"", IF(ISBETWEEN(B6074, 20, 29), ""Young"", ""Other""))"),"Other")</f>
        <v>Other</v>
      </c>
    </row>
    <row r="6075" hidden="1">
      <c r="A6075" s="40">
        <v>24337.0</v>
      </c>
      <c r="B6075" s="39">
        <f t="shared" si="1"/>
        <v>55</v>
      </c>
      <c r="C6075" s="39" t="str">
        <f>IFERROR(__xludf.DUMMYFUNCTION("IF(ISBETWEEN(B6075,60,69), ""Old"", IF(ISBETWEEN(B6075, 20, 29), ""Young"", ""Other""))"),"Other")</f>
        <v>Other</v>
      </c>
    </row>
    <row r="6076" hidden="1">
      <c r="A6076" s="40">
        <v>24338.0</v>
      </c>
      <c r="B6076" s="39">
        <f t="shared" si="1"/>
        <v>55</v>
      </c>
      <c r="C6076" s="39" t="str">
        <f>IFERROR(__xludf.DUMMYFUNCTION("IF(ISBETWEEN(B6076,60,69), ""Old"", IF(ISBETWEEN(B6076, 20, 29), ""Young"", ""Other""))"),"Other")</f>
        <v>Other</v>
      </c>
    </row>
    <row r="6077" hidden="1">
      <c r="A6077" s="40">
        <v>24339.0</v>
      </c>
      <c r="B6077" s="39">
        <f t="shared" si="1"/>
        <v>55</v>
      </c>
      <c r="C6077" s="39" t="str">
        <f>IFERROR(__xludf.DUMMYFUNCTION("IF(ISBETWEEN(B6077,60,69), ""Old"", IF(ISBETWEEN(B6077, 20, 29), ""Young"", ""Other""))"),"Other")</f>
        <v>Other</v>
      </c>
    </row>
    <row r="6078" hidden="1">
      <c r="A6078" s="40">
        <v>24340.0</v>
      </c>
      <c r="B6078" s="39">
        <f t="shared" si="1"/>
        <v>55</v>
      </c>
      <c r="C6078" s="39" t="str">
        <f>IFERROR(__xludf.DUMMYFUNCTION("IF(ISBETWEEN(B6078,60,69), ""Old"", IF(ISBETWEEN(B6078, 20, 29), ""Young"", ""Other""))"),"Other")</f>
        <v>Other</v>
      </c>
    </row>
    <row r="6079" hidden="1">
      <c r="A6079" s="40">
        <v>24341.0</v>
      </c>
      <c r="B6079" s="39">
        <f t="shared" si="1"/>
        <v>55</v>
      </c>
      <c r="C6079" s="39" t="str">
        <f>IFERROR(__xludf.DUMMYFUNCTION("IF(ISBETWEEN(B6079,60,69), ""Old"", IF(ISBETWEEN(B6079, 20, 29), ""Young"", ""Other""))"),"Other")</f>
        <v>Other</v>
      </c>
    </row>
    <row r="6080" hidden="1">
      <c r="A6080" s="40">
        <v>24342.0</v>
      </c>
      <c r="B6080" s="39">
        <f t="shared" si="1"/>
        <v>55</v>
      </c>
      <c r="C6080" s="39" t="str">
        <f>IFERROR(__xludf.DUMMYFUNCTION("IF(ISBETWEEN(B6080,60,69), ""Old"", IF(ISBETWEEN(B6080, 20, 29), ""Young"", ""Other""))"),"Other")</f>
        <v>Other</v>
      </c>
    </row>
    <row r="6081" hidden="1">
      <c r="A6081" s="40">
        <v>24343.0</v>
      </c>
      <c r="B6081" s="39">
        <f t="shared" si="1"/>
        <v>55</v>
      </c>
      <c r="C6081" s="39" t="str">
        <f>IFERROR(__xludf.DUMMYFUNCTION("IF(ISBETWEEN(B6081,60,69), ""Old"", IF(ISBETWEEN(B6081, 20, 29), ""Young"", ""Other""))"),"Other")</f>
        <v>Other</v>
      </c>
    </row>
    <row r="6082" hidden="1">
      <c r="A6082" s="40">
        <v>24344.0</v>
      </c>
      <c r="B6082" s="39">
        <f t="shared" si="1"/>
        <v>55</v>
      </c>
      <c r="C6082" s="39" t="str">
        <f>IFERROR(__xludf.DUMMYFUNCTION("IF(ISBETWEEN(B6082,60,69), ""Old"", IF(ISBETWEEN(B6082, 20, 29), ""Young"", ""Other""))"),"Other")</f>
        <v>Other</v>
      </c>
    </row>
    <row r="6083" hidden="1">
      <c r="A6083" s="40">
        <v>24345.0</v>
      </c>
      <c r="B6083" s="39">
        <f t="shared" si="1"/>
        <v>55</v>
      </c>
      <c r="C6083" s="39" t="str">
        <f>IFERROR(__xludf.DUMMYFUNCTION("IF(ISBETWEEN(B6083,60,69), ""Old"", IF(ISBETWEEN(B6083, 20, 29), ""Young"", ""Other""))"),"Other")</f>
        <v>Other</v>
      </c>
    </row>
    <row r="6084" hidden="1">
      <c r="A6084" s="40">
        <v>24346.0</v>
      </c>
      <c r="B6084" s="39">
        <f t="shared" si="1"/>
        <v>55</v>
      </c>
      <c r="C6084" s="39" t="str">
        <f>IFERROR(__xludf.DUMMYFUNCTION("IF(ISBETWEEN(B6084,60,69), ""Old"", IF(ISBETWEEN(B6084, 20, 29), ""Young"", ""Other""))"),"Other")</f>
        <v>Other</v>
      </c>
    </row>
    <row r="6085" hidden="1">
      <c r="A6085" s="40">
        <v>24347.0</v>
      </c>
      <c r="B6085" s="39">
        <f t="shared" si="1"/>
        <v>55</v>
      </c>
      <c r="C6085" s="39" t="str">
        <f>IFERROR(__xludf.DUMMYFUNCTION("IF(ISBETWEEN(B6085,60,69), ""Old"", IF(ISBETWEEN(B6085, 20, 29), ""Young"", ""Other""))"),"Other")</f>
        <v>Other</v>
      </c>
    </row>
    <row r="6086" hidden="1">
      <c r="A6086" s="40">
        <v>24348.0</v>
      </c>
      <c r="B6086" s="39">
        <f t="shared" si="1"/>
        <v>55</v>
      </c>
      <c r="C6086" s="39" t="str">
        <f>IFERROR(__xludf.DUMMYFUNCTION("IF(ISBETWEEN(B6086,60,69), ""Old"", IF(ISBETWEEN(B6086, 20, 29), ""Young"", ""Other""))"),"Other")</f>
        <v>Other</v>
      </c>
    </row>
    <row r="6087" hidden="1">
      <c r="A6087" s="40">
        <v>24349.0</v>
      </c>
      <c r="B6087" s="39">
        <f t="shared" si="1"/>
        <v>55</v>
      </c>
      <c r="C6087" s="39" t="str">
        <f>IFERROR(__xludf.DUMMYFUNCTION("IF(ISBETWEEN(B6087,60,69), ""Old"", IF(ISBETWEEN(B6087, 20, 29), ""Young"", ""Other""))"),"Other")</f>
        <v>Other</v>
      </c>
    </row>
    <row r="6088" hidden="1">
      <c r="A6088" s="40">
        <v>24350.0</v>
      </c>
      <c r="B6088" s="39">
        <f t="shared" si="1"/>
        <v>55</v>
      </c>
      <c r="C6088" s="39" t="str">
        <f>IFERROR(__xludf.DUMMYFUNCTION("IF(ISBETWEEN(B6088,60,69), ""Old"", IF(ISBETWEEN(B6088, 20, 29), ""Young"", ""Other""))"),"Other")</f>
        <v>Other</v>
      </c>
    </row>
    <row r="6089" hidden="1">
      <c r="A6089" s="40">
        <v>24351.0</v>
      </c>
      <c r="B6089" s="39">
        <f t="shared" si="1"/>
        <v>55</v>
      </c>
      <c r="C6089" s="39" t="str">
        <f>IFERROR(__xludf.DUMMYFUNCTION("IF(ISBETWEEN(B6089,60,69), ""Old"", IF(ISBETWEEN(B6089, 20, 29), ""Young"", ""Other""))"),"Other")</f>
        <v>Other</v>
      </c>
    </row>
    <row r="6090" hidden="1">
      <c r="A6090" s="40">
        <v>24352.0</v>
      </c>
      <c r="B6090" s="39">
        <f t="shared" si="1"/>
        <v>55</v>
      </c>
      <c r="C6090" s="39" t="str">
        <f>IFERROR(__xludf.DUMMYFUNCTION("IF(ISBETWEEN(B6090,60,69), ""Old"", IF(ISBETWEEN(B6090, 20, 29), ""Young"", ""Other""))"),"Other")</f>
        <v>Other</v>
      </c>
    </row>
    <row r="6091" hidden="1">
      <c r="A6091" s="40">
        <v>24353.0</v>
      </c>
      <c r="B6091" s="39">
        <f t="shared" si="1"/>
        <v>55</v>
      </c>
      <c r="C6091" s="39" t="str">
        <f>IFERROR(__xludf.DUMMYFUNCTION("IF(ISBETWEEN(B6091,60,69), ""Old"", IF(ISBETWEEN(B6091, 20, 29), ""Young"", ""Other""))"),"Other")</f>
        <v>Other</v>
      </c>
    </row>
    <row r="6092" hidden="1">
      <c r="A6092" s="40">
        <v>24354.0</v>
      </c>
      <c r="B6092" s="39">
        <f t="shared" si="1"/>
        <v>55</v>
      </c>
      <c r="C6092" s="39" t="str">
        <f>IFERROR(__xludf.DUMMYFUNCTION("IF(ISBETWEEN(B6092,60,69), ""Old"", IF(ISBETWEEN(B6092, 20, 29), ""Young"", ""Other""))"),"Other")</f>
        <v>Other</v>
      </c>
    </row>
    <row r="6093" hidden="1">
      <c r="A6093" s="40">
        <v>24355.0</v>
      </c>
      <c r="B6093" s="39">
        <f t="shared" si="1"/>
        <v>55</v>
      </c>
      <c r="C6093" s="39" t="str">
        <f>IFERROR(__xludf.DUMMYFUNCTION("IF(ISBETWEEN(B6093,60,69), ""Old"", IF(ISBETWEEN(B6093, 20, 29), ""Young"", ""Other""))"),"Other")</f>
        <v>Other</v>
      </c>
    </row>
    <row r="6094" hidden="1">
      <c r="A6094" s="40">
        <v>24356.0</v>
      </c>
      <c r="B6094" s="39">
        <f t="shared" si="1"/>
        <v>55</v>
      </c>
      <c r="C6094" s="39" t="str">
        <f>IFERROR(__xludf.DUMMYFUNCTION("IF(ISBETWEEN(B6094,60,69), ""Old"", IF(ISBETWEEN(B6094, 20, 29), ""Young"", ""Other""))"),"Other")</f>
        <v>Other</v>
      </c>
    </row>
    <row r="6095" hidden="1">
      <c r="A6095" s="40">
        <v>24357.0</v>
      </c>
      <c r="B6095" s="39">
        <f t="shared" si="1"/>
        <v>55</v>
      </c>
      <c r="C6095" s="39" t="str">
        <f>IFERROR(__xludf.DUMMYFUNCTION("IF(ISBETWEEN(B6095,60,69), ""Old"", IF(ISBETWEEN(B6095, 20, 29), ""Young"", ""Other""))"),"Other")</f>
        <v>Other</v>
      </c>
    </row>
    <row r="6096" hidden="1">
      <c r="A6096" s="40">
        <v>24358.0</v>
      </c>
      <c r="B6096" s="39">
        <f t="shared" si="1"/>
        <v>55</v>
      </c>
      <c r="C6096" s="39" t="str">
        <f>IFERROR(__xludf.DUMMYFUNCTION("IF(ISBETWEEN(B6096,60,69), ""Old"", IF(ISBETWEEN(B6096, 20, 29), ""Young"", ""Other""))"),"Other")</f>
        <v>Other</v>
      </c>
    </row>
    <row r="6097" hidden="1">
      <c r="A6097" s="40">
        <v>24359.0</v>
      </c>
      <c r="B6097" s="39">
        <f t="shared" si="1"/>
        <v>55</v>
      </c>
      <c r="C6097" s="39" t="str">
        <f>IFERROR(__xludf.DUMMYFUNCTION("IF(ISBETWEEN(B6097,60,69), ""Old"", IF(ISBETWEEN(B6097, 20, 29), ""Young"", ""Other""))"),"Other")</f>
        <v>Other</v>
      </c>
    </row>
    <row r="6098" hidden="1">
      <c r="A6098" s="40">
        <v>24360.0</v>
      </c>
      <c r="B6098" s="39">
        <f t="shared" si="1"/>
        <v>55</v>
      </c>
      <c r="C6098" s="39" t="str">
        <f>IFERROR(__xludf.DUMMYFUNCTION("IF(ISBETWEEN(B6098,60,69), ""Old"", IF(ISBETWEEN(B6098, 20, 29), ""Young"", ""Other""))"),"Other")</f>
        <v>Other</v>
      </c>
    </row>
    <row r="6099" hidden="1">
      <c r="A6099" s="40">
        <v>24361.0</v>
      </c>
      <c r="B6099" s="39">
        <f t="shared" si="1"/>
        <v>55</v>
      </c>
      <c r="C6099" s="39" t="str">
        <f>IFERROR(__xludf.DUMMYFUNCTION("IF(ISBETWEEN(B6099,60,69), ""Old"", IF(ISBETWEEN(B6099, 20, 29), ""Young"", ""Other""))"),"Other")</f>
        <v>Other</v>
      </c>
    </row>
    <row r="6100" hidden="1">
      <c r="A6100" s="40">
        <v>24362.0</v>
      </c>
      <c r="B6100" s="39">
        <f t="shared" si="1"/>
        <v>55</v>
      </c>
      <c r="C6100" s="39" t="str">
        <f>IFERROR(__xludf.DUMMYFUNCTION("IF(ISBETWEEN(B6100,60,69), ""Old"", IF(ISBETWEEN(B6100, 20, 29), ""Young"", ""Other""))"),"Other")</f>
        <v>Other</v>
      </c>
    </row>
    <row r="6101" hidden="1">
      <c r="A6101" s="40">
        <v>24363.0</v>
      </c>
      <c r="B6101" s="39">
        <f t="shared" si="1"/>
        <v>55</v>
      </c>
      <c r="C6101" s="39" t="str">
        <f>IFERROR(__xludf.DUMMYFUNCTION("IF(ISBETWEEN(B6101,60,69), ""Old"", IF(ISBETWEEN(B6101, 20, 29), ""Young"", ""Other""))"),"Other")</f>
        <v>Other</v>
      </c>
    </row>
    <row r="6102" hidden="1">
      <c r="A6102" s="40">
        <v>24364.0</v>
      </c>
      <c r="B6102" s="39">
        <f t="shared" si="1"/>
        <v>55</v>
      </c>
      <c r="C6102" s="39" t="str">
        <f>IFERROR(__xludf.DUMMYFUNCTION("IF(ISBETWEEN(B6102,60,69), ""Old"", IF(ISBETWEEN(B6102, 20, 29), ""Young"", ""Other""))"),"Other")</f>
        <v>Other</v>
      </c>
    </row>
    <row r="6103" hidden="1">
      <c r="A6103" s="40">
        <v>24365.0</v>
      </c>
      <c r="B6103" s="39">
        <f t="shared" si="1"/>
        <v>55</v>
      </c>
      <c r="C6103" s="39" t="str">
        <f>IFERROR(__xludf.DUMMYFUNCTION("IF(ISBETWEEN(B6103,60,69), ""Old"", IF(ISBETWEEN(B6103, 20, 29), ""Young"", ""Other""))"),"Other")</f>
        <v>Other</v>
      </c>
    </row>
    <row r="6104" hidden="1">
      <c r="A6104" s="40">
        <v>24366.0</v>
      </c>
      <c r="B6104" s="39">
        <f t="shared" si="1"/>
        <v>55</v>
      </c>
      <c r="C6104" s="39" t="str">
        <f>IFERROR(__xludf.DUMMYFUNCTION("IF(ISBETWEEN(B6104,60,69), ""Old"", IF(ISBETWEEN(B6104, 20, 29), ""Young"", ""Other""))"),"Other")</f>
        <v>Other</v>
      </c>
    </row>
    <row r="6105" hidden="1">
      <c r="A6105" s="40">
        <v>24367.0</v>
      </c>
      <c r="B6105" s="39">
        <f t="shared" si="1"/>
        <v>55</v>
      </c>
      <c r="C6105" s="39" t="str">
        <f>IFERROR(__xludf.DUMMYFUNCTION("IF(ISBETWEEN(B6105,60,69), ""Old"", IF(ISBETWEEN(B6105, 20, 29), ""Young"", ""Other""))"),"Other")</f>
        <v>Other</v>
      </c>
    </row>
    <row r="6106" hidden="1">
      <c r="A6106" s="40">
        <v>24368.0</v>
      </c>
      <c r="B6106" s="39">
        <f t="shared" si="1"/>
        <v>55</v>
      </c>
      <c r="C6106" s="39" t="str">
        <f>IFERROR(__xludf.DUMMYFUNCTION("IF(ISBETWEEN(B6106,60,69), ""Old"", IF(ISBETWEEN(B6106, 20, 29), ""Young"", ""Other""))"),"Other")</f>
        <v>Other</v>
      </c>
    </row>
    <row r="6107" hidden="1">
      <c r="A6107" s="40">
        <v>24369.0</v>
      </c>
      <c r="B6107" s="39">
        <f t="shared" si="1"/>
        <v>55</v>
      </c>
      <c r="C6107" s="39" t="str">
        <f>IFERROR(__xludf.DUMMYFUNCTION("IF(ISBETWEEN(B6107,60,69), ""Old"", IF(ISBETWEEN(B6107, 20, 29), ""Young"", ""Other""))"),"Other")</f>
        <v>Other</v>
      </c>
    </row>
    <row r="6108" hidden="1">
      <c r="A6108" s="40">
        <v>24370.0</v>
      </c>
      <c r="B6108" s="39">
        <f t="shared" si="1"/>
        <v>55</v>
      </c>
      <c r="C6108" s="39" t="str">
        <f>IFERROR(__xludf.DUMMYFUNCTION("IF(ISBETWEEN(B6108,60,69), ""Old"", IF(ISBETWEEN(B6108, 20, 29), ""Young"", ""Other""))"),"Other")</f>
        <v>Other</v>
      </c>
    </row>
    <row r="6109" hidden="1">
      <c r="A6109" s="40">
        <v>24371.0</v>
      </c>
      <c r="B6109" s="39">
        <f t="shared" si="1"/>
        <v>55</v>
      </c>
      <c r="C6109" s="39" t="str">
        <f>IFERROR(__xludf.DUMMYFUNCTION("IF(ISBETWEEN(B6109,60,69), ""Old"", IF(ISBETWEEN(B6109, 20, 29), ""Young"", ""Other""))"),"Other")</f>
        <v>Other</v>
      </c>
    </row>
    <row r="6110" hidden="1">
      <c r="A6110" s="40">
        <v>24372.0</v>
      </c>
      <c r="B6110" s="39">
        <f t="shared" si="1"/>
        <v>55</v>
      </c>
      <c r="C6110" s="39" t="str">
        <f>IFERROR(__xludf.DUMMYFUNCTION("IF(ISBETWEEN(B6110,60,69), ""Old"", IF(ISBETWEEN(B6110, 20, 29), ""Young"", ""Other""))"),"Other")</f>
        <v>Other</v>
      </c>
    </row>
    <row r="6111" hidden="1">
      <c r="A6111" s="40">
        <v>24373.0</v>
      </c>
      <c r="B6111" s="39">
        <f t="shared" si="1"/>
        <v>55</v>
      </c>
      <c r="C6111" s="39" t="str">
        <f>IFERROR(__xludf.DUMMYFUNCTION("IF(ISBETWEEN(B6111,60,69), ""Old"", IF(ISBETWEEN(B6111, 20, 29), ""Young"", ""Other""))"),"Other")</f>
        <v>Other</v>
      </c>
    </row>
    <row r="6112" hidden="1">
      <c r="A6112" s="40">
        <v>24374.0</v>
      </c>
      <c r="B6112" s="39">
        <f t="shared" si="1"/>
        <v>55</v>
      </c>
      <c r="C6112" s="39" t="str">
        <f>IFERROR(__xludf.DUMMYFUNCTION("IF(ISBETWEEN(B6112,60,69), ""Old"", IF(ISBETWEEN(B6112, 20, 29), ""Young"", ""Other""))"),"Other")</f>
        <v>Other</v>
      </c>
    </row>
    <row r="6113" hidden="1">
      <c r="A6113" s="40">
        <v>24375.0</v>
      </c>
      <c r="B6113" s="39">
        <f t="shared" si="1"/>
        <v>55</v>
      </c>
      <c r="C6113" s="39" t="str">
        <f>IFERROR(__xludf.DUMMYFUNCTION("IF(ISBETWEEN(B6113,60,69), ""Old"", IF(ISBETWEEN(B6113, 20, 29), ""Young"", ""Other""))"),"Other")</f>
        <v>Other</v>
      </c>
    </row>
    <row r="6114" hidden="1">
      <c r="A6114" s="40">
        <v>24376.0</v>
      </c>
      <c r="B6114" s="39">
        <f t="shared" si="1"/>
        <v>55</v>
      </c>
      <c r="C6114" s="39" t="str">
        <f>IFERROR(__xludf.DUMMYFUNCTION("IF(ISBETWEEN(B6114,60,69), ""Old"", IF(ISBETWEEN(B6114, 20, 29), ""Young"", ""Other""))"),"Other")</f>
        <v>Other</v>
      </c>
    </row>
    <row r="6115" hidden="1">
      <c r="A6115" s="40">
        <v>24377.0</v>
      </c>
      <c r="B6115" s="39">
        <f t="shared" si="1"/>
        <v>55</v>
      </c>
      <c r="C6115" s="39" t="str">
        <f>IFERROR(__xludf.DUMMYFUNCTION("IF(ISBETWEEN(B6115,60,69), ""Old"", IF(ISBETWEEN(B6115, 20, 29), ""Young"", ""Other""))"),"Other")</f>
        <v>Other</v>
      </c>
    </row>
    <row r="6116" hidden="1">
      <c r="A6116" s="40">
        <v>24378.0</v>
      </c>
      <c r="B6116" s="39">
        <f t="shared" si="1"/>
        <v>55</v>
      </c>
      <c r="C6116" s="39" t="str">
        <f>IFERROR(__xludf.DUMMYFUNCTION("IF(ISBETWEEN(B6116,60,69), ""Old"", IF(ISBETWEEN(B6116, 20, 29), ""Young"", ""Other""))"),"Other")</f>
        <v>Other</v>
      </c>
    </row>
    <row r="6117" hidden="1">
      <c r="A6117" s="40">
        <v>24379.0</v>
      </c>
      <c r="B6117" s="39">
        <f t="shared" si="1"/>
        <v>55</v>
      </c>
      <c r="C6117" s="39" t="str">
        <f>IFERROR(__xludf.DUMMYFUNCTION("IF(ISBETWEEN(B6117,60,69), ""Old"", IF(ISBETWEEN(B6117, 20, 29), ""Young"", ""Other""))"),"Other")</f>
        <v>Other</v>
      </c>
    </row>
    <row r="6118" hidden="1">
      <c r="A6118" s="40">
        <v>24380.0</v>
      </c>
      <c r="B6118" s="39">
        <f t="shared" si="1"/>
        <v>55</v>
      </c>
      <c r="C6118" s="39" t="str">
        <f>IFERROR(__xludf.DUMMYFUNCTION("IF(ISBETWEEN(B6118,60,69), ""Old"", IF(ISBETWEEN(B6118, 20, 29), ""Young"", ""Other""))"),"Other")</f>
        <v>Other</v>
      </c>
    </row>
    <row r="6119" hidden="1">
      <c r="A6119" s="40">
        <v>24381.0</v>
      </c>
      <c r="B6119" s="39">
        <f t="shared" si="1"/>
        <v>55</v>
      </c>
      <c r="C6119" s="39" t="str">
        <f>IFERROR(__xludf.DUMMYFUNCTION("IF(ISBETWEEN(B6119,60,69), ""Old"", IF(ISBETWEEN(B6119, 20, 29), ""Young"", ""Other""))"),"Other")</f>
        <v>Other</v>
      </c>
    </row>
    <row r="6120" hidden="1">
      <c r="A6120" s="40">
        <v>24382.0</v>
      </c>
      <c r="B6120" s="39">
        <f t="shared" si="1"/>
        <v>55</v>
      </c>
      <c r="C6120" s="39" t="str">
        <f>IFERROR(__xludf.DUMMYFUNCTION("IF(ISBETWEEN(B6120,60,69), ""Old"", IF(ISBETWEEN(B6120, 20, 29), ""Young"", ""Other""))"),"Other")</f>
        <v>Other</v>
      </c>
    </row>
    <row r="6121" hidden="1">
      <c r="A6121" s="40">
        <v>24383.0</v>
      </c>
      <c r="B6121" s="39">
        <f t="shared" si="1"/>
        <v>55</v>
      </c>
      <c r="C6121" s="39" t="str">
        <f>IFERROR(__xludf.DUMMYFUNCTION("IF(ISBETWEEN(B6121,60,69), ""Old"", IF(ISBETWEEN(B6121, 20, 29), ""Young"", ""Other""))"),"Other")</f>
        <v>Other</v>
      </c>
    </row>
    <row r="6122" hidden="1">
      <c r="A6122" s="40">
        <v>24384.0</v>
      </c>
      <c r="B6122" s="39">
        <f t="shared" si="1"/>
        <v>55</v>
      </c>
      <c r="C6122" s="39" t="str">
        <f>IFERROR(__xludf.DUMMYFUNCTION("IF(ISBETWEEN(B6122,60,69), ""Old"", IF(ISBETWEEN(B6122, 20, 29), ""Young"", ""Other""))"),"Other")</f>
        <v>Other</v>
      </c>
    </row>
    <row r="6123" hidden="1">
      <c r="A6123" s="40">
        <v>24385.0</v>
      </c>
      <c r="B6123" s="39">
        <f t="shared" si="1"/>
        <v>55</v>
      </c>
      <c r="C6123" s="39" t="str">
        <f>IFERROR(__xludf.DUMMYFUNCTION("IF(ISBETWEEN(B6123,60,69), ""Old"", IF(ISBETWEEN(B6123, 20, 29), ""Young"", ""Other""))"),"Other")</f>
        <v>Other</v>
      </c>
    </row>
    <row r="6124" hidden="1">
      <c r="A6124" s="40">
        <v>24386.0</v>
      </c>
      <c r="B6124" s="39">
        <f t="shared" si="1"/>
        <v>55</v>
      </c>
      <c r="C6124" s="39" t="str">
        <f>IFERROR(__xludf.DUMMYFUNCTION("IF(ISBETWEEN(B6124,60,69), ""Old"", IF(ISBETWEEN(B6124, 20, 29), ""Young"", ""Other""))"),"Other")</f>
        <v>Other</v>
      </c>
    </row>
    <row r="6125" hidden="1">
      <c r="A6125" s="40">
        <v>24387.0</v>
      </c>
      <c r="B6125" s="39">
        <f t="shared" si="1"/>
        <v>55</v>
      </c>
      <c r="C6125" s="39" t="str">
        <f>IFERROR(__xludf.DUMMYFUNCTION("IF(ISBETWEEN(B6125,60,69), ""Old"", IF(ISBETWEEN(B6125, 20, 29), ""Young"", ""Other""))"),"Other")</f>
        <v>Other</v>
      </c>
    </row>
    <row r="6126" hidden="1">
      <c r="A6126" s="40">
        <v>24388.0</v>
      </c>
      <c r="B6126" s="39">
        <f t="shared" si="1"/>
        <v>55</v>
      </c>
      <c r="C6126" s="39" t="str">
        <f>IFERROR(__xludf.DUMMYFUNCTION("IF(ISBETWEEN(B6126,60,69), ""Old"", IF(ISBETWEEN(B6126, 20, 29), ""Young"", ""Other""))"),"Other")</f>
        <v>Other</v>
      </c>
    </row>
    <row r="6127" hidden="1">
      <c r="A6127" s="40">
        <v>24389.0</v>
      </c>
      <c r="B6127" s="39">
        <f t="shared" si="1"/>
        <v>55</v>
      </c>
      <c r="C6127" s="39" t="str">
        <f>IFERROR(__xludf.DUMMYFUNCTION("IF(ISBETWEEN(B6127,60,69), ""Old"", IF(ISBETWEEN(B6127, 20, 29), ""Young"", ""Other""))"),"Other")</f>
        <v>Other</v>
      </c>
    </row>
    <row r="6128" hidden="1">
      <c r="A6128" s="40">
        <v>24390.0</v>
      </c>
      <c r="B6128" s="39">
        <f t="shared" si="1"/>
        <v>55</v>
      </c>
      <c r="C6128" s="39" t="str">
        <f>IFERROR(__xludf.DUMMYFUNCTION("IF(ISBETWEEN(B6128,60,69), ""Old"", IF(ISBETWEEN(B6128, 20, 29), ""Young"", ""Other""))"),"Other")</f>
        <v>Other</v>
      </c>
    </row>
    <row r="6129" hidden="1">
      <c r="A6129" s="40">
        <v>24391.0</v>
      </c>
      <c r="B6129" s="39">
        <f t="shared" si="1"/>
        <v>55</v>
      </c>
      <c r="C6129" s="39" t="str">
        <f>IFERROR(__xludf.DUMMYFUNCTION("IF(ISBETWEEN(B6129,60,69), ""Old"", IF(ISBETWEEN(B6129, 20, 29), ""Young"", ""Other""))"),"Other")</f>
        <v>Other</v>
      </c>
    </row>
    <row r="6130" hidden="1">
      <c r="A6130" s="40">
        <v>24392.0</v>
      </c>
      <c r="B6130" s="39">
        <f t="shared" si="1"/>
        <v>55</v>
      </c>
      <c r="C6130" s="39" t="str">
        <f>IFERROR(__xludf.DUMMYFUNCTION("IF(ISBETWEEN(B6130,60,69), ""Old"", IF(ISBETWEEN(B6130, 20, 29), ""Young"", ""Other""))"),"Other")</f>
        <v>Other</v>
      </c>
    </row>
    <row r="6131" hidden="1">
      <c r="A6131" s="40">
        <v>24393.0</v>
      </c>
      <c r="B6131" s="39">
        <f t="shared" si="1"/>
        <v>55</v>
      </c>
      <c r="C6131" s="39" t="str">
        <f>IFERROR(__xludf.DUMMYFUNCTION("IF(ISBETWEEN(B6131,60,69), ""Old"", IF(ISBETWEEN(B6131, 20, 29), ""Young"", ""Other""))"),"Other")</f>
        <v>Other</v>
      </c>
    </row>
    <row r="6132" hidden="1">
      <c r="A6132" s="40">
        <v>24394.0</v>
      </c>
      <c r="B6132" s="39">
        <f t="shared" si="1"/>
        <v>55</v>
      </c>
      <c r="C6132" s="39" t="str">
        <f>IFERROR(__xludf.DUMMYFUNCTION("IF(ISBETWEEN(B6132,60,69), ""Old"", IF(ISBETWEEN(B6132, 20, 29), ""Young"", ""Other""))"),"Other")</f>
        <v>Other</v>
      </c>
    </row>
    <row r="6133" hidden="1">
      <c r="A6133" s="40">
        <v>24395.0</v>
      </c>
      <c r="B6133" s="39">
        <f t="shared" si="1"/>
        <v>55</v>
      </c>
      <c r="C6133" s="39" t="str">
        <f>IFERROR(__xludf.DUMMYFUNCTION("IF(ISBETWEEN(B6133,60,69), ""Old"", IF(ISBETWEEN(B6133, 20, 29), ""Young"", ""Other""))"),"Other")</f>
        <v>Other</v>
      </c>
    </row>
    <row r="6134" hidden="1">
      <c r="A6134" s="40">
        <v>24396.0</v>
      </c>
      <c r="B6134" s="39">
        <f t="shared" si="1"/>
        <v>55</v>
      </c>
      <c r="C6134" s="39" t="str">
        <f>IFERROR(__xludf.DUMMYFUNCTION("IF(ISBETWEEN(B6134,60,69), ""Old"", IF(ISBETWEEN(B6134, 20, 29), ""Young"", ""Other""))"),"Other")</f>
        <v>Other</v>
      </c>
    </row>
    <row r="6135" hidden="1">
      <c r="A6135" s="40">
        <v>24397.0</v>
      </c>
      <c r="B6135" s="39">
        <f t="shared" si="1"/>
        <v>55</v>
      </c>
      <c r="C6135" s="39" t="str">
        <f>IFERROR(__xludf.DUMMYFUNCTION("IF(ISBETWEEN(B6135,60,69), ""Old"", IF(ISBETWEEN(B6135, 20, 29), ""Young"", ""Other""))"),"Other")</f>
        <v>Other</v>
      </c>
    </row>
    <row r="6136" hidden="1">
      <c r="A6136" s="40">
        <v>24398.0</v>
      </c>
      <c r="B6136" s="39">
        <f t="shared" si="1"/>
        <v>55</v>
      </c>
      <c r="C6136" s="39" t="str">
        <f>IFERROR(__xludf.DUMMYFUNCTION("IF(ISBETWEEN(B6136,60,69), ""Old"", IF(ISBETWEEN(B6136, 20, 29), ""Young"", ""Other""))"),"Other")</f>
        <v>Other</v>
      </c>
    </row>
    <row r="6137" hidden="1">
      <c r="A6137" s="40">
        <v>24399.0</v>
      </c>
      <c r="B6137" s="39">
        <f t="shared" si="1"/>
        <v>55</v>
      </c>
      <c r="C6137" s="39" t="str">
        <f>IFERROR(__xludf.DUMMYFUNCTION("IF(ISBETWEEN(B6137,60,69), ""Old"", IF(ISBETWEEN(B6137, 20, 29), ""Young"", ""Other""))"),"Other")</f>
        <v>Other</v>
      </c>
    </row>
    <row r="6138" hidden="1">
      <c r="A6138" s="40">
        <v>24400.0</v>
      </c>
      <c r="B6138" s="39">
        <f t="shared" si="1"/>
        <v>55</v>
      </c>
      <c r="C6138" s="39" t="str">
        <f>IFERROR(__xludf.DUMMYFUNCTION("IF(ISBETWEEN(B6138,60,69), ""Old"", IF(ISBETWEEN(B6138, 20, 29), ""Young"", ""Other""))"),"Other")</f>
        <v>Other</v>
      </c>
    </row>
    <row r="6139" hidden="1">
      <c r="A6139" s="40">
        <v>24401.0</v>
      </c>
      <c r="B6139" s="39">
        <f t="shared" si="1"/>
        <v>55</v>
      </c>
      <c r="C6139" s="39" t="str">
        <f>IFERROR(__xludf.DUMMYFUNCTION("IF(ISBETWEEN(B6139,60,69), ""Old"", IF(ISBETWEEN(B6139, 20, 29), ""Young"", ""Other""))"),"Other")</f>
        <v>Other</v>
      </c>
    </row>
    <row r="6140" hidden="1">
      <c r="A6140" s="40">
        <v>24402.0</v>
      </c>
      <c r="B6140" s="39">
        <f t="shared" si="1"/>
        <v>55</v>
      </c>
      <c r="C6140" s="39" t="str">
        <f>IFERROR(__xludf.DUMMYFUNCTION("IF(ISBETWEEN(B6140,60,69), ""Old"", IF(ISBETWEEN(B6140, 20, 29), ""Young"", ""Other""))"),"Other")</f>
        <v>Other</v>
      </c>
    </row>
    <row r="6141" hidden="1">
      <c r="A6141" s="40">
        <v>24403.0</v>
      </c>
      <c r="B6141" s="39">
        <f t="shared" si="1"/>
        <v>55</v>
      </c>
      <c r="C6141" s="39" t="str">
        <f>IFERROR(__xludf.DUMMYFUNCTION("IF(ISBETWEEN(B6141,60,69), ""Old"", IF(ISBETWEEN(B6141, 20, 29), ""Young"", ""Other""))"),"Other")</f>
        <v>Other</v>
      </c>
    </row>
    <row r="6142" hidden="1">
      <c r="A6142" s="40">
        <v>24404.0</v>
      </c>
      <c r="B6142" s="39">
        <f t="shared" si="1"/>
        <v>55</v>
      </c>
      <c r="C6142" s="39" t="str">
        <f>IFERROR(__xludf.DUMMYFUNCTION("IF(ISBETWEEN(B6142,60,69), ""Old"", IF(ISBETWEEN(B6142, 20, 29), ""Young"", ""Other""))"),"Other")</f>
        <v>Other</v>
      </c>
    </row>
    <row r="6143" hidden="1">
      <c r="A6143" s="40">
        <v>24405.0</v>
      </c>
      <c r="B6143" s="39">
        <f t="shared" si="1"/>
        <v>55</v>
      </c>
      <c r="C6143" s="39" t="str">
        <f>IFERROR(__xludf.DUMMYFUNCTION("IF(ISBETWEEN(B6143,60,69), ""Old"", IF(ISBETWEEN(B6143, 20, 29), ""Young"", ""Other""))"),"Other")</f>
        <v>Other</v>
      </c>
    </row>
    <row r="6144" hidden="1">
      <c r="A6144" s="40">
        <v>24406.0</v>
      </c>
      <c r="B6144" s="39">
        <f t="shared" si="1"/>
        <v>55</v>
      </c>
      <c r="C6144" s="39" t="str">
        <f>IFERROR(__xludf.DUMMYFUNCTION("IF(ISBETWEEN(B6144,60,69), ""Old"", IF(ISBETWEEN(B6144, 20, 29), ""Young"", ""Other""))"),"Other")</f>
        <v>Other</v>
      </c>
    </row>
    <row r="6145" hidden="1">
      <c r="A6145" s="40">
        <v>24407.0</v>
      </c>
      <c r="B6145" s="39">
        <f t="shared" si="1"/>
        <v>55</v>
      </c>
      <c r="C6145" s="39" t="str">
        <f>IFERROR(__xludf.DUMMYFUNCTION("IF(ISBETWEEN(B6145,60,69), ""Old"", IF(ISBETWEEN(B6145, 20, 29), ""Young"", ""Other""))"),"Other")</f>
        <v>Other</v>
      </c>
    </row>
    <row r="6146" hidden="1">
      <c r="A6146" s="40">
        <v>24408.0</v>
      </c>
      <c r="B6146" s="39">
        <f t="shared" si="1"/>
        <v>55</v>
      </c>
      <c r="C6146" s="39" t="str">
        <f>IFERROR(__xludf.DUMMYFUNCTION("IF(ISBETWEEN(B6146,60,69), ""Old"", IF(ISBETWEEN(B6146, 20, 29), ""Young"", ""Other""))"),"Other")</f>
        <v>Other</v>
      </c>
    </row>
    <row r="6147" hidden="1">
      <c r="A6147" s="40">
        <v>24409.0</v>
      </c>
      <c r="B6147" s="39">
        <f t="shared" si="1"/>
        <v>55</v>
      </c>
      <c r="C6147" s="39" t="str">
        <f>IFERROR(__xludf.DUMMYFUNCTION("IF(ISBETWEEN(B6147,60,69), ""Old"", IF(ISBETWEEN(B6147, 20, 29), ""Young"", ""Other""))"),"Other")</f>
        <v>Other</v>
      </c>
    </row>
    <row r="6148" hidden="1">
      <c r="A6148" s="40">
        <v>24410.0</v>
      </c>
      <c r="B6148" s="39">
        <f t="shared" si="1"/>
        <v>55</v>
      </c>
      <c r="C6148" s="39" t="str">
        <f>IFERROR(__xludf.DUMMYFUNCTION("IF(ISBETWEEN(B6148,60,69), ""Old"", IF(ISBETWEEN(B6148, 20, 29), ""Young"", ""Other""))"),"Other")</f>
        <v>Other</v>
      </c>
    </row>
    <row r="6149" hidden="1">
      <c r="A6149" s="40">
        <v>24411.0</v>
      </c>
      <c r="B6149" s="39">
        <f t="shared" si="1"/>
        <v>55</v>
      </c>
      <c r="C6149" s="39" t="str">
        <f>IFERROR(__xludf.DUMMYFUNCTION("IF(ISBETWEEN(B6149,60,69), ""Old"", IF(ISBETWEEN(B6149, 20, 29), ""Young"", ""Other""))"),"Other")</f>
        <v>Other</v>
      </c>
    </row>
    <row r="6150" hidden="1">
      <c r="A6150" s="40">
        <v>24412.0</v>
      </c>
      <c r="B6150" s="39">
        <f t="shared" si="1"/>
        <v>55</v>
      </c>
      <c r="C6150" s="39" t="str">
        <f>IFERROR(__xludf.DUMMYFUNCTION("IF(ISBETWEEN(B6150,60,69), ""Old"", IF(ISBETWEEN(B6150, 20, 29), ""Young"", ""Other""))"),"Other")</f>
        <v>Other</v>
      </c>
    </row>
    <row r="6151" hidden="1">
      <c r="A6151" s="40">
        <v>24413.0</v>
      </c>
      <c r="B6151" s="39">
        <f t="shared" si="1"/>
        <v>55</v>
      </c>
      <c r="C6151" s="39" t="str">
        <f>IFERROR(__xludf.DUMMYFUNCTION("IF(ISBETWEEN(B6151,60,69), ""Old"", IF(ISBETWEEN(B6151, 20, 29), ""Young"", ""Other""))"),"Other")</f>
        <v>Other</v>
      </c>
    </row>
    <row r="6152" hidden="1">
      <c r="A6152" s="40">
        <v>24414.0</v>
      </c>
      <c r="B6152" s="39">
        <f t="shared" si="1"/>
        <v>55</v>
      </c>
      <c r="C6152" s="39" t="str">
        <f>IFERROR(__xludf.DUMMYFUNCTION("IF(ISBETWEEN(B6152,60,69), ""Old"", IF(ISBETWEEN(B6152, 20, 29), ""Young"", ""Other""))"),"Other")</f>
        <v>Other</v>
      </c>
    </row>
    <row r="6153" hidden="1">
      <c r="A6153" s="40">
        <v>24415.0</v>
      </c>
      <c r="B6153" s="39">
        <f t="shared" si="1"/>
        <v>55</v>
      </c>
      <c r="C6153" s="39" t="str">
        <f>IFERROR(__xludf.DUMMYFUNCTION("IF(ISBETWEEN(B6153,60,69), ""Old"", IF(ISBETWEEN(B6153, 20, 29), ""Young"", ""Other""))"),"Other")</f>
        <v>Other</v>
      </c>
    </row>
    <row r="6154" hidden="1">
      <c r="A6154" s="40">
        <v>24416.0</v>
      </c>
      <c r="B6154" s="39">
        <f t="shared" si="1"/>
        <v>55</v>
      </c>
      <c r="C6154" s="39" t="str">
        <f>IFERROR(__xludf.DUMMYFUNCTION("IF(ISBETWEEN(B6154,60,69), ""Old"", IF(ISBETWEEN(B6154, 20, 29), ""Young"", ""Other""))"),"Other")</f>
        <v>Other</v>
      </c>
    </row>
    <row r="6155" hidden="1">
      <c r="A6155" s="40">
        <v>24417.0</v>
      </c>
      <c r="B6155" s="39">
        <f t="shared" si="1"/>
        <v>55</v>
      </c>
      <c r="C6155" s="39" t="str">
        <f>IFERROR(__xludf.DUMMYFUNCTION("IF(ISBETWEEN(B6155,60,69), ""Old"", IF(ISBETWEEN(B6155, 20, 29), ""Young"", ""Other""))"),"Other")</f>
        <v>Other</v>
      </c>
    </row>
    <row r="6156" hidden="1">
      <c r="A6156" s="40">
        <v>24418.0</v>
      </c>
      <c r="B6156" s="39">
        <f t="shared" si="1"/>
        <v>55</v>
      </c>
      <c r="C6156" s="39" t="str">
        <f>IFERROR(__xludf.DUMMYFUNCTION("IF(ISBETWEEN(B6156,60,69), ""Old"", IF(ISBETWEEN(B6156, 20, 29), ""Young"", ""Other""))"),"Other")</f>
        <v>Other</v>
      </c>
    </row>
    <row r="6157" hidden="1">
      <c r="A6157" s="40">
        <v>24419.0</v>
      </c>
      <c r="B6157" s="39">
        <f t="shared" si="1"/>
        <v>55</v>
      </c>
      <c r="C6157" s="39" t="str">
        <f>IFERROR(__xludf.DUMMYFUNCTION("IF(ISBETWEEN(B6157,60,69), ""Old"", IF(ISBETWEEN(B6157, 20, 29), ""Young"", ""Other""))"),"Other")</f>
        <v>Other</v>
      </c>
    </row>
    <row r="6158" hidden="1">
      <c r="A6158" s="40">
        <v>24420.0</v>
      </c>
      <c r="B6158" s="39">
        <f t="shared" si="1"/>
        <v>55</v>
      </c>
      <c r="C6158" s="39" t="str">
        <f>IFERROR(__xludf.DUMMYFUNCTION("IF(ISBETWEEN(B6158,60,69), ""Old"", IF(ISBETWEEN(B6158, 20, 29), ""Young"", ""Other""))"),"Other")</f>
        <v>Other</v>
      </c>
    </row>
    <row r="6159" hidden="1">
      <c r="A6159" s="40">
        <v>24421.0</v>
      </c>
      <c r="B6159" s="39">
        <f t="shared" si="1"/>
        <v>55</v>
      </c>
      <c r="C6159" s="39" t="str">
        <f>IFERROR(__xludf.DUMMYFUNCTION("IF(ISBETWEEN(B6159,60,69), ""Old"", IF(ISBETWEEN(B6159, 20, 29), ""Young"", ""Other""))"),"Other")</f>
        <v>Other</v>
      </c>
    </row>
    <row r="6160" hidden="1">
      <c r="A6160" s="40">
        <v>24422.0</v>
      </c>
      <c r="B6160" s="39">
        <f t="shared" si="1"/>
        <v>55</v>
      </c>
      <c r="C6160" s="39" t="str">
        <f>IFERROR(__xludf.DUMMYFUNCTION("IF(ISBETWEEN(B6160,60,69), ""Old"", IF(ISBETWEEN(B6160, 20, 29), ""Young"", ""Other""))"),"Other")</f>
        <v>Other</v>
      </c>
    </row>
    <row r="6161" hidden="1">
      <c r="A6161" s="40">
        <v>24423.0</v>
      </c>
      <c r="B6161" s="39">
        <f t="shared" si="1"/>
        <v>55</v>
      </c>
      <c r="C6161" s="39" t="str">
        <f>IFERROR(__xludf.DUMMYFUNCTION("IF(ISBETWEEN(B6161,60,69), ""Old"", IF(ISBETWEEN(B6161, 20, 29), ""Young"", ""Other""))"),"Other")</f>
        <v>Other</v>
      </c>
    </row>
    <row r="6162" hidden="1">
      <c r="A6162" s="40">
        <v>24424.0</v>
      </c>
      <c r="B6162" s="39">
        <f t="shared" si="1"/>
        <v>55</v>
      </c>
      <c r="C6162" s="39" t="str">
        <f>IFERROR(__xludf.DUMMYFUNCTION("IF(ISBETWEEN(B6162,60,69), ""Old"", IF(ISBETWEEN(B6162, 20, 29), ""Young"", ""Other""))"),"Other")</f>
        <v>Other</v>
      </c>
    </row>
    <row r="6163" hidden="1">
      <c r="A6163" s="40">
        <v>24425.0</v>
      </c>
      <c r="B6163" s="39">
        <f t="shared" si="1"/>
        <v>55</v>
      </c>
      <c r="C6163" s="39" t="str">
        <f>IFERROR(__xludf.DUMMYFUNCTION("IF(ISBETWEEN(B6163,60,69), ""Old"", IF(ISBETWEEN(B6163, 20, 29), ""Young"", ""Other""))"),"Other")</f>
        <v>Other</v>
      </c>
    </row>
    <row r="6164" hidden="1">
      <c r="A6164" s="40">
        <v>24426.0</v>
      </c>
      <c r="B6164" s="39">
        <f t="shared" si="1"/>
        <v>55</v>
      </c>
      <c r="C6164" s="39" t="str">
        <f>IFERROR(__xludf.DUMMYFUNCTION("IF(ISBETWEEN(B6164,60,69), ""Old"", IF(ISBETWEEN(B6164, 20, 29), ""Young"", ""Other""))"),"Other")</f>
        <v>Other</v>
      </c>
    </row>
    <row r="6165" hidden="1">
      <c r="A6165" s="40">
        <v>24427.0</v>
      </c>
      <c r="B6165" s="39">
        <f t="shared" si="1"/>
        <v>55</v>
      </c>
      <c r="C6165" s="39" t="str">
        <f>IFERROR(__xludf.DUMMYFUNCTION("IF(ISBETWEEN(B6165,60,69), ""Old"", IF(ISBETWEEN(B6165, 20, 29), ""Young"", ""Other""))"),"Other")</f>
        <v>Other</v>
      </c>
    </row>
    <row r="6166" hidden="1">
      <c r="A6166" s="40">
        <v>24428.0</v>
      </c>
      <c r="B6166" s="39">
        <f t="shared" si="1"/>
        <v>55</v>
      </c>
      <c r="C6166" s="39" t="str">
        <f>IFERROR(__xludf.DUMMYFUNCTION("IF(ISBETWEEN(B6166,60,69), ""Old"", IF(ISBETWEEN(B6166, 20, 29), ""Young"", ""Other""))"),"Other")</f>
        <v>Other</v>
      </c>
    </row>
    <row r="6167" hidden="1">
      <c r="A6167" s="40">
        <v>24429.0</v>
      </c>
      <c r="B6167" s="39">
        <f t="shared" si="1"/>
        <v>55</v>
      </c>
      <c r="C6167" s="39" t="str">
        <f>IFERROR(__xludf.DUMMYFUNCTION("IF(ISBETWEEN(B6167,60,69), ""Old"", IF(ISBETWEEN(B6167, 20, 29), ""Young"", ""Other""))"),"Other")</f>
        <v>Other</v>
      </c>
    </row>
    <row r="6168" hidden="1">
      <c r="A6168" s="40">
        <v>24430.0</v>
      </c>
      <c r="B6168" s="39">
        <f t="shared" si="1"/>
        <v>55</v>
      </c>
      <c r="C6168" s="39" t="str">
        <f>IFERROR(__xludf.DUMMYFUNCTION("IF(ISBETWEEN(B6168,60,69), ""Old"", IF(ISBETWEEN(B6168, 20, 29), ""Young"", ""Other""))"),"Other")</f>
        <v>Other</v>
      </c>
    </row>
    <row r="6169" hidden="1">
      <c r="A6169" s="40">
        <v>24431.0</v>
      </c>
      <c r="B6169" s="39">
        <f t="shared" si="1"/>
        <v>55</v>
      </c>
      <c r="C6169" s="39" t="str">
        <f>IFERROR(__xludf.DUMMYFUNCTION("IF(ISBETWEEN(B6169,60,69), ""Old"", IF(ISBETWEEN(B6169, 20, 29), ""Young"", ""Other""))"),"Other")</f>
        <v>Other</v>
      </c>
    </row>
    <row r="6170" hidden="1">
      <c r="A6170" s="40">
        <v>24432.0</v>
      </c>
      <c r="B6170" s="39">
        <f t="shared" si="1"/>
        <v>55</v>
      </c>
      <c r="C6170" s="39" t="str">
        <f>IFERROR(__xludf.DUMMYFUNCTION("IF(ISBETWEEN(B6170,60,69), ""Old"", IF(ISBETWEEN(B6170, 20, 29), ""Young"", ""Other""))"),"Other")</f>
        <v>Other</v>
      </c>
    </row>
    <row r="6171" hidden="1">
      <c r="A6171" s="40">
        <v>24433.0</v>
      </c>
      <c r="B6171" s="39">
        <f t="shared" si="1"/>
        <v>55</v>
      </c>
      <c r="C6171" s="39" t="str">
        <f>IFERROR(__xludf.DUMMYFUNCTION("IF(ISBETWEEN(B6171,60,69), ""Old"", IF(ISBETWEEN(B6171, 20, 29), ""Young"", ""Other""))"),"Other")</f>
        <v>Other</v>
      </c>
    </row>
    <row r="6172" hidden="1">
      <c r="A6172" s="40">
        <v>24434.0</v>
      </c>
      <c r="B6172" s="39">
        <f t="shared" si="1"/>
        <v>55</v>
      </c>
      <c r="C6172" s="39" t="str">
        <f>IFERROR(__xludf.DUMMYFUNCTION("IF(ISBETWEEN(B6172,60,69), ""Old"", IF(ISBETWEEN(B6172, 20, 29), ""Young"", ""Other""))"),"Other")</f>
        <v>Other</v>
      </c>
    </row>
    <row r="6173" hidden="1">
      <c r="A6173" s="40">
        <v>24435.0</v>
      </c>
      <c r="B6173" s="39">
        <f t="shared" si="1"/>
        <v>55</v>
      </c>
      <c r="C6173" s="39" t="str">
        <f>IFERROR(__xludf.DUMMYFUNCTION("IF(ISBETWEEN(B6173,60,69), ""Old"", IF(ISBETWEEN(B6173, 20, 29), ""Young"", ""Other""))"),"Other")</f>
        <v>Other</v>
      </c>
    </row>
    <row r="6174" hidden="1">
      <c r="A6174" s="40">
        <v>24436.0</v>
      </c>
      <c r="B6174" s="39">
        <f t="shared" si="1"/>
        <v>55</v>
      </c>
      <c r="C6174" s="39" t="str">
        <f>IFERROR(__xludf.DUMMYFUNCTION("IF(ISBETWEEN(B6174,60,69), ""Old"", IF(ISBETWEEN(B6174, 20, 29), ""Young"", ""Other""))"),"Other")</f>
        <v>Other</v>
      </c>
    </row>
    <row r="6175" hidden="1">
      <c r="A6175" s="40">
        <v>24437.0</v>
      </c>
      <c r="B6175" s="39">
        <f t="shared" si="1"/>
        <v>55</v>
      </c>
      <c r="C6175" s="39" t="str">
        <f>IFERROR(__xludf.DUMMYFUNCTION("IF(ISBETWEEN(B6175,60,69), ""Old"", IF(ISBETWEEN(B6175, 20, 29), ""Young"", ""Other""))"),"Other")</f>
        <v>Other</v>
      </c>
    </row>
    <row r="6176" hidden="1">
      <c r="A6176" s="40">
        <v>24438.0</v>
      </c>
      <c r="B6176" s="39">
        <f t="shared" si="1"/>
        <v>55</v>
      </c>
      <c r="C6176" s="39" t="str">
        <f>IFERROR(__xludf.DUMMYFUNCTION("IF(ISBETWEEN(B6176,60,69), ""Old"", IF(ISBETWEEN(B6176, 20, 29), ""Young"", ""Other""))"),"Other")</f>
        <v>Other</v>
      </c>
    </row>
    <row r="6177" hidden="1">
      <c r="A6177" s="40">
        <v>24439.0</v>
      </c>
      <c r="B6177" s="39">
        <f t="shared" si="1"/>
        <v>55</v>
      </c>
      <c r="C6177" s="39" t="str">
        <f>IFERROR(__xludf.DUMMYFUNCTION("IF(ISBETWEEN(B6177,60,69), ""Old"", IF(ISBETWEEN(B6177, 20, 29), ""Young"", ""Other""))"),"Other")</f>
        <v>Other</v>
      </c>
    </row>
    <row r="6178" hidden="1">
      <c r="A6178" s="40">
        <v>24440.0</v>
      </c>
      <c r="B6178" s="39">
        <f t="shared" si="1"/>
        <v>55</v>
      </c>
      <c r="C6178" s="39" t="str">
        <f>IFERROR(__xludf.DUMMYFUNCTION("IF(ISBETWEEN(B6178,60,69), ""Old"", IF(ISBETWEEN(B6178, 20, 29), ""Young"", ""Other""))"),"Other")</f>
        <v>Other</v>
      </c>
    </row>
    <row r="6179" hidden="1">
      <c r="A6179" s="40">
        <v>24441.0</v>
      </c>
      <c r="B6179" s="39">
        <f t="shared" si="1"/>
        <v>55</v>
      </c>
      <c r="C6179" s="39" t="str">
        <f>IFERROR(__xludf.DUMMYFUNCTION("IF(ISBETWEEN(B6179,60,69), ""Old"", IF(ISBETWEEN(B6179, 20, 29), ""Young"", ""Other""))"),"Other")</f>
        <v>Other</v>
      </c>
    </row>
    <row r="6180" hidden="1">
      <c r="A6180" s="40">
        <v>24442.0</v>
      </c>
      <c r="B6180" s="39">
        <f t="shared" si="1"/>
        <v>55</v>
      </c>
      <c r="C6180" s="39" t="str">
        <f>IFERROR(__xludf.DUMMYFUNCTION("IF(ISBETWEEN(B6180,60,69), ""Old"", IF(ISBETWEEN(B6180, 20, 29), ""Young"", ""Other""))"),"Other")</f>
        <v>Other</v>
      </c>
    </row>
    <row r="6181" hidden="1">
      <c r="A6181" s="40">
        <v>24443.0</v>
      </c>
      <c r="B6181" s="39">
        <f t="shared" si="1"/>
        <v>55</v>
      </c>
      <c r="C6181" s="39" t="str">
        <f>IFERROR(__xludf.DUMMYFUNCTION("IF(ISBETWEEN(B6181,60,69), ""Old"", IF(ISBETWEEN(B6181, 20, 29), ""Young"", ""Other""))"),"Other")</f>
        <v>Other</v>
      </c>
    </row>
    <row r="6182" hidden="1">
      <c r="A6182" s="40">
        <v>24444.0</v>
      </c>
      <c r="B6182" s="39">
        <f t="shared" si="1"/>
        <v>55</v>
      </c>
      <c r="C6182" s="39" t="str">
        <f>IFERROR(__xludf.DUMMYFUNCTION("IF(ISBETWEEN(B6182,60,69), ""Old"", IF(ISBETWEEN(B6182, 20, 29), ""Young"", ""Other""))"),"Other")</f>
        <v>Other</v>
      </c>
    </row>
    <row r="6183" hidden="1">
      <c r="A6183" s="40">
        <v>24445.0</v>
      </c>
      <c r="B6183" s="39">
        <f t="shared" si="1"/>
        <v>55</v>
      </c>
      <c r="C6183" s="39" t="str">
        <f>IFERROR(__xludf.DUMMYFUNCTION("IF(ISBETWEEN(B6183,60,69), ""Old"", IF(ISBETWEEN(B6183, 20, 29), ""Young"", ""Other""))"),"Other")</f>
        <v>Other</v>
      </c>
    </row>
    <row r="6184" hidden="1">
      <c r="A6184" s="40">
        <v>24446.0</v>
      </c>
      <c r="B6184" s="39">
        <f t="shared" si="1"/>
        <v>55</v>
      </c>
      <c r="C6184" s="39" t="str">
        <f>IFERROR(__xludf.DUMMYFUNCTION("IF(ISBETWEEN(B6184,60,69), ""Old"", IF(ISBETWEEN(B6184, 20, 29), ""Young"", ""Other""))"),"Other")</f>
        <v>Other</v>
      </c>
    </row>
    <row r="6185" hidden="1">
      <c r="A6185" s="40">
        <v>24447.0</v>
      </c>
      <c r="B6185" s="39">
        <f t="shared" si="1"/>
        <v>55</v>
      </c>
      <c r="C6185" s="39" t="str">
        <f>IFERROR(__xludf.DUMMYFUNCTION("IF(ISBETWEEN(B6185,60,69), ""Old"", IF(ISBETWEEN(B6185, 20, 29), ""Young"", ""Other""))"),"Other")</f>
        <v>Other</v>
      </c>
    </row>
    <row r="6186" hidden="1">
      <c r="A6186" s="40">
        <v>24448.0</v>
      </c>
      <c r="B6186" s="39">
        <f t="shared" si="1"/>
        <v>55</v>
      </c>
      <c r="C6186" s="39" t="str">
        <f>IFERROR(__xludf.DUMMYFUNCTION("IF(ISBETWEEN(B6186,60,69), ""Old"", IF(ISBETWEEN(B6186, 20, 29), ""Young"", ""Other""))"),"Other")</f>
        <v>Other</v>
      </c>
    </row>
    <row r="6187" hidden="1">
      <c r="A6187" s="40">
        <v>24449.0</v>
      </c>
      <c r="B6187" s="39">
        <f t="shared" si="1"/>
        <v>55</v>
      </c>
      <c r="C6187" s="39" t="str">
        <f>IFERROR(__xludf.DUMMYFUNCTION("IF(ISBETWEEN(B6187,60,69), ""Old"", IF(ISBETWEEN(B6187, 20, 29), ""Young"", ""Other""))"),"Other")</f>
        <v>Other</v>
      </c>
    </row>
    <row r="6188" hidden="1">
      <c r="A6188" s="40">
        <v>24450.0</v>
      </c>
      <c r="B6188" s="39">
        <f t="shared" si="1"/>
        <v>55</v>
      </c>
      <c r="C6188" s="39" t="str">
        <f>IFERROR(__xludf.DUMMYFUNCTION("IF(ISBETWEEN(B6188,60,69), ""Old"", IF(ISBETWEEN(B6188, 20, 29), ""Young"", ""Other""))"),"Other")</f>
        <v>Other</v>
      </c>
    </row>
    <row r="6189" hidden="1">
      <c r="A6189" s="40">
        <v>24451.0</v>
      </c>
      <c r="B6189" s="39">
        <f t="shared" si="1"/>
        <v>55</v>
      </c>
      <c r="C6189" s="39" t="str">
        <f>IFERROR(__xludf.DUMMYFUNCTION("IF(ISBETWEEN(B6189,60,69), ""Old"", IF(ISBETWEEN(B6189, 20, 29), ""Young"", ""Other""))"),"Other")</f>
        <v>Other</v>
      </c>
    </row>
    <row r="6190" hidden="1">
      <c r="A6190" s="40">
        <v>24452.0</v>
      </c>
      <c r="B6190" s="39">
        <f t="shared" si="1"/>
        <v>55</v>
      </c>
      <c r="C6190" s="39" t="str">
        <f>IFERROR(__xludf.DUMMYFUNCTION("IF(ISBETWEEN(B6190,60,69), ""Old"", IF(ISBETWEEN(B6190, 20, 29), ""Young"", ""Other""))"),"Other")</f>
        <v>Other</v>
      </c>
    </row>
    <row r="6191" hidden="1">
      <c r="A6191" s="40">
        <v>24453.0</v>
      </c>
      <c r="B6191" s="39">
        <f t="shared" si="1"/>
        <v>55</v>
      </c>
      <c r="C6191" s="39" t="str">
        <f>IFERROR(__xludf.DUMMYFUNCTION("IF(ISBETWEEN(B6191,60,69), ""Old"", IF(ISBETWEEN(B6191, 20, 29), ""Young"", ""Other""))"),"Other")</f>
        <v>Other</v>
      </c>
    </row>
    <row r="6192" hidden="1">
      <c r="A6192" s="40">
        <v>24454.0</v>
      </c>
      <c r="B6192" s="39">
        <f t="shared" si="1"/>
        <v>55</v>
      </c>
      <c r="C6192" s="39" t="str">
        <f>IFERROR(__xludf.DUMMYFUNCTION("IF(ISBETWEEN(B6192,60,69), ""Old"", IF(ISBETWEEN(B6192, 20, 29), ""Young"", ""Other""))"),"Other")</f>
        <v>Other</v>
      </c>
    </row>
    <row r="6193" hidden="1">
      <c r="A6193" s="40">
        <v>24455.0</v>
      </c>
      <c r="B6193" s="39">
        <f t="shared" si="1"/>
        <v>55</v>
      </c>
      <c r="C6193" s="39" t="str">
        <f>IFERROR(__xludf.DUMMYFUNCTION("IF(ISBETWEEN(B6193,60,69), ""Old"", IF(ISBETWEEN(B6193, 20, 29), ""Young"", ""Other""))"),"Other")</f>
        <v>Other</v>
      </c>
    </row>
    <row r="6194" hidden="1">
      <c r="A6194" s="40">
        <v>24456.0</v>
      </c>
      <c r="B6194" s="39">
        <f t="shared" si="1"/>
        <v>55</v>
      </c>
      <c r="C6194" s="39" t="str">
        <f>IFERROR(__xludf.DUMMYFUNCTION("IF(ISBETWEEN(B6194,60,69), ""Old"", IF(ISBETWEEN(B6194, 20, 29), ""Young"", ""Other""))"),"Other")</f>
        <v>Other</v>
      </c>
    </row>
    <row r="6195" hidden="1">
      <c r="A6195" s="40">
        <v>24457.0</v>
      </c>
      <c r="B6195" s="39">
        <f t="shared" si="1"/>
        <v>55</v>
      </c>
      <c r="C6195" s="39" t="str">
        <f>IFERROR(__xludf.DUMMYFUNCTION("IF(ISBETWEEN(B6195,60,69), ""Old"", IF(ISBETWEEN(B6195, 20, 29), ""Young"", ""Other""))"),"Other")</f>
        <v>Other</v>
      </c>
    </row>
    <row r="6196" hidden="1">
      <c r="A6196" s="40">
        <v>24458.0</v>
      </c>
      <c r="B6196" s="39">
        <f t="shared" si="1"/>
        <v>55</v>
      </c>
      <c r="C6196" s="39" t="str">
        <f>IFERROR(__xludf.DUMMYFUNCTION("IF(ISBETWEEN(B6196,60,69), ""Old"", IF(ISBETWEEN(B6196, 20, 29), ""Young"", ""Other""))"),"Other")</f>
        <v>Other</v>
      </c>
    </row>
    <row r="6197" hidden="1">
      <c r="A6197" s="40">
        <v>24459.0</v>
      </c>
      <c r="B6197" s="39">
        <f t="shared" si="1"/>
        <v>55</v>
      </c>
      <c r="C6197" s="39" t="str">
        <f>IFERROR(__xludf.DUMMYFUNCTION("IF(ISBETWEEN(B6197,60,69), ""Old"", IF(ISBETWEEN(B6197, 20, 29), ""Young"", ""Other""))"),"Other")</f>
        <v>Other</v>
      </c>
    </row>
    <row r="6198" hidden="1">
      <c r="A6198" s="40">
        <v>24460.0</v>
      </c>
      <c r="B6198" s="39">
        <f t="shared" si="1"/>
        <v>55</v>
      </c>
      <c r="C6198" s="39" t="str">
        <f>IFERROR(__xludf.DUMMYFUNCTION("IF(ISBETWEEN(B6198,60,69), ""Old"", IF(ISBETWEEN(B6198, 20, 29), ""Young"", ""Other""))"),"Other")</f>
        <v>Other</v>
      </c>
    </row>
    <row r="6199" hidden="1">
      <c r="A6199" s="40">
        <v>24461.0</v>
      </c>
      <c r="B6199" s="39">
        <f t="shared" si="1"/>
        <v>55</v>
      </c>
      <c r="C6199" s="39" t="str">
        <f>IFERROR(__xludf.DUMMYFUNCTION("IF(ISBETWEEN(B6199,60,69), ""Old"", IF(ISBETWEEN(B6199, 20, 29), ""Young"", ""Other""))"),"Other")</f>
        <v>Other</v>
      </c>
    </row>
    <row r="6200" hidden="1">
      <c r="A6200" s="40">
        <v>24462.0</v>
      </c>
      <c r="B6200" s="39">
        <f t="shared" si="1"/>
        <v>55</v>
      </c>
      <c r="C6200" s="39" t="str">
        <f>IFERROR(__xludf.DUMMYFUNCTION("IF(ISBETWEEN(B6200,60,69), ""Old"", IF(ISBETWEEN(B6200, 20, 29), ""Young"", ""Other""))"),"Other")</f>
        <v>Other</v>
      </c>
    </row>
    <row r="6201" hidden="1">
      <c r="A6201" s="40">
        <v>24463.0</v>
      </c>
      <c r="B6201" s="39">
        <f t="shared" si="1"/>
        <v>55</v>
      </c>
      <c r="C6201" s="39" t="str">
        <f>IFERROR(__xludf.DUMMYFUNCTION("IF(ISBETWEEN(B6201,60,69), ""Old"", IF(ISBETWEEN(B6201, 20, 29), ""Young"", ""Other""))"),"Other")</f>
        <v>Other</v>
      </c>
    </row>
    <row r="6202" hidden="1">
      <c r="A6202" s="40">
        <v>24464.0</v>
      </c>
      <c r="B6202" s="39">
        <f t="shared" si="1"/>
        <v>55</v>
      </c>
      <c r="C6202" s="39" t="str">
        <f>IFERROR(__xludf.DUMMYFUNCTION("IF(ISBETWEEN(B6202,60,69), ""Old"", IF(ISBETWEEN(B6202, 20, 29), ""Young"", ""Other""))"),"Other")</f>
        <v>Other</v>
      </c>
    </row>
    <row r="6203" hidden="1">
      <c r="A6203" s="40">
        <v>24465.0</v>
      </c>
      <c r="B6203" s="39">
        <f t="shared" si="1"/>
        <v>55</v>
      </c>
      <c r="C6203" s="39" t="str">
        <f>IFERROR(__xludf.DUMMYFUNCTION("IF(ISBETWEEN(B6203,60,69), ""Old"", IF(ISBETWEEN(B6203, 20, 29), ""Young"", ""Other""))"),"Other")</f>
        <v>Other</v>
      </c>
    </row>
    <row r="6204" hidden="1">
      <c r="A6204" s="40">
        <v>24466.0</v>
      </c>
      <c r="B6204" s="39">
        <f t="shared" si="1"/>
        <v>55</v>
      </c>
      <c r="C6204" s="39" t="str">
        <f>IFERROR(__xludf.DUMMYFUNCTION("IF(ISBETWEEN(B6204,60,69), ""Old"", IF(ISBETWEEN(B6204, 20, 29), ""Young"", ""Other""))"),"Other")</f>
        <v>Other</v>
      </c>
    </row>
    <row r="6205" hidden="1">
      <c r="A6205" s="40">
        <v>24467.0</v>
      </c>
      <c r="B6205" s="39">
        <f t="shared" si="1"/>
        <v>55</v>
      </c>
      <c r="C6205" s="39" t="str">
        <f>IFERROR(__xludf.DUMMYFUNCTION("IF(ISBETWEEN(B6205,60,69), ""Old"", IF(ISBETWEEN(B6205, 20, 29), ""Young"", ""Other""))"),"Other")</f>
        <v>Other</v>
      </c>
    </row>
    <row r="6206" hidden="1">
      <c r="A6206" s="40">
        <v>24468.0</v>
      </c>
      <c r="B6206" s="39">
        <f t="shared" si="1"/>
        <v>55</v>
      </c>
      <c r="C6206" s="39" t="str">
        <f>IFERROR(__xludf.DUMMYFUNCTION("IF(ISBETWEEN(B6206,60,69), ""Old"", IF(ISBETWEEN(B6206, 20, 29), ""Young"", ""Other""))"),"Other")</f>
        <v>Other</v>
      </c>
    </row>
    <row r="6207" hidden="1">
      <c r="A6207" s="40">
        <v>24469.0</v>
      </c>
      <c r="B6207" s="39">
        <f t="shared" si="1"/>
        <v>55</v>
      </c>
      <c r="C6207" s="39" t="str">
        <f>IFERROR(__xludf.DUMMYFUNCTION("IF(ISBETWEEN(B6207,60,69), ""Old"", IF(ISBETWEEN(B6207, 20, 29), ""Young"", ""Other""))"),"Other")</f>
        <v>Other</v>
      </c>
    </row>
    <row r="6208" hidden="1">
      <c r="A6208" s="40">
        <v>24470.0</v>
      </c>
      <c r="B6208" s="39">
        <f t="shared" si="1"/>
        <v>55</v>
      </c>
      <c r="C6208" s="39" t="str">
        <f>IFERROR(__xludf.DUMMYFUNCTION("IF(ISBETWEEN(B6208,60,69), ""Old"", IF(ISBETWEEN(B6208, 20, 29), ""Young"", ""Other""))"),"Other")</f>
        <v>Other</v>
      </c>
    </row>
    <row r="6209" hidden="1">
      <c r="A6209" s="40">
        <v>24471.0</v>
      </c>
      <c r="B6209" s="39">
        <f t="shared" si="1"/>
        <v>55</v>
      </c>
      <c r="C6209" s="39" t="str">
        <f>IFERROR(__xludf.DUMMYFUNCTION("IF(ISBETWEEN(B6209,60,69), ""Old"", IF(ISBETWEEN(B6209, 20, 29), ""Young"", ""Other""))"),"Other")</f>
        <v>Other</v>
      </c>
    </row>
    <row r="6210" hidden="1">
      <c r="A6210" s="40">
        <v>24472.0</v>
      </c>
      <c r="B6210" s="39">
        <f t="shared" si="1"/>
        <v>55</v>
      </c>
      <c r="C6210" s="39" t="str">
        <f>IFERROR(__xludf.DUMMYFUNCTION("IF(ISBETWEEN(B6210,60,69), ""Old"", IF(ISBETWEEN(B6210, 20, 29), ""Young"", ""Other""))"),"Other")</f>
        <v>Other</v>
      </c>
    </row>
    <row r="6211" hidden="1">
      <c r="A6211" s="40">
        <v>24473.0</v>
      </c>
      <c r="B6211" s="39">
        <f t="shared" si="1"/>
        <v>55</v>
      </c>
      <c r="C6211" s="39" t="str">
        <f>IFERROR(__xludf.DUMMYFUNCTION("IF(ISBETWEEN(B6211,60,69), ""Old"", IF(ISBETWEEN(B6211, 20, 29), ""Young"", ""Other""))"),"Other")</f>
        <v>Other</v>
      </c>
    </row>
    <row r="6212" hidden="1">
      <c r="A6212" s="40">
        <v>24474.0</v>
      </c>
      <c r="B6212" s="39">
        <f t="shared" si="1"/>
        <v>54</v>
      </c>
      <c r="C6212" s="39" t="str">
        <f>IFERROR(__xludf.DUMMYFUNCTION("IF(ISBETWEEN(B6212,60,69), ""Old"", IF(ISBETWEEN(B6212, 20, 29), ""Young"", ""Other""))"),"Other")</f>
        <v>Other</v>
      </c>
    </row>
    <row r="6213" hidden="1">
      <c r="A6213" s="40">
        <v>24475.0</v>
      </c>
      <c r="B6213" s="39">
        <f t="shared" si="1"/>
        <v>54</v>
      </c>
      <c r="C6213" s="39" t="str">
        <f>IFERROR(__xludf.DUMMYFUNCTION("IF(ISBETWEEN(B6213,60,69), ""Old"", IF(ISBETWEEN(B6213, 20, 29), ""Young"", ""Other""))"),"Other")</f>
        <v>Other</v>
      </c>
    </row>
    <row r="6214" hidden="1">
      <c r="A6214" s="40">
        <v>24476.0</v>
      </c>
      <c r="B6214" s="39">
        <f t="shared" si="1"/>
        <v>54</v>
      </c>
      <c r="C6214" s="39" t="str">
        <f>IFERROR(__xludf.DUMMYFUNCTION("IF(ISBETWEEN(B6214,60,69), ""Old"", IF(ISBETWEEN(B6214, 20, 29), ""Young"", ""Other""))"),"Other")</f>
        <v>Other</v>
      </c>
    </row>
    <row r="6215" hidden="1">
      <c r="A6215" s="40">
        <v>24477.0</v>
      </c>
      <c r="B6215" s="39">
        <f t="shared" si="1"/>
        <v>54</v>
      </c>
      <c r="C6215" s="39" t="str">
        <f>IFERROR(__xludf.DUMMYFUNCTION("IF(ISBETWEEN(B6215,60,69), ""Old"", IF(ISBETWEEN(B6215, 20, 29), ""Young"", ""Other""))"),"Other")</f>
        <v>Other</v>
      </c>
    </row>
    <row r="6216" hidden="1">
      <c r="A6216" s="40">
        <v>24478.0</v>
      </c>
      <c r="B6216" s="39">
        <f t="shared" si="1"/>
        <v>54</v>
      </c>
      <c r="C6216" s="39" t="str">
        <f>IFERROR(__xludf.DUMMYFUNCTION("IF(ISBETWEEN(B6216,60,69), ""Old"", IF(ISBETWEEN(B6216, 20, 29), ""Young"", ""Other""))"),"Other")</f>
        <v>Other</v>
      </c>
    </row>
    <row r="6217" hidden="1">
      <c r="A6217" s="40">
        <v>24479.0</v>
      </c>
      <c r="B6217" s="39">
        <f t="shared" si="1"/>
        <v>54</v>
      </c>
      <c r="C6217" s="39" t="str">
        <f>IFERROR(__xludf.DUMMYFUNCTION("IF(ISBETWEEN(B6217,60,69), ""Old"", IF(ISBETWEEN(B6217, 20, 29), ""Young"", ""Other""))"),"Other")</f>
        <v>Other</v>
      </c>
    </row>
    <row r="6218" hidden="1">
      <c r="A6218" s="40">
        <v>24480.0</v>
      </c>
      <c r="B6218" s="39">
        <f t="shared" si="1"/>
        <v>54</v>
      </c>
      <c r="C6218" s="39" t="str">
        <f>IFERROR(__xludf.DUMMYFUNCTION("IF(ISBETWEEN(B6218,60,69), ""Old"", IF(ISBETWEEN(B6218, 20, 29), ""Young"", ""Other""))"),"Other")</f>
        <v>Other</v>
      </c>
    </row>
    <row r="6219" hidden="1">
      <c r="A6219" s="40">
        <v>24481.0</v>
      </c>
      <c r="B6219" s="39">
        <f t="shared" si="1"/>
        <v>54</v>
      </c>
      <c r="C6219" s="39" t="str">
        <f>IFERROR(__xludf.DUMMYFUNCTION("IF(ISBETWEEN(B6219,60,69), ""Old"", IF(ISBETWEEN(B6219, 20, 29), ""Young"", ""Other""))"),"Other")</f>
        <v>Other</v>
      </c>
    </row>
    <row r="6220" hidden="1">
      <c r="A6220" s="40">
        <v>24482.0</v>
      </c>
      <c r="B6220" s="39">
        <f t="shared" si="1"/>
        <v>54</v>
      </c>
      <c r="C6220" s="39" t="str">
        <f>IFERROR(__xludf.DUMMYFUNCTION("IF(ISBETWEEN(B6220,60,69), ""Old"", IF(ISBETWEEN(B6220, 20, 29), ""Young"", ""Other""))"),"Other")</f>
        <v>Other</v>
      </c>
    </row>
    <row r="6221" hidden="1">
      <c r="A6221" s="40">
        <v>24483.0</v>
      </c>
      <c r="B6221" s="39">
        <f t="shared" si="1"/>
        <v>54</v>
      </c>
      <c r="C6221" s="39" t="str">
        <f>IFERROR(__xludf.DUMMYFUNCTION("IF(ISBETWEEN(B6221,60,69), ""Old"", IF(ISBETWEEN(B6221, 20, 29), ""Young"", ""Other""))"),"Other")</f>
        <v>Other</v>
      </c>
    </row>
    <row r="6222" hidden="1">
      <c r="A6222" s="40">
        <v>24484.0</v>
      </c>
      <c r="B6222" s="39">
        <f t="shared" si="1"/>
        <v>54</v>
      </c>
      <c r="C6222" s="39" t="str">
        <f>IFERROR(__xludf.DUMMYFUNCTION("IF(ISBETWEEN(B6222,60,69), ""Old"", IF(ISBETWEEN(B6222, 20, 29), ""Young"", ""Other""))"),"Other")</f>
        <v>Other</v>
      </c>
    </row>
    <row r="6223" hidden="1">
      <c r="A6223" s="40">
        <v>24485.0</v>
      </c>
      <c r="B6223" s="39">
        <f t="shared" si="1"/>
        <v>54</v>
      </c>
      <c r="C6223" s="39" t="str">
        <f>IFERROR(__xludf.DUMMYFUNCTION("IF(ISBETWEEN(B6223,60,69), ""Old"", IF(ISBETWEEN(B6223, 20, 29), ""Young"", ""Other""))"),"Other")</f>
        <v>Other</v>
      </c>
    </row>
    <row r="6224" hidden="1">
      <c r="A6224" s="40">
        <v>24486.0</v>
      </c>
      <c r="B6224" s="39">
        <f t="shared" si="1"/>
        <v>54</v>
      </c>
      <c r="C6224" s="39" t="str">
        <f>IFERROR(__xludf.DUMMYFUNCTION("IF(ISBETWEEN(B6224,60,69), ""Old"", IF(ISBETWEEN(B6224, 20, 29), ""Young"", ""Other""))"),"Other")</f>
        <v>Other</v>
      </c>
    </row>
    <row r="6225" hidden="1">
      <c r="A6225" s="40">
        <v>24487.0</v>
      </c>
      <c r="B6225" s="39">
        <f t="shared" si="1"/>
        <v>54</v>
      </c>
      <c r="C6225" s="39" t="str">
        <f>IFERROR(__xludf.DUMMYFUNCTION("IF(ISBETWEEN(B6225,60,69), ""Old"", IF(ISBETWEEN(B6225, 20, 29), ""Young"", ""Other""))"),"Other")</f>
        <v>Other</v>
      </c>
    </row>
    <row r="6226" hidden="1">
      <c r="A6226" s="40">
        <v>24488.0</v>
      </c>
      <c r="B6226" s="39">
        <f t="shared" si="1"/>
        <v>54</v>
      </c>
      <c r="C6226" s="39" t="str">
        <f>IFERROR(__xludf.DUMMYFUNCTION("IF(ISBETWEEN(B6226,60,69), ""Old"", IF(ISBETWEEN(B6226, 20, 29), ""Young"", ""Other""))"),"Other")</f>
        <v>Other</v>
      </c>
    </row>
    <row r="6227" hidden="1">
      <c r="A6227" s="40">
        <v>24489.0</v>
      </c>
      <c r="B6227" s="39">
        <f t="shared" si="1"/>
        <v>54</v>
      </c>
      <c r="C6227" s="39" t="str">
        <f>IFERROR(__xludf.DUMMYFUNCTION("IF(ISBETWEEN(B6227,60,69), ""Old"", IF(ISBETWEEN(B6227, 20, 29), ""Young"", ""Other""))"),"Other")</f>
        <v>Other</v>
      </c>
    </row>
    <row r="6228" hidden="1">
      <c r="A6228" s="40">
        <v>24490.0</v>
      </c>
      <c r="B6228" s="39">
        <f t="shared" si="1"/>
        <v>54</v>
      </c>
      <c r="C6228" s="39" t="str">
        <f>IFERROR(__xludf.DUMMYFUNCTION("IF(ISBETWEEN(B6228,60,69), ""Old"", IF(ISBETWEEN(B6228, 20, 29), ""Young"", ""Other""))"),"Other")</f>
        <v>Other</v>
      </c>
    </row>
    <row r="6229" hidden="1">
      <c r="A6229" s="40">
        <v>24491.0</v>
      </c>
      <c r="B6229" s="39">
        <f t="shared" si="1"/>
        <v>54</v>
      </c>
      <c r="C6229" s="39" t="str">
        <f>IFERROR(__xludf.DUMMYFUNCTION("IF(ISBETWEEN(B6229,60,69), ""Old"", IF(ISBETWEEN(B6229, 20, 29), ""Young"", ""Other""))"),"Other")</f>
        <v>Other</v>
      </c>
    </row>
    <row r="6230" hidden="1">
      <c r="A6230" s="40">
        <v>24492.0</v>
      </c>
      <c r="B6230" s="39">
        <f t="shared" si="1"/>
        <v>54</v>
      </c>
      <c r="C6230" s="39" t="str">
        <f>IFERROR(__xludf.DUMMYFUNCTION("IF(ISBETWEEN(B6230,60,69), ""Old"", IF(ISBETWEEN(B6230, 20, 29), ""Young"", ""Other""))"),"Other")</f>
        <v>Other</v>
      </c>
    </row>
    <row r="6231" hidden="1">
      <c r="A6231" s="40">
        <v>24493.0</v>
      </c>
      <c r="B6231" s="39">
        <f t="shared" si="1"/>
        <v>54</v>
      </c>
      <c r="C6231" s="39" t="str">
        <f>IFERROR(__xludf.DUMMYFUNCTION("IF(ISBETWEEN(B6231,60,69), ""Old"", IF(ISBETWEEN(B6231, 20, 29), ""Young"", ""Other""))"),"Other")</f>
        <v>Other</v>
      </c>
    </row>
    <row r="6232" hidden="1">
      <c r="A6232" s="40">
        <v>24494.0</v>
      </c>
      <c r="B6232" s="39">
        <f t="shared" si="1"/>
        <v>54</v>
      </c>
      <c r="C6232" s="39" t="str">
        <f>IFERROR(__xludf.DUMMYFUNCTION("IF(ISBETWEEN(B6232,60,69), ""Old"", IF(ISBETWEEN(B6232, 20, 29), ""Young"", ""Other""))"),"Other")</f>
        <v>Other</v>
      </c>
    </row>
    <row r="6233" hidden="1">
      <c r="A6233" s="40">
        <v>24495.0</v>
      </c>
      <c r="B6233" s="39">
        <f t="shared" si="1"/>
        <v>54</v>
      </c>
      <c r="C6233" s="39" t="str">
        <f>IFERROR(__xludf.DUMMYFUNCTION("IF(ISBETWEEN(B6233,60,69), ""Old"", IF(ISBETWEEN(B6233, 20, 29), ""Young"", ""Other""))"),"Other")</f>
        <v>Other</v>
      </c>
    </row>
    <row r="6234" hidden="1">
      <c r="A6234" s="40">
        <v>24496.0</v>
      </c>
      <c r="B6234" s="39">
        <f t="shared" si="1"/>
        <v>54</v>
      </c>
      <c r="C6234" s="39" t="str">
        <f>IFERROR(__xludf.DUMMYFUNCTION("IF(ISBETWEEN(B6234,60,69), ""Old"", IF(ISBETWEEN(B6234, 20, 29), ""Young"", ""Other""))"),"Other")</f>
        <v>Other</v>
      </c>
    </row>
    <row r="6235" hidden="1">
      <c r="A6235" s="40">
        <v>24497.0</v>
      </c>
      <c r="B6235" s="39">
        <f t="shared" si="1"/>
        <v>54</v>
      </c>
      <c r="C6235" s="39" t="str">
        <f>IFERROR(__xludf.DUMMYFUNCTION("IF(ISBETWEEN(B6235,60,69), ""Old"", IF(ISBETWEEN(B6235, 20, 29), ""Young"", ""Other""))"),"Other")</f>
        <v>Other</v>
      </c>
    </row>
    <row r="6236" hidden="1">
      <c r="A6236" s="40">
        <v>24498.0</v>
      </c>
      <c r="B6236" s="39">
        <f t="shared" si="1"/>
        <v>54</v>
      </c>
      <c r="C6236" s="39" t="str">
        <f>IFERROR(__xludf.DUMMYFUNCTION("IF(ISBETWEEN(B6236,60,69), ""Old"", IF(ISBETWEEN(B6236, 20, 29), ""Young"", ""Other""))"),"Other")</f>
        <v>Other</v>
      </c>
    </row>
    <row r="6237" hidden="1">
      <c r="A6237" s="40">
        <v>24499.0</v>
      </c>
      <c r="B6237" s="39">
        <f t="shared" si="1"/>
        <v>54</v>
      </c>
      <c r="C6237" s="39" t="str">
        <f>IFERROR(__xludf.DUMMYFUNCTION("IF(ISBETWEEN(B6237,60,69), ""Old"", IF(ISBETWEEN(B6237, 20, 29), ""Young"", ""Other""))"),"Other")</f>
        <v>Other</v>
      </c>
    </row>
    <row r="6238" hidden="1">
      <c r="A6238" s="40">
        <v>24500.0</v>
      </c>
      <c r="B6238" s="39">
        <f t="shared" si="1"/>
        <v>54</v>
      </c>
      <c r="C6238" s="39" t="str">
        <f>IFERROR(__xludf.DUMMYFUNCTION("IF(ISBETWEEN(B6238,60,69), ""Old"", IF(ISBETWEEN(B6238, 20, 29), ""Young"", ""Other""))"),"Other")</f>
        <v>Other</v>
      </c>
    </row>
    <row r="6239" hidden="1">
      <c r="A6239" s="40">
        <v>24501.0</v>
      </c>
      <c r="B6239" s="39">
        <f t="shared" si="1"/>
        <v>54</v>
      </c>
      <c r="C6239" s="39" t="str">
        <f>IFERROR(__xludf.DUMMYFUNCTION("IF(ISBETWEEN(B6239,60,69), ""Old"", IF(ISBETWEEN(B6239, 20, 29), ""Young"", ""Other""))"),"Other")</f>
        <v>Other</v>
      </c>
    </row>
    <row r="6240" hidden="1">
      <c r="A6240" s="40">
        <v>24502.0</v>
      </c>
      <c r="B6240" s="39">
        <f t="shared" si="1"/>
        <v>54</v>
      </c>
      <c r="C6240" s="39" t="str">
        <f>IFERROR(__xludf.DUMMYFUNCTION("IF(ISBETWEEN(B6240,60,69), ""Old"", IF(ISBETWEEN(B6240, 20, 29), ""Young"", ""Other""))"),"Other")</f>
        <v>Other</v>
      </c>
    </row>
    <row r="6241" hidden="1">
      <c r="A6241" s="40">
        <v>24503.0</v>
      </c>
      <c r="B6241" s="39">
        <f t="shared" si="1"/>
        <v>54</v>
      </c>
      <c r="C6241" s="39" t="str">
        <f>IFERROR(__xludf.DUMMYFUNCTION("IF(ISBETWEEN(B6241,60,69), ""Old"", IF(ISBETWEEN(B6241, 20, 29), ""Young"", ""Other""))"),"Other")</f>
        <v>Other</v>
      </c>
    </row>
    <row r="6242" hidden="1">
      <c r="A6242" s="40">
        <v>24504.0</v>
      </c>
      <c r="B6242" s="39">
        <f t="shared" si="1"/>
        <v>54</v>
      </c>
      <c r="C6242" s="39" t="str">
        <f>IFERROR(__xludf.DUMMYFUNCTION("IF(ISBETWEEN(B6242,60,69), ""Old"", IF(ISBETWEEN(B6242, 20, 29), ""Young"", ""Other""))"),"Other")</f>
        <v>Other</v>
      </c>
    </row>
    <row r="6243" hidden="1">
      <c r="A6243" s="40">
        <v>24505.0</v>
      </c>
      <c r="B6243" s="39">
        <f t="shared" si="1"/>
        <v>54</v>
      </c>
      <c r="C6243" s="39" t="str">
        <f>IFERROR(__xludf.DUMMYFUNCTION("IF(ISBETWEEN(B6243,60,69), ""Old"", IF(ISBETWEEN(B6243, 20, 29), ""Young"", ""Other""))"),"Other")</f>
        <v>Other</v>
      </c>
    </row>
    <row r="6244" hidden="1">
      <c r="A6244" s="40">
        <v>24506.0</v>
      </c>
      <c r="B6244" s="39">
        <f t="shared" si="1"/>
        <v>54</v>
      </c>
      <c r="C6244" s="39" t="str">
        <f>IFERROR(__xludf.DUMMYFUNCTION("IF(ISBETWEEN(B6244,60,69), ""Old"", IF(ISBETWEEN(B6244, 20, 29), ""Young"", ""Other""))"),"Other")</f>
        <v>Other</v>
      </c>
    </row>
    <row r="6245" hidden="1">
      <c r="A6245" s="40">
        <v>24507.0</v>
      </c>
      <c r="B6245" s="39">
        <f t="shared" si="1"/>
        <v>54</v>
      </c>
      <c r="C6245" s="39" t="str">
        <f>IFERROR(__xludf.DUMMYFUNCTION("IF(ISBETWEEN(B6245,60,69), ""Old"", IF(ISBETWEEN(B6245, 20, 29), ""Young"", ""Other""))"),"Other")</f>
        <v>Other</v>
      </c>
    </row>
    <row r="6246" hidden="1">
      <c r="A6246" s="40">
        <v>24508.0</v>
      </c>
      <c r="B6246" s="39">
        <f t="shared" si="1"/>
        <v>54</v>
      </c>
      <c r="C6246" s="39" t="str">
        <f>IFERROR(__xludf.DUMMYFUNCTION("IF(ISBETWEEN(B6246,60,69), ""Old"", IF(ISBETWEEN(B6246, 20, 29), ""Young"", ""Other""))"),"Other")</f>
        <v>Other</v>
      </c>
    </row>
    <row r="6247" hidden="1">
      <c r="A6247" s="40">
        <v>24509.0</v>
      </c>
      <c r="B6247" s="39">
        <f t="shared" si="1"/>
        <v>54</v>
      </c>
      <c r="C6247" s="39" t="str">
        <f>IFERROR(__xludf.DUMMYFUNCTION("IF(ISBETWEEN(B6247,60,69), ""Old"", IF(ISBETWEEN(B6247, 20, 29), ""Young"", ""Other""))"),"Other")</f>
        <v>Other</v>
      </c>
    </row>
    <row r="6248" hidden="1">
      <c r="A6248" s="40">
        <v>24510.0</v>
      </c>
      <c r="B6248" s="39">
        <f t="shared" si="1"/>
        <v>54</v>
      </c>
      <c r="C6248" s="39" t="str">
        <f>IFERROR(__xludf.DUMMYFUNCTION("IF(ISBETWEEN(B6248,60,69), ""Old"", IF(ISBETWEEN(B6248, 20, 29), ""Young"", ""Other""))"),"Other")</f>
        <v>Other</v>
      </c>
    </row>
    <row r="6249" hidden="1">
      <c r="A6249" s="40">
        <v>24511.0</v>
      </c>
      <c r="B6249" s="39">
        <f t="shared" si="1"/>
        <v>54</v>
      </c>
      <c r="C6249" s="39" t="str">
        <f>IFERROR(__xludf.DUMMYFUNCTION("IF(ISBETWEEN(B6249,60,69), ""Old"", IF(ISBETWEEN(B6249, 20, 29), ""Young"", ""Other""))"),"Other")</f>
        <v>Other</v>
      </c>
    </row>
    <row r="6250" hidden="1">
      <c r="A6250" s="40">
        <v>24512.0</v>
      </c>
      <c r="B6250" s="39">
        <f t="shared" si="1"/>
        <v>54</v>
      </c>
      <c r="C6250" s="39" t="str">
        <f>IFERROR(__xludf.DUMMYFUNCTION("IF(ISBETWEEN(B6250,60,69), ""Old"", IF(ISBETWEEN(B6250, 20, 29), ""Young"", ""Other""))"),"Other")</f>
        <v>Other</v>
      </c>
    </row>
    <row r="6251" hidden="1">
      <c r="A6251" s="40">
        <v>24513.0</v>
      </c>
      <c r="B6251" s="39">
        <f t="shared" si="1"/>
        <v>54</v>
      </c>
      <c r="C6251" s="39" t="str">
        <f>IFERROR(__xludf.DUMMYFUNCTION("IF(ISBETWEEN(B6251,60,69), ""Old"", IF(ISBETWEEN(B6251, 20, 29), ""Young"", ""Other""))"),"Other")</f>
        <v>Other</v>
      </c>
    </row>
    <row r="6252" hidden="1">
      <c r="A6252" s="40">
        <v>24514.0</v>
      </c>
      <c r="B6252" s="39">
        <f t="shared" si="1"/>
        <v>54</v>
      </c>
      <c r="C6252" s="39" t="str">
        <f>IFERROR(__xludf.DUMMYFUNCTION("IF(ISBETWEEN(B6252,60,69), ""Old"", IF(ISBETWEEN(B6252, 20, 29), ""Young"", ""Other""))"),"Other")</f>
        <v>Other</v>
      </c>
    </row>
    <row r="6253" hidden="1">
      <c r="A6253" s="40">
        <v>24515.0</v>
      </c>
      <c r="B6253" s="39">
        <f t="shared" si="1"/>
        <v>54</v>
      </c>
      <c r="C6253" s="39" t="str">
        <f>IFERROR(__xludf.DUMMYFUNCTION("IF(ISBETWEEN(B6253,60,69), ""Old"", IF(ISBETWEEN(B6253, 20, 29), ""Young"", ""Other""))"),"Other")</f>
        <v>Other</v>
      </c>
    </row>
    <row r="6254" hidden="1">
      <c r="A6254" s="40">
        <v>24516.0</v>
      </c>
      <c r="B6254" s="39">
        <f t="shared" si="1"/>
        <v>54</v>
      </c>
      <c r="C6254" s="39" t="str">
        <f>IFERROR(__xludf.DUMMYFUNCTION("IF(ISBETWEEN(B6254,60,69), ""Old"", IF(ISBETWEEN(B6254, 20, 29), ""Young"", ""Other""))"),"Other")</f>
        <v>Other</v>
      </c>
    </row>
    <row r="6255" hidden="1">
      <c r="A6255" s="40">
        <v>24517.0</v>
      </c>
      <c r="B6255" s="39">
        <f t="shared" si="1"/>
        <v>54</v>
      </c>
      <c r="C6255" s="39" t="str">
        <f>IFERROR(__xludf.DUMMYFUNCTION("IF(ISBETWEEN(B6255,60,69), ""Old"", IF(ISBETWEEN(B6255, 20, 29), ""Young"", ""Other""))"),"Other")</f>
        <v>Other</v>
      </c>
    </row>
    <row r="6256" hidden="1">
      <c r="A6256" s="40">
        <v>24518.0</v>
      </c>
      <c r="B6256" s="39">
        <f t="shared" si="1"/>
        <v>54</v>
      </c>
      <c r="C6256" s="39" t="str">
        <f>IFERROR(__xludf.DUMMYFUNCTION("IF(ISBETWEEN(B6256,60,69), ""Old"", IF(ISBETWEEN(B6256, 20, 29), ""Young"", ""Other""))"),"Other")</f>
        <v>Other</v>
      </c>
    </row>
    <row r="6257" hidden="1">
      <c r="A6257" s="40">
        <v>24519.0</v>
      </c>
      <c r="B6257" s="39">
        <f t="shared" si="1"/>
        <v>54</v>
      </c>
      <c r="C6257" s="39" t="str">
        <f>IFERROR(__xludf.DUMMYFUNCTION("IF(ISBETWEEN(B6257,60,69), ""Old"", IF(ISBETWEEN(B6257, 20, 29), ""Young"", ""Other""))"),"Other")</f>
        <v>Other</v>
      </c>
    </row>
    <row r="6258" hidden="1">
      <c r="A6258" s="40">
        <v>24520.0</v>
      </c>
      <c r="B6258" s="39">
        <f t="shared" si="1"/>
        <v>54</v>
      </c>
      <c r="C6258" s="39" t="str">
        <f>IFERROR(__xludf.DUMMYFUNCTION("IF(ISBETWEEN(B6258,60,69), ""Old"", IF(ISBETWEEN(B6258, 20, 29), ""Young"", ""Other""))"),"Other")</f>
        <v>Other</v>
      </c>
    </row>
    <row r="6259" hidden="1">
      <c r="A6259" s="40">
        <v>24521.0</v>
      </c>
      <c r="B6259" s="39">
        <f t="shared" si="1"/>
        <v>54</v>
      </c>
      <c r="C6259" s="39" t="str">
        <f>IFERROR(__xludf.DUMMYFUNCTION("IF(ISBETWEEN(B6259,60,69), ""Old"", IF(ISBETWEEN(B6259, 20, 29), ""Young"", ""Other""))"),"Other")</f>
        <v>Other</v>
      </c>
    </row>
    <row r="6260" hidden="1">
      <c r="A6260" s="40">
        <v>24522.0</v>
      </c>
      <c r="B6260" s="39">
        <f t="shared" si="1"/>
        <v>54</v>
      </c>
      <c r="C6260" s="39" t="str">
        <f>IFERROR(__xludf.DUMMYFUNCTION("IF(ISBETWEEN(B6260,60,69), ""Old"", IF(ISBETWEEN(B6260, 20, 29), ""Young"", ""Other""))"),"Other")</f>
        <v>Other</v>
      </c>
    </row>
    <row r="6261" hidden="1">
      <c r="A6261" s="40">
        <v>24523.0</v>
      </c>
      <c r="B6261" s="39">
        <f t="shared" si="1"/>
        <v>54</v>
      </c>
      <c r="C6261" s="39" t="str">
        <f>IFERROR(__xludf.DUMMYFUNCTION("IF(ISBETWEEN(B6261,60,69), ""Old"", IF(ISBETWEEN(B6261, 20, 29), ""Young"", ""Other""))"),"Other")</f>
        <v>Other</v>
      </c>
    </row>
    <row r="6262" hidden="1">
      <c r="A6262" s="40">
        <v>24524.0</v>
      </c>
      <c r="B6262" s="39">
        <f t="shared" si="1"/>
        <v>54</v>
      </c>
      <c r="C6262" s="39" t="str">
        <f>IFERROR(__xludf.DUMMYFUNCTION("IF(ISBETWEEN(B6262,60,69), ""Old"", IF(ISBETWEEN(B6262, 20, 29), ""Young"", ""Other""))"),"Other")</f>
        <v>Other</v>
      </c>
    </row>
    <row r="6263" hidden="1">
      <c r="A6263" s="40">
        <v>24525.0</v>
      </c>
      <c r="B6263" s="39">
        <f t="shared" si="1"/>
        <v>54</v>
      </c>
      <c r="C6263" s="39" t="str">
        <f>IFERROR(__xludf.DUMMYFUNCTION("IF(ISBETWEEN(B6263,60,69), ""Old"", IF(ISBETWEEN(B6263, 20, 29), ""Young"", ""Other""))"),"Other")</f>
        <v>Other</v>
      </c>
    </row>
    <row r="6264" hidden="1">
      <c r="A6264" s="40">
        <v>24526.0</v>
      </c>
      <c r="B6264" s="39">
        <f t="shared" si="1"/>
        <v>54</v>
      </c>
      <c r="C6264" s="39" t="str">
        <f>IFERROR(__xludf.DUMMYFUNCTION("IF(ISBETWEEN(B6264,60,69), ""Old"", IF(ISBETWEEN(B6264, 20, 29), ""Young"", ""Other""))"),"Other")</f>
        <v>Other</v>
      </c>
    </row>
    <row r="6265" hidden="1">
      <c r="A6265" s="40">
        <v>24527.0</v>
      </c>
      <c r="B6265" s="39">
        <f t="shared" si="1"/>
        <v>54</v>
      </c>
      <c r="C6265" s="39" t="str">
        <f>IFERROR(__xludf.DUMMYFUNCTION("IF(ISBETWEEN(B6265,60,69), ""Old"", IF(ISBETWEEN(B6265, 20, 29), ""Young"", ""Other""))"),"Other")</f>
        <v>Other</v>
      </c>
    </row>
    <row r="6266" hidden="1">
      <c r="A6266" s="40">
        <v>24528.0</v>
      </c>
      <c r="B6266" s="39">
        <f t="shared" si="1"/>
        <v>54</v>
      </c>
      <c r="C6266" s="39" t="str">
        <f>IFERROR(__xludf.DUMMYFUNCTION("IF(ISBETWEEN(B6266,60,69), ""Old"", IF(ISBETWEEN(B6266, 20, 29), ""Young"", ""Other""))"),"Other")</f>
        <v>Other</v>
      </c>
    </row>
    <row r="6267" hidden="1">
      <c r="A6267" s="40">
        <v>24529.0</v>
      </c>
      <c r="B6267" s="39">
        <f t="shared" si="1"/>
        <v>54</v>
      </c>
      <c r="C6267" s="39" t="str">
        <f>IFERROR(__xludf.DUMMYFUNCTION("IF(ISBETWEEN(B6267,60,69), ""Old"", IF(ISBETWEEN(B6267, 20, 29), ""Young"", ""Other""))"),"Other")</f>
        <v>Other</v>
      </c>
    </row>
    <row r="6268" hidden="1">
      <c r="A6268" s="40">
        <v>24530.0</v>
      </c>
      <c r="B6268" s="39">
        <f t="shared" si="1"/>
        <v>54</v>
      </c>
      <c r="C6268" s="39" t="str">
        <f>IFERROR(__xludf.DUMMYFUNCTION("IF(ISBETWEEN(B6268,60,69), ""Old"", IF(ISBETWEEN(B6268, 20, 29), ""Young"", ""Other""))"),"Other")</f>
        <v>Other</v>
      </c>
    </row>
    <row r="6269" hidden="1">
      <c r="A6269" s="40">
        <v>24531.0</v>
      </c>
      <c r="B6269" s="39">
        <f t="shared" si="1"/>
        <v>54</v>
      </c>
      <c r="C6269" s="39" t="str">
        <f>IFERROR(__xludf.DUMMYFUNCTION("IF(ISBETWEEN(B6269,60,69), ""Old"", IF(ISBETWEEN(B6269, 20, 29), ""Young"", ""Other""))"),"Other")</f>
        <v>Other</v>
      </c>
    </row>
    <row r="6270" hidden="1">
      <c r="A6270" s="40">
        <v>24532.0</v>
      </c>
      <c r="B6270" s="39">
        <f t="shared" si="1"/>
        <v>54</v>
      </c>
      <c r="C6270" s="39" t="str">
        <f>IFERROR(__xludf.DUMMYFUNCTION("IF(ISBETWEEN(B6270,60,69), ""Old"", IF(ISBETWEEN(B6270, 20, 29), ""Young"", ""Other""))"),"Other")</f>
        <v>Other</v>
      </c>
    </row>
    <row r="6271" hidden="1">
      <c r="A6271" s="40">
        <v>24533.0</v>
      </c>
      <c r="B6271" s="39">
        <f t="shared" si="1"/>
        <v>54</v>
      </c>
      <c r="C6271" s="39" t="str">
        <f>IFERROR(__xludf.DUMMYFUNCTION("IF(ISBETWEEN(B6271,60,69), ""Old"", IF(ISBETWEEN(B6271, 20, 29), ""Young"", ""Other""))"),"Other")</f>
        <v>Other</v>
      </c>
    </row>
    <row r="6272" hidden="1">
      <c r="A6272" s="40">
        <v>24534.0</v>
      </c>
      <c r="B6272" s="39">
        <f t="shared" si="1"/>
        <v>54</v>
      </c>
      <c r="C6272" s="39" t="str">
        <f>IFERROR(__xludf.DUMMYFUNCTION("IF(ISBETWEEN(B6272,60,69), ""Old"", IF(ISBETWEEN(B6272, 20, 29), ""Young"", ""Other""))"),"Other")</f>
        <v>Other</v>
      </c>
    </row>
    <row r="6273" hidden="1">
      <c r="A6273" s="40">
        <v>24535.0</v>
      </c>
      <c r="B6273" s="39">
        <f t="shared" si="1"/>
        <v>54</v>
      </c>
      <c r="C6273" s="39" t="str">
        <f>IFERROR(__xludf.DUMMYFUNCTION("IF(ISBETWEEN(B6273,60,69), ""Old"", IF(ISBETWEEN(B6273, 20, 29), ""Young"", ""Other""))"),"Other")</f>
        <v>Other</v>
      </c>
    </row>
    <row r="6274" hidden="1">
      <c r="A6274" s="40">
        <v>24536.0</v>
      </c>
      <c r="B6274" s="39">
        <f t="shared" si="1"/>
        <v>54</v>
      </c>
      <c r="C6274" s="39" t="str">
        <f>IFERROR(__xludf.DUMMYFUNCTION("IF(ISBETWEEN(B6274,60,69), ""Old"", IF(ISBETWEEN(B6274, 20, 29), ""Young"", ""Other""))"),"Other")</f>
        <v>Other</v>
      </c>
    </row>
    <row r="6275" hidden="1">
      <c r="A6275" s="40">
        <v>24537.0</v>
      </c>
      <c r="B6275" s="39">
        <f t="shared" si="1"/>
        <v>54</v>
      </c>
      <c r="C6275" s="39" t="str">
        <f>IFERROR(__xludf.DUMMYFUNCTION("IF(ISBETWEEN(B6275,60,69), ""Old"", IF(ISBETWEEN(B6275, 20, 29), ""Young"", ""Other""))"),"Other")</f>
        <v>Other</v>
      </c>
    </row>
    <row r="6276" hidden="1">
      <c r="A6276" s="40">
        <v>24538.0</v>
      </c>
      <c r="B6276" s="39">
        <f t="shared" si="1"/>
        <v>54</v>
      </c>
      <c r="C6276" s="39" t="str">
        <f>IFERROR(__xludf.DUMMYFUNCTION("IF(ISBETWEEN(B6276,60,69), ""Old"", IF(ISBETWEEN(B6276, 20, 29), ""Young"", ""Other""))"),"Other")</f>
        <v>Other</v>
      </c>
    </row>
    <row r="6277" hidden="1">
      <c r="A6277" s="40">
        <v>24539.0</v>
      </c>
      <c r="B6277" s="39">
        <f t="shared" si="1"/>
        <v>54</v>
      </c>
      <c r="C6277" s="39" t="str">
        <f>IFERROR(__xludf.DUMMYFUNCTION("IF(ISBETWEEN(B6277,60,69), ""Old"", IF(ISBETWEEN(B6277, 20, 29), ""Young"", ""Other""))"),"Other")</f>
        <v>Other</v>
      </c>
    </row>
    <row r="6278" hidden="1">
      <c r="A6278" s="40">
        <v>24540.0</v>
      </c>
      <c r="B6278" s="39">
        <f t="shared" si="1"/>
        <v>54</v>
      </c>
      <c r="C6278" s="39" t="str">
        <f>IFERROR(__xludf.DUMMYFUNCTION("IF(ISBETWEEN(B6278,60,69), ""Old"", IF(ISBETWEEN(B6278, 20, 29), ""Young"", ""Other""))"),"Other")</f>
        <v>Other</v>
      </c>
    </row>
    <row r="6279" hidden="1">
      <c r="A6279" s="40">
        <v>24541.0</v>
      </c>
      <c r="B6279" s="39">
        <f t="shared" si="1"/>
        <v>54</v>
      </c>
      <c r="C6279" s="39" t="str">
        <f>IFERROR(__xludf.DUMMYFUNCTION("IF(ISBETWEEN(B6279,60,69), ""Old"", IF(ISBETWEEN(B6279, 20, 29), ""Young"", ""Other""))"),"Other")</f>
        <v>Other</v>
      </c>
    </row>
    <row r="6280" hidden="1">
      <c r="A6280" s="40">
        <v>24542.0</v>
      </c>
      <c r="B6280" s="39">
        <f t="shared" si="1"/>
        <v>54</v>
      </c>
      <c r="C6280" s="39" t="str">
        <f>IFERROR(__xludf.DUMMYFUNCTION("IF(ISBETWEEN(B6280,60,69), ""Old"", IF(ISBETWEEN(B6280, 20, 29), ""Young"", ""Other""))"),"Other")</f>
        <v>Other</v>
      </c>
    </row>
    <row r="6281" hidden="1">
      <c r="A6281" s="40">
        <v>24543.0</v>
      </c>
      <c r="B6281" s="39">
        <f t="shared" si="1"/>
        <v>54</v>
      </c>
      <c r="C6281" s="39" t="str">
        <f>IFERROR(__xludf.DUMMYFUNCTION("IF(ISBETWEEN(B6281,60,69), ""Old"", IF(ISBETWEEN(B6281, 20, 29), ""Young"", ""Other""))"),"Other")</f>
        <v>Other</v>
      </c>
    </row>
    <row r="6282" hidden="1">
      <c r="A6282" s="40">
        <v>24544.0</v>
      </c>
      <c r="B6282" s="39">
        <f t="shared" si="1"/>
        <v>54</v>
      </c>
      <c r="C6282" s="39" t="str">
        <f>IFERROR(__xludf.DUMMYFUNCTION("IF(ISBETWEEN(B6282,60,69), ""Old"", IF(ISBETWEEN(B6282, 20, 29), ""Young"", ""Other""))"),"Other")</f>
        <v>Other</v>
      </c>
    </row>
    <row r="6283" hidden="1">
      <c r="A6283" s="40">
        <v>24545.0</v>
      </c>
      <c r="B6283" s="39">
        <f t="shared" si="1"/>
        <v>54</v>
      </c>
      <c r="C6283" s="39" t="str">
        <f>IFERROR(__xludf.DUMMYFUNCTION("IF(ISBETWEEN(B6283,60,69), ""Old"", IF(ISBETWEEN(B6283, 20, 29), ""Young"", ""Other""))"),"Other")</f>
        <v>Other</v>
      </c>
    </row>
    <row r="6284" hidden="1">
      <c r="A6284" s="40">
        <v>24546.0</v>
      </c>
      <c r="B6284" s="39">
        <f t="shared" si="1"/>
        <v>54</v>
      </c>
      <c r="C6284" s="39" t="str">
        <f>IFERROR(__xludf.DUMMYFUNCTION("IF(ISBETWEEN(B6284,60,69), ""Old"", IF(ISBETWEEN(B6284, 20, 29), ""Young"", ""Other""))"),"Other")</f>
        <v>Other</v>
      </c>
    </row>
    <row r="6285" hidden="1">
      <c r="A6285" s="40">
        <v>24547.0</v>
      </c>
      <c r="B6285" s="39">
        <f t="shared" si="1"/>
        <v>54</v>
      </c>
      <c r="C6285" s="39" t="str">
        <f>IFERROR(__xludf.DUMMYFUNCTION("IF(ISBETWEEN(B6285,60,69), ""Old"", IF(ISBETWEEN(B6285, 20, 29), ""Young"", ""Other""))"),"Other")</f>
        <v>Other</v>
      </c>
    </row>
    <row r="6286" hidden="1">
      <c r="A6286" s="40">
        <v>24548.0</v>
      </c>
      <c r="B6286" s="39">
        <f t="shared" si="1"/>
        <v>54</v>
      </c>
      <c r="C6286" s="39" t="str">
        <f>IFERROR(__xludf.DUMMYFUNCTION("IF(ISBETWEEN(B6286,60,69), ""Old"", IF(ISBETWEEN(B6286, 20, 29), ""Young"", ""Other""))"),"Other")</f>
        <v>Other</v>
      </c>
    </row>
    <row r="6287" hidden="1">
      <c r="A6287" s="40">
        <v>24549.0</v>
      </c>
      <c r="B6287" s="39">
        <f t="shared" si="1"/>
        <v>54</v>
      </c>
      <c r="C6287" s="39" t="str">
        <f>IFERROR(__xludf.DUMMYFUNCTION("IF(ISBETWEEN(B6287,60,69), ""Old"", IF(ISBETWEEN(B6287, 20, 29), ""Young"", ""Other""))"),"Other")</f>
        <v>Other</v>
      </c>
    </row>
    <row r="6288" hidden="1">
      <c r="A6288" s="40">
        <v>24550.0</v>
      </c>
      <c r="B6288" s="39">
        <f t="shared" si="1"/>
        <v>54</v>
      </c>
      <c r="C6288" s="39" t="str">
        <f>IFERROR(__xludf.DUMMYFUNCTION("IF(ISBETWEEN(B6288,60,69), ""Old"", IF(ISBETWEEN(B6288, 20, 29), ""Young"", ""Other""))"),"Other")</f>
        <v>Other</v>
      </c>
    </row>
    <row r="6289" hidden="1">
      <c r="A6289" s="40">
        <v>24551.0</v>
      </c>
      <c r="B6289" s="39">
        <f t="shared" si="1"/>
        <v>54</v>
      </c>
      <c r="C6289" s="39" t="str">
        <f>IFERROR(__xludf.DUMMYFUNCTION("IF(ISBETWEEN(B6289,60,69), ""Old"", IF(ISBETWEEN(B6289, 20, 29), ""Young"", ""Other""))"),"Other")</f>
        <v>Other</v>
      </c>
    </row>
    <row r="6290" hidden="1">
      <c r="A6290" s="40">
        <v>24552.0</v>
      </c>
      <c r="B6290" s="39">
        <f t="shared" si="1"/>
        <v>54</v>
      </c>
      <c r="C6290" s="39" t="str">
        <f>IFERROR(__xludf.DUMMYFUNCTION("IF(ISBETWEEN(B6290,60,69), ""Old"", IF(ISBETWEEN(B6290, 20, 29), ""Young"", ""Other""))"),"Other")</f>
        <v>Other</v>
      </c>
    </row>
    <row r="6291" hidden="1">
      <c r="A6291" s="40">
        <v>24553.0</v>
      </c>
      <c r="B6291" s="39">
        <f t="shared" si="1"/>
        <v>54</v>
      </c>
      <c r="C6291" s="39" t="str">
        <f>IFERROR(__xludf.DUMMYFUNCTION("IF(ISBETWEEN(B6291,60,69), ""Old"", IF(ISBETWEEN(B6291, 20, 29), ""Young"", ""Other""))"),"Other")</f>
        <v>Other</v>
      </c>
    </row>
    <row r="6292" hidden="1">
      <c r="A6292" s="40">
        <v>24554.0</v>
      </c>
      <c r="B6292" s="39">
        <f t="shared" si="1"/>
        <v>54</v>
      </c>
      <c r="C6292" s="39" t="str">
        <f>IFERROR(__xludf.DUMMYFUNCTION("IF(ISBETWEEN(B6292,60,69), ""Old"", IF(ISBETWEEN(B6292, 20, 29), ""Young"", ""Other""))"),"Other")</f>
        <v>Other</v>
      </c>
    </row>
    <row r="6293" hidden="1">
      <c r="A6293" s="40">
        <v>24555.0</v>
      </c>
      <c r="B6293" s="39">
        <f t="shared" si="1"/>
        <v>54</v>
      </c>
      <c r="C6293" s="39" t="str">
        <f>IFERROR(__xludf.DUMMYFUNCTION("IF(ISBETWEEN(B6293,60,69), ""Old"", IF(ISBETWEEN(B6293, 20, 29), ""Young"", ""Other""))"),"Other")</f>
        <v>Other</v>
      </c>
    </row>
    <row r="6294" hidden="1">
      <c r="A6294" s="40">
        <v>24556.0</v>
      </c>
      <c r="B6294" s="39">
        <f t="shared" si="1"/>
        <v>54</v>
      </c>
      <c r="C6294" s="39" t="str">
        <f>IFERROR(__xludf.DUMMYFUNCTION("IF(ISBETWEEN(B6294,60,69), ""Old"", IF(ISBETWEEN(B6294, 20, 29), ""Young"", ""Other""))"),"Other")</f>
        <v>Other</v>
      </c>
    </row>
    <row r="6295" hidden="1">
      <c r="A6295" s="40">
        <v>24557.0</v>
      </c>
      <c r="B6295" s="39">
        <f t="shared" si="1"/>
        <v>54</v>
      </c>
      <c r="C6295" s="39" t="str">
        <f>IFERROR(__xludf.DUMMYFUNCTION("IF(ISBETWEEN(B6295,60,69), ""Old"", IF(ISBETWEEN(B6295, 20, 29), ""Young"", ""Other""))"),"Other")</f>
        <v>Other</v>
      </c>
    </row>
    <row r="6296" hidden="1">
      <c r="A6296" s="40">
        <v>24558.0</v>
      </c>
      <c r="B6296" s="39">
        <f t="shared" si="1"/>
        <v>54</v>
      </c>
      <c r="C6296" s="39" t="str">
        <f>IFERROR(__xludf.DUMMYFUNCTION("IF(ISBETWEEN(B6296,60,69), ""Old"", IF(ISBETWEEN(B6296, 20, 29), ""Young"", ""Other""))"),"Other")</f>
        <v>Other</v>
      </c>
    </row>
    <row r="6297" hidden="1">
      <c r="A6297" s="40">
        <v>24559.0</v>
      </c>
      <c r="B6297" s="39">
        <f t="shared" si="1"/>
        <v>54</v>
      </c>
      <c r="C6297" s="39" t="str">
        <f>IFERROR(__xludf.DUMMYFUNCTION("IF(ISBETWEEN(B6297,60,69), ""Old"", IF(ISBETWEEN(B6297, 20, 29), ""Young"", ""Other""))"),"Other")</f>
        <v>Other</v>
      </c>
    </row>
    <row r="6298" hidden="1">
      <c r="A6298" s="40">
        <v>24560.0</v>
      </c>
      <c r="B6298" s="39">
        <f t="shared" si="1"/>
        <v>54</v>
      </c>
      <c r="C6298" s="39" t="str">
        <f>IFERROR(__xludf.DUMMYFUNCTION("IF(ISBETWEEN(B6298,60,69), ""Old"", IF(ISBETWEEN(B6298, 20, 29), ""Young"", ""Other""))"),"Other")</f>
        <v>Other</v>
      </c>
    </row>
    <row r="6299" hidden="1">
      <c r="A6299" s="40">
        <v>24561.0</v>
      </c>
      <c r="B6299" s="39">
        <f t="shared" si="1"/>
        <v>54</v>
      </c>
      <c r="C6299" s="39" t="str">
        <f>IFERROR(__xludf.DUMMYFUNCTION("IF(ISBETWEEN(B6299,60,69), ""Old"", IF(ISBETWEEN(B6299, 20, 29), ""Young"", ""Other""))"),"Other")</f>
        <v>Other</v>
      </c>
    </row>
    <row r="6300" hidden="1">
      <c r="A6300" s="40">
        <v>24562.0</v>
      </c>
      <c r="B6300" s="39">
        <f t="shared" si="1"/>
        <v>54</v>
      </c>
      <c r="C6300" s="39" t="str">
        <f>IFERROR(__xludf.DUMMYFUNCTION("IF(ISBETWEEN(B6300,60,69), ""Old"", IF(ISBETWEEN(B6300, 20, 29), ""Young"", ""Other""))"),"Other")</f>
        <v>Other</v>
      </c>
    </row>
    <row r="6301" hidden="1">
      <c r="A6301" s="40">
        <v>24563.0</v>
      </c>
      <c r="B6301" s="39">
        <f t="shared" si="1"/>
        <v>54</v>
      </c>
      <c r="C6301" s="39" t="str">
        <f>IFERROR(__xludf.DUMMYFUNCTION("IF(ISBETWEEN(B6301,60,69), ""Old"", IF(ISBETWEEN(B6301, 20, 29), ""Young"", ""Other""))"),"Other")</f>
        <v>Other</v>
      </c>
    </row>
    <row r="6302" hidden="1">
      <c r="A6302" s="40">
        <v>24564.0</v>
      </c>
      <c r="B6302" s="39">
        <f t="shared" si="1"/>
        <v>54</v>
      </c>
      <c r="C6302" s="39" t="str">
        <f>IFERROR(__xludf.DUMMYFUNCTION("IF(ISBETWEEN(B6302,60,69), ""Old"", IF(ISBETWEEN(B6302, 20, 29), ""Young"", ""Other""))"),"Other")</f>
        <v>Other</v>
      </c>
    </row>
    <row r="6303" hidden="1">
      <c r="A6303" s="40">
        <v>24565.0</v>
      </c>
      <c r="B6303" s="39">
        <f t="shared" si="1"/>
        <v>54</v>
      </c>
      <c r="C6303" s="39" t="str">
        <f>IFERROR(__xludf.DUMMYFUNCTION("IF(ISBETWEEN(B6303,60,69), ""Old"", IF(ISBETWEEN(B6303, 20, 29), ""Young"", ""Other""))"),"Other")</f>
        <v>Other</v>
      </c>
    </row>
    <row r="6304" hidden="1">
      <c r="A6304" s="40">
        <v>24566.0</v>
      </c>
      <c r="B6304" s="39">
        <f t="shared" si="1"/>
        <v>54</v>
      </c>
      <c r="C6304" s="39" t="str">
        <f>IFERROR(__xludf.DUMMYFUNCTION("IF(ISBETWEEN(B6304,60,69), ""Old"", IF(ISBETWEEN(B6304, 20, 29), ""Young"", ""Other""))"),"Other")</f>
        <v>Other</v>
      </c>
    </row>
    <row r="6305" hidden="1">
      <c r="A6305" s="40">
        <v>24567.0</v>
      </c>
      <c r="B6305" s="39">
        <f t="shared" si="1"/>
        <v>54</v>
      </c>
      <c r="C6305" s="39" t="str">
        <f>IFERROR(__xludf.DUMMYFUNCTION("IF(ISBETWEEN(B6305,60,69), ""Old"", IF(ISBETWEEN(B6305, 20, 29), ""Young"", ""Other""))"),"Other")</f>
        <v>Other</v>
      </c>
    </row>
    <row r="6306" hidden="1">
      <c r="A6306" s="40">
        <v>24568.0</v>
      </c>
      <c r="B6306" s="39">
        <f t="shared" si="1"/>
        <v>54</v>
      </c>
      <c r="C6306" s="39" t="str">
        <f>IFERROR(__xludf.DUMMYFUNCTION("IF(ISBETWEEN(B6306,60,69), ""Old"", IF(ISBETWEEN(B6306, 20, 29), ""Young"", ""Other""))"),"Other")</f>
        <v>Other</v>
      </c>
    </row>
    <row r="6307" hidden="1">
      <c r="A6307" s="40">
        <v>24569.0</v>
      </c>
      <c r="B6307" s="39">
        <f t="shared" si="1"/>
        <v>54</v>
      </c>
      <c r="C6307" s="39" t="str">
        <f>IFERROR(__xludf.DUMMYFUNCTION("IF(ISBETWEEN(B6307,60,69), ""Old"", IF(ISBETWEEN(B6307, 20, 29), ""Young"", ""Other""))"),"Other")</f>
        <v>Other</v>
      </c>
    </row>
    <row r="6308" hidden="1">
      <c r="A6308" s="40">
        <v>24570.0</v>
      </c>
      <c r="B6308" s="39">
        <f t="shared" si="1"/>
        <v>54</v>
      </c>
      <c r="C6308" s="39" t="str">
        <f>IFERROR(__xludf.DUMMYFUNCTION("IF(ISBETWEEN(B6308,60,69), ""Old"", IF(ISBETWEEN(B6308, 20, 29), ""Young"", ""Other""))"),"Other")</f>
        <v>Other</v>
      </c>
    </row>
    <row r="6309" hidden="1">
      <c r="A6309" s="40">
        <v>24571.0</v>
      </c>
      <c r="B6309" s="39">
        <f t="shared" si="1"/>
        <v>54</v>
      </c>
      <c r="C6309" s="39" t="str">
        <f>IFERROR(__xludf.DUMMYFUNCTION("IF(ISBETWEEN(B6309,60,69), ""Old"", IF(ISBETWEEN(B6309, 20, 29), ""Young"", ""Other""))"),"Other")</f>
        <v>Other</v>
      </c>
    </row>
    <row r="6310" hidden="1">
      <c r="A6310" s="40">
        <v>24572.0</v>
      </c>
      <c r="B6310" s="39">
        <f t="shared" si="1"/>
        <v>54</v>
      </c>
      <c r="C6310" s="39" t="str">
        <f>IFERROR(__xludf.DUMMYFUNCTION("IF(ISBETWEEN(B6310,60,69), ""Old"", IF(ISBETWEEN(B6310, 20, 29), ""Young"", ""Other""))"),"Other")</f>
        <v>Other</v>
      </c>
    </row>
    <row r="6311" hidden="1">
      <c r="A6311" s="40">
        <v>24573.0</v>
      </c>
      <c r="B6311" s="39">
        <f t="shared" si="1"/>
        <v>54</v>
      </c>
      <c r="C6311" s="39" t="str">
        <f>IFERROR(__xludf.DUMMYFUNCTION("IF(ISBETWEEN(B6311,60,69), ""Old"", IF(ISBETWEEN(B6311, 20, 29), ""Young"", ""Other""))"),"Other")</f>
        <v>Other</v>
      </c>
    </row>
    <row r="6312" hidden="1">
      <c r="A6312" s="40">
        <v>24574.0</v>
      </c>
      <c r="B6312" s="39">
        <f t="shared" si="1"/>
        <v>54</v>
      </c>
      <c r="C6312" s="39" t="str">
        <f>IFERROR(__xludf.DUMMYFUNCTION("IF(ISBETWEEN(B6312,60,69), ""Old"", IF(ISBETWEEN(B6312, 20, 29), ""Young"", ""Other""))"),"Other")</f>
        <v>Other</v>
      </c>
    </row>
    <row r="6313" hidden="1">
      <c r="A6313" s="40">
        <v>24575.0</v>
      </c>
      <c r="B6313" s="39">
        <f t="shared" si="1"/>
        <v>54</v>
      </c>
      <c r="C6313" s="39" t="str">
        <f>IFERROR(__xludf.DUMMYFUNCTION("IF(ISBETWEEN(B6313,60,69), ""Old"", IF(ISBETWEEN(B6313, 20, 29), ""Young"", ""Other""))"),"Other")</f>
        <v>Other</v>
      </c>
    </row>
    <row r="6314" hidden="1">
      <c r="A6314" s="40">
        <v>24576.0</v>
      </c>
      <c r="B6314" s="39">
        <f t="shared" si="1"/>
        <v>54</v>
      </c>
      <c r="C6314" s="39" t="str">
        <f>IFERROR(__xludf.DUMMYFUNCTION("IF(ISBETWEEN(B6314,60,69), ""Old"", IF(ISBETWEEN(B6314, 20, 29), ""Young"", ""Other""))"),"Other")</f>
        <v>Other</v>
      </c>
    </row>
    <row r="6315" hidden="1">
      <c r="A6315" s="40">
        <v>24577.0</v>
      </c>
      <c r="B6315" s="39">
        <f t="shared" si="1"/>
        <v>54</v>
      </c>
      <c r="C6315" s="39" t="str">
        <f>IFERROR(__xludf.DUMMYFUNCTION("IF(ISBETWEEN(B6315,60,69), ""Old"", IF(ISBETWEEN(B6315, 20, 29), ""Young"", ""Other""))"),"Other")</f>
        <v>Other</v>
      </c>
    </row>
    <row r="6316" hidden="1">
      <c r="A6316" s="40">
        <v>24578.0</v>
      </c>
      <c r="B6316" s="39">
        <f t="shared" si="1"/>
        <v>54</v>
      </c>
      <c r="C6316" s="39" t="str">
        <f>IFERROR(__xludf.DUMMYFUNCTION("IF(ISBETWEEN(B6316,60,69), ""Old"", IF(ISBETWEEN(B6316, 20, 29), ""Young"", ""Other""))"),"Other")</f>
        <v>Other</v>
      </c>
    </row>
    <row r="6317" hidden="1">
      <c r="A6317" s="40">
        <v>24579.0</v>
      </c>
      <c r="B6317" s="39">
        <f t="shared" si="1"/>
        <v>54</v>
      </c>
      <c r="C6317" s="39" t="str">
        <f>IFERROR(__xludf.DUMMYFUNCTION("IF(ISBETWEEN(B6317,60,69), ""Old"", IF(ISBETWEEN(B6317, 20, 29), ""Young"", ""Other""))"),"Other")</f>
        <v>Other</v>
      </c>
    </row>
    <row r="6318" hidden="1">
      <c r="A6318" s="40">
        <v>24580.0</v>
      </c>
      <c r="B6318" s="39">
        <f t="shared" si="1"/>
        <v>54</v>
      </c>
      <c r="C6318" s="39" t="str">
        <f>IFERROR(__xludf.DUMMYFUNCTION("IF(ISBETWEEN(B6318,60,69), ""Old"", IF(ISBETWEEN(B6318, 20, 29), ""Young"", ""Other""))"),"Other")</f>
        <v>Other</v>
      </c>
    </row>
    <row r="6319" hidden="1">
      <c r="A6319" s="40">
        <v>24581.0</v>
      </c>
      <c r="B6319" s="39">
        <f t="shared" si="1"/>
        <v>54</v>
      </c>
      <c r="C6319" s="39" t="str">
        <f>IFERROR(__xludf.DUMMYFUNCTION("IF(ISBETWEEN(B6319,60,69), ""Old"", IF(ISBETWEEN(B6319, 20, 29), ""Young"", ""Other""))"),"Other")</f>
        <v>Other</v>
      </c>
    </row>
    <row r="6320" hidden="1">
      <c r="A6320" s="40">
        <v>24582.0</v>
      </c>
      <c r="B6320" s="39">
        <f t="shared" si="1"/>
        <v>54</v>
      </c>
      <c r="C6320" s="39" t="str">
        <f>IFERROR(__xludf.DUMMYFUNCTION("IF(ISBETWEEN(B6320,60,69), ""Old"", IF(ISBETWEEN(B6320, 20, 29), ""Young"", ""Other""))"),"Other")</f>
        <v>Other</v>
      </c>
    </row>
    <row r="6321" hidden="1">
      <c r="A6321" s="40">
        <v>24583.0</v>
      </c>
      <c r="B6321" s="39">
        <f t="shared" si="1"/>
        <v>54</v>
      </c>
      <c r="C6321" s="39" t="str">
        <f>IFERROR(__xludf.DUMMYFUNCTION("IF(ISBETWEEN(B6321,60,69), ""Old"", IF(ISBETWEEN(B6321, 20, 29), ""Young"", ""Other""))"),"Other")</f>
        <v>Other</v>
      </c>
    </row>
    <row r="6322" hidden="1">
      <c r="A6322" s="40">
        <v>24584.0</v>
      </c>
      <c r="B6322" s="39">
        <f t="shared" si="1"/>
        <v>54</v>
      </c>
      <c r="C6322" s="39" t="str">
        <f>IFERROR(__xludf.DUMMYFUNCTION("IF(ISBETWEEN(B6322,60,69), ""Old"", IF(ISBETWEEN(B6322, 20, 29), ""Young"", ""Other""))"),"Other")</f>
        <v>Other</v>
      </c>
    </row>
    <row r="6323" hidden="1">
      <c r="A6323" s="40">
        <v>24585.0</v>
      </c>
      <c r="B6323" s="39">
        <f t="shared" si="1"/>
        <v>54</v>
      </c>
      <c r="C6323" s="39" t="str">
        <f>IFERROR(__xludf.DUMMYFUNCTION("IF(ISBETWEEN(B6323,60,69), ""Old"", IF(ISBETWEEN(B6323, 20, 29), ""Young"", ""Other""))"),"Other")</f>
        <v>Other</v>
      </c>
    </row>
    <row r="6324" hidden="1">
      <c r="A6324" s="40">
        <v>24586.0</v>
      </c>
      <c r="B6324" s="39">
        <f t="shared" si="1"/>
        <v>54</v>
      </c>
      <c r="C6324" s="39" t="str">
        <f>IFERROR(__xludf.DUMMYFUNCTION("IF(ISBETWEEN(B6324,60,69), ""Old"", IF(ISBETWEEN(B6324, 20, 29), ""Young"", ""Other""))"),"Other")</f>
        <v>Other</v>
      </c>
    </row>
    <row r="6325" hidden="1">
      <c r="A6325" s="40">
        <v>24587.0</v>
      </c>
      <c r="B6325" s="39">
        <f t="shared" si="1"/>
        <v>54</v>
      </c>
      <c r="C6325" s="39" t="str">
        <f>IFERROR(__xludf.DUMMYFUNCTION("IF(ISBETWEEN(B6325,60,69), ""Old"", IF(ISBETWEEN(B6325, 20, 29), ""Young"", ""Other""))"),"Other")</f>
        <v>Other</v>
      </c>
    </row>
    <row r="6326" hidden="1">
      <c r="A6326" s="40">
        <v>24588.0</v>
      </c>
      <c r="B6326" s="39">
        <f t="shared" si="1"/>
        <v>54</v>
      </c>
      <c r="C6326" s="39" t="str">
        <f>IFERROR(__xludf.DUMMYFUNCTION("IF(ISBETWEEN(B6326,60,69), ""Old"", IF(ISBETWEEN(B6326, 20, 29), ""Young"", ""Other""))"),"Other")</f>
        <v>Other</v>
      </c>
    </row>
    <row r="6327" hidden="1">
      <c r="A6327" s="40">
        <v>24589.0</v>
      </c>
      <c r="B6327" s="39">
        <f t="shared" si="1"/>
        <v>54</v>
      </c>
      <c r="C6327" s="39" t="str">
        <f>IFERROR(__xludf.DUMMYFUNCTION("IF(ISBETWEEN(B6327,60,69), ""Old"", IF(ISBETWEEN(B6327, 20, 29), ""Young"", ""Other""))"),"Other")</f>
        <v>Other</v>
      </c>
    </row>
    <row r="6328" hidden="1">
      <c r="A6328" s="40">
        <v>24590.0</v>
      </c>
      <c r="B6328" s="39">
        <f t="shared" si="1"/>
        <v>54</v>
      </c>
      <c r="C6328" s="39" t="str">
        <f>IFERROR(__xludf.DUMMYFUNCTION("IF(ISBETWEEN(B6328,60,69), ""Old"", IF(ISBETWEEN(B6328, 20, 29), ""Young"", ""Other""))"),"Other")</f>
        <v>Other</v>
      </c>
    </row>
    <row r="6329" hidden="1">
      <c r="A6329" s="40">
        <v>24591.0</v>
      </c>
      <c r="B6329" s="39">
        <f t="shared" si="1"/>
        <v>54</v>
      </c>
      <c r="C6329" s="39" t="str">
        <f>IFERROR(__xludf.DUMMYFUNCTION("IF(ISBETWEEN(B6329,60,69), ""Old"", IF(ISBETWEEN(B6329, 20, 29), ""Young"", ""Other""))"),"Other")</f>
        <v>Other</v>
      </c>
    </row>
    <row r="6330" hidden="1">
      <c r="A6330" s="40">
        <v>24592.0</v>
      </c>
      <c r="B6330" s="39">
        <f t="shared" si="1"/>
        <v>54</v>
      </c>
      <c r="C6330" s="39" t="str">
        <f>IFERROR(__xludf.DUMMYFUNCTION("IF(ISBETWEEN(B6330,60,69), ""Old"", IF(ISBETWEEN(B6330, 20, 29), ""Young"", ""Other""))"),"Other")</f>
        <v>Other</v>
      </c>
    </row>
    <row r="6331" hidden="1">
      <c r="A6331" s="40">
        <v>24593.0</v>
      </c>
      <c r="B6331" s="39">
        <f t="shared" si="1"/>
        <v>54</v>
      </c>
      <c r="C6331" s="39" t="str">
        <f>IFERROR(__xludf.DUMMYFUNCTION("IF(ISBETWEEN(B6331,60,69), ""Old"", IF(ISBETWEEN(B6331, 20, 29), ""Young"", ""Other""))"),"Other")</f>
        <v>Other</v>
      </c>
    </row>
    <row r="6332" hidden="1">
      <c r="A6332" s="40">
        <v>24594.0</v>
      </c>
      <c r="B6332" s="39">
        <f t="shared" si="1"/>
        <v>54</v>
      </c>
      <c r="C6332" s="39" t="str">
        <f>IFERROR(__xludf.DUMMYFUNCTION("IF(ISBETWEEN(B6332,60,69), ""Old"", IF(ISBETWEEN(B6332, 20, 29), ""Young"", ""Other""))"),"Other")</f>
        <v>Other</v>
      </c>
    </row>
    <row r="6333" hidden="1">
      <c r="A6333" s="40">
        <v>24595.0</v>
      </c>
      <c r="B6333" s="39">
        <f t="shared" si="1"/>
        <v>54</v>
      </c>
      <c r="C6333" s="39" t="str">
        <f>IFERROR(__xludf.DUMMYFUNCTION("IF(ISBETWEEN(B6333,60,69), ""Old"", IF(ISBETWEEN(B6333, 20, 29), ""Young"", ""Other""))"),"Other")</f>
        <v>Other</v>
      </c>
    </row>
    <row r="6334" hidden="1">
      <c r="A6334" s="40">
        <v>24596.0</v>
      </c>
      <c r="B6334" s="39">
        <f t="shared" si="1"/>
        <v>54</v>
      </c>
      <c r="C6334" s="39" t="str">
        <f>IFERROR(__xludf.DUMMYFUNCTION("IF(ISBETWEEN(B6334,60,69), ""Old"", IF(ISBETWEEN(B6334, 20, 29), ""Young"", ""Other""))"),"Other")</f>
        <v>Other</v>
      </c>
    </row>
    <row r="6335" hidden="1">
      <c r="A6335" s="40">
        <v>24597.0</v>
      </c>
      <c r="B6335" s="39">
        <f t="shared" si="1"/>
        <v>54</v>
      </c>
      <c r="C6335" s="39" t="str">
        <f>IFERROR(__xludf.DUMMYFUNCTION("IF(ISBETWEEN(B6335,60,69), ""Old"", IF(ISBETWEEN(B6335, 20, 29), ""Young"", ""Other""))"),"Other")</f>
        <v>Other</v>
      </c>
    </row>
    <row r="6336" hidden="1">
      <c r="A6336" s="40">
        <v>24598.0</v>
      </c>
      <c r="B6336" s="39">
        <f t="shared" si="1"/>
        <v>54</v>
      </c>
      <c r="C6336" s="39" t="str">
        <f>IFERROR(__xludf.DUMMYFUNCTION("IF(ISBETWEEN(B6336,60,69), ""Old"", IF(ISBETWEEN(B6336, 20, 29), ""Young"", ""Other""))"),"Other")</f>
        <v>Other</v>
      </c>
    </row>
    <row r="6337" hidden="1">
      <c r="A6337" s="40">
        <v>24599.0</v>
      </c>
      <c r="B6337" s="39">
        <f t="shared" si="1"/>
        <v>54</v>
      </c>
      <c r="C6337" s="39" t="str">
        <f>IFERROR(__xludf.DUMMYFUNCTION("IF(ISBETWEEN(B6337,60,69), ""Old"", IF(ISBETWEEN(B6337, 20, 29), ""Young"", ""Other""))"),"Other")</f>
        <v>Other</v>
      </c>
    </row>
    <row r="6338" hidden="1">
      <c r="A6338" s="40">
        <v>24600.0</v>
      </c>
      <c r="B6338" s="39">
        <f t="shared" si="1"/>
        <v>54</v>
      </c>
      <c r="C6338" s="39" t="str">
        <f>IFERROR(__xludf.DUMMYFUNCTION("IF(ISBETWEEN(B6338,60,69), ""Old"", IF(ISBETWEEN(B6338, 20, 29), ""Young"", ""Other""))"),"Other")</f>
        <v>Other</v>
      </c>
    </row>
    <row r="6339" hidden="1">
      <c r="A6339" s="40">
        <v>24601.0</v>
      </c>
      <c r="B6339" s="39">
        <f t="shared" si="1"/>
        <v>54</v>
      </c>
      <c r="C6339" s="39" t="str">
        <f>IFERROR(__xludf.DUMMYFUNCTION("IF(ISBETWEEN(B6339,60,69), ""Old"", IF(ISBETWEEN(B6339, 20, 29), ""Young"", ""Other""))"),"Other")</f>
        <v>Other</v>
      </c>
    </row>
    <row r="6340" hidden="1">
      <c r="A6340" s="40">
        <v>24602.0</v>
      </c>
      <c r="B6340" s="39">
        <f t="shared" si="1"/>
        <v>54</v>
      </c>
      <c r="C6340" s="39" t="str">
        <f>IFERROR(__xludf.DUMMYFUNCTION("IF(ISBETWEEN(B6340,60,69), ""Old"", IF(ISBETWEEN(B6340, 20, 29), ""Young"", ""Other""))"),"Other")</f>
        <v>Other</v>
      </c>
    </row>
    <row r="6341" hidden="1">
      <c r="A6341" s="40">
        <v>24603.0</v>
      </c>
      <c r="B6341" s="39">
        <f t="shared" si="1"/>
        <v>54</v>
      </c>
      <c r="C6341" s="39" t="str">
        <f>IFERROR(__xludf.DUMMYFUNCTION("IF(ISBETWEEN(B6341,60,69), ""Old"", IF(ISBETWEEN(B6341, 20, 29), ""Young"", ""Other""))"),"Other")</f>
        <v>Other</v>
      </c>
    </row>
    <row r="6342" hidden="1">
      <c r="A6342" s="40">
        <v>24604.0</v>
      </c>
      <c r="B6342" s="39">
        <f t="shared" si="1"/>
        <v>54</v>
      </c>
      <c r="C6342" s="39" t="str">
        <f>IFERROR(__xludf.DUMMYFUNCTION("IF(ISBETWEEN(B6342,60,69), ""Old"", IF(ISBETWEEN(B6342, 20, 29), ""Young"", ""Other""))"),"Other")</f>
        <v>Other</v>
      </c>
    </row>
    <row r="6343" hidden="1">
      <c r="A6343" s="40">
        <v>24605.0</v>
      </c>
      <c r="B6343" s="39">
        <f t="shared" si="1"/>
        <v>54</v>
      </c>
      <c r="C6343" s="39" t="str">
        <f>IFERROR(__xludf.DUMMYFUNCTION("IF(ISBETWEEN(B6343,60,69), ""Old"", IF(ISBETWEEN(B6343, 20, 29), ""Young"", ""Other""))"),"Other")</f>
        <v>Other</v>
      </c>
    </row>
    <row r="6344" hidden="1">
      <c r="A6344" s="40">
        <v>24606.0</v>
      </c>
      <c r="B6344" s="39">
        <f t="shared" si="1"/>
        <v>54</v>
      </c>
      <c r="C6344" s="39" t="str">
        <f>IFERROR(__xludf.DUMMYFUNCTION("IF(ISBETWEEN(B6344,60,69), ""Old"", IF(ISBETWEEN(B6344, 20, 29), ""Young"", ""Other""))"),"Other")</f>
        <v>Other</v>
      </c>
    </row>
    <row r="6345" hidden="1">
      <c r="A6345" s="40">
        <v>24607.0</v>
      </c>
      <c r="B6345" s="39">
        <f t="shared" si="1"/>
        <v>54</v>
      </c>
      <c r="C6345" s="39" t="str">
        <f>IFERROR(__xludf.DUMMYFUNCTION("IF(ISBETWEEN(B6345,60,69), ""Old"", IF(ISBETWEEN(B6345, 20, 29), ""Young"", ""Other""))"),"Other")</f>
        <v>Other</v>
      </c>
    </row>
    <row r="6346" hidden="1">
      <c r="A6346" s="40">
        <v>24608.0</v>
      </c>
      <c r="B6346" s="39">
        <f t="shared" si="1"/>
        <v>54</v>
      </c>
      <c r="C6346" s="39" t="str">
        <f>IFERROR(__xludf.DUMMYFUNCTION("IF(ISBETWEEN(B6346,60,69), ""Old"", IF(ISBETWEEN(B6346, 20, 29), ""Young"", ""Other""))"),"Other")</f>
        <v>Other</v>
      </c>
    </row>
    <row r="6347" hidden="1">
      <c r="A6347" s="40">
        <v>24609.0</v>
      </c>
      <c r="B6347" s="39">
        <f t="shared" si="1"/>
        <v>54</v>
      </c>
      <c r="C6347" s="39" t="str">
        <f>IFERROR(__xludf.DUMMYFUNCTION("IF(ISBETWEEN(B6347,60,69), ""Old"", IF(ISBETWEEN(B6347, 20, 29), ""Young"", ""Other""))"),"Other")</f>
        <v>Other</v>
      </c>
    </row>
    <row r="6348" hidden="1">
      <c r="A6348" s="40">
        <v>24610.0</v>
      </c>
      <c r="B6348" s="39">
        <f t="shared" si="1"/>
        <v>54</v>
      </c>
      <c r="C6348" s="39" t="str">
        <f>IFERROR(__xludf.DUMMYFUNCTION("IF(ISBETWEEN(B6348,60,69), ""Old"", IF(ISBETWEEN(B6348, 20, 29), ""Young"", ""Other""))"),"Other")</f>
        <v>Other</v>
      </c>
    </row>
    <row r="6349" hidden="1">
      <c r="A6349" s="40">
        <v>24611.0</v>
      </c>
      <c r="B6349" s="39">
        <f t="shared" si="1"/>
        <v>54</v>
      </c>
      <c r="C6349" s="39" t="str">
        <f>IFERROR(__xludf.DUMMYFUNCTION("IF(ISBETWEEN(B6349,60,69), ""Old"", IF(ISBETWEEN(B6349, 20, 29), ""Young"", ""Other""))"),"Other")</f>
        <v>Other</v>
      </c>
    </row>
    <row r="6350" hidden="1">
      <c r="A6350" s="40">
        <v>24612.0</v>
      </c>
      <c r="B6350" s="39">
        <f t="shared" si="1"/>
        <v>54</v>
      </c>
      <c r="C6350" s="39" t="str">
        <f>IFERROR(__xludf.DUMMYFUNCTION("IF(ISBETWEEN(B6350,60,69), ""Old"", IF(ISBETWEEN(B6350, 20, 29), ""Young"", ""Other""))"),"Other")</f>
        <v>Other</v>
      </c>
    </row>
    <row r="6351" hidden="1">
      <c r="A6351" s="40">
        <v>24613.0</v>
      </c>
      <c r="B6351" s="39">
        <f t="shared" si="1"/>
        <v>54</v>
      </c>
      <c r="C6351" s="39" t="str">
        <f>IFERROR(__xludf.DUMMYFUNCTION("IF(ISBETWEEN(B6351,60,69), ""Old"", IF(ISBETWEEN(B6351, 20, 29), ""Young"", ""Other""))"),"Other")</f>
        <v>Other</v>
      </c>
    </row>
    <row r="6352" hidden="1">
      <c r="A6352" s="40">
        <v>24614.0</v>
      </c>
      <c r="B6352" s="39">
        <f t="shared" si="1"/>
        <v>54</v>
      </c>
      <c r="C6352" s="39" t="str">
        <f>IFERROR(__xludf.DUMMYFUNCTION("IF(ISBETWEEN(B6352,60,69), ""Old"", IF(ISBETWEEN(B6352, 20, 29), ""Young"", ""Other""))"),"Other")</f>
        <v>Other</v>
      </c>
    </row>
    <row r="6353" hidden="1">
      <c r="A6353" s="40">
        <v>24615.0</v>
      </c>
      <c r="B6353" s="39">
        <f t="shared" si="1"/>
        <v>54</v>
      </c>
      <c r="C6353" s="39" t="str">
        <f>IFERROR(__xludf.DUMMYFUNCTION("IF(ISBETWEEN(B6353,60,69), ""Old"", IF(ISBETWEEN(B6353, 20, 29), ""Young"", ""Other""))"),"Other")</f>
        <v>Other</v>
      </c>
    </row>
    <row r="6354" hidden="1">
      <c r="A6354" s="40">
        <v>24616.0</v>
      </c>
      <c r="B6354" s="39">
        <f t="shared" si="1"/>
        <v>54</v>
      </c>
      <c r="C6354" s="39" t="str">
        <f>IFERROR(__xludf.DUMMYFUNCTION("IF(ISBETWEEN(B6354,60,69), ""Old"", IF(ISBETWEEN(B6354, 20, 29), ""Young"", ""Other""))"),"Other")</f>
        <v>Other</v>
      </c>
    </row>
    <row r="6355" hidden="1">
      <c r="A6355" s="40">
        <v>24617.0</v>
      </c>
      <c r="B6355" s="39">
        <f t="shared" si="1"/>
        <v>54</v>
      </c>
      <c r="C6355" s="39" t="str">
        <f>IFERROR(__xludf.DUMMYFUNCTION("IF(ISBETWEEN(B6355,60,69), ""Old"", IF(ISBETWEEN(B6355, 20, 29), ""Young"", ""Other""))"),"Other")</f>
        <v>Other</v>
      </c>
    </row>
    <row r="6356" hidden="1">
      <c r="A6356" s="40">
        <v>24618.0</v>
      </c>
      <c r="B6356" s="39">
        <f t="shared" si="1"/>
        <v>54</v>
      </c>
      <c r="C6356" s="39" t="str">
        <f>IFERROR(__xludf.DUMMYFUNCTION("IF(ISBETWEEN(B6356,60,69), ""Old"", IF(ISBETWEEN(B6356, 20, 29), ""Young"", ""Other""))"),"Other")</f>
        <v>Other</v>
      </c>
    </row>
    <row r="6357" hidden="1">
      <c r="A6357" s="40">
        <v>24619.0</v>
      </c>
      <c r="B6357" s="39">
        <f t="shared" si="1"/>
        <v>54</v>
      </c>
      <c r="C6357" s="39" t="str">
        <f>IFERROR(__xludf.DUMMYFUNCTION("IF(ISBETWEEN(B6357,60,69), ""Old"", IF(ISBETWEEN(B6357, 20, 29), ""Young"", ""Other""))"),"Other")</f>
        <v>Other</v>
      </c>
    </row>
    <row r="6358" hidden="1">
      <c r="A6358" s="40">
        <v>24620.0</v>
      </c>
      <c r="B6358" s="39">
        <f t="shared" si="1"/>
        <v>54</v>
      </c>
      <c r="C6358" s="39" t="str">
        <f>IFERROR(__xludf.DUMMYFUNCTION("IF(ISBETWEEN(B6358,60,69), ""Old"", IF(ISBETWEEN(B6358, 20, 29), ""Young"", ""Other""))"),"Other")</f>
        <v>Other</v>
      </c>
    </row>
    <row r="6359" hidden="1">
      <c r="A6359" s="40">
        <v>24621.0</v>
      </c>
      <c r="B6359" s="39">
        <f t="shared" si="1"/>
        <v>54</v>
      </c>
      <c r="C6359" s="39" t="str">
        <f>IFERROR(__xludf.DUMMYFUNCTION("IF(ISBETWEEN(B6359,60,69), ""Old"", IF(ISBETWEEN(B6359, 20, 29), ""Young"", ""Other""))"),"Other")</f>
        <v>Other</v>
      </c>
    </row>
    <row r="6360" hidden="1">
      <c r="A6360" s="40">
        <v>24622.0</v>
      </c>
      <c r="B6360" s="39">
        <f t="shared" si="1"/>
        <v>54</v>
      </c>
      <c r="C6360" s="39" t="str">
        <f>IFERROR(__xludf.DUMMYFUNCTION("IF(ISBETWEEN(B6360,60,69), ""Old"", IF(ISBETWEEN(B6360, 20, 29), ""Young"", ""Other""))"),"Other")</f>
        <v>Other</v>
      </c>
    </row>
    <row r="6361" hidden="1">
      <c r="A6361" s="40">
        <v>24623.0</v>
      </c>
      <c r="B6361" s="39">
        <f t="shared" si="1"/>
        <v>54</v>
      </c>
      <c r="C6361" s="39" t="str">
        <f>IFERROR(__xludf.DUMMYFUNCTION("IF(ISBETWEEN(B6361,60,69), ""Old"", IF(ISBETWEEN(B6361, 20, 29), ""Young"", ""Other""))"),"Other")</f>
        <v>Other</v>
      </c>
    </row>
    <row r="6362" hidden="1">
      <c r="A6362" s="40">
        <v>24624.0</v>
      </c>
      <c r="B6362" s="39">
        <f t="shared" si="1"/>
        <v>54</v>
      </c>
      <c r="C6362" s="39" t="str">
        <f>IFERROR(__xludf.DUMMYFUNCTION("IF(ISBETWEEN(B6362,60,69), ""Old"", IF(ISBETWEEN(B6362, 20, 29), ""Young"", ""Other""))"),"Other")</f>
        <v>Other</v>
      </c>
    </row>
    <row r="6363" hidden="1">
      <c r="A6363" s="40">
        <v>24625.0</v>
      </c>
      <c r="B6363" s="39">
        <f t="shared" si="1"/>
        <v>54</v>
      </c>
      <c r="C6363" s="39" t="str">
        <f>IFERROR(__xludf.DUMMYFUNCTION("IF(ISBETWEEN(B6363,60,69), ""Old"", IF(ISBETWEEN(B6363, 20, 29), ""Young"", ""Other""))"),"Other")</f>
        <v>Other</v>
      </c>
    </row>
    <row r="6364" hidden="1">
      <c r="A6364" s="40">
        <v>24626.0</v>
      </c>
      <c r="B6364" s="39">
        <f t="shared" si="1"/>
        <v>54</v>
      </c>
      <c r="C6364" s="39" t="str">
        <f>IFERROR(__xludf.DUMMYFUNCTION("IF(ISBETWEEN(B6364,60,69), ""Old"", IF(ISBETWEEN(B6364, 20, 29), ""Young"", ""Other""))"),"Other")</f>
        <v>Other</v>
      </c>
    </row>
    <row r="6365" hidden="1">
      <c r="A6365" s="40">
        <v>24627.0</v>
      </c>
      <c r="B6365" s="39">
        <f t="shared" si="1"/>
        <v>54</v>
      </c>
      <c r="C6365" s="39" t="str">
        <f>IFERROR(__xludf.DUMMYFUNCTION("IF(ISBETWEEN(B6365,60,69), ""Old"", IF(ISBETWEEN(B6365, 20, 29), ""Young"", ""Other""))"),"Other")</f>
        <v>Other</v>
      </c>
    </row>
    <row r="6366" hidden="1">
      <c r="A6366" s="40">
        <v>24628.0</v>
      </c>
      <c r="B6366" s="39">
        <f t="shared" si="1"/>
        <v>54</v>
      </c>
      <c r="C6366" s="39" t="str">
        <f>IFERROR(__xludf.DUMMYFUNCTION("IF(ISBETWEEN(B6366,60,69), ""Old"", IF(ISBETWEEN(B6366, 20, 29), ""Young"", ""Other""))"),"Other")</f>
        <v>Other</v>
      </c>
    </row>
    <row r="6367" hidden="1">
      <c r="A6367" s="40">
        <v>24629.0</v>
      </c>
      <c r="B6367" s="39">
        <f t="shared" si="1"/>
        <v>54</v>
      </c>
      <c r="C6367" s="39" t="str">
        <f>IFERROR(__xludf.DUMMYFUNCTION("IF(ISBETWEEN(B6367,60,69), ""Old"", IF(ISBETWEEN(B6367, 20, 29), ""Young"", ""Other""))"),"Other")</f>
        <v>Other</v>
      </c>
    </row>
    <row r="6368" hidden="1">
      <c r="A6368" s="40">
        <v>24630.0</v>
      </c>
      <c r="B6368" s="39">
        <f t="shared" si="1"/>
        <v>54</v>
      </c>
      <c r="C6368" s="39" t="str">
        <f>IFERROR(__xludf.DUMMYFUNCTION("IF(ISBETWEEN(B6368,60,69), ""Old"", IF(ISBETWEEN(B6368, 20, 29), ""Young"", ""Other""))"),"Other")</f>
        <v>Other</v>
      </c>
    </row>
    <row r="6369" hidden="1">
      <c r="A6369" s="40">
        <v>24631.0</v>
      </c>
      <c r="B6369" s="39">
        <f t="shared" si="1"/>
        <v>54</v>
      </c>
      <c r="C6369" s="39" t="str">
        <f>IFERROR(__xludf.DUMMYFUNCTION("IF(ISBETWEEN(B6369,60,69), ""Old"", IF(ISBETWEEN(B6369, 20, 29), ""Young"", ""Other""))"),"Other")</f>
        <v>Other</v>
      </c>
    </row>
    <row r="6370" hidden="1">
      <c r="A6370" s="40">
        <v>24632.0</v>
      </c>
      <c r="B6370" s="39">
        <f t="shared" si="1"/>
        <v>54</v>
      </c>
      <c r="C6370" s="39" t="str">
        <f>IFERROR(__xludf.DUMMYFUNCTION("IF(ISBETWEEN(B6370,60,69), ""Old"", IF(ISBETWEEN(B6370, 20, 29), ""Young"", ""Other""))"),"Other")</f>
        <v>Other</v>
      </c>
    </row>
    <row r="6371" hidden="1">
      <c r="A6371" s="40">
        <v>24633.0</v>
      </c>
      <c r="B6371" s="39">
        <f t="shared" si="1"/>
        <v>54</v>
      </c>
      <c r="C6371" s="39" t="str">
        <f>IFERROR(__xludf.DUMMYFUNCTION("IF(ISBETWEEN(B6371,60,69), ""Old"", IF(ISBETWEEN(B6371, 20, 29), ""Young"", ""Other""))"),"Other")</f>
        <v>Other</v>
      </c>
    </row>
    <row r="6372" hidden="1">
      <c r="A6372" s="40">
        <v>24634.0</v>
      </c>
      <c r="B6372" s="39">
        <f t="shared" si="1"/>
        <v>54</v>
      </c>
      <c r="C6372" s="39" t="str">
        <f>IFERROR(__xludf.DUMMYFUNCTION("IF(ISBETWEEN(B6372,60,69), ""Old"", IF(ISBETWEEN(B6372, 20, 29), ""Young"", ""Other""))"),"Other")</f>
        <v>Other</v>
      </c>
    </row>
    <row r="6373" hidden="1">
      <c r="A6373" s="40">
        <v>24635.0</v>
      </c>
      <c r="B6373" s="39">
        <f t="shared" si="1"/>
        <v>54</v>
      </c>
      <c r="C6373" s="39" t="str">
        <f>IFERROR(__xludf.DUMMYFUNCTION("IF(ISBETWEEN(B6373,60,69), ""Old"", IF(ISBETWEEN(B6373, 20, 29), ""Young"", ""Other""))"),"Other")</f>
        <v>Other</v>
      </c>
    </row>
    <row r="6374" hidden="1">
      <c r="A6374" s="40">
        <v>24636.0</v>
      </c>
      <c r="B6374" s="39">
        <f t="shared" si="1"/>
        <v>54</v>
      </c>
      <c r="C6374" s="39" t="str">
        <f>IFERROR(__xludf.DUMMYFUNCTION("IF(ISBETWEEN(B6374,60,69), ""Old"", IF(ISBETWEEN(B6374, 20, 29), ""Young"", ""Other""))"),"Other")</f>
        <v>Other</v>
      </c>
    </row>
    <row r="6375" hidden="1">
      <c r="A6375" s="40">
        <v>24637.0</v>
      </c>
      <c r="B6375" s="39">
        <f t="shared" si="1"/>
        <v>54</v>
      </c>
      <c r="C6375" s="39" t="str">
        <f>IFERROR(__xludf.DUMMYFUNCTION("IF(ISBETWEEN(B6375,60,69), ""Old"", IF(ISBETWEEN(B6375, 20, 29), ""Young"", ""Other""))"),"Other")</f>
        <v>Other</v>
      </c>
    </row>
    <row r="6376" hidden="1">
      <c r="A6376" s="40">
        <v>24638.0</v>
      </c>
      <c r="B6376" s="39">
        <f t="shared" si="1"/>
        <v>54</v>
      </c>
      <c r="C6376" s="39" t="str">
        <f>IFERROR(__xludf.DUMMYFUNCTION("IF(ISBETWEEN(B6376,60,69), ""Old"", IF(ISBETWEEN(B6376, 20, 29), ""Young"", ""Other""))"),"Other")</f>
        <v>Other</v>
      </c>
    </row>
    <row r="6377" hidden="1">
      <c r="A6377" s="40">
        <v>24639.0</v>
      </c>
      <c r="B6377" s="39">
        <f t="shared" si="1"/>
        <v>54</v>
      </c>
      <c r="C6377" s="39" t="str">
        <f>IFERROR(__xludf.DUMMYFUNCTION("IF(ISBETWEEN(B6377,60,69), ""Old"", IF(ISBETWEEN(B6377, 20, 29), ""Young"", ""Other""))"),"Other")</f>
        <v>Other</v>
      </c>
    </row>
    <row r="6378" hidden="1">
      <c r="A6378" s="40">
        <v>24640.0</v>
      </c>
      <c r="B6378" s="39">
        <f t="shared" si="1"/>
        <v>54</v>
      </c>
      <c r="C6378" s="39" t="str">
        <f>IFERROR(__xludf.DUMMYFUNCTION("IF(ISBETWEEN(B6378,60,69), ""Old"", IF(ISBETWEEN(B6378, 20, 29), ""Young"", ""Other""))"),"Other")</f>
        <v>Other</v>
      </c>
    </row>
    <row r="6379" hidden="1">
      <c r="A6379" s="40">
        <v>24641.0</v>
      </c>
      <c r="B6379" s="39">
        <f t="shared" si="1"/>
        <v>54</v>
      </c>
      <c r="C6379" s="39" t="str">
        <f>IFERROR(__xludf.DUMMYFUNCTION("IF(ISBETWEEN(B6379,60,69), ""Old"", IF(ISBETWEEN(B6379, 20, 29), ""Young"", ""Other""))"),"Other")</f>
        <v>Other</v>
      </c>
    </row>
    <row r="6380" hidden="1">
      <c r="A6380" s="40">
        <v>24642.0</v>
      </c>
      <c r="B6380" s="39">
        <f t="shared" si="1"/>
        <v>54</v>
      </c>
      <c r="C6380" s="39" t="str">
        <f>IFERROR(__xludf.DUMMYFUNCTION("IF(ISBETWEEN(B6380,60,69), ""Old"", IF(ISBETWEEN(B6380, 20, 29), ""Young"", ""Other""))"),"Other")</f>
        <v>Other</v>
      </c>
    </row>
    <row r="6381" hidden="1">
      <c r="A6381" s="40">
        <v>24643.0</v>
      </c>
      <c r="B6381" s="39">
        <f t="shared" si="1"/>
        <v>54</v>
      </c>
      <c r="C6381" s="39" t="str">
        <f>IFERROR(__xludf.DUMMYFUNCTION("IF(ISBETWEEN(B6381,60,69), ""Old"", IF(ISBETWEEN(B6381, 20, 29), ""Young"", ""Other""))"),"Other")</f>
        <v>Other</v>
      </c>
    </row>
    <row r="6382" hidden="1">
      <c r="A6382" s="40">
        <v>24644.0</v>
      </c>
      <c r="B6382" s="39">
        <f t="shared" si="1"/>
        <v>54</v>
      </c>
      <c r="C6382" s="39" t="str">
        <f>IFERROR(__xludf.DUMMYFUNCTION("IF(ISBETWEEN(B6382,60,69), ""Old"", IF(ISBETWEEN(B6382, 20, 29), ""Young"", ""Other""))"),"Other")</f>
        <v>Other</v>
      </c>
    </row>
    <row r="6383" hidden="1">
      <c r="A6383" s="40">
        <v>24645.0</v>
      </c>
      <c r="B6383" s="39">
        <f t="shared" si="1"/>
        <v>54</v>
      </c>
      <c r="C6383" s="39" t="str">
        <f>IFERROR(__xludf.DUMMYFUNCTION("IF(ISBETWEEN(B6383,60,69), ""Old"", IF(ISBETWEEN(B6383, 20, 29), ""Young"", ""Other""))"),"Other")</f>
        <v>Other</v>
      </c>
    </row>
    <row r="6384" hidden="1">
      <c r="A6384" s="40">
        <v>24646.0</v>
      </c>
      <c r="B6384" s="39">
        <f t="shared" si="1"/>
        <v>54</v>
      </c>
      <c r="C6384" s="39" t="str">
        <f>IFERROR(__xludf.DUMMYFUNCTION("IF(ISBETWEEN(B6384,60,69), ""Old"", IF(ISBETWEEN(B6384, 20, 29), ""Young"", ""Other""))"),"Other")</f>
        <v>Other</v>
      </c>
    </row>
    <row r="6385" hidden="1">
      <c r="A6385" s="40">
        <v>24647.0</v>
      </c>
      <c r="B6385" s="39">
        <f t="shared" si="1"/>
        <v>54</v>
      </c>
      <c r="C6385" s="39" t="str">
        <f>IFERROR(__xludf.DUMMYFUNCTION("IF(ISBETWEEN(B6385,60,69), ""Old"", IF(ISBETWEEN(B6385, 20, 29), ""Young"", ""Other""))"),"Other")</f>
        <v>Other</v>
      </c>
    </row>
    <row r="6386" hidden="1">
      <c r="A6386" s="40">
        <v>24648.0</v>
      </c>
      <c r="B6386" s="39">
        <f t="shared" si="1"/>
        <v>54</v>
      </c>
      <c r="C6386" s="39" t="str">
        <f>IFERROR(__xludf.DUMMYFUNCTION("IF(ISBETWEEN(B6386,60,69), ""Old"", IF(ISBETWEEN(B6386, 20, 29), ""Young"", ""Other""))"),"Other")</f>
        <v>Other</v>
      </c>
    </row>
    <row r="6387" hidden="1">
      <c r="A6387" s="40">
        <v>24649.0</v>
      </c>
      <c r="B6387" s="39">
        <f t="shared" si="1"/>
        <v>54</v>
      </c>
      <c r="C6387" s="39" t="str">
        <f>IFERROR(__xludf.DUMMYFUNCTION("IF(ISBETWEEN(B6387,60,69), ""Old"", IF(ISBETWEEN(B6387, 20, 29), ""Young"", ""Other""))"),"Other")</f>
        <v>Other</v>
      </c>
    </row>
    <row r="6388" hidden="1">
      <c r="A6388" s="40">
        <v>24650.0</v>
      </c>
      <c r="B6388" s="39">
        <f t="shared" si="1"/>
        <v>54</v>
      </c>
      <c r="C6388" s="39" t="str">
        <f>IFERROR(__xludf.DUMMYFUNCTION("IF(ISBETWEEN(B6388,60,69), ""Old"", IF(ISBETWEEN(B6388, 20, 29), ""Young"", ""Other""))"),"Other")</f>
        <v>Other</v>
      </c>
    </row>
    <row r="6389" hidden="1">
      <c r="A6389" s="40">
        <v>24651.0</v>
      </c>
      <c r="B6389" s="39">
        <f t="shared" si="1"/>
        <v>54</v>
      </c>
      <c r="C6389" s="39" t="str">
        <f>IFERROR(__xludf.DUMMYFUNCTION("IF(ISBETWEEN(B6389,60,69), ""Old"", IF(ISBETWEEN(B6389, 20, 29), ""Young"", ""Other""))"),"Other")</f>
        <v>Other</v>
      </c>
    </row>
    <row r="6390" hidden="1">
      <c r="A6390" s="40">
        <v>24652.0</v>
      </c>
      <c r="B6390" s="39">
        <f t="shared" si="1"/>
        <v>54</v>
      </c>
      <c r="C6390" s="39" t="str">
        <f>IFERROR(__xludf.DUMMYFUNCTION("IF(ISBETWEEN(B6390,60,69), ""Old"", IF(ISBETWEEN(B6390, 20, 29), ""Young"", ""Other""))"),"Other")</f>
        <v>Other</v>
      </c>
    </row>
    <row r="6391" hidden="1">
      <c r="A6391" s="40">
        <v>24653.0</v>
      </c>
      <c r="B6391" s="39">
        <f t="shared" si="1"/>
        <v>54</v>
      </c>
      <c r="C6391" s="39" t="str">
        <f>IFERROR(__xludf.DUMMYFUNCTION("IF(ISBETWEEN(B6391,60,69), ""Old"", IF(ISBETWEEN(B6391, 20, 29), ""Young"", ""Other""))"),"Other")</f>
        <v>Other</v>
      </c>
    </row>
    <row r="6392" hidden="1">
      <c r="A6392" s="40">
        <v>24654.0</v>
      </c>
      <c r="B6392" s="39">
        <f t="shared" si="1"/>
        <v>54</v>
      </c>
      <c r="C6392" s="39" t="str">
        <f>IFERROR(__xludf.DUMMYFUNCTION("IF(ISBETWEEN(B6392,60,69), ""Old"", IF(ISBETWEEN(B6392, 20, 29), ""Young"", ""Other""))"),"Other")</f>
        <v>Other</v>
      </c>
    </row>
    <row r="6393" hidden="1">
      <c r="A6393" s="40">
        <v>24655.0</v>
      </c>
      <c r="B6393" s="39">
        <f t="shared" si="1"/>
        <v>54</v>
      </c>
      <c r="C6393" s="39" t="str">
        <f>IFERROR(__xludf.DUMMYFUNCTION("IF(ISBETWEEN(B6393,60,69), ""Old"", IF(ISBETWEEN(B6393, 20, 29), ""Young"", ""Other""))"),"Other")</f>
        <v>Other</v>
      </c>
    </row>
    <row r="6394" hidden="1">
      <c r="A6394" s="40">
        <v>24656.0</v>
      </c>
      <c r="B6394" s="39">
        <f t="shared" si="1"/>
        <v>54</v>
      </c>
      <c r="C6394" s="39" t="str">
        <f>IFERROR(__xludf.DUMMYFUNCTION("IF(ISBETWEEN(B6394,60,69), ""Old"", IF(ISBETWEEN(B6394, 20, 29), ""Young"", ""Other""))"),"Other")</f>
        <v>Other</v>
      </c>
    </row>
    <row r="6395" hidden="1">
      <c r="A6395" s="40">
        <v>24657.0</v>
      </c>
      <c r="B6395" s="39">
        <f t="shared" si="1"/>
        <v>54</v>
      </c>
      <c r="C6395" s="39" t="str">
        <f>IFERROR(__xludf.DUMMYFUNCTION("IF(ISBETWEEN(B6395,60,69), ""Old"", IF(ISBETWEEN(B6395, 20, 29), ""Young"", ""Other""))"),"Other")</f>
        <v>Other</v>
      </c>
    </row>
    <row r="6396" hidden="1">
      <c r="A6396" s="40">
        <v>24658.0</v>
      </c>
      <c r="B6396" s="39">
        <f t="shared" si="1"/>
        <v>54</v>
      </c>
      <c r="C6396" s="39" t="str">
        <f>IFERROR(__xludf.DUMMYFUNCTION("IF(ISBETWEEN(B6396,60,69), ""Old"", IF(ISBETWEEN(B6396, 20, 29), ""Young"", ""Other""))"),"Other")</f>
        <v>Other</v>
      </c>
    </row>
    <row r="6397" hidden="1">
      <c r="A6397" s="40">
        <v>24659.0</v>
      </c>
      <c r="B6397" s="39">
        <f t="shared" si="1"/>
        <v>54</v>
      </c>
      <c r="C6397" s="39" t="str">
        <f>IFERROR(__xludf.DUMMYFUNCTION("IF(ISBETWEEN(B6397,60,69), ""Old"", IF(ISBETWEEN(B6397, 20, 29), ""Young"", ""Other""))"),"Other")</f>
        <v>Other</v>
      </c>
    </row>
    <row r="6398" hidden="1">
      <c r="A6398" s="40">
        <v>24660.0</v>
      </c>
      <c r="B6398" s="39">
        <f t="shared" si="1"/>
        <v>54</v>
      </c>
      <c r="C6398" s="39" t="str">
        <f>IFERROR(__xludf.DUMMYFUNCTION("IF(ISBETWEEN(B6398,60,69), ""Old"", IF(ISBETWEEN(B6398, 20, 29), ""Young"", ""Other""))"),"Other")</f>
        <v>Other</v>
      </c>
    </row>
    <row r="6399" hidden="1">
      <c r="A6399" s="40">
        <v>24661.0</v>
      </c>
      <c r="B6399" s="39">
        <f t="shared" si="1"/>
        <v>54</v>
      </c>
      <c r="C6399" s="39" t="str">
        <f>IFERROR(__xludf.DUMMYFUNCTION("IF(ISBETWEEN(B6399,60,69), ""Old"", IF(ISBETWEEN(B6399, 20, 29), ""Young"", ""Other""))"),"Other")</f>
        <v>Other</v>
      </c>
    </row>
    <row r="6400" hidden="1">
      <c r="A6400" s="40">
        <v>24662.0</v>
      </c>
      <c r="B6400" s="39">
        <f t="shared" si="1"/>
        <v>54</v>
      </c>
      <c r="C6400" s="39" t="str">
        <f>IFERROR(__xludf.DUMMYFUNCTION("IF(ISBETWEEN(B6400,60,69), ""Old"", IF(ISBETWEEN(B6400, 20, 29), ""Young"", ""Other""))"),"Other")</f>
        <v>Other</v>
      </c>
    </row>
    <row r="6401" hidden="1">
      <c r="A6401" s="40">
        <v>24663.0</v>
      </c>
      <c r="B6401" s="39">
        <f t="shared" si="1"/>
        <v>54</v>
      </c>
      <c r="C6401" s="39" t="str">
        <f>IFERROR(__xludf.DUMMYFUNCTION("IF(ISBETWEEN(B6401,60,69), ""Old"", IF(ISBETWEEN(B6401, 20, 29), ""Young"", ""Other""))"),"Other")</f>
        <v>Other</v>
      </c>
    </row>
    <row r="6402" hidden="1">
      <c r="A6402" s="40">
        <v>24664.0</v>
      </c>
      <c r="B6402" s="39">
        <f t="shared" si="1"/>
        <v>54</v>
      </c>
      <c r="C6402" s="39" t="str">
        <f>IFERROR(__xludf.DUMMYFUNCTION("IF(ISBETWEEN(B6402,60,69), ""Old"", IF(ISBETWEEN(B6402, 20, 29), ""Young"", ""Other""))"),"Other")</f>
        <v>Other</v>
      </c>
    </row>
    <row r="6403" hidden="1">
      <c r="A6403" s="40">
        <v>24665.0</v>
      </c>
      <c r="B6403" s="39">
        <f t="shared" si="1"/>
        <v>54</v>
      </c>
      <c r="C6403" s="39" t="str">
        <f>IFERROR(__xludf.DUMMYFUNCTION("IF(ISBETWEEN(B6403,60,69), ""Old"", IF(ISBETWEEN(B6403, 20, 29), ""Young"", ""Other""))"),"Other")</f>
        <v>Other</v>
      </c>
    </row>
    <row r="6404" hidden="1">
      <c r="A6404" s="40">
        <v>24666.0</v>
      </c>
      <c r="B6404" s="39">
        <f t="shared" si="1"/>
        <v>54</v>
      </c>
      <c r="C6404" s="39" t="str">
        <f>IFERROR(__xludf.DUMMYFUNCTION("IF(ISBETWEEN(B6404,60,69), ""Old"", IF(ISBETWEEN(B6404, 20, 29), ""Young"", ""Other""))"),"Other")</f>
        <v>Other</v>
      </c>
    </row>
    <row r="6405" hidden="1">
      <c r="A6405" s="40">
        <v>24667.0</v>
      </c>
      <c r="B6405" s="39">
        <f t="shared" si="1"/>
        <v>54</v>
      </c>
      <c r="C6405" s="39" t="str">
        <f>IFERROR(__xludf.DUMMYFUNCTION("IF(ISBETWEEN(B6405,60,69), ""Old"", IF(ISBETWEEN(B6405, 20, 29), ""Young"", ""Other""))"),"Other")</f>
        <v>Other</v>
      </c>
    </row>
    <row r="6406" hidden="1">
      <c r="A6406" s="40">
        <v>24668.0</v>
      </c>
      <c r="B6406" s="39">
        <f t="shared" si="1"/>
        <v>54</v>
      </c>
      <c r="C6406" s="39" t="str">
        <f>IFERROR(__xludf.DUMMYFUNCTION("IF(ISBETWEEN(B6406,60,69), ""Old"", IF(ISBETWEEN(B6406, 20, 29), ""Young"", ""Other""))"),"Other")</f>
        <v>Other</v>
      </c>
    </row>
    <row r="6407" hidden="1">
      <c r="A6407" s="40">
        <v>24669.0</v>
      </c>
      <c r="B6407" s="39">
        <f t="shared" si="1"/>
        <v>54</v>
      </c>
      <c r="C6407" s="39" t="str">
        <f>IFERROR(__xludf.DUMMYFUNCTION("IF(ISBETWEEN(B6407,60,69), ""Old"", IF(ISBETWEEN(B6407, 20, 29), ""Young"", ""Other""))"),"Other")</f>
        <v>Other</v>
      </c>
    </row>
    <row r="6408" hidden="1">
      <c r="A6408" s="40">
        <v>24670.0</v>
      </c>
      <c r="B6408" s="39">
        <f t="shared" si="1"/>
        <v>54</v>
      </c>
      <c r="C6408" s="39" t="str">
        <f>IFERROR(__xludf.DUMMYFUNCTION("IF(ISBETWEEN(B6408,60,69), ""Old"", IF(ISBETWEEN(B6408, 20, 29), ""Young"", ""Other""))"),"Other")</f>
        <v>Other</v>
      </c>
    </row>
    <row r="6409" hidden="1">
      <c r="A6409" s="40">
        <v>24671.0</v>
      </c>
      <c r="B6409" s="39">
        <f t="shared" si="1"/>
        <v>54</v>
      </c>
      <c r="C6409" s="39" t="str">
        <f>IFERROR(__xludf.DUMMYFUNCTION("IF(ISBETWEEN(B6409,60,69), ""Old"", IF(ISBETWEEN(B6409, 20, 29), ""Young"", ""Other""))"),"Other")</f>
        <v>Other</v>
      </c>
    </row>
    <row r="6410" hidden="1">
      <c r="A6410" s="40">
        <v>24672.0</v>
      </c>
      <c r="B6410" s="39">
        <f t="shared" si="1"/>
        <v>54</v>
      </c>
      <c r="C6410" s="39" t="str">
        <f>IFERROR(__xludf.DUMMYFUNCTION("IF(ISBETWEEN(B6410,60,69), ""Old"", IF(ISBETWEEN(B6410, 20, 29), ""Young"", ""Other""))"),"Other")</f>
        <v>Other</v>
      </c>
    </row>
    <row r="6411" hidden="1">
      <c r="A6411" s="40">
        <v>24673.0</v>
      </c>
      <c r="B6411" s="39">
        <f t="shared" si="1"/>
        <v>54</v>
      </c>
      <c r="C6411" s="39" t="str">
        <f>IFERROR(__xludf.DUMMYFUNCTION("IF(ISBETWEEN(B6411,60,69), ""Old"", IF(ISBETWEEN(B6411, 20, 29), ""Young"", ""Other""))"),"Other")</f>
        <v>Other</v>
      </c>
    </row>
    <row r="6412" hidden="1">
      <c r="A6412" s="40">
        <v>24674.0</v>
      </c>
      <c r="B6412" s="39">
        <f t="shared" si="1"/>
        <v>54</v>
      </c>
      <c r="C6412" s="39" t="str">
        <f>IFERROR(__xludf.DUMMYFUNCTION("IF(ISBETWEEN(B6412,60,69), ""Old"", IF(ISBETWEEN(B6412, 20, 29), ""Young"", ""Other""))"),"Other")</f>
        <v>Other</v>
      </c>
    </row>
    <row r="6413" hidden="1">
      <c r="A6413" s="40">
        <v>24675.0</v>
      </c>
      <c r="B6413" s="39">
        <f t="shared" si="1"/>
        <v>54</v>
      </c>
      <c r="C6413" s="39" t="str">
        <f>IFERROR(__xludf.DUMMYFUNCTION("IF(ISBETWEEN(B6413,60,69), ""Old"", IF(ISBETWEEN(B6413, 20, 29), ""Young"", ""Other""))"),"Other")</f>
        <v>Other</v>
      </c>
    </row>
    <row r="6414" hidden="1">
      <c r="A6414" s="40">
        <v>24676.0</v>
      </c>
      <c r="B6414" s="39">
        <f t="shared" si="1"/>
        <v>54</v>
      </c>
      <c r="C6414" s="39" t="str">
        <f>IFERROR(__xludf.DUMMYFUNCTION("IF(ISBETWEEN(B6414,60,69), ""Old"", IF(ISBETWEEN(B6414, 20, 29), ""Young"", ""Other""))"),"Other")</f>
        <v>Other</v>
      </c>
    </row>
    <row r="6415" hidden="1">
      <c r="A6415" s="40">
        <v>24677.0</v>
      </c>
      <c r="B6415" s="39">
        <f t="shared" si="1"/>
        <v>54</v>
      </c>
      <c r="C6415" s="39" t="str">
        <f>IFERROR(__xludf.DUMMYFUNCTION("IF(ISBETWEEN(B6415,60,69), ""Old"", IF(ISBETWEEN(B6415, 20, 29), ""Young"", ""Other""))"),"Other")</f>
        <v>Other</v>
      </c>
    </row>
    <row r="6416" hidden="1">
      <c r="A6416" s="40">
        <v>24678.0</v>
      </c>
      <c r="B6416" s="39">
        <f t="shared" si="1"/>
        <v>54</v>
      </c>
      <c r="C6416" s="39" t="str">
        <f>IFERROR(__xludf.DUMMYFUNCTION("IF(ISBETWEEN(B6416,60,69), ""Old"", IF(ISBETWEEN(B6416, 20, 29), ""Young"", ""Other""))"),"Other")</f>
        <v>Other</v>
      </c>
    </row>
    <row r="6417" hidden="1">
      <c r="A6417" s="40">
        <v>24679.0</v>
      </c>
      <c r="B6417" s="39">
        <f t="shared" si="1"/>
        <v>54</v>
      </c>
      <c r="C6417" s="39" t="str">
        <f>IFERROR(__xludf.DUMMYFUNCTION("IF(ISBETWEEN(B6417,60,69), ""Old"", IF(ISBETWEEN(B6417, 20, 29), ""Young"", ""Other""))"),"Other")</f>
        <v>Other</v>
      </c>
    </row>
    <row r="6418" hidden="1">
      <c r="A6418" s="40">
        <v>24680.0</v>
      </c>
      <c r="B6418" s="39">
        <f t="shared" si="1"/>
        <v>54</v>
      </c>
      <c r="C6418" s="39" t="str">
        <f>IFERROR(__xludf.DUMMYFUNCTION("IF(ISBETWEEN(B6418,60,69), ""Old"", IF(ISBETWEEN(B6418, 20, 29), ""Young"", ""Other""))"),"Other")</f>
        <v>Other</v>
      </c>
    </row>
    <row r="6419" hidden="1">
      <c r="A6419" s="40">
        <v>24681.0</v>
      </c>
      <c r="B6419" s="39">
        <f t="shared" si="1"/>
        <v>54</v>
      </c>
      <c r="C6419" s="39" t="str">
        <f>IFERROR(__xludf.DUMMYFUNCTION("IF(ISBETWEEN(B6419,60,69), ""Old"", IF(ISBETWEEN(B6419, 20, 29), ""Young"", ""Other""))"),"Other")</f>
        <v>Other</v>
      </c>
    </row>
    <row r="6420" hidden="1">
      <c r="A6420" s="40">
        <v>24682.0</v>
      </c>
      <c r="B6420" s="39">
        <f t="shared" si="1"/>
        <v>54</v>
      </c>
      <c r="C6420" s="39" t="str">
        <f>IFERROR(__xludf.DUMMYFUNCTION("IF(ISBETWEEN(B6420,60,69), ""Old"", IF(ISBETWEEN(B6420, 20, 29), ""Young"", ""Other""))"),"Other")</f>
        <v>Other</v>
      </c>
    </row>
    <row r="6421" hidden="1">
      <c r="A6421" s="40">
        <v>24683.0</v>
      </c>
      <c r="B6421" s="39">
        <f t="shared" si="1"/>
        <v>54</v>
      </c>
      <c r="C6421" s="39" t="str">
        <f>IFERROR(__xludf.DUMMYFUNCTION("IF(ISBETWEEN(B6421,60,69), ""Old"", IF(ISBETWEEN(B6421, 20, 29), ""Young"", ""Other""))"),"Other")</f>
        <v>Other</v>
      </c>
    </row>
    <row r="6422" hidden="1">
      <c r="A6422" s="40">
        <v>24684.0</v>
      </c>
      <c r="B6422" s="39">
        <f t="shared" si="1"/>
        <v>54</v>
      </c>
      <c r="C6422" s="39" t="str">
        <f>IFERROR(__xludf.DUMMYFUNCTION("IF(ISBETWEEN(B6422,60,69), ""Old"", IF(ISBETWEEN(B6422, 20, 29), ""Young"", ""Other""))"),"Other")</f>
        <v>Other</v>
      </c>
    </row>
    <row r="6423" hidden="1">
      <c r="A6423" s="40">
        <v>24685.0</v>
      </c>
      <c r="B6423" s="39">
        <f t="shared" si="1"/>
        <v>54</v>
      </c>
      <c r="C6423" s="39" t="str">
        <f>IFERROR(__xludf.DUMMYFUNCTION("IF(ISBETWEEN(B6423,60,69), ""Old"", IF(ISBETWEEN(B6423, 20, 29), ""Young"", ""Other""))"),"Other")</f>
        <v>Other</v>
      </c>
    </row>
    <row r="6424" hidden="1">
      <c r="A6424" s="40">
        <v>24686.0</v>
      </c>
      <c r="B6424" s="39">
        <f t="shared" si="1"/>
        <v>54</v>
      </c>
      <c r="C6424" s="39" t="str">
        <f>IFERROR(__xludf.DUMMYFUNCTION("IF(ISBETWEEN(B6424,60,69), ""Old"", IF(ISBETWEEN(B6424, 20, 29), ""Young"", ""Other""))"),"Other")</f>
        <v>Other</v>
      </c>
    </row>
    <row r="6425" hidden="1">
      <c r="A6425" s="40">
        <v>24687.0</v>
      </c>
      <c r="B6425" s="39">
        <f t="shared" si="1"/>
        <v>54</v>
      </c>
      <c r="C6425" s="39" t="str">
        <f>IFERROR(__xludf.DUMMYFUNCTION("IF(ISBETWEEN(B6425,60,69), ""Old"", IF(ISBETWEEN(B6425, 20, 29), ""Young"", ""Other""))"),"Other")</f>
        <v>Other</v>
      </c>
    </row>
    <row r="6426" hidden="1">
      <c r="A6426" s="40">
        <v>24688.0</v>
      </c>
      <c r="B6426" s="39">
        <f t="shared" si="1"/>
        <v>54</v>
      </c>
      <c r="C6426" s="39" t="str">
        <f>IFERROR(__xludf.DUMMYFUNCTION("IF(ISBETWEEN(B6426,60,69), ""Old"", IF(ISBETWEEN(B6426, 20, 29), ""Young"", ""Other""))"),"Other")</f>
        <v>Other</v>
      </c>
    </row>
    <row r="6427" hidden="1">
      <c r="A6427" s="40">
        <v>24689.0</v>
      </c>
      <c r="B6427" s="39">
        <f t="shared" si="1"/>
        <v>54</v>
      </c>
      <c r="C6427" s="39" t="str">
        <f>IFERROR(__xludf.DUMMYFUNCTION("IF(ISBETWEEN(B6427,60,69), ""Old"", IF(ISBETWEEN(B6427, 20, 29), ""Young"", ""Other""))"),"Other")</f>
        <v>Other</v>
      </c>
    </row>
    <row r="6428" hidden="1">
      <c r="A6428" s="40">
        <v>24690.0</v>
      </c>
      <c r="B6428" s="39">
        <f t="shared" si="1"/>
        <v>54</v>
      </c>
      <c r="C6428" s="39" t="str">
        <f>IFERROR(__xludf.DUMMYFUNCTION("IF(ISBETWEEN(B6428,60,69), ""Old"", IF(ISBETWEEN(B6428, 20, 29), ""Young"", ""Other""))"),"Other")</f>
        <v>Other</v>
      </c>
    </row>
    <row r="6429" hidden="1">
      <c r="A6429" s="40">
        <v>24691.0</v>
      </c>
      <c r="B6429" s="39">
        <f t="shared" si="1"/>
        <v>54</v>
      </c>
      <c r="C6429" s="39" t="str">
        <f>IFERROR(__xludf.DUMMYFUNCTION("IF(ISBETWEEN(B6429,60,69), ""Old"", IF(ISBETWEEN(B6429, 20, 29), ""Young"", ""Other""))"),"Other")</f>
        <v>Other</v>
      </c>
    </row>
    <row r="6430" hidden="1">
      <c r="A6430" s="40">
        <v>24692.0</v>
      </c>
      <c r="B6430" s="39">
        <f t="shared" si="1"/>
        <v>54</v>
      </c>
      <c r="C6430" s="39" t="str">
        <f>IFERROR(__xludf.DUMMYFUNCTION("IF(ISBETWEEN(B6430,60,69), ""Old"", IF(ISBETWEEN(B6430, 20, 29), ""Young"", ""Other""))"),"Other")</f>
        <v>Other</v>
      </c>
    </row>
    <row r="6431" hidden="1">
      <c r="A6431" s="40">
        <v>24693.0</v>
      </c>
      <c r="B6431" s="39">
        <f t="shared" si="1"/>
        <v>54</v>
      </c>
      <c r="C6431" s="39" t="str">
        <f>IFERROR(__xludf.DUMMYFUNCTION("IF(ISBETWEEN(B6431,60,69), ""Old"", IF(ISBETWEEN(B6431, 20, 29), ""Young"", ""Other""))"),"Other")</f>
        <v>Other</v>
      </c>
    </row>
    <row r="6432" hidden="1">
      <c r="A6432" s="40">
        <v>24694.0</v>
      </c>
      <c r="B6432" s="39">
        <f t="shared" si="1"/>
        <v>54</v>
      </c>
      <c r="C6432" s="39" t="str">
        <f>IFERROR(__xludf.DUMMYFUNCTION("IF(ISBETWEEN(B6432,60,69), ""Old"", IF(ISBETWEEN(B6432, 20, 29), ""Young"", ""Other""))"),"Other")</f>
        <v>Other</v>
      </c>
    </row>
    <row r="6433" hidden="1">
      <c r="A6433" s="40">
        <v>24695.0</v>
      </c>
      <c r="B6433" s="39">
        <f t="shared" si="1"/>
        <v>54</v>
      </c>
      <c r="C6433" s="39" t="str">
        <f>IFERROR(__xludf.DUMMYFUNCTION("IF(ISBETWEEN(B6433,60,69), ""Old"", IF(ISBETWEEN(B6433, 20, 29), ""Young"", ""Other""))"),"Other")</f>
        <v>Other</v>
      </c>
    </row>
    <row r="6434" hidden="1">
      <c r="A6434" s="40">
        <v>24696.0</v>
      </c>
      <c r="B6434" s="39">
        <f t="shared" si="1"/>
        <v>54</v>
      </c>
      <c r="C6434" s="39" t="str">
        <f>IFERROR(__xludf.DUMMYFUNCTION("IF(ISBETWEEN(B6434,60,69), ""Old"", IF(ISBETWEEN(B6434, 20, 29), ""Young"", ""Other""))"),"Other")</f>
        <v>Other</v>
      </c>
    </row>
    <row r="6435" hidden="1">
      <c r="A6435" s="40">
        <v>24697.0</v>
      </c>
      <c r="B6435" s="39">
        <f t="shared" si="1"/>
        <v>54</v>
      </c>
      <c r="C6435" s="39" t="str">
        <f>IFERROR(__xludf.DUMMYFUNCTION("IF(ISBETWEEN(B6435,60,69), ""Old"", IF(ISBETWEEN(B6435, 20, 29), ""Young"", ""Other""))"),"Other")</f>
        <v>Other</v>
      </c>
    </row>
    <row r="6436" hidden="1">
      <c r="A6436" s="40">
        <v>24698.0</v>
      </c>
      <c r="B6436" s="39">
        <f t="shared" si="1"/>
        <v>54</v>
      </c>
      <c r="C6436" s="39" t="str">
        <f>IFERROR(__xludf.DUMMYFUNCTION("IF(ISBETWEEN(B6436,60,69), ""Old"", IF(ISBETWEEN(B6436, 20, 29), ""Young"", ""Other""))"),"Other")</f>
        <v>Other</v>
      </c>
    </row>
    <row r="6437" hidden="1">
      <c r="A6437" s="40">
        <v>24699.0</v>
      </c>
      <c r="B6437" s="39">
        <f t="shared" si="1"/>
        <v>54</v>
      </c>
      <c r="C6437" s="39" t="str">
        <f>IFERROR(__xludf.DUMMYFUNCTION("IF(ISBETWEEN(B6437,60,69), ""Old"", IF(ISBETWEEN(B6437, 20, 29), ""Young"", ""Other""))"),"Other")</f>
        <v>Other</v>
      </c>
    </row>
    <row r="6438" hidden="1">
      <c r="A6438" s="40">
        <v>24700.0</v>
      </c>
      <c r="B6438" s="39">
        <f t="shared" si="1"/>
        <v>54</v>
      </c>
      <c r="C6438" s="39" t="str">
        <f>IFERROR(__xludf.DUMMYFUNCTION("IF(ISBETWEEN(B6438,60,69), ""Old"", IF(ISBETWEEN(B6438, 20, 29), ""Young"", ""Other""))"),"Other")</f>
        <v>Other</v>
      </c>
    </row>
    <row r="6439" hidden="1">
      <c r="A6439" s="40">
        <v>24701.0</v>
      </c>
      <c r="B6439" s="39">
        <f t="shared" si="1"/>
        <v>54</v>
      </c>
      <c r="C6439" s="39" t="str">
        <f>IFERROR(__xludf.DUMMYFUNCTION("IF(ISBETWEEN(B6439,60,69), ""Old"", IF(ISBETWEEN(B6439, 20, 29), ""Young"", ""Other""))"),"Other")</f>
        <v>Other</v>
      </c>
    </row>
    <row r="6440" hidden="1">
      <c r="A6440" s="40">
        <v>24702.0</v>
      </c>
      <c r="B6440" s="39">
        <f t="shared" si="1"/>
        <v>54</v>
      </c>
      <c r="C6440" s="39" t="str">
        <f>IFERROR(__xludf.DUMMYFUNCTION("IF(ISBETWEEN(B6440,60,69), ""Old"", IF(ISBETWEEN(B6440, 20, 29), ""Young"", ""Other""))"),"Other")</f>
        <v>Other</v>
      </c>
    </row>
    <row r="6441" hidden="1">
      <c r="A6441" s="40">
        <v>24703.0</v>
      </c>
      <c r="B6441" s="39">
        <f t="shared" si="1"/>
        <v>54</v>
      </c>
      <c r="C6441" s="39" t="str">
        <f>IFERROR(__xludf.DUMMYFUNCTION("IF(ISBETWEEN(B6441,60,69), ""Old"", IF(ISBETWEEN(B6441, 20, 29), ""Young"", ""Other""))"),"Other")</f>
        <v>Other</v>
      </c>
    </row>
    <row r="6442" hidden="1">
      <c r="A6442" s="40">
        <v>24704.0</v>
      </c>
      <c r="B6442" s="39">
        <f t="shared" si="1"/>
        <v>54</v>
      </c>
      <c r="C6442" s="39" t="str">
        <f>IFERROR(__xludf.DUMMYFUNCTION("IF(ISBETWEEN(B6442,60,69), ""Old"", IF(ISBETWEEN(B6442, 20, 29), ""Young"", ""Other""))"),"Other")</f>
        <v>Other</v>
      </c>
    </row>
    <row r="6443" hidden="1">
      <c r="A6443" s="40">
        <v>24705.0</v>
      </c>
      <c r="B6443" s="39">
        <f t="shared" si="1"/>
        <v>54</v>
      </c>
      <c r="C6443" s="39" t="str">
        <f>IFERROR(__xludf.DUMMYFUNCTION("IF(ISBETWEEN(B6443,60,69), ""Old"", IF(ISBETWEEN(B6443, 20, 29), ""Young"", ""Other""))"),"Other")</f>
        <v>Other</v>
      </c>
    </row>
    <row r="6444" hidden="1">
      <c r="A6444" s="40">
        <v>24706.0</v>
      </c>
      <c r="B6444" s="39">
        <f t="shared" si="1"/>
        <v>54</v>
      </c>
      <c r="C6444" s="39" t="str">
        <f>IFERROR(__xludf.DUMMYFUNCTION("IF(ISBETWEEN(B6444,60,69), ""Old"", IF(ISBETWEEN(B6444, 20, 29), ""Young"", ""Other""))"),"Other")</f>
        <v>Other</v>
      </c>
    </row>
    <row r="6445" hidden="1">
      <c r="A6445" s="40">
        <v>24707.0</v>
      </c>
      <c r="B6445" s="39">
        <f t="shared" si="1"/>
        <v>54</v>
      </c>
      <c r="C6445" s="39" t="str">
        <f>IFERROR(__xludf.DUMMYFUNCTION("IF(ISBETWEEN(B6445,60,69), ""Old"", IF(ISBETWEEN(B6445, 20, 29), ""Young"", ""Other""))"),"Other")</f>
        <v>Other</v>
      </c>
    </row>
    <row r="6446" hidden="1">
      <c r="A6446" s="40">
        <v>24708.0</v>
      </c>
      <c r="B6446" s="39">
        <f t="shared" si="1"/>
        <v>54</v>
      </c>
      <c r="C6446" s="39" t="str">
        <f>IFERROR(__xludf.DUMMYFUNCTION("IF(ISBETWEEN(B6446,60,69), ""Old"", IF(ISBETWEEN(B6446, 20, 29), ""Young"", ""Other""))"),"Other")</f>
        <v>Other</v>
      </c>
    </row>
    <row r="6447" hidden="1">
      <c r="A6447" s="40">
        <v>24709.0</v>
      </c>
      <c r="B6447" s="39">
        <f t="shared" si="1"/>
        <v>54</v>
      </c>
      <c r="C6447" s="39" t="str">
        <f>IFERROR(__xludf.DUMMYFUNCTION("IF(ISBETWEEN(B6447,60,69), ""Old"", IF(ISBETWEEN(B6447, 20, 29), ""Young"", ""Other""))"),"Other")</f>
        <v>Other</v>
      </c>
    </row>
    <row r="6448" hidden="1">
      <c r="A6448" s="40">
        <v>24710.0</v>
      </c>
      <c r="B6448" s="39">
        <f t="shared" si="1"/>
        <v>54</v>
      </c>
      <c r="C6448" s="39" t="str">
        <f>IFERROR(__xludf.DUMMYFUNCTION("IF(ISBETWEEN(B6448,60,69), ""Old"", IF(ISBETWEEN(B6448, 20, 29), ""Young"", ""Other""))"),"Other")</f>
        <v>Other</v>
      </c>
    </row>
    <row r="6449" hidden="1">
      <c r="A6449" s="40">
        <v>24711.0</v>
      </c>
      <c r="B6449" s="39">
        <f t="shared" si="1"/>
        <v>54</v>
      </c>
      <c r="C6449" s="39" t="str">
        <f>IFERROR(__xludf.DUMMYFUNCTION("IF(ISBETWEEN(B6449,60,69), ""Old"", IF(ISBETWEEN(B6449, 20, 29), ""Young"", ""Other""))"),"Other")</f>
        <v>Other</v>
      </c>
    </row>
    <row r="6450" hidden="1">
      <c r="A6450" s="40">
        <v>24712.0</v>
      </c>
      <c r="B6450" s="39">
        <f t="shared" si="1"/>
        <v>54</v>
      </c>
      <c r="C6450" s="39" t="str">
        <f>IFERROR(__xludf.DUMMYFUNCTION("IF(ISBETWEEN(B6450,60,69), ""Old"", IF(ISBETWEEN(B6450, 20, 29), ""Young"", ""Other""))"),"Other")</f>
        <v>Other</v>
      </c>
    </row>
    <row r="6451" hidden="1">
      <c r="A6451" s="40">
        <v>24713.0</v>
      </c>
      <c r="B6451" s="39">
        <f t="shared" si="1"/>
        <v>54</v>
      </c>
      <c r="C6451" s="39" t="str">
        <f>IFERROR(__xludf.DUMMYFUNCTION("IF(ISBETWEEN(B6451,60,69), ""Old"", IF(ISBETWEEN(B6451, 20, 29), ""Young"", ""Other""))"),"Other")</f>
        <v>Other</v>
      </c>
    </row>
    <row r="6452" hidden="1">
      <c r="A6452" s="40">
        <v>24714.0</v>
      </c>
      <c r="B6452" s="39">
        <f t="shared" si="1"/>
        <v>54</v>
      </c>
      <c r="C6452" s="39" t="str">
        <f>IFERROR(__xludf.DUMMYFUNCTION("IF(ISBETWEEN(B6452,60,69), ""Old"", IF(ISBETWEEN(B6452, 20, 29), ""Young"", ""Other""))"),"Other")</f>
        <v>Other</v>
      </c>
    </row>
    <row r="6453" hidden="1">
      <c r="A6453" s="40">
        <v>24715.0</v>
      </c>
      <c r="B6453" s="39">
        <f t="shared" si="1"/>
        <v>54</v>
      </c>
      <c r="C6453" s="39" t="str">
        <f>IFERROR(__xludf.DUMMYFUNCTION("IF(ISBETWEEN(B6453,60,69), ""Old"", IF(ISBETWEEN(B6453, 20, 29), ""Young"", ""Other""))"),"Other")</f>
        <v>Other</v>
      </c>
    </row>
    <row r="6454" hidden="1">
      <c r="A6454" s="40">
        <v>24716.0</v>
      </c>
      <c r="B6454" s="39">
        <f t="shared" si="1"/>
        <v>54</v>
      </c>
      <c r="C6454" s="39" t="str">
        <f>IFERROR(__xludf.DUMMYFUNCTION("IF(ISBETWEEN(B6454,60,69), ""Old"", IF(ISBETWEEN(B6454, 20, 29), ""Young"", ""Other""))"),"Other")</f>
        <v>Other</v>
      </c>
    </row>
    <row r="6455" hidden="1">
      <c r="A6455" s="40">
        <v>24717.0</v>
      </c>
      <c r="B6455" s="39">
        <f t="shared" si="1"/>
        <v>54</v>
      </c>
      <c r="C6455" s="39" t="str">
        <f>IFERROR(__xludf.DUMMYFUNCTION("IF(ISBETWEEN(B6455,60,69), ""Old"", IF(ISBETWEEN(B6455, 20, 29), ""Young"", ""Other""))"),"Other")</f>
        <v>Other</v>
      </c>
    </row>
    <row r="6456" hidden="1">
      <c r="A6456" s="40">
        <v>24718.0</v>
      </c>
      <c r="B6456" s="39">
        <f t="shared" si="1"/>
        <v>54</v>
      </c>
      <c r="C6456" s="39" t="str">
        <f>IFERROR(__xludf.DUMMYFUNCTION("IF(ISBETWEEN(B6456,60,69), ""Old"", IF(ISBETWEEN(B6456, 20, 29), ""Young"", ""Other""))"),"Other")</f>
        <v>Other</v>
      </c>
    </row>
    <row r="6457" hidden="1">
      <c r="A6457" s="40">
        <v>24719.0</v>
      </c>
      <c r="B6457" s="39">
        <f t="shared" si="1"/>
        <v>54</v>
      </c>
      <c r="C6457" s="39" t="str">
        <f>IFERROR(__xludf.DUMMYFUNCTION("IF(ISBETWEEN(B6457,60,69), ""Old"", IF(ISBETWEEN(B6457, 20, 29), ""Young"", ""Other""))"),"Other")</f>
        <v>Other</v>
      </c>
    </row>
    <row r="6458" hidden="1">
      <c r="A6458" s="40">
        <v>24720.0</v>
      </c>
      <c r="B6458" s="39">
        <f t="shared" si="1"/>
        <v>54</v>
      </c>
      <c r="C6458" s="39" t="str">
        <f>IFERROR(__xludf.DUMMYFUNCTION("IF(ISBETWEEN(B6458,60,69), ""Old"", IF(ISBETWEEN(B6458, 20, 29), ""Young"", ""Other""))"),"Other")</f>
        <v>Other</v>
      </c>
    </row>
    <row r="6459" hidden="1">
      <c r="A6459" s="40">
        <v>24721.0</v>
      </c>
      <c r="B6459" s="39">
        <f t="shared" si="1"/>
        <v>54</v>
      </c>
      <c r="C6459" s="39" t="str">
        <f>IFERROR(__xludf.DUMMYFUNCTION("IF(ISBETWEEN(B6459,60,69), ""Old"", IF(ISBETWEEN(B6459, 20, 29), ""Young"", ""Other""))"),"Other")</f>
        <v>Other</v>
      </c>
    </row>
    <row r="6460" hidden="1">
      <c r="A6460" s="40">
        <v>24722.0</v>
      </c>
      <c r="B6460" s="39">
        <f t="shared" si="1"/>
        <v>54</v>
      </c>
      <c r="C6460" s="39" t="str">
        <f>IFERROR(__xludf.DUMMYFUNCTION("IF(ISBETWEEN(B6460,60,69), ""Old"", IF(ISBETWEEN(B6460, 20, 29), ""Young"", ""Other""))"),"Other")</f>
        <v>Other</v>
      </c>
    </row>
    <row r="6461" hidden="1">
      <c r="A6461" s="40">
        <v>24723.0</v>
      </c>
      <c r="B6461" s="39">
        <f t="shared" si="1"/>
        <v>54</v>
      </c>
      <c r="C6461" s="39" t="str">
        <f>IFERROR(__xludf.DUMMYFUNCTION("IF(ISBETWEEN(B6461,60,69), ""Old"", IF(ISBETWEEN(B6461, 20, 29), ""Young"", ""Other""))"),"Other")</f>
        <v>Other</v>
      </c>
    </row>
    <row r="6462" hidden="1">
      <c r="A6462" s="40">
        <v>24724.0</v>
      </c>
      <c r="B6462" s="39">
        <f t="shared" si="1"/>
        <v>54</v>
      </c>
      <c r="C6462" s="39" t="str">
        <f>IFERROR(__xludf.DUMMYFUNCTION("IF(ISBETWEEN(B6462,60,69), ""Old"", IF(ISBETWEEN(B6462, 20, 29), ""Young"", ""Other""))"),"Other")</f>
        <v>Other</v>
      </c>
    </row>
    <row r="6463" hidden="1">
      <c r="A6463" s="40">
        <v>24725.0</v>
      </c>
      <c r="B6463" s="39">
        <f t="shared" si="1"/>
        <v>54</v>
      </c>
      <c r="C6463" s="39" t="str">
        <f>IFERROR(__xludf.DUMMYFUNCTION("IF(ISBETWEEN(B6463,60,69), ""Old"", IF(ISBETWEEN(B6463, 20, 29), ""Young"", ""Other""))"),"Other")</f>
        <v>Other</v>
      </c>
    </row>
    <row r="6464" hidden="1">
      <c r="A6464" s="40">
        <v>24726.0</v>
      </c>
      <c r="B6464" s="39">
        <f t="shared" si="1"/>
        <v>54</v>
      </c>
      <c r="C6464" s="39" t="str">
        <f>IFERROR(__xludf.DUMMYFUNCTION("IF(ISBETWEEN(B6464,60,69), ""Old"", IF(ISBETWEEN(B6464, 20, 29), ""Young"", ""Other""))"),"Other")</f>
        <v>Other</v>
      </c>
    </row>
    <row r="6465" hidden="1">
      <c r="A6465" s="40">
        <v>24727.0</v>
      </c>
      <c r="B6465" s="39">
        <f t="shared" si="1"/>
        <v>54</v>
      </c>
      <c r="C6465" s="39" t="str">
        <f>IFERROR(__xludf.DUMMYFUNCTION("IF(ISBETWEEN(B6465,60,69), ""Old"", IF(ISBETWEEN(B6465, 20, 29), ""Young"", ""Other""))"),"Other")</f>
        <v>Other</v>
      </c>
    </row>
    <row r="6466" hidden="1">
      <c r="A6466" s="40">
        <v>24728.0</v>
      </c>
      <c r="B6466" s="39">
        <f t="shared" si="1"/>
        <v>54</v>
      </c>
      <c r="C6466" s="39" t="str">
        <f>IFERROR(__xludf.DUMMYFUNCTION("IF(ISBETWEEN(B6466,60,69), ""Old"", IF(ISBETWEEN(B6466, 20, 29), ""Young"", ""Other""))"),"Other")</f>
        <v>Other</v>
      </c>
    </row>
    <row r="6467" hidden="1">
      <c r="A6467" s="40">
        <v>24729.0</v>
      </c>
      <c r="B6467" s="39">
        <f t="shared" si="1"/>
        <v>54</v>
      </c>
      <c r="C6467" s="39" t="str">
        <f>IFERROR(__xludf.DUMMYFUNCTION("IF(ISBETWEEN(B6467,60,69), ""Old"", IF(ISBETWEEN(B6467, 20, 29), ""Young"", ""Other""))"),"Other")</f>
        <v>Other</v>
      </c>
    </row>
    <row r="6468" hidden="1">
      <c r="A6468" s="40">
        <v>24730.0</v>
      </c>
      <c r="B6468" s="39">
        <f t="shared" si="1"/>
        <v>54</v>
      </c>
      <c r="C6468" s="39" t="str">
        <f>IFERROR(__xludf.DUMMYFUNCTION("IF(ISBETWEEN(B6468,60,69), ""Old"", IF(ISBETWEEN(B6468, 20, 29), ""Young"", ""Other""))"),"Other")</f>
        <v>Other</v>
      </c>
    </row>
    <row r="6469" hidden="1">
      <c r="A6469" s="40">
        <v>24731.0</v>
      </c>
      <c r="B6469" s="39">
        <f t="shared" si="1"/>
        <v>54</v>
      </c>
      <c r="C6469" s="39" t="str">
        <f>IFERROR(__xludf.DUMMYFUNCTION("IF(ISBETWEEN(B6469,60,69), ""Old"", IF(ISBETWEEN(B6469, 20, 29), ""Young"", ""Other""))"),"Other")</f>
        <v>Other</v>
      </c>
    </row>
    <row r="6470" hidden="1">
      <c r="A6470" s="40">
        <v>24732.0</v>
      </c>
      <c r="B6470" s="39">
        <f t="shared" si="1"/>
        <v>54</v>
      </c>
      <c r="C6470" s="39" t="str">
        <f>IFERROR(__xludf.DUMMYFUNCTION("IF(ISBETWEEN(B6470,60,69), ""Old"", IF(ISBETWEEN(B6470, 20, 29), ""Young"", ""Other""))"),"Other")</f>
        <v>Other</v>
      </c>
    </row>
    <row r="6471" hidden="1">
      <c r="A6471" s="40">
        <v>24733.0</v>
      </c>
      <c r="B6471" s="39">
        <f t="shared" si="1"/>
        <v>54</v>
      </c>
      <c r="C6471" s="39" t="str">
        <f>IFERROR(__xludf.DUMMYFUNCTION("IF(ISBETWEEN(B6471,60,69), ""Old"", IF(ISBETWEEN(B6471, 20, 29), ""Young"", ""Other""))"),"Other")</f>
        <v>Other</v>
      </c>
    </row>
    <row r="6472" hidden="1">
      <c r="A6472" s="40">
        <v>24734.0</v>
      </c>
      <c r="B6472" s="39">
        <f t="shared" si="1"/>
        <v>54</v>
      </c>
      <c r="C6472" s="39" t="str">
        <f>IFERROR(__xludf.DUMMYFUNCTION("IF(ISBETWEEN(B6472,60,69), ""Old"", IF(ISBETWEEN(B6472, 20, 29), ""Young"", ""Other""))"),"Other")</f>
        <v>Other</v>
      </c>
    </row>
    <row r="6473" hidden="1">
      <c r="A6473" s="40">
        <v>24735.0</v>
      </c>
      <c r="B6473" s="39">
        <f t="shared" si="1"/>
        <v>54</v>
      </c>
      <c r="C6473" s="39" t="str">
        <f>IFERROR(__xludf.DUMMYFUNCTION("IF(ISBETWEEN(B6473,60,69), ""Old"", IF(ISBETWEEN(B6473, 20, 29), ""Young"", ""Other""))"),"Other")</f>
        <v>Other</v>
      </c>
    </row>
    <row r="6474" hidden="1">
      <c r="A6474" s="40">
        <v>24736.0</v>
      </c>
      <c r="B6474" s="39">
        <f t="shared" si="1"/>
        <v>54</v>
      </c>
      <c r="C6474" s="39" t="str">
        <f>IFERROR(__xludf.DUMMYFUNCTION("IF(ISBETWEEN(B6474,60,69), ""Old"", IF(ISBETWEEN(B6474, 20, 29), ""Young"", ""Other""))"),"Other")</f>
        <v>Other</v>
      </c>
    </row>
    <row r="6475" hidden="1">
      <c r="A6475" s="40">
        <v>24737.0</v>
      </c>
      <c r="B6475" s="39">
        <f t="shared" si="1"/>
        <v>54</v>
      </c>
      <c r="C6475" s="39" t="str">
        <f>IFERROR(__xludf.DUMMYFUNCTION("IF(ISBETWEEN(B6475,60,69), ""Old"", IF(ISBETWEEN(B6475, 20, 29), ""Young"", ""Other""))"),"Other")</f>
        <v>Other</v>
      </c>
    </row>
    <row r="6476" hidden="1">
      <c r="A6476" s="40">
        <v>24738.0</v>
      </c>
      <c r="B6476" s="39">
        <f t="shared" si="1"/>
        <v>54</v>
      </c>
      <c r="C6476" s="39" t="str">
        <f>IFERROR(__xludf.DUMMYFUNCTION("IF(ISBETWEEN(B6476,60,69), ""Old"", IF(ISBETWEEN(B6476, 20, 29), ""Young"", ""Other""))"),"Other")</f>
        <v>Other</v>
      </c>
    </row>
    <row r="6477" hidden="1">
      <c r="A6477" s="40">
        <v>24739.0</v>
      </c>
      <c r="B6477" s="39">
        <f t="shared" si="1"/>
        <v>54</v>
      </c>
      <c r="C6477" s="39" t="str">
        <f>IFERROR(__xludf.DUMMYFUNCTION("IF(ISBETWEEN(B6477,60,69), ""Old"", IF(ISBETWEEN(B6477, 20, 29), ""Young"", ""Other""))"),"Other")</f>
        <v>Other</v>
      </c>
    </row>
    <row r="6478" hidden="1">
      <c r="A6478" s="40">
        <v>24740.0</v>
      </c>
      <c r="B6478" s="39">
        <f t="shared" si="1"/>
        <v>54</v>
      </c>
      <c r="C6478" s="39" t="str">
        <f>IFERROR(__xludf.DUMMYFUNCTION("IF(ISBETWEEN(B6478,60,69), ""Old"", IF(ISBETWEEN(B6478, 20, 29), ""Young"", ""Other""))"),"Other")</f>
        <v>Other</v>
      </c>
    </row>
    <row r="6479" hidden="1">
      <c r="A6479" s="40">
        <v>24741.0</v>
      </c>
      <c r="B6479" s="39">
        <f t="shared" si="1"/>
        <v>54</v>
      </c>
      <c r="C6479" s="39" t="str">
        <f>IFERROR(__xludf.DUMMYFUNCTION("IF(ISBETWEEN(B6479,60,69), ""Old"", IF(ISBETWEEN(B6479, 20, 29), ""Young"", ""Other""))"),"Other")</f>
        <v>Other</v>
      </c>
    </row>
    <row r="6480" hidden="1">
      <c r="A6480" s="40">
        <v>24742.0</v>
      </c>
      <c r="B6480" s="39">
        <f t="shared" si="1"/>
        <v>54</v>
      </c>
      <c r="C6480" s="39" t="str">
        <f>IFERROR(__xludf.DUMMYFUNCTION("IF(ISBETWEEN(B6480,60,69), ""Old"", IF(ISBETWEEN(B6480, 20, 29), ""Young"", ""Other""))"),"Other")</f>
        <v>Other</v>
      </c>
    </row>
    <row r="6481" hidden="1">
      <c r="A6481" s="40">
        <v>24743.0</v>
      </c>
      <c r="B6481" s="39">
        <f t="shared" si="1"/>
        <v>54</v>
      </c>
      <c r="C6481" s="39" t="str">
        <f>IFERROR(__xludf.DUMMYFUNCTION("IF(ISBETWEEN(B6481,60,69), ""Old"", IF(ISBETWEEN(B6481, 20, 29), ""Young"", ""Other""))"),"Other")</f>
        <v>Other</v>
      </c>
    </row>
    <row r="6482" hidden="1">
      <c r="A6482" s="40">
        <v>24744.0</v>
      </c>
      <c r="B6482" s="39">
        <f t="shared" si="1"/>
        <v>54</v>
      </c>
      <c r="C6482" s="39" t="str">
        <f>IFERROR(__xludf.DUMMYFUNCTION("IF(ISBETWEEN(B6482,60,69), ""Old"", IF(ISBETWEEN(B6482, 20, 29), ""Young"", ""Other""))"),"Other")</f>
        <v>Other</v>
      </c>
    </row>
    <row r="6483" hidden="1">
      <c r="A6483" s="40">
        <v>24745.0</v>
      </c>
      <c r="B6483" s="39">
        <f t="shared" si="1"/>
        <v>54</v>
      </c>
      <c r="C6483" s="39" t="str">
        <f>IFERROR(__xludf.DUMMYFUNCTION("IF(ISBETWEEN(B6483,60,69), ""Old"", IF(ISBETWEEN(B6483, 20, 29), ""Young"", ""Other""))"),"Other")</f>
        <v>Other</v>
      </c>
    </row>
    <row r="6484" hidden="1">
      <c r="A6484" s="40">
        <v>24746.0</v>
      </c>
      <c r="B6484" s="39">
        <f t="shared" si="1"/>
        <v>54</v>
      </c>
      <c r="C6484" s="39" t="str">
        <f>IFERROR(__xludf.DUMMYFUNCTION("IF(ISBETWEEN(B6484,60,69), ""Old"", IF(ISBETWEEN(B6484, 20, 29), ""Young"", ""Other""))"),"Other")</f>
        <v>Other</v>
      </c>
    </row>
    <row r="6485" hidden="1">
      <c r="A6485" s="40">
        <v>24747.0</v>
      </c>
      <c r="B6485" s="39">
        <f t="shared" si="1"/>
        <v>54</v>
      </c>
      <c r="C6485" s="39" t="str">
        <f>IFERROR(__xludf.DUMMYFUNCTION("IF(ISBETWEEN(B6485,60,69), ""Old"", IF(ISBETWEEN(B6485, 20, 29), ""Young"", ""Other""))"),"Other")</f>
        <v>Other</v>
      </c>
    </row>
    <row r="6486" hidden="1">
      <c r="A6486" s="40">
        <v>24748.0</v>
      </c>
      <c r="B6486" s="39">
        <f t="shared" si="1"/>
        <v>54</v>
      </c>
      <c r="C6486" s="39" t="str">
        <f>IFERROR(__xludf.DUMMYFUNCTION("IF(ISBETWEEN(B6486,60,69), ""Old"", IF(ISBETWEEN(B6486, 20, 29), ""Young"", ""Other""))"),"Other")</f>
        <v>Other</v>
      </c>
    </row>
    <row r="6487" hidden="1">
      <c r="A6487" s="40">
        <v>24749.0</v>
      </c>
      <c r="B6487" s="39">
        <f t="shared" si="1"/>
        <v>54</v>
      </c>
      <c r="C6487" s="39" t="str">
        <f>IFERROR(__xludf.DUMMYFUNCTION("IF(ISBETWEEN(B6487,60,69), ""Old"", IF(ISBETWEEN(B6487, 20, 29), ""Young"", ""Other""))"),"Other")</f>
        <v>Other</v>
      </c>
    </row>
    <row r="6488" hidden="1">
      <c r="A6488" s="40">
        <v>24750.0</v>
      </c>
      <c r="B6488" s="39">
        <f t="shared" si="1"/>
        <v>54</v>
      </c>
      <c r="C6488" s="39" t="str">
        <f>IFERROR(__xludf.DUMMYFUNCTION("IF(ISBETWEEN(B6488,60,69), ""Old"", IF(ISBETWEEN(B6488, 20, 29), ""Young"", ""Other""))"),"Other")</f>
        <v>Other</v>
      </c>
    </row>
    <row r="6489" hidden="1">
      <c r="A6489" s="40">
        <v>24751.0</v>
      </c>
      <c r="B6489" s="39">
        <f t="shared" si="1"/>
        <v>54</v>
      </c>
      <c r="C6489" s="39" t="str">
        <f>IFERROR(__xludf.DUMMYFUNCTION("IF(ISBETWEEN(B6489,60,69), ""Old"", IF(ISBETWEEN(B6489, 20, 29), ""Young"", ""Other""))"),"Other")</f>
        <v>Other</v>
      </c>
    </row>
    <row r="6490" hidden="1">
      <c r="A6490" s="40">
        <v>24752.0</v>
      </c>
      <c r="B6490" s="39">
        <f t="shared" si="1"/>
        <v>54</v>
      </c>
      <c r="C6490" s="39" t="str">
        <f>IFERROR(__xludf.DUMMYFUNCTION("IF(ISBETWEEN(B6490,60,69), ""Old"", IF(ISBETWEEN(B6490, 20, 29), ""Young"", ""Other""))"),"Other")</f>
        <v>Other</v>
      </c>
    </row>
    <row r="6491" hidden="1">
      <c r="A6491" s="40">
        <v>24753.0</v>
      </c>
      <c r="B6491" s="39">
        <f t="shared" si="1"/>
        <v>54</v>
      </c>
      <c r="C6491" s="39" t="str">
        <f>IFERROR(__xludf.DUMMYFUNCTION("IF(ISBETWEEN(B6491,60,69), ""Old"", IF(ISBETWEEN(B6491, 20, 29), ""Young"", ""Other""))"),"Other")</f>
        <v>Other</v>
      </c>
    </row>
    <row r="6492" hidden="1">
      <c r="A6492" s="40">
        <v>24754.0</v>
      </c>
      <c r="B6492" s="39">
        <f t="shared" si="1"/>
        <v>54</v>
      </c>
      <c r="C6492" s="39" t="str">
        <f>IFERROR(__xludf.DUMMYFUNCTION("IF(ISBETWEEN(B6492,60,69), ""Old"", IF(ISBETWEEN(B6492, 20, 29), ""Young"", ""Other""))"),"Other")</f>
        <v>Other</v>
      </c>
    </row>
    <row r="6493" hidden="1">
      <c r="A6493" s="40">
        <v>24755.0</v>
      </c>
      <c r="B6493" s="39">
        <f t="shared" si="1"/>
        <v>54</v>
      </c>
      <c r="C6493" s="39" t="str">
        <f>IFERROR(__xludf.DUMMYFUNCTION("IF(ISBETWEEN(B6493,60,69), ""Old"", IF(ISBETWEEN(B6493, 20, 29), ""Young"", ""Other""))"),"Other")</f>
        <v>Other</v>
      </c>
    </row>
    <row r="6494" hidden="1">
      <c r="A6494" s="40">
        <v>24756.0</v>
      </c>
      <c r="B6494" s="39">
        <f t="shared" si="1"/>
        <v>54</v>
      </c>
      <c r="C6494" s="39" t="str">
        <f>IFERROR(__xludf.DUMMYFUNCTION("IF(ISBETWEEN(B6494,60,69), ""Old"", IF(ISBETWEEN(B6494, 20, 29), ""Young"", ""Other""))"),"Other")</f>
        <v>Other</v>
      </c>
    </row>
    <row r="6495" hidden="1">
      <c r="A6495" s="40">
        <v>24757.0</v>
      </c>
      <c r="B6495" s="39">
        <f t="shared" si="1"/>
        <v>54</v>
      </c>
      <c r="C6495" s="39" t="str">
        <f>IFERROR(__xludf.DUMMYFUNCTION("IF(ISBETWEEN(B6495,60,69), ""Old"", IF(ISBETWEEN(B6495, 20, 29), ""Young"", ""Other""))"),"Other")</f>
        <v>Other</v>
      </c>
    </row>
    <row r="6496" hidden="1">
      <c r="A6496" s="40">
        <v>24758.0</v>
      </c>
      <c r="B6496" s="39">
        <f t="shared" si="1"/>
        <v>54</v>
      </c>
      <c r="C6496" s="39" t="str">
        <f>IFERROR(__xludf.DUMMYFUNCTION("IF(ISBETWEEN(B6496,60,69), ""Old"", IF(ISBETWEEN(B6496, 20, 29), ""Young"", ""Other""))"),"Other")</f>
        <v>Other</v>
      </c>
    </row>
    <row r="6497" hidden="1">
      <c r="A6497" s="40">
        <v>24759.0</v>
      </c>
      <c r="B6497" s="39">
        <f t="shared" si="1"/>
        <v>54</v>
      </c>
      <c r="C6497" s="39" t="str">
        <f>IFERROR(__xludf.DUMMYFUNCTION("IF(ISBETWEEN(B6497,60,69), ""Old"", IF(ISBETWEEN(B6497, 20, 29), ""Young"", ""Other""))"),"Other")</f>
        <v>Other</v>
      </c>
    </row>
    <row r="6498" hidden="1">
      <c r="A6498" s="40">
        <v>24760.0</v>
      </c>
      <c r="B6498" s="39">
        <f t="shared" si="1"/>
        <v>54</v>
      </c>
      <c r="C6498" s="39" t="str">
        <f>IFERROR(__xludf.DUMMYFUNCTION("IF(ISBETWEEN(B6498,60,69), ""Old"", IF(ISBETWEEN(B6498, 20, 29), ""Young"", ""Other""))"),"Other")</f>
        <v>Other</v>
      </c>
    </row>
    <row r="6499" hidden="1">
      <c r="A6499" s="40">
        <v>24761.0</v>
      </c>
      <c r="B6499" s="39">
        <f t="shared" si="1"/>
        <v>54</v>
      </c>
      <c r="C6499" s="39" t="str">
        <f>IFERROR(__xludf.DUMMYFUNCTION("IF(ISBETWEEN(B6499,60,69), ""Old"", IF(ISBETWEEN(B6499, 20, 29), ""Young"", ""Other""))"),"Other")</f>
        <v>Other</v>
      </c>
    </row>
    <row r="6500" hidden="1">
      <c r="A6500" s="40">
        <v>24762.0</v>
      </c>
      <c r="B6500" s="39">
        <f t="shared" si="1"/>
        <v>54</v>
      </c>
      <c r="C6500" s="39" t="str">
        <f>IFERROR(__xludf.DUMMYFUNCTION("IF(ISBETWEEN(B6500,60,69), ""Old"", IF(ISBETWEEN(B6500, 20, 29), ""Young"", ""Other""))"),"Other")</f>
        <v>Other</v>
      </c>
    </row>
    <row r="6501" hidden="1">
      <c r="A6501" s="40">
        <v>24763.0</v>
      </c>
      <c r="B6501" s="39">
        <f t="shared" si="1"/>
        <v>54</v>
      </c>
      <c r="C6501" s="39" t="str">
        <f>IFERROR(__xludf.DUMMYFUNCTION("IF(ISBETWEEN(B6501,60,69), ""Old"", IF(ISBETWEEN(B6501, 20, 29), ""Young"", ""Other""))"),"Other")</f>
        <v>Other</v>
      </c>
    </row>
    <row r="6502" hidden="1">
      <c r="A6502" s="40">
        <v>24764.0</v>
      </c>
      <c r="B6502" s="39">
        <f t="shared" si="1"/>
        <v>54</v>
      </c>
      <c r="C6502" s="39" t="str">
        <f>IFERROR(__xludf.DUMMYFUNCTION("IF(ISBETWEEN(B6502,60,69), ""Old"", IF(ISBETWEEN(B6502, 20, 29), ""Young"", ""Other""))"),"Other")</f>
        <v>Other</v>
      </c>
    </row>
    <row r="6503" hidden="1">
      <c r="A6503" s="40">
        <v>24765.0</v>
      </c>
      <c r="B6503" s="39">
        <f t="shared" si="1"/>
        <v>54</v>
      </c>
      <c r="C6503" s="39" t="str">
        <f>IFERROR(__xludf.DUMMYFUNCTION("IF(ISBETWEEN(B6503,60,69), ""Old"", IF(ISBETWEEN(B6503, 20, 29), ""Young"", ""Other""))"),"Other")</f>
        <v>Other</v>
      </c>
    </row>
    <row r="6504" hidden="1">
      <c r="A6504" s="40">
        <v>24766.0</v>
      </c>
      <c r="B6504" s="39">
        <f t="shared" si="1"/>
        <v>54</v>
      </c>
      <c r="C6504" s="39" t="str">
        <f>IFERROR(__xludf.DUMMYFUNCTION("IF(ISBETWEEN(B6504,60,69), ""Old"", IF(ISBETWEEN(B6504, 20, 29), ""Young"", ""Other""))"),"Other")</f>
        <v>Other</v>
      </c>
    </row>
    <row r="6505" hidden="1">
      <c r="A6505" s="40">
        <v>24767.0</v>
      </c>
      <c r="B6505" s="39">
        <f t="shared" si="1"/>
        <v>54</v>
      </c>
      <c r="C6505" s="39" t="str">
        <f>IFERROR(__xludf.DUMMYFUNCTION("IF(ISBETWEEN(B6505,60,69), ""Old"", IF(ISBETWEEN(B6505, 20, 29), ""Young"", ""Other""))"),"Other")</f>
        <v>Other</v>
      </c>
    </row>
    <row r="6506" hidden="1">
      <c r="A6506" s="40">
        <v>24768.0</v>
      </c>
      <c r="B6506" s="39">
        <f t="shared" si="1"/>
        <v>54</v>
      </c>
      <c r="C6506" s="39" t="str">
        <f>IFERROR(__xludf.DUMMYFUNCTION("IF(ISBETWEEN(B6506,60,69), ""Old"", IF(ISBETWEEN(B6506, 20, 29), ""Young"", ""Other""))"),"Other")</f>
        <v>Other</v>
      </c>
    </row>
    <row r="6507" hidden="1">
      <c r="A6507" s="40">
        <v>24769.0</v>
      </c>
      <c r="B6507" s="39">
        <f t="shared" si="1"/>
        <v>54</v>
      </c>
      <c r="C6507" s="39" t="str">
        <f>IFERROR(__xludf.DUMMYFUNCTION("IF(ISBETWEEN(B6507,60,69), ""Old"", IF(ISBETWEEN(B6507, 20, 29), ""Young"", ""Other""))"),"Other")</f>
        <v>Other</v>
      </c>
    </row>
    <row r="6508" hidden="1">
      <c r="A6508" s="40">
        <v>24770.0</v>
      </c>
      <c r="B6508" s="39">
        <f t="shared" si="1"/>
        <v>54</v>
      </c>
      <c r="C6508" s="39" t="str">
        <f>IFERROR(__xludf.DUMMYFUNCTION("IF(ISBETWEEN(B6508,60,69), ""Old"", IF(ISBETWEEN(B6508, 20, 29), ""Young"", ""Other""))"),"Other")</f>
        <v>Other</v>
      </c>
    </row>
    <row r="6509" hidden="1">
      <c r="A6509" s="40">
        <v>24771.0</v>
      </c>
      <c r="B6509" s="39">
        <f t="shared" si="1"/>
        <v>54</v>
      </c>
      <c r="C6509" s="39" t="str">
        <f>IFERROR(__xludf.DUMMYFUNCTION("IF(ISBETWEEN(B6509,60,69), ""Old"", IF(ISBETWEEN(B6509, 20, 29), ""Young"", ""Other""))"),"Other")</f>
        <v>Other</v>
      </c>
    </row>
    <row r="6510" hidden="1">
      <c r="A6510" s="40">
        <v>24772.0</v>
      </c>
      <c r="B6510" s="39">
        <f t="shared" si="1"/>
        <v>54</v>
      </c>
      <c r="C6510" s="39" t="str">
        <f>IFERROR(__xludf.DUMMYFUNCTION("IF(ISBETWEEN(B6510,60,69), ""Old"", IF(ISBETWEEN(B6510, 20, 29), ""Young"", ""Other""))"),"Other")</f>
        <v>Other</v>
      </c>
    </row>
    <row r="6511" hidden="1">
      <c r="A6511" s="40">
        <v>24773.0</v>
      </c>
      <c r="B6511" s="39">
        <f t="shared" si="1"/>
        <v>54</v>
      </c>
      <c r="C6511" s="39" t="str">
        <f>IFERROR(__xludf.DUMMYFUNCTION("IF(ISBETWEEN(B6511,60,69), ""Old"", IF(ISBETWEEN(B6511, 20, 29), ""Young"", ""Other""))"),"Other")</f>
        <v>Other</v>
      </c>
    </row>
    <row r="6512" hidden="1">
      <c r="A6512" s="40">
        <v>24774.0</v>
      </c>
      <c r="B6512" s="39">
        <f t="shared" si="1"/>
        <v>54</v>
      </c>
      <c r="C6512" s="39" t="str">
        <f>IFERROR(__xludf.DUMMYFUNCTION("IF(ISBETWEEN(B6512,60,69), ""Old"", IF(ISBETWEEN(B6512, 20, 29), ""Young"", ""Other""))"),"Other")</f>
        <v>Other</v>
      </c>
    </row>
    <row r="6513" hidden="1">
      <c r="A6513" s="40">
        <v>24775.0</v>
      </c>
      <c r="B6513" s="39">
        <f t="shared" si="1"/>
        <v>54</v>
      </c>
      <c r="C6513" s="39" t="str">
        <f>IFERROR(__xludf.DUMMYFUNCTION("IF(ISBETWEEN(B6513,60,69), ""Old"", IF(ISBETWEEN(B6513, 20, 29), ""Young"", ""Other""))"),"Other")</f>
        <v>Other</v>
      </c>
    </row>
    <row r="6514" hidden="1">
      <c r="A6514" s="40">
        <v>24776.0</v>
      </c>
      <c r="B6514" s="39">
        <f t="shared" si="1"/>
        <v>54</v>
      </c>
      <c r="C6514" s="39" t="str">
        <f>IFERROR(__xludf.DUMMYFUNCTION("IF(ISBETWEEN(B6514,60,69), ""Old"", IF(ISBETWEEN(B6514, 20, 29), ""Young"", ""Other""))"),"Other")</f>
        <v>Other</v>
      </c>
    </row>
    <row r="6515" hidden="1">
      <c r="A6515" s="40">
        <v>24777.0</v>
      </c>
      <c r="B6515" s="39">
        <f t="shared" si="1"/>
        <v>54</v>
      </c>
      <c r="C6515" s="39" t="str">
        <f>IFERROR(__xludf.DUMMYFUNCTION("IF(ISBETWEEN(B6515,60,69), ""Old"", IF(ISBETWEEN(B6515, 20, 29), ""Young"", ""Other""))"),"Other")</f>
        <v>Other</v>
      </c>
    </row>
    <row r="6516" hidden="1">
      <c r="A6516" s="40">
        <v>24778.0</v>
      </c>
      <c r="B6516" s="39">
        <f t="shared" si="1"/>
        <v>54</v>
      </c>
      <c r="C6516" s="39" t="str">
        <f>IFERROR(__xludf.DUMMYFUNCTION("IF(ISBETWEEN(B6516,60,69), ""Old"", IF(ISBETWEEN(B6516, 20, 29), ""Young"", ""Other""))"),"Other")</f>
        <v>Other</v>
      </c>
    </row>
    <row r="6517" hidden="1">
      <c r="A6517" s="40">
        <v>24779.0</v>
      </c>
      <c r="B6517" s="39">
        <f t="shared" si="1"/>
        <v>54</v>
      </c>
      <c r="C6517" s="39" t="str">
        <f>IFERROR(__xludf.DUMMYFUNCTION("IF(ISBETWEEN(B6517,60,69), ""Old"", IF(ISBETWEEN(B6517, 20, 29), ""Young"", ""Other""))"),"Other")</f>
        <v>Other</v>
      </c>
    </row>
    <row r="6518" hidden="1">
      <c r="A6518" s="40">
        <v>24780.0</v>
      </c>
      <c r="B6518" s="39">
        <f t="shared" si="1"/>
        <v>54</v>
      </c>
      <c r="C6518" s="39" t="str">
        <f>IFERROR(__xludf.DUMMYFUNCTION("IF(ISBETWEEN(B6518,60,69), ""Old"", IF(ISBETWEEN(B6518, 20, 29), ""Young"", ""Other""))"),"Other")</f>
        <v>Other</v>
      </c>
    </row>
    <row r="6519" hidden="1">
      <c r="A6519" s="40">
        <v>24781.0</v>
      </c>
      <c r="B6519" s="39">
        <f t="shared" si="1"/>
        <v>54</v>
      </c>
      <c r="C6519" s="39" t="str">
        <f>IFERROR(__xludf.DUMMYFUNCTION("IF(ISBETWEEN(B6519,60,69), ""Old"", IF(ISBETWEEN(B6519, 20, 29), ""Young"", ""Other""))"),"Other")</f>
        <v>Other</v>
      </c>
    </row>
    <row r="6520" hidden="1">
      <c r="A6520" s="40">
        <v>24782.0</v>
      </c>
      <c r="B6520" s="39">
        <f t="shared" si="1"/>
        <v>54</v>
      </c>
      <c r="C6520" s="39" t="str">
        <f>IFERROR(__xludf.DUMMYFUNCTION("IF(ISBETWEEN(B6520,60,69), ""Old"", IF(ISBETWEEN(B6520, 20, 29), ""Young"", ""Other""))"),"Other")</f>
        <v>Other</v>
      </c>
    </row>
    <row r="6521" hidden="1">
      <c r="A6521" s="40">
        <v>24783.0</v>
      </c>
      <c r="B6521" s="39">
        <f t="shared" si="1"/>
        <v>54</v>
      </c>
      <c r="C6521" s="39" t="str">
        <f>IFERROR(__xludf.DUMMYFUNCTION("IF(ISBETWEEN(B6521,60,69), ""Old"", IF(ISBETWEEN(B6521, 20, 29), ""Young"", ""Other""))"),"Other")</f>
        <v>Other</v>
      </c>
    </row>
    <row r="6522" hidden="1">
      <c r="A6522" s="40">
        <v>24784.0</v>
      </c>
      <c r="B6522" s="39">
        <f t="shared" si="1"/>
        <v>54</v>
      </c>
      <c r="C6522" s="39" t="str">
        <f>IFERROR(__xludf.DUMMYFUNCTION("IF(ISBETWEEN(B6522,60,69), ""Old"", IF(ISBETWEEN(B6522, 20, 29), ""Young"", ""Other""))"),"Other")</f>
        <v>Other</v>
      </c>
    </row>
    <row r="6523" hidden="1">
      <c r="A6523" s="40">
        <v>24785.0</v>
      </c>
      <c r="B6523" s="39">
        <f t="shared" si="1"/>
        <v>54</v>
      </c>
      <c r="C6523" s="39" t="str">
        <f>IFERROR(__xludf.DUMMYFUNCTION("IF(ISBETWEEN(B6523,60,69), ""Old"", IF(ISBETWEEN(B6523, 20, 29), ""Young"", ""Other""))"),"Other")</f>
        <v>Other</v>
      </c>
    </row>
    <row r="6524" hidden="1">
      <c r="A6524" s="40">
        <v>24786.0</v>
      </c>
      <c r="B6524" s="39">
        <f t="shared" si="1"/>
        <v>54</v>
      </c>
      <c r="C6524" s="39" t="str">
        <f>IFERROR(__xludf.DUMMYFUNCTION("IF(ISBETWEEN(B6524,60,69), ""Old"", IF(ISBETWEEN(B6524, 20, 29), ""Young"", ""Other""))"),"Other")</f>
        <v>Other</v>
      </c>
    </row>
    <row r="6525" hidden="1">
      <c r="A6525" s="40">
        <v>24787.0</v>
      </c>
      <c r="B6525" s="39">
        <f t="shared" si="1"/>
        <v>54</v>
      </c>
      <c r="C6525" s="39" t="str">
        <f>IFERROR(__xludf.DUMMYFUNCTION("IF(ISBETWEEN(B6525,60,69), ""Old"", IF(ISBETWEEN(B6525, 20, 29), ""Young"", ""Other""))"),"Other")</f>
        <v>Other</v>
      </c>
    </row>
    <row r="6526" hidden="1">
      <c r="A6526" s="40">
        <v>24788.0</v>
      </c>
      <c r="B6526" s="39">
        <f t="shared" si="1"/>
        <v>54</v>
      </c>
      <c r="C6526" s="39" t="str">
        <f>IFERROR(__xludf.DUMMYFUNCTION("IF(ISBETWEEN(B6526,60,69), ""Old"", IF(ISBETWEEN(B6526, 20, 29), ""Young"", ""Other""))"),"Other")</f>
        <v>Other</v>
      </c>
    </row>
    <row r="6527" hidden="1">
      <c r="A6527" s="40">
        <v>24789.0</v>
      </c>
      <c r="B6527" s="39">
        <f t="shared" si="1"/>
        <v>54</v>
      </c>
      <c r="C6527" s="39" t="str">
        <f>IFERROR(__xludf.DUMMYFUNCTION("IF(ISBETWEEN(B6527,60,69), ""Old"", IF(ISBETWEEN(B6527, 20, 29), ""Young"", ""Other""))"),"Other")</f>
        <v>Other</v>
      </c>
    </row>
    <row r="6528" hidden="1">
      <c r="A6528" s="40">
        <v>24790.0</v>
      </c>
      <c r="B6528" s="39">
        <f t="shared" si="1"/>
        <v>54</v>
      </c>
      <c r="C6528" s="39" t="str">
        <f>IFERROR(__xludf.DUMMYFUNCTION("IF(ISBETWEEN(B6528,60,69), ""Old"", IF(ISBETWEEN(B6528, 20, 29), ""Young"", ""Other""))"),"Other")</f>
        <v>Other</v>
      </c>
    </row>
    <row r="6529" hidden="1">
      <c r="A6529" s="40">
        <v>24791.0</v>
      </c>
      <c r="B6529" s="39">
        <f t="shared" si="1"/>
        <v>54</v>
      </c>
      <c r="C6529" s="39" t="str">
        <f>IFERROR(__xludf.DUMMYFUNCTION("IF(ISBETWEEN(B6529,60,69), ""Old"", IF(ISBETWEEN(B6529, 20, 29), ""Young"", ""Other""))"),"Other")</f>
        <v>Other</v>
      </c>
    </row>
    <row r="6530" hidden="1">
      <c r="A6530" s="40">
        <v>24792.0</v>
      </c>
      <c r="B6530" s="39">
        <f t="shared" si="1"/>
        <v>54</v>
      </c>
      <c r="C6530" s="39" t="str">
        <f>IFERROR(__xludf.DUMMYFUNCTION("IF(ISBETWEEN(B6530,60,69), ""Old"", IF(ISBETWEEN(B6530, 20, 29), ""Young"", ""Other""))"),"Other")</f>
        <v>Other</v>
      </c>
    </row>
    <row r="6531" hidden="1">
      <c r="A6531" s="40">
        <v>24793.0</v>
      </c>
      <c r="B6531" s="39">
        <f t="shared" si="1"/>
        <v>54</v>
      </c>
      <c r="C6531" s="39" t="str">
        <f>IFERROR(__xludf.DUMMYFUNCTION("IF(ISBETWEEN(B6531,60,69), ""Old"", IF(ISBETWEEN(B6531, 20, 29), ""Young"", ""Other""))"),"Other")</f>
        <v>Other</v>
      </c>
    </row>
    <row r="6532" hidden="1">
      <c r="A6532" s="40">
        <v>24794.0</v>
      </c>
      <c r="B6532" s="39">
        <f t="shared" si="1"/>
        <v>54</v>
      </c>
      <c r="C6532" s="39" t="str">
        <f>IFERROR(__xludf.DUMMYFUNCTION("IF(ISBETWEEN(B6532,60,69), ""Old"", IF(ISBETWEEN(B6532, 20, 29), ""Young"", ""Other""))"),"Other")</f>
        <v>Other</v>
      </c>
    </row>
    <row r="6533" hidden="1">
      <c r="A6533" s="40">
        <v>24795.0</v>
      </c>
      <c r="B6533" s="39">
        <f t="shared" si="1"/>
        <v>54</v>
      </c>
      <c r="C6533" s="39" t="str">
        <f>IFERROR(__xludf.DUMMYFUNCTION("IF(ISBETWEEN(B6533,60,69), ""Old"", IF(ISBETWEEN(B6533, 20, 29), ""Young"", ""Other""))"),"Other")</f>
        <v>Other</v>
      </c>
    </row>
    <row r="6534" hidden="1">
      <c r="A6534" s="40">
        <v>24796.0</v>
      </c>
      <c r="B6534" s="39">
        <f t="shared" si="1"/>
        <v>54</v>
      </c>
      <c r="C6534" s="39" t="str">
        <f>IFERROR(__xludf.DUMMYFUNCTION("IF(ISBETWEEN(B6534,60,69), ""Old"", IF(ISBETWEEN(B6534, 20, 29), ""Young"", ""Other""))"),"Other")</f>
        <v>Other</v>
      </c>
    </row>
    <row r="6535" hidden="1">
      <c r="A6535" s="40">
        <v>24797.0</v>
      </c>
      <c r="B6535" s="39">
        <f t="shared" si="1"/>
        <v>54</v>
      </c>
      <c r="C6535" s="39" t="str">
        <f>IFERROR(__xludf.DUMMYFUNCTION("IF(ISBETWEEN(B6535,60,69), ""Old"", IF(ISBETWEEN(B6535, 20, 29), ""Young"", ""Other""))"),"Other")</f>
        <v>Other</v>
      </c>
    </row>
    <row r="6536" hidden="1">
      <c r="A6536" s="40">
        <v>24798.0</v>
      </c>
      <c r="B6536" s="39">
        <f t="shared" si="1"/>
        <v>54</v>
      </c>
      <c r="C6536" s="39" t="str">
        <f>IFERROR(__xludf.DUMMYFUNCTION("IF(ISBETWEEN(B6536,60,69), ""Old"", IF(ISBETWEEN(B6536, 20, 29), ""Young"", ""Other""))"),"Other")</f>
        <v>Other</v>
      </c>
    </row>
    <row r="6537" hidden="1">
      <c r="A6537" s="40">
        <v>24799.0</v>
      </c>
      <c r="B6537" s="39">
        <f t="shared" si="1"/>
        <v>54</v>
      </c>
      <c r="C6537" s="39" t="str">
        <f>IFERROR(__xludf.DUMMYFUNCTION("IF(ISBETWEEN(B6537,60,69), ""Old"", IF(ISBETWEEN(B6537, 20, 29), ""Young"", ""Other""))"),"Other")</f>
        <v>Other</v>
      </c>
    </row>
    <row r="6538" hidden="1">
      <c r="A6538" s="40">
        <v>24800.0</v>
      </c>
      <c r="B6538" s="39">
        <f t="shared" si="1"/>
        <v>54</v>
      </c>
      <c r="C6538" s="39" t="str">
        <f>IFERROR(__xludf.DUMMYFUNCTION("IF(ISBETWEEN(B6538,60,69), ""Old"", IF(ISBETWEEN(B6538, 20, 29), ""Young"", ""Other""))"),"Other")</f>
        <v>Other</v>
      </c>
    </row>
    <row r="6539" hidden="1">
      <c r="A6539" s="40">
        <v>24801.0</v>
      </c>
      <c r="B6539" s="39">
        <f t="shared" si="1"/>
        <v>54</v>
      </c>
      <c r="C6539" s="39" t="str">
        <f>IFERROR(__xludf.DUMMYFUNCTION("IF(ISBETWEEN(B6539,60,69), ""Old"", IF(ISBETWEEN(B6539, 20, 29), ""Young"", ""Other""))"),"Other")</f>
        <v>Other</v>
      </c>
    </row>
    <row r="6540" hidden="1">
      <c r="A6540" s="40">
        <v>24802.0</v>
      </c>
      <c r="B6540" s="39">
        <f t="shared" si="1"/>
        <v>54</v>
      </c>
      <c r="C6540" s="39" t="str">
        <f>IFERROR(__xludf.DUMMYFUNCTION("IF(ISBETWEEN(B6540,60,69), ""Old"", IF(ISBETWEEN(B6540, 20, 29), ""Young"", ""Other""))"),"Other")</f>
        <v>Other</v>
      </c>
    </row>
    <row r="6541" hidden="1">
      <c r="A6541" s="40">
        <v>24803.0</v>
      </c>
      <c r="B6541" s="39">
        <f t="shared" si="1"/>
        <v>54</v>
      </c>
      <c r="C6541" s="39" t="str">
        <f>IFERROR(__xludf.DUMMYFUNCTION("IF(ISBETWEEN(B6541,60,69), ""Old"", IF(ISBETWEEN(B6541, 20, 29), ""Young"", ""Other""))"),"Other")</f>
        <v>Other</v>
      </c>
    </row>
    <row r="6542" hidden="1">
      <c r="A6542" s="40">
        <v>24804.0</v>
      </c>
      <c r="B6542" s="39">
        <f t="shared" si="1"/>
        <v>54</v>
      </c>
      <c r="C6542" s="39" t="str">
        <f>IFERROR(__xludf.DUMMYFUNCTION("IF(ISBETWEEN(B6542,60,69), ""Old"", IF(ISBETWEEN(B6542, 20, 29), ""Young"", ""Other""))"),"Other")</f>
        <v>Other</v>
      </c>
    </row>
    <row r="6543" hidden="1">
      <c r="A6543" s="40">
        <v>24805.0</v>
      </c>
      <c r="B6543" s="39">
        <f t="shared" si="1"/>
        <v>54</v>
      </c>
      <c r="C6543" s="39" t="str">
        <f>IFERROR(__xludf.DUMMYFUNCTION("IF(ISBETWEEN(B6543,60,69), ""Old"", IF(ISBETWEEN(B6543, 20, 29), ""Young"", ""Other""))"),"Other")</f>
        <v>Other</v>
      </c>
    </row>
    <row r="6544" hidden="1">
      <c r="A6544" s="40">
        <v>24806.0</v>
      </c>
      <c r="B6544" s="39">
        <f t="shared" si="1"/>
        <v>54</v>
      </c>
      <c r="C6544" s="39" t="str">
        <f>IFERROR(__xludf.DUMMYFUNCTION("IF(ISBETWEEN(B6544,60,69), ""Old"", IF(ISBETWEEN(B6544, 20, 29), ""Young"", ""Other""))"),"Other")</f>
        <v>Other</v>
      </c>
    </row>
    <row r="6545" hidden="1">
      <c r="A6545" s="40">
        <v>24807.0</v>
      </c>
      <c r="B6545" s="39">
        <f t="shared" si="1"/>
        <v>54</v>
      </c>
      <c r="C6545" s="39" t="str">
        <f>IFERROR(__xludf.DUMMYFUNCTION("IF(ISBETWEEN(B6545,60,69), ""Old"", IF(ISBETWEEN(B6545, 20, 29), ""Young"", ""Other""))"),"Other")</f>
        <v>Other</v>
      </c>
    </row>
    <row r="6546" hidden="1">
      <c r="A6546" s="40">
        <v>24808.0</v>
      </c>
      <c r="B6546" s="39">
        <f t="shared" si="1"/>
        <v>54</v>
      </c>
      <c r="C6546" s="39" t="str">
        <f>IFERROR(__xludf.DUMMYFUNCTION("IF(ISBETWEEN(B6546,60,69), ""Old"", IF(ISBETWEEN(B6546, 20, 29), ""Young"", ""Other""))"),"Other")</f>
        <v>Other</v>
      </c>
    </row>
    <row r="6547" hidden="1">
      <c r="A6547" s="40">
        <v>24809.0</v>
      </c>
      <c r="B6547" s="39">
        <f t="shared" si="1"/>
        <v>54</v>
      </c>
      <c r="C6547" s="39" t="str">
        <f>IFERROR(__xludf.DUMMYFUNCTION("IF(ISBETWEEN(B6547,60,69), ""Old"", IF(ISBETWEEN(B6547, 20, 29), ""Young"", ""Other""))"),"Other")</f>
        <v>Other</v>
      </c>
    </row>
    <row r="6548" hidden="1">
      <c r="A6548" s="40">
        <v>24810.0</v>
      </c>
      <c r="B6548" s="39">
        <f t="shared" si="1"/>
        <v>54</v>
      </c>
      <c r="C6548" s="39" t="str">
        <f>IFERROR(__xludf.DUMMYFUNCTION("IF(ISBETWEEN(B6548,60,69), ""Old"", IF(ISBETWEEN(B6548, 20, 29), ""Young"", ""Other""))"),"Other")</f>
        <v>Other</v>
      </c>
    </row>
    <row r="6549" hidden="1">
      <c r="A6549" s="40">
        <v>24811.0</v>
      </c>
      <c r="B6549" s="39">
        <f t="shared" si="1"/>
        <v>54</v>
      </c>
      <c r="C6549" s="39" t="str">
        <f>IFERROR(__xludf.DUMMYFUNCTION("IF(ISBETWEEN(B6549,60,69), ""Old"", IF(ISBETWEEN(B6549, 20, 29), ""Young"", ""Other""))"),"Other")</f>
        <v>Other</v>
      </c>
    </row>
    <row r="6550" hidden="1">
      <c r="A6550" s="40">
        <v>24812.0</v>
      </c>
      <c r="B6550" s="39">
        <f t="shared" si="1"/>
        <v>54</v>
      </c>
      <c r="C6550" s="39" t="str">
        <f>IFERROR(__xludf.DUMMYFUNCTION("IF(ISBETWEEN(B6550,60,69), ""Old"", IF(ISBETWEEN(B6550, 20, 29), ""Young"", ""Other""))"),"Other")</f>
        <v>Other</v>
      </c>
    </row>
    <row r="6551" hidden="1">
      <c r="A6551" s="40">
        <v>24813.0</v>
      </c>
      <c r="B6551" s="39">
        <f t="shared" si="1"/>
        <v>54</v>
      </c>
      <c r="C6551" s="39" t="str">
        <f>IFERROR(__xludf.DUMMYFUNCTION("IF(ISBETWEEN(B6551,60,69), ""Old"", IF(ISBETWEEN(B6551, 20, 29), ""Young"", ""Other""))"),"Other")</f>
        <v>Other</v>
      </c>
    </row>
    <row r="6552" hidden="1">
      <c r="A6552" s="40">
        <v>24814.0</v>
      </c>
      <c r="B6552" s="39">
        <f t="shared" si="1"/>
        <v>54</v>
      </c>
      <c r="C6552" s="39" t="str">
        <f>IFERROR(__xludf.DUMMYFUNCTION("IF(ISBETWEEN(B6552,60,69), ""Old"", IF(ISBETWEEN(B6552, 20, 29), ""Young"", ""Other""))"),"Other")</f>
        <v>Other</v>
      </c>
    </row>
    <row r="6553" hidden="1">
      <c r="A6553" s="40">
        <v>24815.0</v>
      </c>
      <c r="B6553" s="39">
        <f t="shared" si="1"/>
        <v>54</v>
      </c>
      <c r="C6553" s="39" t="str">
        <f>IFERROR(__xludf.DUMMYFUNCTION("IF(ISBETWEEN(B6553,60,69), ""Old"", IF(ISBETWEEN(B6553, 20, 29), ""Young"", ""Other""))"),"Other")</f>
        <v>Other</v>
      </c>
    </row>
    <row r="6554" hidden="1">
      <c r="A6554" s="40">
        <v>24816.0</v>
      </c>
      <c r="B6554" s="39">
        <f t="shared" si="1"/>
        <v>54</v>
      </c>
      <c r="C6554" s="39" t="str">
        <f>IFERROR(__xludf.DUMMYFUNCTION("IF(ISBETWEEN(B6554,60,69), ""Old"", IF(ISBETWEEN(B6554, 20, 29), ""Young"", ""Other""))"),"Other")</f>
        <v>Other</v>
      </c>
    </row>
    <row r="6555" hidden="1">
      <c r="A6555" s="40">
        <v>24817.0</v>
      </c>
      <c r="B6555" s="39">
        <f t="shared" si="1"/>
        <v>54</v>
      </c>
      <c r="C6555" s="39" t="str">
        <f>IFERROR(__xludf.DUMMYFUNCTION("IF(ISBETWEEN(B6555,60,69), ""Old"", IF(ISBETWEEN(B6555, 20, 29), ""Young"", ""Other""))"),"Other")</f>
        <v>Other</v>
      </c>
    </row>
    <row r="6556" hidden="1">
      <c r="A6556" s="40">
        <v>24818.0</v>
      </c>
      <c r="B6556" s="39">
        <f t="shared" si="1"/>
        <v>54</v>
      </c>
      <c r="C6556" s="39" t="str">
        <f>IFERROR(__xludf.DUMMYFUNCTION("IF(ISBETWEEN(B6556,60,69), ""Old"", IF(ISBETWEEN(B6556, 20, 29), ""Young"", ""Other""))"),"Other")</f>
        <v>Other</v>
      </c>
    </row>
    <row r="6557" hidden="1">
      <c r="A6557" s="40">
        <v>24819.0</v>
      </c>
      <c r="B6557" s="39">
        <f t="shared" si="1"/>
        <v>54</v>
      </c>
      <c r="C6557" s="39" t="str">
        <f>IFERROR(__xludf.DUMMYFUNCTION("IF(ISBETWEEN(B6557,60,69), ""Old"", IF(ISBETWEEN(B6557, 20, 29), ""Young"", ""Other""))"),"Other")</f>
        <v>Other</v>
      </c>
    </row>
    <row r="6558" hidden="1">
      <c r="A6558" s="40">
        <v>24820.0</v>
      </c>
      <c r="B6558" s="39">
        <f t="shared" si="1"/>
        <v>54</v>
      </c>
      <c r="C6558" s="39" t="str">
        <f>IFERROR(__xludf.DUMMYFUNCTION("IF(ISBETWEEN(B6558,60,69), ""Old"", IF(ISBETWEEN(B6558, 20, 29), ""Young"", ""Other""))"),"Other")</f>
        <v>Other</v>
      </c>
    </row>
    <row r="6559" hidden="1">
      <c r="A6559" s="40">
        <v>24821.0</v>
      </c>
      <c r="B6559" s="39">
        <f t="shared" si="1"/>
        <v>54</v>
      </c>
      <c r="C6559" s="39" t="str">
        <f>IFERROR(__xludf.DUMMYFUNCTION("IF(ISBETWEEN(B6559,60,69), ""Old"", IF(ISBETWEEN(B6559, 20, 29), ""Young"", ""Other""))"),"Other")</f>
        <v>Other</v>
      </c>
    </row>
    <row r="6560" hidden="1">
      <c r="A6560" s="40">
        <v>24822.0</v>
      </c>
      <c r="B6560" s="39">
        <f t="shared" si="1"/>
        <v>54</v>
      </c>
      <c r="C6560" s="39" t="str">
        <f>IFERROR(__xludf.DUMMYFUNCTION("IF(ISBETWEEN(B6560,60,69), ""Old"", IF(ISBETWEEN(B6560, 20, 29), ""Young"", ""Other""))"),"Other")</f>
        <v>Other</v>
      </c>
    </row>
    <row r="6561" hidden="1">
      <c r="A6561" s="40">
        <v>24823.0</v>
      </c>
      <c r="B6561" s="39">
        <f t="shared" si="1"/>
        <v>54</v>
      </c>
      <c r="C6561" s="39" t="str">
        <f>IFERROR(__xludf.DUMMYFUNCTION("IF(ISBETWEEN(B6561,60,69), ""Old"", IF(ISBETWEEN(B6561, 20, 29), ""Young"", ""Other""))"),"Other")</f>
        <v>Other</v>
      </c>
    </row>
    <row r="6562" hidden="1">
      <c r="A6562" s="40">
        <v>24824.0</v>
      </c>
      <c r="B6562" s="39">
        <f t="shared" si="1"/>
        <v>54</v>
      </c>
      <c r="C6562" s="39" t="str">
        <f>IFERROR(__xludf.DUMMYFUNCTION("IF(ISBETWEEN(B6562,60,69), ""Old"", IF(ISBETWEEN(B6562, 20, 29), ""Young"", ""Other""))"),"Other")</f>
        <v>Other</v>
      </c>
    </row>
    <row r="6563" hidden="1">
      <c r="A6563" s="40">
        <v>24825.0</v>
      </c>
      <c r="B6563" s="39">
        <f t="shared" si="1"/>
        <v>54</v>
      </c>
      <c r="C6563" s="39" t="str">
        <f>IFERROR(__xludf.DUMMYFUNCTION("IF(ISBETWEEN(B6563,60,69), ""Old"", IF(ISBETWEEN(B6563, 20, 29), ""Young"", ""Other""))"),"Other")</f>
        <v>Other</v>
      </c>
    </row>
    <row r="6564" hidden="1">
      <c r="A6564" s="40">
        <v>24826.0</v>
      </c>
      <c r="B6564" s="39">
        <f t="shared" si="1"/>
        <v>54</v>
      </c>
      <c r="C6564" s="39" t="str">
        <f>IFERROR(__xludf.DUMMYFUNCTION("IF(ISBETWEEN(B6564,60,69), ""Old"", IF(ISBETWEEN(B6564, 20, 29), ""Young"", ""Other""))"),"Other")</f>
        <v>Other</v>
      </c>
    </row>
    <row r="6565" hidden="1">
      <c r="A6565" s="40">
        <v>24827.0</v>
      </c>
      <c r="B6565" s="39">
        <f t="shared" si="1"/>
        <v>54</v>
      </c>
      <c r="C6565" s="39" t="str">
        <f>IFERROR(__xludf.DUMMYFUNCTION("IF(ISBETWEEN(B6565,60,69), ""Old"", IF(ISBETWEEN(B6565, 20, 29), ""Young"", ""Other""))"),"Other")</f>
        <v>Other</v>
      </c>
    </row>
    <row r="6566" hidden="1">
      <c r="A6566" s="40">
        <v>24828.0</v>
      </c>
      <c r="B6566" s="39">
        <f t="shared" si="1"/>
        <v>54</v>
      </c>
      <c r="C6566" s="39" t="str">
        <f>IFERROR(__xludf.DUMMYFUNCTION("IF(ISBETWEEN(B6566,60,69), ""Old"", IF(ISBETWEEN(B6566, 20, 29), ""Young"", ""Other""))"),"Other")</f>
        <v>Other</v>
      </c>
    </row>
    <row r="6567" hidden="1">
      <c r="A6567" s="40">
        <v>24829.0</v>
      </c>
      <c r="B6567" s="39">
        <f t="shared" si="1"/>
        <v>54</v>
      </c>
      <c r="C6567" s="39" t="str">
        <f>IFERROR(__xludf.DUMMYFUNCTION("IF(ISBETWEEN(B6567,60,69), ""Old"", IF(ISBETWEEN(B6567, 20, 29), ""Young"", ""Other""))"),"Other")</f>
        <v>Other</v>
      </c>
    </row>
    <row r="6568" hidden="1">
      <c r="A6568" s="40">
        <v>24830.0</v>
      </c>
      <c r="B6568" s="39">
        <f t="shared" si="1"/>
        <v>54</v>
      </c>
      <c r="C6568" s="39" t="str">
        <f>IFERROR(__xludf.DUMMYFUNCTION("IF(ISBETWEEN(B6568,60,69), ""Old"", IF(ISBETWEEN(B6568, 20, 29), ""Young"", ""Other""))"),"Other")</f>
        <v>Other</v>
      </c>
    </row>
    <row r="6569" hidden="1">
      <c r="A6569" s="40">
        <v>24831.0</v>
      </c>
      <c r="B6569" s="39">
        <f t="shared" si="1"/>
        <v>54</v>
      </c>
      <c r="C6569" s="39" t="str">
        <f>IFERROR(__xludf.DUMMYFUNCTION("IF(ISBETWEEN(B6569,60,69), ""Old"", IF(ISBETWEEN(B6569, 20, 29), ""Young"", ""Other""))"),"Other")</f>
        <v>Other</v>
      </c>
    </row>
    <row r="6570" hidden="1">
      <c r="A6570" s="40">
        <v>24832.0</v>
      </c>
      <c r="B6570" s="39">
        <f t="shared" si="1"/>
        <v>54</v>
      </c>
      <c r="C6570" s="39" t="str">
        <f>IFERROR(__xludf.DUMMYFUNCTION("IF(ISBETWEEN(B6570,60,69), ""Old"", IF(ISBETWEEN(B6570, 20, 29), ""Young"", ""Other""))"),"Other")</f>
        <v>Other</v>
      </c>
    </row>
    <row r="6571" hidden="1">
      <c r="A6571" s="40">
        <v>24833.0</v>
      </c>
      <c r="B6571" s="39">
        <f t="shared" si="1"/>
        <v>54</v>
      </c>
      <c r="C6571" s="39" t="str">
        <f>IFERROR(__xludf.DUMMYFUNCTION("IF(ISBETWEEN(B6571,60,69), ""Old"", IF(ISBETWEEN(B6571, 20, 29), ""Young"", ""Other""))"),"Other")</f>
        <v>Other</v>
      </c>
    </row>
    <row r="6572" hidden="1">
      <c r="A6572" s="40">
        <v>24834.0</v>
      </c>
      <c r="B6572" s="39">
        <f t="shared" si="1"/>
        <v>54</v>
      </c>
      <c r="C6572" s="39" t="str">
        <f>IFERROR(__xludf.DUMMYFUNCTION("IF(ISBETWEEN(B6572,60,69), ""Old"", IF(ISBETWEEN(B6572, 20, 29), ""Young"", ""Other""))"),"Other")</f>
        <v>Other</v>
      </c>
    </row>
    <row r="6573" hidden="1">
      <c r="A6573" s="40">
        <v>24835.0</v>
      </c>
      <c r="B6573" s="39">
        <f t="shared" si="1"/>
        <v>54</v>
      </c>
      <c r="C6573" s="39" t="str">
        <f>IFERROR(__xludf.DUMMYFUNCTION("IF(ISBETWEEN(B6573,60,69), ""Old"", IF(ISBETWEEN(B6573, 20, 29), ""Young"", ""Other""))"),"Other")</f>
        <v>Other</v>
      </c>
    </row>
    <row r="6574" hidden="1">
      <c r="A6574" s="40">
        <v>24836.0</v>
      </c>
      <c r="B6574" s="39">
        <f t="shared" si="1"/>
        <v>54</v>
      </c>
      <c r="C6574" s="39" t="str">
        <f>IFERROR(__xludf.DUMMYFUNCTION("IF(ISBETWEEN(B6574,60,69), ""Old"", IF(ISBETWEEN(B6574, 20, 29), ""Young"", ""Other""))"),"Other")</f>
        <v>Other</v>
      </c>
    </row>
    <row r="6575" hidden="1">
      <c r="A6575" s="40">
        <v>24837.0</v>
      </c>
      <c r="B6575" s="39">
        <f t="shared" si="1"/>
        <v>54</v>
      </c>
      <c r="C6575" s="39" t="str">
        <f>IFERROR(__xludf.DUMMYFUNCTION("IF(ISBETWEEN(B6575,60,69), ""Old"", IF(ISBETWEEN(B6575, 20, 29), ""Young"", ""Other""))"),"Other")</f>
        <v>Other</v>
      </c>
    </row>
    <row r="6576" hidden="1">
      <c r="A6576" s="40">
        <v>24838.0</v>
      </c>
      <c r="B6576" s="39">
        <f t="shared" si="1"/>
        <v>54</v>
      </c>
      <c r="C6576" s="39" t="str">
        <f>IFERROR(__xludf.DUMMYFUNCTION("IF(ISBETWEEN(B6576,60,69), ""Old"", IF(ISBETWEEN(B6576, 20, 29), ""Young"", ""Other""))"),"Other")</f>
        <v>Other</v>
      </c>
    </row>
    <row r="6577" hidden="1">
      <c r="A6577" s="40">
        <v>24839.0</v>
      </c>
      <c r="B6577" s="39">
        <f t="shared" si="1"/>
        <v>53</v>
      </c>
      <c r="C6577" s="39" t="str">
        <f>IFERROR(__xludf.DUMMYFUNCTION("IF(ISBETWEEN(B6577,60,69), ""Old"", IF(ISBETWEEN(B6577, 20, 29), ""Young"", ""Other""))"),"Other")</f>
        <v>Other</v>
      </c>
    </row>
    <row r="6578" hidden="1">
      <c r="A6578" s="40">
        <v>24840.0</v>
      </c>
      <c r="B6578" s="39">
        <f t="shared" si="1"/>
        <v>53</v>
      </c>
      <c r="C6578" s="39" t="str">
        <f>IFERROR(__xludf.DUMMYFUNCTION("IF(ISBETWEEN(B6578,60,69), ""Old"", IF(ISBETWEEN(B6578, 20, 29), ""Young"", ""Other""))"),"Other")</f>
        <v>Other</v>
      </c>
    </row>
    <row r="6579" hidden="1">
      <c r="A6579" s="40">
        <v>24841.0</v>
      </c>
      <c r="B6579" s="39">
        <f t="shared" si="1"/>
        <v>53</v>
      </c>
      <c r="C6579" s="39" t="str">
        <f>IFERROR(__xludf.DUMMYFUNCTION("IF(ISBETWEEN(B6579,60,69), ""Old"", IF(ISBETWEEN(B6579, 20, 29), ""Young"", ""Other""))"),"Other")</f>
        <v>Other</v>
      </c>
    </row>
    <row r="6580" hidden="1">
      <c r="A6580" s="40">
        <v>24842.0</v>
      </c>
      <c r="B6580" s="39">
        <f t="shared" si="1"/>
        <v>53</v>
      </c>
      <c r="C6580" s="39" t="str">
        <f>IFERROR(__xludf.DUMMYFUNCTION("IF(ISBETWEEN(B6580,60,69), ""Old"", IF(ISBETWEEN(B6580, 20, 29), ""Young"", ""Other""))"),"Other")</f>
        <v>Other</v>
      </c>
    </row>
    <row r="6581" hidden="1">
      <c r="A6581" s="40">
        <v>24843.0</v>
      </c>
      <c r="B6581" s="39">
        <f t="shared" si="1"/>
        <v>53</v>
      </c>
      <c r="C6581" s="39" t="str">
        <f>IFERROR(__xludf.DUMMYFUNCTION("IF(ISBETWEEN(B6581,60,69), ""Old"", IF(ISBETWEEN(B6581, 20, 29), ""Young"", ""Other""))"),"Other")</f>
        <v>Other</v>
      </c>
    </row>
    <row r="6582" hidden="1">
      <c r="A6582" s="40">
        <v>24844.0</v>
      </c>
      <c r="B6582" s="39">
        <f t="shared" si="1"/>
        <v>53</v>
      </c>
      <c r="C6582" s="39" t="str">
        <f>IFERROR(__xludf.DUMMYFUNCTION("IF(ISBETWEEN(B6582,60,69), ""Old"", IF(ISBETWEEN(B6582, 20, 29), ""Young"", ""Other""))"),"Other")</f>
        <v>Other</v>
      </c>
    </row>
    <row r="6583" hidden="1">
      <c r="A6583" s="40">
        <v>24845.0</v>
      </c>
      <c r="B6583" s="39">
        <f t="shared" si="1"/>
        <v>53</v>
      </c>
      <c r="C6583" s="39" t="str">
        <f>IFERROR(__xludf.DUMMYFUNCTION("IF(ISBETWEEN(B6583,60,69), ""Old"", IF(ISBETWEEN(B6583, 20, 29), ""Young"", ""Other""))"),"Other")</f>
        <v>Other</v>
      </c>
    </row>
    <row r="6584" hidden="1">
      <c r="A6584" s="40">
        <v>24846.0</v>
      </c>
      <c r="B6584" s="39">
        <f t="shared" si="1"/>
        <v>53</v>
      </c>
      <c r="C6584" s="39" t="str">
        <f>IFERROR(__xludf.DUMMYFUNCTION("IF(ISBETWEEN(B6584,60,69), ""Old"", IF(ISBETWEEN(B6584, 20, 29), ""Young"", ""Other""))"),"Other")</f>
        <v>Other</v>
      </c>
    </row>
    <row r="6585" hidden="1">
      <c r="A6585" s="40">
        <v>24847.0</v>
      </c>
      <c r="B6585" s="39">
        <f t="shared" si="1"/>
        <v>53</v>
      </c>
      <c r="C6585" s="39" t="str">
        <f>IFERROR(__xludf.DUMMYFUNCTION("IF(ISBETWEEN(B6585,60,69), ""Old"", IF(ISBETWEEN(B6585, 20, 29), ""Young"", ""Other""))"),"Other")</f>
        <v>Other</v>
      </c>
    </row>
    <row r="6586" hidden="1">
      <c r="A6586" s="40">
        <v>24848.0</v>
      </c>
      <c r="B6586" s="39">
        <f t="shared" si="1"/>
        <v>53</v>
      </c>
      <c r="C6586" s="39" t="str">
        <f>IFERROR(__xludf.DUMMYFUNCTION("IF(ISBETWEEN(B6586,60,69), ""Old"", IF(ISBETWEEN(B6586, 20, 29), ""Young"", ""Other""))"),"Other")</f>
        <v>Other</v>
      </c>
    </row>
    <row r="6587" hidden="1">
      <c r="A6587" s="40">
        <v>24849.0</v>
      </c>
      <c r="B6587" s="39">
        <f t="shared" si="1"/>
        <v>53</v>
      </c>
      <c r="C6587" s="39" t="str">
        <f>IFERROR(__xludf.DUMMYFUNCTION("IF(ISBETWEEN(B6587,60,69), ""Old"", IF(ISBETWEEN(B6587, 20, 29), ""Young"", ""Other""))"),"Other")</f>
        <v>Other</v>
      </c>
    </row>
    <row r="6588" hidden="1">
      <c r="A6588" s="40">
        <v>24850.0</v>
      </c>
      <c r="B6588" s="39">
        <f t="shared" si="1"/>
        <v>53</v>
      </c>
      <c r="C6588" s="39" t="str">
        <f>IFERROR(__xludf.DUMMYFUNCTION("IF(ISBETWEEN(B6588,60,69), ""Old"", IF(ISBETWEEN(B6588, 20, 29), ""Young"", ""Other""))"),"Other")</f>
        <v>Other</v>
      </c>
    </row>
    <row r="6589" hidden="1">
      <c r="A6589" s="40">
        <v>24851.0</v>
      </c>
      <c r="B6589" s="39">
        <f t="shared" si="1"/>
        <v>53</v>
      </c>
      <c r="C6589" s="39" t="str">
        <f>IFERROR(__xludf.DUMMYFUNCTION("IF(ISBETWEEN(B6589,60,69), ""Old"", IF(ISBETWEEN(B6589, 20, 29), ""Young"", ""Other""))"),"Other")</f>
        <v>Other</v>
      </c>
    </row>
    <row r="6590" hidden="1">
      <c r="A6590" s="40">
        <v>24852.0</v>
      </c>
      <c r="B6590" s="39">
        <f t="shared" si="1"/>
        <v>53</v>
      </c>
      <c r="C6590" s="39" t="str">
        <f>IFERROR(__xludf.DUMMYFUNCTION("IF(ISBETWEEN(B6590,60,69), ""Old"", IF(ISBETWEEN(B6590, 20, 29), ""Young"", ""Other""))"),"Other")</f>
        <v>Other</v>
      </c>
    </row>
    <row r="6591" hidden="1">
      <c r="A6591" s="40">
        <v>24853.0</v>
      </c>
      <c r="B6591" s="39">
        <f t="shared" si="1"/>
        <v>53</v>
      </c>
      <c r="C6591" s="39" t="str">
        <f>IFERROR(__xludf.DUMMYFUNCTION("IF(ISBETWEEN(B6591,60,69), ""Old"", IF(ISBETWEEN(B6591, 20, 29), ""Young"", ""Other""))"),"Other")</f>
        <v>Other</v>
      </c>
    </row>
    <row r="6592" hidden="1">
      <c r="A6592" s="40">
        <v>24854.0</v>
      </c>
      <c r="B6592" s="39">
        <f t="shared" si="1"/>
        <v>53</v>
      </c>
      <c r="C6592" s="39" t="str">
        <f>IFERROR(__xludf.DUMMYFUNCTION("IF(ISBETWEEN(B6592,60,69), ""Old"", IF(ISBETWEEN(B6592, 20, 29), ""Young"", ""Other""))"),"Other")</f>
        <v>Other</v>
      </c>
    </row>
    <row r="6593" hidden="1">
      <c r="A6593" s="40">
        <v>24855.0</v>
      </c>
      <c r="B6593" s="39">
        <f t="shared" si="1"/>
        <v>53</v>
      </c>
      <c r="C6593" s="39" t="str">
        <f>IFERROR(__xludf.DUMMYFUNCTION("IF(ISBETWEEN(B6593,60,69), ""Old"", IF(ISBETWEEN(B6593, 20, 29), ""Young"", ""Other""))"),"Other")</f>
        <v>Other</v>
      </c>
    </row>
    <row r="6594" hidden="1">
      <c r="A6594" s="40">
        <v>24856.0</v>
      </c>
      <c r="B6594" s="39">
        <f t="shared" si="1"/>
        <v>53</v>
      </c>
      <c r="C6594" s="39" t="str">
        <f>IFERROR(__xludf.DUMMYFUNCTION("IF(ISBETWEEN(B6594,60,69), ""Old"", IF(ISBETWEEN(B6594, 20, 29), ""Young"", ""Other""))"),"Other")</f>
        <v>Other</v>
      </c>
    </row>
    <row r="6595" hidden="1">
      <c r="A6595" s="40">
        <v>24857.0</v>
      </c>
      <c r="B6595" s="39">
        <f t="shared" si="1"/>
        <v>53</v>
      </c>
      <c r="C6595" s="39" t="str">
        <f>IFERROR(__xludf.DUMMYFUNCTION("IF(ISBETWEEN(B6595,60,69), ""Old"", IF(ISBETWEEN(B6595, 20, 29), ""Young"", ""Other""))"),"Other")</f>
        <v>Other</v>
      </c>
    </row>
    <row r="6596" hidden="1">
      <c r="A6596" s="40">
        <v>24858.0</v>
      </c>
      <c r="B6596" s="39">
        <f t="shared" si="1"/>
        <v>53</v>
      </c>
      <c r="C6596" s="39" t="str">
        <f>IFERROR(__xludf.DUMMYFUNCTION("IF(ISBETWEEN(B6596,60,69), ""Old"", IF(ISBETWEEN(B6596, 20, 29), ""Young"", ""Other""))"),"Other")</f>
        <v>Other</v>
      </c>
    </row>
    <row r="6597" hidden="1">
      <c r="A6597" s="40">
        <v>24859.0</v>
      </c>
      <c r="B6597" s="39">
        <f t="shared" si="1"/>
        <v>53</v>
      </c>
      <c r="C6597" s="39" t="str">
        <f>IFERROR(__xludf.DUMMYFUNCTION("IF(ISBETWEEN(B6597,60,69), ""Old"", IF(ISBETWEEN(B6597, 20, 29), ""Young"", ""Other""))"),"Other")</f>
        <v>Other</v>
      </c>
    </row>
    <row r="6598" hidden="1">
      <c r="A6598" s="40">
        <v>24860.0</v>
      </c>
      <c r="B6598" s="39">
        <f t="shared" si="1"/>
        <v>53</v>
      </c>
      <c r="C6598" s="39" t="str">
        <f>IFERROR(__xludf.DUMMYFUNCTION("IF(ISBETWEEN(B6598,60,69), ""Old"", IF(ISBETWEEN(B6598, 20, 29), ""Young"", ""Other""))"),"Other")</f>
        <v>Other</v>
      </c>
    </row>
    <row r="6599" hidden="1">
      <c r="A6599" s="40">
        <v>24861.0</v>
      </c>
      <c r="B6599" s="39">
        <f t="shared" si="1"/>
        <v>53</v>
      </c>
      <c r="C6599" s="39" t="str">
        <f>IFERROR(__xludf.DUMMYFUNCTION("IF(ISBETWEEN(B6599,60,69), ""Old"", IF(ISBETWEEN(B6599, 20, 29), ""Young"", ""Other""))"),"Other")</f>
        <v>Other</v>
      </c>
    </row>
    <row r="6600" hidden="1">
      <c r="A6600" s="40">
        <v>24862.0</v>
      </c>
      <c r="B6600" s="39">
        <f t="shared" si="1"/>
        <v>53</v>
      </c>
      <c r="C6600" s="39" t="str">
        <f>IFERROR(__xludf.DUMMYFUNCTION("IF(ISBETWEEN(B6600,60,69), ""Old"", IF(ISBETWEEN(B6600, 20, 29), ""Young"", ""Other""))"),"Other")</f>
        <v>Other</v>
      </c>
    </row>
    <row r="6601" hidden="1">
      <c r="A6601" s="40">
        <v>24863.0</v>
      </c>
      <c r="B6601" s="39">
        <f t="shared" si="1"/>
        <v>53</v>
      </c>
      <c r="C6601" s="39" t="str">
        <f>IFERROR(__xludf.DUMMYFUNCTION("IF(ISBETWEEN(B6601,60,69), ""Old"", IF(ISBETWEEN(B6601, 20, 29), ""Young"", ""Other""))"),"Other")</f>
        <v>Other</v>
      </c>
    </row>
    <row r="6602" hidden="1">
      <c r="A6602" s="40">
        <v>24864.0</v>
      </c>
      <c r="B6602" s="39">
        <f t="shared" si="1"/>
        <v>53</v>
      </c>
      <c r="C6602" s="39" t="str">
        <f>IFERROR(__xludf.DUMMYFUNCTION("IF(ISBETWEEN(B6602,60,69), ""Old"", IF(ISBETWEEN(B6602, 20, 29), ""Young"", ""Other""))"),"Other")</f>
        <v>Other</v>
      </c>
    </row>
    <row r="6603" hidden="1">
      <c r="A6603" s="40">
        <v>24865.0</v>
      </c>
      <c r="B6603" s="39">
        <f t="shared" si="1"/>
        <v>53</v>
      </c>
      <c r="C6603" s="39" t="str">
        <f>IFERROR(__xludf.DUMMYFUNCTION("IF(ISBETWEEN(B6603,60,69), ""Old"", IF(ISBETWEEN(B6603, 20, 29), ""Young"", ""Other""))"),"Other")</f>
        <v>Other</v>
      </c>
    </row>
    <row r="6604" hidden="1">
      <c r="A6604" s="40">
        <v>24866.0</v>
      </c>
      <c r="B6604" s="39">
        <f t="shared" si="1"/>
        <v>53</v>
      </c>
      <c r="C6604" s="39" t="str">
        <f>IFERROR(__xludf.DUMMYFUNCTION("IF(ISBETWEEN(B6604,60,69), ""Old"", IF(ISBETWEEN(B6604, 20, 29), ""Young"", ""Other""))"),"Other")</f>
        <v>Other</v>
      </c>
    </row>
    <row r="6605" hidden="1">
      <c r="A6605" s="40">
        <v>24867.0</v>
      </c>
      <c r="B6605" s="39">
        <f t="shared" si="1"/>
        <v>53</v>
      </c>
      <c r="C6605" s="39" t="str">
        <f>IFERROR(__xludf.DUMMYFUNCTION("IF(ISBETWEEN(B6605,60,69), ""Old"", IF(ISBETWEEN(B6605, 20, 29), ""Young"", ""Other""))"),"Other")</f>
        <v>Other</v>
      </c>
    </row>
    <row r="6606" hidden="1">
      <c r="A6606" s="40">
        <v>24868.0</v>
      </c>
      <c r="B6606" s="39">
        <f t="shared" si="1"/>
        <v>53</v>
      </c>
      <c r="C6606" s="39" t="str">
        <f>IFERROR(__xludf.DUMMYFUNCTION("IF(ISBETWEEN(B6606,60,69), ""Old"", IF(ISBETWEEN(B6606, 20, 29), ""Young"", ""Other""))"),"Other")</f>
        <v>Other</v>
      </c>
    </row>
    <row r="6607" hidden="1">
      <c r="A6607" s="40">
        <v>24869.0</v>
      </c>
      <c r="B6607" s="39">
        <f t="shared" si="1"/>
        <v>53</v>
      </c>
      <c r="C6607" s="39" t="str">
        <f>IFERROR(__xludf.DUMMYFUNCTION("IF(ISBETWEEN(B6607,60,69), ""Old"", IF(ISBETWEEN(B6607, 20, 29), ""Young"", ""Other""))"),"Other")</f>
        <v>Other</v>
      </c>
    </row>
    <row r="6608" hidden="1">
      <c r="A6608" s="40">
        <v>24870.0</v>
      </c>
      <c r="B6608" s="39">
        <f t="shared" si="1"/>
        <v>53</v>
      </c>
      <c r="C6608" s="39" t="str">
        <f>IFERROR(__xludf.DUMMYFUNCTION("IF(ISBETWEEN(B6608,60,69), ""Old"", IF(ISBETWEEN(B6608, 20, 29), ""Young"", ""Other""))"),"Other")</f>
        <v>Other</v>
      </c>
    </row>
    <row r="6609" hidden="1">
      <c r="A6609" s="40">
        <v>24871.0</v>
      </c>
      <c r="B6609" s="39">
        <f t="shared" si="1"/>
        <v>53</v>
      </c>
      <c r="C6609" s="39" t="str">
        <f>IFERROR(__xludf.DUMMYFUNCTION("IF(ISBETWEEN(B6609,60,69), ""Old"", IF(ISBETWEEN(B6609, 20, 29), ""Young"", ""Other""))"),"Other")</f>
        <v>Other</v>
      </c>
    </row>
    <row r="6610" hidden="1">
      <c r="A6610" s="40">
        <v>24872.0</v>
      </c>
      <c r="B6610" s="39">
        <f t="shared" si="1"/>
        <v>53</v>
      </c>
      <c r="C6610" s="39" t="str">
        <f>IFERROR(__xludf.DUMMYFUNCTION("IF(ISBETWEEN(B6610,60,69), ""Old"", IF(ISBETWEEN(B6610, 20, 29), ""Young"", ""Other""))"),"Other")</f>
        <v>Other</v>
      </c>
    </row>
    <row r="6611" hidden="1">
      <c r="A6611" s="40">
        <v>24873.0</v>
      </c>
      <c r="B6611" s="39">
        <f t="shared" si="1"/>
        <v>53</v>
      </c>
      <c r="C6611" s="39" t="str">
        <f>IFERROR(__xludf.DUMMYFUNCTION("IF(ISBETWEEN(B6611,60,69), ""Old"", IF(ISBETWEEN(B6611, 20, 29), ""Young"", ""Other""))"),"Other")</f>
        <v>Other</v>
      </c>
    </row>
    <row r="6612" hidden="1">
      <c r="A6612" s="40">
        <v>24874.0</v>
      </c>
      <c r="B6612" s="39">
        <f t="shared" si="1"/>
        <v>53</v>
      </c>
      <c r="C6612" s="39" t="str">
        <f>IFERROR(__xludf.DUMMYFUNCTION("IF(ISBETWEEN(B6612,60,69), ""Old"", IF(ISBETWEEN(B6612, 20, 29), ""Young"", ""Other""))"),"Other")</f>
        <v>Other</v>
      </c>
    </row>
    <row r="6613" hidden="1">
      <c r="A6613" s="40">
        <v>24875.0</v>
      </c>
      <c r="B6613" s="39">
        <f t="shared" si="1"/>
        <v>53</v>
      </c>
      <c r="C6613" s="39" t="str">
        <f>IFERROR(__xludf.DUMMYFUNCTION("IF(ISBETWEEN(B6613,60,69), ""Old"", IF(ISBETWEEN(B6613, 20, 29), ""Young"", ""Other""))"),"Other")</f>
        <v>Other</v>
      </c>
    </row>
    <row r="6614" hidden="1">
      <c r="A6614" s="40">
        <v>24876.0</v>
      </c>
      <c r="B6614" s="39">
        <f t="shared" si="1"/>
        <v>53</v>
      </c>
      <c r="C6614" s="39" t="str">
        <f>IFERROR(__xludf.DUMMYFUNCTION("IF(ISBETWEEN(B6614,60,69), ""Old"", IF(ISBETWEEN(B6614, 20, 29), ""Young"", ""Other""))"),"Other")</f>
        <v>Other</v>
      </c>
    </row>
    <row r="6615" hidden="1">
      <c r="A6615" s="40">
        <v>24877.0</v>
      </c>
      <c r="B6615" s="39">
        <f t="shared" si="1"/>
        <v>53</v>
      </c>
      <c r="C6615" s="39" t="str">
        <f>IFERROR(__xludf.DUMMYFUNCTION("IF(ISBETWEEN(B6615,60,69), ""Old"", IF(ISBETWEEN(B6615, 20, 29), ""Young"", ""Other""))"),"Other")</f>
        <v>Other</v>
      </c>
    </row>
    <row r="6616" hidden="1">
      <c r="A6616" s="40">
        <v>24878.0</v>
      </c>
      <c r="B6616" s="39">
        <f t="shared" si="1"/>
        <v>53</v>
      </c>
      <c r="C6616" s="39" t="str">
        <f>IFERROR(__xludf.DUMMYFUNCTION("IF(ISBETWEEN(B6616,60,69), ""Old"", IF(ISBETWEEN(B6616, 20, 29), ""Young"", ""Other""))"),"Other")</f>
        <v>Other</v>
      </c>
    </row>
    <row r="6617" hidden="1">
      <c r="A6617" s="40">
        <v>24879.0</v>
      </c>
      <c r="B6617" s="39">
        <f t="shared" si="1"/>
        <v>53</v>
      </c>
      <c r="C6617" s="39" t="str">
        <f>IFERROR(__xludf.DUMMYFUNCTION("IF(ISBETWEEN(B6617,60,69), ""Old"", IF(ISBETWEEN(B6617, 20, 29), ""Young"", ""Other""))"),"Other")</f>
        <v>Other</v>
      </c>
    </row>
    <row r="6618" hidden="1">
      <c r="A6618" s="40">
        <v>24880.0</v>
      </c>
      <c r="B6618" s="39">
        <f t="shared" si="1"/>
        <v>53</v>
      </c>
      <c r="C6618" s="39" t="str">
        <f>IFERROR(__xludf.DUMMYFUNCTION("IF(ISBETWEEN(B6618,60,69), ""Old"", IF(ISBETWEEN(B6618, 20, 29), ""Young"", ""Other""))"),"Other")</f>
        <v>Other</v>
      </c>
    </row>
    <row r="6619" hidden="1">
      <c r="A6619" s="40">
        <v>24881.0</v>
      </c>
      <c r="B6619" s="39">
        <f t="shared" si="1"/>
        <v>53</v>
      </c>
      <c r="C6619" s="39" t="str">
        <f>IFERROR(__xludf.DUMMYFUNCTION("IF(ISBETWEEN(B6619,60,69), ""Old"", IF(ISBETWEEN(B6619, 20, 29), ""Young"", ""Other""))"),"Other")</f>
        <v>Other</v>
      </c>
    </row>
    <row r="6620" hidden="1">
      <c r="A6620" s="40">
        <v>24882.0</v>
      </c>
      <c r="B6620" s="39">
        <f t="shared" si="1"/>
        <v>53</v>
      </c>
      <c r="C6620" s="39" t="str">
        <f>IFERROR(__xludf.DUMMYFUNCTION("IF(ISBETWEEN(B6620,60,69), ""Old"", IF(ISBETWEEN(B6620, 20, 29), ""Young"", ""Other""))"),"Other")</f>
        <v>Other</v>
      </c>
    </row>
    <row r="6621" hidden="1">
      <c r="A6621" s="40">
        <v>24883.0</v>
      </c>
      <c r="B6621" s="39">
        <f t="shared" si="1"/>
        <v>53</v>
      </c>
      <c r="C6621" s="39" t="str">
        <f>IFERROR(__xludf.DUMMYFUNCTION("IF(ISBETWEEN(B6621,60,69), ""Old"", IF(ISBETWEEN(B6621, 20, 29), ""Young"", ""Other""))"),"Other")</f>
        <v>Other</v>
      </c>
    </row>
    <row r="6622" hidden="1">
      <c r="A6622" s="40">
        <v>24884.0</v>
      </c>
      <c r="B6622" s="39">
        <f t="shared" si="1"/>
        <v>53</v>
      </c>
      <c r="C6622" s="39" t="str">
        <f>IFERROR(__xludf.DUMMYFUNCTION("IF(ISBETWEEN(B6622,60,69), ""Old"", IF(ISBETWEEN(B6622, 20, 29), ""Young"", ""Other""))"),"Other")</f>
        <v>Other</v>
      </c>
    </row>
    <row r="6623" hidden="1">
      <c r="A6623" s="40">
        <v>24885.0</v>
      </c>
      <c r="B6623" s="39">
        <f t="shared" si="1"/>
        <v>53</v>
      </c>
      <c r="C6623" s="39" t="str">
        <f>IFERROR(__xludf.DUMMYFUNCTION("IF(ISBETWEEN(B6623,60,69), ""Old"", IF(ISBETWEEN(B6623, 20, 29), ""Young"", ""Other""))"),"Other")</f>
        <v>Other</v>
      </c>
    </row>
    <row r="6624" hidden="1">
      <c r="A6624" s="40">
        <v>24886.0</v>
      </c>
      <c r="B6624" s="39">
        <f t="shared" si="1"/>
        <v>53</v>
      </c>
      <c r="C6624" s="39" t="str">
        <f>IFERROR(__xludf.DUMMYFUNCTION("IF(ISBETWEEN(B6624,60,69), ""Old"", IF(ISBETWEEN(B6624, 20, 29), ""Young"", ""Other""))"),"Other")</f>
        <v>Other</v>
      </c>
    </row>
    <row r="6625" hidden="1">
      <c r="A6625" s="40">
        <v>24887.0</v>
      </c>
      <c r="B6625" s="39">
        <f t="shared" si="1"/>
        <v>53</v>
      </c>
      <c r="C6625" s="39" t="str">
        <f>IFERROR(__xludf.DUMMYFUNCTION("IF(ISBETWEEN(B6625,60,69), ""Old"", IF(ISBETWEEN(B6625, 20, 29), ""Young"", ""Other""))"),"Other")</f>
        <v>Other</v>
      </c>
    </row>
    <row r="6626" hidden="1">
      <c r="A6626" s="40">
        <v>24888.0</v>
      </c>
      <c r="B6626" s="39">
        <f t="shared" si="1"/>
        <v>53</v>
      </c>
      <c r="C6626" s="39" t="str">
        <f>IFERROR(__xludf.DUMMYFUNCTION("IF(ISBETWEEN(B6626,60,69), ""Old"", IF(ISBETWEEN(B6626, 20, 29), ""Young"", ""Other""))"),"Other")</f>
        <v>Other</v>
      </c>
    </row>
    <row r="6627" hidden="1">
      <c r="A6627" s="40">
        <v>24889.0</v>
      </c>
      <c r="B6627" s="39">
        <f t="shared" si="1"/>
        <v>53</v>
      </c>
      <c r="C6627" s="39" t="str">
        <f>IFERROR(__xludf.DUMMYFUNCTION("IF(ISBETWEEN(B6627,60,69), ""Old"", IF(ISBETWEEN(B6627, 20, 29), ""Young"", ""Other""))"),"Other")</f>
        <v>Other</v>
      </c>
    </row>
    <row r="6628" hidden="1">
      <c r="A6628" s="40">
        <v>24890.0</v>
      </c>
      <c r="B6628" s="39">
        <f t="shared" si="1"/>
        <v>53</v>
      </c>
      <c r="C6628" s="39" t="str">
        <f>IFERROR(__xludf.DUMMYFUNCTION("IF(ISBETWEEN(B6628,60,69), ""Old"", IF(ISBETWEEN(B6628, 20, 29), ""Young"", ""Other""))"),"Other")</f>
        <v>Other</v>
      </c>
    </row>
    <row r="6629" hidden="1">
      <c r="A6629" s="40">
        <v>24891.0</v>
      </c>
      <c r="B6629" s="39">
        <f t="shared" si="1"/>
        <v>53</v>
      </c>
      <c r="C6629" s="39" t="str">
        <f>IFERROR(__xludf.DUMMYFUNCTION("IF(ISBETWEEN(B6629,60,69), ""Old"", IF(ISBETWEEN(B6629, 20, 29), ""Young"", ""Other""))"),"Other")</f>
        <v>Other</v>
      </c>
    </row>
    <row r="6630" hidden="1">
      <c r="A6630" s="40">
        <v>24892.0</v>
      </c>
      <c r="B6630" s="39">
        <f t="shared" si="1"/>
        <v>53</v>
      </c>
      <c r="C6630" s="39" t="str">
        <f>IFERROR(__xludf.DUMMYFUNCTION("IF(ISBETWEEN(B6630,60,69), ""Old"", IF(ISBETWEEN(B6630, 20, 29), ""Young"", ""Other""))"),"Other")</f>
        <v>Other</v>
      </c>
    </row>
    <row r="6631" hidden="1">
      <c r="A6631" s="40">
        <v>24893.0</v>
      </c>
      <c r="B6631" s="39">
        <f t="shared" si="1"/>
        <v>53</v>
      </c>
      <c r="C6631" s="39" t="str">
        <f>IFERROR(__xludf.DUMMYFUNCTION("IF(ISBETWEEN(B6631,60,69), ""Old"", IF(ISBETWEEN(B6631, 20, 29), ""Young"", ""Other""))"),"Other")</f>
        <v>Other</v>
      </c>
    </row>
    <row r="6632" hidden="1">
      <c r="A6632" s="40">
        <v>24894.0</v>
      </c>
      <c r="B6632" s="39">
        <f t="shared" si="1"/>
        <v>53</v>
      </c>
      <c r="C6632" s="39" t="str">
        <f>IFERROR(__xludf.DUMMYFUNCTION("IF(ISBETWEEN(B6632,60,69), ""Old"", IF(ISBETWEEN(B6632, 20, 29), ""Young"", ""Other""))"),"Other")</f>
        <v>Other</v>
      </c>
    </row>
    <row r="6633" hidden="1">
      <c r="A6633" s="40">
        <v>24895.0</v>
      </c>
      <c r="B6633" s="39">
        <f t="shared" si="1"/>
        <v>53</v>
      </c>
      <c r="C6633" s="39" t="str">
        <f>IFERROR(__xludf.DUMMYFUNCTION("IF(ISBETWEEN(B6633,60,69), ""Old"", IF(ISBETWEEN(B6633, 20, 29), ""Young"", ""Other""))"),"Other")</f>
        <v>Other</v>
      </c>
    </row>
    <row r="6634" hidden="1">
      <c r="A6634" s="40">
        <v>24896.0</v>
      </c>
      <c r="B6634" s="39">
        <f t="shared" si="1"/>
        <v>53</v>
      </c>
      <c r="C6634" s="39" t="str">
        <f>IFERROR(__xludf.DUMMYFUNCTION("IF(ISBETWEEN(B6634,60,69), ""Old"", IF(ISBETWEEN(B6634, 20, 29), ""Young"", ""Other""))"),"Other")</f>
        <v>Other</v>
      </c>
    </row>
    <row r="6635" hidden="1">
      <c r="A6635" s="40">
        <v>24897.0</v>
      </c>
      <c r="B6635" s="39">
        <f t="shared" si="1"/>
        <v>53</v>
      </c>
      <c r="C6635" s="39" t="str">
        <f>IFERROR(__xludf.DUMMYFUNCTION("IF(ISBETWEEN(B6635,60,69), ""Old"", IF(ISBETWEEN(B6635, 20, 29), ""Young"", ""Other""))"),"Other")</f>
        <v>Other</v>
      </c>
    </row>
    <row r="6636" hidden="1">
      <c r="A6636" s="40">
        <v>24898.0</v>
      </c>
      <c r="B6636" s="39">
        <f t="shared" si="1"/>
        <v>53</v>
      </c>
      <c r="C6636" s="39" t="str">
        <f>IFERROR(__xludf.DUMMYFUNCTION("IF(ISBETWEEN(B6636,60,69), ""Old"", IF(ISBETWEEN(B6636, 20, 29), ""Young"", ""Other""))"),"Other")</f>
        <v>Other</v>
      </c>
    </row>
    <row r="6637" hidden="1">
      <c r="A6637" s="40">
        <v>24899.0</v>
      </c>
      <c r="B6637" s="39">
        <f t="shared" si="1"/>
        <v>53</v>
      </c>
      <c r="C6637" s="39" t="str">
        <f>IFERROR(__xludf.DUMMYFUNCTION("IF(ISBETWEEN(B6637,60,69), ""Old"", IF(ISBETWEEN(B6637, 20, 29), ""Young"", ""Other""))"),"Other")</f>
        <v>Other</v>
      </c>
    </row>
    <row r="6638" hidden="1">
      <c r="A6638" s="40">
        <v>24900.0</v>
      </c>
      <c r="B6638" s="39">
        <f t="shared" si="1"/>
        <v>53</v>
      </c>
      <c r="C6638" s="39" t="str">
        <f>IFERROR(__xludf.DUMMYFUNCTION("IF(ISBETWEEN(B6638,60,69), ""Old"", IF(ISBETWEEN(B6638, 20, 29), ""Young"", ""Other""))"),"Other")</f>
        <v>Other</v>
      </c>
    </row>
    <row r="6639" hidden="1">
      <c r="A6639" s="40">
        <v>24901.0</v>
      </c>
      <c r="B6639" s="39">
        <f t="shared" si="1"/>
        <v>53</v>
      </c>
      <c r="C6639" s="39" t="str">
        <f>IFERROR(__xludf.DUMMYFUNCTION("IF(ISBETWEEN(B6639,60,69), ""Old"", IF(ISBETWEEN(B6639, 20, 29), ""Young"", ""Other""))"),"Other")</f>
        <v>Other</v>
      </c>
    </row>
    <row r="6640" hidden="1">
      <c r="A6640" s="40">
        <v>24902.0</v>
      </c>
      <c r="B6640" s="39">
        <f t="shared" si="1"/>
        <v>53</v>
      </c>
      <c r="C6640" s="39" t="str">
        <f>IFERROR(__xludf.DUMMYFUNCTION("IF(ISBETWEEN(B6640,60,69), ""Old"", IF(ISBETWEEN(B6640, 20, 29), ""Young"", ""Other""))"),"Other")</f>
        <v>Other</v>
      </c>
    </row>
    <row r="6641" hidden="1">
      <c r="A6641" s="40">
        <v>24903.0</v>
      </c>
      <c r="B6641" s="39">
        <f t="shared" si="1"/>
        <v>53</v>
      </c>
      <c r="C6641" s="39" t="str">
        <f>IFERROR(__xludf.DUMMYFUNCTION("IF(ISBETWEEN(B6641,60,69), ""Old"", IF(ISBETWEEN(B6641, 20, 29), ""Young"", ""Other""))"),"Other")</f>
        <v>Other</v>
      </c>
    </row>
    <row r="6642" hidden="1">
      <c r="A6642" s="40">
        <v>24904.0</v>
      </c>
      <c r="B6642" s="39">
        <f t="shared" si="1"/>
        <v>53</v>
      </c>
      <c r="C6642" s="39" t="str">
        <f>IFERROR(__xludf.DUMMYFUNCTION("IF(ISBETWEEN(B6642,60,69), ""Old"", IF(ISBETWEEN(B6642, 20, 29), ""Young"", ""Other""))"),"Other")</f>
        <v>Other</v>
      </c>
    </row>
    <row r="6643" hidden="1">
      <c r="A6643" s="40">
        <v>24905.0</v>
      </c>
      <c r="B6643" s="39">
        <f t="shared" si="1"/>
        <v>53</v>
      </c>
      <c r="C6643" s="39" t="str">
        <f>IFERROR(__xludf.DUMMYFUNCTION("IF(ISBETWEEN(B6643,60,69), ""Old"", IF(ISBETWEEN(B6643, 20, 29), ""Young"", ""Other""))"),"Other")</f>
        <v>Other</v>
      </c>
    </row>
    <row r="6644" hidden="1">
      <c r="A6644" s="40">
        <v>24906.0</v>
      </c>
      <c r="B6644" s="39">
        <f t="shared" si="1"/>
        <v>53</v>
      </c>
      <c r="C6644" s="39" t="str">
        <f>IFERROR(__xludf.DUMMYFUNCTION("IF(ISBETWEEN(B6644,60,69), ""Old"", IF(ISBETWEEN(B6644, 20, 29), ""Young"", ""Other""))"),"Other")</f>
        <v>Other</v>
      </c>
    </row>
    <row r="6645" hidden="1">
      <c r="A6645" s="40">
        <v>24907.0</v>
      </c>
      <c r="B6645" s="39">
        <f t="shared" si="1"/>
        <v>53</v>
      </c>
      <c r="C6645" s="39" t="str">
        <f>IFERROR(__xludf.DUMMYFUNCTION("IF(ISBETWEEN(B6645,60,69), ""Old"", IF(ISBETWEEN(B6645, 20, 29), ""Young"", ""Other""))"),"Other")</f>
        <v>Other</v>
      </c>
    </row>
    <row r="6646" hidden="1">
      <c r="A6646" s="40">
        <v>24908.0</v>
      </c>
      <c r="B6646" s="39">
        <f t="shared" si="1"/>
        <v>53</v>
      </c>
      <c r="C6646" s="39" t="str">
        <f>IFERROR(__xludf.DUMMYFUNCTION("IF(ISBETWEEN(B6646,60,69), ""Old"", IF(ISBETWEEN(B6646, 20, 29), ""Young"", ""Other""))"),"Other")</f>
        <v>Other</v>
      </c>
    </row>
    <row r="6647" hidden="1">
      <c r="A6647" s="40">
        <v>24909.0</v>
      </c>
      <c r="B6647" s="39">
        <f t="shared" si="1"/>
        <v>53</v>
      </c>
      <c r="C6647" s="39" t="str">
        <f>IFERROR(__xludf.DUMMYFUNCTION("IF(ISBETWEEN(B6647,60,69), ""Old"", IF(ISBETWEEN(B6647, 20, 29), ""Young"", ""Other""))"),"Other")</f>
        <v>Other</v>
      </c>
    </row>
    <row r="6648" hidden="1">
      <c r="A6648" s="40">
        <v>24910.0</v>
      </c>
      <c r="B6648" s="39">
        <f t="shared" si="1"/>
        <v>53</v>
      </c>
      <c r="C6648" s="39" t="str">
        <f>IFERROR(__xludf.DUMMYFUNCTION("IF(ISBETWEEN(B6648,60,69), ""Old"", IF(ISBETWEEN(B6648, 20, 29), ""Young"", ""Other""))"),"Other")</f>
        <v>Other</v>
      </c>
    </row>
    <row r="6649" hidden="1">
      <c r="A6649" s="40">
        <v>24911.0</v>
      </c>
      <c r="B6649" s="39">
        <f t="shared" si="1"/>
        <v>53</v>
      </c>
      <c r="C6649" s="39" t="str">
        <f>IFERROR(__xludf.DUMMYFUNCTION("IF(ISBETWEEN(B6649,60,69), ""Old"", IF(ISBETWEEN(B6649, 20, 29), ""Young"", ""Other""))"),"Other")</f>
        <v>Other</v>
      </c>
    </row>
    <row r="6650" hidden="1">
      <c r="A6650" s="40">
        <v>24912.0</v>
      </c>
      <c r="B6650" s="39">
        <f t="shared" si="1"/>
        <v>53</v>
      </c>
      <c r="C6650" s="39" t="str">
        <f>IFERROR(__xludf.DUMMYFUNCTION("IF(ISBETWEEN(B6650,60,69), ""Old"", IF(ISBETWEEN(B6650, 20, 29), ""Young"", ""Other""))"),"Other")</f>
        <v>Other</v>
      </c>
    </row>
    <row r="6651" hidden="1">
      <c r="A6651" s="40">
        <v>24913.0</v>
      </c>
      <c r="B6651" s="39">
        <f t="shared" si="1"/>
        <v>53</v>
      </c>
      <c r="C6651" s="39" t="str">
        <f>IFERROR(__xludf.DUMMYFUNCTION("IF(ISBETWEEN(B6651,60,69), ""Old"", IF(ISBETWEEN(B6651, 20, 29), ""Young"", ""Other""))"),"Other")</f>
        <v>Other</v>
      </c>
    </row>
    <row r="6652" hidden="1">
      <c r="A6652" s="40">
        <v>24914.0</v>
      </c>
      <c r="B6652" s="39">
        <f t="shared" si="1"/>
        <v>53</v>
      </c>
      <c r="C6652" s="39" t="str">
        <f>IFERROR(__xludf.DUMMYFUNCTION("IF(ISBETWEEN(B6652,60,69), ""Old"", IF(ISBETWEEN(B6652, 20, 29), ""Young"", ""Other""))"),"Other")</f>
        <v>Other</v>
      </c>
    </row>
    <row r="6653" hidden="1">
      <c r="A6653" s="40">
        <v>24915.0</v>
      </c>
      <c r="B6653" s="39">
        <f t="shared" si="1"/>
        <v>53</v>
      </c>
      <c r="C6653" s="39" t="str">
        <f>IFERROR(__xludf.DUMMYFUNCTION("IF(ISBETWEEN(B6653,60,69), ""Old"", IF(ISBETWEEN(B6653, 20, 29), ""Young"", ""Other""))"),"Other")</f>
        <v>Other</v>
      </c>
    </row>
    <row r="6654" hidden="1">
      <c r="A6654" s="40">
        <v>24916.0</v>
      </c>
      <c r="B6654" s="39">
        <f t="shared" si="1"/>
        <v>53</v>
      </c>
      <c r="C6654" s="39" t="str">
        <f>IFERROR(__xludf.DUMMYFUNCTION("IF(ISBETWEEN(B6654,60,69), ""Old"", IF(ISBETWEEN(B6654, 20, 29), ""Young"", ""Other""))"),"Other")</f>
        <v>Other</v>
      </c>
    </row>
    <row r="6655" hidden="1">
      <c r="A6655" s="40">
        <v>24917.0</v>
      </c>
      <c r="B6655" s="39">
        <f t="shared" si="1"/>
        <v>53</v>
      </c>
      <c r="C6655" s="39" t="str">
        <f>IFERROR(__xludf.DUMMYFUNCTION("IF(ISBETWEEN(B6655,60,69), ""Old"", IF(ISBETWEEN(B6655, 20, 29), ""Young"", ""Other""))"),"Other")</f>
        <v>Other</v>
      </c>
    </row>
    <row r="6656" hidden="1">
      <c r="A6656" s="40">
        <v>24918.0</v>
      </c>
      <c r="B6656" s="39">
        <f t="shared" si="1"/>
        <v>53</v>
      </c>
      <c r="C6656" s="39" t="str">
        <f>IFERROR(__xludf.DUMMYFUNCTION("IF(ISBETWEEN(B6656,60,69), ""Old"", IF(ISBETWEEN(B6656, 20, 29), ""Young"", ""Other""))"),"Other")</f>
        <v>Other</v>
      </c>
    </row>
    <row r="6657" hidden="1">
      <c r="A6657" s="40">
        <v>24919.0</v>
      </c>
      <c r="B6657" s="39">
        <f t="shared" si="1"/>
        <v>53</v>
      </c>
      <c r="C6657" s="39" t="str">
        <f>IFERROR(__xludf.DUMMYFUNCTION("IF(ISBETWEEN(B6657,60,69), ""Old"", IF(ISBETWEEN(B6657, 20, 29), ""Young"", ""Other""))"),"Other")</f>
        <v>Other</v>
      </c>
    </row>
    <row r="6658" hidden="1">
      <c r="A6658" s="40">
        <v>24920.0</v>
      </c>
      <c r="B6658" s="39">
        <f t="shared" si="1"/>
        <v>53</v>
      </c>
      <c r="C6658" s="39" t="str">
        <f>IFERROR(__xludf.DUMMYFUNCTION("IF(ISBETWEEN(B6658,60,69), ""Old"", IF(ISBETWEEN(B6658, 20, 29), ""Young"", ""Other""))"),"Other")</f>
        <v>Other</v>
      </c>
    </row>
    <row r="6659" hidden="1">
      <c r="A6659" s="40">
        <v>24921.0</v>
      </c>
      <c r="B6659" s="39">
        <f t="shared" si="1"/>
        <v>53</v>
      </c>
      <c r="C6659" s="39" t="str">
        <f>IFERROR(__xludf.DUMMYFUNCTION("IF(ISBETWEEN(B6659,60,69), ""Old"", IF(ISBETWEEN(B6659, 20, 29), ""Young"", ""Other""))"),"Other")</f>
        <v>Other</v>
      </c>
    </row>
    <row r="6660" hidden="1">
      <c r="A6660" s="40">
        <v>24922.0</v>
      </c>
      <c r="B6660" s="39">
        <f t="shared" si="1"/>
        <v>53</v>
      </c>
      <c r="C6660" s="39" t="str">
        <f>IFERROR(__xludf.DUMMYFUNCTION("IF(ISBETWEEN(B6660,60,69), ""Old"", IF(ISBETWEEN(B6660, 20, 29), ""Young"", ""Other""))"),"Other")</f>
        <v>Other</v>
      </c>
    </row>
    <row r="6661" hidden="1">
      <c r="A6661" s="40">
        <v>24923.0</v>
      </c>
      <c r="B6661" s="39">
        <f t="shared" si="1"/>
        <v>53</v>
      </c>
      <c r="C6661" s="39" t="str">
        <f>IFERROR(__xludf.DUMMYFUNCTION("IF(ISBETWEEN(B6661,60,69), ""Old"", IF(ISBETWEEN(B6661, 20, 29), ""Young"", ""Other""))"),"Other")</f>
        <v>Other</v>
      </c>
    </row>
    <row r="6662" hidden="1">
      <c r="A6662" s="40">
        <v>24924.0</v>
      </c>
      <c r="B6662" s="39">
        <f t="shared" si="1"/>
        <v>53</v>
      </c>
      <c r="C6662" s="39" t="str">
        <f>IFERROR(__xludf.DUMMYFUNCTION("IF(ISBETWEEN(B6662,60,69), ""Old"", IF(ISBETWEEN(B6662, 20, 29), ""Young"", ""Other""))"),"Other")</f>
        <v>Other</v>
      </c>
    </row>
    <row r="6663" hidden="1">
      <c r="A6663" s="40">
        <v>24925.0</v>
      </c>
      <c r="B6663" s="39">
        <f t="shared" si="1"/>
        <v>53</v>
      </c>
      <c r="C6663" s="39" t="str">
        <f>IFERROR(__xludf.DUMMYFUNCTION("IF(ISBETWEEN(B6663,60,69), ""Old"", IF(ISBETWEEN(B6663, 20, 29), ""Young"", ""Other""))"),"Other")</f>
        <v>Other</v>
      </c>
    </row>
    <row r="6664" hidden="1">
      <c r="A6664" s="40">
        <v>24926.0</v>
      </c>
      <c r="B6664" s="39">
        <f t="shared" si="1"/>
        <v>53</v>
      </c>
      <c r="C6664" s="39" t="str">
        <f>IFERROR(__xludf.DUMMYFUNCTION("IF(ISBETWEEN(B6664,60,69), ""Old"", IF(ISBETWEEN(B6664, 20, 29), ""Young"", ""Other""))"),"Other")</f>
        <v>Other</v>
      </c>
    </row>
    <row r="6665" hidden="1">
      <c r="A6665" s="40">
        <v>24927.0</v>
      </c>
      <c r="B6665" s="39">
        <f t="shared" si="1"/>
        <v>53</v>
      </c>
      <c r="C6665" s="39" t="str">
        <f>IFERROR(__xludf.DUMMYFUNCTION("IF(ISBETWEEN(B6665,60,69), ""Old"", IF(ISBETWEEN(B6665, 20, 29), ""Young"", ""Other""))"),"Other")</f>
        <v>Other</v>
      </c>
    </row>
    <row r="6666" hidden="1">
      <c r="A6666" s="40">
        <v>24928.0</v>
      </c>
      <c r="B6666" s="39">
        <f t="shared" si="1"/>
        <v>53</v>
      </c>
      <c r="C6666" s="39" t="str">
        <f>IFERROR(__xludf.DUMMYFUNCTION("IF(ISBETWEEN(B6666,60,69), ""Old"", IF(ISBETWEEN(B6666, 20, 29), ""Young"", ""Other""))"),"Other")</f>
        <v>Other</v>
      </c>
    </row>
    <row r="6667" hidden="1">
      <c r="A6667" s="40">
        <v>24929.0</v>
      </c>
      <c r="B6667" s="39">
        <f t="shared" si="1"/>
        <v>53</v>
      </c>
      <c r="C6667" s="39" t="str">
        <f>IFERROR(__xludf.DUMMYFUNCTION("IF(ISBETWEEN(B6667,60,69), ""Old"", IF(ISBETWEEN(B6667, 20, 29), ""Young"", ""Other""))"),"Other")</f>
        <v>Other</v>
      </c>
    </row>
    <row r="6668" hidden="1">
      <c r="A6668" s="40">
        <v>24930.0</v>
      </c>
      <c r="B6668" s="39">
        <f t="shared" si="1"/>
        <v>53</v>
      </c>
      <c r="C6668" s="39" t="str">
        <f>IFERROR(__xludf.DUMMYFUNCTION("IF(ISBETWEEN(B6668,60,69), ""Old"", IF(ISBETWEEN(B6668, 20, 29), ""Young"", ""Other""))"),"Other")</f>
        <v>Other</v>
      </c>
    </row>
    <row r="6669" hidden="1">
      <c r="A6669" s="40">
        <v>24931.0</v>
      </c>
      <c r="B6669" s="39">
        <f t="shared" si="1"/>
        <v>53</v>
      </c>
      <c r="C6669" s="39" t="str">
        <f>IFERROR(__xludf.DUMMYFUNCTION("IF(ISBETWEEN(B6669,60,69), ""Old"", IF(ISBETWEEN(B6669, 20, 29), ""Young"", ""Other""))"),"Other")</f>
        <v>Other</v>
      </c>
    </row>
    <row r="6670" hidden="1">
      <c r="A6670" s="40">
        <v>24932.0</v>
      </c>
      <c r="B6670" s="39">
        <f t="shared" si="1"/>
        <v>53</v>
      </c>
      <c r="C6670" s="39" t="str">
        <f>IFERROR(__xludf.DUMMYFUNCTION("IF(ISBETWEEN(B6670,60,69), ""Old"", IF(ISBETWEEN(B6670, 20, 29), ""Young"", ""Other""))"),"Other")</f>
        <v>Other</v>
      </c>
    </row>
    <row r="6671" hidden="1">
      <c r="A6671" s="40">
        <v>24933.0</v>
      </c>
      <c r="B6671" s="39">
        <f t="shared" si="1"/>
        <v>53</v>
      </c>
      <c r="C6671" s="39" t="str">
        <f>IFERROR(__xludf.DUMMYFUNCTION("IF(ISBETWEEN(B6671,60,69), ""Old"", IF(ISBETWEEN(B6671, 20, 29), ""Young"", ""Other""))"),"Other")</f>
        <v>Other</v>
      </c>
    </row>
    <row r="6672" hidden="1">
      <c r="A6672" s="40">
        <v>24934.0</v>
      </c>
      <c r="B6672" s="39">
        <f t="shared" si="1"/>
        <v>53</v>
      </c>
      <c r="C6672" s="39" t="str">
        <f>IFERROR(__xludf.DUMMYFUNCTION("IF(ISBETWEEN(B6672,60,69), ""Old"", IF(ISBETWEEN(B6672, 20, 29), ""Young"", ""Other""))"),"Other")</f>
        <v>Other</v>
      </c>
    </row>
    <row r="6673" hidden="1">
      <c r="A6673" s="40">
        <v>24935.0</v>
      </c>
      <c r="B6673" s="39">
        <f t="shared" si="1"/>
        <v>53</v>
      </c>
      <c r="C6673" s="39" t="str">
        <f>IFERROR(__xludf.DUMMYFUNCTION("IF(ISBETWEEN(B6673,60,69), ""Old"", IF(ISBETWEEN(B6673, 20, 29), ""Young"", ""Other""))"),"Other")</f>
        <v>Other</v>
      </c>
    </row>
    <row r="6674" hidden="1">
      <c r="A6674" s="40">
        <v>24936.0</v>
      </c>
      <c r="B6674" s="39">
        <f t="shared" si="1"/>
        <v>53</v>
      </c>
      <c r="C6674" s="39" t="str">
        <f>IFERROR(__xludf.DUMMYFUNCTION("IF(ISBETWEEN(B6674,60,69), ""Old"", IF(ISBETWEEN(B6674, 20, 29), ""Young"", ""Other""))"),"Other")</f>
        <v>Other</v>
      </c>
    </row>
    <row r="6675" hidden="1">
      <c r="A6675" s="40">
        <v>24937.0</v>
      </c>
      <c r="B6675" s="39">
        <f t="shared" si="1"/>
        <v>53</v>
      </c>
      <c r="C6675" s="39" t="str">
        <f>IFERROR(__xludf.DUMMYFUNCTION("IF(ISBETWEEN(B6675,60,69), ""Old"", IF(ISBETWEEN(B6675, 20, 29), ""Young"", ""Other""))"),"Other")</f>
        <v>Other</v>
      </c>
    </row>
    <row r="6676" hidden="1">
      <c r="A6676" s="40">
        <v>24938.0</v>
      </c>
      <c r="B6676" s="39">
        <f t="shared" si="1"/>
        <v>53</v>
      </c>
      <c r="C6676" s="39" t="str">
        <f>IFERROR(__xludf.DUMMYFUNCTION("IF(ISBETWEEN(B6676,60,69), ""Old"", IF(ISBETWEEN(B6676, 20, 29), ""Young"", ""Other""))"),"Other")</f>
        <v>Other</v>
      </c>
    </row>
    <row r="6677" hidden="1">
      <c r="A6677" s="40">
        <v>24939.0</v>
      </c>
      <c r="B6677" s="39">
        <f t="shared" si="1"/>
        <v>53</v>
      </c>
      <c r="C6677" s="39" t="str">
        <f>IFERROR(__xludf.DUMMYFUNCTION("IF(ISBETWEEN(B6677,60,69), ""Old"", IF(ISBETWEEN(B6677, 20, 29), ""Young"", ""Other""))"),"Other")</f>
        <v>Other</v>
      </c>
    </row>
    <row r="6678" hidden="1">
      <c r="A6678" s="40">
        <v>24940.0</v>
      </c>
      <c r="B6678" s="39">
        <f t="shared" si="1"/>
        <v>53</v>
      </c>
      <c r="C6678" s="39" t="str">
        <f>IFERROR(__xludf.DUMMYFUNCTION("IF(ISBETWEEN(B6678,60,69), ""Old"", IF(ISBETWEEN(B6678, 20, 29), ""Young"", ""Other""))"),"Other")</f>
        <v>Other</v>
      </c>
    </row>
    <row r="6679" hidden="1">
      <c r="A6679" s="40">
        <v>24941.0</v>
      </c>
      <c r="B6679" s="39">
        <f t="shared" si="1"/>
        <v>53</v>
      </c>
      <c r="C6679" s="39" t="str">
        <f>IFERROR(__xludf.DUMMYFUNCTION("IF(ISBETWEEN(B6679,60,69), ""Old"", IF(ISBETWEEN(B6679, 20, 29), ""Young"", ""Other""))"),"Other")</f>
        <v>Other</v>
      </c>
    </row>
    <row r="6680" hidden="1">
      <c r="A6680" s="40">
        <v>24942.0</v>
      </c>
      <c r="B6680" s="39">
        <f t="shared" si="1"/>
        <v>53</v>
      </c>
      <c r="C6680" s="39" t="str">
        <f>IFERROR(__xludf.DUMMYFUNCTION("IF(ISBETWEEN(B6680,60,69), ""Old"", IF(ISBETWEEN(B6680, 20, 29), ""Young"", ""Other""))"),"Other")</f>
        <v>Other</v>
      </c>
    </row>
    <row r="6681" hidden="1">
      <c r="A6681" s="40">
        <v>24943.0</v>
      </c>
      <c r="B6681" s="39">
        <f t="shared" si="1"/>
        <v>53</v>
      </c>
      <c r="C6681" s="39" t="str">
        <f>IFERROR(__xludf.DUMMYFUNCTION("IF(ISBETWEEN(B6681,60,69), ""Old"", IF(ISBETWEEN(B6681, 20, 29), ""Young"", ""Other""))"),"Other")</f>
        <v>Other</v>
      </c>
    </row>
    <row r="6682" hidden="1">
      <c r="A6682" s="40">
        <v>24944.0</v>
      </c>
      <c r="B6682" s="39">
        <f t="shared" si="1"/>
        <v>53</v>
      </c>
      <c r="C6682" s="39" t="str">
        <f>IFERROR(__xludf.DUMMYFUNCTION("IF(ISBETWEEN(B6682,60,69), ""Old"", IF(ISBETWEEN(B6682, 20, 29), ""Young"", ""Other""))"),"Other")</f>
        <v>Other</v>
      </c>
    </row>
    <row r="6683" hidden="1">
      <c r="A6683" s="40">
        <v>24945.0</v>
      </c>
      <c r="B6683" s="39">
        <f t="shared" si="1"/>
        <v>53</v>
      </c>
      <c r="C6683" s="39" t="str">
        <f>IFERROR(__xludf.DUMMYFUNCTION("IF(ISBETWEEN(B6683,60,69), ""Old"", IF(ISBETWEEN(B6683, 20, 29), ""Young"", ""Other""))"),"Other")</f>
        <v>Other</v>
      </c>
    </row>
    <row r="6684" hidden="1">
      <c r="A6684" s="40">
        <v>24946.0</v>
      </c>
      <c r="B6684" s="39">
        <f t="shared" si="1"/>
        <v>53</v>
      </c>
      <c r="C6684" s="39" t="str">
        <f>IFERROR(__xludf.DUMMYFUNCTION("IF(ISBETWEEN(B6684,60,69), ""Old"", IF(ISBETWEEN(B6684, 20, 29), ""Young"", ""Other""))"),"Other")</f>
        <v>Other</v>
      </c>
    </row>
    <row r="6685" hidden="1">
      <c r="A6685" s="40">
        <v>24947.0</v>
      </c>
      <c r="B6685" s="39">
        <f t="shared" si="1"/>
        <v>53</v>
      </c>
      <c r="C6685" s="39" t="str">
        <f>IFERROR(__xludf.DUMMYFUNCTION("IF(ISBETWEEN(B6685,60,69), ""Old"", IF(ISBETWEEN(B6685, 20, 29), ""Young"", ""Other""))"),"Other")</f>
        <v>Other</v>
      </c>
    </row>
    <row r="6686" hidden="1">
      <c r="A6686" s="40">
        <v>24948.0</v>
      </c>
      <c r="B6686" s="39">
        <f t="shared" si="1"/>
        <v>53</v>
      </c>
      <c r="C6686" s="39" t="str">
        <f>IFERROR(__xludf.DUMMYFUNCTION("IF(ISBETWEEN(B6686,60,69), ""Old"", IF(ISBETWEEN(B6686, 20, 29), ""Young"", ""Other""))"),"Other")</f>
        <v>Other</v>
      </c>
    </row>
    <row r="6687" hidden="1">
      <c r="A6687" s="40">
        <v>24949.0</v>
      </c>
      <c r="B6687" s="39">
        <f t="shared" si="1"/>
        <v>53</v>
      </c>
      <c r="C6687" s="39" t="str">
        <f>IFERROR(__xludf.DUMMYFUNCTION("IF(ISBETWEEN(B6687,60,69), ""Old"", IF(ISBETWEEN(B6687, 20, 29), ""Young"", ""Other""))"),"Other")</f>
        <v>Other</v>
      </c>
    </row>
    <row r="6688" hidden="1">
      <c r="A6688" s="40">
        <v>24950.0</v>
      </c>
      <c r="B6688" s="39">
        <f t="shared" si="1"/>
        <v>53</v>
      </c>
      <c r="C6688" s="39" t="str">
        <f>IFERROR(__xludf.DUMMYFUNCTION("IF(ISBETWEEN(B6688,60,69), ""Old"", IF(ISBETWEEN(B6688, 20, 29), ""Young"", ""Other""))"),"Other")</f>
        <v>Other</v>
      </c>
    </row>
    <row r="6689" hidden="1">
      <c r="A6689" s="40">
        <v>24951.0</v>
      </c>
      <c r="B6689" s="39">
        <f t="shared" si="1"/>
        <v>53</v>
      </c>
      <c r="C6689" s="39" t="str">
        <f>IFERROR(__xludf.DUMMYFUNCTION("IF(ISBETWEEN(B6689,60,69), ""Old"", IF(ISBETWEEN(B6689, 20, 29), ""Young"", ""Other""))"),"Other")</f>
        <v>Other</v>
      </c>
    </row>
    <row r="6690" hidden="1">
      <c r="A6690" s="40">
        <v>24952.0</v>
      </c>
      <c r="B6690" s="39">
        <f t="shared" si="1"/>
        <v>53</v>
      </c>
      <c r="C6690" s="39" t="str">
        <f>IFERROR(__xludf.DUMMYFUNCTION("IF(ISBETWEEN(B6690,60,69), ""Old"", IF(ISBETWEEN(B6690, 20, 29), ""Young"", ""Other""))"),"Other")</f>
        <v>Other</v>
      </c>
    </row>
    <row r="6691" hidden="1">
      <c r="A6691" s="40">
        <v>24953.0</v>
      </c>
      <c r="B6691" s="39">
        <f t="shared" si="1"/>
        <v>53</v>
      </c>
      <c r="C6691" s="39" t="str">
        <f>IFERROR(__xludf.DUMMYFUNCTION("IF(ISBETWEEN(B6691,60,69), ""Old"", IF(ISBETWEEN(B6691, 20, 29), ""Young"", ""Other""))"),"Other")</f>
        <v>Other</v>
      </c>
    </row>
    <row r="6692" hidden="1">
      <c r="A6692" s="40">
        <v>24954.0</v>
      </c>
      <c r="B6692" s="39">
        <f t="shared" si="1"/>
        <v>53</v>
      </c>
      <c r="C6692" s="39" t="str">
        <f>IFERROR(__xludf.DUMMYFUNCTION("IF(ISBETWEEN(B6692,60,69), ""Old"", IF(ISBETWEEN(B6692, 20, 29), ""Young"", ""Other""))"),"Other")</f>
        <v>Other</v>
      </c>
    </row>
    <row r="6693" hidden="1">
      <c r="A6693" s="40">
        <v>24955.0</v>
      </c>
      <c r="B6693" s="39">
        <f t="shared" si="1"/>
        <v>53</v>
      </c>
      <c r="C6693" s="39" t="str">
        <f>IFERROR(__xludf.DUMMYFUNCTION("IF(ISBETWEEN(B6693,60,69), ""Old"", IF(ISBETWEEN(B6693, 20, 29), ""Young"", ""Other""))"),"Other")</f>
        <v>Other</v>
      </c>
    </row>
    <row r="6694" hidden="1">
      <c r="A6694" s="40">
        <v>24956.0</v>
      </c>
      <c r="B6694" s="39">
        <f t="shared" si="1"/>
        <v>53</v>
      </c>
      <c r="C6694" s="39" t="str">
        <f>IFERROR(__xludf.DUMMYFUNCTION("IF(ISBETWEEN(B6694,60,69), ""Old"", IF(ISBETWEEN(B6694, 20, 29), ""Young"", ""Other""))"),"Other")</f>
        <v>Other</v>
      </c>
    </row>
    <row r="6695" hidden="1">
      <c r="A6695" s="40">
        <v>24957.0</v>
      </c>
      <c r="B6695" s="39">
        <f t="shared" si="1"/>
        <v>53</v>
      </c>
      <c r="C6695" s="39" t="str">
        <f>IFERROR(__xludf.DUMMYFUNCTION("IF(ISBETWEEN(B6695,60,69), ""Old"", IF(ISBETWEEN(B6695, 20, 29), ""Young"", ""Other""))"),"Other")</f>
        <v>Other</v>
      </c>
    </row>
    <row r="6696" hidden="1">
      <c r="A6696" s="40">
        <v>24958.0</v>
      </c>
      <c r="B6696" s="39">
        <f t="shared" si="1"/>
        <v>53</v>
      </c>
      <c r="C6696" s="39" t="str">
        <f>IFERROR(__xludf.DUMMYFUNCTION("IF(ISBETWEEN(B6696,60,69), ""Old"", IF(ISBETWEEN(B6696, 20, 29), ""Young"", ""Other""))"),"Other")</f>
        <v>Other</v>
      </c>
    </row>
    <row r="6697" hidden="1">
      <c r="A6697" s="40">
        <v>24959.0</v>
      </c>
      <c r="B6697" s="39">
        <f t="shared" si="1"/>
        <v>53</v>
      </c>
      <c r="C6697" s="39" t="str">
        <f>IFERROR(__xludf.DUMMYFUNCTION("IF(ISBETWEEN(B6697,60,69), ""Old"", IF(ISBETWEEN(B6697, 20, 29), ""Young"", ""Other""))"),"Other")</f>
        <v>Other</v>
      </c>
    </row>
    <row r="6698" hidden="1">
      <c r="A6698" s="40">
        <v>24960.0</v>
      </c>
      <c r="B6698" s="39">
        <f t="shared" si="1"/>
        <v>53</v>
      </c>
      <c r="C6698" s="39" t="str">
        <f>IFERROR(__xludf.DUMMYFUNCTION("IF(ISBETWEEN(B6698,60,69), ""Old"", IF(ISBETWEEN(B6698, 20, 29), ""Young"", ""Other""))"),"Other")</f>
        <v>Other</v>
      </c>
    </row>
    <row r="6699" hidden="1">
      <c r="A6699" s="40">
        <v>24961.0</v>
      </c>
      <c r="B6699" s="39">
        <f t="shared" si="1"/>
        <v>53</v>
      </c>
      <c r="C6699" s="39" t="str">
        <f>IFERROR(__xludf.DUMMYFUNCTION("IF(ISBETWEEN(B6699,60,69), ""Old"", IF(ISBETWEEN(B6699, 20, 29), ""Young"", ""Other""))"),"Other")</f>
        <v>Other</v>
      </c>
    </row>
    <row r="6700" hidden="1">
      <c r="A6700" s="40">
        <v>24962.0</v>
      </c>
      <c r="B6700" s="39">
        <f t="shared" si="1"/>
        <v>53</v>
      </c>
      <c r="C6700" s="39" t="str">
        <f>IFERROR(__xludf.DUMMYFUNCTION("IF(ISBETWEEN(B6700,60,69), ""Old"", IF(ISBETWEEN(B6700, 20, 29), ""Young"", ""Other""))"),"Other")</f>
        <v>Other</v>
      </c>
    </row>
    <row r="6701" hidden="1">
      <c r="A6701" s="40">
        <v>24963.0</v>
      </c>
      <c r="B6701" s="39">
        <f t="shared" si="1"/>
        <v>53</v>
      </c>
      <c r="C6701" s="39" t="str">
        <f>IFERROR(__xludf.DUMMYFUNCTION("IF(ISBETWEEN(B6701,60,69), ""Old"", IF(ISBETWEEN(B6701, 20, 29), ""Young"", ""Other""))"),"Other")</f>
        <v>Other</v>
      </c>
    </row>
    <row r="6702" hidden="1">
      <c r="A6702" s="40">
        <v>24964.0</v>
      </c>
      <c r="B6702" s="39">
        <f t="shared" si="1"/>
        <v>53</v>
      </c>
      <c r="C6702" s="39" t="str">
        <f>IFERROR(__xludf.DUMMYFUNCTION("IF(ISBETWEEN(B6702,60,69), ""Old"", IF(ISBETWEEN(B6702, 20, 29), ""Young"", ""Other""))"),"Other")</f>
        <v>Other</v>
      </c>
    </row>
    <row r="6703" hidden="1">
      <c r="A6703" s="40">
        <v>24965.0</v>
      </c>
      <c r="B6703" s="39">
        <f t="shared" si="1"/>
        <v>53</v>
      </c>
      <c r="C6703" s="39" t="str">
        <f>IFERROR(__xludf.DUMMYFUNCTION("IF(ISBETWEEN(B6703,60,69), ""Old"", IF(ISBETWEEN(B6703, 20, 29), ""Young"", ""Other""))"),"Other")</f>
        <v>Other</v>
      </c>
    </row>
    <row r="6704" hidden="1">
      <c r="A6704" s="40">
        <v>24966.0</v>
      </c>
      <c r="B6704" s="39">
        <f t="shared" si="1"/>
        <v>53</v>
      </c>
      <c r="C6704" s="39" t="str">
        <f>IFERROR(__xludf.DUMMYFUNCTION("IF(ISBETWEEN(B6704,60,69), ""Old"", IF(ISBETWEEN(B6704, 20, 29), ""Young"", ""Other""))"),"Other")</f>
        <v>Other</v>
      </c>
    </row>
    <row r="6705" hidden="1">
      <c r="A6705" s="40">
        <v>24967.0</v>
      </c>
      <c r="B6705" s="39">
        <f t="shared" si="1"/>
        <v>53</v>
      </c>
      <c r="C6705" s="39" t="str">
        <f>IFERROR(__xludf.DUMMYFUNCTION("IF(ISBETWEEN(B6705,60,69), ""Old"", IF(ISBETWEEN(B6705, 20, 29), ""Young"", ""Other""))"),"Other")</f>
        <v>Other</v>
      </c>
    </row>
    <row r="6706" hidden="1">
      <c r="A6706" s="40">
        <v>24968.0</v>
      </c>
      <c r="B6706" s="39">
        <f t="shared" si="1"/>
        <v>53</v>
      </c>
      <c r="C6706" s="39" t="str">
        <f>IFERROR(__xludf.DUMMYFUNCTION("IF(ISBETWEEN(B6706,60,69), ""Old"", IF(ISBETWEEN(B6706, 20, 29), ""Young"", ""Other""))"),"Other")</f>
        <v>Other</v>
      </c>
    </row>
    <row r="6707" hidden="1">
      <c r="A6707" s="40">
        <v>24969.0</v>
      </c>
      <c r="B6707" s="39">
        <f t="shared" si="1"/>
        <v>53</v>
      </c>
      <c r="C6707" s="39" t="str">
        <f>IFERROR(__xludf.DUMMYFUNCTION("IF(ISBETWEEN(B6707,60,69), ""Old"", IF(ISBETWEEN(B6707, 20, 29), ""Young"", ""Other""))"),"Other")</f>
        <v>Other</v>
      </c>
    </row>
    <row r="6708" hidden="1">
      <c r="A6708" s="40">
        <v>24970.0</v>
      </c>
      <c r="B6708" s="39">
        <f t="shared" si="1"/>
        <v>53</v>
      </c>
      <c r="C6708" s="39" t="str">
        <f>IFERROR(__xludf.DUMMYFUNCTION("IF(ISBETWEEN(B6708,60,69), ""Old"", IF(ISBETWEEN(B6708, 20, 29), ""Young"", ""Other""))"),"Other")</f>
        <v>Other</v>
      </c>
    </row>
    <row r="6709" hidden="1">
      <c r="A6709" s="40">
        <v>24971.0</v>
      </c>
      <c r="B6709" s="39">
        <f t="shared" si="1"/>
        <v>53</v>
      </c>
      <c r="C6709" s="39" t="str">
        <f>IFERROR(__xludf.DUMMYFUNCTION("IF(ISBETWEEN(B6709,60,69), ""Old"", IF(ISBETWEEN(B6709, 20, 29), ""Young"", ""Other""))"),"Other")</f>
        <v>Other</v>
      </c>
    </row>
    <row r="6710" hidden="1">
      <c r="A6710" s="40">
        <v>24972.0</v>
      </c>
      <c r="B6710" s="39">
        <f t="shared" si="1"/>
        <v>53</v>
      </c>
      <c r="C6710" s="39" t="str">
        <f>IFERROR(__xludf.DUMMYFUNCTION("IF(ISBETWEEN(B6710,60,69), ""Old"", IF(ISBETWEEN(B6710, 20, 29), ""Young"", ""Other""))"),"Other")</f>
        <v>Other</v>
      </c>
    </row>
    <row r="6711" hidden="1">
      <c r="A6711" s="40">
        <v>24973.0</v>
      </c>
      <c r="B6711" s="39">
        <f t="shared" si="1"/>
        <v>53</v>
      </c>
      <c r="C6711" s="39" t="str">
        <f>IFERROR(__xludf.DUMMYFUNCTION("IF(ISBETWEEN(B6711,60,69), ""Old"", IF(ISBETWEEN(B6711, 20, 29), ""Young"", ""Other""))"),"Other")</f>
        <v>Other</v>
      </c>
    </row>
    <row r="6712" hidden="1">
      <c r="A6712" s="40">
        <v>24974.0</v>
      </c>
      <c r="B6712" s="39">
        <f t="shared" si="1"/>
        <v>53</v>
      </c>
      <c r="C6712" s="39" t="str">
        <f>IFERROR(__xludf.DUMMYFUNCTION("IF(ISBETWEEN(B6712,60,69), ""Old"", IF(ISBETWEEN(B6712, 20, 29), ""Young"", ""Other""))"),"Other")</f>
        <v>Other</v>
      </c>
    </row>
    <row r="6713" hidden="1">
      <c r="A6713" s="40">
        <v>24975.0</v>
      </c>
      <c r="B6713" s="39">
        <f t="shared" si="1"/>
        <v>53</v>
      </c>
      <c r="C6713" s="39" t="str">
        <f>IFERROR(__xludf.DUMMYFUNCTION("IF(ISBETWEEN(B6713,60,69), ""Old"", IF(ISBETWEEN(B6713, 20, 29), ""Young"", ""Other""))"),"Other")</f>
        <v>Other</v>
      </c>
    </row>
    <row r="6714" hidden="1">
      <c r="A6714" s="40">
        <v>24976.0</v>
      </c>
      <c r="B6714" s="39">
        <f t="shared" si="1"/>
        <v>53</v>
      </c>
      <c r="C6714" s="39" t="str">
        <f>IFERROR(__xludf.DUMMYFUNCTION("IF(ISBETWEEN(B6714,60,69), ""Old"", IF(ISBETWEEN(B6714, 20, 29), ""Young"", ""Other""))"),"Other")</f>
        <v>Other</v>
      </c>
    </row>
    <row r="6715" hidden="1">
      <c r="A6715" s="40">
        <v>24977.0</v>
      </c>
      <c r="B6715" s="39">
        <f t="shared" si="1"/>
        <v>53</v>
      </c>
      <c r="C6715" s="39" t="str">
        <f>IFERROR(__xludf.DUMMYFUNCTION("IF(ISBETWEEN(B6715,60,69), ""Old"", IF(ISBETWEEN(B6715, 20, 29), ""Young"", ""Other""))"),"Other")</f>
        <v>Other</v>
      </c>
    </row>
    <row r="6716" hidden="1">
      <c r="A6716" s="40">
        <v>24978.0</v>
      </c>
      <c r="B6716" s="39">
        <f t="shared" si="1"/>
        <v>53</v>
      </c>
      <c r="C6716" s="39" t="str">
        <f>IFERROR(__xludf.DUMMYFUNCTION("IF(ISBETWEEN(B6716,60,69), ""Old"", IF(ISBETWEEN(B6716, 20, 29), ""Young"", ""Other""))"),"Other")</f>
        <v>Other</v>
      </c>
    </row>
    <row r="6717" hidden="1">
      <c r="A6717" s="40">
        <v>24979.0</v>
      </c>
      <c r="B6717" s="39">
        <f t="shared" si="1"/>
        <v>53</v>
      </c>
      <c r="C6717" s="39" t="str">
        <f>IFERROR(__xludf.DUMMYFUNCTION("IF(ISBETWEEN(B6717,60,69), ""Old"", IF(ISBETWEEN(B6717, 20, 29), ""Young"", ""Other""))"),"Other")</f>
        <v>Other</v>
      </c>
    </row>
    <row r="6718" hidden="1">
      <c r="A6718" s="40">
        <v>24980.0</v>
      </c>
      <c r="B6718" s="39">
        <f t="shared" si="1"/>
        <v>53</v>
      </c>
      <c r="C6718" s="39" t="str">
        <f>IFERROR(__xludf.DUMMYFUNCTION("IF(ISBETWEEN(B6718,60,69), ""Old"", IF(ISBETWEEN(B6718, 20, 29), ""Young"", ""Other""))"),"Other")</f>
        <v>Other</v>
      </c>
    </row>
    <row r="6719" hidden="1">
      <c r="A6719" s="40">
        <v>24981.0</v>
      </c>
      <c r="B6719" s="39">
        <f t="shared" si="1"/>
        <v>53</v>
      </c>
      <c r="C6719" s="39" t="str">
        <f>IFERROR(__xludf.DUMMYFUNCTION("IF(ISBETWEEN(B6719,60,69), ""Old"", IF(ISBETWEEN(B6719, 20, 29), ""Young"", ""Other""))"),"Other")</f>
        <v>Other</v>
      </c>
    </row>
    <row r="6720" hidden="1">
      <c r="A6720" s="40">
        <v>24982.0</v>
      </c>
      <c r="B6720" s="39">
        <f t="shared" si="1"/>
        <v>53</v>
      </c>
      <c r="C6720" s="39" t="str">
        <f>IFERROR(__xludf.DUMMYFUNCTION("IF(ISBETWEEN(B6720,60,69), ""Old"", IF(ISBETWEEN(B6720, 20, 29), ""Young"", ""Other""))"),"Other")</f>
        <v>Other</v>
      </c>
    </row>
    <row r="6721" hidden="1">
      <c r="A6721" s="40">
        <v>24983.0</v>
      </c>
      <c r="B6721" s="39">
        <f t="shared" si="1"/>
        <v>53</v>
      </c>
      <c r="C6721" s="39" t="str">
        <f>IFERROR(__xludf.DUMMYFUNCTION("IF(ISBETWEEN(B6721,60,69), ""Old"", IF(ISBETWEEN(B6721, 20, 29), ""Young"", ""Other""))"),"Other")</f>
        <v>Other</v>
      </c>
    </row>
    <row r="6722" hidden="1">
      <c r="A6722" s="40">
        <v>24984.0</v>
      </c>
      <c r="B6722" s="39">
        <f t="shared" si="1"/>
        <v>53</v>
      </c>
      <c r="C6722" s="39" t="str">
        <f>IFERROR(__xludf.DUMMYFUNCTION("IF(ISBETWEEN(B6722,60,69), ""Old"", IF(ISBETWEEN(B6722, 20, 29), ""Young"", ""Other""))"),"Other")</f>
        <v>Other</v>
      </c>
    </row>
    <row r="6723" hidden="1">
      <c r="A6723" s="40">
        <v>24985.0</v>
      </c>
      <c r="B6723" s="39">
        <f t="shared" si="1"/>
        <v>53</v>
      </c>
      <c r="C6723" s="39" t="str">
        <f>IFERROR(__xludf.DUMMYFUNCTION("IF(ISBETWEEN(B6723,60,69), ""Old"", IF(ISBETWEEN(B6723, 20, 29), ""Young"", ""Other""))"),"Other")</f>
        <v>Other</v>
      </c>
    </row>
    <row r="6724" hidden="1">
      <c r="A6724" s="40">
        <v>24986.0</v>
      </c>
      <c r="B6724" s="39">
        <f t="shared" si="1"/>
        <v>53</v>
      </c>
      <c r="C6724" s="39" t="str">
        <f>IFERROR(__xludf.DUMMYFUNCTION("IF(ISBETWEEN(B6724,60,69), ""Old"", IF(ISBETWEEN(B6724, 20, 29), ""Young"", ""Other""))"),"Other")</f>
        <v>Other</v>
      </c>
    </row>
    <row r="6725" hidden="1">
      <c r="A6725" s="40">
        <v>24987.0</v>
      </c>
      <c r="B6725" s="39">
        <f t="shared" si="1"/>
        <v>53</v>
      </c>
      <c r="C6725" s="39" t="str">
        <f>IFERROR(__xludf.DUMMYFUNCTION("IF(ISBETWEEN(B6725,60,69), ""Old"", IF(ISBETWEEN(B6725, 20, 29), ""Young"", ""Other""))"),"Other")</f>
        <v>Other</v>
      </c>
    </row>
    <row r="6726" hidden="1">
      <c r="A6726" s="40">
        <v>24988.0</v>
      </c>
      <c r="B6726" s="39">
        <f t="shared" si="1"/>
        <v>53</v>
      </c>
      <c r="C6726" s="39" t="str">
        <f>IFERROR(__xludf.DUMMYFUNCTION("IF(ISBETWEEN(B6726,60,69), ""Old"", IF(ISBETWEEN(B6726, 20, 29), ""Young"", ""Other""))"),"Other")</f>
        <v>Other</v>
      </c>
    </row>
    <row r="6727" hidden="1">
      <c r="A6727" s="40">
        <v>24989.0</v>
      </c>
      <c r="B6727" s="39">
        <f t="shared" si="1"/>
        <v>53</v>
      </c>
      <c r="C6727" s="39" t="str">
        <f>IFERROR(__xludf.DUMMYFUNCTION("IF(ISBETWEEN(B6727,60,69), ""Old"", IF(ISBETWEEN(B6727, 20, 29), ""Young"", ""Other""))"),"Other")</f>
        <v>Other</v>
      </c>
    </row>
    <row r="6728" hidden="1">
      <c r="A6728" s="40">
        <v>24990.0</v>
      </c>
      <c r="B6728" s="39">
        <f t="shared" si="1"/>
        <v>53</v>
      </c>
      <c r="C6728" s="39" t="str">
        <f>IFERROR(__xludf.DUMMYFUNCTION("IF(ISBETWEEN(B6728,60,69), ""Old"", IF(ISBETWEEN(B6728, 20, 29), ""Young"", ""Other""))"),"Other")</f>
        <v>Other</v>
      </c>
    </row>
    <row r="6729" hidden="1">
      <c r="A6729" s="40">
        <v>24991.0</v>
      </c>
      <c r="B6729" s="39">
        <f t="shared" si="1"/>
        <v>53</v>
      </c>
      <c r="C6729" s="39" t="str">
        <f>IFERROR(__xludf.DUMMYFUNCTION("IF(ISBETWEEN(B6729,60,69), ""Old"", IF(ISBETWEEN(B6729, 20, 29), ""Young"", ""Other""))"),"Other")</f>
        <v>Other</v>
      </c>
    </row>
    <row r="6730" hidden="1">
      <c r="A6730" s="40">
        <v>24992.0</v>
      </c>
      <c r="B6730" s="39">
        <f t="shared" si="1"/>
        <v>53</v>
      </c>
      <c r="C6730" s="39" t="str">
        <f>IFERROR(__xludf.DUMMYFUNCTION("IF(ISBETWEEN(B6730,60,69), ""Old"", IF(ISBETWEEN(B6730, 20, 29), ""Young"", ""Other""))"),"Other")</f>
        <v>Other</v>
      </c>
    </row>
    <row r="6731" hidden="1">
      <c r="A6731" s="40">
        <v>24993.0</v>
      </c>
      <c r="B6731" s="39">
        <f t="shared" si="1"/>
        <v>53</v>
      </c>
      <c r="C6731" s="39" t="str">
        <f>IFERROR(__xludf.DUMMYFUNCTION("IF(ISBETWEEN(B6731,60,69), ""Old"", IF(ISBETWEEN(B6731, 20, 29), ""Young"", ""Other""))"),"Other")</f>
        <v>Other</v>
      </c>
    </row>
    <row r="6732" hidden="1">
      <c r="A6732" s="40">
        <v>24994.0</v>
      </c>
      <c r="B6732" s="39">
        <f t="shared" si="1"/>
        <v>53</v>
      </c>
      <c r="C6732" s="39" t="str">
        <f>IFERROR(__xludf.DUMMYFUNCTION("IF(ISBETWEEN(B6732,60,69), ""Old"", IF(ISBETWEEN(B6732, 20, 29), ""Young"", ""Other""))"),"Other")</f>
        <v>Other</v>
      </c>
    </row>
    <row r="6733" hidden="1">
      <c r="A6733" s="40">
        <v>24995.0</v>
      </c>
      <c r="B6733" s="39">
        <f t="shared" si="1"/>
        <v>53</v>
      </c>
      <c r="C6733" s="39" t="str">
        <f>IFERROR(__xludf.DUMMYFUNCTION("IF(ISBETWEEN(B6733,60,69), ""Old"", IF(ISBETWEEN(B6733, 20, 29), ""Young"", ""Other""))"),"Other")</f>
        <v>Other</v>
      </c>
    </row>
    <row r="6734" hidden="1">
      <c r="A6734" s="40">
        <v>24996.0</v>
      </c>
      <c r="B6734" s="39">
        <f t="shared" si="1"/>
        <v>53</v>
      </c>
      <c r="C6734" s="39" t="str">
        <f>IFERROR(__xludf.DUMMYFUNCTION("IF(ISBETWEEN(B6734,60,69), ""Old"", IF(ISBETWEEN(B6734, 20, 29), ""Young"", ""Other""))"),"Other")</f>
        <v>Other</v>
      </c>
    </row>
    <row r="6735" hidden="1">
      <c r="A6735" s="40">
        <v>24997.0</v>
      </c>
      <c r="B6735" s="39">
        <f t="shared" si="1"/>
        <v>53</v>
      </c>
      <c r="C6735" s="39" t="str">
        <f>IFERROR(__xludf.DUMMYFUNCTION("IF(ISBETWEEN(B6735,60,69), ""Old"", IF(ISBETWEEN(B6735, 20, 29), ""Young"", ""Other""))"),"Other")</f>
        <v>Other</v>
      </c>
    </row>
    <row r="6736" hidden="1">
      <c r="A6736" s="40">
        <v>24998.0</v>
      </c>
      <c r="B6736" s="39">
        <f t="shared" si="1"/>
        <v>53</v>
      </c>
      <c r="C6736" s="39" t="str">
        <f>IFERROR(__xludf.DUMMYFUNCTION("IF(ISBETWEEN(B6736,60,69), ""Old"", IF(ISBETWEEN(B6736, 20, 29), ""Young"", ""Other""))"),"Other")</f>
        <v>Other</v>
      </c>
    </row>
    <row r="6737" hidden="1">
      <c r="A6737" s="40">
        <v>24999.0</v>
      </c>
      <c r="B6737" s="39">
        <f t="shared" si="1"/>
        <v>53</v>
      </c>
      <c r="C6737" s="39" t="str">
        <f>IFERROR(__xludf.DUMMYFUNCTION("IF(ISBETWEEN(B6737,60,69), ""Old"", IF(ISBETWEEN(B6737, 20, 29), ""Young"", ""Other""))"),"Other")</f>
        <v>Other</v>
      </c>
    </row>
    <row r="6738" hidden="1">
      <c r="A6738" s="40">
        <v>25000.0</v>
      </c>
      <c r="B6738" s="39">
        <f t="shared" si="1"/>
        <v>53</v>
      </c>
      <c r="C6738" s="39" t="str">
        <f>IFERROR(__xludf.DUMMYFUNCTION("IF(ISBETWEEN(B6738,60,69), ""Old"", IF(ISBETWEEN(B6738, 20, 29), ""Young"", ""Other""))"),"Other")</f>
        <v>Other</v>
      </c>
    </row>
    <row r="6739" hidden="1">
      <c r="A6739" s="40">
        <v>25001.0</v>
      </c>
      <c r="B6739" s="39">
        <f t="shared" si="1"/>
        <v>53</v>
      </c>
      <c r="C6739" s="39" t="str">
        <f>IFERROR(__xludf.DUMMYFUNCTION("IF(ISBETWEEN(B6739,60,69), ""Old"", IF(ISBETWEEN(B6739, 20, 29), ""Young"", ""Other""))"),"Other")</f>
        <v>Other</v>
      </c>
    </row>
    <row r="6740" hidden="1">
      <c r="A6740" s="40">
        <v>25002.0</v>
      </c>
      <c r="B6740" s="39">
        <f t="shared" si="1"/>
        <v>53</v>
      </c>
      <c r="C6740" s="39" t="str">
        <f>IFERROR(__xludf.DUMMYFUNCTION("IF(ISBETWEEN(B6740,60,69), ""Old"", IF(ISBETWEEN(B6740, 20, 29), ""Young"", ""Other""))"),"Other")</f>
        <v>Other</v>
      </c>
    </row>
    <row r="6741" hidden="1">
      <c r="A6741" s="40">
        <v>25003.0</v>
      </c>
      <c r="B6741" s="39">
        <f t="shared" si="1"/>
        <v>53</v>
      </c>
      <c r="C6741" s="39" t="str">
        <f>IFERROR(__xludf.DUMMYFUNCTION("IF(ISBETWEEN(B6741,60,69), ""Old"", IF(ISBETWEEN(B6741, 20, 29), ""Young"", ""Other""))"),"Other")</f>
        <v>Other</v>
      </c>
    </row>
    <row r="6742" hidden="1">
      <c r="A6742" s="40">
        <v>25004.0</v>
      </c>
      <c r="B6742" s="39">
        <f t="shared" si="1"/>
        <v>53</v>
      </c>
      <c r="C6742" s="39" t="str">
        <f>IFERROR(__xludf.DUMMYFUNCTION("IF(ISBETWEEN(B6742,60,69), ""Old"", IF(ISBETWEEN(B6742, 20, 29), ""Young"", ""Other""))"),"Other")</f>
        <v>Other</v>
      </c>
    </row>
    <row r="6743" hidden="1">
      <c r="A6743" s="40">
        <v>25005.0</v>
      </c>
      <c r="B6743" s="39">
        <f t="shared" si="1"/>
        <v>53</v>
      </c>
      <c r="C6743" s="39" t="str">
        <f>IFERROR(__xludf.DUMMYFUNCTION("IF(ISBETWEEN(B6743,60,69), ""Old"", IF(ISBETWEEN(B6743, 20, 29), ""Young"", ""Other""))"),"Other")</f>
        <v>Other</v>
      </c>
    </row>
    <row r="6744" hidden="1">
      <c r="A6744" s="40">
        <v>25006.0</v>
      </c>
      <c r="B6744" s="39">
        <f t="shared" si="1"/>
        <v>53</v>
      </c>
      <c r="C6744" s="39" t="str">
        <f>IFERROR(__xludf.DUMMYFUNCTION("IF(ISBETWEEN(B6744,60,69), ""Old"", IF(ISBETWEEN(B6744, 20, 29), ""Young"", ""Other""))"),"Other")</f>
        <v>Other</v>
      </c>
    </row>
    <row r="6745" hidden="1">
      <c r="A6745" s="40">
        <v>25007.0</v>
      </c>
      <c r="B6745" s="39">
        <f t="shared" si="1"/>
        <v>53</v>
      </c>
      <c r="C6745" s="39" t="str">
        <f>IFERROR(__xludf.DUMMYFUNCTION("IF(ISBETWEEN(B6745,60,69), ""Old"", IF(ISBETWEEN(B6745, 20, 29), ""Young"", ""Other""))"),"Other")</f>
        <v>Other</v>
      </c>
    </row>
    <row r="6746" hidden="1">
      <c r="A6746" s="40">
        <v>25008.0</v>
      </c>
      <c r="B6746" s="39">
        <f t="shared" si="1"/>
        <v>53</v>
      </c>
      <c r="C6746" s="39" t="str">
        <f>IFERROR(__xludf.DUMMYFUNCTION("IF(ISBETWEEN(B6746,60,69), ""Old"", IF(ISBETWEEN(B6746, 20, 29), ""Young"", ""Other""))"),"Other")</f>
        <v>Other</v>
      </c>
    </row>
    <row r="6747" hidden="1">
      <c r="A6747" s="40">
        <v>25009.0</v>
      </c>
      <c r="B6747" s="39">
        <f t="shared" si="1"/>
        <v>53</v>
      </c>
      <c r="C6747" s="39" t="str">
        <f>IFERROR(__xludf.DUMMYFUNCTION("IF(ISBETWEEN(B6747,60,69), ""Old"", IF(ISBETWEEN(B6747, 20, 29), ""Young"", ""Other""))"),"Other")</f>
        <v>Other</v>
      </c>
    </row>
    <row r="6748" hidden="1">
      <c r="A6748" s="40">
        <v>25010.0</v>
      </c>
      <c r="B6748" s="39">
        <f t="shared" si="1"/>
        <v>53</v>
      </c>
      <c r="C6748" s="39" t="str">
        <f>IFERROR(__xludf.DUMMYFUNCTION("IF(ISBETWEEN(B6748,60,69), ""Old"", IF(ISBETWEEN(B6748, 20, 29), ""Young"", ""Other""))"),"Other")</f>
        <v>Other</v>
      </c>
    </row>
    <row r="6749" hidden="1">
      <c r="A6749" s="40">
        <v>25011.0</v>
      </c>
      <c r="B6749" s="39">
        <f t="shared" si="1"/>
        <v>53</v>
      </c>
      <c r="C6749" s="39" t="str">
        <f>IFERROR(__xludf.DUMMYFUNCTION("IF(ISBETWEEN(B6749,60,69), ""Old"", IF(ISBETWEEN(B6749, 20, 29), ""Young"", ""Other""))"),"Other")</f>
        <v>Other</v>
      </c>
    </row>
    <row r="6750" hidden="1">
      <c r="A6750" s="40">
        <v>25012.0</v>
      </c>
      <c r="B6750" s="39">
        <f t="shared" si="1"/>
        <v>53</v>
      </c>
      <c r="C6750" s="39" t="str">
        <f>IFERROR(__xludf.DUMMYFUNCTION("IF(ISBETWEEN(B6750,60,69), ""Old"", IF(ISBETWEEN(B6750, 20, 29), ""Young"", ""Other""))"),"Other")</f>
        <v>Other</v>
      </c>
    </row>
    <row r="6751" hidden="1">
      <c r="A6751" s="40">
        <v>25013.0</v>
      </c>
      <c r="B6751" s="39">
        <f t="shared" si="1"/>
        <v>53</v>
      </c>
      <c r="C6751" s="39" t="str">
        <f>IFERROR(__xludf.DUMMYFUNCTION("IF(ISBETWEEN(B6751,60,69), ""Old"", IF(ISBETWEEN(B6751, 20, 29), ""Young"", ""Other""))"),"Other")</f>
        <v>Other</v>
      </c>
    </row>
    <row r="6752" hidden="1">
      <c r="A6752" s="40">
        <v>25014.0</v>
      </c>
      <c r="B6752" s="39">
        <f t="shared" si="1"/>
        <v>53</v>
      </c>
      <c r="C6752" s="39" t="str">
        <f>IFERROR(__xludf.DUMMYFUNCTION("IF(ISBETWEEN(B6752,60,69), ""Old"", IF(ISBETWEEN(B6752, 20, 29), ""Young"", ""Other""))"),"Other")</f>
        <v>Other</v>
      </c>
    </row>
    <row r="6753" hidden="1">
      <c r="A6753" s="40">
        <v>25015.0</v>
      </c>
      <c r="B6753" s="39">
        <f t="shared" si="1"/>
        <v>53</v>
      </c>
      <c r="C6753" s="39" t="str">
        <f>IFERROR(__xludf.DUMMYFUNCTION("IF(ISBETWEEN(B6753,60,69), ""Old"", IF(ISBETWEEN(B6753, 20, 29), ""Young"", ""Other""))"),"Other")</f>
        <v>Other</v>
      </c>
    </row>
    <row r="6754" hidden="1">
      <c r="A6754" s="40">
        <v>25016.0</v>
      </c>
      <c r="B6754" s="39">
        <f t="shared" si="1"/>
        <v>53</v>
      </c>
      <c r="C6754" s="39" t="str">
        <f>IFERROR(__xludf.DUMMYFUNCTION("IF(ISBETWEEN(B6754,60,69), ""Old"", IF(ISBETWEEN(B6754, 20, 29), ""Young"", ""Other""))"),"Other")</f>
        <v>Other</v>
      </c>
    </row>
    <row r="6755" hidden="1">
      <c r="A6755" s="40">
        <v>25017.0</v>
      </c>
      <c r="B6755" s="39">
        <f t="shared" si="1"/>
        <v>53</v>
      </c>
      <c r="C6755" s="39" t="str">
        <f>IFERROR(__xludf.DUMMYFUNCTION("IF(ISBETWEEN(B6755,60,69), ""Old"", IF(ISBETWEEN(B6755, 20, 29), ""Young"", ""Other""))"),"Other")</f>
        <v>Other</v>
      </c>
    </row>
    <row r="6756" hidden="1">
      <c r="A6756" s="40">
        <v>25018.0</v>
      </c>
      <c r="B6756" s="39">
        <f t="shared" si="1"/>
        <v>53</v>
      </c>
      <c r="C6756" s="39" t="str">
        <f>IFERROR(__xludf.DUMMYFUNCTION("IF(ISBETWEEN(B6756,60,69), ""Old"", IF(ISBETWEEN(B6756, 20, 29), ""Young"", ""Other""))"),"Other")</f>
        <v>Other</v>
      </c>
    </row>
    <row r="6757" hidden="1">
      <c r="A6757" s="40">
        <v>25019.0</v>
      </c>
      <c r="B6757" s="39">
        <f t="shared" si="1"/>
        <v>53</v>
      </c>
      <c r="C6757" s="39" t="str">
        <f>IFERROR(__xludf.DUMMYFUNCTION("IF(ISBETWEEN(B6757,60,69), ""Old"", IF(ISBETWEEN(B6757, 20, 29), ""Young"", ""Other""))"),"Other")</f>
        <v>Other</v>
      </c>
    </row>
    <row r="6758" hidden="1">
      <c r="A6758" s="40">
        <v>25020.0</v>
      </c>
      <c r="B6758" s="39">
        <f t="shared" si="1"/>
        <v>53</v>
      </c>
      <c r="C6758" s="39" t="str">
        <f>IFERROR(__xludf.DUMMYFUNCTION("IF(ISBETWEEN(B6758,60,69), ""Old"", IF(ISBETWEEN(B6758, 20, 29), ""Young"", ""Other""))"),"Other")</f>
        <v>Other</v>
      </c>
    </row>
    <row r="6759" hidden="1">
      <c r="A6759" s="40">
        <v>25021.0</v>
      </c>
      <c r="B6759" s="39">
        <f t="shared" si="1"/>
        <v>53</v>
      </c>
      <c r="C6759" s="39" t="str">
        <f>IFERROR(__xludf.DUMMYFUNCTION("IF(ISBETWEEN(B6759,60,69), ""Old"", IF(ISBETWEEN(B6759, 20, 29), ""Young"", ""Other""))"),"Other")</f>
        <v>Other</v>
      </c>
    </row>
    <row r="6760" hidden="1">
      <c r="A6760" s="40">
        <v>25022.0</v>
      </c>
      <c r="B6760" s="39">
        <f t="shared" si="1"/>
        <v>53</v>
      </c>
      <c r="C6760" s="39" t="str">
        <f>IFERROR(__xludf.DUMMYFUNCTION("IF(ISBETWEEN(B6760,60,69), ""Old"", IF(ISBETWEEN(B6760, 20, 29), ""Young"", ""Other""))"),"Other")</f>
        <v>Other</v>
      </c>
    </row>
    <row r="6761" hidden="1">
      <c r="A6761" s="40">
        <v>25023.0</v>
      </c>
      <c r="B6761" s="39">
        <f t="shared" si="1"/>
        <v>53</v>
      </c>
      <c r="C6761" s="39" t="str">
        <f>IFERROR(__xludf.DUMMYFUNCTION("IF(ISBETWEEN(B6761,60,69), ""Old"", IF(ISBETWEEN(B6761, 20, 29), ""Young"", ""Other""))"),"Other")</f>
        <v>Other</v>
      </c>
    </row>
    <row r="6762" hidden="1">
      <c r="A6762" s="40">
        <v>25024.0</v>
      </c>
      <c r="B6762" s="39">
        <f t="shared" si="1"/>
        <v>53</v>
      </c>
      <c r="C6762" s="39" t="str">
        <f>IFERROR(__xludf.DUMMYFUNCTION("IF(ISBETWEEN(B6762,60,69), ""Old"", IF(ISBETWEEN(B6762, 20, 29), ""Young"", ""Other""))"),"Other")</f>
        <v>Other</v>
      </c>
    </row>
    <row r="6763" hidden="1">
      <c r="A6763" s="40">
        <v>25025.0</v>
      </c>
      <c r="B6763" s="39">
        <f t="shared" si="1"/>
        <v>53</v>
      </c>
      <c r="C6763" s="39" t="str">
        <f>IFERROR(__xludf.DUMMYFUNCTION("IF(ISBETWEEN(B6763,60,69), ""Old"", IF(ISBETWEEN(B6763, 20, 29), ""Young"", ""Other""))"),"Other")</f>
        <v>Other</v>
      </c>
    </row>
    <row r="6764" hidden="1">
      <c r="A6764" s="40">
        <v>25026.0</v>
      </c>
      <c r="B6764" s="39">
        <f t="shared" si="1"/>
        <v>53</v>
      </c>
      <c r="C6764" s="39" t="str">
        <f>IFERROR(__xludf.DUMMYFUNCTION("IF(ISBETWEEN(B6764,60,69), ""Old"", IF(ISBETWEEN(B6764, 20, 29), ""Young"", ""Other""))"),"Other")</f>
        <v>Other</v>
      </c>
    </row>
    <row r="6765" hidden="1">
      <c r="A6765" s="40">
        <v>25027.0</v>
      </c>
      <c r="B6765" s="39">
        <f t="shared" si="1"/>
        <v>53</v>
      </c>
      <c r="C6765" s="39" t="str">
        <f>IFERROR(__xludf.DUMMYFUNCTION("IF(ISBETWEEN(B6765,60,69), ""Old"", IF(ISBETWEEN(B6765, 20, 29), ""Young"", ""Other""))"),"Other")</f>
        <v>Other</v>
      </c>
    </row>
    <row r="6766" hidden="1">
      <c r="A6766" s="40">
        <v>25028.0</v>
      </c>
      <c r="B6766" s="39">
        <f t="shared" si="1"/>
        <v>53</v>
      </c>
      <c r="C6766" s="39" t="str">
        <f>IFERROR(__xludf.DUMMYFUNCTION("IF(ISBETWEEN(B6766,60,69), ""Old"", IF(ISBETWEEN(B6766, 20, 29), ""Young"", ""Other""))"),"Other")</f>
        <v>Other</v>
      </c>
    </row>
    <row r="6767" hidden="1">
      <c r="A6767" s="40">
        <v>25029.0</v>
      </c>
      <c r="B6767" s="39">
        <f t="shared" si="1"/>
        <v>53</v>
      </c>
      <c r="C6767" s="39" t="str">
        <f>IFERROR(__xludf.DUMMYFUNCTION("IF(ISBETWEEN(B6767,60,69), ""Old"", IF(ISBETWEEN(B6767, 20, 29), ""Young"", ""Other""))"),"Other")</f>
        <v>Other</v>
      </c>
    </row>
    <row r="6768" hidden="1">
      <c r="A6768" s="40">
        <v>25030.0</v>
      </c>
      <c r="B6768" s="39">
        <f t="shared" si="1"/>
        <v>53</v>
      </c>
      <c r="C6768" s="39" t="str">
        <f>IFERROR(__xludf.DUMMYFUNCTION("IF(ISBETWEEN(B6768,60,69), ""Old"", IF(ISBETWEEN(B6768, 20, 29), ""Young"", ""Other""))"),"Other")</f>
        <v>Other</v>
      </c>
    </row>
    <row r="6769" hidden="1">
      <c r="A6769" s="40">
        <v>25031.0</v>
      </c>
      <c r="B6769" s="39">
        <f t="shared" si="1"/>
        <v>53</v>
      </c>
      <c r="C6769" s="39" t="str">
        <f>IFERROR(__xludf.DUMMYFUNCTION("IF(ISBETWEEN(B6769,60,69), ""Old"", IF(ISBETWEEN(B6769, 20, 29), ""Young"", ""Other""))"),"Other")</f>
        <v>Other</v>
      </c>
    </row>
    <row r="6770" hidden="1">
      <c r="A6770" s="40">
        <v>25032.0</v>
      </c>
      <c r="B6770" s="39">
        <f t="shared" si="1"/>
        <v>53</v>
      </c>
      <c r="C6770" s="39" t="str">
        <f>IFERROR(__xludf.DUMMYFUNCTION("IF(ISBETWEEN(B6770,60,69), ""Old"", IF(ISBETWEEN(B6770, 20, 29), ""Young"", ""Other""))"),"Other")</f>
        <v>Other</v>
      </c>
    </row>
    <row r="6771" hidden="1">
      <c r="A6771" s="40">
        <v>25033.0</v>
      </c>
      <c r="B6771" s="39">
        <f t="shared" si="1"/>
        <v>53</v>
      </c>
      <c r="C6771" s="39" t="str">
        <f>IFERROR(__xludf.DUMMYFUNCTION("IF(ISBETWEEN(B6771,60,69), ""Old"", IF(ISBETWEEN(B6771, 20, 29), ""Young"", ""Other""))"),"Other")</f>
        <v>Other</v>
      </c>
    </row>
    <row r="6772" hidden="1">
      <c r="A6772" s="40">
        <v>25034.0</v>
      </c>
      <c r="B6772" s="39">
        <f t="shared" si="1"/>
        <v>53</v>
      </c>
      <c r="C6772" s="39" t="str">
        <f>IFERROR(__xludf.DUMMYFUNCTION("IF(ISBETWEEN(B6772,60,69), ""Old"", IF(ISBETWEEN(B6772, 20, 29), ""Young"", ""Other""))"),"Other")</f>
        <v>Other</v>
      </c>
    </row>
    <row r="6773" hidden="1">
      <c r="A6773" s="40">
        <v>25035.0</v>
      </c>
      <c r="B6773" s="39">
        <f t="shared" si="1"/>
        <v>53</v>
      </c>
      <c r="C6773" s="39" t="str">
        <f>IFERROR(__xludf.DUMMYFUNCTION("IF(ISBETWEEN(B6773,60,69), ""Old"", IF(ISBETWEEN(B6773, 20, 29), ""Young"", ""Other""))"),"Other")</f>
        <v>Other</v>
      </c>
    </row>
    <row r="6774" hidden="1">
      <c r="A6774" s="40">
        <v>25036.0</v>
      </c>
      <c r="B6774" s="39">
        <f t="shared" si="1"/>
        <v>53</v>
      </c>
      <c r="C6774" s="39" t="str">
        <f>IFERROR(__xludf.DUMMYFUNCTION("IF(ISBETWEEN(B6774,60,69), ""Old"", IF(ISBETWEEN(B6774, 20, 29), ""Young"", ""Other""))"),"Other")</f>
        <v>Other</v>
      </c>
    </row>
    <row r="6775" hidden="1">
      <c r="A6775" s="40">
        <v>25037.0</v>
      </c>
      <c r="B6775" s="39">
        <f t="shared" si="1"/>
        <v>53</v>
      </c>
      <c r="C6775" s="39" t="str">
        <f>IFERROR(__xludf.DUMMYFUNCTION("IF(ISBETWEEN(B6775,60,69), ""Old"", IF(ISBETWEEN(B6775, 20, 29), ""Young"", ""Other""))"),"Other")</f>
        <v>Other</v>
      </c>
    </row>
    <row r="6776" hidden="1">
      <c r="A6776" s="40">
        <v>25038.0</v>
      </c>
      <c r="B6776" s="39">
        <f t="shared" si="1"/>
        <v>53</v>
      </c>
      <c r="C6776" s="39" t="str">
        <f>IFERROR(__xludf.DUMMYFUNCTION("IF(ISBETWEEN(B6776,60,69), ""Old"", IF(ISBETWEEN(B6776, 20, 29), ""Young"", ""Other""))"),"Other")</f>
        <v>Other</v>
      </c>
    </row>
    <row r="6777" hidden="1">
      <c r="A6777" s="40">
        <v>25039.0</v>
      </c>
      <c r="B6777" s="39">
        <f t="shared" si="1"/>
        <v>53</v>
      </c>
      <c r="C6777" s="39" t="str">
        <f>IFERROR(__xludf.DUMMYFUNCTION("IF(ISBETWEEN(B6777,60,69), ""Old"", IF(ISBETWEEN(B6777, 20, 29), ""Young"", ""Other""))"),"Other")</f>
        <v>Other</v>
      </c>
    </row>
    <row r="6778" hidden="1">
      <c r="A6778" s="40">
        <v>25040.0</v>
      </c>
      <c r="B6778" s="39">
        <f t="shared" si="1"/>
        <v>53</v>
      </c>
      <c r="C6778" s="39" t="str">
        <f>IFERROR(__xludf.DUMMYFUNCTION("IF(ISBETWEEN(B6778,60,69), ""Old"", IF(ISBETWEEN(B6778, 20, 29), ""Young"", ""Other""))"),"Other")</f>
        <v>Other</v>
      </c>
    </row>
    <row r="6779" hidden="1">
      <c r="A6779" s="40">
        <v>25041.0</v>
      </c>
      <c r="B6779" s="39">
        <f t="shared" si="1"/>
        <v>53</v>
      </c>
      <c r="C6779" s="39" t="str">
        <f>IFERROR(__xludf.DUMMYFUNCTION("IF(ISBETWEEN(B6779,60,69), ""Old"", IF(ISBETWEEN(B6779, 20, 29), ""Young"", ""Other""))"),"Other")</f>
        <v>Other</v>
      </c>
    </row>
    <row r="6780" hidden="1">
      <c r="A6780" s="40">
        <v>25042.0</v>
      </c>
      <c r="B6780" s="39">
        <f t="shared" si="1"/>
        <v>53</v>
      </c>
      <c r="C6780" s="39" t="str">
        <f>IFERROR(__xludf.DUMMYFUNCTION("IF(ISBETWEEN(B6780,60,69), ""Old"", IF(ISBETWEEN(B6780, 20, 29), ""Young"", ""Other""))"),"Other")</f>
        <v>Other</v>
      </c>
    </row>
    <row r="6781" hidden="1">
      <c r="A6781" s="40">
        <v>25043.0</v>
      </c>
      <c r="B6781" s="39">
        <f t="shared" si="1"/>
        <v>53</v>
      </c>
      <c r="C6781" s="39" t="str">
        <f>IFERROR(__xludf.DUMMYFUNCTION("IF(ISBETWEEN(B6781,60,69), ""Old"", IF(ISBETWEEN(B6781, 20, 29), ""Young"", ""Other""))"),"Other")</f>
        <v>Other</v>
      </c>
    </row>
    <row r="6782" hidden="1">
      <c r="A6782" s="40">
        <v>25044.0</v>
      </c>
      <c r="B6782" s="39">
        <f t="shared" si="1"/>
        <v>53</v>
      </c>
      <c r="C6782" s="39" t="str">
        <f>IFERROR(__xludf.DUMMYFUNCTION("IF(ISBETWEEN(B6782,60,69), ""Old"", IF(ISBETWEEN(B6782, 20, 29), ""Young"", ""Other""))"),"Other")</f>
        <v>Other</v>
      </c>
    </row>
    <row r="6783" hidden="1">
      <c r="A6783" s="40">
        <v>25045.0</v>
      </c>
      <c r="B6783" s="39">
        <f t="shared" si="1"/>
        <v>53</v>
      </c>
      <c r="C6783" s="39" t="str">
        <f>IFERROR(__xludf.DUMMYFUNCTION("IF(ISBETWEEN(B6783,60,69), ""Old"", IF(ISBETWEEN(B6783, 20, 29), ""Young"", ""Other""))"),"Other")</f>
        <v>Other</v>
      </c>
    </row>
    <row r="6784" hidden="1">
      <c r="A6784" s="40">
        <v>25046.0</v>
      </c>
      <c r="B6784" s="39">
        <f t="shared" si="1"/>
        <v>53</v>
      </c>
      <c r="C6784" s="39" t="str">
        <f>IFERROR(__xludf.DUMMYFUNCTION("IF(ISBETWEEN(B6784,60,69), ""Old"", IF(ISBETWEEN(B6784, 20, 29), ""Young"", ""Other""))"),"Other")</f>
        <v>Other</v>
      </c>
    </row>
    <row r="6785" hidden="1">
      <c r="A6785" s="40">
        <v>25047.0</v>
      </c>
      <c r="B6785" s="39">
        <f t="shared" si="1"/>
        <v>53</v>
      </c>
      <c r="C6785" s="39" t="str">
        <f>IFERROR(__xludf.DUMMYFUNCTION("IF(ISBETWEEN(B6785,60,69), ""Old"", IF(ISBETWEEN(B6785, 20, 29), ""Young"", ""Other""))"),"Other")</f>
        <v>Other</v>
      </c>
    </row>
    <row r="6786" hidden="1">
      <c r="A6786" s="40">
        <v>25048.0</v>
      </c>
      <c r="B6786" s="39">
        <f t="shared" si="1"/>
        <v>53</v>
      </c>
      <c r="C6786" s="39" t="str">
        <f>IFERROR(__xludf.DUMMYFUNCTION("IF(ISBETWEEN(B6786,60,69), ""Old"", IF(ISBETWEEN(B6786, 20, 29), ""Young"", ""Other""))"),"Other")</f>
        <v>Other</v>
      </c>
    </row>
    <row r="6787" hidden="1">
      <c r="A6787" s="40">
        <v>25049.0</v>
      </c>
      <c r="B6787" s="39">
        <f t="shared" si="1"/>
        <v>53</v>
      </c>
      <c r="C6787" s="39" t="str">
        <f>IFERROR(__xludf.DUMMYFUNCTION("IF(ISBETWEEN(B6787,60,69), ""Old"", IF(ISBETWEEN(B6787, 20, 29), ""Young"", ""Other""))"),"Other")</f>
        <v>Other</v>
      </c>
    </row>
    <row r="6788" hidden="1">
      <c r="A6788" s="40">
        <v>25050.0</v>
      </c>
      <c r="B6788" s="39">
        <f t="shared" si="1"/>
        <v>53</v>
      </c>
      <c r="C6788" s="39" t="str">
        <f>IFERROR(__xludf.DUMMYFUNCTION("IF(ISBETWEEN(B6788,60,69), ""Old"", IF(ISBETWEEN(B6788, 20, 29), ""Young"", ""Other""))"),"Other")</f>
        <v>Other</v>
      </c>
    </row>
    <row r="6789" hidden="1">
      <c r="A6789" s="40">
        <v>25051.0</v>
      </c>
      <c r="B6789" s="39">
        <f t="shared" si="1"/>
        <v>53</v>
      </c>
      <c r="C6789" s="39" t="str">
        <f>IFERROR(__xludf.DUMMYFUNCTION("IF(ISBETWEEN(B6789,60,69), ""Old"", IF(ISBETWEEN(B6789, 20, 29), ""Young"", ""Other""))"),"Other")</f>
        <v>Other</v>
      </c>
    </row>
    <row r="6790" hidden="1">
      <c r="A6790" s="40">
        <v>25052.0</v>
      </c>
      <c r="B6790" s="39">
        <f t="shared" si="1"/>
        <v>53</v>
      </c>
      <c r="C6790" s="39" t="str">
        <f>IFERROR(__xludf.DUMMYFUNCTION("IF(ISBETWEEN(B6790,60,69), ""Old"", IF(ISBETWEEN(B6790, 20, 29), ""Young"", ""Other""))"),"Other")</f>
        <v>Other</v>
      </c>
    </row>
    <row r="6791" hidden="1">
      <c r="A6791" s="40">
        <v>25053.0</v>
      </c>
      <c r="B6791" s="39">
        <f t="shared" si="1"/>
        <v>53</v>
      </c>
      <c r="C6791" s="39" t="str">
        <f>IFERROR(__xludf.DUMMYFUNCTION("IF(ISBETWEEN(B6791,60,69), ""Old"", IF(ISBETWEEN(B6791, 20, 29), ""Young"", ""Other""))"),"Other")</f>
        <v>Other</v>
      </c>
    </row>
    <row r="6792" hidden="1">
      <c r="A6792" s="40">
        <v>25054.0</v>
      </c>
      <c r="B6792" s="39">
        <f t="shared" si="1"/>
        <v>53</v>
      </c>
      <c r="C6792" s="39" t="str">
        <f>IFERROR(__xludf.DUMMYFUNCTION("IF(ISBETWEEN(B6792,60,69), ""Old"", IF(ISBETWEEN(B6792, 20, 29), ""Young"", ""Other""))"),"Other")</f>
        <v>Other</v>
      </c>
    </row>
    <row r="6793" hidden="1">
      <c r="A6793" s="40">
        <v>25055.0</v>
      </c>
      <c r="B6793" s="39">
        <f t="shared" si="1"/>
        <v>53</v>
      </c>
      <c r="C6793" s="39" t="str">
        <f>IFERROR(__xludf.DUMMYFUNCTION("IF(ISBETWEEN(B6793,60,69), ""Old"", IF(ISBETWEEN(B6793, 20, 29), ""Young"", ""Other""))"),"Other")</f>
        <v>Other</v>
      </c>
    </row>
    <row r="6794" hidden="1">
      <c r="A6794" s="40">
        <v>25056.0</v>
      </c>
      <c r="B6794" s="39">
        <f t="shared" si="1"/>
        <v>53</v>
      </c>
      <c r="C6794" s="39" t="str">
        <f>IFERROR(__xludf.DUMMYFUNCTION("IF(ISBETWEEN(B6794,60,69), ""Old"", IF(ISBETWEEN(B6794, 20, 29), ""Young"", ""Other""))"),"Other")</f>
        <v>Other</v>
      </c>
    </row>
    <row r="6795" hidden="1">
      <c r="A6795" s="40">
        <v>25057.0</v>
      </c>
      <c r="B6795" s="39">
        <f t="shared" si="1"/>
        <v>53</v>
      </c>
      <c r="C6795" s="39" t="str">
        <f>IFERROR(__xludf.DUMMYFUNCTION("IF(ISBETWEEN(B6795,60,69), ""Old"", IF(ISBETWEEN(B6795, 20, 29), ""Young"", ""Other""))"),"Other")</f>
        <v>Other</v>
      </c>
    </row>
    <row r="6796" hidden="1">
      <c r="A6796" s="40">
        <v>25058.0</v>
      </c>
      <c r="B6796" s="39">
        <f t="shared" si="1"/>
        <v>53</v>
      </c>
      <c r="C6796" s="39" t="str">
        <f>IFERROR(__xludf.DUMMYFUNCTION("IF(ISBETWEEN(B6796,60,69), ""Old"", IF(ISBETWEEN(B6796, 20, 29), ""Young"", ""Other""))"),"Other")</f>
        <v>Other</v>
      </c>
    </row>
    <row r="6797" hidden="1">
      <c r="A6797" s="40">
        <v>25059.0</v>
      </c>
      <c r="B6797" s="39">
        <f t="shared" si="1"/>
        <v>53</v>
      </c>
      <c r="C6797" s="39" t="str">
        <f>IFERROR(__xludf.DUMMYFUNCTION("IF(ISBETWEEN(B6797,60,69), ""Old"", IF(ISBETWEEN(B6797, 20, 29), ""Young"", ""Other""))"),"Other")</f>
        <v>Other</v>
      </c>
    </row>
    <row r="6798" hidden="1">
      <c r="A6798" s="40">
        <v>25060.0</v>
      </c>
      <c r="B6798" s="39">
        <f t="shared" si="1"/>
        <v>53</v>
      </c>
      <c r="C6798" s="39" t="str">
        <f>IFERROR(__xludf.DUMMYFUNCTION("IF(ISBETWEEN(B6798,60,69), ""Old"", IF(ISBETWEEN(B6798, 20, 29), ""Young"", ""Other""))"),"Other")</f>
        <v>Other</v>
      </c>
    </row>
    <row r="6799" hidden="1">
      <c r="A6799" s="40">
        <v>25061.0</v>
      </c>
      <c r="B6799" s="39">
        <f t="shared" si="1"/>
        <v>53</v>
      </c>
      <c r="C6799" s="39" t="str">
        <f>IFERROR(__xludf.DUMMYFUNCTION("IF(ISBETWEEN(B6799,60,69), ""Old"", IF(ISBETWEEN(B6799, 20, 29), ""Young"", ""Other""))"),"Other")</f>
        <v>Other</v>
      </c>
    </row>
    <row r="6800" hidden="1">
      <c r="A6800" s="40">
        <v>25062.0</v>
      </c>
      <c r="B6800" s="39">
        <f t="shared" si="1"/>
        <v>53</v>
      </c>
      <c r="C6800" s="39" t="str">
        <f>IFERROR(__xludf.DUMMYFUNCTION("IF(ISBETWEEN(B6800,60,69), ""Old"", IF(ISBETWEEN(B6800, 20, 29), ""Young"", ""Other""))"),"Other")</f>
        <v>Other</v>
      </c>
    </row>
    <row r="6801" hidden="1">
      <c r="A6801" s="40">
        <v>25063.0</v>
      </c>
      <c r="B6801" s="39">
        <f t="shared" si="1"/>
        <v>53</v>
      </c>
      <c r="C6801" s="39" t="str">
        <f>IFERROR(__xludf.DUMMYFUNCTION("IF(ISBETWEEN(B6801,60,69), ""Old"", IF(ISBETWEEN(B6801, 20, 29), ""Young"", ""Other""))"),"Other")</f>
        <v>Other</v>
      </c>
    </row>
    <row r="6802" hidden="1">
      <c r="A6802" s="40">
        <v>25064.0</v>
      </c>
      <c r="B6802" s="39">
        <f t="shared" si="1"/>
        <v>53</v>
      </c>
      <c r="C6802" s="39" t="str">
        <f>IFERROR(__xludf.DUMMYFUNCTION("IF(ISBETWEEN(B6802,60,69), ""Old"", IF(ISBETWEEN(B6802, 20, 29), ""Young"", ""Other""))"),"Other")</f>
        <v>Other</v>
      </c>
    </row>
    <row r="6803" hidden="1">
      <c r="A6803" s="40">
        <v>25065.0</v>
      </c>
      <c r="B6803" s="39">
        <f t="shared" si="1"/>
        <v>53</v>
      </c>
      <c r="C6803" s="39" t="str">
        <f>IFERROR(__xludf.DUMMYFUNCTION("IF(ISBETWEEN(B6803,60,69), ""Old"", IF(ISBETWEEN(B6803, 20, 29), ""Young"", ""Other""))"),"Other")</f>
        <v>Other</v>
      </c>
    </row>
    <row r="6804" hidden="1">
      <c r="A6804" s="40">
        <v>25066.0</v>
      </c>
      <c r="B6804" s="39">
        <f t="shared" si="1"/>
        <v>53</v>
      </c>
      <c r="C6804" s="39" t="str">
        <f>IFERROR(__xludf.DUMMYFUNCTION("IF(ISBETWEEN(B6804,60,69), ""Old"", IF(ISBETWEEN(B6804, 20, 29), ""Young"", ""Other""))"),"Other")</f>
        <v>Other</v>
      </c>
    </row>
    <row r="6805" hidden="1">
      <c r="A6805" s="40">
        <v>25067.0</v>
      </c>
      <c r="B6805" s="39">
        <f t="shared" si="1"/>
        <v>53</v>
      </c>
      <c r="C6805" s="39" t="str">
        <f>IFERROR(__xludf.DUMMYFUNCTION("IF(ISBETWEEN(B6805,60,69), ""Old"", IF(ISBETWEEN(B6805, 20, 29), ""Young"", ""Other""))"),"Other")</f>
        <v>Other</v>
      </c>
    </row>
    <row r="6806" hidden="1">
      <c r="A6806" s="40">
        <v>25068.0</v>
      </c>
      <c r="B6806" s="39">
        <f t="shared" si="1"/>
        <v>53</v>
      </c>
      <c r="C6806" s="39" t="str">
        <f>IFERROR(__xludf.DUMMYFUNCTION("IF(ISBETWEEN(B6806,60,69), ""Old"", IF(ISBETWEEN(B6806, 20, 29), ""Young"", ""Other""))"),"Other")</f>
        <v>Other</v>
      </c>
    </row>
    <row r="6807" hidden="1">
      <c r="A6807" s="40">
        <v>25069.0</v>
      </c>
      <c r="B6807" s="39">
        <f t="shared" si="1"/>
        <v>53</v>
      </c>
      <c r="C6807" s="39" t="str">
        <f>IFERROR(__xludf.DUMMYFUNCTION("IF(ISBETWEEN(B6807,60,69), ""Old"", IF(ISBETWEEN(B6807, 20, 29), ""Young"", ""Other""))"),"Other")</f>
        <v>Other</v>
      </c>
    </row>
    <row r="6808" hidden="1">
      <c r="A6808" s="40">
        <v>25070.0</v>
      </c>
      <c r="B6808" s="39">
        <f t="shared" si="1"/>
        <v>53</v>
      </c>
      <c r="C6808" s="39" t="str">
        <f>IFERROR(__xludf.DUMMYFUNCTION("IF(ISBETWEEN(B6808,60,69), ""Old"", IF(ISBETWEEN(B6808, 20, 29), ""Young"", ""Other""))"),"Other")</f>
        <v>Other</v>
      </c>
    </row>
    <row r="6809" hidden="1">
      <c r="A6809" s="40">
        <v>25071.0</v>
      </c>
      <c r="B6809" s="39">
        <f t="shared" si="1"/>
        <v>53</v>
      </c>
      <c r="C6809" s="39" t="str">
        <f>IFERROR(__xludf.DUMMYFUNCTION("IF(ISBETWEEN(B6809,60,69), ""Old"", IF(ISBETWEEN(B6809, 20, 29), ""Young"", ""Other""))"),"Other")</f>
        <v>Other</v>
      </c>
    </row>
    <row r="6810" hidden="1">
      <c r="A6810" s="40">
        <v>25072.0</v>
      </c>
      <c r="B6810" s="39">
        <f t="shared" si="1"/>
        <v>53</v>
      </c>
      <c r="C6810" s="39" t="str">
        <f>IFERROR(__xludf.DUMMYFUNCTION("IF(ISBETWEEN(B6810,60,69), ""Old"", IF(ISBETWEEN(B6810, 20, 29), ""Young"", ""Other""))"),"Other")</f>
        <v>Other</v>
      </c>
    </row>
    <row r="6811" hidden="1">
      <c r="A6811" s="40">
        <v>25073.0</v>
      </c>
      <c r="B6811" s="39">
        <f t="shared" si="1"/>
        <v>53</v>
      </c>
      <c r="C6811" s="39" t="str">
        <f>IFERROR(__xludf.DUMMYFUNCTION("IF(ISBETWEEN(B6811,60,69), ""Old"", IF(ISBETWEEN(B6811, 20, 29), ""Young"", ""Other""))"),"Other")</f>
        <v>Other</v>
      </c>
    </row>
    <row r="6812" hidden="1">
      <c r="A6812" s="40">
        <v>25074.0</v>
      </c>
      <c r="B6812" s="39">
        <f t="shared" si="1"/>
        <v>53</v>
      </c>
      <c r="C6812" s="39" t="str">
        <f>IFERROR(__xludf.DUMMYFUNCTION("IF(ISBETWEEN(B6812,60,69), ""Old"", IF(ISBETWEEN(B6812, 20, 29), ""Young"", ""Other""))"),"Other")</f>
        <v>Other</v>
      </c>
    </row>
    <row r="6813" hidden="1">
      <c r="A6813" s="40">
        <v>25075.0</v>
      </c>
      <c r="B6813" s="39">
        <f t="shared" si="1"/>
        <v>53</v>
      </c>
      <c r="C6813" s="39" t="str">
        <f>IFERROR(__xludf.DUMMYFUNCTION("IF(ISBETWEEN(B6813,60,69), ""Old"", IF(ISBETWEEN(B6813, 20, 29), ""Young"", ""Other""))"),"Other")</f>
        <v>Other</v>
      </c>
    </row>
    <row r="6814" hidden="1">
      <c r="A6814" s="40">
        <v>25076.0</v>
      </c>
      <c r="B6814" s="39">
        <f t="shared" si="1"/>
        <v>53</v>
      </c>
      <c r="C6814" s="39" t="str">
        <f>IFERROR(__xludf.DUMMYFUNCTION("IF(ISBETWEEN(B6814,60,69), ""Old"", IF(ISBETWEEN(B6814, 20, 29), ""Young"", ""Other""))"),"Other")</f>
        <v>Other</v>
      </c>
    </row>
    <row r="6815" hidden="1">
      <c r="A6815" s="40">
        <v>25077.0</v>
      </c>
      <c r="B6815" s="39">
        <f t="shared" si="1"/>
        <v>53</v>
      </c>
      <c r="C6815" s="39" t="str">
        <f>IFERROR(__xludf.DUMMYFUNCTION("IF(ISBETWEEN(B6815,60,69), ""Old"", IF(ISBETWEEN(B6815, 20, 29), ""Young"", ""Other""))"),"Other")</f>
        <v>Other</v>
      </c>
    </row>
    <row r="6816" hidden="1">
      <c r="A6816" s="40">
        <v>25078.0</v>
      </c>
      <c r="B6816" s="39">
        <f t="shared" si="1"/>
        <v>53</v>
      </c>
      <c r="C6816" s="39" t="str">
        <f>IFERROR(__xludf.DUMMYFUNCTION("IF(ISBETWEEN(B6816,60,69), ""Old"", IF(ISBETWEEN(B6816, 20, 29), ""Young"", ""Other""))"),"Other")</f>
        <v>Other</v>
      </c>
    </row>
    <row r="6817" hidden="1">
      <c r="A6817" s="40">
        <v>25079.0</v>
      </c>
      <c r="B6817" s="39">
        <f t="shared" si="1"/>
        <v>53</v>
      </c>
      <c r="C6817" s="39" t="str">
        <f>IFERROR(__xludf.DUMMYFUNCTION("IF(ISBETWEEN(B6817,60,69), ""Old"", IF(ISBETWEEN(B6817, 20, 29), ""Young"", ""Other""))"),"Other")</f>
        <v>Other</v>
      </c>
    </row>
    <row r="6818" hidden="1">
      <c r="A6818" s="40">
        <v>25080.0</v>
      </c>
      <c r="B6818" s="39">
        <f t="shared" si="1"/>
        <v>53</v>
      </c>
      <c r="C6818" s="39" t="str">
        <f>IFERROR(__xludf.DUMMYFUNCTION("IF(ISBETWEEN(B6818,60,69), ""Old"", IF(ISBETWEEN(B6818, 20, 29), ""Young"", ""Other""))"),"Other")</f>
        <v>Other</v>
      </c>
    </row>
    <row r="6819" hidden="1">
      <c r="A6819" s="40">
        <v>25081.0</v>
      </c>
      <c r="B6819" s="39">
        <f t="shared" si="1"/>
        <v>53</v>
      </c>
      <c r="C6819" s="39" t="str">
        <f>IFERROR(__xludf.DUMMYFUNCTION("IF(ISBETWEEN(B6819,60,69), ""Old"", IF(ISBETWEEN(B6819, 20, 29), ""Young"", ""Other""))"),"Other")</f>
        <v>Other</v>
      </c>
    </row>
    <row r="6820" hidden="1">
      <c r="A6820" s="40">
        <v>25082.0</v>
      </c>
      <c r="B6820" s="39">
        <f t="shared" si="1"/>
        <v>53</v>
      </c>
      <c r="C6820" s="39" t="str">
        <f>IFERROR(__xludf.DUMMYFUNCTION("IF(ISBETWEEN(B6820,60,69), ""Old"", IF(ISBETWEEN(B6820, 20, 29), ""Young"", ""Other""))"),"Other")</f>
        <v>Other</v>
      </c>
    </row>
    <row r="6821" hidden="1">
      <c r="A6821" s="40">
        <v>25083.0</v>
      </c>
      <c r="B6821" s="39">
        <f t="shared" si="1"/>
        <v>53</v>
      </c>
      <c r="C6821" s="39" t="str">
        <f>IFERROR(__xludf.DUMMYFUNCTION("IF(ISBETWEEN(B6821,60,69), ""Old"", IF(ISBETWEEN(B6821, 20, 29), ""Young"", ""Other""))"),"Other")</f>
        <v>Other</v>
      </c>
    </row>
    <row r="6822" hidden="1">
      <c r="A6822" s="40">
        <v>25084.0</v>
      </c>
      <c r="B6822" s="39">
        <f t="shared" si="1"/>
        <v>53</v>
      </c>
      <c r="C6822" s="39" t="str">
        <f>IFERROR(__xludf.DUMMYFUNCTION("IF(ISBETWEEN(B6822,60,69), ""Old"", IF(ISBETWEEN(B6822, 20, 29), ""Young"", ""Other""))"),"Other")</f>
        <v>Other</v>
      </c>
    </row>
    <row r="6823" hidden="1">
      <c r="A6823" s="40">
        <v>25085.0</v>
      </c>
      <c r="B6823" s="39">
        <f t="shared" si="1"/>
        <v>53</v>
      </c>
      <c r="C6823" s="39" t="str">
        <f>IFERROR(__xludf.DUMMYFUNCTION("IF(ISBETWEEN(B6823,60,69), ""Old"", IF(ISBETWEEN(B6823, 20, 29), ""Young"", ""Other""))"),"Other")</f>
        <v>Other</v>
      </c>
    </row>
    <row r="6824" hidden="1">
      <c r="A6824" s="40">
        <v>25086.0</v>
      </c>
      <c r="B6824" s="39">
        <f t="shared" si="1"/>
        <v>53</v>
      </c>
      <c r="C6824" s="39" t="str">
        <f>IFERROR(__xludf.DUMMYFUNCTION("IF(ISBETWEEN(B6824,60,69), ""Old"", IF(ISBETWEEN(B6824, 20, 29), ""Young"", ""Other""))"),"Other")</f>
        <v>Other</v>
      </c>
    </row>
    <row r="6825" hidden="1">
      <c r="A6825" s="40">
        <v>25087.0</v>
      </c>
      <c r="B6825" s="39">
        <f t="shared" si="1"/>
        <v>53</v>
      </c>
      <c r="C6825" s="39" t="str">
        <f>IFERROR(__xludf.DUMMYFUNCTION("IF(ISBETWEEN(B6825,60,69), ""Old"", IF(ISBETWEEN(B6825, 20, 29), ""Young"", ""Other""))"),"Other")</f>
        <v>Other</v>
      </c>
    </row>
    <row r="6826" hidden="1">
      <c r="A6826" s="40">
        <v>25088.0</v>
      </c>
      <c r="B6826" s="39">
        <f t="shared" si="1"/>
        <v>53</v>
      </c>
      <c r="C6826" s="39" t="str">
        <f>IFERROR(__xludf.DUMMYFUNCTION("IF(ISBETWEEN(B6826,60,69), ""Old"", IF(ISBETWEEN(B6826, 20, 29), ""Young"", ""Other""))"),"Other")</f>
        <v>Other</v>
      </c>
    </row>
    <row r="6827" hidden="1">
      <c r="A6827" s="40">
        <v>25089.0</v>
      </c>
      <c r="B6827" s="39">
        <f t="shared" si="1"/>
        <v>53</v>
      </c>
      <c r="C6827" s="39" t="str">
        <f>IFERROR(__xludf.DUMMYFUNCTION("IF(ISBETWEEN(B6827,60,69), ""Old"", IF(ISBETWEEN(B6827, 20, 29), ""Young"", ""Other""))"),"Other")</f>
        <v>Other</v>
      </c>
    </row>
    <row r="6828" hidden="1">
      <c r="A6828" s="40">
        <v>25090.0</v>
      </c>
      <c r="B6828" s="39">
        <f t="shared" si="1"/>
        <v>53</v>
      </c>
      <c r="C6828" s="39" t="str">
        <f>IFERROR(__xludf.DUMMYFUNCTION("IF(ISBETWEEN(B6828,60,69), ""Old"", IF(ISBETWEEN(B6828, 20, 29), ""Young"", ""Other""))"),"Other")</f>
        <v>Other</v>
      </c>
    </row>
    <row r="6829" hidden="1">
      <c r="A6829" s="40">
        <v>25091.0</v>
      </c>
      <c r="B6829" s="39">
        <f t="shared" si="1"/>
        <v>53</v>
      </c>
      <c r="C6829" s="39" t="str">
        <f>IFERROR(__xludf.DUMMYFUNCTION("IF(ISBETWEEN(B6829,60,69), ""Old"", IF(ISBETWEEN(B6829, 20, 29), ""Young"", ""Other""))"),"Other")</f>
        <v>Other</v>
      </c>
    </row>
    <row r="6830" hidden="1">
      <c r="A6830" s="40">
        <v>25092.0</v>
      </c>
      <c r="B6830" s="39">
        <f t="shared" si="1"/>
        <v>53</v>
      </c>
      <c r="C6830" s="39" t="str">
        <f>IFERROR(__xludf.DUMMYFUNCTION("IF(ISBETWEEN(B6830,60,69), ""Old"", IF(ISBETWEEN(B6830, 20, 29), ""Young"", ""Other""))"),"Other")</f>
        <v>Other</v>
      </c>
    </row>
    <row r="6831" hidden="1">
      <c r="A6831" s="40">
        <v>25093.0</v>
      </c>
      <c r="B6831" s="39">
        <f t="shared" si="1"/>
        <v>53</v>
      </c>
      <c r="C6831" s="39" t="str">
        <f>IFERROR(__xludf.DUMMYFUNCTION("IF(ISBETWEEN(B6831,60,69), ""Old"", IF(ISBETWEEN(B6831, 20, 29), ""Young"", ""Other""))"),"Other")</f>
        <v>Other</v>
      </c>
    </row>
    <row r="6832" hidden="1">
      <c r="A6832" s="40">
        <v>25094.0</v>
      </c>
      <c r="B6832" s="39">
        <f t="shared" si="1"/>
        <v>53</v>
      </c>
      <c r="C6832" s="39" t="str">
        <f>IFERROR(__xludf.DUMMYFUNCTION("IF(ISBETWEEN(B6832,60,69), ""Old"", IF(ISBETWEEN(B6832, 20, 29), ""Young"", ""Other""))"),"Other")</f>
        <v>Other</v>
      </c>
    </row>
    <row r="6833" hidden="1">
      <c r="A6833" s="40">
        <v>25095.0</v>
      </c>
      <c r="B6833" s="39">
        <f t="shared" si="1"/>
        <v>53</v>
      </c>
      <c r="C6833" s="39" t="str">
        <f>IFERROR(__xludf.DUMMYFUNCTION("IF(ISBETWEEN(B6833,60,69), ""Old"", IF(ISBETWEEN(B6833, 20, 29), ""Young"", ""Other""))"),"Other")</f>
        <v>Other</v>
      </c>
    </row>
    <row r="6834" hidden="1">
      <c r="A6834" s="40">
        <v>25096.0</v>
      </c>
      <c r="B6834" s="39">
        <f t="shared" si="1"/>
        <v>53</v>
      </c>
      <c r="C6834" s="39" t="str">
        <f>IFERROR(__xludf.DUMMYFUNCTION("IF(ISBETWEEN(B6834,60,69), ""Old"", IF(ISBETWEEN(B6834, 20, 29), ""Young"", ""Other""))"),"Other")</f>
        <v>Other</v>
      </c>
    </row>
    <row r="6835" hidden="1">
      <c r="A6835" s="40">
        <v>25097.0</v>
      </c>
      <c r="B6835" s="39">
        <f t="shared" si="1"/>
        <v>53</v>
      </c>
      <c r="C6835" s="39" t="str">
        <f>IFERROR(__xludf.DUMMYFUNCTION("IF(ISBETWEEN(B6835,60,69), ""Old"", IF(ISBETWEEN(B6835, 20, 29), ""Young"", ""Other""))"),"Other")</f>
        <v>Other</v>
      </c>
    </row>
    <row r="6836" hidden="1">
      <c r="A6836" s="40">
        <v>25098.0</v>
      </c>
      <c r="B6836" s="39">
        <f t="shared" si="1"/>
        <v>53</v>
      </c>
      <c r="C6836" s="39" t="str">
        <f>IFERROR(__xludf.DUMMYFUNCTION("IF(ISBETWEEN(B6836,60,69), ""Old"", IF(ISBETWEEN(B6836, 20, 29), ""Young"", ""Other""))"),"Other")</f>
        <v>Other</v>
      </c>
    </row>
    <row r="6837" hidden="1">
      <c r="A6837" s="40">
        <v>25099.0</v>
      </c>
      <c r="B6837" s="39">
        <f t="shared" si="1"/>
        <v>53</v>
      </c>
      <c r="C6837" s="39" t="str">
        <f>IFERROR(__xludf.DUMMYFUNCTION("IF(ISBETWEEN(B6837,60,69), ""Old"", IF(ISBETWEEN(B6837, 20, 29), ""Young"", ""Other""))"),"Other")</f>
        <v>Other</v>
      </c>
    </row>
    <row r="6838" hidden="1">
      <c r="A6838" s="40">
        <v>25100.0</v>
      </c>
      <c r="B6838" s="39">
        <f t="shared" si="1"/>
        <v>53</v>
      </c>
      <c r="C6838" s="39" t="str">
        <f>IFERROR(__xludf.DUMMYFUNCTION("IF(ISBETWEEN(B6838,60,69), ""Old"", IF(ISBETWEEN(B6838, 20, 29), ""Young"", ""Other""))"),"Other")</f>
        <v>Other</v>
      </c>
    </row>
    <row r="6839" hidden="1">
      <c r="A6839" s="40">
        <v>25101.0</v>
      </c>
      <c r="B6839" s="39">
        <f t="shared" si="1"/>
        <v>53</v>
      </c>
      <c r="C6839" s="39" t="str">
        <f>IFERROR(__xludf.DUMMYFUNCTION("IF(ISBETWEEN(B6839,60,69), ""Old"", IF(ISBETWEEN(B6839, 20, 29), ""Young"", ""Other""))"),"Other")</f>
        <v>Other</v>
      </c>
    </row>
    <row r="6840" hidden="1">
      <c r="A6840" s="40">
        <v>25102.0</v>
      </c>
      <c r="B6840" s="39">
        <f t="shared" si="1"/>
        <v>53</v>
      </c>
      <c r="C6840" s="39" t="str">
        <f>IFERROR(__xludf.DUMMYFUNCTION("IF(ISBETWEEN(B6840,60,69), ""Old"", IF(ISBETWEEN(B6840, 20, 29), ""Young"", ""Other""))"),"Other")</f>
        <v>Other</v>
      </c>
    </row>
    <row r="6841" hidden="1">
      <c r="A6841" s="40">
        <v>25103.0</v>
      </c>
      <c r="B6841" s="39">
        <f t="shared" si="1"/>
        <v>53</v>
      </c>
      <c r="C6841" s="39" t="str">
        <f>IFERROR(__xludf.DUMMYFUNCTION("IF(ISBETWEEN(B6841,60,69), ""Old"", IF(ISBETWEEN(B6841, 20, 29), ""Young"", ""Other""))"),"Other")</f>
        <v>Other</v>
      </c>
    </row>
    <row r="6842" hidden="1">
      <c r="A6842" s="40">
        <v>25104.0</v>
      </c>
      <c r="B6842" s="39">
        <f t="shared" si="1"/>
        <v>53</v>
      </c>
      <c r="C6842" s="39" t="str">
        <f>IFERROR(__xludf.DUMMYFUNCTION("IF(ISBETWEEN(B6842,60,69), ""Old"", IF(ISBETWEEN(B6842, 20, 29), ""Young"", ""Other""))"),"Other")</f>
        <v>Other</v>
      </c>
    </row>
    <row r="6843" hidden="1">
      <c r="A6843" s="40">
        <v>25105.0</v>
      </c>
      <c r="B6843" s="39">
        <f t="shared" si="1"/>
        <v>53</v>
      </c>
      <c r="C6843" s="39" t="str">
        <f>IFERROR(__xludf.DUMMYFUNCTION("IF(ISBETWEEN(B6843,60,69), ""Old"", IF(ISBETWEEN(B6843, 20, 29), ""Young"", ""Other""))"),"Other")</f>
        <v>Other</v>
      </c>
    </row>
    <row r="6844" hidden="1">
      <c r="A6844" s="40">
        <v>25106.0</v>
      </c>
      <c r="B6844" s="39">
        <f t="shared" si="1"/>
        <v>53</v>
      </c>
      <c r="C6844" s="39" t="str">
        <f>IFERROR(__xludf.DUMMYFUNCTION("IF(ISBETWEEN(B6844,60,69), ""Old"", IF(ISBETWEEN(B6844, 20, 29), ""Young"", ""Other""))"),"Other")</f>
        <v>Other</v>
      </c>
    </row>
    <row r="6845" hidden="1">
      <c r="A6845" s="40">
        <v>25107.0</v>
      </c>
      <c r="B6845" s="39">
        <f t="shared" si="1"/>
        <v>53</v>
      </c>
      <c r="C6845" s="39" t="str">
        <f>IFERROR(__xludf.DUMMYFUNCTION("IF(ISBETWEEN(B6845,60,69), ""Old"", IF(ISBETWEEN(B6845, 20, 29), ""Young"", ""Other""))"),"Other")</f>
        <v>Other</v>
      </c>
    </row>
    <row r="6846" hidden="1">
      <c r="A6846" s="40">
        <v>25108.0</v>
      </c>
      <c r="B6846" s="39">
        <f t="shared" si="1"/>
        <v>53</v>
      </c>
      <c r="C6846" s="39" t="str">
        <f>IFERROR(__xludf.DUMMYFUNCTION("IF(ISBETWEEN(B6846,60,69), ""Old"", IF(ISBETWEEN(B6846, 20, 29), ""Young"", ""Other""))"),"Other")</f>
        <v>Other</v>
      </c>
    </row>
    <row r="6847" hidden="1">
      <c r="A6847" s="40">
        <v>25109.0</v>
      </c>
      <c r="B6847" s="39">
        <f t="shared" si="1"/>
        <v>53</v>
      </c>
      <c r="C6847" s="39" t="str">
        <f>IFERROR(__xludf.DUMMYFUNCTION("IF(ISBETWEEN(B6847,60,69), ""Old"", IF(ISBETWEEN(B6847, 20, 29), ""Young"", ""Other""))"),"Other")</f>
        <v>Other</v>
      </c>
    </row>
    <row r="6848" hidden="1">
      <c r="A6848" s="40">
        <v>25110.0</v>
      </c>
      <c r="B6848" s="39">
        <f t="shared" si="1"/>
        <v>53</v>
      </c>
      <c r="C6848" s="39" t="str">
        <f>IFERROR(__xludf.DUMMYFUNCTION("IF(ISBETWEEN(B6848,60,69), ""Old"", IF(ISBETWEEN(B6848, 20, 29), ""Young"", ""Other""))"),"Other")</f>
        <v>Other</v>
      </c>
    </row>
    <row r="6849" hidden="1">
      <c r="A6849" s="40">
        <v>25111.0</v>
      </c>
      <c r="B6849" s="39">
        <f t="shared" si="1"/>
        <v>53</v>
      </c>
      <c r="C6849" s="39" t="str">
        <f>IFERROR(__xludf.DUMMYFUNCTION("IF(ISBETWEEN(B6849,60,69), ""Old"", IF(ISBETWEEN(B6849, 20, 29), ""Young"", ""Other""))"),"Other")</f>
        <v>Other</v>
      </c>
    </row>
    <row r="6850" hidden="1">
      <c r="A6850" s="40">
        <v>25112.0</v>
      </c>
      <c r="B6850" s="39">
        <f t="shared" si="1"/>
        <v>53</v>
      </c>
      <c r="C6850" s="39" t="str">
        <f>IFERROR(__xludf.DUMMYFUNCTION("IF(ISBETWEEN(B6850,60,69), ""Old"", IF(ISBETWEEN(B6850, 20, 29), ""Young"", ""Other""))"),"Other")</f>
        <v>Other</v>
      </c>
    </row>
    <row r="6851" hidden="1">
      <c r="A6851" s="40">
        <v>25113.0</v>
      </c>
      <c r="B6851" s="39">
        <f t="shared" si="1"/>
        <v>53</v>
      </c>
      <c r="C6851" s="39" t="str">
        <f>IFERROR(__xludf.DUMMYFUNCTION("IF(ISBETWEEN(B6851,60,69), ""Old"", IF(ISBETWEEN(B6851, 20, 29), ""Young"", ""Other""))"),"Other")</f>
        <v>Other</v>
      </c>
    </row>
    <row r="6852" hidden="1">
      <c r="A6852" s="40">
        <v>25114.0</v>
      </c>
      <c r="B6852" s="39">
        <f t="shared" si="1"/>
        <v>53</v>
      </c>
      <c r="C6852" s="39" t="str">
        <f>IFERROR(__xludf.DUMMYFUNCTION("IF(ISBETWEEN(B6852,60,69), ""Old"", IF(ISBETWEEN(B6852, 20, 29), ""Young"", ""Other""))"),"Other")</f>
        <v>Other</v>
      </c>
    </row>
    <row r="6853" hidden="1">
      <c r="A6853" s="40">
        <v>25115.0</v>
      </c>
      <c r="B6853" s="39">
        <f t="shared" si="1"/>
        <v>53</v>
      </c>
      <c r="C6853" s="39" t="str">
        <f>IFERROR(__xludf.DUMMYFUNCTION("IF(ISBETWEEN(B6853,60,69), ""Old"", IF(ISBETWEEN(B6853, 20, 29), ""Young"", ""Other""))"),"Other")</f>
        <v>Other</v>
      </c>
    </row>
    <row r="6854" hidden="1">
      <c r="A6854" s="40">
        <v>25116.0</v>
      </c>
      <c r="B6854" s="39">
        <f t="shared" si="1"/>
        <v>53</v>
      </c>
      <c r="C6854" s="39" t="str">
        <f>IFERROR(__xludf.DUMMYFUNCTION("IF(ISBETWEEN(B6854,60,69), ""Old"", IF(ISBETWEEN(B6854, 20, 29), ""Young"", ""Other""))"),"Other")</f>
        <v>Other</v>
      </c>
    </row>
    <row r="6855" hidden="1">
      <c r="A6855" s="40">
        <v>25117.0</v>
      </c>
      <c r="B6855" s="39">
        <f t="shared" si="1"/>
        <v>53</v>
      </c>
      <c r="C6855" s="39" t="str">
        <f>IFERROR(__xludf.DUMMYFUNCTION("IF(ISBETWEEN(B6855,60,69), ""Old"", IF(ISBETWEEN(B6855, 20, 29), ""Young"", ""Other""))"),"Other")</f>
        <v>Other</v>
      </c>
    </row>
    <row r="6856" hidden="1">
      <c r="A6856" s="40">
        <v>25118.0</v>
      </c>
      <c r="B6856" s="39">
        <f t="shared" si="1"/>
        <v>53</v>
      </c>
      <c r="C6856" s="39" t="str">
        <f>IFERROR(__xludf.DUMMYFUNCTION("IF(ISBETWEEN(B6856,60,69), ""Old"", IF(ISBETWEEN(B6856, 20, 29), ""Young"", ""Other""))"),"Other")</f>
        <v>Other</v>
      </c>
    </row>
    <row r="6857" hidden="1">
      <c r="A6857" s="40">
        <v>25119.0</v>
      </c>
      <c r="B6857" s="39">
        <f t="shared" si="1"/>
        <v>53</v>
      </c>
      <c r="C6857" s="39" t="str">
        <f>IFERROR(__xludf.DUMMYFUNCTION("IF(ISBETWEEN(B6857,60,69), ""Old"", IF(ISBETWEEN(B6857, 20, 29), ""Young"", ""Other""))"),"Other")</f>
        <v>Other</v>
      </c>
    </row>
    <row r="6858" hidden="1">
      <c r="A6858" s="40">
        <v>25120.0</v>
      </c>
      <c r="B6858" s="39">
        <f t="shared" si="1"/>
        <v>53</v>
      </c>
      <c r="C6858" s="39" t="str">
        <f>IFERROR(__xludf.DUMMYFUNCTION("IF(ISBETWEEN(B6858,60,69), ""Old"", IF(ISBETWEEN(B6858, 20, 29), ""Young"", ""Other""))"),"Other")</f>
        <v>Other</v>
      </c>
    </row>
    <row r="6859" hidden="1">
      <c r="A6859" s="40">
        <v>25121.0</v>
      </c>
      <c r="B6859" s="39">
        <f t="shared" si="1"/>
        <v>53</v>
      </c>
      <c r="C6859" s="39" t="str">
        <f>IFERROR(__xludf.DUMMYFUNCTION("IF(ISBETWEEN(B6859,60,69), ""Old"", IF(ISBETWEEN(B6859, 20, 29), ""Young"", ""Other""))"),"Other")</f>
        <v>Other</v>
      </c>
    </row>
    <row r="6860" hidden="1">
      <c r="A6860" s="40">
        <v>25122.0</v>
      </c>
      <c r="B6860" s="39">
        <f t="shared" si="1"/>
        <v>53</v>
      </c>
      <c r="C6860" s="39" t="str">
        <f>IFERROR(__xludf.DUMMYFUNCTION("IF(ISBETWEEN(B6860,60,69), ""Old"", IF(ISBETWEEN(B6860, 20, 29), ""Young"", ""Other""))"),"Other")</f>
        <v>Other</v>
      </c>
    </row>
    <row r="6861" hidden="1">
      <c r="A6861" s="40">
        <v>25123.0</v>
      </c>
      <c r="B6861" s="39">
        <f t="shared" si="1"/>
        <v>53</v>
      </c>
      <c r="C6861" s="39" t="str">
        <f>IFERROR(__xludf.DUMMYFUNCTION("IF(ISBETWEEN(B6861,60,69), ""Old"", IF(ISBETWEEN(B6861, 20, 29), ""Young"", ""Other""))"),"Other")</f>
        <v>Other</v>
      </c>
    </row>
    <row r="6862" hidden="1">
      <c r="A6862" s="40">
        <v>25124.0</v>
      </c>
      <c r="B6862" s="39">
        <f t="shared" si="1"/>
        <v>53</v>
      </c>
      <c r="C6862" s="39" t="str">
        <f>IFERROR(__xludf.DUMMYFUNCTION("IF(ISBETWEEN(B6862,60,69), ""Old"", IF(ISBETWEEN(B6862, 20, 29), ""Young"", ""Other""))"),"Other")</f>
        <v>Other</v>
      </c>
    </row>
    <row r="6863" hidden="1">
      <c r="A6863" s="40">
        <v>25125.0</v>
      </c>
      <c r="B6863" s="39">
        <f t="shared" si="1"/>
        <v>53</v>
      </c>
      <c r="C6863" s="39" t="str">
        <f>IFERROR(__xludf.DUMMYFUNCTION("IF(ISBETWEEN(B6863,60,69), ""Old"", IF(ISBETWEEN(B6863, 20, 29), ""Young"", ""Other""))"),"Other")</f>
        <v>Other</v>
      </c>
    </row>
    <row r="6864" hidden="1">
      <c r="A6864" s="40">
        <v>25126.0</v>
      </c>
      <c r="B6864" s="39">
        <f t="shared" si="1"/>
        <v>53</v>
      </c>
      <c r="C6864" s="39" t="str">
        <f>IFERROR(__xludf.DUMMYFUNCTION("IF(ISBETWEEN(B6864,60,69), ""Old"", IF(ISBETWEEN(B6864, 20, 29), ""Young"", ""Other""))"),"Other")</f>
        <v>Other</v>
      </c>
    </row>
    <row r="6865" hidden="1">
      <c r="A6865" s="40">
        <v>25127.0</v>
      </c>
      <c r="B6865" s="39">
        <f t="shared" si="1"/>
        <v>53</v>
      </c>
      <c r="C6865" s="39" t="str">
        <f>IFERROR(__xludf.DUMMYFUNCTION("IF(ISBETWEEN(B6865,60,69), ""Old"", IF(ISBETWEEN(B6865, 20, 29), ""Young"", ""Other""))"),"Other")</f>
        <v>Other</v>
      </c>
    </row>
    <row r="6866" hidden="1">
      <c r="A6866" s="40">
        <v>25128.0</v>
      </c>
      <c r="B6866" s="39">
        <f t="shared" si="1"/>
        <v>53</v>
      </c>
      <c r="C6866" s="39" t="str">
        <f>IFERROR(__xludf.DUMMYFUNCTION("IF(ISBETWEEN(B6866,60,69), ""Old"", IF(ISBETWEEN(B6866, 20, 29), ""Young"", ""Other""))"),"Other")</f>
        <v>Other</v>
      </c>
    </row>
    <row r="6867" hidden="1">
      <c r="A6867" s="40">
        <v>25129.0</v>
      </c>
      <c r="B6867" s="39">
        <f t="shared" si="1"/>
        <v>53</v>
      </c>
      <c r="C6867" s="39" t="str">
        <f>IFERROR(__xludf.DUMMYFUNCTION("IF(ISBETWEEN(B6867,60,69), ""Old"", IF(ISBETWEEN(B6867, 20, 29), ""Young"", ""Other""))"),"Other")</f>
        <v>Other</v>
      </c>
    </row>
    <row r="6868" hidden="1">
      <c r="A6868" s="40">
        <v>25130.0</v>
      </c>
      <c r="B6868" s="39">
        <f t="shared" si="1"/>
        <v>53</v>
      </c>
      <c r="C6868" s="39" t="str">
        <f>IFERROR(__xludf.DUMMYFUNCTION("IF(ISBETWEEN(B6868,60,69), ""Old"", IF(ISBETWEEN(B6868, 20, 29), ""Young"", ""Other""))"),"Other")</f>
        <v>Other</v>
      </c>
    </row>
    <row r="6869" hidden="1">
      <c r="A6869" s="40">
        <v>25131.0</v>
      </c>
      <c r="B6869" s="39">
        <f t="shared" si="1"/>
        <v>53</v>
      </c>
      <c r="C6869" s="39" t="str">
        <f>IFERROR(__xludf.DUMMYFUNCTION("IF(ISBETWEEN(B6869,60,69), ""Old"", IF(ISBETWEEN(B6869, 20, 29), ""Young"", ""Other""))"),"Other")</f>
        <v>Other</v>
      </c>
    </row>
    <row r="6870" hidden="1">
      <c r="A6870" s="40">
        <v>25132.0</v>
      </c>
      <c r="B6870" s="39">
        <f t="shared" si="1"/>
        <v>53</v>
      </c>
      <c r="C6870" s="39" t="str">
        <f>IFERROR(__xludf.DUMMYFUNCTION("IF(ISBETWEEN(B6870,60,69), ""Old"", IF(ISBETWEEN(B6870, 20, 29), ""Young"", ""Other""))"),"Other")</f>
        <v>Other</v>
      </c>
    </row>
    <row r="6871" hidden="1">
      <c r="A6871" s="40">
        <v>25133.0</v>
      </c>
      <c r="B6871" s="39">
        <f t="shared" si="1"/>
        <v>53</v>
      </c>
      <c r="C6871" s="39" t="str">
        <f>IFERROR(__xludf.DUMMYFUNCTION("IF(ISBETWEEN(B6871,60,69), ""Old"", IF(ISBETWEEN(B6871, 20, 29), ""Young"", ""Other""))"),"Other")</f>
        <v>Other</v>
      </c>
    </row>
    <row r="6872" hidden="1">
      <c r="A6872" s="40">
        <v>25134.0</v>
      </c>
      <c r="B6872" s="39">
        <f t="shared" si="1"/>
        <v>53</v>
      </c>
      <c r="C6872" s="39" t="str">
        <f>IFERROR(__xludf.DUMMYFUNCTION("IF(ISBETWEEN(B6872,60,69), ""Old"", IF(ISBETWEEN(B6872, 20, 29), ""Young"", ""Other""))"),"Other")</f>
        <v>Other</v>
      </c>
    </row>
    <row r="6873" hidden="1">
      <c r="A6873" s="40">
        <v>25135.0</v>
      </c>
      <c r="B6873" s="39">
        <f t="shared" si="1"/>
        <v>53</v>
      </c>
      <c r="C6873" s="39" t="str">
        <f>IFERROR(__xludf.DUMMYFUNCTION("IF(ISBETWEEN(B6873,60,69), ""Old"", IF(ISBETWEEN(B6873, 20, 29), ""Young"", ""Other""))"),"Other")</f>
        <v>Other</v>
      </c>
    </row>
    <row r="6874" hidden="1">
      <c r="A6874" s="40">
        <v>25136.0</v>
      </c>
      <c r="B6874" s="39">
        <f t="shared" si="1"/>
        <v>53</v>
      </c>
      <c r="C6874" s="39" t="str">
        <f>IFERROR(__xludf.DUMMYFUNCTION("IF(ISBETWEEN(B6874,60,69), ""Old"", IF(ISBETWEEN(B6874, 20, 29), ""Young"", ""Other""))"),"Other")</f>
        <v>Other</v>
      </c>
    </row>
    <row r="6875" hidden="1">
      <c r="A6875" s="40">
        <v>25137.0</v>
      </c>
      <c r="B6875" s="39">
        <f t="shared" si="1"/>
        <v>53</v>
      </c>
      <c r="C6875" s="39" t="str">
        <f>IFERROR(__xludf.DUMMYFUNCTION("IF(ISBETWEEN(B6875,60,69), ""Old"", IF(ISBETWEEN(B6875, 20, 29), ""Young"", ""Other""))"),"Other")</f>
        <v>Other</v>
      </c>
    </row>
    <row r="6876" hidden="1">
      <c r="A6876" s="40">
        <v>25138.0</v>
      </c>
      <c r="B6876" s="39">
        <f t="shared" si="1"/>
        <v>53</v>
      </c>
      <c r="C6876" s="39" t="str">
        <f>IFERROR(__xludf.DUMMYFUNCTION("IF(ISBETWEEN(B6876,60,69), ""Old"", IF(ISBETWEEN(B6876, 20, 29), ""Young"", ""Other""))"),"Other")</f>
        <v>Other</v>
      </c>
    </row>
    <row r="6877" hidden="1">
      <c r="A6877" s="40">
        <v>25139.0</v>
      </c>
      <c r="B6877" s="39">
        <f t="shared" si="1"/>
        <v>53</v>
      </c>
      <c r="C6877" s="39" t="str">
        <f>IFERROR(__xludf.DUMMYFUNCTION("IF(ISBETWEEN(B6877,60,69), ""Old"", IF(ISBETWEEN(B6877, 20, 29), ""Young"", ""Other""))"),"Other")</f>
        <v>Other</v>
      </c>
    </row>
    <row r="6878" hidden="1">
      <c r="A6878" s="40">
        <v>25140.0</v>
      </c>
      <c r="B6878" s="39">
        <f t="shared" si="1"/>
        <v>53</v>
      </c>
      <c r="C6878" s="39" t="str">
        <f>IFERROR(__xludf.DUMMYFUNCTION("IF(ISBETWEEN(B6878,60,69), ""Old"", IF(ISBETWEEN(B6878, 20, 29), ""Young"", ""Other""))"),"Other")</f>
        <v>Other</v>
      </c>
    </row>
    <row r="6879" hidden="1">
      <c r="A6879" s="40">
        <v>25141.0</v>
      </c>
      <c r="B6879" s="39">
        <f t="shared" si="1"/>
        <v>53</v>
      </c>
      <c r="C6879" s="39" t="str">
        <f>IFERROR(__xludf.DUMMYFUNCTION("IF(ISBETWEEN(B6879,60,69), ""Old"", IF(ISBETWEEN(B6879, 20, 29), ""Young"", ""Other""))"),"Other")</f>
        <v>Other</v>
      </c>
    </row>
    <row r="6880" hidden="1">
      <c r="A6880" s="40">
        <v>25142.0</v>
      </c>
      <c r="B6880" s="39">
        <f t="shared" si="1"/>
        <v>53</v>
      </c>
      <c r="C6880" s="39" t="str">
        <f>IFERROR(__xludf.DUMMYFUNCTION("IF(ISBETWEEN(B6880,60,69), ""Old"", IF(ISBETWEEN(B6880, 20, 29), ""Young"", ""Other""))"),"Other")</f>
        <v>Other</v>
      </c>
    </row>
    <row r="6881" hidden="1">
      <c r="A6881" s="40">
        <v>25143.0</v>
      </c>
      <c r="B6881" s="39">
        <f t="shared" si="1"/>
        <v>53</v>
      </c>
      <c r="C6881" s="39" t="str">
        <f>IFERROR(__xludf.DUMMYFUNCTION("IF(ISBETWEEN(B6881,60,69), ""Old"", IF(ISBETWEEN(B6881, 20, 29), ""Young"", ""Other""))"),"Other")</f>
        <v>Other</v>
      </c>
    </row>
    <row r="6882" hidden="1">
      <c r="A6882" s="40">
        <v>25144.0</v>
      </c>
      <c r="B6882" s="39">
        <f t="shared" si="1"/>
        <v>53</v>
      </c>
      <c r="C6882" s="39" t="str">
        <f>IFERROR(__xludf.DUMMYFUNCTION("IF(ISBETWEEN(B6882,60,69), ""Old"", IF(ISBETWEEN(B6882, 20, 29), ""Young"", ""Other""))"),"Other")</f>
        <v>Other</v>
      </c>
    </row>
    <row r="6883" hidden="1">
      <c r="A6883" s="40">
        <v>25145.0</v>
      </c>
      <c r="B6883" s="39">
        <f t="shared" si="1"/>
        <v>53</v>
      </c>
      <c r="C6883" s="39" t="str">
        <f>IFERROR(__xludf.DUMMYFUNCTION("IF(ISBETWEEN(B6883,60,69), ""Old"", IF(ISBETWEEN(B6883, 20, 29), ""Young"", ""Other""))"),"Other")</f>
        <v>Other</v>
      </c>
    </row>
    <row r="6884" hidden="1">
      <c r="A6884" s="40">
        <v>25146.0</v>
      </c>
      <c r="B6884" s="39">
        <f t="shared" si="1"/>
        <v>53</v>
      </c>
      <c r="C6884" s="39" t="str">
        <f>IFERROR(__xludf.DUMMYFUNCTION("IF(ISBETWEEN(B6884,60,69), ""Old"", IF(ISBETWEEN(B6884, 20, 29), ""Young"", ""Other""))"),"Other")</f>
        <v>Other</v>
      </c>
    </row>
    <row r="6885" hidden="1">
      <c r="A6885" s="40">
        <v>25147.0</v>
      </c>
      <c r="B6885" s="39">
        <f t="shared" si="1"/>
        <v>53</v>
      </c>
      <c r="C6885" s="39" t="str">
        <f>IFERROR(__xludf.DUMMYFUNCTION("IF(ISBETWEEN(B6885,60,69), ""Old"", IF(ISBETWEEN(B6885, 20, 29), ""Young"", ""Other""))"),"Other")</f>
        <v>Other</v>
      </c>
    </row>
    <row r="6886" hidden="1">
      <c r="A6886" s="40">
        <v>25148.0</v>
      </c>
      <c r="B6886" s="39">
        <f t="shared" si="1"/>
        <v>53</v>
      </c>
      <c r="C6886" s="39" t="str">
        <f>IFERROR(__xludf.DUMMYFUNCTION("IF(ISBETWEEN(B6886,60,69), ""Old"", IF(ISBETWEEN(B6886, 20, 29), ""Young"", ""Other""))"),"Other")</f>
        <v>Other</v>
      </c>
    </row>
    <row r="6887" hidden="1">
      <c r="A6887" s="40">
        <v>25149.0</v>
      </c>
      <c r="B6887" s="39">
        <f t="shared" si="1"/>
        <v>53</v>
      </c>
      <c r="C6887" s="39" t="str">
        <f>IFERROR(__xludf.DUMMYFUNCTION("IF(ISBETWEEN(B6887,60,69), ""Old"", IF(ISBETWEEN(B6887, 20, 29), ""Young"", ""Other""))"),"Other")</f>
        <v>Other</v>
      </c>
    </row>
    <row r="6888" hidden="1">
      <c r="A6888" s="40">
        <v>25150.0</v>
      </c>
      <c r="B6888" s="39">
        <f t="shared" si="1"/>
        <v>53</v>
      </c>
      <c r="C6888" s="39" t="str">
        <f>IFERROR(__xludf.DUMMYFUNCTION("IF(ISBETWEEN(B6888,60,69), ""Old"", IF(ISBETWEEN(B6888, 20, 29), ""Young"", ""Other""))"),"Other")</f>
        <v>Other</v>
      </c>
    </row>
    <row r="6889" hidden="1">
      <c r="A6889" s="40">
        <v>25151.0</v>
      </c>
      <c r="B6889" s="39">
        <f t="shared" si="1"/>
        <v>53</v>
      </c>
      <c r="C6889" s="39" t="str">
        <f>IFERROR(__xludf.DUMMYFUNCTION("IF(ISBETWEEN(B6889,60,69), ""Old"", IF(ISBETWEEN(B6889, 20, 29), ""Young"", ""Other""))"),"Other")</f>
        <v>Other</v>
      </c>
    </row>
    <row r="6890" hidden="1">
      <c r="A6890" s="40">
        <v>25152.0</v>
      </c>
      <c r="B6890" s="39">
        <f t="shared" si="1"/>
        <v>53</v>
      </c>
      <c r="C6890" s="39" t="str">
        <f>IFERROR(__xludf.DUMMYFUNCTION("IF(ISBETWEEN(B6890,60,69), ""Old"", IF(ISBETWEEN(B6890, 20, 29), ""Young"", ""Other""))"),"Other")</f>
        <v>Other</v>
      </c>
    </row>
    <row r="6891" hidden="1">
      <c r="A6891" s="40">
        <v>25153.0</v>
      </c>
      <c r="B6891" s="39">
        <f t="shared" si="1"/>
        <v>53</v>
      </c>
      <c r="C6891" s="39" t="str">
        <f>IFERROR(__xludf.DUMMYFUNCTION("IF(ISBETWEEN(B6891,60,69), ""Old"", IF(ISBETWEEN(B6891, 20, 29), ""Young"", ""Other""))"),"Other")</f>
        <v>Other</v>
      </c>
    </row>
    <row r="6892" hidden="1">
      <c r="A6892" s="40">
        <v>25154.0</v>
      </c>
      <c r="B6892" s="39">
        <f t="shared" si="1"/>
        <v>53</v>
      </c>
      <c r="C6892" s="39" t="str">
        <f>IFERROR(__xludf.DUMMYFUNCTION("IF(ISBETWEEN(B6892,60,69), ""Old"", IF(ISBETWEEN(B6892, 20, 29), ""Young"", ""Other""))"),"Other")</f>
        <v>Other</v>
      </c>
    </row>
    <row r="6893" hidden="1">
      <c r="A6893" s="40">
        <v>25155.0</v>
      </c>
      <c r="B6893" s="39">
        <f t="shared" si="1"/>
        <v>53</v>
      </c>
      <c r="C6893" s="39" t="str">
        <f>IFERROR(__xludf.DUMMYFUNCTION("IF(ISBETWEEN(B6893,60,69), ""Old"", IF(ISBETWEEN(B6893, 20, 29), ""Young"", ""Other""))"),"Other")</f>
        <v>Other</v>
      </c>
    </row>
    <row r="6894" hidden="1">
      <c r="A6894" s="40">
        <v>25156.0</v>
      </c>
      <c r="B6894" s="39">
        <f t="shared" si="1"/>
        <v>53</v>
      </c>
      <c r="C6894" s="39" t="str">
        <f>IFERROR(__xludf.DUMMYFUNCTION("IF(ISBETWEEN(B6894,60,69), ""Old"", IF(ISBETWEEN(B6894, 20, 29), ""Young"", ""Other""))"),"Other")</f>
        <v>Other</v>
      </c>
    </row>
    <row r="6895" hidden="1">
      <c r="A6895" s="40">
        <v>25157.0</v>
      </c>
      <c r="B6895" s="39">
        <f t="shared" si="1"/>
        <v>53</v>
      </c>
      <c r="C6895" s="39" t="str">
        <f>IFERROR(__xludf.DUMMYFUNCTION("IF(ISBETWEEN(B6895,60,69), ""Old"", IF(ISBETWEEN(B6895, 20, 29), ""Young"", ""Other""))"),"Other")</f>
        <v>Other</v>
      </c>
    </row>
    <row r="6896" hidden="1">
      <c r="A6896" s="40">
        <v>25158.0</v>
      </c>
      <c r="B6896" s="39">
        <f t="shared" si="1"/>
        <v>53</v>
      </c>
      <c r="C6896" s="39" t="str">
        <f>IFERROR(__xludf.DUMMYFUNCTION("IF(ISBETWEEN(B6896,60,69), ""Old"", IF(ISBETWEEN(B6896, 20, 29), ""Young"", ""Other""))"),"Other")</f>
        <v>Other</v>
      </c>
    </row>
    <row r="6897" hidden="1">
      <c r="A6897" s="40">
        <v>25159.0</v>
      </c>
      <c r="B6897" s="39">
        <f t="shared" si="1"/>
        <v>53</v>
      </c>
      <c r="C6897" s="39" t="str">
        <f>IFERROR(__xludf.DUMMYFUNCTION("IF(ISBETWEEN(B6897,60,69), ""Old"", IF(ISBETWEEN(B6897, 20, 29), ""Young"", ""Other""))"),"Other")</f>
        <v>Other</v>
      </c>
    </row>
    <row r="6898" hidden="1">
      <c r="A6898" s="40">
        <v>25160.0</v>
      </c>
      <c r="B6898" s="39">
        <f t="shared" si="1"/>
        <v>53</v>
      </c>
      <c r="C6898" s="39" t="str">
        <f>IFERROR(__xludf.DUMMYFUNCTION("IF(ISBETWEEN(B6898,60,69), ""Old"", IF(ISBETWEEN(B6898, 20, 29), ""Young"", ""Other""))"),"Other")</f>
        <v>Other</v>
      </c>
    </row>
    <row r="6899" hidden="1">
      <c r="A6899" s="40">
        <v>25161.0</v>
      </c>
      <c r="B6899" s="39">
        <f t="shared" si="1"/>
        <v>53</v>
      </c>
      <c r="C6899" s="39" t="str">
        <f>IFERROR(__xludf.DUMMYFUNCTION("IF(ISBETWEEN(B6899,60,69), ""Old"", IF(ISBETWEEN(B6899, 20, 29), ""Young"", ""Other""))"),"Other")</f>
        <v>Other</v>
      </c>
    </row>
    <row r="6900" hidden="1">
      <c r="A6900" s="40">
        <v>25162.0</v>
      </c>
      <c r="B6900" s="39">
        <f t="shared" si="1"/>
        <v>53</v>
      </c>
      <c r="C6900" s="39" t="str">
        <f>IFERROR(__xludf.DUMMYFUNCTION("IF(ISBETWEEN(B6900,60,69), ""Old"", IF(ISBETWEEN(B6900, 20, 29), ""Young"", ""Other""))"),"Other")</f>
        <v>Other</v>
      </c>
    </row>
    <row r="6901" hidden="1">
      <c r="A6901" s="40">
        <v>25163.0</v>
      </c>
      <c r="B6901" s="39">
        <f t="shared" si="1"/>
        <v>53</v>
      </c>
      <c r="C6901" s="39" t="str">
        <f>IFERROR(__xludf.DUMMYFUNCTION("IF(ISBETWEEN(B6901,60,69), ""Old"", IF(ISBETWEEN(B6901, 20, 29), ""Young"", ""Other""))"),"Other")</f>
        <v>Other</v>
      </c>
    </row>
    <row r="6902" hidden="1">
      <c r="A6902" s="40">
        <v>25164.0</v>
      </c>
      <c r="B6902" s="39">
        <f t="shared" si="1"/>
        <v>53</v>
      </c>
      <c r="C6902" s="39" t="str">
        <f>IFERROR(__xludf.DUMMYFUNCTION("IF(ISBETWEEN(B6902,60,69), ""Old"", IF(ISBETWEEN(B6902, 20, 29), ""Young"", ""Other""))"),"Other")</f>
        <v>Other</v>
      </c>
    </row>
    <row r="6903" hidden="1">
      <c r="A6903" s="40">
        <v>25165.0</v>
      </c>
      <c r="B6903" s="39">
        <f t="shared" si="1"/>
        <v>53</v>
      </c>
      <c r="C6903" s="39" t="str">
        <f>IFERROR(__xludf.DUMMYFUNCTION("IF(ISBETWEEN(B6903,60,69), ""Old"", IF(ISBETWEEN(B6903, 20, 29), ""Young"", ""Other""))"),"Other")</f>
        <v>Other</v>
      </c>
    </row>
    <row r="6904" hidden="1">
      <c r="A6904" s="40">
        <v>25166.0</v>
      </c>
      <c r="B6904" s="39">
        <f t="shared" si="1"/>
        <v>53</v>
      </c>
      <c r="C6904" s="39" t="str">
        <f>IFERROR(__xludf.DUMMYFUNCTION("IF(ISBETWEEN(B6904,60,69), ""Old"", IF(ISBETWEEN(B6904, 20, 29), ""Young"", ""Other""))"),"Other")</f>
        <v>Other</v>
      </c>
    </row>
    <row r="6905" hidden="1">
      <c r="A6905" s="40">
        <v>25167.0</v>
      </c>
      <c r="B6905" s="39">
        <f t="shared" si="1"/>
        <v>53</v>
      </c>
      <c r="C6905" s="39" t="str">
        <f>IFERROR(__xludf.DUMMYFUNCTION("IF(ISBETWEEN(B6905,60,69), ""Old"", IF(ISBETWEEN(B6905, 20, 29), ""Young"", ""Other""))"),"Other")</f>
        <v>Other</v>
      </c>
    </row>
    <row r="6906" hidden="1">
      <c r="A6906" s="40">
        <v>25168.0</v>
      </c>
      <c r="B6906" s="39">
        <f t="shared" si="1"/>
        <v>53</v>
      </c>
      <c r="C6906" s="39" t="str">
        <f>IFERROR(__xludf.DUMMYFUNCTION("IF(ISBETWEEN(B6906,60,69), ""Old"", IF(ISBETWEEN(B6906, 20, 29), ""Young"", ""Other""))"),"Other")</f>
        <v>Other</v>
      </c>
    </row>
    <row r="6907" hidden="1">
      <c r="A6907" s="40">
        <v>25169.0</v>
      </c>
      <c r="B6907" s="39">
        <f t="shared" si="1"/>
        <v>53</v>
      </c>
      <c r="C6907" s="39" t="str">
        <f>IFERROR(__xludf.DUMMYFUNCTION("IF(ISBETWEEN(B6907,60,69), ""Old"", IF(ISBETWEEN(B6907, 20, 29), ""Young"", ""Other""))"),"Other")</f>
        <v>Other</v>
      </c>
    </row>
    <row r="6908" hidden="1">
      <c r="A6908" s="40">
        <v>25170.0</v>
      </c>
      <c r="B6908" s="39">
        <f t="shared" si="1"/>
        <v>53</v>
      </c>
      <c r="C6908" s="39" t="str">
        <f>IFERROR(__xludf.DUMMYFUNCTION("IF(ISBETWEEN(B6908,60,69), ""Old"", IF(ISBETWEEN(B6908, 20, 29), ""Young"", ""Other""))"),"Other")</f>
        <v>Other</v>
      </c>
    </row>
    <row r="6909" hidden="1">
      <c r="A6909" s="40">
        <v>25171.0</v>
      </c>
      <c r="B6909" s="39">
        <f t="shared" si="1"/>
        <v>53</v>
      </c>
      <c r="C6909" s="39" t="str">
        <f>IFERROR(__xludf.DUMMYFUNCTION("IF(ISBETWEEN(B6909,60,69), ""Old"", IF(ISBETWEEN(B6909, 20, 29), ""Young"", ""Other""))"),"Other")</f>
        <v>Other</v>
      </c>
    </row>
    <row r="6910" hidden="1">
      <c r="A6910" s="40">
        <v>25172.0</v>
      </c>
      <c r="B6910" s="39">
        <f t="shared" si="1"/>
        <v>53</v>
      </c>
      <c r="C6910" s="39" t="str">
        <f>IFERROR(__xludf.DUMMYFUNCTION("IF(ISBETWEEN(B6910,60,69), ""Old"", IF(ISBETWEEN(B6910, 20, 29), ""Young"", ""Other""))"),"Other")</f>
        <v>Other</v>
      </c>
    </row>
    <row r="6911" hidden="1">
      <c r="A6911" s="40">
        <v>25173.0</v>
      </c>
      <c r="B6911" s="39">
        <f t="shared" si="1"/>
        <v>53</v>
      </c>
      <c r="C6911" s="39" t="str">
        <f>IFERROR(__xludf.DUMMYFUNCTION("IF(ISBETWEEN(B6911,60,69), ""Old"", IF(ISBETWEEN(B6911, 20, 29), ""Young"", ""Other""))"),"Other")</f>
        <v>Other</v>
      </c>
    </row>
    <row r="6912" hidden="1">
      <c r="A6912" s="40">
        <v>25174.0</v>
      </c>
      <c r="B6912" s="39">
        <f t="shared" si="1"/>
        <v>53</v>
      </c>
      <c r="C6912" s="39" t="str">
        <f>IFERROR(__xludf.DUMMYFUNCTION("IF(ISBETWEEN(B6912,60,69), ""Old"", IF(ISBETWEEN(B6912, 20, 29), ""Young"", ""Other""))"),"Other")</f>
        <v>Other</v>
      </c>
    </row>
    <row r="6913" hidden="1">
      <c r="A6913" s="40">
        <v>25175.0</v>
      </c>
      <c r="B6913" s="39">
        <f t="shared" si="1"/>
        <v>53</v>
      </c>
      <c r="C6913" s="39" t="str">
        <f>IFERROR(__xludf.DUMMYFUNCTION("IF(ISBETWEEN(B6913,60,69), ""Old"", IF(ISBETWEEN(B6913, 20, 29), ""Young"", ""Other""))"),"Other")</f>
        <v>Other</v>
      </c>
    </row>
    <row r="6914" hidden="1">
      <c r="A6914" s="40">
        <v>25176.0</v>
      </c>
      <c r="B6914" s="39">
        <f t="shared" si="1"/>
        <v>53</v>
      </c>
      <c r="C6914" s="39" t="str">
        <f>IFERROR(__xludf.DUMMYFUNCTION("IF(ISBETWEEN(B6914,60,69), ""Old"", IF(ISBETWEEN(B6914, 20, 29), ""Young"", ""Other""))"),"Other")</f>
        <v>Other</v>
      </c>
    </row>
    <row r="6915" hidden="1">
      <c r="A6915" s="40">
        <v>25177.0</v>
      </c>
      <c r="B6915" s="39">
        <f t="shared" si="1"/>
        <v>53</v>
      </c>
      <c r="C6915" s="39" t="str">
        <f>IFERROR(__xludf.DUMMYFUNCTION("IF(ISBETWEEN(B6915,60,69), ""Old"", IF(ISBETWEEN(B6915, 20, 29), ""Young"", ""Other""))"),"Other")</f>
        <v>Other</v>
      </c>
    </row>
    <row r="6916" hidden="1">
      <c r="A6916" s="40">
        <v>25178.0</v>
      </c>
      <c r="B6916" s="39">
        <f t="shared" si="1"/>
        <v>53</v>
      </c>
      <c r="C6916" s="39" t="str">
        <f>IFERROR(__xludf.DUMMYFUNCTION("IF(ISBETWEEN(B6916,60,69), ""Old"", IF(ISBETWEEN(B6916, 20, 29), ""Young"", ""Other""))"),"Other")</f>
        <v>Other</v>
      </c>
    </row>
    <row r="6917" hidden="1">
      <c r="A6917" s="40">
        <v>25179.0</v>
      </c>
      <c r="B6917" s="39">
        <f t="shared" si="1"/>
        <v>53</v>
      </c>
      <c r="C6917" s="39" t="str">
        <f>IFERROR(__xludf.DUMMYFUNCTION("IF(ISBETWEEN(B6917,60,69), ""Old"", IF(ISBETWEEN(B6917, 20, 29), ""Young"", ""Other""))"),"Other")</f>
        <v>Other</v>
      </c>
    </row>
    <row r="6918" hidden="1">
      <c r="A6918" s="40">
        <v>25180.0</v>
      </c>
      <c r="B6918" s="39">
        <f t="shared" si="1"/>
        <v>53</v>
      </c>
      <c r="C6918" s="39" t="str">
        <f>IFERROR(__xludf.DUMMYFUNCTION("IF(ISBETWEEN(B6918,60,69), ""Old"", IF(ISBETWEEN(B6918, 20, 29), ""Young"", ""Other""))"),"Other")</f>
        <v>Other</v>
      </c>
    </row>
    <row r="6919" hidden="1">
      <c r="A6919" s="40">
        <v>25181.0</v>
      </c>
      <c r="B6919" s="39">
        <f t="shared" si="1"/>
        <v>53</v>
      </c>
      <c r="C6919" s="39" t="str">
        <f>IFERROR(__xludf.DUMMYFUNCTION("IF(ISBETWEEN(B6919,60,69), ""Old"", IF(ISBETWEEN(B6919, 20, 29), ""Young"", ""Other""))"),"Other")</f>
        <v>Other</v>
      </c>
    </row>
    <row r="6920" hidden="1">
      <c r="A6920" s="40">
        <v>25182.0</v>
      </c>
      <c r="B6920" s="39">
        <f t="shared" si="1"/>
        <v>53</v>
      </c>
      <c r="C6920" s="39" t="str">
        <f>IFERROR(__xludf.DUMMYFUNCTION("IF(ISBETWEEN(B6920,60,69), ""Old"", IF(ISBETWEEN(B6920, 20, 29), ""Young"", ""Other""))"),"Other")</f>
        <v>Other</v>
      </c>
    </row>
    <row r="6921" hidden="1">
      <c r="A6921" s="40">
        <v>25183.0</v>
      </c>
      <c r="B6921" s="39">
        <f t="shared" si="1"/>
        <v>53</v>
      </c>
      <c r="C6921" s="39" t="str">
        <f>IFERROR(__xludf.DUMMYFUNCTION("IF(ISBETWEEN(B6921,60,69), ""Old"", IF(ISBETWEEN(B6921, 20, 29), ""Young"", ""Other""))"),"Other")</f>
        <v>Other</v>
      </c>
    </row>
    <row r="6922" hidden="1">
      <c r="A6922" s="40">
        <v>25184.0</v>
      </c>
      <c r="B6922" s="39">
        <f t="shared" si="1"/>
        <v>53</v>
      </c>
      <c r="C6922" s="39" t="str">
        <f>IFERROR(__xludf.DUMMYFUNCTION("IF(ISBETWEEN(B6922,60,69), ""Old"", IF(ISBETWEEN(B6922, 20, 29), ""Young"", ""Other""))"),"Other")</f>
        <v>Other</v>
      </c>
    </row>
    <row r="6923" hidden="1">
      <c r="A6923" s="40">
        <v>25185.0</v>
      </c>
      <c r="B6923" s="39">
        <f t="shared" si="1"/>
        <v>53</v>
      </c>
      <c r="C6923" s="39" t="str">
        <f>IFERROR(__xludf.DUMMYFUNCTION("IF(ISBETWEEN(B6923,60,69), ""Old"", IF(ISBETWEEN(B6923, 20, 29), ""Young"", ""Other""))"),"Other")</f>
        <v>Other</v>
      </c>
    </row>
    <row r="6924" hidden="1">
      <c r="A6924" s="40">
        <v>25186.0</v>
      </c>
      <c r="B6924" s="39">
        <f t="shared" si="1"/>
        <v>53</v>
      </c>
      <c r="C6924" s="39" t="str">
        <f>IFERROR(__xludf.DUMMYFUNCTION("IF(ISBETWEEN(B6924,60,69), ""Old"", IF(ISBETWEEN(B6924, 20, 29), ""Young"", ""Other""))"),"Other")</f>
        <v>Other</v>
      </c>
    </row>
    <row r="6925" hidden="1">
      <c r="A6925" s="40">
        <v>25187.0</v>
      </c>
      <c r="B6925" s="39">
        <f t="shared" si="1"/>
        <v>53</v>
      </c>
      <c r="C6925" s="39" t="str">
        <f>IFERROR(__xludf.DUMMYFUNCTION("IF(ISBETWEEN(B6925,60,69), ""Old"", IF(ISBETWEEN(B6925, 20, 29), ""Young"", ""Other""))"),"Other")</f>
        <v>Other</v>
      </c>
    </row>
    <row r="6926" hidden="1">
      <c r="A6926" s="40">
        <v>25188.0</v>
      </c>
      <c r="B6926" s="39">
        <f t="shared" si="1"/>
        <v>53</v>
      </c>
      <c r="C6926" s="39" t="str">
        <f>IFERROR(__xludf.DUMMYFUNCTION("IF(ISBETWEEN(B6926,60,69), ""Old"", IF(ISBETWEEN(B6926, 20, 29), ""Young"", ""Other""))"),"Other")</f>
        <v>Other</v>
      </c>
    </row>
    <row r="6927" hidden="1">
      <c r="A6927" s="40">
        <v>25189.0</v>
      </c>
      <c r="B6927" s="39">
        <f t="shared" si="1"/>
        <v>53</v>
      </c>
      <c r="C6927" s="39" t="str">
        <f>IFERROR(__xludf.DUMMYFUNCTION("IF(ISBETWEEN(B6927,60,69), ""Old"", IF(ISBETWEEN(B6927, 20, 29), ""Young"", ""Other""))"),"Other")</f>
        <v>Other</v>
      </c>
    </row>
    <row r="6928" hidden="1">
      <c r="A6928" s="40">
        <v>25190.0</v>
      </c>
      <c r="B6928" s="39">
        <f t="shared" si="1"/>
        <v>53</v>
      </c>
      <c r="C6928" s="39" t="str">
        <f>IFERROR(__xludf.DUMMYFUNCTION("IF(ISBETWEEN(B6928,60,69), ""Old"", IF(ISBETWEEN(B6928, 20, 29), ""Young"", ""Other""))"),"Other")</f>
        <v>Other</v>
      </c>
    </row>
    <row r="6929" hidden="1">
      <c r="A6929" s="40">
        <v>25191.0</v>
      </c>
      <c r="B6929" s="39">
        <f t="shared" si="1"/>
        <v>53</v>
      </c>
      <c r="C6929" s="39" t="str">
        <f>IFERROR(__xludf.DUMMYFUNCTION("IF(ISBETWEEN(B6929,60,69), ""Old"", IF(ISBETWEEN(B6929, 20, 29), ""Young"", ""Other""))"),"Other")</f>
        <v>Other</v>
      </c>
    </row>
    <row r="6930" hidden="1">
      <c r="A6930" s="40">
        <v>25192.0</v>
      </c>
      <c r="B6930" s="39">
        <f t="shared" si="1"/>
        <v>53</v>
      </c>
      <c r="C6930" s="39" t="str">
        <f>IFERROR(__xludf.DUMMYFUNCTION("IF(ISBETWEEN(B6930,60,69), ""Old"", IF(ISBETWEEN(B6930, 20, 29), ""Young"", ""Other""))"),"Other")</f>
        <v>Other</v>
      </c>
    </row>
    <row r="6931" hidden="1">
      <c r="A6931" s="40">
        <v>25193.0</v>
      </c>
      <c r="B6931" s="39">
        <f t="shared" si="1"/>
        <v>53</v>
      </c>
      <c r="C6931" s="39" t="str">
        <f>IFERROR(__xludf.DUMMYFUNCTION("IF(ISBETWEEN(B6931,60,69), ""Old"", IF(ISBETWEEN(B6931, 20, 29), ""Young"", ""Other""))"),"Other")</f>
        <v>Other</v>
      </c>
    </row>
    <row r="6932" hidden="1">
      <c r="A6932" s="40">
        <v>25194.0</v>
      </c>
      <c r="B6932" s="39">
        <f t="shared" si="1"/>
        <v>53</v>
      </c>
      <c r="C6932" s="39" t="str">
        <f>IFERROR(__xludf.DUMMYFUNCTION("IF(ISBETWEEN(B6932,60,69), ""Old"", IF(ISBETWEEN(B6932, 20, 29), ""Young"", ""Other""))"),"Other")</f>
        <v>Other</v>
      </c>
    </row>
    <row r="6933" hidden="1">
      <c r="A6933" s="40">
        <v>25195.0</v>
      </c>
      <c r="B6933" s="39">
        <f t="shared" si="1"/>
        <v>53</v>
      </c>
      <c r="C6933" s="39" t="str">
        <f>IFERROR(__xludf.DUMMYFUNCTION("IF(ISBETWEEN(B6933,60,69), ""Old"", IF(ISBETWEEN(B6933, 20, 29), ""Young"", ""Other""))"),"Other")</f>
        <v>Other</v>
      </c>
    </row>
    <row r="6934" hidden="1">
      <c r="A6934" s="40">
        <v>25196.0</v>
      </c>
      <c r="B6934" s="39">
        <f t="shared" si="1"/>
        <v>53</v>
      </c>
      <c r="C6934" s="39" t="str">
        <f>IFERROR(__xludf.DUMMYFUNCTION("IF(ISBETWEEN(B6934,60,69), ""Old"", IF(ISBETWEEN(B6934, 20, 29), ""Young"", ""Other""))"),"Other")</f>
        <v>Other</v>
      </c>
    </row>
    <row r="6935" hidden="1">
      <c r="A6935" s="40">
        <v>25197.0</v>
      </c>
      <c r="B6935" s="39">
        <f t="shared" si="1"/>
        <v>53</v>
      </c>
      <c r="C6935" s="39" t="str">
        <f>IFERROR(__xludf.DUMMYFUNCTION("IF(ISBETWEEN(B6935,60,69), ""Old"", IF(ISBETWEEN(B6935, 20, 29), ""Young"", ""Other""))"),"Other")</f>
        <v>Other</v>
      </c>
    </row>
    <row r="6936" hidden="1">
      <c r="A6936" s="40">
        <v>25198.0</v>
      </c>
      <c r="B6936" s="39">
        <f t="shared" si="1"/>
        <v>53</v>
      </c>
      <c r="C6936" s="39" t="str">
        <f>IFERROR(__xludf.DUMMYFUNCTION("IF(ISBETWEEN(B6936,60,69), ""Old"", IF(ISBETWEEN(B6936, 20, 29), ""Young"", ""Other""))"),"Other")</f>
        <v>Other</v>
      </c>
    </row>
    <row r="6937" hidden="1">
      <c r="A6937" s="40">
        <v>25199.0</v>
      </c>
      <c r="B6937" s="39">
        <f t="shared" si="1"/>
        <v>53</v>
      </c>
      <c r="C6937" s="39" t="str">
        <f>IFERROR(__xludf.DUMMYFUNCTION("IF(ISBETWEEN(B6937,60,69), ""Old"", IF(ISBETWEEN(B6937, 20, 29), ""Young"", ""Other""))"),"Other")</f>
        <v>Other</v>
      </c>
    </row>
    <row r="6938" hidden="1">
      <c r="A6938" s="40">
        <v>25200.0</v>
      </c>
      <c r="B6938" s="39">
        <f t="shared" si="1"/>
        <v>53</v>
      </c>
      <c r="C6938" s="39" t="str">
        <f>IFERROR(__xludf.DUMMYFUNCTION("IF(ISBETWEEN(B6938,60,69), ""Old"", IF(ISBETWEEN(B6938, 20, 29), ""Young"", ""Other""))"),"Other")</f>
        <v>Other</v>
      </c>
    </row>
    <row r="6939" hidden="1">
      <c r="A6939" s="40">
        <v>25201.0</v>
      </c>
      <c r="B6939" s="39">
        <f t="shared" si="1"/>
        <v>53</v>
      </c>
      <c r="C6939" s="39" t="str">
        <f>IFERROR(__xludf.DUMMYFUNCTION("IF(ISBETWEEN(B6939,60,69), ""Old"", IF(ISBETWEEN(B6939, 20, 29), ""Young"", ""Other""))"),"Other")</f>
        <v>Other</v>
      </c>
    </row>
    <row r="6940" hidden="1">
      <c r="A6940" s="40">
        <v>25202.0</v>
      </c>
      <c r="B6940" s="39">
        <f t="shared" si="1"/>
        <v>53</v>
      </c>
      <c r="C6940" s="39" t="str">
        <f>IFERROR(__xludf.DUMMYFUNCTION("IF(ISBETWEEN(B6940,60,69), ""Old"", IF(ISBETWEEN(B6940, 20, 29), ""Young"", ""Other""))"),"Other")</f>
        <v>Other</v>
      </c>
    </row>
    <row r="6941" hidden="1">
      <c r="A6941" s="40">
        <v>25203.0</v>
      </c>
      <c r="B6941" s="39">
        <f t="shared" si="1"/>
        <v>53</v>
      </c>
      <c r="C6941" s="39" t="str">
        <f>IFERROR(__xludf.DUMMYFUNCTION("IF(ISBETWEEN(B6941,60,69), ""Old"", IF(ISBETWEEN(B6941, 20, 29), ""Young"", ""Other""))"),"Other")</f>
        <v>Other</v>
      </c>
    </row>
    <row r="6942" hidden="1">
      <c r="A6942" s="40">
        <v>25204.0</v>
      </c>
      <c r="B6942" s="39">
        <f t="shared" si="1"/>
        <v>53</v>
      </c>
      <c r="C6942" s="39" t="str">
        <f>IFERROR(__xludf.DUMMYFUNCTION("IF(ISBETWEEN(B6942,60,69), ""Old"", IF(ISBETWEEN(B6942, 20, 29), ""Young"", ""Other""))"),"Other")</f>
        <v>Other</v>
      </c>
    </row>
    <row r="6943" hidden="1">
      <c r="A6943" s="40">
        <v>25205.0</v>
      </c>
      <c r="B6943" s="39">
        <f t="shared" si="1"/>
        <v>52</v>
      </c>
      <c r="C6943" s="39" t="str">
        <f>IFERROR(__xludf.DUMMYFUNCTION("IF(ISBETWEEN(B6943,60,69), ""Old"", IF(ISBETWEEN(B6943, 20, 29), ""Young"", ""Other""))"),"Other")</f>
        <v>Other</v>
      </c>
    </row>
    <row r="6944" hidden="1">
      <c r="A6944" s="40">
        <v>25206.0</v>
      </c>
      <c r="B6944" s="39">
        <f t="shared" si="1"/>
        <v>52</v>
      </c>
      <c r="C6944" s="39" t="str">
        <f>IFERROR(__xludf.DUMMYFUNCTION("IF(ISBETWEEN(B6944,60,69), ""Old"", IF(ISBETWEEN(B6944, 20, 29), ""Young"", ""Other""))"),"Other")</f>
        <v>Other</v>
      </c>
    </row>
    <row r="6945" hidden="1">
      <c r="A6945" s="40">
        <v>25207.0</v>
      </c>
      <c r="B6945" s="39">
        <f t="shared" si="1"/>
        <v>52</v>
      </c>
      <c r="C6945" s="39" t="str">
        <f>IFERROR(__xludf.DUMMYFUNCTION("IF(ISBETWEEN(B6945,60,69), ""Old"", IF(ISBETWEEN(B6945, 20, 29), ""Young"", ""Other""))"),"Other")</f>
        <v>Other</v>
      </c>
    </row>
    <row r="6946" hidden="1">
      <c r="A6946" s="40">
        <v>25208.0</v>
      </c>
      <c r="B6946" s="39">
        <f t="shared" si="1"/>
        <v>52</v>
      </c>
      <c r="C6946" s="39" t="str">
        <f>IFERROR(__xludf.DUMMYFUNCTION("IF(ISBETWEEN(B6946,60,69), ""Old"", IF(ISBETWEEN(B6946, 20, 29), ""Young"", ""Other""))"),"Other")</f>
        <v>Other</v>
      </c>
    </row>
    <row r="6947" hidden="1">
      <c r="A6947" s="40">
        <v>25209.0</v>
      </c>
      <c r="B6947" s="39">
        <f t="shared" si="1"/>
        <v>52</v>
      </c>
      <c r="C6947" s="39" t="str">
        <f>IFERROR(__xludf.DUMMYFUNCTION("IF(ISBETWEEN(B6947,60,69), ""Old"", IF(ISBETWEEN(B6947, 20, 29), ""Young"", ""Other""))"),"Other")</f>
        <v>Other</v>
      </c>
    </row>
    <row r="6948" hidden="1">
      <c r="A6948" s="40">
        <v>25210.0</v>
      </c>
      <c r="B6948" s="39">
        <f t="shared" si="1"/>
        <v>52</v>
      </c>
      <c r="C6948" s="39" t="str">
        <f>IFERROR(__xludf.DUMMYFUNCTION("IF(ISBETWEEN(B6948,60,69), ""Old"", IF(ISBETWEEN(B6948, 20, 29), ""Young"", ""Other""))"),"Other")</f>
        <v>Other</v>
      </c>
    </row>
    <row r="6949" hidden="1">
      <c r="A6949" s="40">
        <v>25211.0</v>
      </c>
      <c r="B6949" s="39">
        <f t="shared" si="1"/>
        <v>52</v>
      </c>
      <c r="C6949" s="39" t="str">
        <f>IFERROR(__xludf.DUMMYFUNCTION("IF(ISBETWEEN(B6949,60,69), ""Old"", IF(ISBETWEEN(B6949, 20, 29), ""Young"", ""Other""))"),"Other")</f>
        <v>Other</v>
      </c>
    </row>
    <row r="6950" hidden="1">
      <c r="A6950" s="40">
        <v>25212.0</v>
      </c>
      <c r="B6950" s="39">
        <f t="shared" si="1"/>
        <v>52</v>
      </c>
      <c r="C6950" s="39" t="str">
        <f>IFERROR(__xludf.DUMMYFUNCTION("IF(ISBETWEEN(B6950,60,69), ""Old"", IF(ISBETWEEN(B6950, 20, 29), ""Young"", ""Other""))"),"Other")</f>
        <v>Other</v>
      </c>
    </row>
    <row r="6951" hidden="1">
      <c r="A6951" s="40">
        <v>25213.0</v>
      </c>
      <c r="B6951" s="39">
        <f t="shared" si="1"/>
        <v>52</v>
      </c>
      <c r="C6951" s="39" t="str">
        <f>IFERROR(__xludf.DUMMYFUNCTION("IF(ISBETWEEN(B6951,60,69), ""Old"", IF(ISBETWEEN(B6951, 20, 29), ""Young"", ""Other""))"),"Other")</f>
        <v>Other</v>
      </c>
    </row>
    <row r="6952" hidden="1">
      <c r="A6952" s="40">
        <v>25214.0</v>
      </c>
      <c r="B6952" s="39">
        <f t="shared" si="1"/>
        <v>52</v>
      </c>
      <c r="C6952" s="39" t="str">
        <f>IFERROR(__xludf.DUMMYFUNCTION("IF(ISBETWEEN(B6952,60,69), ""Old"", IF(ISBETWEEN(B6952, 20, 29), ""Young"", ""Other""))"),"Other")</f>
        <v>Other</v>
      </c>
    </row>
    <row r="6953" hidden="1">
      <c r="A6953" s="40">
        <v>25215.0</v>
      </c>
      <c r="B6953" s="39">
        <f t="shared" si="1"/>
        <v>52</v>
      </c>
      <c r="C6953" s="39" t="str">
        <f>IFERROR(__xludf.DUMMYFUNCTION("IF(ISBETWEEN(B6953,60,69), ""Old"", IF(ISBETWEEN(B6953, 20, 29), ""Young"", ""Other""))"),"Other")</f>
        <v>Other</v>
      </c>
    </row>
    <row r="6954" hidden="1">
      <c r="A6954" s="40">
        <v>25216.0</v>
      </c>
      <c r="B6954" s="39">
        <f t="shared" si="1"/>
        <v>52</v>
      </c>
      <c r="C6954" s="39" t="str">
        <f>IFERROR(__xludf.DUMMYFUNCTION("IF(ISBETWEEN(B6954,60,69), ""Old"", IF(ISBETWEEN(B6954, 20, 29), ""Young"", ""Other""))"),"Other")</f>
        <v>Other</v>
      </c>
    </row>
    <row r="6955" hidden="1">
      <c r="A6955" s="40">
        <v>25217.0</v>
      </c>
      <c r="B6955" s="39">
        <f t="shared" si="1"/>
        <v>52</v>
      </c>
      <c r="C6955" s="39" t="str">
        <f>IFERROR(__xludf.DUMMYFUNCTION("IF(ISBETWEEN(B6955,60,69), ""Old"", IF(ISBETWEEN(B6955, 20, 29), ""Young"", ""Other""))"),"Other")</f>
        <v>Other</v>
      </c>
    </row>
    <row r="6956" hidden="1">
      <c r="A6956" s="40">
        <v>25218.0</v>
      </c>
      <c r="B6956" s="39">
        <f t="shared" si="1"/>
        <v>52</v>
      </c>
      <c r="C6956" s="39" t="str">
        <f>IFERROR(__xludf.DUMMYFUNCTION("IF(ISBETWEEN(B6956,60,69), ""Old"", IF(ISBETWEEN(B6956, 20, 29), ""Young"", ""Other""))"),"Other")</f>
        <v>Other</v>
      </c>
    </row>
    <row r="6957" hidden="1">
      <c r="A6957" s="40">
        <v>25219.0</v>
      </c>
      <c r="B6957" s="39">
        <f t="shared" si="1"/>
        <v>52</v>
      </c>
      <c r="C6957" s="39" t="str">
        <f>IFERROR(__xludf.DUMMYFUNCTION("IF(ISBETWEEN(B6957,60,69), ""Old"", IF(ISBETWEEN(B6957, 20, 29), ""Young"", ""Other""))"),"Other")</f>
        <v>Other</v>
      </c>
    </row>
    <row r="6958" hidden="1">
      <c r="A6958" s="40">
        <v>25220.0</v>
      </c>
      <c r="B6958" s="39">
        <f t="shared" si="1"/>
        <v>52</v>
      </c>
      <c r="C6958" s="39" t="str">
        <f>IFERROR(__xludf.DUMMYFUNCTION("IF(ISBETWEEN(B6958,60,69), ""Old"", IF(ISBETWEEN(B6958, 20, 29), ""Young"", ""Other""))"),"Other")</f>
        <v>Other</v>
      </c>
    </row>
    <row r="6959" hidden="1">
      <c r="A6959" s="40">
        <v>25221.0</v>
      </c>
      <c r="B6959" s="39">
        <f t="shared" si="1"/>
        <v>52</v>
      </c>
      <c r="C6959" s="39" t="str">
        <f>IFERROR(__xludf.DUMMYFUNCTION("IF(ISBETWEEN(B6959,60,69), ""Old"", IF(ISBETWEEN(B6959, 20, 29), ""Young"", ""Other""))"),"Other")</f>
        <v>Other</v>
      </c>
    </row>
    <row r="6960" hidden="1">
      <c r="A6960" s="40">
        <v>25222.0</v>
      </c>
      <c r="B6960" s="39">
        <f t="shared" si="1"/>
        <v>52</v>
      </c>
      <c r="C6960" s="39" t="str">
        <f>IFERROR(__xludf.DUMMYFUNCTION("IF(ISBETWEEN(B6960,60,69), ""Old"", IF(ISBETWEEN(B6960, 20, 29), ""Young"", ""Other""))"),"Other")</f>
        <v>Other</v>
      </c>
    </row>
    <row r="6961" hidden="1">
      <c r="A6961" s="40">
        <v>25223.0</v>
      </c>
      <c r="B6961" s="39">
        <f t="shared" si="1"/>
        <v>52</v>
      </c>
      <c r="C6961" s="39" t="str">
        <f>IFERROR(__xludf.DUMMYFUNCTION("IF(ISBETWEEN(B6961,60,69), ""Old"", IF(ISBETWEEN(B6961, 20, 29), ""Young"", ""Other""))"),"Other")</f>
        <v>Other</v>
      </c>
    </row>
    <row r="6962" hidden="1">
      <c r="A6962" s="40">
        <v>25224.0</v>
      </c>
      <c r="B6962" s="39">
        <f t="shared" si="1"/>
        <v>52</v>
      </c>
      <c r="C6962" s="39" t="str">
        <f>IFERROR(__xludf.DUMMYFUNCTION("IF(ISBETWEEN(B6962,60,69), ""Old"", IF(ISBETWEEN(B6962, 20, 29), ""Young"", ""Other""))"),"Other")</f>
        <v>Other</v>
      </c>
    </row>
    <row r="6963" hidden="1">
      <c r="A6963" s="40">
        <v>25225.0</v>
      </c>
      <c r="B6963" s="39">
        <f t="shared" si="1"/>
        <v>52</v>
      </c>
      <c r="C6963" s="39" t="str">
        <f>IFERROR(__xludf.DUMMYFUNCTION("IF(ISBETWEEN(B6963,60,69), ""Old"", IF(ISBETWEEN(B6963, 20, 29), ""Young"", ""Other""))"),"Other")</f>
        <v>Other</v>
      </c>
    </row>
    <row r="6964" hidden="1">
      <c r="A6964" s="40">
        <v>25226.0</v>
      </c>
      <c r="B6964" s="39">
        <f t="shared" si="1"/>
        <v>52</v>
      </c>
      <c r="C6964" s="39" t="str">
        <f>IFERROR(__xludf.DUMMYFUNCTION("IF(ISBETWEEN(B6964,60,69), ""Old"", IF(ISBETWEEN(B6964, 20, 29), ""Young"", ""Other""))"),"Other")</f>
        <v>Other</v>
      </c>
    </row>
    <row r="6965" hidden="1">
      <c r="A6965" s="40">
        <v>25227.0</v>
      </c>
      <c r="B6965" s="39">
        <f t="shared" si="1"/>
        <v>52</v>
      </c>
      <c r="C6965" s="39" t="str">
        <f>IFERROR(__xludf.DUMMYFUNCTION("IF(ISBETWEEN(B6965,60,69), ""Old"", IF(ISBETWEEN(B6965, 20, 29), ""Young"", ""Other""))"),"Other")</f>
        <v>Other</v>
      </c>
    </row>
    <row r="6966" hidden="1">
      <c r="A6966" s="40">
        <v>25228.0</v>
      </c>
      <c r="B6966" s="39">
        <f t="shared" si="1"/>
        <v>52</v>
      </c>
      <c r="C6966" s="39" t="str">
        <f>IFERROR(__xludf.DUMMYFUNCTION("IF(ISBETWEEN(B6966,60,69), ""Old"", IF(ISBETWEEN(B6966, 20, 29), ""Young"", ""Other""))"),"Other")</f>
        <v>Other</v>
      </c>
    </row>
    <row r="6967" hidden="1">
      <c r="A6967" s="40">
        <v>25229.0</v>
      </c>
      <c r="B6967" s="39">
        <f t="shared" si="1"/>
        <v>52</v>
      </c>
      <c r="C6967" s="39" t="str">
        <f>IFERROR(__xludf.DUMMYFUNCTION("IF(ISBETWEEN(B6967,60,69), ""Old"", IF(ISBETWEEN(B6967, 20, 29), ""Young"", ""Other""))"),"Other")</f>
        <v>Other</v>
      </c>
    </row>
    <row r="6968" hidden="1">
      <c r="A6968" s="40">
        <v>25230.0</v>
      </c>
      <c r="B6968" s="39">
        <f t="shared" si="1"/>
        <v>52</v>
      </c>
      <c r="C6968" s="39" t="str">
        <f>IFERROR(__xludf.DUMMYFUNCTION("IF(ISBETWEEN(B6968,60,69), ""Old"", IF(ISBETWEEN(B6968, 20, 29), ""Young"", ""Other""))"),"Other")</f>
        <v>Other</v>
      </c>
    </row>
    <row r="6969" hidden="1">
      <c r="A6969" s="40">
        <v>25231.0</v>
      </c>
      <c r="B6969" s="39">
        <f t="shared" si="1"/>
        <v>52</v>
      </c>
      <c r="C6969" s="39" t="str">
        <f>IFERROR(__xludf.DUMMYFUNCTION("IF(ISBETWEEN(B6969,60,69), ""Old"", IF(ISBETWEEN(B6969, 20, 29), ""Young"", ""Other""))"),"Other")</f>
        <v>Other</v>
      </c>
    </row>
    <row r="6970" hidden="1">
      <c r="A6970" s="40">
        <v>25232.0</v>
      </c>
      <c r="B6970" s="39">
        <f t="shared" si="1"/>
        <v>52</v>
      </c>
      <c r="C6970" s="39" t="str">
        <f>IFERROR(__xludf.DUMMYFUNCTION("IF(ISBETWEEN(B6970,60,69), ""Old"", IF(ISBETWEEN(B6970, 20, 29), ""Young"", ""Other""))"),"Other")</f>
        <v>Other</v>
      </c>
    </row>
    <row r="6971" hidden="1">
      <c r="A6971" s="40">
        <v>25233.0</v>
      </c>
      <c r="B6971" s="39">
        <f t="shared" si="1"/>
        <v>52</v>
      </c>
      <c r="C6971" s="39" t="str">
        <f>IFERROR(__xludf.DUMMYFUNCTION("IF(ISBETWEEN(B6971,60,69), ""Old"", IF(ISBETWEEN(B6971, 20, 29), ""Young"", ""Other""))"),"Other")</f>
        <v>Other</v>
      </c>
    </row>
    <row r="6972" hidden="1">
      <c r="A6972" s="40">
        <v>25234.0</v>
      </c>
      <c r="B6972" s="39">
        <f t="shared" si="1"/>
        <v>52</v>
      </c>
      <c r="C6972" s="39" t="str">
        <f>IFERROR(__xludf.DUMMYFUNCTION("IF(ISBETWEEN(B6972,60,69), ""Old"", IF(ISBETWEEN(B6972, 20, 29), ""Young"", ""Other""))"),"Other")</f>
        <v>Other</v>
      </c>
    </row>
    <row r="6973" hidden="1">
      <c r="A6973" s="40">
        <v>25235.0</v>
      </c>
      <c r="B6973" s="39">
        <f t="shared" si="1"/>
        <v>52</v>
      </c>
      <c r="C6973" s="39" t="str">
        <f>IFERROR(__xludf.DUMMYFUNCTION("IF(ISBETWEEN(B6973,60,69), ""Old"", IF(ISBETWEEN(B6973, 20, 29), ""Young"", ""Other""))"),"Other")</f>
        <v>Other</v>
      </c>
    </row>
    <row r="6974" hidden="1">
      <c r="A6974" s="40">
        <v>25236.0</v>
      </c>
      <c r="B6974" s="39">
        <f t="shared" si="1"/>
        <v>52</v>
      </c>
      <c r="C6974" s="39" t="str">
        <f>IFERROR(__xludf.DUMMYFUNCTION("IF(ISBETWEEN(B6974,60,69), ""Old"", IF(ISBETWEEN(B6974, 20, 29), ""Young"", ""Other""))"),"Other")</f>
        <v>Other</v>
      </c>
    </row>
    <row r="6975" hidden="1">
      <c r="A6975" s="40">
        <v>25237.0</v>
      </c>
      <c r="B6975" s="39">
        <f t="shared" si="1"/>
        <v>52</v>
      </c>
      <c r="C6975" s="39" t="str">
        <f>IFERROR(__xludf.DUMMYFUNCTION("IF(ISBETWEEN(B6975,60,69), ""Old"", IF(ISBETWEEN(B6975, 20, 29), ""Young"", ""Other""))"),"Other")</f>
        <v>Other</v>
      </c>
    </row>
    <row r="6976" hidden="1">
      <c r="A6976" s="40">
        <v>25238.0</v>
      </c>
      <c r="B6976" s="39">
        <f t="shared" si="1"/>
        <v>52</v>
      </c>
      <c r="C6976" s="39" t="str">
        <f>IFERROR(__xludf.DUMMYFUNCTION("IF(ISBETWEEN(B6976,60,69), ""Old"", IF(ISBETWEEN(B6976, 20, 29), ""Young"", ""Other""))"),"Other")</f>
        <v>Other</v>
      </c>
    </row>
    <row r="6977" hidden="1">
      <c r="A6977" s="40">
        <v>25239.0</v>
      </c>
      <c r="B6977" s="39">
        <f t="shared" si="1"/>
        <v>52</v>
      </c>
      <c r="C6977" s="39" t="str">
        <f>IFERROR(__xludf.DUMMYFUNCTION("IF(ISBETWEEN(B6977,60,69), ""Old"", IF(ISBETWEEN(B6977, 20, 29), ""Young"", ""Other""))"),"Other")</f>
        <v>Other</v>
      </c>
    </row>
    <row r="6978" hidden="1">
      <c r="A6978" s="40">
        <v>25240.0</v>
      </c>
      <c r="B6978" s="39">
        <f t="shared" si="1"/>
        <v>52</v>
      </c>
      <c r="C6978" s="39" t="str">
        <f>IFERROR(__xludf.DUMMYFUNCTION("IF(ISBETWEEN(B6978,60,69), ""Old"", IF(ISBETWEEN(B6978, 20, 29), ""Young"", ""Other""))"),"Other")</f>
        <v>Other</v>
      </c>
    </row>
    <row r="6979" hidden="1">
      <c r="A6979" s="40">
        <v>25241.0</v>
      </c>
      <c r="B6979" s="39">
        <f t="shared" si="1"/>
        <v>52</v>
      </c>
      <c r="C6979" s="39" t="str">
        <f>IFERROR(__xludf.DUMMYFUNCTION("IF(ISBETWEEN(B6979,60,69), ""Old"", IF(ISBETWEEN(B6979, 20, 29), ""Young"", ""Other""))"),"Other")</f>
        <v>Other</v>
      </c>
    </row>
    <row r="6980" hidden="1">
      <c r="A6980" s="40">
        <v>25242.0</v>
      </c>
      <c r="B6980" s="39">
        <f t="shared" si="1"/>
        <v>52</v>
      </c>
      <c r="C6980" s="39" t="str">
        <f>IFERROR(__xludf.DUMMYFUNCTION("IF(ISBETWEEN(B6980,60,69), ""Old"", IF(ISBETWEEN(B6980, 20, 29), ""Young"", ""Other""))"),"Other")</f>
        <v>Other</v>
      </c>
    </row>
    <row r="6981" hidden="1">
      <c r="A6981" s="40">
        <v>25243.0</v>
      </c>
      <c r="B6981" s="39">
        <f t="shared" si="1"/>
        <v>52</v>
      </c>
      <c r="C6981" s="39" t="str">
        <f>IFERROR(__xludf.DUMMYFUNCTION("IF(ISBETWEEN(B6981,60,69), ""Old"", IF(ISBETWEEN(B6981, 20, 29), ""Young"", ""Other""))"),"Other")</f>
        <v>Other</v>
      </c>
    </row>
    <row r="6982" hidden="1">
      <c r="A6982" s="40">
        <v>25244.0</v>
      </c>
      <c r="B6982" s="39">
        <f t="shared" si="1"/>
        <v>52</v>
      </c>
      <c r="C6982" s="39" t="str">
        <f>IFERROR(__xludf.DUMMYFUNCTION("IF(ISBETWEEN(B6982,60,69), ""Old"", IF(ISBETWEEN(B6982, 20, 29), ""Young"", ""Other""))"),"Other")</f>
        <v>Other</v>
      </c>
    </row>
    <row r="6983" hidden="1">
      <c r="A6983" s="40">
        <v>25245.0</v>
      </c>
      <c r="B6983" s="39">
        <f t="shared" si="1"/>
        <v>52</v>
      </c>
      <c r="C6983" s="39" t="str">
        <f>IFERROR(__xludf.DUMMYFUNCTION("IF(ISBETWEEN(B6983,60,69), ""Old"", IF(ISBETWEEN(B6983, 20, 29), ""Young"", ""Other""))"),"Other")</f>
        <v>Other</v>
      </c>
    </row>
    <row r="6984" hidden="1">
      <c r="A6984" s="40">
        <v>25246.0</v>
      </c>
      <c r="B6984" s="39">
        <f t="shared" si="1"/>
        <v>52</v>
      </c>
      <c r="C6984" s="39" t="str">
        <f>IFERROR(__xludf.DUMMYFUNCTION("IF(ISBETWEEN(B6984,60,69), ""Old"", IF(ISBETWEEN(B6984, 20, 29), ""Young"", ""Other""))"),"Other")</f>
        <v>Other</v>
      </c>
    </row>
    <row r="6985" hidden="1">
      <c r="A6985" s="40">
        <v>25247.0</v>
      </c>
      <c r="B6985" s="39">
        <f t="shared" si="1"/>
        <v>52</v>
      </c>
      <c r="C6985" s="39" t="str">
        <f>IFERROR(__xludf.DUMMYFUNCTION("IF(ISBETWEEN(B6985,60,69), ""Old"", IF(ISBETWEEN(B6985, 20, 29), ""Young"", ""Other""))"),"Other")</f>
        <v>Other</v>
      </c>
    </row>
    <row r="6986" hidden="1">
      <c r="A6986" s="40">
        <v>25248.0</v>
      </c>
      <c r="B6986" s="39">
        <f t="shared" si="1"/>
        <v>52</v>
      </c>
      <c r="C6986" s="39" t="str">
        <f>IFERROR(__xludf.DUMMYFUNCTION("IF(ISBETWEEN(B6986,60,69), ""Old"", IF(ISBETWEEN(B6986, 20, 29), ""Young"", ""Other""))"),"Other")</f>
        <v>Other</v>
      </c>
    </row>
    <row r="6987" hidden="1">
      <c r="A6987" s="40">
        <v>25249.0</v>
      </c>
      <c r="B6987" s="39">
        <f t="shared" si="1"/>
        <v>52</v>
      </c>
      <c r="C6987" s="39" t="str">
        <f>IFERROR(__xludf.DUMMYFUNCTION("IF(ISBETWEEN(B6987,60,69), ""Old"", IF(ISBETWEEN(B6987, 20, 29), ""Young"", ""Other""))"),"Other")</f>
        <v>Other</v>
      </c>
    </row>
    <row r="6988" hidden="1">
      <c r="A6988" s="40">
        <v>25250.0</v>
      </c>
      <c r="B6988" s="39">
        <f t="shared" si="1"/>
        <v>52</v>
      </c>
      <c r="C6988" s="39" t="str">
        <f>IFERROR(__xludf.DUMMYFUNCTION("IF(ISBETWEEN(B6988,60,69), ""Old"", IF(ISBETWEEN(B6988, 20, 29), ""Young"", ""Other""))"),"Other")</f>
        <v>Other</v>
      </c>
    </row>
    <row r="6989" hidden="1">
      <c r="A6989" s="40">
        <v>25251.0</v>
      </c>
      <c r="B6989" s="39">
        <f t="shared" si="1"/>
        <v>52</v>
      </c>
      <c r="C6989" s="39" t="str">
        <f>IFERROR(__xludf.DUMMYFUNCTION("IF(ISBETWEEN(B6989,60,69), ""Old"", IF(ISBETWEEN(B6989, 20, 29), ""Young"", ""Other""))"),"Other")</f>
        <v>Other</v>
      </c>
    </row>
    <row r="6990" hidden="1">
      <c r="A6990" s="40">
        <v>25252.0</v>
      </c>
      <c r="B6990" s="39">
        <f t="shared" si="1"/>
        <v>52</v>
      </c>
      <c r="C6990" s="39" t="str">
        <f>IFERROR(__xludf.DUMMYFUNCTION("IF(ISBETWEEN(B6990,60,69), ""Old"", IF(ISBETWEEN(B6990, 20, 29), ""Young"", ""Other""))"),"Other")</f>
        <v>Other</v>
      </c>
    </row>
    <row r="6991" hidden="1">
      <c r="A6991" s="40">
        <v>25253.0</v>
      </c>
      <c r="B6991" s="39">
        <f t="shared" si="1"/>
        <v>52</v>
      </c>
      <c r="C6991" s="39" t="str">
        <f>IFERROR(__xludf.DUMMYFUNCTION("IF(ISBETWEEN(B6991,60,69), ""Old"", IF(ISBETWEEN(B6991, 20, 29), ""Young"", ""Other""))"),"Other")</f>
        <v>Other</v>
      </c>
    </row>
    <row r="6992" hidden="1">
      <c r="A6992" s="40">
        <v>25254.0</v>
      </c>
      <c r="B6992" s="39">
        <f t="shared" si="1"/>
        <v>52</v>
      </c>
      <c r="C6992" s="39" t="str">
        <f>IFERROR(__xludf.DUMMYFUNCTION("IF(ISBETWEEN(B6992,60,69), ""Old"", IF(ISBETWEEN(B6992, 20, 29), ""Young"", ""Other""))"),"Other")</f>
        <v>Other</v>
      </c>
    </row>
    <row r="6993" hidden="1">
      <c r="A6993" s="40">
        <v>25255.0</v>
      </c>
      <c r="B6993" s="39">
        <f t="shared" si="1"/>
        <v>52</v>
      </c>
      <c r="C6993" s="39" t="str">
        <f>IFERROR(__xludf.DUMMYFUNCTION("IF(ISBETWEEN(B6993,60,69), ""Old"", IF(ISBETWEEN(B6993, 20, 29), ""Young"", ""Other""))"),"Other")</f>
        <v>Other</v>
      </c>
    </row>
    <row r="6994" hidden="1">
      <c r="A6994" s="40">
        <v>25256.0</v>
      </c>
      <c r="B6994" s="39">
        <f t="shared" si="1"/>
        <v>52</v>
      </c>
      <c r="C6994" s="39" t="str">
        <f>IFERROR(__xludf.DUMMYFUNCTION("IF(ISBETWEEN(B6994,60,69), ""Old"", IF(ISBETWEEN(B6994, 20, 29), ""Young"", ""Other""))"),"Other")</f>
        <v>Other</v>
      </c>
    </row>
    <row r="6995" hidden="1">
      <c r="A6995" s="40">
        <v>25257.0</v>
      </c>
      <c r="B6995" s="39">
        <f t="shared" si="1"/>
        <v>52</v>
      </c>
      <c r="C6995" s="39" t="str">
        <f>IFERROR(__xludf.DUMMYFUNCTION("IF(ISBETWEEN(B6995,60,69), ""Old"", IF(ISBETWEEN(B6995, 20, 29), ""Young"", ""Other""))"),"Other")</f>
        <v>Other</v>
      </c>
    </row>
    <row r="6996" hidden="1">
      <c r="A6996" s="40">
        <v>25258.0</v>
      </c>
      <c r="B6996" s="39">
        <f t="shared" si="1"/>
        <v>52</v>
      </c>
      <c r="C6996" s="39" t="str">
        <f>IFERROR(__xludf.DUMMYFUNCTION("IF(ISBETWEEN(B6996,60,69), ""Old"", IF(ISBETWEEN(B6996, 20, 29), ""Young"", ""Other""))"),"Other")</f>
        <v>Other</v>
      </c>
    </row>
    <row r="6997" hidden="1">
      <c r="A6997" s="40">
        <v>25259.0</v>
      </c>
      <c r="B6997" s="39">
        <f t="shared" si="1"/>
        <v>52</v>
      </c>
      <c r="C6997" s="39" t="str">
        <f>IFERROR(__xludf.DUMMYFUNCTION("IF(ISBETWEEN(B6997,60,69), ""Old"", IF(ISBETWEEN(B6997, 20, 29), ""Young"", ""Other""))"),"Other")</f>
        <v>Other</v>
      </c>
    </row>
    <row r="6998" hidden="1">
      <c r="A6998" s="40">
        <v>25260.0</v>
      </c>
      <c r="B6998" s="39">
        <f t="shared" si="1"/>
        <v>52</v>
      </c>
      <c r="C6998" s="39" t="str">
        <f>IFERROR(__xludf.DUMMYFUNCTION("IF(ISBETWEEN(B6998,60,69), ""Old"", IF(ISBETWEEN(B6998, 20, 29), ""Young"", ""Other""))"),"Other")</f>
        <v>Other</v>
      </c>
    </row>
    <row r="6999" hidden="1">
      <c r="A6999" s="40">
        <v>25261.0</v>
      </c>
      <c r="B6999" s="39">
        <f t="shared" si="1"/>
        <v>52</v>
      </c>
      <c r="C6999" s="39" t="str">
        <f>IFERROR(__xludf.DUMMYFUNCTION("IF(ISBETWEEN(B6999,60,69), ""Old"", IF(ISBETWEEN(B6999, 20, 29), ""Young"", ""Other""))"),"Other")</f>
        <v>Other</v>
      </c>
    </row>
    <row r="7000" hidden="1">
      <c r="A7000" s="40">
        <v>25262.0</v>
      </c>
      <c r="B7000" s="39">
        <f t="shared" si="1"/>
        <v>52</v>
      </c>
      <c r="C7000" s="39" t="str">
        <f>IFERROR(__xludf.DUMMYFUNCTION("IF(ISBETWEEN(B7000,60,69), ""Old"", IF(ISBETWEEN(B7000, 20, 29), ""Young"", ""Other""))"),"Other")</f>
        <v>Other</v>
      </c>
    </row>
    <row r="7001" hidden="1">
      <c r="A7001" s="40">
        <v>25263.0</v>
      </c>
      <c r="B7001" s="39">
        <f t="shared" si="1"/>
        <v>52</v>
      </c>
      <c r="C7001" s="39" t="str">
        <f>IFERROR(__xludf.DUMMYFUNCTION("IF(ISBETWEEN(B7001,60,69), ""Old"", IF(ISBETWEEN(B7001, 20, 29), ""Young"", ""Other""))"),"Other")</f>
        <v>Other</v>
      </c>
    </row>
    <row r="7002" hidden="1">
      <c r="A7002" s="40">
        <v>25264.0</v>
      </c>
      <c r="B7002" s="39">
        <f t="shared" si="1"/>
        <v>52</v>
      </c>
      <c r="C7002" s="39" t="str">
        <f>IFERROR(__xludf.DUMMYFUNCTION("IF(ISBETWEEN(B7002,60,69), ""Old"", IF(ISBETWEEN(B7002, 20, 29), ""Young"", ""Other""))"),"Other")</f>
        <v>Other</v>
      </c>
    </row>
    <row r="7003" hidden="1">
      <c r="A7003" s="40">
        <v>25265.0</v>
      </c>
      <c r="B7003" s="39">
        <f t="shared" si="1"/>
        <v>52</v>
      </c>
      <c r="C7003" s="39" t="str">
        <f>IFERROR(__xludf.DUMMYFUNCTION("IF(ISBETWEEN(B7003,60,69), ""Old"", IF(ISBETWEEN(B7003, 20, 29), ""Young"", ""Other""))"),"Other")</f>
        <v>Other</v>
      </c>
    </row>
    <row r="7004" hidden="1">
      <c r="A7004" s="40">
        <v>25266.0</v>
      </c>
      <c r="B7004" s="39">
        <f t="shared" si="1"/>
        <v>52</v>
      </c>
      <c r="C7004" s="39" t="str">
        <f>IFERROR(__xludf.DUMMYFUNCTION("IF(ISBETWEEN(B7004,60,69), ""Old"", IF(ISBETWEEN(B7004, 20, 29), ""Young"", ""Other""))"),"Other")</f>
        <v>Other</v>
      </c>
    </row>
    <row r="7005" hidden="1">
      <c r="A7005" s="40">
        <v>25267.0</v>
      </c>
      <c r="B7005" s="39">
        <f t="shared" si="1"/>
        <v>52</v>
      </c>
      <c r="C7005" s="39" t="str">
        <f>IFERROR(__xludf.DUMMYFUNCTION("IF(ISBETWEEN(B7005,60,69), ""Old"", IF(ISBETWEEN(B7005, 20, 29), ""Young"", ""Other""))"),"Other")</f>
        <v>Other</v>
      </c>
    </row>
    <row r="7006" hidden="1">
      <c r="A7006" s="40">
        <v>25268.0</v>
      </c>
      <c r="B7006" s="39">
        <f t="shared" si="1"/>
        <v>52</v>
      </c>
      <c r="C7006" s="39" t="str">
        <f>IFERROR(__xludf.DUMMYFUNCTION("IF(ISBETWEEN(B7006,60,69), ""Old"", IF(ISBETWEEN(B7006, 20, 29), ""Young"", ""Other""))"),"Other")</f>
        <v>Other</v>
      </c>
    </row>
    <row r="7007" hidden="1">
      <c r="A7007" s="40">
        <v>25269.0</v>
      </c>
      <c r="B7007" s="39">
        <f t="shared" si="1"/>
        <v>52</v>
      </c>
      <c r="C7007" s="39" t="str">
        <f>IFERROR(__xludf.DUMMYFUNCTION("IF(ISBETWEEN(B7007,60,69), ""Old"", IF(ISBETWEEN(B7007, 20, 29), ""Young"", ""Other""))"),"Other")</f>
        <v>Other</v>
      </c>
    </row>
    <row r="7008" hidden="1">
      <c r="A7008" s="40">
        <v>25270.0</v>
      </c>
      <c r="B7008" s="39">
        <f t="shared" si="1"/>
        <v>52</v>
      </c>
      <c r="C7008" s="39" t="str">
        <f>IFERROR(__xludf.DUMMYFUNCTION("IF(ISBETWEEN(B7008,60,69), ""Old"", IF(ISBETWEEN(B7008, 20, 29), ""Young"", ""Other""))"),"Other")</f>
        <v>Other</v>
      </c>
    </row>
    <row r="7009" hidden="1">
      <c r="A7009" s="40">
        <v>25271.0</v>
      </c>
      <c r="B7009" s="39">
        <f t="shared" si="1"/>
        <v>52</v>
      </c>
      <c r="C7009" s="39" t="str">
        <f>IFERROR(__xludf.DUMMYFUNCTION("IF(ISBETWEEN(B7009,60,69), ""Old"", IF(ISBETWEEN(B7009, 20, 29), ""Young"", ""Other""))"),"Other")</f>
        <v>Other</v>
      </c>
    </row>
    <row r="7010" hidden="1">
      <c r="A7010" s="40">
        <v>25272.0</v>
      </c>
      <c r="B7010" s="39">
        <f t="shared" si="1"/>
        <v>52</v>
      </c>
      <c r="C7010" s="39" t="str">
        <f>IFERROR(__xludf.DUMMYFUNCTION("IF(ISBETWEEN(B7010,60,69), ""Old"", IF(ISBETWEEN(B7010, 20, 29), ""Young"", ""Other""))"),"Other")</f>
        <v>Other</v>
      </c>
    </row>
    <row r="7011" hidden="1">
      <c r="A7011" s="40">
        <v>25273.0</v>
      </c>
      <c r="B7011" s="39">
        <f t="shared" si="1"/>
        <v>52</v>
      </c>
      <c r="C7011" s="39" t="str">
        <f>IFERROR(__xludf.DUMMYFUNCTION("IF(ISBETWEEN(B7011,60,69), ""Old"", IF(ISBETWEEN(B7011, 20, 29), ""Young"", ""Other""))"),"Other")</f>
        <v>Other</v>
      </c>
    </row>
    <row r="7012" hidden="1">
      <c r="A7012" s="40">
        <v>25274.0</v>
      </c>
      <c r="B7012" s="39">
        <f t="shared" si="1"/>
        <v>52</v>
      </c>
      <c r="C7012" s="39" t="str">
        <f>IFERROR(__xludf.DUMMYFUNCTION("IF(ISBETWEEN(B7012,60,69), ""Old"", IF(ISBETWEEN(B7012, 20, 29), ""Young"", ""Other""))"),"Other")</f>
        <v>Other</v>
      </c>
    </row>
    <row r="7013" hidden="1">
      <c r="A7013" s="40">
        <v>25275.0</v>
      </c>
      <c r="B7013" s="39">
        <f t="shared" si="1"/>
        <v>52</v>
      </c>
      <c r="C7013" s="39" t="str">
        <f>IFERROR(__xludf.DUMMYFUNCTION("IF(ISBETWEEN(B7013,60,69), ""Old"", IF(ISBETWEEN(B7013, 20, 29), ""Young"", ""Other""))"),"Other")</f>
        <v>Other</v>
      </c>
    </row>
    <row r="7014" hidden="1">
      <c r="A7014" s="40">
        <v>25276.0</v>
      </c>
      <c r="B7014" s="39">
        <f t="shared" si="1"/>
        <v>52</v>
      </c>
      <c r="C7014" s="39" t="str">
        <f>IFERROR(__xludf.DUMMYFUNCTION("IF(ISBETWEEN(B7014,60,69), ""Old"", IF(ISBETWEEN(B7014, 20, 29), ""Young"", ""Other""))"),"Other")</f>
        <v>Other</v>
      </c>
    </row>
    <row r="7015" hidden="1">
      <c r="A7015" s="40">
        <v>25277.0</v>
      </c>
      <c r="B7015" s="39">
        <f t="shared" si="1"/>
        <v>52</v>
      </c>
      <c r="C7015" s="39" t="str">
        <f>IFERROR(__xludf.DUMMYFUNCTION("IF(ISBETWEEN(B7015,60,69), ""Old"", IF(ISBETWEEN(B7015, 20, 29), ""Young"", ""Other""))"),"Other")</f>
        <v>Other</v>
      </c>
    </row>
    <row r="7016" hidden="1">
      <c r="A7016" s="40">
        <v>25278.0</v>
      </c>
      <c r="B7016" s="39">
        <f t="shared" si="1"/>
        <v>52</v>
      </c>
      <c r="C7016" s="39" t="str">
        <f>IFERROR(__xludf.DUMMYFUNCTION("IF(ISBETWEEN(B7016,60,69), ""Old"", IF(ISBETWEEN(B7016, 20, 29), ""Young"", ""Other""))"),"Other")</f>
        <v>Other</v>
      </c>
    </row>
    <row r="7017" hidden="1">
      <c r="A7017" s="40">
        <v>25279.0</v>
      </c>
      <c r="B7017" s="39">
        <f t="shared" si="1"/>
        <v>52</v>
      </c>
      <c r="C7017" s="39" t="str">
        <f>IFERROR(__xludf.DUMMYFUNCTION("IF(ISBETWEEN(B7017,60,69), ""Old"", IF(ISBETWEEN(B7017, 20, 29), ""Young"", ""Other""))"),"Other")</f>
        <v>Other</v>
      </c>
    </row>
    <row r="7018" hidden="1">
      <c r="A7018" s="40">
        <v>25280.0</v>
      </c>
      <c r="B7018" s="39">
        <f t="shared" si="1"/>
        <v>52</v>
      </c>
      <c r="C7018" s="39" t="str">
        <f>IFERROR(__xludf.DUMMYFUNCTION("IF(ISBETWEEN(B7018,60,69), ""Old"", IF(ISBETWEEN(B7018, 20, 29), ""Young"", ""Other""))"),"Other")</f>
        <v>Other</v>
      </c>
    </row>
    <row r="7019" hidden="1">
      <c r="A7019" s="40">
        <v>25281.0</v>
      </c>
      <c r="B7019" s="39">
        <f t="shared" si="1"/>
        <v>52</v>
      </c>
      <c r="C7019" s="39" t="str">
        <f>IFERROR(__xludf.DUMMYFUNCTION("IF(ISBETWEEN(B7019,60,69), ""Old"", IF(ISBETWEEN(B7019, 20, 29), ""Young"", ""Other""))"),"Other")</f>
        <v>Other</v>
      </c>
    </row>
    <row r="7020" hidden="1">
      <c r="A7020" s="40">
        <v>25282.0</v>
      </c>
      <c r="B7020" s="39">
        <f t="shared" si="1"/>
        <v>52</v>
      </c>
      <c r="C7020" s="39" t="str">
        <f>IFERROR(__xludf.DUMMYFUNCTION("IF(ISBETWEEN(B7020,60,69), ""Old"", IF(ISBETWEEN(B7020, 20, 29), ""Young"", ""Other""))"),"Other")</f>
        <v>Other</v>
      </c>
    </row>
    <row r="7021" hidden="1">
      <c r="A7021" s="40">
        <v>25283.0</v>
      </c>
      <c r="B7021" s="39">
        <f t="shared" si="1"/>
        <v>52</v>
      </c>
      <c r="C7021" s="39" t="str">
        <f>IFERROR(__xludf.DUMMYFUNCTION("IF(ISBETWEEN(B7021,60,69), ""Old"", IF(ISBETWEEN(B7021, 20, 29), ""Young"", ""Other""))"),"Other")</f>
        <v>Other</v>
      </c>
    </row>
    <row r="7022" hidden="1">
      <c r="A7022" s="40">
        <v>25284.0</v>
      </c>
      <c r="B7022" s="39">
        <f t="shared" si="1"/>
        <v>52</v>
      </c>
      <c r="C7022" s="39" t="str">
        <f>IFERROR(__xludf.DUMMYFUNCTION("IF(ISBETWEEN(B7022,60,69), ""Old"", IF(ISBETWEEN(B7022, 20, 29), ""Young"", ""Other""))"),"Other")</f>
        <v>Other</v>
      </c>
    </row>
    <row r="7023" hidden="1">
      <c r="A7023" s="40">
        <v>25285.0</v>
      </c>
      <c r="B7023" s="39">
        <f t="shared" si="1"/>
        <v>52</v>
      </c>
      <c r="C7023" s="39" t="str">
        <f>IFERROR(__xludf.DUMMYFUNCTION("IF(ISBETWEEN(B7023,60,69), ""Old"", IF(ISBETWEEN(B7023, 20, 29), ""Young"", ""Other""))"),"Other")</f>
        <v>Other</v>
      </c>
    </row>
    <row r="7024" hidden="1">
      <c r="A7024" s="40">
        <v>25286.0</v>
      </c>
      <c r="B7024" s="39">
        <f t="shared" si="1"/>
        <v>52</v>
      </c>
      <c r="C7024" s="39" t="str">
        <f>IFERROR(__xludf.DUMMYFUNCTION("IF(ISBETWEEN(B7024,60,69), ""Old"", IF(ISBETWEEN(B7024, 20, 29), ""Young"", ""Other""))"),"Other")</f>
        <v>Other</v>
      </c>
    </row>
    <row r="7025" hidden="1">
      <c r="A7025" s="40">
        <v>25287.0</v>
      </c>
      <c r="B7025" s="39">
        <f t="shared" si="1"/>
        <v>52</v>
      </c>
      <c r="C7025" s="39" t="str">
        <f>IFERROR(__xludf.DUMMYFUNCTION("IF(ISBETWEEN(B7025,60,69), ""Old"", IF(ISBETWEEN(B7025, 20, 29), ""Young"", ""Other""))"),"Other")</f>
        <v>Other</v>
      </c>
    </row>
    <row r="7026" hidden="1">
      <c r="A7026" s="40">
        <v>25288.0</v>
      </c>
      <c r="B7026" s="39">
        <f t="shared" si="1"/>
        <v>52</v>
      </c>
      <c r="C7026" s="39" t="str">
        <f>IFERROR(__xludf.DUMMYFUNCTION("IF(ISBETWEEN(B7026,60,69), ""Old"", IF(ISBETWEEN(B7026, 20, 29), ""Young"", ""Other""))"),"Other")</f>
        <v>Other</v>
      </c>
    </row>
    <row r="7027" hidden="1">
      <c r="A7027" s="40">
        <v>25289.0</v>
      </c>
      <c r="B7027" s="39">
        <f t="shared" si="1"/>
        <v>52</v>
      </c>
      <c r="C7027" s="39" t="str">
        <f>IFERROR(__xludf.DUMMYFUNCTION("IF(ISBETWEEN(B7027,60,69), ""Old"", IF(ISBETWEEN(B7027, 20, 29), ""Young"", ""Other""))"),"Other")</f>
        <v>Other</v>
      </c>
    </row>
    <row r="7028" hidden="1">
      <c r="A7028" s="40">
        <v>25290.0</v>
      </c>
      <c r="B7028" s="39">
        <f t="shared" si="1"/>
        <v>52</v>
      </c>
      <c r="C7028" s="39" t="str">
        <f>IFERROR(__xludf.DUMMYFUNCTION("IF(ISBETWEEN(B7028,60,69), ""Old"", IF(ISBETWEEN(B7028, 20, 29), ""Young"", ""Other""))"),"Other")</f>
        <v>Other</v>
      </c>
    </row>
    <row r="7029" hidden="1">
      <c r="A7029" s="40">
        <v>25291.0</v>
      </c>
      <c r="B7029" s="39">
        <f t="shared" si="1"/>
        <v>52</v>
      </c>
      <c r="C7029" s="39" t="str">
        <f>IFERROR(__xludf.DUMMYFUNCTION("IF(ISBETWEEN(B7029,60,69), ""Old"", IF(ISBETWEEN(B7029, 20, 29), ""Young"", ""Other""))"),"Other")</f>
        <v>Other</v>
      </c>
    </row>
    <row r="7030" hidden="1">
      <c r="A7030" s="40">
        <v>25292.0</v>
      </c>
      <c r="B7030" s="39">
        <f t="shared" si="1"/>
        <v>52</v>
      </c>
      <c r="C7030" s="39" t="str">
        <f>IFERROR(__xludf.DUMMYFUNCTION("IF(ISBETWEEN(B7030,60,69), ""Old"", IF(ISBETWEEN(B7030, 20, 29), ""Young"", ""Other""))"),"Other")</f>
        <v>Other</v>
      </c>
    </row>
    <row r="7031" hidden="1">
      <c r="A7031" s="40">
        <v>25293.0</v>
      </c>
      <c r="B7031" s="39">
        <f t="shared" si="1"/>
        <v>52</v>
      </c>
      <c r="C7031" s="39" t="str">
        <f>IFERROR(__xludf.DUMMYFUNCTION("IF(ISBETWEEN(B7031,60,69), ""Old"", IF(ISBETWEEN(B7031, 20, 29), ""Young"", ""Other""))"),"Other")</f>
        <v>Other</v>
      </c>
    </row>
    <row r="7032" hidden="1">
      <c r="A7032" s="40">
        <v>25294.0</v>
      </c>
      <c r="B7032" s="39">
        <f t="shared" si="1"/>
        <v>52</v>
      </c>
      <c r="C7032" s="39" t="str">
        <f>IFERROR(__xludf.DUMMYFUNCTION("IF(ISBETWEEN(B7032,60,69), ""Old"", IF(ISBETWEEN(B7032, 20, 29), ""Young"", ""Other""))"),"Other")</f>
        <v>Other</v>
      </c>
    </row>
    <row r="7033" hidden="1">
      <c r="A7033" s="40">
        <v>25295.0</v>
      </c>
      <c r="B7033" s="39">
        <f t="shared" si="1"/>
        <v>52</v>
      </c>
      <c r="C7033" s="39" t="str">
        <f>IFERROR(__xludf.DUMMYFUNCTION("IF(ISBETWEEN(B7033,60,69), ""Old"", IF(ISBETWEEN(B7033, 20, 29), ""Young"", ""Other""))"),"Other")</f>
        <v>Other</v>
      </c>
    </row>
    <row r="7034" hidden="1">
      <c r="A7034" s="40">
        <v>25296.0</v>
      </c>
      <c r="B7034" s="39">
        <f t="shared" si="1"/>
        <v>52</v>
      </c>
      <c r="C7034" s="39" t="str">
        <f>IFERROR(__xludf.DUMMYFUNCTION("IF(ISBETWEEN(B7034,60,69), ""Old"", IF(ISBETWEEN(B7034, 20, 29), ""Young"", ""Other""))"),"Other")</f>
        <v>Other</v>
      </c>
    </row>
    <row r="7035" hidden="1">
      <c r="A7035" s="40">
        <v>25297.0</v>
      </c>
      <c r="B7035" s="39">
        <f t="shared" si="1"/>
        <v>52</v>
      </c>
      <c r="C7035" s="39" t="str">
        <f>IFERROR(__xludf.DUMMYFUNCTION("IF(ISBETWEEN(B7035,60,69), ""Old"", IF(ISBETWEEN(B7035, 20, 29), ""Young"", ""Other""))"),"Other")</f>
        <v>Other</v>
      </c>
    </row>
    <row r="7036" hidden="1">
      <c r="A7036" s="40">
        <v>25298.0</v>
      </c>
      <c r="B7036" s="39">
        <f t="shared" si="1"/>
        <v>52</v>
      </c>
      <c r="C7036" s="39" t="str">
        <f>IFERROR(__xludf.DUMMYFUNCTION("IF(ISBETWEEN(B7036,60,69), ""Old"", IF(ISBETWEEN(B7036, 20, 29), ""Young"", ""Other""))"),"Other")</f>
        <v>Other</v>
      </c>
    </row>
    <row r="7037" hidden="1">
      <c r="A7037" s="40">
        <v>25299.0</v>
      </c>
      <c r="B7037" s="39">
        <f t="shared" si="1"/>
        <v>52</v>
      </c>
      <c r="C7037" s="39" t="str">
        <f>IFERROR(__xludf.DUMMYFUNCTION("IF(ISBETWEEN(B7037,60,69), ""Old"", IF(ISBETWEEN(B7037, 20, 29), ""Young"", ""Other""))"),"Other")</f>
        <v>Other</v>
      </c>
    </row>
    <row r="7038" hidden="1">
      <c r="A7038" s="40">
        <v>25300.0</v>
      </c>
      <c r="B7038" s="39">
        <f t="shared" si="1"/>
        <v>52</v>
      </c>
      <c r="C7038" s="39" t="str">
        <f>IFERROR(__xludf.DUMMYFUNCTION("IF(ISBETWEEN(B7038,60,69), ""Old"", IF(ISBETWEEN(B7038, 20, 29), ""Young"", ""Other""))"),"Other")</f>
        <v>Other</v>
      </c>
    </row>
    <row r="7039" hidden="1">
      <c r="A7039" s="40">
        <v>25301.0</v>
      </c>
      <c r="B7039" s="39">
        <f t="shared" si="1"/>
        <v>52</v>
      </c>
      <c r="C7039" s="39" t="str">
        <f>IFERROR(__xludf.DUMMYFUNCTION("IF(ISBETWEEN(B7039,60,69), ""Old"", IF(ISBETWEEN(B7039, 20, 29), ""Young"", ""Other""))"),"Other")</f>
        <v>Other</v>
      </c>
    </row>
    <row r="7040" hidden="1">
      <c r="A7040" s="40">
        <v>25302.0</v>
      </c>
      <c r="B7040" s="39">
        <f t="shared" si="1"/>
        <v>52</v>
      </c>
      <c r="C7040" s="39" t="str">
        <f>IFERROR(__xludf.DUMMYFUNCTION("IF(ISBETWEEN(B7040,60,69), ""Old"", IF(ISBETWEEN(B7040, 20, 29), ""Young"", ""Other""))"),"Other")</f>
        <v>Other</v>
      </c>
    </row>
    <row r="7041" hidden="1">
      <c r="A7041" s="40">
        <v>25303.0</v>
      </c>
      <c r="B7041" s="39">
        <f t="shared" si="1"/>
        <v>52</v>
      </c>
      <c r="C7041" s="39" t="str">
        <f>IFERROR(__xludf.DUMMYFUNCTION("IF(ISBETWEEN(B7041,60,69), ""Old"", IF(ISBETWEEN(B7041, 20, 29), ""Young"", ""Other""))"),"Other")</f>
        <v>Other</v>
      </c>
    </row>
    <row r="7042" hidden="1">
      <c r="A7042" s="40">
        <v>25304.0</v>
      </c>
      <c r="B7042" s="39">
        <f t="shared" si="1"/>
        <v>52</v>
      </c>
      <c r="C7042" s="39" t="str">
        <f>IFERROR(__xludf.DUMMYFUNCTION("IF(ISBETWEEN(B7042,60,69), ""Old"", IF(ISBETWEEN(B7042, 20, 29), ""Young"", ""Other""))"),"Other")</f>
        <v>Other</v>
      </c>
    </row>
    <row r="7043" hidden="1">
      <c r="A7043" s="40">
        <v>25305.0</v>
      </c>
      <c r="B7043" s="39">
        <f t="shared" si="1"/>
        <v>52</v>
      </c>
      <c r="C7043" s="39" t="str">
        <f>IFERROR(__xludf.DUMMYFUNCTION("IF(ISBETWEEN(B7043,60,69), ""Old"", IF(ISBETWEEN(B7043, 20, 29), ""Young"", ""Other""))"),"Other")</f>
        <v>Other</v>
      </c>
    </row>
    <row r="7044" hidden="1">
      <c r="A7044" s="40">
        <v>25306.0</v>
      </c>
      <c r="B7044" s="39">
        <f t="shared" si="1"/>
        <v>52</v>
      </c>
      <c r="C7044" s="39" t="str">
        <f>IFERROR(__xludf.DUMMYFUNCTION("IF(ISBETWEEN(B7044,60,69), ""Old"", IF(ISBETWEEN(B7044, 20, 29), ""Young"", ""Other""))"),"Other")</f>
        <v>Other</v>
      </c>
    </row>
    <row r="7045" hidden="1">
      <c r="A7045" s="40">
        <v>25307.0</v>
      </c>
      <c r="B7045" s="39">
        <f t="shared" si="1"/>
        <v>52</v>
      </c>
      <c r="C7045" s="39" t="str">
        <f>IFERROR(__xludf.DUMMYFUNCTION("IF(ISBETWEEN(B7045,60,69), ""Old"", IF(ISBETWEEN(B7045, 20, 29), ""Young"", ""Other""))"),"Other")</f>
        <v>Other</v>
      </c>
    </row>
    <row r="7046" hidden="1">
      <c r="A7046" s="40">
        <v>25308.0</v>
      </c>
      <c r="B7046" s="39">
        <f t="shared" si="1"/>
        <v>52</v>
      </c>
      <c r="C7046" s="39" t="str">
        <f>IFERROR(__xludf.DUMMYFUNCTION("IF(ISBETWEEN(B7046,60,69), ""Old"", IF(ISBETWEEN(B7046, 20, 29), ""Young"", ""Other""))"),"Other")</f>
        <v>Other</v>
      </c>
    </row>
    <row r="7047" hidden="1">
      <c r="A7047" s="40">
        <v>25309.0</v>
      </c>
      <c r="B7047" s="39">
        <f t="shared" si="1"/>
        <v>52</v>
      </c>
      <c r="C7047" s="39" t="str">
        <f>IFERROR(__xludf.DUMMYFUNCTION("IF(ISBETWEEN(B7047,60,69), ""Old"", IF(ISBETWEEN(B7047, 20, 29), ""Young"", ""Other""))"),"Other")</f>
        <v>Other</v>
      </c>
    </row>
    <row r="7048" hidden="1">
      <c r="A7048" s="40">
        <v>25310.0</v>
      </c>
      <c r="B7048" s="39">
        <f t="shared" si="1"/>
        <v>52</v>
      </c>
      <c r="C7048" s="39" t="str">
        <f>IFERROR(__xludf.DUMMYFUNCTION("IF(ISBETWEEN(B7048,60,69), ""Old"", IF(ISBETWEEN(B7048, 20, 29), ""Young"", ""Other""))"),"Other")</f>
        <v>Other</v>
      </c>
    </row>
    <row r="7049" hidden="1">
      <c r="A7049" s="40">
        <v>25311.0</v>
      </c>
      <c r="B7049" s="39">
        <f t="shared" si="1"/>
        <v>52</v>
      </c>
      <c r="C7049" s="39" t="str">
        <f>IFERROR(__xludf.DUMMYFUNCTION("IF(ISBETWEEN(B7049,60,69), ""Old"", IF(ISBETWEEN(B7049, 20, 29), ""Young"", ""Other""))"),"Other")</f>
        <v>Other</v>
      </c>
    </row>
    <row r="7050" hidden="1">
      <c r="A7050" s="40">
        <v>25312.0</v>
      </c>
      <c r="B7050" s="39">
        <f t="shared" si="1"/>
        <v>52</v>
      </c>
      <c r="C7050" s="39" t="str">
        <f>IFERROR(__xludf.DUMMYFUNCTION("IF(ISBETWEEN(B7050,60,69), ""Old"", IF(ISBETWEEN(B7050, 20, 29), ""Young"", ""Other""))"),"Other")</f>
        <v>Other</v>
      </c>
    </row>
    <row r="7051" hidden="1">
      <c r="A7051" s="40">
        <v>25313.0</v>
      </c>
      <c r="B7051" s="39">
        <f t="shared" si="1"/>
        <v>52</v>
      </c>
      <c r="C7051" s="39" t="str">
        <f>IFERROR(__xludf.DUMMYFUNCTION("IF(ISBETWEEN(B7051,60,69), ""Old"", IF(ISBETWEEN(B7051, 20, 29), ""Young"", ""Other""))"),"Other")</f>
        <v>Other</v>
      </c>
    </row>
    <row r="7052" hidden="1">
      <c r="A7052" s="40">
        <v>25314.0</v>
      </c>
      <c r="B7052" s="39">
        <f t="shared" si="1"/>
        <v>52</v>
      </c>
      <c r="C7052" s="39" t="str">
        <f>IFERROR(__xludf.DUMMYFUNCTION("IF(ISBETWEEN(B7052,60,69), ""Old"", IF(ISBETWEEN(B7052, 20, 29), ""Young"", ""Other""))"),"Other")</f>
        <v>Other</v>
      </c>
    </row>
    <row r="7053" hidden="1">
      <c r="A7053" s="40">
        <v>25315.0</v>
      </c>
      <c r="B7053" s="39">
        <f t="shared" si="1"/>
        <v>52</v>
      </c>
      <c r="C7053" s="39" t="str">
        <f>IFERROR(__xludf.DUMMYFUNCTION("IF(ISBETWEEN(B7053,60,69), ""Old"", IF(ISBETWEEN(B7053, 20, 29), ""Young"", ""Other""))"),"Other")</f>
        <v>Other</v>
      </c>
    </row>
    <row r="7054" hidden="1">
      <c r="A7054" s="40">
        <v>25316.0</v>
      </c>
      <c r="B7054" s="39">
        <f t="shared" si="1"/>
        <v>52</v>
      </c>
      <c r="C7054" s="39" t="str">
        <f>IFERROR(__xludf.DUMMYFUNCTION("IF(ISBETWEEN(B7054,60,69), ""Old"", IF(ISBETWEEN(B7054, 20, 29), ""Young"", ""Other""))"),"Other")</f>
        <v>Other</v>
      </c>
    </row>
    <row r="7055" hidden="1">
      <c r="A7055" s="40">
        <v>25317.0</v>
      </c>
      <c r="B7055" s="39">
        <f t="shared" si="1"/>
        <v>52</v>
      </c>
      <c r="C7055" s="39" t="str">
        <f>IFERROR(__xludf.DUMMYFUNCTION("IF(ISBETWEEN(B7055,60,69), ""Old"", IF(ISBETWEEN(B7055, 20, 29), ""Young"", ""Other""))"),"Other")</f>
        <v>Other</v>
      </c>
    </row>
    <row r="7056" hidden="1">
      <c r="A7056" s="40">
        <v>25318.0</v>
      </c>
      <c r="B7056" s="39">
        <f t="shared" si="1"/>
        <v>52</v>
      </c>
      <c r="C7056" s="39" t="str">
        <f>IFERROR(__xludf.DUMMYFUNCTION("IF(ISBETWEEN(B7056,60,69), ""Old"", IF(ISBETWEEN(B7056, 20, 29), ""Young"", ""Other""))"),"Other")</f>
        <v>Other</v>
      </c>
    </row>
    <row r="7057" hidden="1">
      <c r="A7057" s="40">
        <v>25319.0</v>
      </c>
      <c r="B7057" s="39">
        <f t="shared" si="1"/>
        <v>52</v>
      </c>
      <c r="C7057" s="39" t="str">
        <f>IFERROR(__xludf.DUMMYFUNCTION("IF(ISBETWEEN(B7057,60,69), ""Old"", IF(ISBETWEEN(B7057, 20, 29), ""Young"", ""Other""))"),"Other")</f>
        <v>Other</v>
      </c>
    </row>
    <row r="7058" hidden="1">
      <c r="A7058" s="40">
        <v>25320.0</v>
      </c>
      <c r="B7058" s="39">
        <f t="shared" si="1"/>
        <v>52</v>
      </c>
      <c r="C7058" s="39" t="str">
        <f>IFERROR(__xludf.DUMMYFUNCTION("IF(ISBETWEEN(B7058,60,69), ""Old"", IF(ISBETWEEN(B7058, 20, 29), ""Young"", ""Other""))"),"Other")</f>
        <v>Other</v>
      </c>
    </row>
    <row r="7059" hidden="1">
      <c r="A7059" s="40">
        <v>25321.0</v>
      </c>
      <c r="B7059" s="39">
        <f t="shared" si="1"/>
        <v>52</v>
      </c>
      <c r="C7059" s="39" t="str">
        <f>IFERROR(__xludf.DUMMYFUNCTION("IF(ISBETWEEN(B7059,60,69), ""Old"", IF(ISBETWEEN(B7059, 20, 29), ""Young"", ""Other""))"),"Other")</f>
        <v>Other</v>
      </c>
    </row>
    <row r="7060" hidden="1">
      <c r="A7060" s="40">
        <v>25322.0</v>
      </c>
      <c r="B7060" s="39">
        <f t="shared" si="1"/>
        <v>52</v>
      </c>
      <c r="C7060" s="39" t="str">
        <f>IFERROR(__xludf.DUMMYFUNCTION("IF(ISBETWEEN(B7060,60,69), ""Old"", IF(ISBETWEEN(B7060, 20, 29), ""Young"", ""Other""))"),"Other")</f>
        <v>Other</v>
      </c>
    </row>
    <row r="7061" hidden="1">
      <c r="A7061" s="40">
        <v>25323.0</v>
      </c>
      <c r="B7061" s="39">
        <f t="shared" si="1"/>
        <v>52</v>
      </c>
      <c r="C7061" s="39" t="str">
        <f>IFERROR(__xludf.DUMMYFUNCTION("IF(ISBETWEEN(B7061,60,69), ""Old"", IF(ISBETWEEN(B7061, 20, 29), ""Young"", ""Other""))"),"Other")</f>
        <v>Other</v>
      </c>
    </row>
    <row r="7062" hidden="1">
      <c r="A7062" s="40">
        <v>25324.0</v>
      </c>
      <c r="B7062" s="39">
        <f t="shared" si="1"/>
        <v>52</v>
      </c>
      <c r="C7062" s="39" t="str">
        <f>IFERROR(__xludf.DUMMYFUNCTION("IF(ISBETWEEN(B7062,60,69), ""Old"", IF(ISBETWEEN(B7062, 20, 29), ""Young"", ""Other""))"),"Other")</f>
        <v>Other</v>
      </c>
    </row>
    <row r="7063" hidden="1">
      <c r="A7063" s="40">
        <v>25325.0</v>
      </c>
      <c r="B7063" s="39">
        <f t="shared" si="1"/>
        <v>52</v>
      </c>
      <c r="C7063" s="39" t="str">
        <f>IFERROR(__xludf.DUMMYFUNCTION("IF(ISBETWEEN(B7063,60,69), ""Old"", IF(ISBETWEEN(B7063, 20, 29), ""Young"", ""Other""))"),"Other")</f>
        <v>Other</v>
      </c>
    </row>
    <row r="7064" hidden="1">
      <c r="A7064" s="40">
        <v>25326.0</v>
      </c>
      <c r="B7064" s="39">
        <f t="shared" si="1"/>
        <v>52</v>
      </c>
      <c r="C7064" s="39" t="str">
        <f>IFERROR(__xludf.DUMMYFUNCTION("IF(ISBETWEEN(B7064,60,69), ""Old"", IF(ISBETWEEN(B7064, 20, 29), ""Young"", ""Other""))"),"Other")</f>
        <v>Other</v>
      </c>
    </row>
    <row r="7065" hidden="1">
      <c r="A7065" s="40">
        <v>25327.0</v>
      </c>
      <c r="B7065" s="39">
        <f t="shared" si="1"/>
        <v>52</v>
      </c>
      <c r="C7065" s="39" t="str">
        <f>IFERROR(__xludf.DUMMYFUNCTION("IF(ISBETWEEN(B7065,60,69), ""Old"", IF(ISBETWEEN(B7065, 20, 29), ""Young"", ""Other""))"),"Other")</f>
        <v>Other</v>
      </c>
    </row>
    <row r="7066" hidden="1">
      <c r="A7066" s="40">
        <v>25328.0</v>
      </c>
      <c r="B7066" s="39">
        <f t="shared" si="1"/>
        <v>52</v>
      </c>
      <c r="C7066" s="39" t="str">
        <f>IFERROR(__xludf.DUMMYFUNCTION("IF(ISBETWEEN(B7066,60,69), ""Old"", IF(ISBETWEEN(B7066, 20, 29), ""Young"", ""Other""))"),"Other")</f>
        <v>Other</v>
      </c>
    </row>
    <row r="7067" hidden="1">
      <c r="A7067" s="40">
        <v>25329.0</v>
      </c>
      <c r="B7067" s="39">
        <f t="shared" si="1"/>
        <v>52</v>
      </c>
      <c r="C7067" s="39" t="str">
        <f>IFERROR(__xludf.DUMMYFUNCTION("IF(ISBETWEEN(B7067,60,69), ""Old"", IF(ISBETWEEN(B7067, 20, 29), ""Young"", ""Other""))"),"Other")</f>
        <v>Other</v>
      </c>
    </row>
    <row r="7068" hidden="1">
      <c r="A7068" s="40">
        <v>25330.0</v>
      </c>
      <c r="B7068" s="39">
        <f t="shared" si="1"/>
        <v>52</v>
      </c>
      <c r="C7068" s="39" t="str">
        <f>IFERROR(__xludf.DUMMYFUNCTION("IF(ISBETWEEN(B7068,60,69), ""Old"", IF(ISBETWEEN(B7068, 20, 29), ""Young"", ""Other""))"),"Other")</f>
        <v>Other</v>
      </c>
    </row>
    <row r="7069" hidden="1">
      <c r="A7069" s="40">
        <v>25331.0</v>
      </c>
      <c r="B7069" s="39">
        <f t="shared" si="1"/>
        <v>52</v>
      </c>
      <c r="C7069" s="39" t="str">
        <f>IFERROR(__xludf.DUMMYFUNCTION("IF(ISBETWEEN(B7069,60,69), ""Old"", IF(ISBETWEEN(B7069, 20, 29), ""Young"", ""Other""))"),"Other")</f>
        <v>Other</v>
      </c>
    </row>
    <row r="7070" hidden="1">
      <c r="A7070" s="40">
        <v>25332.0</v>
      </c>
      <c r="B7070" s="39">
        <f t="shared" si="1"/>
        <v>52</v>
      </c>
      <c r="C7070" s="39" t="str">
        <f>IFERROR(__xludf.DUMMYFUNCTION("IF(ISBETWEEN(B7070,60,69), ""Old"", IF(ISBETWEEN(B7070, 20, 29), ""Young"", ""Other""))"),"Other")</f>
        <v>Other</v>
      </c>
    </row>
    <row r="7071" hidden="1">
      <c r="A7071" s="40">
        <v>25333.0</v>
      </c>
      <c r="B7071" s="39">
        <f t="shared" si="1"/>
        <v>52</v>
      </c>
      <c r="C7071" s="39" t="str">
        <f>IFERROR(__xludf.DUMMYFUNCTION("IF(ISBETWEEN(B7071,60,69), ""Old"", IF(ISBETWEEN(B7071, 20, 29), ""Young"", ""Other""))"),"Other")</f>
        <v>Other</v>
      </c>
    </row>
    <row r="7072" hidden="1">
      <c r="A7072" s="40">
        <v>25334.0</v>
      </c>
      <c r="B7072" s="39">
        <f t="shared" si="1"/>
        <v>52</v>
      </c>
      <c r="C7072" s="39" t="str">
        <f>IFERROR(__xludf.DUMMYFUNCTION("IF(ISBETWEEN(B7072,60,69), ""Old"", IF(ISBETWEEN(B7072, 20, 29), ""Young"", ""Other""))"),"Other")</f>
        <v>Other</v>
      </c>
    </row>
    <row r="7073" hidden="1">
      <c r="A7073" s="40">
        <v>25335.0</v>
      </c>
      <c r="B7073" s="39">
        <f t="shared" si="1"/>
        <v>52</v>
      </c>
      <c r="C7073" s="39" t="str">
        <f>IFERROR(__xludf.DUMMYFUNCTION("IF(ISBETWEEN(B7073,60,69), ""Old"", IF(ISBETWEEN(B7073, 20, 29), ""Young"", ""Other""))"),"Other")</f>
        <v>Other</v>
      </c>
    </row>
    <row r="7074" hidden="1">
      <c r="A7074" s="40">
        <v>25336.0</v>
      </c>
      <c r="B7074" s="39">
        <f t="shared" si="1"/>
        <v>52</v>
      </c>
      <c r="C7074" s="39" t="str">
        <f>IFERROR(__xludf.DUMMYFUNCTION("IF(ISBETWEEN(B7074,60,69), ""Old"", IF(ISBETWEEN(B7074, 20, 29), ""Young"", ""Other""))"),"Other")</f>
        <v>Other</v>
      </c>
    </row>
    <row r="7075" hidden="1">
      <c r="A7075" s="40">
        <v>25337.0</v>
      </c>
      <c r="B7075" s="39">
        <f t="shared" si="1"/>
        <v>52</v>
      </c>
      <c r="C7075" s="39" t="str">
        <f>IFERROR(__xludf.DUMMYFUNCTION("IF(ISBETWEEN(B7075,60,69), ""Old"", IF(ISBETWEEN(B7075, 20, 29), ""Young"", ""Other""))"),"Other")</f>
        <v>Other</v>
      </c>
    </row>
    <row r="7076" hidden="1">
      <c r="A7076" s="40">
        <v>25338.0</v>
      </c>
      <c r="B7076" s="39">
        <f t="shared" si="1"/>
        <v>52</v>
      </c>
      <c r="C7076" s="39" t="str">
        <f>IFERROR(__xludf.DUMMYFUNCTION("IF(ISBETWEEN(B7076,60,69), ""Old"", IF(ISBETWEEN(B7076, 20, 29), ""Young"", ""Other""))"),"Other")</f>
        <v>Other</v>
      </c>
    </row>
    <row r="7077" hidden="1">
      <c r="A7077" s="40">
        <v>25339.0</v>
      </c>
      <c r="B7077" s="39">
        <f t="shared" si="1"/>
        <v>52</v>
      </c>
      <c r="C7077" s="39" t="str">
        <f>IFERROR(__xludf.DUMMYFUNCTION("IF(ISBETWEEN(B7077,60,69), ""Old"", IF(ISBETWEEN(B7077, 20, 29), ""Young"", ""Other""))"),"Other")</f>
        <v>Other</v>
      </c>
    </row>
    <row r="7078" hidden="1">
      <c r="A7078" s="40">
        <v>25340.0</v>
      </c>
      <c r="B7078" s="39">
        <f t="shared" si="1"/>
        <v>52</v>
      </c>
      <c r="C7078" s="39" t="str">
        <f>IFERROR(__xludf.DUMMYFUNCTION("IF(ISBETWEEN(B7078,60,69), ""Old"", IF(ISBETWEEN(B7078, 20, 29), ""Young"", ""Other""))"),"Other")</f>
        <v>Other</v>
      </c>
    </row>
    <row r="7079" hidden="1">
      <c r="A7079" s="40">
        <v>25341.0</v>
      </c>
      <c r="B7079" s="39">
        <f t="shared" si="1"/>
        <v>52</v>
      </c>
      <c r="C7079" s="39" t="str">
        <f>IFERROR(__xludf.DUMMYFUNCTION("IF(ISBETWEEN(B7079,60,69), ""Old"", IF(ISBETWEEN(B7079, 20, 29), ""Young"", ""Other""))"),"Other")</f>
        <v>Other</v>
      </c>
    </row>
    <row r="7080" hidden="1">
      <c r="A7080" s="40">
        <v>25342.0</v>
      </c>
      <c r="B7080" s="39">
        <f t="shared" si="1"/>
        <v>52</v>
      </c>
      <c r="C7080" s="39" t="str">
        <f>IFERROR(__xludf.DUMMYFUNCTION("IF(ISBETWEEN(B7080,60,69), ""Old"", IF(ISBETWEEN(B7080, 20, 29), ""Young"", ""Other""))"),"Other")</f>
        <v>Other</v>
      </c>
    </row>
    <row r="7081" hidden="1">
      <c r="A7081" s="40">
        <v>25343.0</v>
      </c>
      <c r="B7081" s="39">
        <f t="shared" si="1"/>
        <v>52</v>
      </c>
      <c r="C7081" s="39" t="str">
        <f>IFERROR(__xludf.DUMMYFUNCTION("IF(ISBETWEEN(B7081,60,69), ""Old"", IF(ISBETWEEN(B7081, 20, 29), ""Young"", ""Other""))"),"Other")</f>
        <v>Other</v>
      </c>
    </row>
    <row r="7082" hidden="1">
      <c r="A7082" s="40">
        <v>25344.0</v>
      </c>
      <c r="B7082" s="39">
        <f t="shared" si="1"/>
        <v>52</v>
      </c>
      <c r="C7082" s="39" t="str">
        <f>IFERROR(__xludf.DUMMYFUNCTION("IF(ISBETWEEN(B7082,60,69), ""Old"", IF(ISBETWEEN(B7082, 20, 29), ""Young"", ""Other""))"),"Other")</f>
        <v>Other</v>
      </c>
    </row>
    <row r="7083" hidden="1">
      <c r="A7083" s="40">
        <v>25345.0</v>
      </c>
      <c r="B7083" s="39">
        <f t="shared" si="1"/>
        <v>52</v>
      </c>
      <c r="C7083" s="39" t="str">
        <f>IFERROR(__xludf.DUMMYFUNCTION("IF(ISBETWEEN(B7083,60,69), ""Old"", IF(ISBETWEEN(B7083, 20, 29), ""Young"", ""Other""))"),"Other")</f>
        <v>Other</v>
      </c>
    </row>
    <row r="7084" hidden="1">
      <c r="A7084" s="40">
        <v>25346.0</v>
      </c>
      <c r="B7084" s="39">
        <f t="shared" si="1"/>
        <v>52</v>
      </c>
      <c r="C7084" s="39" t="str">
        <f>IFERROR(__xludf.DUMMYFUNCTION("IF(ISBETWEEN(B7084,60,69), ""Old"", IF(ISBETWEEN(B7084, 20, 29), ""Young"", ""Other""))"),"Other")</f>
        <v>Other</v>
      </c>
    </row>
    <row r="7085" hidden="1">
      <c r="A7085" s="40">
        <v>25347.0</v>
      </c>
      <c r="B7085" s="39">
        <f t="shared" si="1"/>
        <v>52</v>
      </c>
      <c r="C7085" s="39" t="str">
        <f>IFERROR(__xludf.DUMMYFUNCTION("IF(ISBETWEEN(B7085,60,69), ""Old"", IF(ISBETWEEN(B7085, 20, 29), ""Young"", ""Other""))"),"Other")</f>
        <v>Other</v>
      </c>
    </row>
    <row r="7086" hidden="1">
      <c r="A7086" s="40">
        <v>25348.0</v>
      </c>
      <c r="B7086" s="39">
        <f t="shared" si="1"/>
        <v>52</v>
      </c>
      <c r="C7086" s="39" t="str">
        <f>IFERROR(__xludf.DUMMYFUNCTION("IF(ISBETWEEN(B7086,60,69), ""Old"", IF(ISBETWEEN(B7086, 20, 29), ""Young"", ""Other""))"),"Other")</f>
        <v>Other</v>
      </c>
    </row>
    <row r="7087" hidden="1">
      <c r="A7087" s="40">
        <v>25349.0</v>
      </c>
      <c r="B7087" s="39">
        <f t="shared" si="1"/>
        <v>52</v>
      </c>
      <c r="C7087" s="39" t="str">
        <f>IFERROR(__xludf.DUMMYFUNCTION("IF(ISBETWEEN(B7087,60,69), ""Old"", IF(ISBETWEEN(B7087, 20, 29), ""Young"", ""Other""))"),"Other")</f>
        <v>Other</v>
      </c>
    </row>
    <row r="7088" hidden="1">
      <c r="A7088" s="40">
        <v>25350.0</v>
      </c>
      <c r="B7088" s="39">
        <f t="shared" si="1"/>
        <v>52</v>
      </c>
      <c r="C7088" s="39" t="str">
        <f>IFERROR(__xludf.DUMMYFUNCTION("IF(ISBETWEEN(B7088,60,69), ""Old"", IF(ISBETWEEN(B7088, 20, 29), ""Young"", ""Other""))"),"Other")</f>
        <v>Other</v>
      </c>
    </row>
    <row r="7089" hidden="1">
      <c r="A7089" s="40">
        <v>25351.0</v>
      </c>
      <c r="B7089" s="39">
        <f t="shared" si="1"/>
        <v>52</v>
      </c>
      <c r="C7089" s="39" t="str">
        <f>IFERROR(__xludf.DUMMYFUNCTION("IF(ISBETWEEN(B7089,60,69), ""Old"", IF(ISBETWEEN(B7089, 20, 29), ""Young"", ""Other""))"),"Other")</f>
        <v>Other</v>
      </c>
    </row>
    <row r="7090" hidden="1">
      <c r="A7090" s="40">
        <v>25352.0</v>
      </c>
      <c r="B7090" s="39">
        <f t="shared" si="1"/>
        <v>52</v>
      </c>
      <c r="C7090" s="39" t="str">
        <f>IFERROR(__xludf.DUMMYFUNCTION("IF(ISBETWEEN(B7090,60,69), ""Old"", IF(ISBETWEEN(B7090, 20, 29), ""Young"", ""Other""))"),"Other")</f>
        <v>Other</v>
      </c>
    </row>
    <row r="7091" hidden="1">
      <c r="A7091" s="40">
        <v>25353.0</v>
      </c>
      <c r="B7091" s="39">
        <f t="shared" si="1"/>
        <v>52</v>
      </c>
      <c r="C7091" s="39" t="str">
        <f>IFERROR(__xludf.DUMMYFUNCTION("IF(ISBETWEEN(B7091,60,69), ""Old"", IF(ISBETWEEN(B7091, 20, 29), ""Young"", ""Other""))"),"Other")</f>
        <v>Other</v>
      </c>
    </row>
    <row r="7092" hidden="1">
      <c r="A7092" s="40">
        <v>25354.0</v>
      </c>
      <c r="B7092" s="39">
        <f t="shared" si="1"/>
        <v>52</v>
      </c>
      <c r="C7092" s="39" t="str">
        <f>IFERROR(__xludf.DUMMYFUNCTION("IF(ISBETWEEN(B7092,60,69), ""Old"", IF(ISBETWEEN(B7092, 20, 29), ""Young"", ""Other""))"),"Other")</f>
        <v>Other</v>
      </c>
    </row>
    <row r="7093" hidden="1">
      <c r="A7093" s="40">
        <v>25355.0</v>
      </c>
      <c r="B7093" s="39">
        <f t="shared" si="1"/>
        <v>52</v>
      </c>
      <c r="C7093" s="39" t="str">
        <f>IFERROR(__xludf.DUMMYFUNCTION("IF(ISBETWEEN(B7093,60,69), ""Old"", IF(ISBETWEEN(B7093, 20, 29), ""Young"", ""Other""))"),"Other")</f>
        <v>Other</v>
      </c>
    </row>
    <row r="7094" hidden="1">
      <c r="A7094" s="40">
        <v>25356.0</v>
      </c>
      <c r="B7094" s="39">
        <f t="shared" si="1"/>
        <v>52</v>
      </c>
      <c r="C7094" s="39" t="str">
        <f>IFERROR(__xludf.DUMMYFUNCTION("IF(ISBETWEEN(B7094,60,69), ""Old"", IF(ISBETWEEN(B7094, 20, 29), ""Young"", ""Other""))"),"Other")</f>
        <v>Other</v>
      </c>
    </row>
    <row r="7095" hidden="1">
      <c r="A7095" s="40">
        <v>25357.0</v>
      </c>
      <c r="B7095" s="39">
        <f t="shared" si="1"/>
        <v>52</v>
      </c>
      <c r="C7095" s="39" t="str">
        <f>IFERROR(__xludf.DUMMYFUNCTION("IF(ISBETWEEN(B7095,60,69), ""Old"", IF(ISBETWEEN(B7095, 20, 29), ""Young"", ""Other""))"),"Other")</f>
        <v>Other</v>
      </c>
    </row>
    <row r="7096" hidden="1">
      <c r="A7096" s="40">
        <v>25358.0</v>
      </c>
      <c r="B7096" s="39">
        <f t="shared" si="1"/>
        <v>52</v>
      </c>
      <c r="C7096" s="39" t="str">
        <f>IFERROR(__xludf.DUMMYFUNCTION("IF(ISBETWEEN(B7096,60,69), ""Old"", IF(ISBETWEEN(B7096, 20, 29), ""Young"", ""Other""))"),"Other")</f>
        <v>Other</v>
      </c>
    </row>
    <row r="7097" hidden="1">
      <c r="A7097" s="40">
        <v>25359.0</v>
      </c>
      <c r="B7097" s="39">
        <f t="shared" si="1"/>
        <v>52</v>
      </c>
      <c r="C7097" s="39" t="str">
        <f>IFERROR(__xludf.DUMMYFUNCTION("IF(ISBETWEEN(B7097,60,69), ""Old"", IF(ISBETWEEN(B7097, 20, 29), ""Young"", ""Other""))"),"Other")</f>
        <v>Other</v>
      </c>
    </row>
    <row r="7098" hidden="1">
      <c r="A7098" s="40">
        <v>25360.0</v>
      </c>
      <c r="B7098" s="39">
        <f t="shared" si="1"/>
        <v>52</v>
      </c>
      <c r="C7098" s="39" t="str">
        <f>IFERROR(__xludf.DUMMYFUNCTION("IF(ISBETWEEN(B7098,60,69), ""Old"", IF(ISBETWEEN(B7098, 20, 29), ""Young"", ""Other""))"),"Other")</f>
        <v>Other</v>
      </c>
    </row>
    <row r="7099" hidden="1">
      <c r="A7099" s="40">
        <v>25361.0</v>
      </c>
      <c r="B7099" s="39">
        <f t="shared" si="1"/>
        <v>52</v>
      </c>
      <c r="C7099" s="39" t="str">
        <f>IFERROR(__xludf.DUMMYFUNCTION("IF(ISBETWEEN(B7099,60,69), ""Old"", IF(ISBETWEEN(B7099, 20, 29), ""Young"", ""Other""))"),"Other")</f>
        <v>Other</v>
      </c>
    </row>
    <row r="7100" hidden="1">
      <c r="A7100" s="40">
        <v>25362.0</v>
      </c>
      <c r="B7100" s="39">
        <f t="shared" si="1"/>
        <v>52</v>
      </c>
      <c r="C7100" s="39" t="str">
        <f>IFERROR(__xludf.DUMMYFUNCTION("IF(ISBETWEEN(B7100,60,69), ""Old"", IF(ISBETWEEN(B7100, 20, 29), ""Young"", ""Other""))"),"Other")</f>
        <v>Other</v>
      </c>
    </row>
    <row r="7101" hidden="1">
      <c r="A7101" s="40">
        <v>25363.0</v>
      </c>
      <c r="B7101" s="39">
        <f t="shared" si="1"/>
        <v>52</v>
      </c>
      <c r="C7101" s="39" t="str">
        <f>IFERROR(__xludf.DUMMYFUNCTION("IF(ISBETWEEN(B7101,60,69), ""Old"", IF(ISBETWEEN(B7101, 20, 29), ""Young"", ""Other""))"),"Other")</f>
        <v>Other</v>
      </c>
    </row>
    <row r="7102" hidden="1">
      <c r="A7102" s="40">
        <v>25364.0</v>
      </c>
      <c r="B7102" s="39">
        <f t="shared" si="1"/>
        <v>52</v>
      </c>
      <c r="C7102" s="39" t="str">
        <f>IFERROR(__xludf.DUMMYFUNCTION("IF(ISBETWEEN(B7102,60,69), ""Old"", IF(ISBETWEEN(B7102, 20, 29), ""Young"", ""Other""))"),"Other")</f>
        <v>Other</v>
      </c>
    </row>
    <row r="7103" hidden="1">
      <c r="A7103" s="40">
        <v>25365.0</v>
      </c>
      <c r="B7103" s="39">
        <f t="shared" si="1"/>
        <v>52</v>
      </c>
      <c r="C7103" s="39" t="str">
        <f>IFERROR(__xludf.DUMMYFUNCTION("IF(ISBETWEEN(B7103,60,69), ""Old"", IF(ISBETWEEN(B7103, 20, 29), ""Young"", ""Other""))"),"Other")</f>
        <v>Other</v>
      </c>
    </row>
    <row r="7104" hidden="1">
      <c r="A7104" s="40">
        <v>25366.0</v>
      </c>
      <c r="B7104" s="39">
        <f t="shared" si="1"/>
        <v>52</v>
      </c>
      <c r="C7104" s="39" t="str">
        <f>IFERROR(__xludf.DUMMYFUNCTION("IF(ISBETWEEN(B7104,60,69), ""Old"", IF(ISBETWEEN(B7104, 20, 29), ""Young"", ""Other""))"),"Other")</f>
        <v>Other</v>
      </c>
    </row>
    <row r="7105" hidden="1">
      <c r="A7105" s="40">
        <v>25367.0</v>
      </c>
      <c r="B7105" s="39">
        <f t="shared" si="1"/>
        <v>52</v>
      </c>
      <c r="C7105" s="39" t="str">
        <f>IFERROR(__xludf.DUMMYFUNCTION("IF(ISBETWEEN(B7105,60,69), ""Old"", IF(ISBETWEEN(B7105, 20, 29), ""Young"", ""Other""))"),"Other")</f>
        <v>Other</v>
      </c>
    </row>
    <row r="7106" hidden="1">
      <c r="A7106" s="40">
        <v>25368.0</v>
      </c>
      <c r="B7106" s="39">
        <f t="shared" si="1"/>
        <v>52</v>
      </c>
      <c r="C7106" s="39" t="str">
        <f>IFERROR(__xludf.DUMMYFUNCTION("IF(ISBETWEEN(B7106,60,69), ""Old"", IF(ISBETWEEN(B7106, 20, 29), ""Young"", ""Other""))"),"Other")</f>
        <v>Other</v>
      </c>
    </row>
    <row r="7107" hidden="1">
      <c r="A7107" s="40">
        <v>25369.0</v>
      </c>
      <c r="B7107" s="39">
        <f t="shared" si="1"/>
        <v>52</v>
      </c>
      <c r="C7107" s="39" t="str">
        <f>IFERROR(__xludf.DUMMYFUNCTION("IF(ISBETWEEN(B7107,60,69), ""Old"", IF(ISBETWEEN(B7107, 20, 29), ""Young"", ""Other""))"),"Other")</f>
        <v>Other</v>
      </c>
    </row>
    <row r="7108" hidden="1">
      <c r="A7108" s="40">
        <v>25370.0</v>
      </c>
      <c r="B7108" s="39">
        <f t="shared" si="1"/>
        <v>52</v>
      </c>
      <c r="C7108" s="39" t="str">
        <f>IFERROR(__xludf.DUMMYFUNCTION("IF(ISBETWEEN(B7108,60,69), ""Old"", IF(ISBETWEEN(B7108, 20, 29), ""Young"", ""Other""))"),"Other")</f>
        <v>Other</v>
      </c>
    </row>
    <row r="7109" hidden="1">
      <c r="A7109" s="40">
        <v>25371.0</v>
      </c>
      <c r="B7109" s="39">
        <f t="shared" si="1"/>
        <v>52</v>
      </c>
      <c r="C7109" s="39" t="str">
        <f>IFERROR(__xludf.DUMMYFUNCTION("IF(ISBETWEEN(B7109,60,69), ""Old"", IF(ISBETWEEN(B7109, 20, 29), ""Young"", ""Other""))"),"Other")</f>
        <v>Other</v>
      </c>
    </row>
    <row r="7110" hidden="1">
      <c r="A7110" s="40">
        <v>25372.0</v>
      </c>
      <c r="B7110" s="39">
        <f t="shared" si="1"/>
        <v>52</v>
      </c>
      <c r="C7110" s="39" t="str">
        <f>IFERROR(__xludf.DUMMYFUNCTION("IF(ISBETWEEN(B7110,60,69), ""Old"", IF(ISBETWEEN(B7110, 20, 29), ""Young"", ""Other""))"),"Other")</f>
        <v>Other</v>
      </c>
    </row>
    <row r="7111" hidden="1">
      <c r="A7111" s="40">
        <v>25373.0</v>
      </c>
      <c r="B7111" s="39">
        <f t="shared" si="1"/>
        <v>52</v>
      </c>
      <c r="C7111" s="39" t="str">
        <f>IFERROR(__xludf.DUMMYFUNCTION("IF(ISBETWEEN(B7111,60,69), ""Old"", IF(ISBETWEEN(B7111, 20, 29), ""Young"", ""Other""))"),"Other")</f>
        <v>Other</v>
      </c>
    </row>
    <row r="7112" hidden="1">
      <c r="A7112" s="40">
        <v>25374.0</v>
      </c>
      <c r="B7112" s="39">
        <f t="shared" si="1"/>
        <v>52</v>
      </c>
      <c r="C7112" s="39" t="str">
        <f>IFERROR(__xludf.DUMMYFUNCTION("IF(ISBETWEEN(B7112,60,69), ""Old"", IF(ISBETWEEN(B7112, 20, 29), ""Young"", ""Other""))"),"Other")</f>
        <v>Other</v>
      </c>
    </row>
    <row r="7113" hidden="1">
      <c r="A7113" s="40">
        <v>25375.0</v>
      </c>
      <c r="B7113" s="39">
        <f t="shared" si="1"/>
        <v>52</v>
      </c>
      <c r="C7113" s="39" t="str">
        <f>IFERROR(__xludf.DUMMYFUNCTION("IF(ISBETWEEN(B7113,60,69), ""Old"", IF(ISBETWEEN(B7113, 20, 29), ""Young"", ""Other""))"),"Other")</f>
        <v>Other</v>
      </c>
    </row>
    <row r="7114" hidden="1">
      <c r="A7114" s="40">
        <v>25376.0</v>
      </c>
      <c r="B7114" s="39">
        <f t="shared" si="1"/>
        <v>52</v>
      </c>
      <c r="C7114" s="39" t="str">
        <f>IFERROR(__xludf.DUMMYFUNCTION("IF(ISBETWEEN(B7114,60,69), ""Old"", IF(ISBETWEEN(B7114, 20, 29), ""Young"", ""Other""))"),"Other")</f>
        <v>Other</v>
      </c>
    </row>
    <row r="7115" hidden="1">
      <c r="A7115" s="40">
        <v>25377.0</v>
      </c>
      <c r="B7115" s="39">
        <f t="shared" si="1"/>
        <v>52</v>
      </c>
      <c r="C7115" s="39" t="str">
        <f>IFERROR(__xludf.DUMMYFUNCTION("IF(ISBETWEEN(B7115,60,69), ""Old"", IF(ISBETWEEN(B7115, 20, 29), ""Young"", ""Other""))"),"Other")</f>
        <v>Other</v>
      </c>
    </row>
    <row r="7116" hidden="1">
      <c r="A7116" s="40">
        <v>25378.0</v>
      </c>
      <c r="B7116" s="39">
        <f t="shared" si="1"/>
        <v>52</v>
      </c>
      <c r="C7116" s="39" t="str">
        <f>IFERROR(__xludf.DUMMYFUNCTION("IF(ISBETWEEN(B7116,60,69), ""Old"", IF(ISBETWEEN(B7116, 20, 29), ""Young"", ""Other""))"),"Other")</f>
        <v>Other</v>
      </c>
    </row>
    <row r="7117" hidden="1">
      <c r="A7117" s="40">
        <v>25379.0</v>
      </c>
      <c r="B7117" s="39">
        <f t="shared" si="1"/>
        <v>52</v>
      </c>
      <c r="C7117" s="39" t="str">
        <f>IFERROR(__xludf.DUMMYFUNCTION("IF(ISBETWEEN(B7117,60,69), ""Old"", IF(ISBETWEEN(B7117, 20, 29), ""Young"", ""Other""))"),"Other")</f>
        <v>Other</v>
      </c>
    </row>
    <row r="7118" hidden="1">
      <c r="A7118" s="40">
        <v>25380.0</v>
      </c>
      <c r="B7118" s="39">
        <f t="shared" si="1"/>
        <v>52</v>
      </c>
      <c r="C7118" s="39" t="str">
        <f>IFERROR(__xludf.DUMMYFUNCTION("IF(ISBETWEEN(B7118,60,69), ""Old"", IF(ISBETWEEN(B7118, 20, 29), ""Young"", ""Other""))"),"Other")</f>
        <v>Other</v>
      </c>
    </row>
    <row r="7119" hidden="1">
      <c r="A7119" s="40">
        <v>25381.0</v>
      </c>
      <c r="B7119" s="39">
        <f t="shared" si="1"/>
        <v>52</v>
      </c>
      <c r="C7119" s="39" t="str">
        <f>IFERROR(__xludf.DUMMYFUNCTION("IF(ISBETWEEN(B7119,60,69), ""Old"", IF(ISBETWEEN(B7119, 20, 29), ""Young"", ""Other""))"),"Other")</f>
        <v>Other</v>
      </c>
    </row>
    <row r="7120" hidden="1">
      <c r="A7120" s="40">
        <v>25382.0</v>
      </c>
      <c r="B7120" s="39">
        <f t="shared" si="1"/>
        <v>52</v>
      </c>
      <c r="C7120" s="39" t="str">
        <f>IFERROR(__xludf.DUMMYFUNCTION("IF(ISBETWEEN(B7120,60,69), ""Old"", IF(ISBETWEEN(B7120, 20, 29), ""Young"", ""Other""))"),"Other")</f>
        <v>Other</v>
      </c>
    </row>
    <row r="7121" hidden="1">
      <c r="A7121" s="40">
        <v>25383.0</v>
      </c>
      <c r="B7121" s="39">
        <f t="shared" si="1"/>
        <v>52</v>
      </c>
      <c r="C7121" s="39" t="str">
        <f>IFERROR(__xludf.DUMMYFUNCTION("IF(ISBETWEEN(B7121,60,69), ""Old"", IF(ISBETWEEN(B7121, 20, 29), ""Young"", ""Other""))"),"Other")</f>
        <v>Other</v>
      </c>
    </row>
    <row r="7122" hidden="1">
      <c r="A7122" s="40">
        <v>25384.0</v>
      </c>
      <c r="B7122" s="39">
        <f t="shared" si="1"/>
        <v>52</v>
      </c>
      <c r="C7122" s="39" t="str">
        <f>IFERROR(__xludf.DUMMYFUNCTION("IF(ISBETWEEN(B7122,60,69), ""Old"", IF(ISBETWEEN(B7122, 20, 29), ""Young"", ""Other""))"),"Other")</f>
        <v>Other</v>
      </c>
    </row>
    <row r="7123" hidden="1">
      <c r="A7123" s="40">
        <v>25385.0</v>
      </c>
      <c r="B7123" s="39">
        <f t="shared" si="1"/>
        <v>52</v>
      </c>
      <c r="C7123" s="39" t="str">
        <f>IFERROR(__xludf.DUMMYFUNCTION("IF(ISBETWEEN(B7123,60,69), ""Old"", IF(ISBETWEEN(B7123, 20, 29), ""Young"", ""Other""))"),"Other")</f>
        <v>Other</v>
      </c>
    </row>
    <row r="7124" hidden="1">
      <c r="A7124" s="40">
        <v>25386.0</v>
      </c>
      <c r="B7124" s="39">
        <f t="shared" si="1"/>
        <v>52</v>
      </c>
      <c r="C7124" s="39" t="str">
        <f>IFERROR(__xludf.DUMMYFUNCTION("IF(ISBETWEEN(B7124,60,69), ""Old"", IF(ISBETWEEN(B7124, 20, 29), ""Young"", ""Other""))"),"Other")</f>
        <v>Other</v>
      </c>
    </row>
    <row r="7125" hidden="1">
      <c r="A7125" s="40">
        <v>25387.0</v>
      </c>
      <c r="B7125" s="39">
        <f t="shared" si="1"/>
        <v>52</v>
      </c>
      <c r="C7125" s="39" t="str">
        <f>IFERROR(__xludf.DUMMYFUNCTION("IF(ISBETWEEN(B7125,60,69), ""Old"", IF(ISBETWEEN(B7125, 20, 29), ""Young"", ""Other""))"),"Other")</f>
        <v>Other</v>
      </c>
    </row>
    <row r="7126" hidden="1">
      <c r="A7126" s="40">
        <v>25388.0</v>
      </c>
      <c r="B7126" s="39">
        <f t="shared" si="1"/>
        <v>52</v>
      </c>
      <c r="C7126" s="39" t="str">
        <f>IFERROR(__xludf.DUMMYFUNCTION("IF(ISBETWEEN(B7126,60,69), ""Old"", IF(ISBETWEEN(B7126, 20, 29), ""Young"", ""Other""))"),"Other")</f>
        <v>Other</v>
      </c>
    </row>
    <row r="7127" hidden="1">
      <c r="A7127" s="40">
        <v>25389.0</v>
      </c>
      <c r="B7127" s="39">
        <f t="shared" si="1"/>
        <v>52</v>
      </c>
      <c r="C7127" s="39" t="str">
        <f>IFERROR(__xludf.DUMMYFUNCTION("IF(ISBETWEEN(B7127,60,69), ""Old"", IF(ISBETWEEN(B7127, 20, 29), ""Young"", ""Other""))"),"Other")</f>
        <v>Other</v>
      </c>
    </row>
    <row r="7128" hidden="1">
      <c r="A7128" s="40">
        <v>25390.0</v>
      </c>
      <c r="B7128" s="39">
        <f t="shared" si="1"/>
        <v>52</v>
      </c>
      <c r="C7128" s="39" t="str">
        <f>IFERROR(__xludf.DUMMYFUNCTION("IF(ISBETWEEN(B7128,60,69), ""Old"", IF(ISBETWEEN(B7128, 20, 29), ""Young"", ""Other""))"),"Other")</f>
        <v>Other</v>
      </c>
    </row>
    <row r="7129" hidden="1">
      <c r="A7129" s="40">
        <v>25391.0</v>
      </c>
      <c r="B7129" s="39">
        <f t="shared" si="1"/>
        <v>52</v>
      </c>
      <c r="C7129" s="39" t="str">
        <f>IFERROR(__xludf.DUMMYFUNCTION("IF(ISBETWEEN(B7129,60,69), ""Old"", IF(ISBETWEEN(B7129, 20, 29), ""Young"", ""Other""))"),"Other")</f>
        <v>Other</v>
      </c>
    </row>
    <row r="7130" hidden="1">
      <c r="A7130" s="40">
        <v>25392.0</v>
      </c>
      <c r="B7130" s="39">
        <f t="shared" si="1"/>
        <v>52</v>
      </c>
      <c r="C7130" s="39" t="str">
        <f>IFERROR(__xludf.DUMMYFUNCTION("IF(ISBETWEEN(B7130,60,69), ""Old"", IF(ISBETWEEN(B7130, 20, 29), ""Young"", ""Other""))"),"Other")</f>
        <v>Other</v>
      </c>
    </row>
    <row r="7131" hidden="1">
      <c r="A7131" s="40">
        <v>25393.0</v>
      </c>
      <c r="B7131" s="39">
        <f t="shared" si="1"/>
        <v>52</v>
      </c>
      <c r="C7131" s="39" t="str">
        <f>IFERROR(__xludf.DUMMYFUNCTION("IF(ISBETWEEN(B7131,60,69), ""Old"", IF(ISBETWEEN(B7131, 20, 29), ""Young"", ""Other""))"),"Other")</f>
        <v>Other</v>
      </c>
    </row>
    <row r="7132" hidden="1">
      <c r="A7132" s="40">
        <v>25394.0</v>
      </c>
      <c r="B7132" s="39">
        <f t="shared" si="1"/>
        <v>52</v>
      </c>
      <c r="C7132" s="39" t="str">
        <f>IFERROR(__xludf.DUMMYFUNCTION("IF(ISBETWEEN(B7132,60,69), ""Old"", IF(ISBETWEEN(B7132, 20, 29), ""Young"", ""Other""))"),"Other")</f>
        <v>Other</v>
      </c>
    </row>
    <row r="7133" hidden="1">
      <c r="A7133" s="40">
        <v>25395.0</v>
      </c>
      <c r="B7133" s="39">
        <f t="shared" si="1"/>
        <v>52</v>
      </c>
      <c r="C7133" s="39" t="str">
        <f>IFERROR(__xludf.DUMMYFUNCTION("IF(ISBETWEEN(B7133,60,69), ""Old"", IF(ISBETWEEN(B7133, 20, 29), ""Young"", ""Other""))"),"Other")</f>
        <v>Other</v>
      </c>
    </row>
    <row r="7134" hidden="1">
      <c r="A7134" s="40">
        <v>25396.0</v>
      </c>
      <c r="B7134" s="39">
        <f t="shared" si="1"/>
        <v>52</v>
      </c>
      <c r="C7134" s="39" t="str">
        <f>IFERROR(__xludf.DUMMYFUNCTION("IF(ISBETWEEN(B7134,60,69), ""Old"", IF(ISBETWEEN(B7134, 20, 29), ""Young"", ""Other""))"),"Other")</f>
        <v>Other</v>
      </c>
    </row>
    <row r="7135" hidden="1">
      <c r="A7135" s="40">
        <v>25397.0</v>
      </c>
      <c r="B7135" s="39">
        <f t="shared" si="1"/>
        <v>52</v>
      </c>
      <c r="C7135" s="39" t="str">
        <f>IFERROR(__xludf.DUMMYFUNCTION("IF(ISBETWEEN(B7135,60,69), ""Old"", IF(ISBETWEEN(B7135, 20, 29), ""Young"", ""Other""))"),"Other")</f>
        <v>Other</v>
      </c>
    </row>
    <row r="7136" hidden="1">
      <c r="A7136" s="40">
        <v>25398.0</v>
      </c>
      <c r="B7136" s="39">
        <f t="shared" si="1"/>
        <v>52</v>
      </c>
      <c r="C7136" s="39" t="str">
        <f>IFERROR(__xludf.DUMMYFUNCTION("IF(ISBETWEEN(B7136,60,69), ""Old"", IF(ISBETWEEN(B7136, 20, 29), ""Young"", ""Other""))"),"Other")</f>
        <v>Other</v>
      </c>
    </row>
    <row r="7137" hidden="1">
      <c r="A7137" s="40">
        <v>25399.0</v>
      </c>
      <c r="B7137" s="39">
        <f t="shared" si="1"/>
        <v>52</v>
      </c>
      <c r="C7137" s="39" t="str">
        <f>IFERROR(__xludf.DUMMYFUNCTION("IF(ISBETWEEN(B7137,60,69), ""Old"", IF(ISBETWEEN(B7137, 20, 29), ""Young"", ""Other""))"),"Other")</f>
        <v>Other</v>
      </c>
    </row>
    <row r="7138" hidden="1">
      <c r="A7138" s="40">
        <v>25400.0</v>
      </c>
      <c r="B7138" s="39">
        <f t="shared" si="1"/>
        <v>52</v>
      </c>
      <c r="C7138" s="39" t="str">
        <f>IFERROR(__xludf.DUMMYFUNCTION("IF(ISBETWEEN(B7138,60,69), ""Old"", IF(ISBETWEEN(B7138, 20, 29), ""Young"", ""Other""))"),"Other")</f>
        <v>Other</v>
      </c>
    </row>
    <row r="7139" hidden="1">
      <c r="A7139" s="40">
        <v>25401.0</v>
      </c>
      <c r="B7139" s="39">
        <f t="shared" si="1"/>
        <v>52</v>
      </c>
      <c r="C7139" s="39" t="str">
        <f>IFERROR(__xludf.DUMMYFUNCTION("IF(ISBETWEEN(B7139,60,69), ""Old"", IF(ISBETWEEN(B7139, 20, 29), ""Young"", ""Other""))"),"Other")</f>
        <v>Other</v>
      </c>
    </row>
    <row r="7140" hidden="1">
      <c r="A7140" s="40">
        <v>25402.0</v>
      </c>
      <c r="B7140" s="39">
        <f t="shared" si="1"/>
        <v>52</v>
      </c>
      <c r="C7140" s="39" t="str">
        <f>IFERROR(__xludf.DUMMYFUNCTION("IF(ISBETWEEN(B7140,60,69), ""Old"", IF(ISBETWEEN(B7140, 20, 29), ""Young"", ""Other""))"),"Other")</f>
        <v>Other</v>
      </c>
    </row>
    <row r="7141" hidden="1">
      <c r="A7141" s="40">
        <v>25403.0</v>
      </c>
      <c r="B7141" s="39">
        <f t="shared" si="1"/>
        <v>52</v>
      </c>
      <c r="C7141" s="39" t="str">
        <f>IFERROR(__xludf.DUMMYFUNCTION("IF(ISBETWEEN(B7141,60,69), ""Old"", IF(ISBETWEEN(B7141, 20, 29), ""Young"", ""Other""))"),"Other")</f>
        <v>Other</v>
      </c>
    </row>
    <row r="7142" hidden="1">
      <c r="A7142" s="40">
        <v>25404.0</v>
      </c>
      <c r="B7142" s="39">
        <f t="shared" si="1"/>
        <v>52</v>
      </c>
      <c r="C7142" s="39" t="str">
        <f>IFERROR(__xludf.DUMMYFUNCTION("IF(ISBETWEEN(B7142,60,69), ""Old"", IF(ISBETWEEN(B7142, 20, 29), ""Young"", ""Other""))"),"Other")</f>
        <v>Other</v>
      </c>
    </row>
    <row r="7143" hidden="1">
      <c r="A7143" s="40">
        <v>25405.0</v>
      </c>
      <c r="B7143" s="39">
        <f t="shared" si="1"/>
        <v>52</v>
      </c>
      <c r="C7143" s="39" t="str">
        <f>IFERROR(__xludf.DUMMYFUNCTION("IF(ISBETWEEN(B7143,60,69), ""Old"", IF(ISBETWEEN(B7143, 20, 29), ""Young"", ""Other""))"),"Other")</f>
        <v>Other</v>
      </c>
    </row>
    <row r="7144" hidden="1">
      <c r="A7144" s="40">
        <v>25406.0</v>
      </c>
      <c r="B7144" s="39">
        <f t="shared" si="1"/>
        <v>52</v>
      </c>
      <c r="C7144" s="39" t="str">
        <f>IFERROR(__xludf.DUMMYFUNCTION("IF(ISBETWEEN(B7144,60,69), ""Old"", IF(ISBETWEEN(B7144, 20, 29), ""Young"", ""Other""))"),"Other")</f>
        <v>Other</v>
      </c>
    </row>
    <row r="7145" hidden="1">
      <c r="A7145" s="40">
        <v>25407.0</v>
      </c>
      <c r="B7145" s="39">
        <f t="shared" si="1"/>
        <v>52</v>
      </c>
      <c r="C7145" s="39" t="str">
        <f>IFERROR(__xludf.DUMMYFUNCTION("IF(ISBETWEEN(B7145,60,69), ""Old"", IF(ISBETWEEN(B7145, 20, 29), ""Young"", ""Other""))"),"Other")</f>
        <v>Other</v>
      </c>
    </row>
    <row r="7146" hidden="1">
      <c r="A7146" s="40">
        <v>25408.0</v>
      </c>
      <c r="B7146" s="39">
        <f t="shared" si="1"/>
        <v>52</v>
      </c>
      <c r="C7146" s="39" t="str">
        <f>IFERROR(__xludf.DUMMYFUNCTION("IF(ISBETWEEN(B7146,60,69), ""Old"", IF(ISBETWEEN(B7146, 20, 29), ""Young"", ""Other""))"),"Other")</f>
        <v>Other</v>
      </c>
    </row>
    <row r="7147" hidden="1">
      <c r="A7147" s="40">
        <v>25409.0</v>
      </c>
      <c r="B7147" s="39">
        <f t="shared" si="1"/>
        <v>52</v>
      </c>
      <c r="C7147" s="39" t="str">
        <f>IFERROR(__xludf.DUMMYFUNCTION("IF(ISBETWEEN(B7147,60,69), ""Old"", IF(ISBETWEEN(B7147, 20, 29), ""Young"", ""Other""))"),"Other")</f>
        <v>Other</v>
      </c>
    </row>
    <row r="7148" hidden="1">
      <c r="A7148" s="40">
        <v>25410.0</v>
      </c>
      <c r="B7148" s="39">
        <f t="shared" si="1"/>
        <v>52</v>
      </c>
      <c r="C7148" s="39" t="str">
        <f>IFERROR(__xludf.DUMMYFUNCTION("IF(ISBETWEEN(B7148,60,69), ""Old"", IF(ISBETWEEN(B7148, 20, 29), ""Young"", ""Other""))"),"Other")</f>
        <v>Other</v>
      </c>
    </row>
    <row r="7149" hidden="1">
      <c r="A7149" s="40">
        <v>25411.0</v>
      </c>
      <c r="B7149" s="39">
        <f t="shared" si="1"/>
        <v>52</v>
      </c>
      <c r="C7149" s="39" t="str">
        <f>IFERROR(__xludf.DUMMYFUNCTION("IF(ISBETWEEN(B7149,60,69), ""Old"", IF(ISBETWEEN(B7149, 20, 29), ""Young"", ""Other""))"),"Other")</f>
        <v>Other</v>
      </c>
    </row>
    <row r="7150" hidden="1">
      <c r="A7150" s="40">
        <v>25412.0</v>
      </c>
      <c r="B7150" s="39">
        <f t="shared" si="1"/>
        <v>52</v>
      </c>
      <c r="C7150" s="39" t="str">
        <f>IFERROR(__xludf.DUMMYFUNCTION("IF(ISBETWEEN(B7150,60,69), ""Old"", IF(ISBETWEEN(B7150, 20, 29), ""Young"", ""Other""))"),"Other")</f>
        <v>Other</v>
      </c>
    </row>
    <row r="7151" hidden="1">
      <c r="A7151" s="40">
        <v>25413.0</v>
      </c>
      <c r="B7151" s="39">
        <f t="shared" si="1"/>
        <v>52</v>
      </c>
      <c r="C7151" s="39" t="str">
        <f>IFERROR(__xludf.DUMMYFUNCTION("IF(ISBETWEEN(B7151,60,69), ""Old"", IF(ISBETWEEN(B7151, 20, 29), ""Young"", ""Other""))"),"Other")</f>
        <v>Other</v>
      </c>
    </row>
    <row r="7152" hidden="1">
      <c r="A7152" s="40">
        <v>25414.0</v>
      </c>
      <c r="B7152" s="39">
        <f t="shared" si="1"/>
        <v>52</v>
      </c>
      <c r="C7152" s="39" t="str">
        <f>IFERROR(__xludf.DUMMYFUNCTION("IF(ISBETWEEN(B7152,60,69), ""Old"", IF(ISBETWEEN(B7152, 20, 29), ""Young"", ""Other""))"),"Other")</f>
        <v>Other</v>
      </c>
    </row>
    <row r="7153" hidden="1">
      <c r="A7153" s="40">
        <v>25415.0</v>
      </c>
      <c r="B7153" s="39">
        <f t="shared" si="1"/>
        <v>52</v>
      </c>
      <c r="C7153" s="39" t="str">
        <f>IFERROR(__xludf.DUMMYFUNCTION("IF(ISBETWEEN(B7153,60,69), ""Old"", IF(ISBETWEEN(B7153, 20, 29), ""Young"", ""Other""))"),"Other")</f>
        <v>Other</v>
      </c>
    </row>
    <row r="7154" hidden="1">
      <c r="A7154" s="40">
        <v>25416.0</v>
      </c>
      <c r="B7154" s="39">
        <f t="shared" si="1"/>
        <v>52</v>
      </c>
      <c r="C7154" s="39" t="str">
        <f>IFERROR(__xludf.DUMMYFUNCTION("IF(ISBETWEEN(B7154,60,69), ""Old"", IF(ISBETWEEN(B7154, 20, 29), ""Young"", ""Other""))"),"Other")</f>
        <v>Other</v>
      </c>
    </row>
    <row r="7155" hidden="1">
      <c r="A7155" s="40">
        <v>25417.0</v>
      </c>
      <c r="B7155" s="39">
        <f t="shared" si="1"/>
        <v>52</v>
      </c>
      <c r="C7155" s="39" t="str">
        <f>IFERROR(__xludf.DUMMYFUNCTION("IF(ISBETWEEN(B7155,60,69), ""Old"", IF(ISBETWEEN(B7155, 20, 29), ""Young"", ""Other""))"),"Other")</f>
        <v>Other</v>
      </c>
    </row>
    <row r="7156" hidden="1">
      <c r="A7156" s="40">
        <v>25418.0</v>
      </c>
      <c r="B7156" s="39">
        <f t="shared" si="1"/>
        <v>52</v>
      </c>
      <c r="C7156" s="39" t="str">
        <f>IFERROR(__xludf.DUMMYFUNCTION("IF(ISBETWEEN(B7156,60,69), ""Old"", IF(ISBETWEEN(B7156, 20, 29), ""Young"", ""Other""))"),"Other")</f>
        <v>Other</v>
      </c>
    </row>
    <row r="7157" hidden="1">
      <c r="A7157" s="40">
        <v>25419.0</v>
      </c>
      <c r="B7157" s="39">
        <f t="shared" si="1"/>
        <v>52</v>
      </c>
      <c r="C7157" s="39" t="str">
        <f>IFERROR(__xludf.DUMMYFUNCTION("IF(ISBETWEEN(B7157,60,69), ""Old"", IF(ISBETWEEN(B7157, 20, 29), ""Young"", ""Other""))"),"Other")</f>
        <v>Other</v>
      </c>
    </row>
    <row r="7158" hidden="1">
      <c r="A7158" s="40">
        <v>25420.0</v>
      </c>
      <c r="B7158" s="39">
        <f t="shared" si="1"/>
        <v>52</v>
      </c>
      <c r="C7158" s="39" t="str">
        <f>IFERROR(__xludf.DUMMYFUNCTION("IF(ISBETWEEN(B7158,60,69), ""Old"", IF(ISBETWEEN(B7158, 20, 29), ""Young"", ""Other""))"),"Other")</f>
        <v>Other</v>
      </c>
    </row>
    <row r="7159" hidden="1">
      <c r="A7159" s="40">
        <v>25421.0</v>
      </c>
      <c r="B7159" s="39">
        <f t="shared" si="1"/>
        <v>52</v>
      </c>
      <c r="C7159" s="39" t="str">
        <f>IFERROR(__xludf.DUMMYFUNCTION("IF(ISBETWEEN(B7159,60,69), ""Old"", IF(ISBETWEEN(B7159, 20, 29), ""Young"", ""Other""))"),"Other")</f>
        <v>Other</v>
      </c>
    </row>
    <row r="7160" hidden="1">
      <c r="A7160" s="40">
        <v>25422.0</v>
      </c>
      <c r="B7160" s="39">
        <f t="shared" si="1"/>
        <v>52</v>
      </c>
      <c r="C7160" s="39" t="str">
        <f>IFERROR(__xludf.DUMMYFUNCTION("IF(ISBETWEEN(B7160,60,69), ""Old"", IF(ISBETWEEN(B7160, 20, 29), ""Young"", ""Other""))"),"Other")</f>
        <v>Other</v>
      </c>
    </row>
    <row r="7161" hidden="1">
      <c r="A7161" s="40">
        <v>25423.0</v>
      </c>
      <c r="B7161" s="39">
        <f t="shared" si="1"/>
        <v>52</v>
      </c>
      <c r="C7161" s="39" t="str">
        <f>IFERROR(__xludf.DUMMYFUNCTION("IF(ISBETWEEN(B7161,60,69), ""Old"", IF(ISBETWEEN(B7161, 20, 29), ""Young"", ""Other""))"),"Other")</f>
        <v>Other</v>
      </c>
    </row>
    <row r="7162" hidden="1">
      <c r="A7162" s="40">
        <v>25424.0</v>
      </c>
      <c r="B7162" s="39">
        <f t="shared" si="1"/>
        <v>52</v>
      </c>
      <c r="C7162" s="39" t="str">
        <f>IFERROR(__xludf.DUMMYFUNCTION("IF(ISBETWEEN(B7162,60,69), ""Old"", IF(ISBETWEEN(B7162, 20, 29), ""Young"", ""Other""))"),"Other")</f>
        <v>Other</v>
      </c>
    </row>
    <row r="7163" hidden="1">
      <c r="A7163" s="40">
        <v>25425.0</v>
      </c>
      <c r="B7163" s="39">
        <f t="shared" si="1"/>
        <v>52</v>
      </c>
      <c r="C7163" s="39" t="str">
        <f>IFERROR(__xludf.DUMMYFUNCTION("IF(ISBETWEEN(B7163,60,69), ""Old"", IF(ISBETWEEN(B7163, 20, 29), ""Young"", ""Other""))"),"Other")</f>
        <v>Other</v>
      </c>
    </row>
    <row r="7164" hidden="1">
      <c r="A7164" s="40">
        <v>25426.0</v>
      </c>
      <c r="B7164" s="39">
        <f t="shared" si="1"/>
        <v>52</v>
      </c>
      <c r="C7164" s="39" t="str">
        <f>IFERROR(__xludf.DUMMYFUNCTION("IF(ISBETWEEN(B7164,60,69), ""Old"", IF(ISBETWEEN(B7164, 20, 29), ""Young"", ""Other""))"),"Other")</f>
        <v>Other</v>
      </c>
    </row>
    <row r="7165" hidden="1">
      <c r="A7165" s="40">
        <v>25427.0</v>
      </c>
      <c r="B7165" s="39">
        <f t="shared" si="1"/>
        <v>52</v>
      </c>
      <c r="C7165" s="39" t="str">
        <f>IFERROR(__xludf.DUMMYFUNCTION("IF(ISBETWEEN(B7165,60,69), ""Old"", IF(ISBETWEEN(B7165, 20, 29), ""Young"", ""Other""))"),"Other")</f>
        <v>Other</v>
      </c>
    </row>
    <row r="7166" hidden="1">
      <c r="A7166" s="40">
        <v>25428.0</v>
      </c>
      <c r="B7166" s="39">
        <f t="shared" si="1"/>
        <v>52</v>
      </c>
      <c r="C7166" s="39" t="str">
        <f>IFERROR(__xludf.DUMMYFUNCTION("IF(ISBETWEEN(B7166,60,69), ""Old"", IF(ISBETWEEN(B7166, 20, 29), ""Young"", ""Other""))"),"Other")</f>
        <v>Other</v>
      </c>
    </row>
    <row r="7167" hidden="1">
      <c r="A7167" s="40">
        <v>25429.0</v>
      </c>
      <c r="B7167" s="39">
        <f t="shared" si="1"/>
        <v>52</v>
      </c>
      <c r="C7167" s="39" t="str">
        <f>IFERROR(__xludf.DUMMYFUNCTION("IF(ISBETWEEN(B7167,60,69), ""Old"", IF(ISBETWEEN(B7167, 20, 29), ""Young"", ""Other""))"),"Other")</f>
        <v>Other</v>
      </c>
    </row>
    <row r="7168" hidden="1">
      <c r="A7168" s="40">
        <v>25430.0</v>
      </c>
      <c r="B7168" s="39">
        <f t="shared" si="1"/>
        <v>52</v>
      </c>
      <c r="C7168" s="39" t="str">
        <f>IFERROR(__xludf.DUMMYFUNCTION("IF(ISBETWEEN(B7168,60,69), ""Old"", IF(ISBETWEEN(B7168, 20, 29), ""Young"", ""Other""))"),"Other")</f>
        <v>Other</v>
      </c>
    </row>
    <row r="7169" hidden="1">
      <c r="A7169" s="40">
        <v>25431.0</v>
      </c>
      <c r="B7169" s="39">
        <f t="shared" si="1"/>
        <v>52</v>
      </c>
      <c r="C7169" s="39" t="str">
        <f>IFERROR(__xludf.DUMMYFUNCTION("IF(ISBETWEEN(B7169,60,69), ""Old"", IF(ISBETWEEN(B7169, 20, 29), ""Young"", ""Other""))"),"Other")</f>
        <v>Other</v>
      </c>
    </row>
    <row r="7170" hidden="1">
      <c r="A7170" s="40">
        <v>25432.0</v>
      </c>
      <c r="B7170" s="39">
        <f t="shared" si="1"/>
        <v>52</v>
      </c>
      <c r="C7170" s="39" t="str">
        <f>IFERROR(__xludf.DUMMYFUNCTION("IF(ISBETWEEN(B7170,60,69), ""Old"", IF(ISBETWEEN(B7170, 20, 29), ""Young"", ""Other""))"),"Other")</f>
        <v>Other</v>
      </c>
    </row>
    <row r="7171" hidden="1">
      <c r="A7171" s="40">
        <v>25433.0</v>
      </c>
      <c r="B7171" s="39">
        <f t="shared" si="1"/>
        <v>52</v>
      </c>
      <c r="C7171" s="39" t="str">
        <f>IFERROR(__xludf.DUMMYFUNCTION("IF(ISBETWEEN(B7171,60,69), ""Old"", IF(ISBETWEEN(B7171, 20, 29), ""Young"", ""Other""))"),"Other")</f>
        <v>Other</v>
      </c>
    </row>
    <row r="7172" hidden="1">
      <c r="A7172" s="40">
        <v>25434.0</v>
      </c>
      <c r="B7172" s="39">
        <f t="shared" si="1"/>
        <v>52</v>
      </c>
      <c r="C7172" s="39" t="str">
        <f>IFERROR(__xludf.DUMMYFUNCTION("IF(ISBETWEEN(B7172,60,69), ""Old"", IF(ISBETWEEN(B7172, 20, 29), ""Young"", ""Other""))"),"Other")</f>
        <v>Other</v>
      </c>
    </row>
    <row r="7173" hidden="1">
      <c r="A7173" s="40">
        <v>25435.0</v>
      </c>
      <c r="B7173" s="39">
        <f t="shared" si="1"/>
        <v>52</v>
      </c>
      <c r="C7173" s="39" t="str">
        <f>IFERROR(__xludf.DUMMYFUNCTION("IF(ISBETWEEN(B7173,60,69), ""Old"", IF(ISBETWEEN(B7173, 20, 29), ""Young"", ""Other""))"),"Other")</f>
        <v>Other</v>
      </c>
    </row>
    <row r="7174" hidden="1">
      <c r="A7174" s="40">
        <v>25436.0</v>
      </c>
      <c r="B7174" s="39">
        <f t="shared" si="1"/>
        <v>52</v>
      </c>
      <c r="C7174" s="39" t="str">
        <f>IFERROR(__xludf.DUMMYFUNCTION("IF(ISBETWEEN(B7174,60,69), ""Old"", IF(ISBETWEEN(B7174, 20, 29), ""Young"", ""Other""))"),"Other")</f>
        <v>Other</v>
      </c>
    </row>
    <row r="7175" hidden="1">
      <c r="A7175" s="40">
        <v>25437.0</v>
      </c>
      <c r="B7175" s="39">
        <f t="shared" si="1"/>
        <v>52</v>
      </c>
      <c r="C7175" s="39" t="str">
        <f>IFERROR(__xludf.DUMMYFUNCTION("IF(ISBETWEEN(B7175,60,69), ""Old"", IF(ISBETWEEN(B7175, 20, 29), ""Young"", ""Other""))"),"Other")</f>
        <v>Other</v>
      </c>
    </row>
    <row r="7176" hidden="1">
      <c r="A7176" s="40">
        <v>25438.0</v>
      </c>
      <c r="B7176" s="39">
        <f t="shared" si="1"/>
        <v>52</v>
      </c>
      <c r="C7176" s="39" t="str">
        <f>IFERROR(__xludf.DUMMYFUNCTION("IF(ISBETWEEN(B7176,60,69), ""Old"", IF(ISBETWEEN(B7176, 20, 29), ""Young"", ""Other""))"),"Other")</f>
        <v>Other</v>
      </c>
    </row>
    <row r="7177" hidden="1">
      <c r="A7177" s="40">
        <v>25439.0</v>
      </c>
      <c r="B7177" s="39">
        <f t="shared" si="1"/>
        <v>52</v>
      </c>
      <c r="C7177" s="39" t="str">
        <f>IFERROR(__xludf.DUMMYFUNCTION("IF(ISBETWEEN(B7177,60,69), ""Old"", IF(ISBETWEEN(B7177, 20, 29), ""Young"", ""Other""))"),"Other")</f>
        <v>Other</v>
      </c>
    </row>
    <row r="7178" hidden="1">
      <c r="A7178" s="40">
        <v>25440.0</v>
      </c>
      <c r="B7178" s="39">
        <f t="shared" si="1"/>
        <v>52</v>
      </c>
      <c r="C7178" s="39" t="str">
        <f>IFERROR(__xludf.DUMMYFUNCTION("IF(ISBETWEEN(B7178,60,69), ""Old"", IF(ISBETWEEN(B7178, 20, 29), ""Young"", ""Other""))"),"Other")</f>
        <v>Other</v>
      </c>
    </row>
    <row r="7179" hidden="1">
      <c r="A7179" s="40">
        <v>25441.0</v>
      </c>
      <c r="B7179" s="39">
        <f t="shared" si="1"/>
        <v>52</v>
      </c>
      <c r="C7179" s="39" t="str">
        <f>IFERROR(__xludf.DUMMYFUNCTION("IF(ISBETWEEN(B7179,60,69), ""Old"", IF(ISBETWEEN(B7179, 20, 29), ""Young"", ""Other""))"),"Other")</f>
        <v>Other</v>
      </c>
    </row>
    <row r="7180" hidden="1">
      <c r="A7180" s="40">
        <v>25442.0</v>
      </c>
      <c r="B7180" s="39">
        <f t="shared" si="1"/>
        <v>52</v>
      </c>
      <c r="C7180" s="39" t="str">
        <f>IFERROR(__xludf.DUMMYFUNCTION("IF(ISBETWEEN(B7180,60,69), ""Old"", IF(ISBETWEEN(B7180, 20, 29), ""Young"", ""Other""))"),"Other")</f>
        <v>Other</v>
      </c>
    </row>
    <row r="7181" hidden="1">
      <c r="A7181" s="40">
        <v>25443.0</v>
      </c>
      <c r="B7181" s="39">
        <f t="shared" si="1"/>
        <v>52</v>
      </c>
      <c r="C7181" s="39" t="str">
        <f>IFERROR(__xludf.DUMMYFUNCTION("IF(ISBETWEEN(B7181,60,69), ""Old"", IF(ISBETWEEN(B7181, 20, 29), ""Young"", ""Other""))"),"Other")</f>
        <v>Other</v>
      </c>
    </row>
    <row r="7182" hidden="1">
      <c r="A7182" s="40">
        <v>25444.0</v>
      </c>
      <c r="B7182" s="39">
        <f t="shared" si="1"/>
        <v>52</v>
      </c>
      <c r="C7182" s="39" t="str">
        <f>IFERROR(__xludf.DUMMYFUNCTION("IF(ISBETWEEN(B7182,60,69), ""Old"", IF(ISBETWEEN(B7182, 20, 29), ""Young"", ""Other""))"),"Other")</f>
        <v>Other</v>
      </c>
    </row>
    <row r="7183" hidden="1">
      <c r="A7183" s="40">
        <v>25445.0</v>
      </c>
      <c r="B7183" s="39">
        <f t="shared" si="1"/>
        <v>52</v>
      </c>
      <c r="C7183" s="39" t="str">
        <f>IFERROR(__xludf.DUMMYFUNCTION("IF(ISBETWEEN(B7183,60,69), ""Old"", IF(ISBETWEEN(B7183, 20, 29), ""Young"", ""Other""))"),"Other")</f>
        <v>Other</v>
      </c>
    </row>
    <row r="7184" hidden="1">
      <c r="A7184" s="40">
        <v>25446.0</v>
      </c>
      <c r="B7184" s="39">
        <f t="shared" si="1"/>
        <v>52</v>
      </c>
      <c r="C7184" s="39" t="str">
        <f>IFERROR(__xludf.DUMMYFUNCTION("IF(ISBETWEEN(B7184,60,69), ""Old"", IF(ISBETWEEN(B7184, 20, 29), ""Young"", ""Other""))"),"Other")</f>
        <v>Other</v>
      </c>
    </row>
    <row r="7185" hidden="1">
      <c r="A7185" s="40">
        <v>25447.0</v>
      </c>
      <c r="B7185" s="39">
        <f t="shared" si="1"/>
        <v>52</v>
      </c>
      <c r="C7185" s="39" t="str">
        <f>IFERROR(__xludf.DUMMYFUNCTION("IF(ISBETWEEN(B7185,60,69), ""Old"", IF(ISBETWEEN(B7185, 20, 29), ""Young"", ""Other""))"),"Other")</f>
        <v>Other</v>
      </c>
    </row>
    <row r="7186" hidden="1">
      <c r="A7186" s="40">
        <v>25448.0</v>
      </c>
      <c r="B7186" s="39">
        <f t="shared" si="1"/>
        <v>52</v>
      </c>
      <c r="C7186" s="39" t="str">
        <f>IFERROR(__xludf.DUMMYFUNCTION("IF(ISBETWEEN(B7186,60,69), ""Old"", IF(ISBETWEEN(B7186, 20, 29), ""Young"", ""Other""))"),"Other")</f>
        <v>Other</v>
      </c>
    </row>
    <row r="7187" hidden="1">
      <c r="A7187" s="40">
        <v>25449.0</v>
      </c>
      <c r="B7187" s="39">
        <f t="shared" si="1"/>
        <v>52</v>
      </c>
      <c r="C7187" s="39" t="str">
        <f>IFERROR(__xludf.DUMMYFUNCTION("IF(ISBETWEEN(B7187,60,69), ""Old"", IF(ISBETWEEN(B7187, 20, 29), ""Young"", ""Other""))"),"Other")</f>
        <v>Other</v>
      </c>
    </row>
    <row r="7188" hidden="1">
      <c r="A7188" s="40">
        <v>25450.0</v>
      </c>
      <c r="B7188" s="39">
        <f t="shared" si="1"/>
        <v>52</v>
      </c>
      <c r="C7188" s="39" t="str">
        <f>IFERROR(__xludf.DUMMYFUNCTION("IF(ISBETWEEN(B7188,60,69), ""Old"", IF(ISBETWEEN(B7188, 20, 29), ""Young"", ""Other""))"),"Other")</f>
        <v>Other</v>
      </c>
    </row>
    <row r="7189" hidden="1">
      <c r="A7189" s="40">
        <v>25451.0</v>
      </c>
      <c r="B7189" s="39">
        <f t="shared" si="1"/>
        <v>52</v>
      </c>
      <c r="C7189" s="39" t="str">
        <f>IFERROR(__xludf.DUMMYFUNCTION("IF(ISBETWEEN(B7189,60,69), ""Old"", IF(ISBETWEEN(B7189, 20, 29), ""Young"", ""Other""))"),"Other")</f>
        <v>Other</v>
      </c>
    </row>
    <row r="7190" hidden="1">
      <c r="A7190" s="40">
        <v>25452.0</v>
      </c>
      <c r="B7190" s="39">
        <f t="shared" si="1"/>
        <v>52</v>
      </c>
      <c r="C7190" s="39" t="str">
        <f>IFERROR(__xludf.DUMMYFUNCTION("IF(ISBETWEEN(B7190,60,69), ""Old"", IF(ISBETWEEN(B7190, 20, 29), ""Young"", ""Other""))"),"Other")</f>
        <v>Other</v>
      </c>
    </row>
    <row r="7191" hidden="1">
      <c r="A7191" s="40">
        <v>25453.0</v>
      </c>
      <c r="B7191" s="39">
        <f t="shared" si="1"/>
        <v>52</v>
      </c>
      <c r="C7191" s="39" t="str">
        <f>IFERROR(__xludf.DUMMYFUNCTION("IF(ISBETWEEN(B7191,60,69), ""Old"", IF(ISBETWEEN(B7191, 20, 29), ""Young"", ""Other""))"),"Other")</f>
        <v>Other</v>
      </c>
    </row>
    <row r="7192" hidden="1">
      <c r="A7192" s="40">
        <v>25454.0</v>
      </c>
      <c r="B7192" s="39">
        <f t="shared" si="1"/>
        <v>52</v>
      </c>
      <c r="C7192" s="39" t="str">
        <f>IFERROR(__xludf.DUMMYFUNCTION("IF(ISBETWEEN(B7192,60,69), ""Old"", IF(ISBETWEEN(B7192, 20, 29), ""Young"", ""Other""))"),"Other")</f>
        <v>Other</v>
      </c>
    </row>
    <row r="7193" hidden="1">
      <c r="A7193" s="40">
        <v>25455.0</v>
      </c>
      <c r="B7193" s="39">
        <f t="shared" si="1"/>
        <v>52</v>
      </c>
      <c r="C7193" s="39" t="str">
        <f>IFERROR(__xludf.DUMMYFUNCTION("IF(ISBETWEEN(B7193,60,69), ""Old"", IF(ISBETWEEN(B7193, 20, 29), ""Young"", ""Other""))"),"Other")</f>
        <v>Other</v>
      </c>
    </row>
    <row r="7194" hidden="1">
      <c r="A7194" s="40">
        <v>25456.0</v>
      </c>
      <c r="B7194" s="39">
        <f t="shared" si="1"/>
        <v>52</v>
      </c>
      <c r="C7194" s="39" t="str">
        <f>IFERROR(__xludf.DUMMYFUNCTION("IF(ISBETWEEN(B7194,60,69), ""Old"", IF(ISBETWEEN(B7194, 20, 29), ""Young"", ""Other""))"),"Other")</f>
        <v>Other</v>
      </c>
    </row>
    <row r="7195" hidden="1">
      <c r="A7195" s="40">
        <v>25457.0</v>
      </c>
      <c r="B7195" s="39">
        <f t="shared" si="1"/>
        <v>52</v>
      </c>
      <c r="C7195" s="39" t="str">
        <f>IFERROR(__xludf.DUMMYFUNCTION("IF(ISBETWEEN(B7195,60,69), ""Old"", IF(ISBETWEEN(B7195, 20, 29), ""Young"", ""Other""))"),"Other")</f>
        <v>Other</v>
      </c>
    </row>
    <row r="7196" hidden="1">
      <c r="A7196" s="40">
        <v>25458.0</v>
      </c>
      <c r="B7196" s="39">
        <f t="shared" si="1"/>
        <v>52</v>
      </c>
      <c r="C7196" s="39" t="str">
        <f>IFERROR(__xludf.DUMMYFUNCTION("IF(ISBETWEEN(B7196,60,69), ""Old"", IF(ISBETWEEN(B7196, 20, 29), ""Young"", ""Other""))"),"Other")</f>
        <v>Other</v>
      </c>
    </row>
    <row r="7197" hidden="1">
      <c r="A7197" s="40">
        <v>25459.0</v>
      </c>
      <c r="B7197" s="39">
        <f t="shared" si="1"/>
        <v>52</v>
      </c>
      <c r="C7197" s="39" t="str">
        <f>IFERROR(__xludf.DUMMYFUNCTION("IF(ISBETWEEN(B7197,60,69), ""Old"", IF(ISBETWEEN(B7197, 20, 29), ""Young"", ""Other""))"),"Other")</f>
        <v>Other</v>
      </c>
    </row>
    <row r="7198" hidden="1">
      <c r="A7198" s="40">
        <v>25460.0</v>
      </c>
      <c r="B7198" s="39">
        <f t="shared" si="1"/>
        <v>52</v>
      </c>
      <c r="C7198" s="39" t="str">
        <f>IFERROR(__xludf.DUMMYFUNCTION("IF(ISBETWEEN(B7198,60,69), ""Old"", IF(ISBETWEEN(B7198, 20, 29), ""Young"", ""Other""))"),"Other")</f>
        <v>Other</v>
      </c>
    </row>
    <row r="7199" hidden="1">
      <c r="A7199" s="40">
        <v>25461.0</v>
      </c>
      <c r="B7199" s="39">
        <f t="shared" si="1"/>
        <v>52</v>
      </c>
      <c r="C7199" s="39" t="str">
        <f>IFERROR(__xludf.DUMMYFUNCTION("IF(ISBETWEEN(B7199,60,69), ""Old"", IF(ISBETWEEN(B7199, 20, 29), ""Young"", ""Other""))"),"Other")</f>
        <v>Other</v>
      </c>
    </row>
    <row r="7200" hidden="1">
      <c r="A7200" s="40">
        <v>25462.0</v>
      </c>
      <c r="B7200" s="39">
        <f t="shared" si="1"/>
        <v>52</v>
      </c>
      <c r="C7200" s="39" t="str">
        <f>IFERROR(__xludf.DUMMYFUNCTION("IF(ISBETWEEN(B7200,60,69), ""Old"", IF(ISBETWEEN(B7200, 20, 29), ""Young"", ""Other""))"),"Other")</f>
        <v>Other</v>
      </c>
    </row>
    <row r="7201" hidden="1">
      <c r="A7201" s="40">
        <v>25463.0</v>
      </c>
      <c r="B7201" s="39">
        <f t="shared" si="1"/>
        <v>52</v>
      </c>
      <c r="C7201" s="39" t="str">
        <f>IFERROR(__xludf.DUMMYFUNCTION("IF(ISBETWEEN(B7201,60,69), ""Old"", IF(ISBETWEEN(B7201, 20, 29), ""Young"", ""Other""))"),"Other")</f>
        <v>Other</v>
      </c>
    </row>
    <row r="7202" hidden="1">
      <c r="A7202" s="40">
        <v>25464.0</v>
      </c>
      <c r="B7202" s="39">
        <f t="shared" si="1"/>
        <v>52</v>
      </c>
      <c r="C7202" s="39" t="str">
        <f>IFERROR(__xludf.DUMMYFUNCTION("IF(ISBETWEEN(B7202,60,69), ""Old"", IF(ISBETWEEN(B7202, 20, 29), ""Young"", ""Other""))"),"Other")</f>
        <v>Other</v>
      </c>
    </row>
    <row r="7203" hidden="1">
      <c r="A7203" s="40">
        <v>25465.0</v>
      </c>
      <c r="B7203" s="39">
        <f t="shared" si="1"/>
        <v>52</v>
      </c>
      <c r="C7203" s="39" t="str">
        <f>IFERROR(__xludf.DUMMYFUNCTION("IF(ISBETWEEN(B7203,60,69), ""Old"", IF(ISBETWEEN(B7203, 20, 29), ""Young"", ""Other""))"),"Other")</f>
        <v>Other</v>
      </c>
    </row>
    <row r="7204" hidden="1">
      <c r="A7204" s="40">
        <v>25466.0</v>
      </c>
      <c r="B7204" s="39">
        <f t="shared" si="1"/>
        <v>52</v>
      </c>
      <c r="C7204" s="39" t="str">
        <f>IFERROR(__xludf.DUMMYFUNCTION("IF(ISBETWEEN(B7204,60,69), ""Old"", IF(ISBETWEEN(B7204, 20, 29), ""Young"", ""Other""))"),"Other")</f>
        <v>Other</v>
      </c>
    </row>
    <row r="7205" hidden="1">
      <c r="A7205" s="40">
        <v>25467.0</v>
      </c>
      <c r="B7205" s="39">
        <f t="shared" si="1"/>
        <v>52</v>
      </c>
      <c r="C7205" s="39" t="str">
        <f>IFERROR(__xludf.DUMMYFUNCTION("IF(ISBETWEEN(B7205,60,69), ""Old"", IF(ISBETWEEN(B7205, 20, 29), ""Young"", ""Other""))"),"Other")</f>
        <v>Other</v>
      </c>
    </row>
    <row r="7206" hidden="1">
      <c r="A7206" s="40">
        <v>25468.0</v>
      </c>
      <c r="B7206" s="39">
        <f t="shared" si="1"/>
        <v>52</v>
      </c>
      <c r="C7206" s="39" t="str">
        <f>IFERROR(__xludf.DUMMYFUNCTION("IF(ISBETWEEN(B7206,60,69), ""Old"", IF(ISBETWEEN(B7206, 20, 29), ""Young"", ""Other""))"),"Other")</f>
        <v>Other</v>
      </c>
    </row>
    <row r="7207" hidden="1">
      <c r="A7207" s="40">
        <v>25469.0</v>
      </c>
      <c r="B7207" s="39">
        <f t="shared" si="1"/>
        <v>52</v>
      </c>
      <c r="C7207" s="39" t="str">
        <f>IFERROR(__xludf.DUMMYFUNCTION("IF(ISBETWEEN(B7207,60,69), ""Old"", IF(ISBETWEEN(B7207, 20, 29), ""Young"", ""Other""))"),"Other")</f>
        <v>Other</v>
      </c>
    </row>
    <row r="7208" hidden="1">
      <c r="A7208" s="40">
        <v>25470.0</v>
      </c>
      <c r="B7208" s="39">
        <f t="shared" si="1"/>
        <v>52</v>
      </c>
      <c r="C7208" s="39" t="str">
        <f>IFERROR(__xludf.DUMMYFUNCTION("IF(ISBETWEEN(B7208,60,69), ""Old"", IF(ISBETWEEN(B7208, 20, 29), ""Young"", ""Other""))"),"Other")</f>
        <v>Other</v>
      </c>
    </row>
    <row r="7209" hidden="1">
      <c r="A7209" s="40">
        <v>25471.0</v>
      </c>
      <c r="B7209" s="39">
        <f t="shared" si="1"/>
        <v>52</v>
      </c>
      <c r="C7209" s="39" t="str">
        <f>IFERROR(__xludf.DUMMYFUNCTION("IF(ISBETWEEN(B7209,60,69), ""Old"", IF(ISBETWEEN(B7209, 20, 29), ""Young"", ""Other""))"),"Other")</f>
        <v>Other</v>
      </c>
    </row>
    <row r="7210" hidden="1">
      <c r="A7210" s="40">
        <v>25472.0</v>
      </c>
      <c r="B7210" s="39">
        <f t="shared" si="1"/>
        <v>52</v>
      </c>
      <c r="C7210" s="39" t="str">
        <f>IFERROR(__xludf.DUMMYFUNCTION("IF(ISBETWEEN(B7210,60,69), ""Old"", IF(ISBETWEEN(B7210, 20, 29), ""Young"", ""Other""))"),"Other")</f>
        <v>Other</v>
      </c>
    </row>
    <row r="7211" hidden="1">
      <c r="A7211" s="40">
        <v>25473.0</v>
      </c>
      <c r="B7211" s="39">
        <f t="shared" si="1"/>
        <v>52</v>
      </c>
      <c r="C7211" s="39" t="str">
        <f>IFERROR(__xludf.DUMMYFUNCTION("IF(ISBETWEEN(B7211,60,69), ""Old"", IF(ISBETWEEN(B7211, 20, 29), ""Young"", ""Other""))"),"Other")</f>
        <v>Other</v>
      </c>
    </row>
    <row r="7212" hidden="1">
      <c r="A7212" s="40">
        <v>25474.0</v>
      </c>
      <c r="B7212" s="39">
        <f t="shared" si="1"/>
        <v>52</v>
      </c>
      <c r="C7212" s="39" t="str">
        <f>IFERROR(__xludf.DUMMYFUNCTION("IF(ISBETWEEN(B7212,60,69), ""Old"", IF(ISBETWEEN(B7212, 20, 29), ""Young"", ""Other""))"),"Other")</f>
        <v>Other</v>
      </c>
    </row>
    <row r="7213" hidden="1">
      <c r="A7213" s="40">
        <v>25475.0</v>
      </c>
      <c r="B7213" s="39">
        <f t="shared" si="1"/>
        <v>52</v>
      </c>
      <c r="C7213" s="39" t="str">
        <f>IFERROR(__xludf.DUMMYFUNCTION("IF(ISBETWEEN(B7213,60,69), ""Old"", IF(ISBETWEEN(B7213, 20, 29), ""Young"", ""Other""))"),"Other")</f>
        <v>Other</v>
      </c>
    </row>
    <row r="7214" hidden="1">
      <c r="A7214" s="40">
        <v>25476.0</v>
      </c>
      <c r="B7214" s="39">
        <f t="shared" si="1"/>
        <v>52</v>
      </c>
      <c r="C7214" s="39" t="str">
        <f>IFERROR(__xludf.DUMMYFUNCTION("IF(ISBETWEEN(B7214,60,69), ""Old"", IF(ISBETWEEN(B7214, 20, 29), ""Young"", ""Other""))"),"Other")</f>
        <v>Other</v>
      </c>
    </row>
    <row r="7215" hidden="1">
      <c r="A7215" s="40">
        <v>25477.0</v>
      </c>
      <c r="B7215" s="39">
        <f t="shared" si="1"/>
        <v>52</v>
      </c>
      <c r="C7215" s="39" t="str">
        <f>IFERROR(__xludf.DUMMYFUNCTION("IF(ISBETWEEN(B7215,60,69), ""Old"", IF(ISBETWEEN(B7215, 20, 29), ""Young"", ""Other""))"),"Other")</f>
        <v>Other</v>
      </c>
    </row>
    <row r="7216" hidden="1">
      <c r="A7216" s="40">
        <v>25478.0</v>
      </c>
      <c r="B7216" s="39">
        <f t="shared" si="1"/>
        <v>52</v>
      </c>
      <c r="C7216" s="39" t="str">
        <f>IFERROR(__xludf.DUMMYFUNCTION("IF(ISBETWEEN(B7216,60,69), ""Old"", IF(ISBETWEEN(B7216, 20, 29), ""Young"", ""Other""))"),"Other")</f>
        <v>Other</v>
      </c>
    </row>
    <row r="7217" hidden="1">
      <c r="A7217" s="40">
        <v>25479.0</v>
      </c>
      <c r="B7217" s="39">
        <f t="shared" si="1"/>
        <v>52</v>
      </c>
      <c r="C7217" s="39" t="str">
        <f>IFERROR(__xludf.DUMMYFUNCTION("IF(ISBETWEEN(B7217,60,69), ""Old"", IF(ISBETWEEN(B7217, 20, 29), ""Young"", ""Other""))"),"Other")</f>
        <v>Other</v>
      </c>
    </row>
    <row r="7218" hidden="1">
      <c r="A7218" s="40">
        <v>25480.0</v>
      </c>
      <c r="B7218" s="39">
        <f t="shared" si="1"/>
        <v>52</v>
      </c>
      <c r="C7218" s="39" t="str">
        <f>IFERROR(__xludf.DUMMYFUNCTION("IF(ISBETWEEN(B7218,60,69), ""Old"", IF(ISBETWEEN(B7218, 20, 29), ""Young"", ""Other""))"),"Other")</f>
        <v>Other</v>
      </c>
    </row>
    <row r="7219" hidden="1">
      <c r="A7219" s="40">
        <v>25481.0</v>
      </c>
      <c r="B7219" s="39">
        <f t="shared" si="1"/>
        <v>52</v>
      </c>
      <c r="C7219" s="39" t="str">
        <f>IFERROR(__xludf.DUMMYFUNCTION("IF(ISBETWEEN(B7219,60,69), ""Old"", IF(ISBETWEEN(B7219, 20, 29), ""Young"", ""Other""))"),"Other")</f>
        <v>Other</v>
      </c>
    </row>
    <row r="7220" hidden="1">
      <c r="A7220" s="40">
        <v>25482.0</v>
      </c>
      <c r="B7220" s="39">
        <f t="shared" si="1"/>
        <v>52</v>
      </c>
      <c r="C7220" s="39" t="str">
        <f>IFERROR(__xludf.DUMMYFUNCTION("IF(ISBETWEEN(B7220,60,69), ""Old"", IF(ISBETWEEN(B7220, 20, 29), ""Young"", ""Other""))"),"Other")</f>
        <v>Other</v>
      </c>
    </row>
    <row r="7221" hidden="1">
      <c r="A7221" s="40">
        <v>25483.0</v>
      </c>
      <c r="B7221" s="39">
        <f t="shared" si="1"/>
        <v>52</v>
      </c>
      <c r="C7221" s="39" t="str">
        <f>IFERROR(__xludf.DUMMYFUNCTION("IF(ISBETWEEN(B7221,60,69), ""Old"", IF(ISBETWEEN(B7221, 20, 29), ""Young"", ""Other""))"),"Other")</f>
        <v>Other</v>
      </c>
    </row>
    <row r="7222" hidden="1">
      <c r="A7222" s="40">
        <v>25484.0</v>
      </c>
      <c r="B7222" s="39">
        <f t="shared" si="1"/>
        <v>52</v>
      </c>
      <c r="C7222" s="39" t="str">
        <f>IFERROR(__xludf.DUMMYFUNCTION("IF(ISBETWEEN(B7222,60,69), ""Old"", IF(ISBETWEEN(B7222, 20, 29), ""Young"", ""Other""))"),"Other")</f>
        <v>Other</v>
      </c>
    </row>
    <row r="7223" hidden="1">
      <c r="A7223" s="40">
        <v>25485.0</v>
      </c>
      <c r="B7223" s="39">
        <f t="shared" si="1"/>
        <v>52</v>
      </c>
      <c r="C7223" s="39" t="str">
        <f>IFERROR(__xludf.DUMMYFUNCTION("IF(ISBETWEEN(B7223,60,69), ""Old"", IF(ISBETWEEN(B7223, 20, 29), ""Young"", ""Other""))"),"Other")</f>
        <v>Other</v>
      </c>
    </row>
    <row r="7224" hidden="1">
      <c r="A7224" s="40">
        <v>25486.0</v>
      </c>
      <c r="B7224" s="39">
        <f t="shared" si="1"/>
        <v>52</v>
      </c>
      <c r="C7224" s="39" t="str">
        <f>IFERROR(__xludf.DUMMYFUNCTION("IF(ISBETWEEN(B7224,60,69), ""Old"", IF(ISBETWEEN(B7224, 20, 29), ""Young"", ""Other""))"),"Other")</f>
        <v>Other</v>
      </c>
    </row>
    <row r="7225" hidden="1">
      <c r="A7225" s="40">
        <v>25487.0</v>
      </c>
      <c r="B7225" s="39">
        <f t="shared" si="1"/>
        <v>52</v>
      </c>
      <c r="C7225" s="39" t="str">
        <f>IFERROR(__xludf.DUMMYFUNCTION("IF(ISBETWEEN(B7225,60,69), ""Old"", IF(ISBETWEEN(B7225, 20, 29), ""Young"", ""Other""))"),"Other")</f>
        <v>Other</v>
      </c>
    </row>
    <row r="7226" hidden="1">
      <c r="A7226" s="40">
        <v>25488.0</v>
      </c>
      <c r="B7226" s="39">
        <f t="shared" si="1"/>
        <v>52</v>
      </c>
      <c r="C7226" s="39" t="str">
        <f>IFERROR(__xludf.DUMMYFUNCTION("IF(ISBETWEEN(B7226,60,69), ""Old"", IF(ISBETWEEN(B7226, 20, 29), ""Young"", ""Other""))"),"Other")</f>
        <v>Other</v>
      </c>
    </row>
    <row r="7227" hidden="1">
      <c r="A7227" s="40">
        <v>25489.0</v>
      </c>
      <c r="B7227" s="39">
        <f t="shared" si="1"/>
        <v>52</v>
      </c>
      <c r="C7227" s="39" t="str">
        <f>IFERROR(__xludf.DUMMYFUNCTION("IF(ISBETWEEN(B7227,60,69), ""Old"", IF(ISBETWEEN(B7227, 20, 29), ""Young"", ""Other""))"),"Other")</f>
        <v>Other</v>
      </c>
    </row>
    <row r="7228" hidden="1">
      <c r="A7228" s="40">
        <v>25490.0</v>
      </c>
      <c r="B7228" s="39">
        <f t="shared" si="1"/>
        <v>52</v>
      </c>
      <c r="C7228" s="39" t="str">
        <f>IFERROR(__xludf.DUMMYFUNCTION("IF(ISBETWEEN(B7228,60,69), ""Old"", IF(ISBETWEEN(B7228, 20, 29), ""Young"", ""Other""))"),"Other")</f>
        <v>Other</v>
      </c>
    </row>
    <row r="7229" hidden="1">
      <c r="A7229" s="40">
        <v>25491.0</v>
      </c>
      <c r="B7229" s="39">
        <f t="shared" si="1"/>
        <v>52</v>
      </c>
      <c r="C7229" s="39" t="str">
        <f>IFERROR(__xludf.DUMMYFUNCTION("IF(ISBETWEEN(B7229,60,69), ""Old"", IF(ISBETWEEN(B7229, 20, 29), ""Young"", ""Other""))"),"Other")</f>
        <v>Other</v>
      </c>
    </row>
    <row r="7230" hidden="1">
      <c r="A7230" s="40">
        <v>25492.0</v>
      </c>
      <c r="B7230" s="39">
        <f t="shared" si="1"/>
        <v>52</v>
      </c>
      <c r="C7230" s="39" t="str">
        <f>IFERROR(__xludf.DUMMYFUNCTION("IF(ISBETWEEN(B7230,60,69), ""Old"", IF(ISBETWEEN(B7230, 20, 29), ""Young"", ""Other""))"),"Other")</f>
        <v>Other</v>
      </c>
    </row>
    <row r="7231" hidden="1">
      <c r="A7231" s="40">
        <v>25493.0</v>
      </c>
      <c r="B7231" s="39">
        <f t="shared" si="1"/>
        <v>52</v>
      </c>
      <c r="C7231" s="39" t="str">
        <f>IFERROR(__xludf.DUMMYFUNCTION("IF(ISBETWEEN(B7231,60,69), ""Old"", IF(ISBETWEEN(B7231, 20, 29), ""Young"", ""Other""))"),"Other")</f>
        <v>Other</v>
      </c>
    </row>
    <row r="7232" hidden="1">
      <c r="A7232" s="40">
        <v>25494.0</v>
      </c>
      <c r="B7232" s="39">
        <f t="shared" si="1"/>
        <v>52</v>
      </c>
      <c r="C7232" s="39" t="str">
        <f>IFERROR(__xludf.DUMMYFUNCTION("IF(ISBETWEEN(B7232,60,69), ""Old"", IF(ISBETWEEN(B7232, 20, 29), ""Young"", ""Other""))"),"Other")</f>
        <v>Other</v>
      </c>
    </row>
    <row r="7233" hidden="1">
      <c r="A7233" s="40">
        <v>25495.0</v>
      </c>
      <c r="B7233" s="39">
        <f t="shared" si="1"/>
        <v>52</v>
      </c>
      <c r="C7233" s="39" t="str">
        <f>IFERROR(__xludf.DUMMYFUNCTION("IF(ISBETWEEN(B7233,60,69), ""Old"", IF(ISBETWEEN(B7233, 20, 29), ""Young"", ""Other""))"),"Other")</f>
        <v>Other</v>
      </c>
    </row>
    <row r="7234" hidden="1">
      <c r="A7234" s="40">
        <v>25496.0</v>
      </c>
      <c r="B7234" s="39">
        <f t="shared" si="1"/>
        <v>52</v>
      </c>
      <c r="C7234" s="39" t="str">
        <f>IFERROR(__xludf.DUMMYFUNCTION("IF(ISBETWEEN(B7234,60,69), ""Old"", IF(ISBETWEEN(B7234, 20, 29), ""Young"", ""Other""))"),"Other")</f>
        <v>Other</v>
      </c>
    </row>
    <row r="7235" hidden="1">
      <c r="A7235" s="40">
        <v>25497.0</v>
      </c>
      <c r="B7235" s="39">
        <f t="shared" si="1"/>
        <v>52</v>
      </c>
      <c r="C7235" s="39" t="str">
        <f>IFERROR(__xludf.DUMMYFUNCTION("IF(ISBETWEEN(B7235,60,69), ""Old"", IF(ISBETWEEN(B7235, 20, 29), ""Young"", ""Other""))"),"Other")</f>
        <v>Other</v>
      </c>
    </row>
    <row r="7236" hidden="1">
      <c r="A7236" s="40">
        <v>25498.0</v>
      </c>
      <c r="B7236" s="39">
        <f t="shared" si="1"/>
        <v>52</v>
      </c>
      <c r="C7236" s="39" t="str">
        <f>IFERROR(__xludf.DUMMYFUNCTION("IF(ISBETWEEN(B7236,60,69), ""Old"", IF(ISBETWEEN(B7236, 20, 29), ""Young"", ""Other""))"),"Other")</f>
        <v>Other</v>
      </c>
    </row>
    <row r="7237" hidden="1">
      <c r="A7237" s="40">
        <v>25499.0</v>
      </c>
      <c r="B7237" s="39">
        <f t="shared" si="1"/>
        <v>52</v>
      </c>
      <c r="C7237" s="39" t="str">
        <f>IFERROR(__xludf.DUMMYFUNCTION("IF(ISBETWEEN(B7237,60,69), ""Old"", IF(ISBETWEEN(B7237, 20, 29), ""Young"", ""Other""))"),"Other")</f>
        <v>Other</v>
      </c>
    </row>
    <row r="7238" hidden="1">
      <c r="A7238" s="40">
        <v>25500.0</v>
      </c>
      <c r="B7238" s="39">
        <f t="shared" si="1"/>
        <v>52</v>
      </c>
      <c r="C7238" s="39" t="str">
        <f>IFERROR(__xludf.DUMMYFUNCTION("IF(ISBETWEEN(B7238,60,69), ""Old"", IF(ISBETWEEN(B7238, 20, 29), ""Young"", ""Other""))"),"Other")</f>
        <v>Other</v>
      </c>
    </row>
    <row r="7239" hidden="1">
      <c r="A7239" s="40">
        <v>25501.0</v>
      </c>
      <c r="B7239" s="39">
        <f t="shared" si="1"/>
        <v>52</v>
      </c>
      <c r="C7239" s="39" t="str">
        <f>IFERROR(__xludf.DUMMYFUNCTION("IF(ISBETWEEN(B7239,60,69), ""Old"", IF(ISBETWEEN(B7239, 20, 29), ""Young"", ""Other""))"),"Other")</f>
        <v>Other</v>
      </c>
    </row>
    <row r="7240" hidden="1">
      <c r="A7240" s="40">
        <v>25502.0</v>
      </c>
      <c r="B7240" s="39">
        <f t="shared" si="1"/>
        <v>52</v>
      </c>
      <c r="C7240" s="39" t="str">
        <f>IFERROR(__xludf.DUMMYFUNCTION("IF(ISBETWEEN(B7240,60,69), ""Old"", IF(ISBETWEEN(B7240, 20, 29), ""Young"", ""Other""))"),"Other")</f>
        <v>Other</v>
      </c>
    </row>
    <row r="7241" hidden="1">
      <c r="A7241" s="40">
        <v>25503.0</v>
      </c>
      <c r="B7241" s="39">
        <f t="shared" si="1"/>
        <v>52</v>
      </c>
      <c r="C7241" s="39" t="str">
        <f>IFERROR(__xludf.DUMMYFUNCTION("IF(ISBETWEEN(B7241,60,69), ""Old"", IF(ISBETWEEN(B7241, 20, 29), ""Young"", ""Other""))"),"Other")</f>
        <v>Other</v>
      </c>
    </row>
    <row r="7242" hidden="1">
      <c r="A7242" s="40">
        <v>25504.0</v>
      </c>
      <c r="B7242" s="39">
        <f t="shared" si="1"/>
        <v>52</v>
      </c>
      <c r="C7242" s="39" t="str">
        <f>IFERROR(__xludf.DUMMYFUNCTION("IF(ISBETWEEN(B7242,60,69), ""Old"", IF(ISBETWEEN(B7242, 20, 29), ""Young"", ""Other""))"),"Other")</f>
        <v>Other</v>
      </c>
    </row>
    <row r="7243" hidden="1">
      <c r="A7243" s="40">
        <v>25505.0</v>
      </c>
      <c r="B7243" s="39">
        <f t="shared" si="1"/>
        <v>52</v>
      </c>
      <c r="C7243" s="39" t="str">
        <f>IFERROR(__xludf.DUMMYFUNCTION("IF(ISBETWEEN(B7243,60,69), ""Old"", IF(ISBETWEEN(B7243, 20, 29), ""Young"", ""Other""))"),"Other")</f>
        <v>Other</v>
      </c>
    </row>
    <row r="7244" hidden="1">
      <c r="A7244" s="40">
        <v>25506.0</v>
      </c>
      <c r="B7244" s="39">
        <f t="shared" si="1"/>
        <v>52</v>
      </c>
      <c r="C7244" s="39" t="str">
        <f>IFERROR(__xludf.DUMMYFUNCTION("IF(ISBETWEEN(B7244,60,69), ""Old"", IF(ISBETWEEN(B7244, 20, 29), ""Young"", ""Other""))"),"Other")</f>
        <v>Other</v>
      </c>
    </row>
    <row r="7245" hidden="1">
      <c r="A7245" s="40">
        <v>25507.0</v>
      </c>
      <c r="B7245" s="39">
        <f t="shared" si="1"/>
        <v>52</v>
      </c>
      <c r="C7245" s="39" t="str">
        <f>IFERROR(__xludf.DUMMYFUNCTION("IF(ISBETWEEN(B7245,60,69), ""Old"", IF(ISBETWEEN(B7245, 20, 29), ""Young"", ""Other""))"),"Other")</f>
        <v>Other</v>
      </c>
    </row>
    <row r="7246" hidden="1">
      <c r="A7246" s="40">
        <v>25508.0</v>
      </c>
      <c r="B7246" s="39">
        <f t="shared" si="1"/>
        <v>52</v>
      </c>
      <c r="C7246" s="39" t="str">
        <f>IFERROR(__xludf.DUMMYFUNCTION("IF(ISBETWEEN(B7246,60,69), ""Old"", IF(ISBETWEEN(B7246, 20, 29), ""Young"", ""Other""))"),"Other")</f>
        <v>Other</v>
      </c>
    </row>
    <row r="7247" hidden="1">
      <c r="A7247" s="40">
        <v>25509.0</v>
      </c>
      <c r="B7247" s="39">
        <f t="shared" si="1"/>
        <v>52</v>
      </c>
      <c r="C7247" s="39" t="str">
        <f>IFERROR(__xludf.DUMMYFUNCTION("IF(ISBETWEEN(B7247,60,69), ""Old"", IF(ISBETWEEN(B7247, 20, 29), ""Young"", ""Other""))"),"Other")</f>
        <v>Other</v>
      </c>
    </row>
    <row r="7248" hidden="1">
      <c r="A7248" s="40">
        <v>25510.0</v>
      </c>
      <c r="B7248" s="39">
        <f t="shared" si="1"/>
        <v>52</v>
      </c>
      <c r="C7248" s="39" t="str">
        <f>IFERROR(__xludf.DUMMYFUNCTION("IF(ISBETWEEN(B7248,60,69), ""Old"", IF(ISBETWEEN(B7248, 20, 29), ""Young"", ""Other""))"),"Other")</f>
        <v>Other</v>
      </c>
    </row>
    <row r="7249" hidden="1">
      <c r="A7249" s="40">
        <v>25511.0</v>
      </c>
      <c r="B7249" s="39">
        <f t="shared" si="1"/>
        <v>52</v>
      </c>
      <c r="C7249" s="39" t="str">
        <f>IFERROR(__xludf.DUMMYFUNCTION("IF(ISBETWEEN(B7249,60,69), ""Old"", IF(ISBETWEEN(B7249, 20, 29), ""Young"", ""Other""))"),"Other")</f>
        <v>Other</v>
      </c>
    </row>
    <row r="7250" hidden="1">
      <c r="A7250" s="40">
        <v>25512.0</v>
      </c>
      <c r="B7250" s="39">
        <f t="shared" si="1"/>
        <v>52</v>
      </c>
      <c r="C7250" s="39" t="str">
        <f>IFERROR(__xludf.DUMMYFUNCTION("IF(ISBETWEEN(B7250,60,69), ""Old"", IF(ISBETWEEN(B7250, 20, 29), ""Young"", ""Other""))"),"Other")</f>
        <v>Other</v>
      </c>
    </row>
    <row r="7251" hidden="1">
      <c r="A7251" s="40">
        <v>25513.0</v>
      </c>
      <c r="B7251" s="39">
        <f t="shared" si="1"/>
        <v>52</v>
      </c>
      <c r="C7251" s="39" t="str">
        <f>IFERROR(__xludf.DUMMYFUNCTION("IF(ISBETWEEN(B7251,60,69), ""Old"", IF(ISBETWEEN(B7251, 20, 29), ""Young"", ""Other""))"),"Other")</f>
        <v>Other</v>
      </c>
    </row>
    <row r="7252" hidden="1">
      <c r="A7252" s="40">
        <v>25514.0</v>
      </c>
      <c r="B7252" s="39">
        <f t="shared" si="1"/>
        <v>52</v>
      </c>
      <c r="C7252" s="39" t="str">
        <f>IFERROR(__xludf.DUMMYFUNCTION("IF(ISBETWEEN(B7252,60,69), ""Old"", IF(ISBETWEEN(B7252, 20, 29), ""Young"", ""Other""))"),"Other")</f>
        <v>Other</v>
      </c>
    </row>
    <row r="7253" hidden="1">
      <c r="A7253" s="40">
        <v>25515.0</v>
      </c>
      <c r="B7253" s="39">
        <f t="shared" si="1"/>
        <v>52</v>
      </c>
      <c r="C7253" s="39" t="str">
        <f>IFERROR(__xludf.DUMMYFUNCTION("IF(ISBETWEEN(B7253,60,69), ""Old"", IF(ISBETWEEN(B7253, 20, 29), ""Young"", ""Other""))"),"Other")</f>
        <v>Other</v>
      </c>
    </row>
    <row r="7254" hidden="1">
      <c r="A7254" s="40">
        <v>25516.0</v>
      </c>
      <c r="B7254" s="39">
        <f t="shared" si="1"/>
        <v>52</v>
      </c>
      <c r="C7254" s="39" t="str">
        <f>IFERROR(__xludf.DUMMYFUNCTION("IF(ISBETWEEN(B7254,60,69), ""Old"", IF(ISBETWEEN(B7254, 20, 29), ""Young"", ""Other""))"),"Other")</f>
        <v>Other</v>
      </c>
    </row>
    <row r="7255" hidden="1">
      <c r="A7255" s="40">
        <v>25517.0</v>
      </c>
      <c r="B7255" s="39">
        <f t="shared" si="1"/>
        <v>52</v>
      </c>
      <c r="C7255" s="39" t="str">
        <f>IFERROR(__xludf.DUMMYFUNCTION("IF(ISBETWEEN(B7255,60,69), ""Old"", IF(ISBETWEEN(B7255, 20, 29), ""Young"", ""Other""))"),"Other")</f>
        <v>Other</v>
      </c>
    </row>
    <row r="7256" hidden="1">
      <c r="A7256" s="40">
        <v>25518.0</v>
      </c>
      <c r="B7256" s="39">
        <f t="shared" si="1"/>
        <v>52</v>
      </c>
      <c r="C7256" s="39" t="str">
        <f>IFERROR(__xludf.DUMMYFUNCTION("IF(ISBETWEEN(B7256,60,69), ""Old"", IF(ISBETWEEN(B7256, 20, 29), ""Young"", ""Other""))"),"Other")</f>
        <v>Other</v>
      </c>
    </row>
    <row r="7257" hidden="1">
      <c r="A7257" s="40">
        <v>25519.0</v>
      </c>
      <c r="B7257" s="39">
        <f t="shared" si="1"/>
        <v>52</v>
      </c>
      <c r="C7257" s="39" t="str">
        <f>IFERROR(__xludf.DUMMYFUNCTION("IF(ISBETWEEN(B7257,60,69), ""Old"", IF(ISBETWEEN(B7257, 20, 29), ""Young"", ""Other""))"),"Other")</f>
        <v>Other</v>
      </c>
    </row>
    <row r="7258" hidden="1">
      <c r="A7258" s="40">
        <v>25520.0</v>
      </c>
      <c r="B7258" s="39">
        <f t="shared" si="1"/>
        <v>52</v>
      </c>
      <c r="C7258" s="39" t="str">
        <f>IFERROR(__xludf.DUMMYFUNCTION("IF(ISBETWEEN(B7258,60,69), ""Old"", IF(ISBETWEEN(B7258, 20, 29), ""Young"", ""Other""))"),"Other")</f>
        <v>Other</v>
      </c>
    </row>
    <row r="7259" hidden="1">
      <c r="A7259" s="40">
        <v>25521.0</v>
      </c>
      <c r="B7259" s="39">
        <f t="shared" si="1"/>
        <v>52</v>
      </c>
      <c r="C7259" s="39" t="str">
        <f>IFERROR(__xludf.DUMMYFUNCTION("IF(ISBETWEEN(B7259,60,69), ""Old"", IF(ISBETWEEN(B7259, 20, 29), ""Young"", ""Other""))"),"Other")</f>
        <v>Other</v>
      </c>
    </row>
    <row r="7260" hidden="1">
      <c r="A7260" s="40">
        <v>25522.0</v>
      </c>
      <c r="B7260" s="39">
        <f t="shared" si="1"/>
        <v>52</v>
      </c>
      <c r="C7260" s="39" t="str">
        <f>IFERROR(__xludf.DUMMYFUNCTION("IF(ISBETWEEN(B7260,60,69), ""Old"", IF(ISBETWEEN(B7260, 20, 29), ""Young"", ""Other""))"),"Other")</f>
        <v>Other</v>
      </c>
    </row>
    <row r="7261" hidden="1">
      <c r="A7261" s="40">
        <v>25523.0</v>
      </c>
      <c r="B7261" s="39">
        <f t="shared" si="1"/>
        <v>52</v>
      </c>
      <c r="C7261" s="39" t="str">
        <f>IFERROR(__xludf.DUMMYFUNCTION("IF(ISBETWEEN(B7261,60,69), ""Old"", IF(ISBETWEEN(B7261, 20, 29), ""Young"", ""Other""))"),"Other")</f>
        <v>Other</v>
      </c>
    </row>
    <row r="7262" hidden="1">
      <c r="A7262" s="40">
        <v>25524.0</v>
      </c>
      <c r="B7262" s="39">
        <f t="shared" si="1"/>
        <v>52</v>
      </c>
      <c r="C7262" s="39" t="str">
        <f>IFERROR(__xludf.DUMMYFUNCTION("IF(ISBETWEEN(B7262,60,69), ""Old"", IF(ISBETWEEN(B7262, 20, 29), ""Young"", ""Other""))"),"Other")</f>
        <v>Other</v>
      </c>
    </row>
    <row r="7263" hidden="1">
      <c r="A7263" s="40">
        <v>25525.0</v>
      </c>
      <c r="B7263" s="39">
        <f t="shared" si="1"/>
        <v>52</v>
      </c>
      <c r="C7263" s="39" t="str">
        <f>IFERROR(__xludf.DUMMYFUNCTION("IF(ISBETWEEN(B7263,60,69), ""Old"", IF(ISBETWEEN(B7263, 20, 29), ""Young"", ""Other""))"),"Other")</f>
        <v>Other</v>
      </c>
    </row>
    <row r="7264" hidden="1">
      <c r="A7264" s="40">
        <v>25526.0</v>
      </c>
      <c r="B7264" s="39">
        <f t="shared" si="1"/>
        <v>52</v>
      </c>
      <c r="C7264" s="39" t="str">
        <f>IFERROR(__xludf.DUMMYFUNCTION("IF(ISBETWEEN(B7264,60,69), ""Old"", IF(ISBETWEEN(B7264, 20, 29), ""Young"", ""Other""))"),"Other")</f>
        <v>Other</v>
      </c>
    </row>
    <row r="7265" hidden="1">
      <c r="A7265" s="40">
        <v>25527.0</v>
      </c>
      <c r="B7265" s="39">
        <f t="shared" si="1"/>
        <v>52</v>
      </c>
      <c r="C7265" s="39" t="str">
        <f>IFERROR(__xludf.DUMMYFUNCTION("IF(ISBETWEEN(B7265,60,69), ""Old"", IF(ISBETWEEN(B7265, 20, 29), ""Young"", ""Other""))"),"Other")</f>
        <v>Other</v>
      </c>
    </row>
    <row r="7266" hidden="1">
      <c r="A7266" s="40">
        <v>25528.0</v>
      </c>
      <c r="B7266" s="39">
        <f t="shared" si="1"/>
        <v>52</v>
      </c>
      <c r="C7266" s="39" t="str">
        <f>IFERROR(__xludf.DUMMYFUNCTION("IF(ISBETWEEN(B7266,60,69), ""Old"", IF(ISBETWEEN(B7266, 20, 29), ""Young"", ""Other""))"),"Other")</f>
        <v>Other</v>
      </c>
    </row>
    <row r="7267" hidden="1">
      <c r="A7267" s="40">
        <v>25529.0</v>
      </c>
      <c r="B7267" s="39">
        <f t="shared" si="1"/>
        <v>52</v>
      </c>
      <c r="C7267" s="39" t="str">
        <f>IFERROR(__xludf.DUMMYFUNCTION("IF(ISBETWEEN(B7267,60,69), ""Old"", IF(ISBETWEEN(B7267, 20, 29), ""Young"", ""Other""))"),"Other")</f>
        <v>Other</v>
      </c>
    </row>
    <row r="7268" hidden="1">
      <c r="A7268" s="40">
        <v>25530.0</v>
      </c>
      <c r="B7268" s="39">
        <f t="shared" si="1"/>
        <v>52</v>
      </c>
      <c r="C7268" s="39" t="str">
        <f>IFERROR(__xludf.DUMMYFUNCTION("IF(ISBETWEEN(B7268,60,69), ""Old"", IF(ISBETWEEN(B7268, 20, 29), ""Young"", ""Other""))"),"Other")</f>
        <v>Other</v>
      </c>
    </row>
    <row r="7269" hidden="1">
      <c r="A7269" s="40">
        <v>25531.0</v>
      </c>
      <c r="B7269" s="39">
        <f t="shared" si="1"/>
        <v>52</v>
      </c>
      <c r="C7269" s="39" t="str">
        <f>IFERROR(__xludf.DUMMYFUNCTION("IF(ISBETWEEN(B7269,60,69), ""Old"", IF(ISBETWEEN(B7269, 20, 29), ""Young"", ""Other""))"),"Other")</f>
        <v>Other</v>
      </c>
    </row>
    <row r="7270" hidden="1">
      <c r="A7270" s="40">
        <v>25532.0</v>
      </c>
      <c r="B7270" s="39">
        <f t="shared" si="1"/>
        <v>52</v>
      </c>
      <c r="C7270" s="39" t="str">
        <f>IFERROR(__xludf.DUMMYFUNCTION("IF(ISBETWEEN(B7270,60,69), ""Old"", IF(ISBETWEEN(B7270, 20, 29), ""Young"", ""Other""))"),"Other")</f>
        <v>Other</v>
      </c>
    </row>
    <row r="7271" hidden="1">
      <c r="A7271" s="40">
        <v>25533.0</v>
      </c>
      <c r="B7271" s="39">
        <f t="shared" si="1"/>
        <v>52</v>
      </c>
      <c r="C7271" s="39" t="str">
        <f>IFERROR(__xludf.DUMMYFUNCTION("IF(ISBETWEEN(B7271,60,69), ""Old"", IF(ISBETWEEN(B7271, 20, 29), ""Young"", ""Other""))"),"Other")</f>
        <v>Other</v>
      </c>
    </row>
    <row r="7272" hidden="1">
      <c r="A7272" s="40">
        <v>25534.0</v>
      </c>
      <c r="B7272" s="39">
        <f t="shared" si="1"/>
        <v>52</v>
      </c>
      <c r="C7272" s="39" t="str">
        <f>IFERROR(__xludf.DUMMYFUNCTION("IF(ISBETWEEN(B7272,60,69), ""Old"", IF(ISBETWEEN(B7272, 20, 29), ""Young"", ""Other""))"),"Other")</f>
        <v>Other</v>
      </c>
    </row>
    <row r="7273" hidden="1">
      <c r="A7273" s="40">
        <v>25535.0</v>
      </c>
      <c r="B7273" s="39">
        <f t="shared" si="1"/>
        <v>52</v>
      </c>
      <c r="C7273" s="39" t="str">
        <f>IFERROR(__xludf.DUMMYFUNCTION("IF(ISBETWEEN(B7273,60,69), ""Old"", IF(ISBETWEEN(B7273, 20, 29), ""Young"", ""Other""))"),"Other")</f>
        <v>Other</v>
      </c>
    </row>
    <row r="7274" hidden="1">
      <c r="A7274" s="40">
        <v>25536.0</v>
      </c>
      <c r="B7274" s="39">
        <f t="shared" si="1"/>
        <v>52</v>
      </c>
      <c r="C7274" s="39" t="str">
        <f>IFERROR(__xludf.DUMMYFUNCTION("IF(ISBETWEEN(B7274,60,69), ""Old"", IF(ISBETWEEN(B7274, 20, 29), ""Young"", ""Other""))"),"Other")</f>
        <v>Other</v>
      </c>
    </row>
    <row r="7275" hidden="1">
      <c r="A7275" s="40">
        <v>25537.0</v>
      </c>
      <c r="B7275" s="39">
        <f t="shared" si="1"/>
        <v>52</v>
      </c>
      <c r="C7275" s="39" t="str">
        <f>IFERROR(__xludf.DUMMYFUNCTION("IF(ISBETWEEN(B7275,60,69), ""Old"", IF(ISBETWEEN(B7275, 20, 29), ""Young"", ""Other""))"),"Other")</f>
        <v>Other</v>
      </c>
    </row>
    <row r="7276" hidden="1">
      <c r="A7276" s="40">
        <v>25538.0</v>
      </c>
      <c r="B7276" s="39">
        <f t="shared" si="1"/>
        <v>52</v>
      </c>
      <c r="C7276" s="39" t="str">
        <f>IFERROR(__xludf.DUMMYFUNCTION("IF(ISBETWEEN(B7276,60,69), ""Old"", IF(ISBETWEEN(B7276, 20, 29), ""Young"", ""Other""))"),"Other")</f>
        <v>Other</v>
      </c>
    </row>
    <row r="7277" hidden="1">
      <c r="A7277" s="40">
        <v>25539.0</v>
      </c>
      <c r="B7277" s="39">
        <f t="shared" si="1"/>
        <v>52</v>
      </c>
      <c r="C7277" s="39" t="str">
        <f>IFERROR(__xludf.DUMMYFUNCTION("IF(ISBETWEEN(B7277,60,69), ""Old"", IF(ISBETWEEN(B7277, 20, 29), ""Young"", ""Other""))"),"Other")</f>
        <v>Other</v>
      </c>
    </row>
    <row r="7278" hidden="1">
      <c r="A7278" s="40">
        <v>25540.0</v>
      </c>
      <c r="B7278" s="39">
        <f t="shared" si="1"/>
        <v>52</v>
      </c>
      <c r="C7278" s="39" t="str">
        <f>IFERROR(__xludf.DUMMYFUNCTION("IF(ISBETWEEN(B7278,60,69), ""Old"", IF(ISBETWEEN(B7278, 20, 29), ""Young"", ""Other""))"),"Other")</f>
        <v>Other</v>
      </c>
    </row>
    <row r="7279" hidden="1">
      <c r="A7279" s="40">
        <v>25541.0</v>
      </c>
      <c r="B7279" s="39">
        <f t="shared" si="1"/>
        <v>52</v>
      </c>
      <c r="C7279" s="39" t="str">
        <f>IFERROR(__xludf.DUMMYFUNCTION("IF(ISBETWEEN(B7279,60,69), ""Old"", IF(ISBETWEEN(B7279, 20, 29), ""Young"", ""Other""))"),"Other")</f>
        <v>Other</v>
      </c>
    </row>
    <row r="7280" hidden="1">
      <c r="A7280" s="40">
        <v>25542.0</v>
      </c>
      <c r="B7280" s="39">
        <f t="shared" si="1"/>
        <v>52</v>
      </c>
      <c r="C7280" s="39" t="str">
        <f>IFERROR(__xludf.DUMMYFUNCTION("IF(ISBETWEEN(B7280,60,69), ""Old"", IF(ISBETWEEN(B7280, 20, 29), ""Young"", ""Other""))"),"Other")</f>
        <v>Other</v>
      </c>
    </row>
    <row r="7281" hidden="1">
      <c r="A7281" s="40">
        <v>25543.0</v>
      </c>
      <c r="B7281" s="39">
        <f t="shared" si="1"/>
        <v>52</v>
      </c>
      <c r="C7281" s="39" t="str">
        <f>IFERROR(__xludf.DUMMYFUNCTION("IF(ISBETWEEN(B7281,60,69), ""Old"", IF(ISBETWEEN(B7281, 20, 29), ""Young"", ""Other""))"),"Other")</f>
        <v>Other</v>
      </c>
    </row>
    <row r="7282" hidden="1">
      <c r="A7282" s="40">
        <v>25544.0</v>
      </c>
      <c r="B7282" s="39">
        <f t="shared" si="1"/>
        <v>52</v>
      </c>
      <c r="C7282" s="39" t="str">
        <f>IFERROR(__xludf.DUMMYFUNCTION("IF(ISBETWEEN(B7282,60,69), ""Old"", IF(ISBETWEEN(B7282, 20, 29), ""Young"", ""Other""))"),"Other")</f>
        <v>Other</v>
      </c>
    </row>
    <row r="7283" hidden="1">
      <c r="A7283" s="40">
        <v>25545.0</v>
      </c>
      <c r="B7283" s="39">
        <f t="shared" si="1"/>
        <v>52</v>
      </c>
      <c r="C7283" s="39" t="str">
        <f>IFERROR(__xludf.DUMMYFUNCTION("IF(ISBETWEEN(B7283,60,69), ""Old"", IF(ISBETWEEN(B7283, 20, 29), ""Young"", ""Other""))"),"Other")</f>
        <v>Other</v>
      </c>
    </row>
    <row r="7284" hidden="1">
      <c r="A7284" s="40">
        <v>25546.0</v>
      </c>
      <c r="B7284" s="39">
        <f t="shared" si="1"/>
        <v>52</v>
      </c>
      <c r="C7284" s="39" t="str">
        <f>IFERROR(__xludf.DUMMYFUNCTION("IF(ISBETWEEN(B7284,60,69), ""Old"", IF(ISBETWEEN(B7284, 20, 29), ""Young"", ""Other""))"),"Other")</f>
        <v>Other</v>
      </c>
    </row>
    <row r="7285" hidden="1">
      <c r="A7285" s="40">
        <v>25547.0</v>
      </c>
      <c r="B7285" s="39">
        <f t="shared" si="1"/>
        <v>52</v>
      </c>
      <c r="C7285" s="39" t="str">
        <f>IFERROR(__xludf.DUMMYFUNCTION("IF(ISBETWEEN(B7285,60,69), ""Old"", IF(ISBETWEEN(B7285, 20, 29), ""Young"", ""Other""))"),"Other")</f>
        <v>Other</v>
      </c>
    </row>
    <row r="7286" hidden="1">
      <c r="A7286" s="40">
        <v>25548.0</v>
      </c>
      <c r="B7286" s="39">
        <f t="shared" si="1"/>
        <v>52</v>
      </c>
      <c r="C7286" s="39" t="str">
        <f>IFERROR(__xludf.DUMMYFUNCTION("IF(ISBETWEEN(B7286,60,69), ""Old"", IF(ISBETWEEN(B7286, 20, 29), ""Young"", ""Other""))"),"Other")</f>
        <v>Other</v>
      </c>
    </row>
    <row r="7287" hidden="1">
      <c r="A7287" s="40">
        <v>25549.0</v>
      </c>
      <c r="B7287" s="39">
        <f t="shared" si="1"/>
        <v>52</v>
      </c>
      <c r="C7287" s="39" t="str">
        <f>IFERROR(__xludf.DUMMYFUNCTION("IF(ISBETWEEN(B7287,60,69), ""Old"", IF(ISBETWEEN(B7287, 20, 29), ""Young"", ""Other""))"),"Other")</f>
        <v>Other</v>
      </c>
    </row>
    <row r="7288" hidden="1">
      <c r="A7288" s="40">
        <v>25550.0</v>
      </c>
      <c r="B7288" s="39">
        <f t="shared" si="1"/>
        <v>52</v>
      </c>
      <c r="C7288" s="39" t="str">
        <f>IFERROR(__xludf.DUMMYFUNCTION("IF(ISBETWEEN(B7288,60,69), ""Old"", IF(ISBETWEEN(B7288, 20, 29), ""Young"", ""Other""))"),"Other")</f>
        <v>Other</v>
      </c>
    </row>
    <row r="7289" hidden="1">
      <c r="A7289" s="40">
        <v>25551.0</v>
      </c>
      <c r="B7289" s="39">
        <f t="shared" si="1"/>
        <v>52</v>
      </c>
      <c r="C7289" s="39" t="str">
        <f>IFERROR(__xludf.DUMMYFUNCTION("IF(ISBETWEEN(B7289,60,69), ""Old"", IF(ISBETWEEN(B7289, 20, 29), ""Young"", ""Other""))"),"Other")</f>
        <v>Other</v>
      </c>
    </row>
    <row r="7290" hidden="1">
      <c r="A7290" s="40">
        <v>25552.0</v>
      </c>
      <c r="B7290" s="39">
        <f t="shared" si="1"/>
        <v>52</v>
      </c>
      <c r="C7290" s="39" t="str">
        <f>IFERROR(__xludf.DUMMYFUNCTION("IF(ISBETWEEN(B7290,60,69), ""Old"", IF(ISBETWEEN(B7290, 20, 29), ""Young"", ""Other""))"),"Other")</f>
        <v>Other</v>
      </c>
    </row>
    <row r="7291" hidden="1">
      <c r="A7291" s="40">
        <v>25553.0</v>
      </c>
      <c r="B7291" s="39">
        <f t="shared" si="1"/>
        <v>52</v>
      </c>
      <c r="C7291" s="39" t="str">
        <f>IFERROR(__xludf.DUMMYFUNCTION("IF(ISBETWEEN(B7291,60,69), ""Old"", IF(ISBETWEEN(B7291, 20, 29), ""Young"", ""Other""))"),"Other")</f>
        <v>Other</v>
      </c>
    </row>
    <row r="7292" hidden="1">
      <c r="A7292" s="40">
        <v>25554.0</v>
      </c>
      <c r="B7292" s="39">
        <f t="shared" si="1"/>
        <v>52</v>
      </c>
      <c r="C7292" s="39" t="str">
        <f>IFERROR(__xludf.DUMMYFUNCTION("IF(ISBETWEEN(B7292,60,69), ""Old"", IF(ISBETWEEN(B7292, 20, 29), ""Young"", ""Other""))"),"Other")</f>
        <v>Other</v>
      </c>
    </row>
    <row r="7293" hidden="1">
      <c r="A7293" s="40">
        <v>25555.0</v>
      </c>
      <c r="B7293" s="39">
        <f t="shared" si="1"/>
        <v>52</v>
      </c>
      <c r="C7293" s="39" t="str">
        <f>IFERROR(__xludf.DUMMYFUNCTION("IF(ISBETWEEN(B7293,60,69), ""Old"", IF(ISBETWEEN(B7293, 20, 29), ""Young"", ""Other""))"),"Other")</f>
        <v>Other</v>
      </c>
    </row>
    <row r="7294" hidden="1">
      <c r="A7294" s="40">
        <v>25556.0</v>
      </c>
      <c r="B7294" s="39">
        <f t="shared" si="1"/>
        <v>52</v>
      </c>
      <c r="C7294" s="39" t="str">
        <f>IFERROR(__xludf.DUMMYFUNCTION("IF(ISBETWEEN(B7294,60,69), ""Old"", IF(ISBETWEEN(B7294, 20, 29), ""Young"", ""Other""))"),"Other")</f>
        <v>Other</v>
      </c>
    </row>
    <row r="7295" hidden="1">
      <c r="A7295" s="40">
        <v>25557.0</v>
      </c>
      <c r="B7295" s="39">
        <f t="shared" si="1"/>
        <v>52</v>
      </c>
      <c r="C7295" s="39" t="str">
        <f>IFERROR(__xludf.DUMMYFUNCTION("IF(ISBETWEEN(B7295,60,69), ""Old"", IF(ISBETWEEN(B7295, 20, 29), ""Young"", ""Other""))"),"Other")</f>
        <v>Other</v>
      </c>
    </row>
    <row r="7296" hidden="1">
      <c r="A7296" s="40">
        <v>25558.0</v>
      </c>
      <c r="B7296" s="39">
        <f t="shared" si="1"/>
        <v>52</v>
      </c>
      <c r="C7296" s="39" t="str">
        <f>IFERROR(__xludf.DUMMYFUNCTION("IF(ISBETWEEN(B7296,60,69), ""Old"", IF(ISBETWEEN(B7296, 20, 29), ""Young"", ""Other""))"),"Other")</f>
        <v>Other</v>
      </c>
    </row>
    <row r="7297" hidden="1">
      <c r="A7297" s="40">
        <v>25559.0</v>
      </c>
      <c r="B7297" s="39">
        <f t="shared" si="1"/>
        <v>52</v>
      </c>
      <c r="C7297" s="39" t="str">
        <f>IFERROR(__xludf.DUMMYFUNCTION("IF(ISBETWEEN(B7297,60,69), ""Old"", IF(ISBETWEEN(B7297, 20, 29), ""Young"", ""Other""))"),"Other")</f>
        <v>Other</v>
      </c>
    </row>
    <row r="7298" hidden="1">
      <c r="A7298" s="40">
        <v>25560.0</v>
      </c>
      <c r="B7298" s="39">
        <f t="shared" si="1"/>
        <v>52</v>
      </c>
      <c r="C7298" s="39" t="str">
        <f>IFERROR(__xludf.DUMMYFUNCTION("IF(ISBETWEEN(B7298,60,69), ""Old"", IF(ISBETWEEN(B7298, 20, 29), ""Young"", ""Other""))"),"Other")</f>
        <v>Other</v>
      </c>
    </row>
    <row r="7299" hidden="1">
      <c r="A7299" s="40">
        <v>25561.0</v>
      </c>
      <c r="B7299" s="39">
        <f t="shared" si="1"/>
        <v>52</v>
      </c>
      <c r="C7299" s="39" t="str">
        <f>IFERROR(__xludf.DUMMYFUNCTION("IF(ISBETWEEN(B7299,60,69), ""Old"", IF(ISBETWEEN(B7299, 20, 29), ""Young"", ""Other""))"),"Other")</f>
        <v>Other</v>
      </c>
    </row>
    <row r="7300" hidden="1">
      <c r="A7300" s="40">
        <v>25562.0</v>
      </c>
      <c r="B7300" s="39">
        <f t="shared" si="1"/>
        <v>52</v>
      </c>
      <c r="C7300" s="39" t="str">
        <f>IFERROR(__xludf.DUMMYFUNCTION("IF(ISBETWEEN(B7300,60,69), ""Old"", IF(ISBETWEEN(B7300, 20, 29), ""Young"", ""Other""))"),"Other")</f>
        <v>Other</v>
      </c>
    </row>
    <row r="7301" hidden="1">
      <c r="A7301" s="40">
        <v>25563.0</v>
      </c>
      <c r="B7301" s="39">
        <f t="shared" si="1"/>
        <v>52</v>
      </c>
      <c r="C7301" s="39" t="str">
        <f>IFERROR(__xludf.DUMMYFUNCTION("IF(ISBETWEEN(B7301,60,69), ""Old"", IF(ISBETWEEN(B7301, 20, 29), ""Young"", ""Other""))"),"Other")</f>
        <v>Other</v>
      </c>
    </row>
    <row r="7302" hidden="1">
      <c r="A7302" s="40">
        <v>25564.0</v>
      </c>
      <c r="B7302" s="39">
        <f t="shared" si="1"/>
        <v>52</v>
      </c>
      <c r="C7302" s="39" t="str">
        <f>IFERROR(__xludf.DUMMYFUNCTION("IF(ISBETWEEN(B7302,60,69), ""Old"", IF(ISBETWEEN(B7302, 20, 29), ""Young"", ""Other""))"),"Other")</f>
        <v>Other</v>
      </c>
    </row>
    <row r="7303" hidden="1">
      <c r="A7303" s="40">
        <v>25565.0</v>
      </c>
      <c r="B7303" s="39">
        <f t="shared" si="1"/>
        <v>52</v>
      </c>
      <c r="C7303" s="39" t="str">
        <f>IFERROR(__xludf.DUMMYFUNCTION("IF(ISBETWEEN(B7303,60,69), ""Old"", IF(ISBETWEEN(B7303, 20, 29), ""Young"", ""Other""))"),"Other")</f>
        <v>Other</v>
      </c>
    </row>
    <row r="7304" hidden="1">
      <c r="A7304" s="40">
        <v>25566.0</v>
      </c>
      <c r="B7304" s="39">
        <f t="shared" si="1"/>
        <v>52</v>
      </c>
      <c r="C7304" s="39" t="str">
        <f>IFERROR(__xludf.DUMMYFUNCTION("IF(ISBETWEEN(B7304,60,69), ""Old"", IF(ISBETWEEN(B7304, 20, 29), ""Young"", ""Other""))"),"Other")</f>
        <v>Other</v>
      </c>
    </row>
    <row r="7305" hidden="1">
      <c r="A7305" s="40">
        <v>25567.0</v>
      </c>
      <c r="B7305" s="39">
        <f t="shared" si="1"/>
        <v>52</v>
      </c>
      <c r="C7305" s="39" t="str">
        <f>IFERROR(__xludf.DUMMYFUNCTION("IF(ISBETWEEN(B7305,60,69), ""Old"", IF(ISBETWEEN(B7305, 20, 29), ""Young"", ""Other""))"),"Other")</f>
        <v>Other</v>
      </c>
    </row>
    <row r="7306" hidden="1">
      <c r="A7306" s="40">
        <v>25568.0</v>
      </c>
      <c r="B7306" s="39">
        <f t="shared" si="1"/>
        <v>52</v>
      </c>
      <c r="C7306" s="39" t="str">
        <f>IFERROR(__xludf.DUMMYFUNCTION("IF(ISBETWEEN(B7306,60,69), ""Old"", IF(ISBETWEEN(B7306, 20, 29), ""Young"", ""Other""))"),"Other")</f>
        <v>Other</v>
      </c>
    </row>
    <row r="7307" hidden="1">
      <c r="A7307" s="40">
        <v>25569.0</v>
      </c>
      <c r="B7307" s="39">
        <f t="shared" si="1"/>
        <v>52</v>
      </c>
      <c r="C7307" s="39" t="str">
        <f>IFERROR(__xludf.DUMMYFUNCTION("IF(ISBETWEEN(B7307,60,69), ""Old"", IF(ISBETWEEN(B7307, 20, 29), ""Young"", ""Other""))"),"Other")</f>
        <v>Other</v>
      </c>
    </row>
    <row r="7308" hidden="1">
      <c r="A7308" s="40">
        <v>25570.0</v>
      </c>
      <c r="B7308" s="39">
        <f t="shared" si="1"/>
        <v>51</v>
      </c>
      <c r="C7308" s="39" t="str">
        <f>IFERROR(__xludf.DUMMYFUNCTION("IF(ISBETWEEN(B7308,60,69), ""Old"", IF(ISBETWEEN(B7308, 20, 29), ""Young"", ""Other""))"),"Other")</f>
        <v>Other</v>
      </c>
    </row>
    <row r="7309" hidden="1">
      <c r="A7309" s="40">
        <v>25571.0</v>
      </c>
      <c r="B7309" s="39">
        <f t="shared" si="1"/>
        <v>51</v>
      </c>
      <c r="C7309" s="39" t="str">
        <f>IFERROR(__xludf.DUMMYFUNCTION("IF(ISBETWEEN(B7309,60,69), ""Old"", IF(ISBETWEEN(B7309, 20, 29), ""Young"", ""Other""))"),"Other")</f>
        <v>Other</v>
      </c>
    </row>
    <row r="7310" hidden="1">
      <c r="A7310" s="40">
        <v>25572.0</v>
      </c>
      <c r="B7310" s="39">
        <f t="shared" si="1"/>
        <v>51</v>
      </c>
      <c r="C7310" s="39" t="str">
        <f>IFERROR(__xludf.DUMMYFUNCTION("IF(ISBETWEEN(B7310,60,69), ""Old"", IF(ISBETWEEN(B7310, 20, 29), ""Young"", ""Other""))"),"Other")</f>
        <v>Other</v>
      </c>
    </row>
    <row r="7311" hidden="1">
      <c r="A7311" s="40">
        <v>25573.0</v>
      </c>
      <c r="B7311" s="39">
        <f t="shared" si="1"/>
        <v>51</v>
      </c>
      <c r="C7311" s="39" t="str">
        <f>IFERROR(__xludf.DUMMYFUNCTION("IF(ISBETWEEN(B7311,60,69), ""Old"", IF(ISBETWEEN(B7311, 20, 29), ""Young"", ""Other""))"),"Other")</f>
        <v>Other</v>
      </c>
    </row>
    <row r="7312" hidden="1">
      <c r="A7312" s="40">
        <v>25574.0</v>
      </c>
      <c r="B7312" s="39">
        <f t="shared" si="1"/>
        <v>51</v>
      </c>
      <c r="C7312" s="39" t="str">
        <f>IFERROR(__xludf.DUMMYFUNCTION("IF(ISBETWEEN(B7312,60,69), ""Old"", IF(ISBETWEEN(B7312, 20, 29), ""Young"", ""Other""))"),"Other")</f>
        <v>Other</v>
      </c>
    </row>
    <row r="7313" hidden="1">
      <c r="A7313" s="40">
        <v>25575.0</v>
      </c>
      <c r="B7313" s="39">
        <f t="shared" si="1"/>
        <v>51</v>
      </c>
      <c r="C7313" s="39" t="str">
        <f>IFERROR(__xludf.DUMMYFUNCTION("IF(ISBETWEEN(B7313,60,69), ""Old"", IF(ISBETWEEN(B7313, 20, 29), ""Young"", ""Other""))"),"Other")</f>
        <v>Other</v>
      </c>
    </row>
    <row r="7314" hidden="1">
      <c r="A7314" s="40">
        <v>25576.0</v>
      </c>
      <c r="B7314" s="39">
        <f t="shared" si="1"/>
        <v>51</v>
      </c>
      <c r="C7314" s="39" t="str">
        <f>IFERROR(__xludf.DUMMYFUNCTION("IF(ISBETWEEN(B7314,60,69), ""Old"", IF(ISBETWEEN(B7314, 20, 29), ""Young"", ""Other""))"),"Other")</f>
        <v>Other</v>
      </c>
    </row>
    <row r="7315" hidden="1">
      <c r="A7315" s="40">
        <v>25577.0</v>
      </c>
      <c r="B7315" s="39">
        <f t="shared" si="1"/>
        <v>51</v>
      </c>
      <c r="C7315" s="39" t="str">
        <f>IFERROR(__xludf.DUMMYFUNCTION("IF(ISBETWEEN(B7315,60,69), ""Old"", IF(ISBETWEEN(B7315, 20, 29), ""Young"", ""Other""))"),"Other")</f>
        <v>Other</v>
      </c>
    </row>
    <row r="7316" hidden="1">
      <c r="A7316" s="40">
        <v>25578.0</v>
      </c>
      <c r="B7316" s="39">
        <f t="shared" si="1"/>
        <v>51</v>
      </c>
      <c r="C7316" s="39" t="str">
        <f>IFERROR(__xludf.DUMMYFUNCTION("IF(ISBETWEEN(B7316,60,69), ""Old"", IF(ISBETWEEN(B7316, 20, 29), ""Young"", ""Other""))"),"Other")</f>
        <v>Other</v>
      </c>
    </row>
    <row r="7317" hidden="1">
      <c r="A7317" s="40">
        <v>25579.0</v>
      </c>
      <c r="B7317" s="39">
        <f t="shared" si="1"/>
        <v>51</v>
      </c>
      <c r="C7317" s="39" t="str">
        <f>IFERROR(__xludf.DUMMYFUNCTION("IF(ISBETWEEN(B7317,60,69), ""Old"", IF(ISBETWEEN(B7317, 20, 29), ""Young"", ""Other""))"),"Other")</f>
        <v>Other</v>
      </c>
    </row>
    <row r="7318" hidden="1">
      <c r="A7318" s="40">
        <v>25580.0</v>
      </c>
      <c r="B7318" s="39">
        <f t="shared" si="1"/>
        <v>51</v>
      </c>
      <c r="C7318" s="39" t="str">
        <f>IFERROR(__xludf.DUMMYFUNCTION("IF(ISBETWEEN(B7318,60,69), ""Old"", IF(ISBETWEEN(B7318, 20, 29), ""Young"", ""Other""))"),"Other")</f>
        <v>Other</v>
      </c>
    </row>
    <row r="7319" hidden="1">
      <c r="A7319" s="40">
        <v>25581.0</v>
      </c>
      <c r="B7319" s="39">
        <f t="shared" si="1"/>
        <v>51</v>
      </c>
      <c r="C7319" s="39" t="str">
        <f>IFERROR(__xludf.DUMMYFUNCTION("IF(ISBETWEEN(B7319,60,69), ""Old"", IF(ISBETWEEN(B7319, 20, 29), ""Young"", ""Other""))"),"Other")</f>
        <v>Other</v>
      </c>
    </row>
    <row r="7320" hidden="1">
      <c r="A7320" s="40">
        <v>25582.0</v>
      </c>
      <c r="B7320" s="39">
        <f t="shared" si="1"/>
        <v>51</v>
      </c>
      <c r="C7320" s="39" t="str">
        <f>IFERROR(__xludf.DUMMYFUNCTION("IF(ISBETWEEN(B7320,60,69), ""Old"", IF(ISBETWEEN(B7320, 20, 29), ""Young"", ""Other""))"),"Other")</f>
        <v>Other</v>
      </c>
    </row>
    <row r="7321" hidden="1">
      <c r="A7321" s="40">
        <v>25583.0</v>
      </c>
      <c r="B7321" s="39">
        <f t="shared" si="1"/>
        <v>51</v>
      </c>
      <c r="C7321" s="39" t="str">
        <f>IFERROR(__xludf.DUMMYFUNCTION("IF(ISBETWEEN(B7321,60,69), ""Old"", IF(ISBETWEEN(B7321, 20, 29), ""Young"", ""Other""))"),"Other")</f>
        <v>Other</v>
      </c>
    </row>
    <row r="7322" hidden="1">
      <c r="A7322" s="40">
        <v>25584.0</v>
      </c>
      <c r="B7322" s="39">
        <f t="shared" si="1"/>
        <v>51</v>
      </c>
      <c r="C7322" s="39" t="str">
        <f>IFERROR(__xludf.DUMMYFUNCTION("IF(ISBETWEEN(B7322,60,69), ""Old"", IF(ISBETWEEN(B7322, 20, 29), ""Young"", ""Other""))"),"Other")</f>
        <v>Other</v>
      </c>
    </row>
    <row r="7323" hidden="1">
      <c r="A7323" s="40">
        <v>25585.0</v>
      </c>
      <c r="B7323" s="39">
        <f t="shared" si="1"/>
        <v>51</v>
      </c>
      <c r="C7323" s="39" t="str">
        <f>IFERROR(__xludf.DUMMYFUNCTION("IF(ISBETWEEN(B7323,60,69), ""Old"", IF(ISBETWEEN(B7323, 20, 29), ""Young"", ""Other""))"),"Other")</f>
        <v>Other</v>
      </c>
    </row>
    <row r="7324" hidden="1">
      <c r="A7324" s="40">
        <v>25586.0</v>
      </c>
      <c r="B7324" s="39">
        <f t="shared" si="1"/>
        <v>51</v>
      </c>
      <c r="C7324" s="39" t="str">
        <f>IFERROR(__xludf.DUMMYFUNCTION("IF(ISBETWEEN(B7324,60,69), ""Old"", IF(ISBETWEEN(B7324, 20, 29), ""Young"", ""Other""))"),"Other")</f>
        <v>Other</v>
      </c>
    </row>
    <row r="7325" hidden="1">
      <c r="A7325" s="40">
        <v>25587.0</v>
      </c>
      <c r="B7325" s="39">
        <f t="shared" si="1"/>
        <v>51</v>
      </c>
      <c r="C7325" s="39" t="str">
        <f>IFERROR(__xludf.DUMMYFUNCTION("IF(ISBETWEEN(B7325,60,69), ""Old"", IF(ISBETWEEN(B7325, 20, 29), ""Young"", ""Other""))"),"Other")</f>
        <v>Other</v>
      </c>
    </row>
    <row r="7326" hidden="1">
      <c r="A7326" s="40">
        <v>25588.0</v>
      </c>
      <c r="B7326" s="39">
        <f t="shared" si="1"/>
        <v>51</v>
      </c>
      <c r="C7326" s="39" t="str">
        <f>IFERROR(__xludf.DUMMYFUNCTION("IF(ISBETWEEN(B7326,60,69), ""Old"", IF(ISBETWEEN(B7326, 20, 29), ""Young"", ""Other""))"),"Other")</f>
        <v>Other</v>
      </c>
    </row>
    <row r="7327" hidden="1">
      <c r="A7327" s="40">
        <v>25589.0</v>
      </c>
      <c r="B7327" s="39">
        <f t="shared" si="1"/>
        <v>51</v>
      </c>
      <c r="C7327" s="39" t="str">
        <f>IFERROR(__xludf.DUMMYFUNCTION("IF(ISBETWEEN(B7327,60,69), ""Old"", IF(ISBETWEEN(B7327, 20, 29), ""Young"", ""Other""))"),"Other")</f>
        <v>Other</v>
      </c>
    </row>
    <row r="7328" hidden="1">
      <c r="A7328" s="40">
        <v>25590.0</v>
      </c>
      <c r="B7328" s="39">
        <f t="shared" si="1"/>
        <v>51</v>
      </c>
      <c r="C7328" s="39" t="str">
        <f>IFERROR(__xludf.DUMMYFUNCTION("IF(ISBETWEEN(B7328,60,69), ""Old"", IF(ISBETWEEN(B7328, 20, 29), ""Young"", ""Other""))"),"Other")</f>
        <v>Other</v>
      </c>
    </row>
    <row r="7329" hidden="1">
      <c r="A7329" s="40">
        <v>25591.0</v>
      </c>
      <c r="B7329" s="39">
        <f t="shared" si="1"/>
        <v>51</v>
      </c>
      <c r="C7329" s="39" t="str">
        <f>IFERROR(__xludf.DUMMYFUNCTION("IF(ISBETWEEN(B7329,60,69), ""Old"", IF(ISBETWEEN(B7329, 20, 29), ""Young"", ""Other""))"),"Other")</f>
        <v>Other</v>
      </c>
    </row>
    <row r="7330" hidden="1">
      <c r="A7330" s="40">
        <v>25592.0</v>
      </c>
      <c r="B7330" s="39">
        <f t="shared" si="1"/>
        <v>51</v>
      </c>
      <c r="C7330" s="39" t="str">
        <f>IFERROR(__xludf.DUMMYFUNCTION("IF(ISBETWEEN(B7330,60,69), ""Old"", IF(ISBETWEEN(B7330, 20, 29), ""Young"", ""Other""))"),"Other")</f>
        <v>Other</v>
      </c>
    </row>
    <row r="7331" hidden="1">
      <c r="A7331" s="40">
        <v>25593.0</v>
      </c>
      <c r="B7331" s="39">
        <f t="shared" si="1"/>
        <v>51</v>
      </c>
      <c r="C7331" s="39" t="str">
        <f>IFERROR(__xludf.DUMMYFUNCTION("IF(ISBETWEEN(B7331,60,69), ""Old"", IF(ISBETWEEN(B7331, 20, 29), ""Young"", ""Other""))"),"Other")</f>
        <v>Other</v>
      </c>
    </row>
    <row r="7332" hidden="1">
      <c r="A7332" s="40">
        <v>25594.0</v>
      </c>
      <c r="B7332" s="39">
        <f t="shared" si="1"/>
        <v>51</v>
      </c>
      <c r="C7332" s="39" t="str">
        <f>IFERROR(__xludf.DUMMYFUNCTION("IF(ISBETWEEN(B7332,60,69), ""Old"", IF(ISBETWEEN(B7332, 20, 29), ""Young"", ""Other""))"),"Other")</f>
        <v>Other</v>
      </c>
    </row>
    <row r="7333" hidden="1">
      <c r="A7333" s="40">
        <v>25595.0</v>
      </c>
      <c r="B7333" s="39">
        <f t="shared" si="1"/>
        <v>51</v>
      </c>
      <c r="C7333" s="39" t="str">
        <f>IFERROR(__xludf.DUMMYFUNCTION("IF(ISBETWEEN(B7333,60,69), ""Old"", IF(ISBETWEEN(B7333, 20, 29), ""Young"", ""Other""))"),"Other")</f>
        <v>Other</v>
      </c>
    </row>
    <row r="7334" hidden="1">
      <c r="A7334" s="40">
        <v>25596.0</v>
      </c>
      <c r="B7334" s="39">
        <f t="shared" si="1"/>
        <v>51</v>
      </c>
      <c r="C7334" s="39" t="str">
        <f>IFERROR(__xludf.DUMMYFUNCTION("IF(ISBETWEEN(B7334,60,69), ""Old"", IF(ISBETWEEN(B7334, 20, 29), ""Young"", ""Other""))"),"Other")</f>
        <v>Other</v>
      </c>
    </row>
    <row r="7335" hidden="1">
      <c r="A7335" s="40">
        <v>25597.0</v>
      </c>
      <c r="B7335" s="39">
        <f t="shared" si="1"/>
        <v>51</v>
      </c>
      <c r="C7335" s="39" t="str">
        <f>IFERROR(__xludf.DUMMYFUNCTION("IF(ISBETWEEN(B7335,60,69), ""Old"", IF(ISBETWEEN(B7335, 20, 29), ""Young"", ""Other""))"),"Other")</f>
        <v>Other</v>
      </c>
    </row>
    <row r="7336" hidden="1">
      <c r="A7336" s="40">
        <v>25598.0</v>
      </c>
      <c r="B7336" s="39">
        <f t="shared" si="1"/>
        <v>51</v>
      </c>
      <c r="C7336" s="39" t="str">
        <f>IFERROR(__xludf.DUMMYFUNCTION("IF(ISBETWEEN(B7336,60,69), ""Old"", IF(ISBETWEEN(B7336, 20, 29), ""Young"", ""Other""))"),"Other")</f>
        <v>Other</v>
      </c>
    </row>
    <row r="7337" hidden="1">
      <c r="A7337" s="40">
        <v>25599.0</v>
      </c>
      <c r="B7337" s="39">
        <f t="shared" si="1"/>
        <v>51</v>
      </c>
      <c r="C7337" s="39" t="str">
        <f>IFERROR(__xludf.DUMMYFUNCTION("IF(ISBETWEEN(B7337,60,69), ""Old"", IF(ISBETWEEN(B7337, 20, 29), ""Young"", ""Other""))"),"Other")</f>
        <v>Other</v>
      </c>
    </row>
    <row r="7338" hidden="1">
      <c r="A7338" s="40">
        <v>25600.0</v>
      </c>
      <c r="B7338" s="39">
        <f t="shared" si="1"/>
        <v>51</v>
      </c>
      <c r="C7338" s="39" t="str">
        <f>IFERROR(__xludf.DUMMYFUNCTION("IF(ISBETWEEN(B7338,60,69), ""Old"", IF(ISBETWEEN(B7338, 20, 29), ""Young"", ""Other""))"),"Other")</f>
        <v>Other</v>
      </c>
    </row>
    <row r="7339" hidden="1">
      <c r="A7339" s="40">
        <v>25601.0</v>
      </c>
      <c r="B7339" s="39">
        <f t="shared" si="1"/>
        <v>51</v>
      </c>
      <c r="C7339" s="39" t="str">
        <f>IFERROR(__xludf.DUMMYFUNCTION("IF(ISBETWEEN(B7339,60,69), ""Old"", IF(ISBETWEEN(B7339, 20, 29), ""Young"", ""Other""))"),"Other")</f>
        <v>Other</v>
      </c>
    </row>
    <row r="7340" hidden="1">
      <c r="A7340" s="40">
        <v>25602.0</v>
      </c>
      <c r="B7340" s="39">
        <f t="shared" si="1"/>
        <v>51</v>
      </c>
      <c r="C7340" s="39" t="str">
        <f>IFERROR(__xludf.DUMMYFUNCTION("IF(ISBETWEEN(B7340,60,69), ""Old"", IF(ISBETWEEN(B7340, 20, 29), ""Young"", ""Other""))"),"Other")</f>
        <v>Other</v>
      </c>
    </row>
    <row r="7341" hidden="1">
      <c r="A7341" s="40">
        <v>25603.0</v>
      </c>
      <c r="B7341" s="39">
        <f t="shared" si="1"/>
        <v>51</v>
      </c>
      <c r="C7341" s="39" t="str">
        <f>IFERROR(__xludf.DUMMYFUNCTION("IF(ISBETWEEN(B7341,60,69), ""Old"", IF(ISBETWEEN(B7341, 20, 29), ""Young"", ""Other""))"),"Other")</f>
        <v>Other</v>
      </c>
    </row>
    <row r="7342" hidden="1">
      <c r="A7342" s="40">
        <v>25604.0</v>
      </c>
      <c r="B7342" s="39">
        <f t="shared" si="1"/>
        <v>51</v>
      </c>
      <c r="C7342" s="39" t="str">
        <f>IFERROR(__xludf.DUMMYFUNCTION("IF(ISBETWEEN(B7342,60,69), ""Old"", IF(ISBETWEEN(B7342, 20, 29), ""Young"", ""Other""))"),"Other")</f>
        <v>Other</v>
      </c>
    </row>
    <row r="7343" hidden="1">
      <c r="A7343" s="40">
        <v>25605.0</v>
      </c>
      <c r="B7343" s="39">
        <f t="shared" si="1"/>
        <v>51</v>
      </c>
      <c r="C7343" s="39" t="str">
        <f>IFERROR(__xludf.DUMMYFUNCTION("IF(ISBETWEEN(B7343,60,69), ""Old"", IF(ISBETWEEN(B7343, 20, 29), ""Young"", ""Other""))"),"Other")</f>
        <v>Other</v>
      </c>
    </row>
    <row r="7344" hidden="1">
      <c r="A7344" s="40">
        <v>25606.0</v>
      </c>
      <c r="B7344" s="39">
        <f t="shared" si="1"/>
        <v>51</v>
      </c>
      <c r="C7344" s="39" t="str">
        <f>IFERROR(__xludf.DUMMYFUNCTION("IF(ISBETWEEN(B7344,60,69), ""Old"", IF(ISBETWEEN(B7344, 20, 29), ""Young"", ""Other""))"),"Other")</f>
        <v>Other</v>
      </c>
    </row>
    <row r="7345" hidden="1">
      <c r="A7345" s="40">
        <v>25607.0</v>
      </c>
      <c r="B7345" s="39">
        <f t="shared" si="1"/>
        <v>51</v>
      </c>
      <c r="C7345" s="39" t="str">
        <f>IFERROR(__xludf.DUMMYFUNCTION("IF(ISBETWEEN(B7345,60,69), ""Old"", IF(ISBETWEEN(B7345, 20, 29), ""Young"", ""Other""))"),"Other")</f>
        <v>Other</v>
      </c>
    </row>
    <row r="7346" hidden="1">
      <c r="A7346" s="40">
        <v>25608.0</v>
      </c>
      <c r="B7346" s="39">
        <f t="shared" si="1"/>
        <v>51</v>
      </c>
      <c r="C7346" s="39" t="str">
        <f>IFERROR(__xludf.DUMMYFUNCTION("IF(ISBETWEEN(B7346,60,69), ""Old"", IF(ISBETWEEN(B7346, 20, 29), ""Young"", ""Other""))"),"Other")</f>
        <v>Other</v>
      </c>
    </row>
    <row r="7347" hidden="1">
      <c r="A7347" s="40">
        <v>25609.0</v>
      </c>
      <c r="B7347" s="39">
        <f t="shared" si="1"/>
        <v>51</v>
      </c>
      <c r="C7347" s="39" t="str">
        <f>IFERROR(__xludf.DUMMYFUNCTION("IF(ISBETWEEN(B7347,60,69), ""Old"", IF(ISBETWEEN(B7347, 20, 29), ""Young"", ""Other""))"),"Other")</f>
        <v>Other</v>
      </c>
    </row>
    <row r="7348" hidden="1">
      <c r="A7348" s="40">
        <v>25610.0</v>
      </c>
      <c r="B7348" s="39">
        <f t="shared" si="1"/>
        <v>51</v>
      </c>
      <c r="C7348" s="39" t="str">
        <f>IFERROR(__xludf.DUMMYFUNCTION("IF(ISBETWEEN(B7348,60,69), ""Old"", IF(ISBETWEEN(B7348, 20, 29), ""Young"", ""Other""))"),"Other")</f>
        <v>Other</v>
      </c>
    </row>
    <row r="7349" hidden="1">
      <c r="A7349" s="40">
        <v>25611.0</v>
      </c>
      <c r="B7349" s="39">
        <f t="shared" si="1"/>
        <v>51</v>
      </c>
      <c r="C7349" s="39" t="str">
        <f>IFERROR(__xludf.DUMMYFUNCTION("IF(ISBETWEEN(B7349,60,69), ""Old"", IF(ISBETWEEN(B7349, 20, 29), ""Young"", ""Other""))"),"Other")</f>
        <v>Other</v>
      </c>
    </row>
    <row r="7350" hidden="1">
      <c r="A7350" s="40">
        <v>25612.0</v>
      </c>
      <c r="B7350" s="39">
        <f t="shared" si="1"/>
        <v>51</v>
      </c>
      <c r="C7350" s="39" t="str">
        <f>IFERROR(__xludf.DUMMYFUNCTION("IF(ISBETWEEN(B7350,60,69), ""Old"", IF(ISBETWEEN(B7350, 20, 29), ""Young"", ""Other""))"),"Other")</f>
        <v>Other</v>
      </c>
    </row>
    <row r="7351" hidden="1">
      <c r="A7351" s="40">
        <v>25613.0</v>
      </c>
      <c r="B7351" s="39">
        <f t="shared" si="1"/>
        <v>51</v>
      </c>
      <c r="C7351" s="39" t="str">
        <f>IFERROR(__xludf.DUMMYFUNCTION("IF(ISBETWEEN(B7351,60,69), ""Old"", IF(ISBETWEEN(B7351, 20, 29), ""Young"", ""Other""))"),"Other")</f>
        <v>Other</v>
      </c>
    </row>
    <row r="7352" hidden="1">
      <c r="A7352" s="40">
        <v>25614.0</v>
      </c>
      <c r="B7352" s="39">
        <f t="shared" si="1"/>
        <v>51</v>
      </c>
      <c r="C7352" s="39" t="str">
        <f>IFERROR(__xludf.DUMMYFUNCTION("IF(ISBETWEEN(B7352,60,69), ""Old"", IF(ISBETWEEN(B7352, 20, 29), ""Young"", ""Other""))"),"Other")</f>
        <v>Other</v>
      </c>
    </row>
    <row r="7353" hidden="1">
      <c r="A7353" s="40">
        <v>25615.0</v>
      </c>
      <c r="B7353" s="39">
        <f t="shared" si="1"/>
        <v>51</v>
      </c>
      <c r="C7353" s="39" t="str">
        <f>IFERROR(__xludf.DUMMYFUNCTION("IF(ISBETWEEN(B7353,60,69), ""Old"", IF(ISBETWEEN(B7353, 20, 29), ""Young"", ""Other""))"),"Other")</f>
        <v>Other</v>
      </c>
    </row>
    <row r="7354" hidden="1">
      <c r="A7354" s="40">
        <v>25616.0</v>
      </c>
      <c r="B7354" s="39">
        <f t="shared" si="1"/>
        <v>51</v>
      </c>
      <c r="C7354" s="39" t="str">
        <f>IFERROR(__xludf.DUMMYFUNCTION("IF(ISBETWEEN(B7354,60,69), ""Old"", IF(ISBETWEEN(B7354, 20, 29), ""Young"", ""Other""))"),"Other")</f>
        <v>Other</v>
      </c>
    </row>
    <row r="7355" hidden="1">
      <c r="A7355" s="40">
        <v>25617.0</v>
      </c>
      <c r="B7355" s="39">
        <f t="shared" si="1"/>
        <v>51</v>
      </c>
      <c r="C7355" s="39" t="str">
        <f>IFERROR(__xludf.DUMMYFUNCTION("IF(ISBETWEEN(B7355,60,69), ""Old"", IF(ISBETWEEN(B7355, 20, 29), ""Young"", ""Other""))"),"Other")</f>
        <v>Other</v>
      </c>
    </row>
    <row r="7356" hidden="1">
      <c r="A7356" s="40">
        <v>25618.0</v>
      </c>
      <c r="B7356" s="39">
        <f t="shared" si="1"/>
        <v>51</v>
      </c>
      <c r="C7356" s="39" t="str">
        <f>IFERROR(__xludf.DUMMYFUNCTION("IF(ISBETWEEN(B7356,60,69), ""Old"", IF(ISBETWEEN(B7356, 20, 29), ""Young"", ""Other""))"),"Other")</f>
        <v>Other</v>
      </c>
    </row>
    <row r="7357" hidden="1">
      <c r="A7357" s="40">
        <v>25619.0</v>
      </c>
      <c r="B7357" s="39">
        <f t="shared" si="1"/>
        <v>51</v>
      </c>
      <c r="C7357" s="39" t="str">
        <f>IFERROR(__xludf.DUMMYFUNCTION("IF(ISBETWEEN(B7357,60,69), ""Old"", IF(ISBETWEEN(B7357, 20, 29), ""Young"", ""Other""))"),"Other")</f>
        <v>Other</v>
      </c>
    </row>
    <row r="7358" hidden="1">
      <c r="A7358" s="40">
        <v>25620.0</v>
      </c>
      <c r="B7358" s="39">
        <f t="shared" si="1"/>
        <v>51</v>
      </c>
      <c r="C7358" s="39" t="str">
        <f>IFERROR(__xludf.DUMMYFUNCTION("IF(ISBETWEEN(B7358,60,69), ""Old"", IF(ISBETWEEN(B7358, 20, 29), ""Young"", ""Other""))"),"Other")</f>
        <v>Other</v>
      </c>
    </row>
    <row r="7359" hidden="1">
      <c r="A7359" s="40">
        <v>25621.0</v>
      </c>
      <c r="B7359" s="39">
        <f t="shared" si="1"/>
        <v>51</v>
      </c>
      <c r="C7359" s="39" t="str">
        <f>IFERROR(__xludf.DUMMYFUNCTION("IF(ISBETWEEN(B7359,60,69), ""Old"", IF(ISBETWEEN(B7359, 20, 29), ""Young"", ""Other""))"),"Other")</f>
        <v>Other</v>
      </c>
    </row>
    <row r="7360" hidden="1">
      <c r="A7360" s="40">
        <v>25622.0</v>
      </c>
      <c r="B7360" s="39">
        <f t="shared" si="1"/>
        <v>51</v>
      </c>
      <c r="C7360" s="39" t="str">
        <f>IFERROR(__xludf.DUMMYFUNCTION("IF(ISBETWEEN(B7360,60,69), ""Old"", IF(ISBETWEEN(B7360, 20, 29), ""Young"", ""Other""))"),"Other")</f>
        <v>Other</v>
      </c>
    </row>
    <row r="7361" hidden="1">
      <c r="A7361" s="40">
        <v>25623.0</v>
      </c>
      <c r="B7361" s="39">
        <f t="shared" si="1"/>
        <v>51</v>
      </c>
      <c r="C7361" s="39" t="str">
        <f>IFERROR(__xludf.DUMMYFUNCTION("IF(ISBETWEEN(B7361,60,69), ""Old"", IF(ISBETWEEN(B7361, 20, 29), ""Young"", ""Other""))"),"Other")</f>
        <v>Other</v>
      </c>
    </row>
    <row r="7362" hidden="1">
      <c r="A7362" s="40">
        <v>25624.0</v>
      </c>
      <c r="B7362" s="39">
        <f t="shared" si="1"/>
        <v>51</v>
      </c>
      <c r="C7362" s="39" t="str">
        <f>IFERROR(__xludf.DUMMYFUNCTION("IF(ISBETWEEN(B7362,60,69), ""Old"", IF(ISBETWEEN(B7362, 20, 29), ""Young"", ""Other""))"),"Other")</f>
        <v>Other</v>
      </c>
    </row>
    <row r="7363" hidden="1">
      <c r="A7363" s="40">
        <v>25625.0</v>
      </c>
      <c r="B7363" s="39">
        <f t="shared" si="1"/>
        <v>51</v>
      </c>
      <c r="C7363" s="39" t="str">
        <f>IFERROR(__xludf.DUMMYFUNCTION("IF(ISBETWEEN(B7363,60,69), ""Old"", IF(ISBETWEEN(B7363, 20, 29), ""Young"", ""Other""))"),"Other")</f>
        <v>Other</v>
      </c>
    </row>
    <row r="7364" hidden="1">
      <c r="A7364" s="40">
        <v>25626.0</v>
      </c>
      <c r="B7364" s="39">
        <f t="shared" si="1"/>
        <v>51</v>
      </c>
      <c r="C7364" s="39" t="str">
        <f>IFERROR(__xludf.DUMMYFUNCTION("IF(ISBETWEEN(B7364,60,69), ""Old"", IF(ISBETWEEN(B7364, 20, 29), ""Young"", ""Other""))"),"Other")</f>
        <v>Other</v>
      </c>
    </row>
    <row r="7365" hidden="1">
      <c r="A7365" s="40">
        <v>25627.0</v>
      </c>
      <c r="B7365" s="39">
        <f t="shared" si="1"/>
        <v>51</v>
      </c>
      <c r="C7365" s="39" t="str">
        <f>IFERROR(__xludf.DUMMYFUNCTION("IF(ISBETWEEN(B7365,60,69), ""Old"", IF(ISBETWEEN(B7365, 20, 29), ""Young"", ""Other""))"),"Other")</f>
        <v>Other</v>
      </c>
    </row>
    <row r="7366" hidden="1">
      <c r="A7366" s="40">
        <v>25628.0</v>
      </c>
      <c r="B7366" s="39">
        <f t="shared" si="1"/>
        <v>51</v>
      </c>
      <c r="C7366" s="39" t="str">
        <f>IFERROR(__xludf.DUMMYFUNCTION("IF(ISBETWEEN(B7366,60,69), ""Old"", IF(ISBETWEEN(B7366, 20, 29), ""Young"", ""Other""))"),"Other")</f>
        <v>Other</v>
      </c>
    </row>
    <row r="7367" hidden="1">
      <c r="A7367" s="40">
        <v>25629.0</v>
      </c>
      <c r="B7367" s="39">
        <f t="shared" si="1"/>
        <v>51</v>
      </c>
      <c r="C7367" s="39" t="str">
        <f>IFERROR(__xludf.DUMMYFUNCTION("IF(ISBETWEEN(B7367,60,69), ""Old"", IF(ISBETWEEN(B7367, 20, 29), ""Young"", ""Other""))"),"Other")</f>
        <v>Other</v>
      </c>
    </row>
    <row r="7368" hidden="1">
      <c r="A7368" s="40">
        <v>25630.0</v>
      </c>
      <c r="B7368" s="39">
        <f t="shared" si="1"/>
        <v>51</v>
      </c>
      <c r="C7368" s="39" t="str">
        <f>IFERROR(__xludf.DUMMYFUNCTION("IF(ISBETWEEN(B7368,60,69), ""Old"", IF(ISBETWEEN(B7368, 20, 29), ""Young"", ""Other""))"),"Other")</f>
        <v>Other</v>
      </c>
    </row>
    <row r="7369" hidden="1">
      <c r="A7369" s="40">
        <v>25631.0</v>
      </c>
      <c r="B7369" s="39">
        <f t="shared" si="1"/>
        <v>51</v>
      </c>
      <c r="C7369" s="39" t="str">
        <f>IFERROR(__xludf.DUMMYFUNCTION("IF(ISBETWEEN(B7369,60,69), ""Old"", IF(ISBETWEEN(B7369, 20, 29), ""Young"", ""Other""))"),"Other")</f>
        <v>Other</v>
      </c>
    </row>
    <row r="7370" hidden="1">
      <c r="A7370" s="40">
        <v>25632.0</v>
      </c>
      <c r="B7370" s="39">
        <f t="shared" si="1"/>
        <v>51</v>
      </c>
      <c r="C7370" s="39" t="str">
        <f>IFERROR(__xludf.DUMMYFUNCTION("IF(ISBETWEEN(B7370,60,69), ""Old"", IF(ISBETWEEN(B7370, 20, 29), ""Young"", ""Other""))"),"Other")</f>
        <v>Other</v>
      </c>
    </row>
    <row r="7371" hidden="1">
      <c r="A7371" s="40">
        <v>25633.0</v>
      </c>
      <c r="B7371" s="39">
        <f t="shared" si="1"/>
        <v>51</v>
      </c>
      <c r="C7371" s="39" t="str">
        <f>IFERROR(__xludf.DUMMYFUNCTION("IF(ISBETWEEN(B7371,60,69), ""Old"", IF(ISBETWEEN(B7371, 20, 29), ""Young"", ""Other""))"),"Other")</f>
        <v>Other</v>
      </c>
    </row>
    <row r="7372" hidden="1">
      <c r="A7372" s="40">
        <v>25634.0</v>
      </c>
      <c r="B7372" s="39">
        <f t="shared" si="1"/>
        <v>51</v>
      </c>
      <c r="C7372" s="39" t="str">
        <f>IFERROR(__xludf.DUMMYFUNCTION("IF(ISBETWEEN(B7372,60,69), ""Old"", IF(ISBETWEEN(B7372, 20, 29), ""Young"", ""Other""))"),"Other")</f>
        <v>Other</v>
      </c>
    </row>
    <row r="7373" hidden="1">
      <c r="A7373" s="40">
        <v>25635.0</v>
      </c>
      <c r="B7373" s="39">
        <f t="shared" si="1"/>
        <v>51</v>
      </c>
      <c r="C7373" s="39" t="str">
        <f>IFERROR(__xludf.DUMMYFUNCTION("IF(ISBETWEEN(B7373,60,69), ""Old"", IF(ISBETWEEN(B7373, 20, 29), ""Young"", ""Other""))"),"Other")</f>
        <v>Other</v>
      </c>
    </row>
    <row r="7374" hidden="1">
      <c r="A7374" s="40">
        <v>25636.0</v>
      </c>
      <c r="B7374" s="39">
        <f t="shared" si="1"/>
        <v>51</v>
      </c>
      <c r="C7374" s="39" t="str">
        <f>IFERROR(__xludf.DUMMYFUNCTION("IF(ISBETWEEN(B7374,60,69), ""Old"", IF(ISBETWEEN(B7374, 20, 29), ""Young"", ""Other""))"),"Other")</f>
        <v>Other</v>
      </c>
    </row>
    <row r="7375" hidden="1">
      <c r="A7375" s="40">
        <v>25637.0</v>
      </c>
      <c r="B7375" s="39">
        <f t="shared" si="1"/>
        <v>51</v>
      </c>
      <c r="C7375" s="39" t="str">
        <f>IFERROR(__xludf.DUMMYFUNCTION("IF(ISBETWEEN(B7375,60,69), ""Old"", IF(ISBETWEEN(B7375, 20, 29), ""Young"", ""Other""))"),"Other")</f>
        <v>Other</v>
      </c>
    </row>
    <row r="7376" hidden="1">
      <c r="A7376" s="40">
        <v>25638.0</v>
      </c>
      <c r="B7376" s="39">
        <f t="shared" si="1"/>
        <v>51</v>
      </c>
      <c r="C7376" s="39" t="str">
        <f>IFERROR(__xludf.DUMMYFUNCTION("IF(ISBETWEEN(B7376,60,69), ""Old"", IF(ISBETWEEN(B7376, 20, 29), ""Young"", ""Other""))"),"Other")</f>
        <v>Other</v>
      </c>
    </row>
    <row r="7377" hidden="1">
      <c r="A7377" s="40">
        <v>25639.0</v>
      </c>
      <c r="B7377" s="39">
        <f t="shared" si="1"/>
        <v>51</v>
      </c>
      <c r="C7377" s="39" t="str">
        <f>IFERROR(__xludf.DUMMYFUNCTION("IF(ISBETWEEN(B7377,60,69), ""Old"", IF(ISBETWEEN(B7377, 20, 29), ""Young"", ""Other""))"),"Other")</f>
        <v>Other</v>
      </c>
    </row>
    <row r="7378" hidden="1">
      <c r="A7378" s="40">
        <v>25640.0</v>
      </c>
      <c r="B7378" s="39">
        <f t="shared" si="1"/>
        <v>51</v>
      </c>
      <c r="C7378" s="39" t="str">
        <f>IFERROR(__xludf.DUMMYFUNCTION("IF(ISBETWEEN(B7378,60,69), ""Old"", IF(ISBETWEEN(B7378, 20, 29), ""Young"", ""Other""))"),"Other")</f>
        <v>Other</v>
      </c>
    </row>
    <row r="7379" hidden="1">
      <c r="A7379" s="40">
        <v>25641.0</v>
      </c>
      <c r="B7379" s="39">
        <f t="shared" si="1"/>
        <v>51</v>
      </c>
      <c r="C7379" s="39" t="str">
        <f>IFERROR(__xludf.DUMMYFUNCTION("IF(ISBETWEEN(B7379,60,69), ""Old"", IF(ISBETWEEN(B7379, 20, 29), ""Young"", ""Other""))"),"Other")</f>
        <v>Other</v>
      </c>
    </row>
    <row r="7380" hidden="1">
      <c r="A7380" s="40">
        <v>25642.0</v>
      </c>
      <c r="B7380" s="39">
        <f t="shared" si="1"/>
        <v>51</v>
      </c>
      <c r="C7380" s="39" t="str">
        <f>IFERROR(__xludf.DUMMYFUNCTION("IF(ISBETWEEN(B7380,60,69), ""Old"", IF(ISBETWEEN(B7380, 20, 29), ""Young"", ""Other""))"),"Other")</f>
        <v>Other</v>
      </c>
    </row>
    <row r="7381" hidden="1">
      <c r="A7381" s="40">
        <v>25643.0</v>
      </c>
      <c r="B7381" s="39">
        <f t="shared" si="1"/>
        <v>51</v>
      </c>
      <c r="C7381" s="39" t="str">
        <f>IFERROR(__xludf.DUMMYFUNCTION("IF(ISBETWEEN(B7381,60,69), ""Old"", IF(ISBETWEEN(B7381, 20, 29), ""Young"", ""Other""))"),"Other")</f>
        <v>Other</v>
      </c>
    </row>
    <row r="7382" hidden="1">
      <c r="A7382" s="40">
        <v>25644.0</v>
      </c>
      <c r="B7382" s="39">
        <f t="shared" si="1"/>
        <v>51</v>
      </c>
      <c r="C7382" s="39" t="str">
        <f>IFERROR(__xludf.DUMMYFUNCTION("IF(ISBETWEEN(B7382,60,69), ""Old"", IF(ISBETWEEN(B7382, 20, 29), ""Young"", ""Other""))"),"Other")</f>
        <v>Other</v>
      </c>
    </row>
    <row r="7383" hidden="1">
      <c r="A7383" s="40">
        <v>25645.0</v>
      </c>
      <c r="B7383" s="39">
        <f t="shared" si="1"/>
        <v>51</v>
      </c>
      <c r="C7383" s="39" t="str">
        <f>IFERROR(__xludf.DUMMYFUNCTION("IF(ISBETWEEN(B7383,60,69), ""Old"", IF(ISBETWEEN(B7383, 20, 29), ""Young"", ""Other""))"),"Other")</f>
        <v>Other</v>
      </c>
    </row>
    <row r="7384" hidden="1">
      <c r="A7384" s="40">
        <v>25646.0</v>
      </c>
      <c r="B7384" s="39">
        <f t="shared" si="1"/>
        <v>51</v>
      </c>
      <c r="C7384" s="39" t="str">
        <f>IFERROR(__xludf.DUMMYFUNCTION("IF(ISBETWEEN(B7384,60,69), ""Old"", IF(ISBETWEEN(B7384, 20, 29), ""Young"", ""Other""))"),"Other")</f>
        <v>Other</v>
      </c>
    </row>
    <row r="7385" hidden="1">
      <c r="A7385" s="40">
        <v>25647.0</v>
      </c>
      <c r="B7385" s="39">
        <f t="shared" si="1"/>
        <v>51</v>
      </c>
      <c r="C7385" s="39" t="str">
        <f>IFERROR(__xludf.DUMMYFUNCTION("IF(ISBETWEEN(B7385,60,69), ""Old"", IF(ISBETWEEN(B7385, 20, 29), ""Young"", ""Other""))"),"Other")</f>
        <v>Other</v>
      </c>
    </row>
    <row r="7386" hidden="1">
      <c r="A7386" s="40">
        <v>25648.0</v>
      </c>
      <c r="B7386" s="39">
        <f t="shared" si="1"/>
        <v>51</v>
      </c>
      <c r="C7386" s="39" t="str">
        <f>IFERROR(__xludf.DUMMYFUNCTION("IF(ISBETWEEN(B7386,60,69), ""Old"", IF(ISBETWEEN(B7386, 20, 29), ""Young"", ""Other""))"),"Other")</f>
        <v>Other</v>
      </c>
    </row>
    <row r="7387" hidden="1">
      <c r="A7387" s="40">
        <v>25649.0</v>
      </c>
      <c r="B7387" s="39">
        <f t="shared" si="1"/>
        <v>51</v>
      </c>
      <c r="C7387" s="39" t="str">
        <f>IFERROR(__xludf.DUMMYFUNCTION("IF(ISBETWEEN(B7387,60,69), ""Old"", IF(ISBETWEEN(B7387, 20, 29), ""Young"", ""Other""))"),"Other")</f>
        <v>Other</v>
      </c>
    </row>
    <row r="7388" hidden="1">
      <c r="A7388" s="40">
        <v>25650.0</v>
      </c>
      <c r="B7388" s="39">
        <f t="shared" si="1"/>
        <v>51</v>
      </c>
      <c r="C7388" s="39" t="str">
        <f>IFERROR(__xludf.DUMMYFUNCTION("IF(ISBETWEEN(B7388,60,69), ""Old"", IF(ISBETWEEN(B7388, 20, 29), ""Young"", ""Other""))"),"Other")</f>
        <v>Other</v>
      </c>
    </row>
    <row r="7389" hidden="1">
      <c r="A7389" s="40">
        <v>25651.0</v>
      </c>
      <c r="B7389" s="39">
        <f t="shared" si="1"/>
        <v>51</v>
      </c>
      <c r="C7389" s="39" t="str">
        <f>IFERROR(__xludf.DUMMYFUNCTION("IF(ISBETWEEN(B7389,60,69), ""Old"", IF(ISBETWEEN(B7389, 20, 29), ""Young"", ""Other""))"),"Other")</f>
        <v>Other</v>
      </c>
    </row>
    <row r="7390" hidden="1">
      <c r="A7390" s="40">
        <v>25652.0</v>
      </c>
      <c r="B7390" s="39">
        <f t="shared" si="1"/>
        <v>51</v>
      </c>
      <c r="C7390" s="39" t="str">
        <f>IFERROR(__xludf.DUMMYFUNCTION("IF(ISBETWEEN(B7390,60,69), ""Old"", IF(ISBETWEEN(B7390, 20, 29), ""Young"", ""Other""))"),"Other")</f>
        <v>Other</v>
      </c>
    </row>
    <row r="7391" hidden="1">
      <c r="A7391" s="40">
        <v>25653.0</v>
      </c>
      <c r="B7391" s="39">
        <f t="shared" si="1"/>
        <v>51</v>
      </c>
      <c r="C7391" s="39" t="str">
        <f>IFERROR(__xludf.DUMMYFUNCTION("IF(ISBETWEEN(B7391,60,69), ""Old"", IF(ISBETWEEN(B7391, 20, 29), ""Young"", ""Other""))"),"Other")</f>
        <v>Other</v>
      </c>
    </row>
    <row r="7392" hidden="1">
      <c r="A7392" s="40">
        <v>25654.0</v>
      </c>
      <c r="B7392" s="39">
        <f t="shared" si="1"/>
        <v>51</v>
      </c>
      <c r="C7392" s="39" t="str">
        <f>IFERROR(__xludf.DUMMYFUNCTION("IF(ISBETWEEN(B7392,60,69), ""Old"", IF(ISBETWEEN(B7392, 20, 29), ""Young"", ""Other""))"),"Other")</f>
        <v>Other</v>
      </c>
    </row>
    <row r="7393" hidden="1">
      <c r="A7393" s="40">
        <v>25655.0</v>
      </c>
      <c r="B7393" s="39">
        <f t="shared" si="1"/>
        <v>51</v>
      </c>
      <c r="C7393" s="39" t="str">
        <f>IFERROR(__xludf.DUMMYFUNCTION("IF(ISBETWEEN(B7393,60,69), ""Old"", IF(ISBETWEEN(B7393, 20, 29), ""Young"", ""Other""))"),"Other")</f>
        <v>Other</v>
      </c>
    </row>
    <row r="7394" hidden="1">
      <c r="A7394" s="40">
        <v>25656.0</v>
      </c>
      <c r="B7394" s="39">
        <f t="shared" si="1"/>
        <v>51</v>
      </c>
      <c r="C7394" s="39" t="str">
        <f>IFERROR(__xludf.DUMMYFUNCTION("IF(ISBETWEEN(B7394,60,69), ""Old"", IF(ISBETWEEN(B7394, 20, 29), ""Young"", ""Other""))"),"Other")</f>
        <v>Other</v>
      </c>
    </row>
    <row r="7395" hidden="1">
      <c r="A7395" s="40">
        <v>25657.0</v>
      </c>
      <c r="B7395" s="39">
        <f t="shared" si="1"/>
        <v>51</v>
      </c>
      <c r="C7395" s="39" t="str">
        <f>IFERROR(__xludf.DUMMYFUNCTION("IF(ISBETWEEN(B7395,60,69), ""Old"", IF(ISBETWEEN(B7395, 20, 29), ""Young"", ""Other""))"),"Other")</f>
        <v>Other</v>
      </c>
    </row>
    <row r="7396" hidden="1">
      <c r="A7396" s="40">
        <v>25658.0</v>
      </c>
      <c r="B7396" s="39">
        <f t="shared" si="1"/>
        <v>51</v>
      </c>
      <c r="C7396" s="39" t="str">
        <f>IFERROR(__xludf.DUMMYFUNCTION("IF(ISBETWEEN(B7396,60,69), ""Old"", IF(ISBETWEEN(B7396, 20, 29), ""Young"", ""Other""))"),"Other")</f>
        <v>Other</v>
      </c>
    </row>
    <row r="7397" hidden="1">
      <c r="A7397" s="40">
        <v>25659.0</v>
      </c>
      <c r="B7397" s="39">
        <f t="shared" si="1"/>
        <v>51</v>
      </c>
      <c r="C7397" s="39" t="str">
        <f>IFERROR(__xludf.DUMMYFUNCTION("IF(ISBETWEEN(B7397,60,69), ""Old"", IF(ISBETWEEN(B7397, 20, 29), ""Young"", ""Other""))"),"Other")</f>
        <v>Other</v>
      </c>
    </row>
    <row r="7398" hidden="1">
      <c r="A7398" s="40">
        <v>25660.0</v>
      </c>
      <c r="B7398" s="39">
        <f t="shared" si="1"/>
        <v>51</v>
      </c>
      <c r="C7398" s="39" t="str">
        <f>IFERROR(__xludf.DUMMYFUNCTION("IF(ISBETWEEN(B7398,60,69), ""Old"", IF(ISBETWEEN(B7398, 20, 29), ""Young"", ""Other""))"),"Other")</f>
        <v>Other</v>
      </c>
    </row>
    <row r="7399" hidden="1">
      <c r="A7399" s="40">
        <v>25661.0</v>
      </c>
      <c r="B7399" s="39">
        <f t="shared" si="1"/>
        <v>51</v>
      </c>
      <c r="C7399" s="39" t="str">
        <f>IFERROR(__xludf.DUMMYFUNCTION("IF(ISBETWEEN(B7399,60,69), ""Old"", IF(ISBETWEEN(B7399, 20, 29), ""Young"", ""Other""))"),"Other")</f>
        <v>Other</v>
      </c>
    </row>
    <row r="7400" hidden="1">
      <c r="A7400" s="40">
        <v>25662.0</v>
      </c>
      <c r="B7400" s="39">
        <f t="shared" si="1"/>
        <v>51</v>
      </c>
      <c r="C7400" s="39" t="str">
        <f>IFERROR(__xludf.DUMMYFUNCTION("IF(ISBETWEEN(B7400,60,69), ""Old"", IF(ISBETWEEN(B7400, 20, 29), ""Young"", ""Other""))"),"Other")</f>
        <v>Other</v>
      </c>
    </row>
    <row r="7401" hidden="1">
      <c r="A7401" s="40">
        <v>25663.0</v>
      </c>
      <c r="B7401" s="39">
        <f t="shared" si="1"/>
        <v>51</v>
      </c>
      <c r="C7401" s="39" t="str">
        <f>IFERROR(__xludf.DUMMYFUNCTION("IF(ISBETWEEN(B7401,60,69), ""Old"", IF(ISBETWEEN(B7401, 20, 29), ""Young"", ""Other""))"),"Other")</f>
        <v>Other</v>
      </c>
    </row>
    <row r="7402" hidden="1">
      <c r="A7402" s="40">
        <v>25664.0</v>
      </c>
      <c r="B7402" s="39">
        <f t="shared" si="1"/>
        <v>51</v>
      </c>
      <c r="C7402" s="39" t="str">
        <f>IFERROR(__xludf.DUMMYFUNCTION("IF(ISBETWEEN(B7402,60,69), ""Old"", IF(ISBETWEEN(B7402, 20, 29), ""Young"", ""Other""))"),"Other")</f>
        <v>Other</v>
      </c>
    </row>
    <row r="7403" hidden="1">
      <c r="A7403" s="40">
        <v>25665.0</v>
      </c>
      <c r="B7403" s="39">
        <f t="shared" si="1"/>
        <v>51</v>
      </c>
      <c r="C7403" s="39" t="str">
        <f>IFERROR(__xludf.DUMMYFUNCTION("IF(ISBETWEEN(B7403,60,69), ""Old"", IF(ISBETWEEN(B7403, 20, 29), ""Young"", ""Other""))"),"Other")</f>
        <v>Other</v>
      </c>
    </row>
    <row r="7404" hidden="1">
      <c r="A7404" s="40">
        <v>25666.0</v>
      </c>
      <c r="B7404" s="39">
        <f t="shared" si="1"/>
        <v>51</v>
      </c>
      <c r="C7404" s="39" t="str">
        <f>IFERROR(__xludf.DUMMYFUNCTION("IF(ISBETWEEN(B7404,60,69), ""Old"", IF(ISBETWEEN(B7404, 20, 29), ""Young"", ""Other""))"),"Other")</f>
        <v>Other</v>
      </c>
    </row>
    <row r="7405" hidden="1">
      <c r="A7405" s="40">
        <v>25667.0</v>
      </c>
      <c r="B7405" s="39">
        <f t="shared" si="1"/>
        <v>51</v>
      </c>
      <c r="C7405" s="39" t="str">
        <f>IFERROR(__xludf.DUMMYFUNCTION("IF(ISBETWEEN(B7405,60,69), ""Old"", IF(ISBETWEEN(B7405, 20, 29), ""Young"", ""Other""))"),"Other")</f>
        <v>Other</v>
      </c>
    </row>
    <row r="7406" hidden="1">
      <c r="A7406" s="40">
        <v>25668.0</v>
      </c>
      <c r="B7406" s="39">
        <f t="shared" si="1"/>
        <v>51</v>
      </c>
      <c r="C7406" s="39" t="str">
        <f>IFERROR(__xludf.DUMMYFUNCTION("IF(ISBETWEEN(B7406,60,69), ""Old"", IF(ISBETWEEN(B7406, 20, 29), ""Young"", ""Other""))"),"Other")</f>
        <v>Other</v>
      </c>
    </row>
    <row r="7407" hidden="1">
      <c r="A7407" s="40">
        <v>25669.0</v>
      </c>
      <c r="B7407" s="39">
        <f t="shared" si="1"/>
        <v>51</v>
      </c>
      <c r="C7407" s="39" t="str">
        <f>IFERROR(__xludf.DUMMYFUNCTION("IF(ISBETWEEN(B7407,60,69), ""Old"", IF(ISBETWEEN(B7407, 20, 29), ""Young"", ""Other""))"),"Other")</f>
        <v>Other</v>
      </c>
    </row>
    <row r="7408" hidden="1">
      <c r="A7408" s="40">
        <v>25670.0</v>
      </c>
      <c r="B7408" s="39">
        <f t="shared" si="1"/>
        <v>51</v>
      </c>
      <c r="C7408" s="39" t="str">
        <f>IFERROR(__xludf.DUMMYFUNCTION("IF(ISBETWEEN(B7408,60,69), ""Old"", IF(ISBETWEEN(B7408, 20, 29), ""Young"", ""Other""))"),"Other")</f>
        <v>Other</v>
      </c>
    </row>
    <row r="7409" hidden="1">
      <c r="A7409" s="40">
        <v>25671.0</v>
      </c>
      <c r="B7409" s="39">
        <f t="shared" si="1"/>
        <v>51</v>
      </c>
      <c r="C7409" s="39" t="str">
        <f>IFERROR(__xludf.DUMMYFUNCTION("IF(ISBETWEEN(B7409,60,69), ""Old"", IF(ISBETWEEN(B7409, 20, 29), ""Young"", ""Other""))"),"Other")</f>
        <v>Other</v>
      </c>
    </row>
    <row r="7410" hidden="1">
      <c r="A7410" s="40">
        <v>25672.0</v>
      </c>
      <c r="B7410" s="39">
        <f t="shared" si="1"/>
        <v>51</v>
      </c>
      <c r="C7410" s="39" t="str">
        <f>IFERROR(__xludf.DUMMYFUNCTION("IF(ISBETWEEN(B7410,60,69), ""Old"", IF(ISBETWEEN(B7410, 20, 29), ""Young"", ""Other""))"),"Other")</f>
        <v>Other</v>
      </c>
    </row>
    <row r="7411" hidden="1">
      <c r="A7411" s="40">
        <v>25673.0</v>
      </c>
      <c r="B7411" s="39">
        <f t="shared" si="1"/>
        <v>51</v>
      </c>
      <c r="C7411" s="39" t="str">
        <f>IFERROR(__xludf.DUMMYFUNCTION("IF(ISBETWEEN(B7411,60,69), ""Old"", IF(ISBETWEEN(B7411, 20, 29), ""Young"", ""Other""))"),"Other")</f>
        <v>Other</v>
      </c>
    </row>
    <row r="7412" hidden="1">
      <c r="A7412" s="40">
        <v>25674.0</v>
      </c>
      <c r="B7412" s="39">
        <f t="shared" si="1"/>
        <v>51</v>
      </c>
      <c r="C7412" s="39" t="str">
        <f>IFERROR(__xludf.DUMMYFUNCTION("IF(ISBETWEEN(B7412,60,69), ""Old"", IF(ISBETWEEN(B7412, 20, 29), ""Young"", ""Other""))"),"Other")</f>
        <v>Other</v>
      </c>
    </row>
    <row r="7413" hidden="1">
      <c r="A7413" s="40">
        <v>25675.0</v>
      </c>
      <c r="B7413" s="39">
        <f t="shared" si="1"/>
        <v>51</v>
      </c>
      <c r="C7413" s="39" t="str">
        <f>IFERROR(__xludf.DUMMYFUNCTION("IF(ISBETWEEN(B7413,60,69), ""Old"", IF(ISBETWEEN(B7413, 20, 29), ""Young"", ""Other""))"),"Other")</f>
        <v>Other</v>
      </c>
    </row>
    <row r="7414" hidden="1">
      <c r="A7414" s="40">
        <v>25676.0</v>
      </c>
      <c r="B7414" s="39">
        <f t="shared" si="1"/>
        <v>51</v>
      </c>
      <c r="C7414" s="39" t="str">
        <f>IFERROR(__xludf.DUMMYFUNCTION("IF(ISBETWEEN(B7414,60,69), ""Old"", IF(ISBETWEEN(B7414, 20, 29), ""Young"", ""Other""))"),"Other")</f>
        <v>Other</v>
      </c>
    </row>
    <row r="7415" hidden="1">
      <c r="A7415" s="40">
        <v>25677.0</v>
      </c>
      <c r="B7415" s="39">
        <f t="shared" si="1"/>
        <v>51</v>
      </c>
      <c r="C7415" s="39" t="str">
        <f>IFERROR(__xludf.DUMMYFUNCTION("IF(ISBETWEEN(B7415,60,69), ""Old"", IF(ISBETWEEN(B7415, 20, 29), ""Young"", ""Other""))"),"Other")</f>
        <v>Other</v>
      </c>
    </row>
    <row r="7416" hidden="1">
      <c r="A7416" s="40">
        <v>25678.0</v>
      </c>
      <c r="B7416" s="39">
        <f t="shared" si="1"/>
        <v>51</v>
      </c>
      <c r="C7416" s="39" t="str">
        <f>IFERROR(__xludf.DUMMYFUNCTION("IF(ISBETWEEN(B7416,60,69), ""Old"", IF(ISBETWEEN(B7416, 20, 29), ""Young"", ""Other""))"),"Other")</f>
        <v>Other</v>
      </c>
    </row>
    <row r="7417" hidden="1">
      <c r="A7417" s="40">
        <v>25679.0</v>
      </c>
      <c r="B7417" s="39">
        <f t="shared" si="1"/>
        <v>51</v>
      </c>
      <c r="C7417" s="39" t="str">
        <f>IFERROR(__xludf.DUMMYFUNCTION("IF(ISBETWEEN(B7417,60,69), ""Old"", IF(ISBETWEEN(B7417, 20, 29), ""Young"", ""Other""))"),"Other")</f>
        <v>Other</v>
      </c>
    </row>
    <row r="7418" hidden="1">
      <c r="A7418" s="40">
        <v>25680.0</v>
      </c>
      <c r="B7418" s="39">
        <f t="shared" si="1"/>
        <v>51</v>
      </c>
      <c r="C7418" s="39" t="str">
        <f>IFERROR(__xludf.DUMMYFUNCTION("IF(ISBETWEEN(B7418,60,69), ""Old"", IF(ISBETWEEN(B7418, 20, 29), ""Young"", ""Other""))"),"Other")</f>
        <v>Other</v>
      </c>
    </row>
    <row r="7419" hidden="1">
      <c r="A7419" s="40">
        <v>25681.0</v>
      </c>
      <c r="B7419" s="39">
        <f t="shared" si="1"/>
        <v>51</v>
      </c>
      <c r="C7419" s="39" t="str">
        <f>IFERROR(__xludf.DUMMYFUNCTION("IF(ISBETWEEN(B7419,60,69), ""Old"", IF(ISBETWEEN(B7419, 20, 29), ""Young"", ""Other""))"),"Other")</f>
        <v>Other</v>
      </c>
    </row>
    <row r="7420" hidden="1">
      <c r="A7420" s="40">
        <v>25682.0</v>
      </c>
      <c r="B7420" s="39">
        <f t="shared" si="1"/>
        <v>51</v>
      </c>
      <c r="C7420" s="39" t="str">
        <f>IFERROR(__xludf.DUMMYFUNCTION("IF(ISBETWEEN(B7420,60,69), ""Old"", IF(ISBETWEEN(B7420, 20, 29), ""Young"", ""Other""))"),"Other")</f>
        <v>Other</v>
      </c>
    </row>
    <row r="7421" hidden="1">
      <c r="A7421" s="40">
        <v>25683.0</v>
      </c>
      <c r="B7421" s="39">
        <f t="shared" si="1"/>
        <v>51</v>
      </c>
      <c r="C7421" s="39" t="str">
        <f>IFERROR(__xludf.DUMMYFUNCTION("IF(ISBETWEEN(B7421,60,69), ""Old"", IF(ISBETWEEN(B7421, 20, 29), ""Young"", ""Other""))"),"Other")</f>
        <v>Other</v>
      </c>
    </row>
    <row r="7422" hidden="1">
      <c r="A7422" s="40">
        <v>25684.0</v>
      </c>
      <c r="B7422" s="39">
        <f t="shared" si="1"/>
        <v>51</v>
      </c>
      <c r="C7422" s="39" t="str">
        <f>IFERROR(__xludf.DUMMYFUNCTION("IF(ISBETWEEN(B7422,60,69), ""Old"", IF(ISBETWEEN(B7422, 20, 29), ""Young"", ""Other""))"),"Other")</f>
        <v>Other</v>
      </c>
    </row>
    <row r="7423" hidden="1">
      <c r="A7423" s="40">
        <v>25685.0</v>
      </c>
      <c r="B7423" s="39">
        <f t="shared" si="1"/>
        <v>51</v>
      </c>
      <c r="C7423" s="39" t="str">
        <f>IFERROR(__xludf.DUMMYFUNCTION("IF(ISBETWEEN(B7423,60,69), ""Old"", IF(ISBETWEEN(B7423, 20, 29), ""Young"", ""Other""))"),"Other")</f>
        <v>Other</v>
      </c>
    </row>
    <row r="7424" hidden="1">
      <c r="A7424" s="40">
        <v>25686.0</v>
      </c>
      <c r="B7424" s="39">
        <f t="shared" si="1"/>
        <v>51</v>
      </c>
      <c r="C7424" s="39" t="str">
        <f>IFERROR(__xludf.DUMMYFUNCTION("IF(ISBETWEEN(B7424,60,69), ""Old"", IF(ISBETWEEN(B7424, 20, 29), ""Young"", ""Other""))"),"Other")</f>
        <v>Other</v>
      </c>
    </row>
    <row r="7425" hidden="1">
      <c r="A7425" s="40">
        <v>25687.0</v>
      </c>
      <c r="B7425" s="39">
        <f t="shared" si="1"/>
        <v>51</v>
      </c>
      <c r="C7425" s="39" t="str">
        <f>IFERROR(__xludf.DUMMYFUNCTION("IF(ISBETWEEN(B7425,60,69), ""Old"", IF(ISBETWEEN(B7425, 20, 29), ""Young"", ""Other""))"),"Other")</f>
        <v>Other</v>
      </c>
    </row>
    <row r="7426" hidden="1">
      <c r="A7426" s="40">
        <v>25688.0</v>
      </c>
      <c r="B7426" s="39">
        <f t="shared" si="1"/>
        <v>51</v>
      </c>
      <c r="C7426" s="39" t="str">
        <f>IFERROR(__xludf.DUMMYFUNCTION("IF(ISBETWEEN(B7426,60,69), ""Old"", IF(ISBETWEEN(B7426, 20, 29), ""Young"", ""Other""))"),"Other")</f>
        <v>Other</v>
      </c>
    </row>
    <row r="7427" hidden="1">
      <c r="A7427" s="40">
        <v>25689.0</v>
      </c>
      <c r="B7427" s="39">
        <f t="shared" si="1"/>
        <v>51</v>
      </c>
      <c r="C7427" s="39" t="str">
        <f>IFERROR(__xludf.DUMMYFUNCTION("IF(ISBETWEEN(B7427,60,69), ""Old"", IF(ISBETWEEN(B7427, 20, 29), ""Young"", ""Other""))"),"Other")</f>
        <v>Other</v>
      </c>
    </row>
    <row r="7428" hidden="1">
      <c r="A7428" s="40">
        <v>25690.0</v>
      </c>
      <c r="B7428" s="39">
        <f t="shared" si="1"/>
        <v>51</v>
      </c>
      <c r="C7428" s="39" t="str">
        <f>IFERROR(__xludf.DUMMYFUNCTION("IF(ISBETWEEN(B7428,60,69), ""Old"", IF(ISBETWEEN(B7428, 20, 29), ""Young"", ""Other""))"),"Other")</f>
        <v>Other</v>
      </c>
    </row>
    <row r="7429" hidden="1">
      <c r="A7429" s="40">
        <v>25691.0</v>
      </c>
      <c r="B7429" s="39">
        <f t="shared" si="1"/>
        <v>51</v>
      </c>
      <c r="C7429" s="39" t="str">
        <f>IFERROR(__xludf.DUMMYFUNCTION("IF(ISBETWEEN(B7429,60,69), ""Old"", IF(ISBETWEEN(B7429, 20, 29), ""Young"", ""Other""))"),"Other")</f>
        <v>Other</v>
      </c>
    </row>
    <row r="7430" hidden="1">
      <c r="A7430" s="40">
        <v>25692.0</v>
      </c>
      <c r="B7430" s="39">
        <f t="shared" si="1"/>
        <v>51</v>
      </c>
      <c r="C7430" s="39" t="str">
        <f>IFERROR(__xludf.DUMMYFUNCTION("IF(ISBETWEEN(B7430,60,69), ""Old"", IF(ISBETWEEN(B7430, 20, 29), ""Young"", ""Other""))"),"Other")</f>
        <v>Other</v>
      </c>
    </row>
    <row r="7431" hidden="1">
      <c r="A7431" s="40">
        <v>25693.0</v>
      </c>
      <c r="B7431" s="39">
        <f t="shared" si="1"/>
        <v>51</v>
      </c>
      <c r="C7431" s="39" t="str">
        <f>IFERROR(__xludf.DUMMYFUNCTION("IF(ISBETWEEN(B7431,60,69), ""Old"", IF(ISBETWEEN(B7431, 20, 29), ""Young"", ""Other""))"),"Other")</f>
        <v>Other</v>
      </c>
    </row>
    <row r="7432" hidden="1">
      <c r="A7432" s="40">
        <v>25694.0</v>
      </c>
      <c r="B7432" s="39">
        <f t="shared" si="1"/>
        <v>51</v>
      </c>
      <c r="C7432" s="39" t="str">
        <f>IFERROR(__xludf.DUMMYFUNCTION("IF(ISBETWEEN(B7432,60,69), ""Old"", IF(ISBETWEEN(B7432, 20, 29), ""Young"", ""Other""))"),"Other")</f>
        <v>Other</v>
      </c>
    </row>
    <row r="7433" hidden="1">
      <c r="A7433" s="40">
        <v>25695.0</v>
      </c>
      <c r="B7433" s="39">
        <f t="shared" si="1"/>
        <v>51</v>
      </c>
      <c r="C7433" s="39" t="str">
        <f>IFERROR(__xludf.DUMMYFUNCTION("IF(ISBETWEEN(B7433,60,69), ""Old"", IF(ISBETWEEN(B7433, 20, 29), ""Young"", ""Other""))"),"Other")</f>
        <v>Other</v>
      </c>
    </row>
    <row r="7434" hidden="1">
      <c r="A7434" s="40">
        <v>25696.0</v>
      </c>
      <c r="B7434" s="39">
        <f t="shared" si="1"/>
        <v>51</v>
      </c>
      <c r="C7434" s="39" t="str">
        <f>IFERROR(__xludf.DUMMYFUNCTION("IF(ISBETWEEN(B7434,60,69), ""Old"", IF(ISBETWEEN(B7434, 20, 29), ""Young"", ""Other""))"),"Other")</f>
        <v>Other</v>
      </c>
    </row>
    <row r="7435" hidden="1">
      <c r="A7435" s="40">
        <v>25697.0</v>
      </c>
      <c r="B7435" s="39">
        <f t="shared" si="1"/>
        <v>51</v>
      </c>
      <c r="C7435" s="39" t="str">
        <f>IFERROR(__xludf.DUMMYFUNCTION("IF(ISBETWEEN(B7435,60,69), ""Old"", IF(ISBETWEEN(B7435, 20, 29), ""Young"", ""Other""))"),"Other")</f>
        <v>Other</v>
      </c>
    </row>
    <row r="7436" hidden="1">
      <c r="A7436" s="40">
        <v>25698.0</v>
      </c>
      <c r="B7436" s="39">
        <f t="shared" si="1"/>
        <v>51</v>
      </c>
      <c r="C7436" s="39" t="str">
        <f>IFERROR(__xludf.DUMMYFUNCTION("IF(ISBETWEEN(B7436,60,69), ""Old"", IF(ISBETWEEN(B7436, 20, 29), ""Young"", ""Other""))"),"Other")</f>
        <v>Other</v>
      </c>
    </row>
    <row r="7437" hidden="1">
      <c r="A7437" s="40">
        <v>25699.0</v>
      </c>
      <c r="B7437" s="39">
        <f t="shared" si="1"/>
        <v>51</v>
      </c>
      <c r="C7437" s="39" t="str">
        <f>IFERROR(__xludf.DUMMYFUNCTION("IF(ISBETWEEN(B7437,60,69), ""Old"", IF(ISBETWEEN(B7437, 20, 29), ""Young"", ""Other""))"),"Other")</f>
        <v>Other</v>
      </c>
    </row>
    <row r="7438" hidden="1">
      <c r="A7438" s="40">
        <v>25700.0</v>
      </c>
      <c r="B7438" s="39">
        <f t="shared" si="1"/>
        <v>51</v>
      </c>
      <c r="C7438" s="39" t="str">
        <f>IFERROR(__xludf.DUMMYFUNCTION("IF(ISBETWEEN(B7438,60,69), ""Old"", IF(ISBETWEEN(B7438, 20, 29), ""Young"", ""Other""))"),"Other")</f>
        <v>Other</v>
      </c>
    </row>
    <row r="7439" hidden="1">
      <c r="A7439" s="40">
        <v>25701.0</v>
      </c>
      <c r="B7439" s="39">
        <f t="shared" si="1"/>
        <v>51</v>
      </c>
      <c r="C7439" s="39" t="str">
        <f>IFERROR(__xludf.DUMMYFUNCTION("IF(ISBETWEEN(B7439,60,69), ""Old"", IF(ISBETWEEN(B7439, 20, 29), ""Young"", ""Other""))"),"Other")</f>
        <v>Other</v>
      </c>
    </row>
    <row r="7440" hidden="1">
      <c r="A7440" s="40">
        <v>25702.0</v>
      </c>
      <c r="B7440" s="39">
        <f t="shared" si="1"/>
        <v>51</v>
      </c>
      <c r="C7440" s="39" t="str">
        <f>IFERROR(__xludf.DUMMYFUNCTION("IF(ISBETWEEN(B7440,60,69), ""Old"", IF(ISBETWEEN(B7440, 20, 29), ""Young"", ""Other""))"),"Other")</f>
        <v>Other</v>
      </c>
    </row>
    <row r="7441" hidden="1">
      <c r="A7441" s="40">
        <v>25703.0</v>
      </c>
      <c r="B7441" s="39">
        <f t="shared" si="1"/>
        <v>51</v>
      </c>
      <c r="C7441" s="39" t="str">
        <f>IFERROR(__xludf.DUMMYFUNCTION("IF(ISBETWEEN(B7441,60,69), ""Old"", IF(ISBETWEEN(B7441, 20, 29), ""Young"", ""Other""))"),"Other")</f>
        <v>Other</v>
      </c>
    </row>
    <row r="7442" hidden="1">
      <c r="A7442" s="40">
        <v>25704.0</v>
      </c>
      <c r="B7442" s="39">
        <f t="shared" si="1"/>
        <v>51</v>
      </c>
      <c r="C7442" s="39" t="str">
        <f>IFERROR(__xludf.DUMMYFUNCTION("IF(ISBETWEEN(B7442,60,69), ""Old"", IF(ISBETWEEN(B7442, 20, 29), ""Young"", ""Other""))"),"Other")</f>
        <v>Other</v>
      </c>
    </row>
    <row r="7443" hidden="1">
      <c r="A7443" s="40">
        <v>25705.0</v>
      </c>
      <c r="B7443" s="39">
        <f t="shared" si="1"/>
        <v>51</v>
      </c>
      <c r="C7443" s="39" t="str">
        <f>IFERROR(__xludf.DUMMYFUNCTION("IF(ISBETWEEN(B7443,60,69), ""Old"", IF(ISBETWEEN(B7443, 20, 29), ""Young"", ""Other""))"),"Other")</f>
        <v>Other</v>
      </c>
    </row>
    <row r="7444" hidden="1">
      <c r="A7444" s="40">
        <v>25706.0</v>
      </c>
      <c r="B7444" s="39">
        <f t="shared" si="1"/>
        <v>51</v>
      </c>
      <c r="C7444" s="39" t="str">
        <f>IFERROR(__xludf.DUMMYFUNCTION("IF(ISBETWEEN(B7444,60,69), ""Old"", IF(ISBETWEEN(B7444, 20, 29), ""Young"", ""Other""))"),"Other")</f>
        <v>Other</v>
      </c>
    </row>
    <row r="7445" hidden="1">
      <c r="A7445" s="40">
        <v>25707.0</v>
      </c>
      <c r="B7445" s="39">
        <f t="shared" si="1"/>
        <v>51</v>
      </c>
      <c r="C7445" s="39" t="str">
        <f>IFERROR(__xludf.DUMMYFUNCTION("IF(ISBETWEEN(B7445,60,69), ""Old"", IF(ISBETWEEN(B7445, 20, 29), ""Young"", ""Other""))"),"Other")</f>
        <v>Other</v>
      </c>
    </row>
    <row r="7446" hidden="1">
      <c r="A7446" s="40">
        <v>25708.0</v>
      </c>
      <c r="B7446" s="39">
        <f t="shared" si="1"/>
        <v>51</v>
      </c>
      <c r="C7446" s="39" t="str">
        <f>IFERROR(__xludf.DUMMYFUNCTION("IF(ISBETWEEN(B7446,60,69), ""Old"", IF(ISBETWEEN(B7446, 20, 29), ""Young"", ""Other""))"),"Other")</f>
        <v>Other</v>
      </c>
    </row>
    <row r="7447" hidden="1">
      <c r="A7447" s="40">
        <v>25709.0</v>
      </c>
      <c r="B7447" s="39">
        <f t="shared" si="1"/>
        <v>51</v>
      </c>
      <c r="C7447" s="39" t="str">
        <f>IFERROR(__xludf.DUMMYFUNCTION("IF(ISBETWEEN(B7447,60,69), ""Old"", IF(ISBETWEEN(B7447, 20, 29), ""Young"", ""Other""))"),"Other")</f>
        <v>Other</v>
      </c>
    </row>
    <row r="7448" hidden="1">
      <c r="A7448" s="40">
        <v>25710.0</v>
      </c>
      <c r="B7448" s="39">
        <f t="shared" si="1"/>
        <v>51</v>
      </c>
      <c r="C7448" s="39" t="str">
        <f>IFERROR(__xludf.DUMMYFUNCTION("IF(ISBETWEEN(B7448,60,69), ""Old"", IF(ISBETWEEN(B7448, 20, 29), ""Young"", ""Other""))"),"Other")</f>
        <v>Other</v>
      </c>
    </row>
    <row r="7449" hidden="1">
      <c r="A7449" s="40">
        <v>25711.0</v>
      </c>
      <c r="B7449" s="39">
        <f t="shared" si="1"/>
        <v>51</v>
      </c>
      <c r="C7449" s="39" t="str">
        <f>IFERROR(__xludf.DUMMYFUNCTION("IF(ISBETWEEN(B7449,60,69), ""Old"", IF(ISBETWEEN(B7449, 20, 29), ""Young"", ""Other""))"),"Other")</f>
        <v>Other</v>
      </c>
    </row>
    <row r="7450" hidden="1">
      <c r="A7450" s="40">
        <v>25712.0</v>
      </c>
      <c r="B7450" s="39">
        <f t="shared" si="1"/>
        <v>51</v>
      </c>
      <c r="C7450" s="39" t="str">
        <f>IFERROR(__xludf.DUMMYFUNCTION("IF(ISBETWEEN(B7450,60,69), ""Old"", IF(ISBETWEEN(B7450, 20, 29), ""Young"", ""Other""))"),"Other")</f>
        <v>Other</v>
      </c>
    </row>
    <row r="7451" hidden="1">
      <c r="A7451" s="40">
        <v>25713.0</v>
      </c>
      <c r="B7451" s="39">
        <f t="shared" si="1"/>
        <v>51</v>
      </c>
      <c r="C7451" s="39" t="str">
        <f>IFERROR(__xludf.DUMMYFUNCTION("IF(ISBETWEEN(B7451,60,69), ""Old"", IF(ISBETWEEN(B7451, 20, 29), ""Young"", ""Other""))"),"Other")</f>
        <v>Other</v>
      </c>
    </row>
    <row r="7452" hidden="1">
      <c r="A7452" s="40">
        <v>25714.0</v>
      </c>
      <c r="B7452" s="39">
        <f t="shared" si="1"/>
        <v>51</v>
      </c>
      <c r="C7452" s="39" t="str">
        <f>IFERROR(__xludf.DUMMYFUNCTION("IF(ISBETWEEN(B7452,60,69), ""Old"", IF(ISBETWEEN(B7452, 20, 29), ""Young"", ""Other""))"),"Other")</f>
        <v>Other</v>
      </c>
    </row>
    <row r="7453" hidden="1">
      <c r="A7453" s="40">
        <v>25715.0</v>
      </c>
      <c r="B7453" s="39">
        <f t="shared" si="1"/>
        <v>51</v>
      </c>
      <c r="C7453" s="39" t="str">
        <f>IFERROR(__xludf.DUMMYFUNCTION("IF(ISBETWEEN(B7453,60,69), ""Old"", IF(ISBETWEEN(B7453, 20, 29), ""Young"", ""Other""))"),"Other")</f>
        <v>Other</v>
      </c>
    </row>
    <row r="7454" hidden="1">
      <c r="A7454" s="40">
        <v>25716.0</v>
      </c>
      <c r="B7454" s="39">
        <f t="shared" si="1"/>
        <v>51</v>
      </c>
      <c r="C7454" s="39" t="str">
        <f>IFERROR(__xludf.DUMMYFUNCTION("IF(ISBETWEEN(B7454,60,69), ""Old"", IF(ISBETWEEN(B7454, 20, 29), ""Young"", ""Other""))"),"Other")</f>
        <v>Other</v>
      </c>
    </row>
    <row r="7455" hidden="1">
      <c r="A7455" s="40">
        <v>25717.0</v>
      </c>
      <c r="B7455" s="39">
        <f t="shared" si="1"/>
        <v>51</v>
      </c>
      <c r="C7455" s="39" t="str">
        <f>IFERROR(__xludf.DUMMYFUNCTION("IF(ISBETWEEN(B7455,60,69), ""Old"", IF(ISBETWEEN(B7455, 20, 29), ""Young"", ""Other""))"),"Other")</f>
        <v>Other</v>
      </c>
    </row>
    <row r="7456" hidden="1">
      <c r="A7456" s="40">
        <v>25718.0</v>
      </c>
      <c r="B7456" s="39">
        <f t="shared" si="1"/>
        <v>51</v>
      </c>
      <c r="C7456" s="39" t="str">
        <f>IFERROR(__xludf.DUMMYFUNCTION("IF(ISBETWEEN(B7456,60,69), ""Old"", IF(ISBETWEEN(B7456, 20, 29), ""Young"", ""Other""))"),"Other")</f>
        <v>Other</v>
      </c>
    </row>
    <row r="7457" hidden="1">
      <c r="A7457" s="40">
        <v>25719.0</v>
      </c>
      <c r="B7457" s="39">
        <f t="shared" si="1"/>
        <v>51</v>
      </c>
      <c r="C7457" s="39" t="str">
        <f>IFERROR(__xludf.DUMMYFUNCTION("IF(ISBETWEEN(B7457,60,69), ""Old"", IF(ISBETWEEN(B7457, 20, 29), ""Young"", ""Other""))"),"Other")</f>
        <v>Other</v>
      </c>
    </row>
    <row r="7458" hidden="1">
      <c r="A7458" s="40">
        <v>25720.0</v>
      </c>
      <c r="B7458" s="39">
        <f t="shared" si="1"/>
        <v>51</v>
      </c>
      <c r="C7458" s="39" t="str">
        <f>IFERROR(__xludf.DUMMYFUNCTION("IF(ISBETWEEN(B7458,60,69), ""Old"", IF(ISBETWEEN(B7458, 20, 29), ""Young"", ""Other""))"),"Other")</f>
        <v>Other</v>
      </c>
    </row>
    <row r="7459" hidden="1">
      <c r="A7459" s="40">
        <v>25721.0</v>
      </c>
      <c r="B7459" s="39">
        <f t="shared" si="1"/>
        <v>51</v>
      </c>
      <c r="C7459" s="39" t="str">
        <f>IFERROR(__xludf.DUMMYFUNCTION("IF(ISBETWEEN(B7459,60,69), ""Old"", IF(ISBETWEEN(B7459, 20, 29), ""Young"", ""Other""))"),"Other")</f>
        <v>Other</v>
      </c>
    </row>
    <row r="7460" hidden="1">
      <c r="A7460" s="40">
        <v>25722.0</v>
      </c>
      <c r="B7460" s="39">
        <f t="shared" si="1"/>
        <v>51</v>
      </c>
      <c r="C7460" s="39" t="str">
        <f>IFERROR(__xludf.DUMMYFUNCTION("IF(ISBETWEEN(B7460,60,69), ""Old"", IF(ISBETWEEN(B7460, 20, 29), ""Young"", ""Other""))"),"Other")</f>
        <v>Other</v>
      </c>
    </row>
    <row r="7461" hidden="1">
      <c r="A7461" s="40">
        <v>25723.0</v>
      </c>
      <c r="B7461" s="39">
        <f t="shared" si="1"/>
        <v>51</v>
      </c>
      <c r="C7461" s="39" t="str">
        <f>IFERROR(__xludf.DUMMYFUNCTION("IF(ISBETWEEN(B7461,60,69), ""Old"", IF(ISBETWEEN(B7461, 20, 29), ""Young"", ""Other""))"),"Other")</f>
        <v>Other</v>
      </c>
    </row>
    <row r="7462" hidden="1">
      <c r="A7462" s="40">
        <v>25724.0</v>
      </c>
      <c r="B7462" s="39">
        <f t="shared" si="1"/>
        <v>51</v>
      </c>
      <c r="C7462" s="39" t="str">
        <f>IFERROR(__xludf.DUMMYFUNCTION("IF(ISBETWEEN(B7462,60,69), ""Old"", IF(ISBETWEEN(B7462, 20, 29), ""Young"", ""Other""))"),"Other")</f>
        <v>Other</v>
      </c>
    </row>
    <row r="7463" hidden="1">
      <c r="A7463" s="40">
        <v>25725.0</v>
      </c>
      <c r="B7463" s="39">
        <f t="shared" si="1"/>
        <v>51</v>
      </c>
      <c r="C7463" s="39" t="str">
        <f>IFERROR(__xludf.DUMMYFUNCTION("IF(ISBETWEEN(B7463,60,69), ""Old"", IF(ISBETWEEN(B7463, 20, 29), ""Young"", ""Other""))"),"Other")</f>
        <v>Other</v>
      </c>
    </row>
    <row r="7464" hidden="1">
      <c r="A7464" s="40">
        <v>25726.0</v>
      </c>
      <c r="B7464" s="39">
        <f t="shared" si="1"/>
        <v>51</v>
      </c>
      <c r="C7464" s="39" t="str">
        <f>IFERROR(__xludf.DUMMYFUNCTION("IF(ISBETWEEN(B7464,60,69), ""Old"", IF(ISBETWEEN(B7464, 20, 29), ""Young"", ""Other""))"),"Other")</f>
        <v>Other</v>
      </c>
    </row>
    <row r="7465" hidden="1">
      <c r="A7465" s="40">
        <v>25727.0</v>
      </c>
      <c r="B7465" s="39">
        <f t="shared" si="1"/>
        <v>51</v>
      </c>
      <c r="C7465" s="39" t="str">
        <f>IFERROR(__xludf.DUMMYFUNCTION("IF(ISBETWEEN(B7465,60,69), ""Old"", IF(ISBETWEEN(B7465, 20, 29), ""Young"", ""Other""))"),"Other")</f>
        <v>Other</v>
      </c>
    </row>
    <row r="7466" hidden="1">
      <c r="A7466" s="40">
        <v>25728.0</v>
      </c>
      <c r="B7466" s="39">
        <f t="shared" si="1"/>
        <v>51</v>
      </c>
      <c r="C7466" s="39" t="str">
        <f>IFERROR(__xludf.DUMMYFUNCTION("IF(ISBETWEEN(B7466,60,69), ""Old"", IF(ISBETWEEN(B7466, 20, 29), ""Young"", ""Other""))"),"Other")</f>
        <v>Other</v>
      </c>
    </row>
    <row r="7467" hidden="1">
      <c r="A7467" s="40">
        <v>25729.0</v>
      </c>
      <c r="B7467" s="39">
        <f t="shared" si="1"/>
        <v>51</v>
      </c>
      <c r="C7467" s="39" t="str">
        <f>IFERROR(__xludf.DUMMYFUNCTION("IF(ISBETWEEN(B7467,60,69), ""Old"", IF(ISBETWEEN(B7467, 20, 29), ""Young"", ""Other""))"),"Other")</f>
        <v>Other</v>
      </c>
    </row>
    <row r="7468" hidden="1">
      <c r="A7468" s="40">
        <v>25730.0</v>
      </c>
      <c r="B7468" s="39">
        <f t="shared" si="1"/>
        <v>51</v>
      </c>
      <c r="C7468" s="39" t="str">
        <f>IFERROR(__xludf.DUMMYFUNCTION("IF(ISBETWEEN(B7468,60,69), ""Old"", IF(ISBETWEEN(B7468, 20, 29), ""Young"", ""Other""))"),"Other")</f>
        <v>Other</v>
      </c>
    </row>
    <row r="7469" hidden="1">
      <c r="A7469" s="40">
        <v>25731.0</v>
      </c>
      <c r="B7469" s="39">
        <f t="shared" si="1"/>
        <v>51</v>
      </c>
      <c r="C7469" s="39" t="str">
        <f>IFERROR(__xludf.DUMMYFUNCTION("IF(ISBETWEEN(B7469,60,69), ""Old"", IF(ISBETWEEN(B7469, 20, 29), ""Young"", ""Other""))"),"Other")</f>
        <v>Other</v>
      </c>
    </row>
    <row r="7470" hidden="1">
      <c r="A7470" s="40">
        <v>25732.0</v>
      </c>
      <c r="B7470" s="39">
        <f t="shared" si="1"/>
        <v>51</v>
      </c>
      <c r="C7470" s="39" t="str">
        <f>IFERROR(__xludf.DUMMYFUNCTION("IF(ISBETWEEN(B7470,60,69), ""Old"", IF(ISBETWEEN(B7470, 20, 29), ""Young"", ""Other""))"),"Other")</f>
        <v>Other</v>
      </c>
    </row>
    <row r="7471" hidden="1">
      <c r="A7471" s="40">
        <v>25733.0</v>
      </c>
      <c r="B7471" s="39">
        <f t="shared" si="1"/>
        <v>51</v>
      </c>
      <c r="C7471" s="39" t="str">
        <f>IFERROR(__xludf.DUMMYFUNCTION("IF(ISBETWEEN(B7471,60,69), ""Old"", IF(ISBETWEEN(B7471, 20, 29), ""Young"", ""Other""))"),"Other")</f>
        <v>Other</v>
      </c>
    </row>
    <row r="7472" hidden="1">
      <c r="A7472" s="40">
        <v>25734.0</v>
      </c>
      <c r="B7472" s="39">
        <f t="shared" si="1"/>
        <v>51</v>
      </c>
      <c r="C7472" s="39" t="str">
        <f>IFERROR(__xludf.DUMMYFUNCTION("IF(ISBETWEEN(B7472,60,69), ""Old"", IF(ISBETWEEN(B7472, 20, 29), ""Young"", ""Other""))"),"Other")</f>
        <v>Other</v>
      </c>
    </row>
    <row r="7473" hidden="1">
      <c r="A7473" s="40">
        <v>25735.0</v>
      </c>
      <c r="B7473" s="39">
        <f t="shared" si="1"/>
        <v>51</v>
      </c>
      <c r="C7473" s="39" t="str">
        <f>IFERROR(__xludf.DUMMYFUNCTION("IF(ISBETWEEN(B7473,60,69), ""Old"", IF(ISBETWEEN(B7473, 20, 29), ""Young"", ""Other""))"),"Other")</f>
        <v>Other</v>
      </c>
    </row>
    <row r="7474" hidden="1">
      <c r="A7474" s="40">
        <v>25736.0</v>
      </c>
      <c r="B7474" s="39">
        <f t="shared" si="1"/>
        <v>51</v>
      </c>
      <c r="C7474" s="39" t="str">
        <f>IFERROR(__xludf.DUMMYFUNCTION("IF(ISBETWEEN(B7474,60,69), ""Old"", IF(ISBETWEEN(B7474, 20, 29), ""Young"", ""Other""))"),"Other")</f>
        <v>Other</v>
      </c>
    </row>
    <row r="7475" hidden="1">
      <c r="A7475" s="40">
        <v>25737.0</v>
      </c>
      <c r="B7475" s="39">
        <f t="shared" si="1"/>
        <v>51</v>
      </c>
      <c r="C7475" s="39" t="str">
        <f>IFERROR(__xludf.DUMMYFUNCTION("IF(ISBETWEEN(B7475,60,69), ""Old"", IF(ISBETWEEN(B7475, 20, 29), ""Young"", ""Other""))"),"Other")</f>
        <v>Other</v>
      </c>
    </row>
    <row r="7476" hidden="1">
      <c r="A7476" s="40">
        <v>25738.0</v>
      </c>
      <c r="B7476" s="39">
        <f t="shared" si="1"/>
        <v>51</v>
      </c>
      <c r="C7476" s="39" t="str">
        <f>IFERROR(__xludf.DUMMYFUNCTION("IF(ISBETWEEN(B7476,60,69), ""Old"", IF(ISBETWEEN(B7476, 20, 29), ""Young"", ""Other""))"),"Other")</f>
        <v>Other</v>
      </c>
    </row>
    <row r="7477" hidden="1">
      <c r="A7477" s="40">
        <v>25739.0</v>
      </c>
      <c r="B7477" s="39">
        <f t="shared" si="1"/>
        <v>51</v>
      </c>
      <c r="C7477" s="39" t="str">
        <f>IFERROR(__xludf.DUMMYFUNCTION("IF(ISBETWEEN(B7477,60,69), ""Old"", IF(ISBETWEEN(B7477, 20, 29), ""Young"", ""Other""))"),"Other")</f>
        <v>Other</v>
      </c>
    </row>
    <row r="7478" hidden="1">
      <c r="A7478" s="40">
        <v>25740.0</v>
      </c>
      <c r="B7478" s="39">
        <f t="shared" si="1"/>
        <v>51</v>
      </c>
      <c r="C7478" s="39" t="str">
        <f>IFERROR(__xludf.DUMMYFUNCTION("IF(ISBETWEEN(B7478,60,69), ""Old"", IF(ISBETWEEN(B7478, 20, 29), ""Young"", ""Other""))"),"Other")</f>
        <v>Other</v>
      </c>
    </row>
    <row r="7479" hidden="1">
      <c r="A7479" s="40">
        <v>25741.0</v>
      </c>
      <c r="B7479" s="39">
        <f t="shared" si="1"/>
        <v>51</v>
      </c>
      <c r="C7479" s="39" t="str">
        <f>IFERROR(__xludf.DUMMYFUNCTION("IF(ISBETWEEN(B7479,60,69), ""Old"", IF(ISBETWEEN(B7479, 20, 29), ""Young"", ""Other""))"),"Other")</f>
        <v>Other</v>
      </c>
    </row>
    <row r="7480" hidden="1">
      <c r="A7480" s="40">
        <v>25742.0</v>
      </c>
      <c r="B7480" s="39">
        <f t="shared" si="1"/>
        <v>51</v>
      </c>
      <c r="C7480" s="39" t="str">
        <f>IFERROR(__xludf.DUMMYFUNCTION("IF(ISBETWEEN(B7480,60,69), ""Old"", IF(ISBETWEEN(B7480, 20, 29), ""Young"", ""Other""))"),"Other")</f>
        <v>Other</v>
      </c>
    </row>
    <row r="7481" hidden="1">
      <c r="A7481" s="40">
        <v>25743.0</v>
      </c>
      <c r="B7481" s="39">
        <f t="shared" si="1"/>
        <v>51</v>
      </c>
      <c r="C7481" s="39" t="str">
        <f>IFERROR(__xludf.DUMMYFUNCTION("IF(ISBETWEEN(B7481,60,69), ""Old"", IF(ISBETWEEN(B7481, 20, 29), ""Young"", ""Other""))"),"Other")</f>
        <v>Other</v>
      </c>
    </row>
    <row r="7482" hidden="1">
      <c r="A7482" s="40">
        <v>25744.0</v>
      </c>
      <c r="B7482" s="39">
        <f t="shared" si="1"/>
        <v>51</v>
      </c>
      <c r="C7482" s="39" t="str">
        <f>IFERROR(__xludf.DUMMYFUNCTION("IF(ISBETWEEN(B7482,60,69), ""Old"", IF(ISBETWEEN(B7482, 20, 29), ""Young"", ""Other""))"),"Other")</f>
        <v>Other</v>
      </c>
    </row>
    <row r="7483" hidden="1">
      <c r="A7483" s="40">
        <v>25745.0</v>
      </c>
      <c r="B7483" s="39">
        <f t="shared" si="1"/>
        <v>51</v>
      </c>
      <c r="C7483" s="39" t="str">
        <f>IFERROR(__xludf.DUMMYFUNCTION("IF(ISBETWEEN(B7483,60,69), ""Old"", IF(ISBETWEEN(B7483, 20, 29), ""Young"", ""Other""))"),"Other")</f>
        <v>Other</v>
      </c>
    </row>
    <row r="7484" hidden="1">
      <c r="A7484" s="40">
        <v>25746.0</v>
      </c>
      <c r="B7484" s="39">
        <f t="shared" si="1"/>
        <v>51</v>
      </c>
      <c r="C7484" s="39" t="str">
        <f>IFERROR(__xludf.DUMMYFUNCTION("IF(ISBETWEEN(B7484,60,69), ""Old"", IF(ISBETWEEN(B7484, 20, 29), ""Young"", ""Other""))"),"Other")</f>
        <v>Other</v>
      </c>
    </row>
    <row r="7485" hidden="1">
      <c r="A7485" s="40">
        <v>25747.0</v>
      </c>
      <c r="B7485" s="39">
        <f t="shared" si="1"/>
        <v>51</v>
      </c>
      <c r="C7485" s="39" t="str">
        <f>IFERROR(__xludf.DUMMYFUNCTION("IF(ISBETWEEN(B7485,60,69), ""Old"", IF(ISBETWEEN(B7485, 20, 29), ""Young"", ""Other""))"),"Other")</f>
        <v>Other</v>
      </c>
    </row>
    <row r="7486" hidden="1">
      <c r="A7486" s="40">
        <v>25748.0</v>
      </c>
      <c r="B7486" s="39">
        <f t="shared" si="1"/>
        <v>51</v>
      </c>
      <c r="C7486" s="39" t="str">
        <f>IFERROR(__xludf.DUMMYFUNCTION("IF(ISBETWEEN(B7486,60,69), ""Old"", IF(ISBETWEEN(B7486, 20, 29), ""Young"", ""Other""))"),"Other")</f>
        <v>Other</v>
      </c>
    </row>
    <row r="7487" hidden="1">
      <c r="A7487" s="40">
        <v>25749.0</v>
      </c>
      <c r="B7487" s="39">
        <f t="shared" si="1"/>
        <v>51</v>
      </c>
      <c r="C7487" s="39" t="str">
        <f>IFERROR(__xludf.DUMMYFUNCTION("IF(ISBETWEEN(B7487,60,69), ""Old"", IF(ISBETWEEN(B7487, 20, 29), ""Young"", ""Other""))"),"Other")</f>
        <v>Other</v>
      </c>
    </row>
    <row r="7488" hidden="1">
      <c r="A7488" s="40">
        <v>25750.0</v>
      </c>
      <c r="B7488" s="39">
        <f t="shared" si="1"/>
        <v>51</v>
      </c>
      <c r="C7488" s="39" t="str">
        <f>IFERROR(__xludf.DUMMYFUNCTION("IF(ISBETWEEN(B7488,60,69), ""Old"", IF(ISBETWEEN(B7488, 20, 29), ""Young"", ""Other""))"),"Other")</f>
        <v>Other</v>
      </c>
    </row>
    <row r="7489" hidden="1">
      <c r="A7489" s="40">
        <v>25751.0</v>
      </c>
      <c r="B7489" s="39">
        <f t="shared" si="1"/>
        <v>51</v>
      </c>
      <c r="C7489" s="39" t="str">
        <f>IFERROR(__xludf.DUMMYFUNCTION("IF(ISBETWEEN(B7489,60,69), ""Old"", IF(ISBETWEEN(B7489, 20, 29), ""Young"", ""Other""))"),"Other")</f>
        <v>Other</v>
      </c>
    </row>
    <row r="7490" hidden="1">
      <c r="A7490" s="40">
        <v>25752.0</v>
      </c>
      <c r="B7490" s="39">
        <f t="shared" si="1"/>
        <v>51</v>
      </c>
      <c r="C7490" s="39" t="str">
        <f>IFERROR(__xludf.DUMMYFUNCTION("IF(ISBETWEEN(B7490,60,69), ""Old"", IF(ISBETWEEN(B7490, 20, 29), ""Young"", ""Other""))"),"Other")</f>
        <v>Other</v>
      </c>
    </row>
    <row r="7491" hidden="1">
      <c r="A7491" s="40">
        <v>25753.0</v>
      </c>
      <c r="B7491" s="39">
        <f t="shared" si="1"/>
        <v>51</v>
      </c>
      <c r="C7491" s="39" t="str">
        <f>IFERROR(__xludf.DUMMYFUNCTION("IF(ISBETWEEN(B7491,60,69), ""Old"", IF(ISBETWEEN(B7491, 20, 29), ""Young"", ""Other""))"),"Other")</f>
        <v>Other</v>
      </c>
    </row>
    <row r="7492" hidden="1">
      <c r="A7492" s="40">
        <v>25754.0</v>
      </c>
      <c r="B7492" s="39">
        <f t="shared" si="1"/>
        <v>51</v>
      </c>
      <c r="C7492" s="39" t="str">
        <f>IFERROR(__xludf.DUMMYFUNCTION("IF(ISBETWEEN(B7492,60,69), ""Old"", IF(ISBETWEEN(B7492, 20, 29), ""Young"", ""Other""))"),"Other")</f>
        <v>Other</v>
      </c>
    </row>
    <row r="7493" hidden="1">
      <c r="A7493" s="40">
        <v>25755.0</v>
      </c>
      <c r="B7493" s="39">
        <f t="shared" si="1"/>
        <v>51</v>
      </c>
      <c r="C7493" s="39" t="str">
        <f>IFERROR(__xludf.DUMMYFUNCTION("IF(ISBETWEEN(B7493,60,69), ""Old"", IF(ISBETWEEN(B7493, 20, 29), ""Young"", ""Other""))"),"Other")</f>
        <v>Other</v>
      </c>
    </row>
    <row r="7494" hidden="1">
      <c r="A7494" s="40">
        <v>25756.0</v>
      </c>
      <c r="B7494" s="39">
        <f t="shared" si="1"/>
        <v>51</v>
      </c>
      <c r="C7494" s="39" t="str">
        <f>IFERROR(__xludf.DUMMYFUNCTION("IF(ISBETWEEN(B7494,60,69), ""Old"", IF(ISBETWEEN(B7494, 20, 29), ""Young"", ""Other""))"),"Other")</f>
        <v>Other</v>
      </c>
    </row>
    <row r="7495" hidden="1">
      <c r="A7495" s="40">
        <v>25757.0</v>
      </c>
      <c r="B7495" s="39">
        <f t="shared" si="1"/>
        <v>51</v>
      </c>
      <c r="C7495" s="39" t="str">
        <f>IFERROR(__xludf.DUMMYFUNCTION("IF(ISBETWEEN(B7495,60,69), ""Old"", IF(ISBETWEEN(B7495, 20, 29), ""Young"", ""Other""))"),"Other")</f>
        <v>Other</v>
      </c>
    </row>
    <row r="7496" hidden="1">
      <c r="A7496" s="40">
        <v>25758.0</v>
      </c>
      <c r="B7496" s="39">
        <f t="shared" si="1"/>
        <v>51</v>
      </c>
      <c r="C7496" s="39" t="str">
        <f>IFERROR(__xludf.DUMMYFUNCTION("IF(ISBETWEEN(B7496,60,69), ""Old"", IF(ISBETWEEN(B7496, 20, 29), ""Young"", ""Other""))"),"Other")</f>
        <v>Other</v>
      </c>
    </row>
    <row r="7497" hidden="1">
      <c r="A7497" s="40">
        <v>25759.0</v>
      </c>
      <c r="B7497" s="39">
        <f t="shared" si="1"/>
        <v>51</v>
      </c>
      <c r="C7497" s="39" t="str">
        <f>IFERROR(__xludf.DUMMYFUNCTION("IF(ISBETWEEN(B7497,60,69), ""Old"", IF(ISBETWEEN(B7497, 20, 29), ""Young"", ""Other""))"),"Other")</f>
        <v>Other</v>
      </c>
    </row>
    <row r="7498" hidden="1">
      <c r="A7498" s="40">
        <v>25760.0</v>
      </c>
      <c r="B7498" s="39">
        <f t="shared" si="1"/>
        <v>51</v>
      </c>
      <c r="C7498" s="39" t="str">
        <f>IFERROR(__xludf.DUMMYFUNCTION("IF(ISBETWEEN(B7498,60,69), ""Old"", IF(ISBETWEEN(B7498, 20, 29), ""Young"", ""Other""))"),"Other")</f>
        <v>Other</v>
      </c>
    </row>
    <row r="7499" hidden="1">
      <c r="A7499" s="40">
        <v>25761.0</v>
      </c>
      <c r="B7499" s="39">
        <f t="shared" si="1"/>
        <v>51</v>
      </c>
      <c r="C7499" s="39" t="str">
        <f>IFERROR(__xludf.DUMMYFUNCTION("IF(ISBETWEEN(B7499,60,69), ""Old"", IF(ISBETWEEN(B7499, 20, 29), ""Young"", ""Other""))"),"Other")</f>
        <v>Other</v>
      </c>
    </row>
    <row r="7500" hidden="1">
      <c r="A7500" s="40">
        <v>25762.0</v>
      </c>
      <c r="B7500" s="39">
        <f t="shared" si="1"/>
        <v>51</v>
      </c>
      <c r="C7500" s="39" t="str">
        <f>IFERROR(__xludf.DUMMYFUNCTION("IF(ISBETWEEN(B7500,60,69), ""Old"", IF(ISBETWEEN(B7500, 20, 29), ""Young"", ""Other""))"),"Other")</f>
        <v>Other</v>
      </c>
    </row>
    <row r="7501" hidden="1">
      <c r="A7501" s="40">
        <v>25763.0</v>
      </c>
      <c r="B7501" s="39">
        <f t="shared" si="1"/>
        <v>51</v>
      </c>
      <c r="C7501" s="39" t="str">
        <f>IFERROR(__xludf.DUMMYFUNCTION("IF(ISBETWEEN(B7501,60,69), ""Old"", IF(ISBETWEEN(B7501, 20, 29), ""Young"", ""Other""))"),"Other")</f>
        <v>Other</v>
      </c>
    </row>
    <row r="7502" hidden="1">
      <c r="A7502" s="40">
        <v>25764.0</v>
      </c>
      <c r="B7502" s="39">
        <f t="shared" si="1"/>
        <v>51</v>
      </c>
      <c r="C7502" s="39" t="str">
        <f>IFERROR(__xludf.DUMMYFUNCTION("IF(ISBETWEEN(B7502,60,69), ""Old"", IF(ISBETWEEN(B7502, 20, 29), ""Young"", ""Other""))"),"Other")</f>
        <v>Other</v>
      </c>
    </row>
    <row r="7503" hidden="1">
      <c r="A7503" s="40">
        <v>25765.0</v>
      </c>
      <c r="B7503" s="39">
        <f t="shared" si="1"/>
        <v>51</v>
      </c>
      <c r="C7503" s="39" t="str">
        <f>IFERROR(__xludf.DUMMYFUNCTION("IF(ISBETWEEN(B7503,60,69), ""Old"", IF(ISBETWEEN(B7503, 20, 29), ""Young"", ""Other""))"),"Other")</f>
        <v>Other</v>
      </c>
    </row>
    <row r="7504" hidden="1">
      <c r="A7504" s="40">
        <v>25766.0</v>
      </c>
      <c r="B7504" s="39">
        <f t="shared" si="1"/>
        <v>51</v>
      </c>
      <c r="C7504" s="39" t="str">
        <f>IFERROR(__xludf.DUMMYFUNCTION("IF(ISBETWEEN(B7504,60,69), ""Old"", IF(ISBETWEEN(B7504, 20, 29), ""Young"", ""Other""))"),"Other")</f>
        <v>Other</v>
      </c>
    </row>
    <row r="7505" hidden="1">
      <c r="A7505" s="40">
        <v>25767.0</v>
      </c>
      <c r="B7505" s="39">
        <f t="shared" si="1"/>
        <v>51</v>
      </c>
      <c r="C7505" s="39" t="str">
        <f>IFERROR(__xludf.DUMMYFUNCTION("IF(ISBETWEEN(B7505,60,69), ""Old"", IF(ISBETWEEN(B7505, 20, 29), ""Young"", ""Other""))"),"Other")</f>
        <v>Other</v>
      </c>
    </row>
    <row r="7506" hidden="1">
      <c r="A7506" s="40">
        <v>25768.0</v>
      </c>
      <c r="B7506" s="39">
        <f t="shared" si="1"/>
        <v>51</v>
      </c>
      <c r="C7506" s="39" t="str">
        <f>IFERROR(__xludf.DUMMYFUNCTION("IF(ISBETWEEN(B7506,60,69), ""Old"", IF(ISBETWEEN(B7506, 20, 29), ""Young"", ""Other""))"),"Other")</f>
        <v>Other</v>
      </c>
    </row>
    <row r="7507" hidden="1">
      <c r="A7507" s="40">
        <v>25769.0</v>
      </c>
      <c r="B7507" s="39">
        <f t="shared" si="1"/>
        <v>51</v>
      </c>
      <c r="C7507" s="39" t="str">
        <f>IFERROR(__xludf.DUMMYFUNCTION("IF(ISBETWEEN(B7507,60,69), ""Old"", IF(ISBETWEEN(B7507, 20, 29), ""Young"", ""Other""))"),"Other")</f>
        <v>Other</v>
      </c>
    </row>
    <row r="7508" hidden="1">
      <c r="A7508" s="40">
        <v>25770.0</v>
      </c>
      <c r="B7508" s="39">
        <f t="shared" si="1"/>
        <v>51</v>
      </c>
      <c r="C7508" s="39" t="str">
        <f>IFERROR(__xludf.DUMMYFUNCTION("IF(ISBETWEEN(B7508,60,69), ""Old"", IF(ISBETWEEN(B7508, 20, 29), ""Young"", ""Other""))"),"Other")</f>
        <v>Other</v>
      </c>
    </row>
    <row r="7509" hidden="1">
      <c r="A7509" s="40">
        <v>25771.0</v>
      </c>
      <c r="B7509" s="39">
        <f t="shared" si="1"/>
        <v>51</v>
      </c>
      <c r="C7509" s="39" t="str">
        <f>IFERROR(__xludf.DUMMYFUNCTION("IF(ISBETWEEN(B7509,60,69), ""Old"", IF(ISBETWEEN(B7509, 20, 29), ""Young"", ""Other""))"),"Other")</f>
        <v>Other</v>
      </c>
    </row>
    <row r="7510" hidden="1">
      <c r="A7510" s="40">
        <v>25772.0</v>
      </c>
      <c r="B7510" s="39">
        <f t="shared" si="1"/>
        <v>51</v>
      </c>
      <c r="C7510" s="39" t="str">
        <f>IFERROR(__xludf.DUMMYFUNCTION("IF(ISBETWEEN(B7510,60,69), ""Old"", IF(ISBETWEEN(B7510, 20, 29), ""Young"", ""Other""))"),"Other")</f>
        <v>Other</v>
      </c>
    </row>
    <row r="7511" hidden="1">
      <c r="A7511" s="40">
        <v>25773.0</v>
      </c>
      <c r="B7511" s="39">
        <f t="shared" si="1"/>
        <v>51</v>
      </c>
      <c r="C7511" s="39" t="str">
        <f>IFERROR(__xludf.DUMMYFUNCTION("IF(ISBETWEEN(B7511,60,69), ""Old"", IF(ISBETWEEN(B7511, 20, 29), ""Young"", ""Other""))"),"Other")</f>
        <v>Other</v>
      </c>
    </row>
    <row r="7512" hidden="1">
      <c r="A7512" s="40">
        <v>25774.0</v>
      </c>
      <c r="B7512" s="39">
        <f t="shared" si="1"/>
        <v>51</v>
      </c>
      <c r="C7512" s="39" t="str">
        <f>IFERROR(__xludf.DUMMYFUNCTION("IF(ISBETWEEN(B7512,60,69), ""Old"", IF(ISBETWEEN(B7512, 20, 29), ""Young"", ""Other""))"),"Other")</f>
        <v>Other</v>
      </c>
    </row>
    <row r="7513" hidden="1">
      <c r="A7513" s="40">
        <v>25775.0</v>
      </c>
      <c r="B7513" s="39">
        <f t="shared" si="1"/>
        <v>51</v>
      </c>
      <c r="C7513" s="39" t="str">
        <f>IFERROR(__xludf.DUMMYFUNCTION("IF(ISBETWEEN(B7513,60,69), ""Old"", IF(ISBETWEEN(B7513, 20, 29), ""Young"", ""Other""))"),"Other")</f>
        <v>Other</v>
      </c>
    </row>
    <row r="7514" hidden="1">
      <c r="A7514" s="40">
        <v>25776.0</v>
      </c>
      <c r="B7514" s="39">
        <f t="shared" si="1"/>
        <v>51</v>
      </c>
      <c r="C7514" s="39" t="str">
        <f>IFERROR(__xludf.DUMMYFUNCTION("IF(ISBETWEEN(B7514,60,69), ""Old"", IF(ISBETWEEN(B7514, 20, 29), ""Young"", ""Other""))"),"Other")</f>
        <v>Other</v>
      </c>
    </row>
    <row r="7515" hidden="1">
      <c r="A7515" s="40">
        <v>25777.0</v>
      </c>
      <c r="B7515" s="39">
        <f t="shared" si="1"/>
        <v>51</v>
      </c>
      <c r="C7515" s="39" t="str">
        <f>IFERROR(__xludf.DUMMYFUNCTION("IF(ISBETWEEN(B7515,60,69), ""Old"", IF(ISBETWEEN(B7515, 20, 29), ""Young"", ""Other""))"),"Other")</f>
        <v>Other</v>
      </c>
    </row>
    <row r="7516" hidden="1">
      <c r="A7516" s="40">
        <v>25778.0</v>
      </c>
      <c r="B7516" s="39">
        <f t="shared" si="1"/>
        <v>51</v>
      </c>
      <c r="C7516" s="39" t="str">
        <f>IFERROR(__xludf.DUMMYFUNCTION("IF(ISBETWEEN(B7516,60,69), ""Old"", IF(ISBETWEEN(B7516, 20, 29), ""Young"", ""Other""))"),"Other")</f>
        <v>Other</v>
      </c>
    </row>
    <row r="7517" hidden="1">
      <c r="A7517" s="40">
        <v>25779.0</v>
      </c>
      <c r="B7517" s="39">
        <f t="shared" si="1"/>
        <v>51</v>
      </c>
      <c r="C7517" s="39" t="str">
        <f>IFERROR(__xludf.DUMMYFUNCTION("IF(ISBETWEEN(B7517,60,69), ""Old"", IF(ISBETWEEN(B7517, 20, 29), ""Young"", ""Other""))"),"Other")</f>
        <v>Other</v>
      </c>
    </row>
    <row r="7518" hidden="1">
      <c r="A7518" s="40">
        <v>25780.0</v>
      </c>
      <c r="B7518" s="39">
        <f t="shared" si="1"/>
        <v>51</v>
      </c>
      <c r="C7518" s="39" t="str">
        <f>IFERROR(__xludf.DUMMYFUNCTION("IF(ISBETWEEN(B7518,60,69), ""Old"", IF(ISBETWEEN(B7518, 20, 29), ""Young"", ""Other""))"),"Other")</f>
        <v>Other</v>
      </c>
    </row>
    <row r="7519" hidden="1">
      <c r="A7519" s="40">
        <v>25781.0</v>
      </c>
      <c r="B7519" s="39">
        <f t="shared" si="1"/>
        <v>51</v>
      </c>
      <c r="C7519" s="39" t="str">
        <f>IFERROR(__xludf.DUMMYFUNCTION("IF(ISBETWEEN(B7519,60,69), ""Old"", IF(ISBETWEEN(B7519, 20, 29), ""Young"", ""Other""))"),"Other")</f>
        <v>Other</v>
      </c>
    </row>
    <row r="7520" hidden="1">
      <c r="A7520" s="40">
        <v>25782.0</v>
      </c>
      <c r="B7520" s="39">
        <f t="shared" si="1"/>
        <v>51</v>
      </c>
      <c r="C7520" s="39" t="str">
        <f>IFERROR(__xludf.DUMMYFUNCTION("IF(ISBETWEEN(B7520,60,69), ""Old"", IF(ISBETWEEN(B7520, 20, 29), ""Young"", ""Other""))"),"Other")</f>
        <v>Other</v>
      </c>
    </row>
    <row r="7521" hidden="1">
      <c r="A7521" s="40">
        <v>25783.0</v>
      </c>
      <c r="B7521" s="39">
        <f t="shared" si="1"/>
        <v>51</v>
      </c>
      <c r="C7521" s="39" t="str">
        <f>IFERROR(__xludf.DUMMYFUNCTION("IF(ISBETWEEN(B7521,60,69), ""Old"", IF(ISBETWEEN(B7521, 20, 29), ""Young"", ""Other""))"),"Other")</f>
        <v>Other</v>
      </c>
    </row>
    <row r="7522" hidden="1">
      <c r="A7522" s="40">
        <v>25784.0</v>
      </c>
      <c r="B7522" s="39">
        <f t="shared" si="1"/>
        <v>51</v>
      </c>
      <c r="C7522" s="39" t="str">
        <f>IFERROR(__xludf.DUMMYFUNCTION("IF(ISBETWEEN(B7522,60,69), ""Old"", IF(ISBETWEEN(B7522, 20, 29), ""Young"", ""Other""))"),"Other")</f>
        <v>Other</v>
      </c>
    </row>
    <row r="7523" hidden="1">
      <c r="A7523" s="40">
        <v>25785.0</v>
      </c>
      <c r="B7523" s="39">
        <f t="shared" si="1"/>
        <v>51</v>
      </c>
      <c r="C7523" s="39" t="str">
        <f>IFERROR(__xludf.DUMMYFUNCTION("IF(ISBETWEEN(B7523,60,69), ""Old"", IF(ISBETWEEN(B7523, 20, 29), ""Young"", ""Other""))"),"Other")</f>
        <v>Other</v>
      </c>
    </row>
    <row r="7524" hidden="1">
      <c r="A7524" s="40">
        <v>25786.0</v>
      </c>
      <c r="B7524" s="39">
        <f t="shared" si="1"/>
        <v>51</v>
      </c>
      <c r="C7524" s="39" t="str">
        <f>IFERROR(__xludf.DUMMYFUNCTION("IF(ISBETWEEN(B7524,60,69), ""Old"", IF(ISBETWEEN(B7524, 20, 29), ""Young"", ""Other""))"),"Other")</f>
        <v>Other</v>
      </c>
    </row>
    <row r="7525" hidden="1">
      <c r="A7525" s="40">
        <v>25787.0</v>
      </c>
      <c r="B7525" s="39">
        <f t="shared" si="1"/>
        <v>51</v>
      </c>
      <c r="C7525" s="39" t="str">
        <f>IFERROR(__xludf.DUMMYFUNCTION("IF(ISBETWEEN(B7525,60,69), ""Old"", IF(ISBETWEEN(B7525, 20, 29), ""Young"", ""Other""))"),"Other")</f>
        <v>Other</v>
      </c>
    </row>
    <row r="7526" hidden="1">
      <c r="A7526" s="40">
        <v>25788.0</v>
      </c>
      <c r="B7526" s="39">
        <f t="shared" si="1"/>
        <v>51</v>
      </c>
      <c r="C7526" s="39" t="str">
        <f>IFERROR(__xludf.DUMMYFUNCTION("IF(ISBETWEEN(B7526,60,69), ""Old"", IF(ISBETWEEN(B7526, 20, 29), ""Young"", ""Other""))"),"Other")</f>
        <v>Other</v>
      </c>
    </row>
    <row r="7527" hidden="1">
      <c r="A7527" s="40">
        <v>25789.0</v>
      </c>
      <c r="B7527" s="39">
        <f t="shared" si="1"/>
        <v>51</v>
      </c>
      <c r="C7527" s="39" t="str">
        <f>IFERROR(__xludf.DUMMYFUNCTION("IF(ISBETWEEN(B7527,60,69), ""Old"", IF(ISBETWEEN(B7527, 20, 29), ""Young"", ""Other""))"),"Other")</f>
        <v>Other</v>
      </c>
    </row>
    <row r="7528" hidden="1">
      <c r="A7528" s="40">
        <v>25790.0</v>
      </c>
      <c r="B7528" s="39">
        <f t="shared" si="1"/>
        <v>51</v>
      </c>
      <c r="C7528" s="39" t="str">
        <f>IFERROR(__xludf.DUMMYFUNCTION("IF(ISBETWEEN(B7528,60,69), ""Old"", IF(ISBETWEEN(B7528, 20, 29), ""Young"", ""Other""))"),"Other")</f>
        <v>Other</v>
      </c>
    </row>
    <row r="7529" hidden="1">
      <c r="A7529" s="40">
        <v>25791.0</v>
      </c>
      <c r="B7529" s="39">
        <f t="shared" si="1"/>
        <v>51</v>
      </c>
      <c r="C7529" s="39" t="str">
        <f>IFERROR(__xludf.DUMMYFUNCTION("IF(ISBETWEEN(B7529,60,69), ""Old"", IF(ISBETWEEN(B7529, 20, 29), ""Young"", ""Other""))"),"Other")</f>
        <v>Other</v>
      </c>
    </row>
    <row r="7530" hidden="1">
      <c r="A7530" s="40">
        <v>25792.0</v>
      </c>
      <c r="B7530" s="39">
        <f t="shared" si="1"/>
        <v>51</v>
      </c>
      <c r="C7530" s="39" t="str">
        <f>IFERROR(__xludf.DUMMYFUNCTION("IF(ISBETWEEN(B7530,60,69), ""Old"", IF(ISBETWEEN(B7530, 20, 29), ""Young"", ""Other""))"),"Other")</f>
        <v>Other</v>
      </c>
    </row>
    <row r="7531" hidden="1">
      <c r="A7531" s="40">
        <v>25793.0</v>
      </c>
      <c r="B7531" s="39">
        <f t="shared" si="1"/>
        <v>51</v>
      </c>
      <c r="C7531" s="39" t="str">
        <f>IFERROR(__xludf.DUMMYFUNCTION("IF(ISBETWEEN(B7531,60,69), ""Old"", IF(ISBETWEEN(B7531, 20, 29), ""Young"", ""Other""))"),"Other")</f>
        <v>Other</v>
      </c>
    </row>
    <row r="7532" hidden="1">
      <c r="A7532" s="40">
        <v>25794.0</v>
      </c>
      <c r="B7532" s="39">
        <f t="shared" si="1"/>
        <v>51</v>
      </c>
      <c r="C7532" s="39" t="str">
        <f>IFERROR(__xludf.DUMMYFUNCTION("IF(ISBETWEEN(B7532,60,69), ""Old"", IF(ISBETWEEN(B7532, 20, 29), ""Young"", ""Other""))"),"Other")</f>
        <v>Other</v>
      </c>
    </row>
    <row r="7533" hidden="1">
      <c r="A7533" s="40">
        <v>25795.0</v>
      </c>
      <c r="B7533" s="39">
        <f t="shared" si="1"/>
        <v>51</v>
      </c>
      <c r="C7533" s="39" t="str">
        <f>IFERROR(__xludf.DUMMYFUNCTION("IF(ISBETWEEN(B7533,60,69), ""Old"", IF(ISBETWEEN(B7533, 20, 29), ""Young"", ""Other""))"),"Other")</f>
        <v>Other</v>
      </c>
    </row>
    <row r="7534" hidden="1">
      <c r="A7534" s="40">
        <v>25796.0</v>
      </c>
      <c r="B7534" s="39">
        <f t="shared" si="1"/>
        <v>51</v>
      </c>
      <c r="C7534" s="39" t="str">
        <f>IFERROR(__xludf.DUMMYFUNCTION("IF(ISBETWEEN(B7534,60,69), ""Old"", IF(ISBETWEEN(B7534, 20, 29), ""Young"", ""Other""))"),"Other")</f>
        <v>Other</v>
      </c>
    </row>
    <row r="7535" hidden="1">
      <c r="A7535" s="40">
        <v>25797.0</v>
      </c>
      <c r="B7535" s="39">
        <f t="shared" si="1"/>
        <v>51</v>
      </c>
      <c r="C7535" s="39" t="str">
        <f>IFERROR(__xludf.DUMMYFUNCTION("IF(ISBETWEEN(B7535,60,69), ""Old"", IF(ISBETWEEN(B7535, 20, 29), ""Young"", ""Other""))"),"Other")</f>
        <v>Other</v>
      </c>
    </row>
    <row r="7536" hidden="1">
      <c r="A7536" s="40">
        <v>25798.0</v>
      </c>
      <c r="B7536" s="39">
        <f t="shared" si="1"/>
        <v>51</v>
      </c>
      <c r="C7536" s="39" t="str">
        <f>IFERROR(__xludf.DUMMYFUNCTION("IF(ISBETWEEN(B7536,60,69), ""Old"", IF(ISBETWEEN(B7536, 20, 29), ""Young"", ""Other""))"),"Other")</f>
        <v>Other</v>
      </c>
    </row>
    <row r="7537" hidden="1">
      <c r="A7537" s="40">
        <v>25799.0</v>
      </c>
      <c r="B7537" s="39">
        <f t="shared" si="1"/>
        <v>51</v>
      </c>
      <c r="C7537" s="39" t="str">
        <f>IFERROR(__xludf.DUMMYFUNCTION("IF(ISBETWEEN(B7537,60,69), ""Old"", IF(ISBETWEEN(B7537, 20, 29), ""Young"", ""Other""))"),"Other")</f>
        <v>Other</v>
      </c>
    </row>
    <row r="7538" hidden="1">
      <c r="A7538" s="40">
        <v>25800.0</v>
      </c>
      <c r="B7538" s="39">
        <f t="shared" si="1"/>
        <v>51</v>
      </c>
      <c r="C7538" s="39" t="str">
        <f>IFERROR(__xludf.DUMMYFUNCTION("IF(ISBETWEEN(B7538,60,69), ""Old"", IF(ISBETWEEN(B7538, 20, 29), ""Young"", ""Other""))"),"Other")</f>
        <v>Other</v>
      </c>
    </row>
    <row r="7539" hidden="1">
      <c r="A7539" s="40">
        <v>25801.0</v>
      </c>
      <c r="B7539" s="39">
        <f t="shared" si="1"/>
        <v>51</v>
      </c>
      <c r="C7539" s="39" t="str">
        <f>IFERROR(__xludf.DUMMYFUNCTION("IF(ISBETWEEN(B7539,60,69), ""Old"", IF(ISBETWEEN(B7539, 20, 29), ""Young"", ""Other""))"),"Other")</f>
        <v>Other</v>
      </c>
    </row>
    <row r="7540" hidden="1">
      <c r="A7540" s="40">
        <v>25802.0</v>
      </c>
      <c r="B7540" s="39">
        <f t="shared" si="1"/>
        <v>51</v>
      </c>
      <c r="C7540" s="39" t="str">
        <f>IFERROR(__xludf.DUMMYFUNCTION("IF(ISBETWEEN(B7540,60,69), ""Old"", IF(ISBETWEEN(B7540, 20, 29), ""Young"", ""Other""))"),"Other")</f>
        <v>Other</v>
      </c>
    </row>
    <row r="7541" hidden="1">
      <c r="A7541" s="40">
        <v>25803.0</v>
      </c>
      <c r="B7541" s="39">
        <f t="shared" si="1"/>
        <v>51</v>
      </c>
      <c r="C7541" s="39" t="str">
        <f>IFERROR(__xludf.DUMMYFUNCTION("IF(ISBETWEEN(B7541,60,69), ""Old"", IF(ISBETWEEN(B7541, 20, 29), ""Young"", ""Other""))"),"Other")</f>
        <v>Other</v>
      </c>
    </row>
    <row r="7542" hidden="1">
      <c r="A7542" s="40">
        <v>25804.0</v>
      </c>
      <c r="B7542" s="39">
        <f t="shared" si="1"/>
        <v>51</v>
      </c>
      <c r="C7542" s="39" t="str">
        <f>IFERROR(__xludf.DUMMYFUNCTION("IF(ISBETWEEN(B7542,60,69), ""Old"", IF(ISBETWEEN(B7542, 20, 29), ""Young"", ""Other""))"),"Other")</f>
        <v>Other</v>
      </c>
    </row>
    <row r="7543" hidden="1">
      <c r="A7543" s="40">
        <v>25805.0</v>
      </c>
      <c r="B7543" s="39">
        <f t="shared" si="1"/>
        <v>51</v>
      </c>
      <c r="C7543" s="39" t="str">
        <f>IFERROR(__xludf.DUMMYFUNCTION("IF(ISBETWEEN(B7543,60,69), ""Old"", IF(ISBETWEEN(B7543, 20, 29), ""Young"", ""Other""))"),"Other")</f>
        <v>Other</v>
      </c>
    </row>
    <row r="7544" hidden="1">
      <c r="A7544" s="40">
        <v>25806.0</v>
      </c>
      <c r="B7544" s="39">
        <f t="shared" si="1"/>
        <v>51</v>
      </c>
      <c r="C7544" s="39" t="str">
        <f>IFERROR(__xludf.DUMMYFUNCTION("IF(ISBETWEEN(B7544,60,69), ""Old"", IF(ISBETWEEN(B7544, 20, 29), ""Young"", ""Other""))"),"Other")</f>
        <v>Other</v>
      </c>
    </row>
    <row r="7545" hidden="1">
      <c r="A7545" s="40">
        <v>25807.0</v>
      </c>
      <c r="B7545" s="39">
        <f t="shared" si="1"/>
        <v>51</v>
      </c>
      <c r="C7545" s="39" t="str">
        <f>IFERROR(__xludf.DUMMYFUNCTION("IF(ISBETWEEN(B7545,60,69), ""Old"", IF(ISBETWEEN(B7545, 20, 29), ""Young"", ""Other""))"),"Other")</f>
        <v>Other</v>
      </c>
    </row>
    <row r="7546" hidden="1">
      <c r="A7546" s="40">
        <v>25808.0</v>
      </c>
      <c r="B7546" s="39">
        <f t="shared" si="1"/>
        <v>51</v>
      </c>
      <c r="C7546" s="39" t="str">
        <f>IFERROR(__xludf.DUMMYFUNCTION("IF(ISBETWEEN(B7546,60,69), ""Old"", IF(ISBETWEEN(B7546, 20, 29), ""Young"", ""Other""))"),"Other")</f>
        <v>Other</v>
      </c>
    </row>
    <row r="7547" hidden="1">
      <c r="A7547" s="40">
        <v>25809.0</v>
      </c>
      <c r="B7547" s="39">
        <f t="shared" si="1"/>
        <v>51</v>
      </c>
      <c r="C7547" s="39" t="str">
        <f>IFERROR(__xludf.DUMMYFUNCTION("IF(ISBETWEEN(B7547,60,69), ""Old"", IF(ISBETWEEN(B7547, 20, 29), ""Young"", ""Other""))"),"Other")</f>
        <v>Other</v>
      </c>
    </row>
    <row r="7548" hidden="1">
      <c r="A7548" s="40">
        <v>25810.0</v>
      </c>
      <c r="B7548" s="39">
        <f t="shared" si="1"/>
        <v>51</v>
      </c>
      <c r="C7548" s="39" t="str">
        <f>IFERROR(__xludf.DUMMYFUNCTION("IF(ISBETWEEN(B7548,60,69), ""Old"", IF(ISBETWEEN(B7548, 20, 29), ""Young"", ""Other""))"),"Other")</f>
        <v>Other</v>
      </c>
    </row>
    <row r="7549" hidden="1">
      <c r="A7549" s="40">
        <v>25811.0</v>
      </c>
      <c r="B7549" s="39">
        <f t="shared" si="1"/>
        <v>51</v>
      </c>
      <c r="C7549" s="39" t="str">
        <f>IFERROR(__xludf.DUMMYFUNCTION("IF(ISBETWEEN(B7549,60,69), ""Old"", IF(ISBETWEEN(B7549, 20, 29), ""Young"", ""Other""))"),"Other")</f>
        <v>Other</v>
      </c>
    </row>
    <row r="7550" hidden="1">
      <c r="A7550" s="40">
        <v>25812.0</v>
      </c>
      <c r="B7550" s="39">
        <f t="shared" si="1"/>
        <v>51</v>
      </c>
      <c r="C7550" s="39" t="str">
        <f>IFERROR(__xludf.DUMMYFUNCTION("IF(ISBETWEEN(B7550,60,69), ""Old"", IF(ISBETWEEN(B7550, 20, 29), ""Young"", ""Other""))"),"Other")</f>
        <v>Other</v>
      </c>
    </row>
    <row r="7551" hidden="1">
      <c r="A7551" s="40">
        <v>25813.0</v>
      </c>
      <c r="B7551" s="39">
        <f t="shared" si="1"/>
        <v>51</v>
      </c>
      <c r="C7551" s="39" t="str">
        <f>IFERROR(__xludf.DUMMYFUNCTION("IF(ISBETWEEN(B7551,60,69), ""Old"", IF(ISBETWEEN(B7551, 20, 29), ""Young"", ""Other""))"),"Other")</f>
        <v>Other</v>
      </c>
    </row>
    <row r="7552" hidden="1">
      <c r="A7552" s="40">
        <v>25814.0</v>
      </c>
      <c r="B7552" s="39">
        <f t="shared" si="1"/>
        <v>51</v>
      </c>
      <c r="C7552" s="39" t="str">
        <f>IFERROR(__xludf.DUMMYFUNCTION("IF(ISBETWEEN(B7552,60,69), ""Old"", IF(ISBETWEEN(B7552, 20, 29), ""Young"", ""Other""))"),"Other")</f>
        <v>Other</v>
      </c>
    </row>
    <row r="7553" hidden="1">
      <c r="A7553" s="40">
        <v>25815.0</v>
      </c>
      <c r="B7553" s="39">
        <f t="shared" si="1"/>
        <v>51</v>
      </c>
      <c r="C7553" s="39" t="str">
        <f>IFERROR(__xludf.DUMMYFUNCTION("IF(ISBETWEEN(B7553,60,69), ""Old"", IF(ISBETWEEN(B7553, 20, 29), ""Young"", ""Other""))"),"Other")</f>
        <v>Other</v>
      </c>
    </row>
    <row r="7554" hidden="1">
      <c r="A7554" s="40">
        <v>25816.0</v>
      </c>
      <c r="B7554" s="39">
        <f t="shared" si="1"/>
        <v>51</v>
      </c>
      <c r="C7554" s="39" t="str">
        <f>IFERROR(__xludf.DUMMYFUNCTION("IF(ISBETWEEN(B7554,60,69), ""Old"", IF(ISBETWEEN(B7554, 20, 29), ""Young"", ""Other""))"),"Other")</f>
        <v>Other</v>
      </c>
    </row>
    <row r="7555" hidden="1">
      <c r="A7555" s="40">
        <v>25817.0</v>
      </c>
      <c r="B7555" s="39">
        <f t="shared" si="1"/>
        <v>51</v>
      </c>
      <c r="C7555" s="39" t="str">
        <f>IFERROR(__xludf.DUMMYFUNCTION("IF(ISBETWEEN(B7555,60,69), ""Old"", IF(ISBETWEEN(B7555, 20, 29), ""Young"", ""Other""))"),"Other")</f>
        <v>Other</v>
      </c>
    </row>
    <row r="7556" hidden="1">
      <c r="A7556" s="40">
        <v>25818.0</v>
      </c>
      <c r="B7556" s="39">
        <f t="shared" si="1"/>
        <v>51</v>
      </c>
      <c r="C7556" s="39" t="str">
        <f>IFERROR(__xludf.DUMMYFUNCTION("IF(ISBETWEEN(B7556,60,69), ""Old"", IF(ISBETWEEN(B7556, 20, 29), ""Young"", ""Other""))"),"Other")</f>
        <v>Other</v>
      </c>
    </row>
    <row r="7557" hidden="1">
      <c r="A7557" s="40">
        <v>25819.0</v>
      </c>
      <c r="B7557" s="39">
        <f t="shared" si="1"/>
        <v>51</v>
      </c>
      <c r="C7557" s="39" t="str">
        <f>IFERROR(__xludf.DUMMYFUNCTION("IF(ISBETWEEN(B7557,60,69), ""Old"", IF(ISBETWEEN(B7557, 20, 29), ""Young"", ""Other""))"),"Other")</f>
        <v>Other</v>
      </c>
    </row>
    <row r="7558" hidden="1">
      <c r="A7558" s="40">
        <v>25820.0</v>
      </c>
      <c r="B7558" s="39">
        <f t="shared" si="1"/>
        <v>51</v>
      </c>
      <c r="C7558" s="39" t="str">
        <f>IFERROR(__xludf.DUMMYFUNCTION("IF(ISBETWEEN(B7558,60,69), ""Old"", IF(ISBETWEEN(B7558, 20, 29), ""Young"", ""Other""))"),"Other")</f>
        <v>Other</v>
      </c>
    </row>
    <row r="7559" hidden="1">
      <c r="A7559" s="40">
        <v>25821.0</v>
      </c>
      <c r="B7559" s="39">
        <f t="shared" si="1"/>
        <v>51</v>
      </c>
      <c r="C7559" s="39" t="str">
        <f>IFERROR(__xludf.DUMMYFUNCTION("IF(ISBETWEEN(B7559,60,69), ""Old"", IF(ISBETWEEN(B7559, 20, 29), ""Young"", ""Other""))"),"Other")</f>
        <v>Other</v>
      </c>
    </row>
    <row r="7560" hidden="1">
      <c r="A7560" s="40">
        <v>25822.0</v>
      </c>
      <c r="B7560" s="39">
        <f t="shared" si="1"/>
        <v>51</v>
      </c>
      <c r="C7560" s="39" t="str">
        <f>IFERROR(__xludf.DUMMYFUNCTION("IF(ISBETWEEN(B7560,60,69), ""Old"", IF(ISBETWEEN(B7560, 20, 29), ""Young"", ""Other""))"),"Other")</f>
        <v>Other</v>
      </c>
    </row>
    <row r="7561" hidden="1">
      <c r="A7561" s="40">
        <v>25823.0</v>
      </c>
      <c r="B7561" s="39">
        <f t="shared" si="1"/>
        <v>51</v>
      </c>
      <c r="C7561" s="39" t="str">
        <f>IFERROR(__xludf.DUMMYFUNCTION("IF(ISBETWEEN(B7561,60,69), ""Old"", IF(ISBETWEEN(B7561, 20, 29), ""Young"", ""Other""))"),"Other")</f>
        <v>Other</v>
      </c>
    </row>
    <row r="7562" hidden="1">
      <c r="A7562" s="40">
        <v>25824.0</v>
      </c>
      <c r="B7562" s="39">
        <f t="shared" si="1"/>
        <v>51</v>
      </c>
      <c r="C7562" s="39" t="str">
        <f>IFERROR(__xludf.DUMMYFUNCTION("IF(ISBETWEEN(B7562,60,69), ""Old"", IF(ISBETWEEN(B7562, 20, 29), ""Young"", ""Other""))"),"Other")</f>
        <v>Other</v>
      </c>
    </row>
    <row r="7563" hidden="1">
      <c r="A7563" s="40">
        <v>25825.0</v>
      </c>
      <c r="B7563" s="39">
        <f t="shared" si="1"/>
        <v>51</v>
      </c>
      <c r="C7563" s="39" t="str">
        <f>IFERROR(__xludf.DUMMYFUNCTION("IF(ISBETWEEN(B7563,60,69), ""Old"", IF(ISBETWEEN(B7563, 20, 29), ""Young"", ""Other""))"),"Other")</f>
        <v>Other</v>
      </c>
    </row>
    <row r="7564" hidden="1">
      <c r="A7564" s="40">
        <v>25826.0</v>
      </c>
      <c r="B7564" s="39">
        <f t="shared" si="1"/>
        <v>51</v>
      </c>
      <c r="C7564" s="39" t="str">
        <f>IFERROR(__xludf.DUMMYFUNCTION("IF(ISBETWEEN(B7564,60,69), ""Old"", IF(ISBETWEEN(B7564, 20, 29), ""Young"", ""Other""))"),"Other")</f>
        <v>Other</v>
      </c>
    </row>
    <row r="7565" hidden="1">
      <c r="A7565" s="40">
        <v>25827.0</v>
      </c>
      <c r="B7565" s="39">
        <f t="shared" si="1"/>
        <v>51</v>
      </c>
      <c r="C7565" s="39" t="str">
        <f>IFERROR(__xludf.DUMMYFUNCTION("IF(ISBETWEEN(B7565,60,69), ""Old"", IF(ISBETWEEN(B7565, 20, 29), ""Young"", ""Other""))"),"Other")</f>
        <v>Other</v>
      </c>
    </row>
    <row r="7566" hidden="1">
      <c r="A7566" s="40">
        <v>25828.0</v>
      </c>
      <c r="B7566" s="39">
        <f t="shared" si="1"/>
        <v>51</v>
      </c>
      <c r="C7566" s="39" t="str">
        <f>IFERROR(__xludf.DUMMYFUNCTION("IF(ISBETWEEN(B7566,60,69), ""Old"", IF(ISBETWEEN(B7566, 20, 29), ""Young"", ""Other""))"),"Other")</f>
        <v>Other</v>
      </c>
    </row>
    <row r="7567" hidden="1">
      <c r="A7567" s="40">
        <v>25829.0</v>
      </c>
      <c r="B7567" s="39">
        <f t="shared" si="1"/>
        <v>51</v>
      </c>
      <c r="C7567" s="39" t="str">
        <f>IFERROR(__xludf.DUMMYFUNCTION("IF(ISBETWEEN(B7567,60,69), ""Old"", IF(ISBETWEEN(B7567, 20, 29), ""Young"", ""Other""))"),"Other")</f>
        <v>Other</v>
      </c>
    </row>
    <row r="7568" hidden="1">
      <c r="A7568" s="40">
        <v>25830.0</v>
      </c>
      <c r="B7568" s="39">
        <f t="shared" si="1"/>
        <v>51</v>
      </c>
      <c r="C7568" s="39" t="str">
        <f>IFERROR(__xludf.DUMMYFUNCTION("IF(ISBETWEEN(B7568,60,69), ""Old"", IF(ISBETWEEN(B7568, 20, 29), ""Young"", ""Other""))"),"Other")</f>
        <v>Other</v>
      </c>
    </row>
    <row r="7569" hidden="1">
      <c r="A7569" s="40">
        <v>25831.0</v>
      </c>
      <c r="B7569" s="39">
        <f t="shared" si="1"/>
        <v>51</v>
      </c>
      <c r="C7569" s="39" t="str">
        <f>IFERROR(__xludf.DUMMYFUNCTION("IF(ISBETWEEN(B7569,60,69), ""Old"", IF(ISBETWEEN(B7569, 20, 29), ""Young"", ""Other""))"),"Other")</f>
        <v>Other</v>
      </c>
    </row>
    <row r="7570" hidden="1">
      <c r="A7570" s="40">
        <v>25832.0</v>
      </c>
      <c r="B7570" s="39">
        <f t="shared" si="1"/>
        <v>51</v>
      </c>
      <c r="C7570" s="39" t="str">
        <f>IFERROR(__xludf.DUMMYFUNCTION("IF(ISBETWEEN(B7570,60,69), ""Old"", IF(ISBETWEEN(B7570, 20, 29), ""Young"", ""Other""))"),"Other")</f>
        <v>Other</v>
      </c>
    </row>
    <row r="7571" hidden="1">
      <c r="A7571" s="40">
        <v>25833.0</v>
      </c>
      <c r="B7571" s="39">
        <f t="shared" si="1"/>
        <v>51</v>
      </c>
      <c r="C7571" s="39" t="str">
        <f>IFERROR(__xludf.DUMMYFUNCTION("IF(ISBETWEEN(B7571,60,69), ""Old"", IF(ISBETWEEN(B7571, 20, 29), ""Young"", ""Other""))"),"Other")</f>
        <v>Other</v>
      </c>
    </row>
    <row r="7572" hidden="1">
      <c r="A7572" s="40">
        <v>25834.0</v>
      </c>
      <c r="B7572" s="39">
        <f t="shared" si="1"/>
        <v>51</v>
      </c>
      <c r="C7572" s="39" t="str">
        <f>IFERROR(__xludf.DUMMYFUNCTION("IF(ISBETWEEN(B7572,60,69), ""Old"", IF(ISBETWEEN(B7572, 20, 29), ""Young"", ""Other""))"),"Other")</f>
        <v>Other</v>
      </c>
    </row>
    <row r="7573" hidden="1">
      <c r="A7573" s="40">
        <v>25835.0</v>
      </c>
      <c r="B7573" s="39">
        <f t="shared" si="1"/>
        <v>51</v>
      </c>
      <c r="C7573" s="39" t="str">
        <f>IFERROR(__xludf.DUMMYFUNCTION("IF(ISBETWEEN(B7573,60,69), ""Old"", IF(ISBETWEEN(B7573, 20, 29), ""Young"", ""Other""))"),"Other")</f>
        <v>Other</v>
      </c>
    </row>
    <row r="7574" hidden="1">
      <c r="A7574" s="40">
        <v>25836.0</v>
      </c>
      <c r="B7574" s="39">
        <f t="shared" si="1"/>
        <v>51</v>
      </c>
      <c r="C7574" s="39" t="str">
        <f>IFERROR(__xludf.DUMMYFUNCTION("IF(ISBETWEEN(B7574,60,69), ""Old"", IF(ISBETWEEN(B7574, 20, 29), ""Young"", ""Other""))"),"Other")</f>
        <v>Other</v>
      </c>
    </row>
    <row r="7575" hidden="1">
      <c r="A7575" s="40">
        <v>25837.0</v>
      </c>
      <c r="B7575" s="39">
        <f t="shared" si="1"/>
        <v>51</v>
      </c>
      <c r="C7575" s="39" t="str">
        <f>IFERROR(__xludf.DUMMYFUNCTION("IF(ISBETWEEN(B7575,60,69), ""Old"", IF(ISBETWEEN(B7575, 20, 29), ""Young"", ""Other""))"),"Other")</f>
        <v>Other</v>
      </c>
    </row>
    <row r="7576" hidden="1">
      <c r="A7576" s="40">
        <v>25838.0</v>
      </c>
      <c r="B7576" s="39">
        <f t="shared" si="1"/>
        <v>51</v>
      </c>
      <c r="C7576" s="39" t="str">
        <f>IFERROR(__xludf.DUMMYFUNCTION("IF(ISBETWEEN(B7576,60,69), ""Old"", IF(ISBETWEEN(B7576, 20, 29), ""Young"", ""Other""))"),"Other")</f>
        <v>Other</v>
      </c>
    </row>
    <row r="7577" hidden="1">
      <c r="A7577" s="40">
        <v>25839.0</v>
      </c>
      <c r="B7577" s="39">
        <f t="shared" si="1"/>
        <v>51</v>
      </c>
      <c r="C7577" s="39" t="str">
        <f>IFERROR(__xludf.DUMMYFUNCTION("IF(ISBETWEEN(B7577,60,69), ""Old"", IF(ISBETWEEN(B7577, 20, 29), ""Young"", ""Other""))"),"Other")</f>
        <v>Other</v>
      </c>
    </row>
    <row r="7578" hidden="1">
      <c r="A7578" s="40">
        <v>25840.0</v>
      </c>
      <c r="B7578" s="39">
        <f t="shared" si="1"/>
        <v>51</v>
      </c>
      <c r="C7578" s="39" t="str">
        <f>IFERROR(__xludf.DUMMYFUNCTION("IF(ISBETWEEN(B7578,60,69), ""Old"", IF(ISBETWEEN(B7578, 20, 29), ""Young"", ""Other""))"),"Other")</f>
        <v>Other</v>
      </c>
    </row>
    <row r="7579" hidden="1">
      <c r="A7579" s="40">
        <v>25841.0</v>
      </c>
      <c r="B7579" s="39">
        <f t="shared" si="1"/>
        <v>51</v>
      </c>
      <c r="C7579" s="39" t="str">
        <f>IFERROR(__xludf.DUMMYFUNCTION("IF(ISBETWEEN(B7579,60,69), ""Old"", IF(ISBETWEEN(B7579, 20, 29), ""Young"", ""Other""))"),"Other")</f>
        <v>Other</v>
      </c>
    </row>
    <row r="7580" hidden="1">
      <c r="A7580" s="40">
        <v>25842.0</v>
      </c>
      <c r="B7580" s="39">
        <f t="shared" si="1"/>
        <v>51</v>
      </c>
      <c r="C7580" s="39" t="str">
        <f>IFERROR(__xludf.DUMMYFUNCTION("IF(ISBETWEEN(B7580,60,69), ""Old"", IF(ISBETWEEN(B7580, 20, 29), ""Young"", ""Other""))"),"Other")</f>
        <v>Other</v>
      </c>
    </row>
    <row r="7581" hidden="1">
      <c r="A7581" s="40">
        <v>25843.0</v>
      </c>
      <c r="B7581" s="39">
        <f t="shared" si="1"/>
        <v>51</v>
      </c>
      <c r="C7581" s="39" t="str">
        <f>IFERROR(__xludf.DUMMYFUNCTION("IF(ISBETWEEN(B7581,60,69), ""Old"", IF(ISBETWEEN(B7581, 20, 29), ""Young"", ""Other""))"),"Other")</f>
        <v>Other</v>
      </c>
    </row>
    <row r="7582" hidden="1">
      <c r="A7582" s="40">
        <v>25844.0</v>
      </c>
      <c r="B7582" s="39">
        <f t="shared" si="1"/>
        <v>51</v>
      </c>
      <c r="C7582" s="39" t="str">
        <f>IFERROR(__xludf.DUMMYFUNCTION("IF(ISBETWEEN(B7582,60,69), ""Old"", IF(ISBETWEEN(B7582, 20, 29), ""Young"", ""Other""))"),"Other")</f>
        <v>Other</v>
      </c>
    </row>
    <row r="7583" hidden="1">
      <c r="A7583" s="40">
        <v>25845.0</v>
      </c>
      <c r="B7583" s="39">
        <f t="shared" si="1"/>
        <v>51</v>
      </c>
      <c r="C7583" s="39" t="str">
        <f>IFERROR(__xludf.DUMMYFUNCTION("IF(ISBETWEEN(B7583,60,69), ""Old"", IF(ISBETWEEN(B7583, 20, 29), ""Young"", ""Other""))"),"Other")</f>
        <v>Other</v>
      </c>
    </row>
    <row r="7584" hidden="1">
      <c r="A7584" s="40">
        <v>25846.0</v>
      </c>
      <c r="B7584" s="39">
        <f t="shared" si="1"/>
        <v>51</v>
      </c>
      <c r="C7584" s="39" t="str">
        <f>IFERROR(__xludf.DUMMYFUNCTION("IF(ISBETWEEN(B7584,60,69), ""Old"", IF(ISBETWEEN(B7584, 20, 29), ""Young"", ""Other""))"),"Other")</f>
        <v>Other</v>
      </c>
    </row>
    <row r="7585" hidden="1">
      <c r="A7585" s="40">
        <v>25847.0</v>
      </c>
      <c r="B7585" s="39">
        <f t="shared" si="1"/>
        <v>51</v>
      </c>
      <c r="C7585" s="39" t="str">
        <f>IFERROR(__xludf.DUMMYFUNCTION("IF(ISBETWEEN(B7585,60,69), ""Old"", IF(ISBETWEEN(B7585, 20, 29), ""Young"", ""Other""))"),"Other")</f>
        <v>Other</v>
      </c>
    </row>
    <row r="7586" hidden="1">
      <c r="A7586" s="40">
        <v>25848.0</v>
      </c>
      <c r="B7586" s="39">
        <f t="shared" si="1"/>
        <v>51</v>
      </c>
      <c r="C7586" s="39" t="str">
        <f>IFERROR(__xludf.DUMMYFUNCTION("IF(ISBETWEEN(B7586,60,69), ""Old"", IF(ISBETWEEN(B7586, 20, 29), ""Young"", ""Other""))"),"Other")</f>
        <v>Other</v>
      </c>
    </row>
    <row r="7587" hidden="1">
      <c r="A7587" s="40">
        <v>25849.0</v>
      </c>
      <c r="B7587" s="39">
        <f t="shared" si="1"/>
        <v>51</v>
      </c>
      <c r="C7587" s="39" t="str">
        <f>IFERROR(__xludf.DUMMYFUNCTION("IF(ISBETWEEN(B7587,60,69), ""Old"", IF(ISBETWEEN(B7587, 20, 29), ""Young"", ""Other""))"),"Other")</f>
        <v>Other</v>
      </c>
    </row>
    <row r="7588" hidden="1">
      <c r="A7588" s="40">
        <v>25850.0</v>
      </c>
      <c r="B7588" s="39">
        <f t="shared" si="1"/>
        <v>51</v>
      </c>
      <c r="C7588" s="39" t="str">
        <f>IFERROR(__xludf.DUMMYFUNCTION("IF(ISBETWEEN(B7588,60,69), ""Old"", IF(ISBETWEEN(B7588, 20, 29), ""Young"", ""Other""))"),"Other")</f>
        <v>Other</v>
      </c>
    </row>
    <row r="7589" hidden="1">
      <c r="A7589" s="40">
        <v>25851.0</v>
      </c>
      <c r="B7589" s="39">
        <f t="shared" si="1"/>
        <v>51</v>
      </c>
      <c r="C7589" s="39" t="str">
        <f>IFERROR(__xludf.DUMMYFUNCTION("IF(ISBETWEEN(B7589,60,69), ""Old"", IF(ISBETWEEN(B7589, 20, 29), ""Young"", ""Other""))"),"Other")</f>
        <v>Other</v>
      </c>
    </row>
    <row r="7590" hidden="1">
      <c r="A7590" s="40">
        <v>25852.0</v>
      </c>
      <c r="B7590" s="39">
        <f t="shared" si="1"/>
        <v>51</v>
      </c>
      <c r="C7590" s="39" t="str">
        <f>IFERROR(__xludf.DUMMYFUNCTION("IF(ISBETWEEN(B7590,60,69), ""Old"", IF(ISBETWEEN(B7590, 20, 29), ""Young"", ""Other""))"),"Other")</f>
        <v>Other</v>
      </c>
    </row>
    <row r="7591" hidden="1">
      <c r="A7591" s="40">
        <v>25853.0</v>
      </c>
      <c r="B7591" s="39">
        <f t="shared" si="1"/>
        <v>51</v>
      </c>
      <c r="C7591" s="39" t="str">
        <f>IFERROR(__xludf.DUMMYFUNCTION("IF(ISBETWEEN(B7591,60,69), ""Old"", IF(ISBETWEEN(B7591, 20, 29), ""Young"", ""Other""))"),"Other")</f>
        <v>Other</v>
      </c>
    </row>
    <row r="7592" hidden="1">
      <c r="A7592" s="40">
        <v>25854.0</v>
      </c>
      <c r="B7592" s="39">
        <f t="shared" si="1"/>
        <v>51</v>
      </c>
      <c r="C7592" s="39" t="str">
        <f>IFERROR(__xludf.DUMMYFUNCTION("IF(ISBETWEEN(B7592,60,69), ""Old"", IF(ISBETWEEN(B7592, 20, 29), ""Young"", ""Other""))"),"Other")</f>
        <v>Other</v>
      </c>
    </row>
    <row r="7593" hidden="1">
      <c r="A7593" s="40">
        <v>25855.0</v>
      </c>
      <c r="B7593" s="39">
        <f t="shared" si="1"/>
        <v>51</v>
      </c>
      <c r="C7593" s="39" t="str">
        <f>IFERROR(__xludf.DUMMYFUNCTION("IF(ISBETWEEN(B7593,60,69), ""Old"", IF(ISBETWEEN(B7593, 20, 29), ""Young"", ""Other""))"),"Other")</f>
        <v>Other</v>
      </c>
    </row>
    <row r="7594" hidden="1">
      <c r="A7594" s="40">
        <v>25856.0</v>
      </c>
      <c r="B7594" s="39">
        <f t="shared" si="1"/>
        <v>51</v>
      </c>
      <c r="C7594" s="39" t="str">
        <f>IFERROR(__xludf.DUMMYFUNCTION("IF(ISBETWEEN(B7594,60,69), ""Old"", IF(ISBETWEEN(B7594, 20, 29), ""Young"", ""Other""))"),"Other")</f>
        <v>Other</v>
      </c>
    </row>
    <row r="7595" hidden="1">
      <c r="A7595" s="40">
        <v>25857.0</v>
      </c>
      <c r="B7595" s="39">
        <f t="shared" si="1"/>
        <v>51</v>
      </c>
      <c r="C7595" s="39" t="str">
        <f>IFERROR(__xludf.DUMMYFUNCTION("IF(ISBETWEEN(B7595,60,69), ""Old"", IF(ISBETWEEN(B7595, 20, 29), ""Young"", ""Other""))"),"Other")</f>
        <v>Other</v>
      </c>
    </row>
    <row r="7596" hidden="1">
      <c r="A7596" s="40">
        <v>25858.0</v>
      </c>
      <c r="B7596" s="39">
        <f t="shared" si="1"/>
        <v>51</v>
      </c>
      <c r="C7596" s="39" t="str">
        <f>IFERROR(__xludf.DUMMYFUNCTION("IF(ISBETWEEN(B7596,60,69), ""Old"", IF(ISBETWEEN(B7596, 20, 29), ""Young"", ""Other""))"),"Other")</f>
        <v>Other</v>
      </c>
    </row>
    <row r="7597" hidden="1">
      <c r="A7597" s="40">
        <v>25859.0</v>
      </c>
      <c r="B7597" s="39">
        <f t="shared" si="1"/>
        <v>51</v>
      </c>
      <c r="C7597" s="39" t="str">
        <f>IFERROR(__xludf.DUMMYFUNCTION("IF(ISBETWEEN(B7597,60,69), ""Old"", IF(ISBETWEEN(B7597, 20, 29), ""Young"", ""Other""))"),"Other")</f>
        <v>Other</v>
      </c>
    </row>
    <row r="7598" hidden="1">
      <c r="A7598" s="40">
        <v>25860.0</v>
      </c>
      <c r="B7598" s="39">
        <f t="shared" si="1"/>
        <v>51</v>
      </c>
      <c r="C7598" s="39" t="str">
        <f>IFERROR(__xludf.DUMMYFUNCTION("IF(ISBETWEEN(B7598,60,69), ""Old"", IF(ISBETWEEN(B7598, 20, 29), ""Young"", ""Other""))"),"Other")</f>
        <v>Other</v>
      </c>
    </row>
    <row r="7599" hidden="1">
      <c r="A7599" s="40">
        <v>25861.0</v>
      </c>
      <c r="B7599" s="39">
        <f t="shared" si="1"/>
        <v>51</v>
      </c>
      <c r="C7599" s="39" t="str">
        <f>IFERROR(__xludf.DUMMYFUNCTION("IF(ISBETWEEN(B7599,60,69), ""Old"", IF(ISBETWEEN(B7599, 20, 29), ""Young"", ""Other""))"),"Other")</f>
        <v>Other</v>
      </c>
    </row>
    <row r="7600" hidden="1">
      <c r="A7600" s="40">
        <v>25862.0</v>
      </c>
      <c r="B7600" s="39">
        <f t="shared" si="1"/>
        <v>51</v>
      </c>
      <c r="C7600" s="39" t="str">
        <f>IFERROR(__xludf.DUMMYFUNCTION("IF(ISBETWEEN(B7600,60,69), ""Old"", IF(ISBETWEEN(B7600, 20, 29), ""Young"", ""Other""))"),"Other")</f>
        <v>Other</v>
      </c>
    </row>
    <row r="7601" hidden="1">
      <c r="A7601" s="40">
        <v>25863.0</v>
      </c>
      <c r="B7601" s="39">
        <f t="shared" si="1"/>
        <v>51</v>
      </c>
      <c r="C7601" s="39" t="str">
        <f>IFERROR(__xludf.DUMMYFUNCTION("IF(ISBETWEEN(B7601,60,69), ""Old"", IF(ISBETWEEN(B7601, 20, 29), ""Young"", ""Other""))"),"Other")</f>
        <v>Other</v>
      </c>
    </row>
    <row r="7602" hidden="1">
      <c r="A7602" s="40">
        <v>25864.0</v>
      </c>
      <c r="B7602" s="39">
        <f t="shared" si="1"/>
        <v>51</v>
      </c>
      <c r="C7602" s="39" t="str">
        <f>IFERROR(__xludf.DUMMYFUNCTION("IF(ISBETWEEN(B7602,60,69), ""Old"", IF(ISBETWEEN(B7602, 20, 29), ""Young"", ""Other""))"),"Other")</f>
        <v>Other</v>
      </c>
    </row>
    <row r="7603" hidden="1">
      <c r="A7603" s="40">
        <v>25865.0</v>
      </c>
      <c r="B7603" s="39">
        <f t="shared" si="1"/>
        <v>51</v>
      </c>
      <c r="C7603" s="39" t="str">
        <f>IFERROR(__xludf.DUMMYFUNCTION("IF(ISBETWEEN(B7603,60,69), ""Old"", IF(ISBETWEEN(B7603, 20, 29), ""Young"", ""Other""))"),"Other")</f>
        <v>Other</v>
      </c>
    </row>
    <row r="7604" hidden="1">
      <c r="A7604" s="40">
        <v>25866.0</v>
      </c>
      <c r="B7604" s="39">
        <f t="shared" si="1"/>
        <v>51</v>
      </c>
      <c r="C7604" s="39" t="str">
        <f>IFERROR(__xludf.DUMMYFUNCTION("IF(ISBETWEEN(B7604,60,69), ""Old"", IF(ISBETWEEN(B7604, 20, 29), ""Young"", ""Other""))"),"Other")</f>
        <v>Other</v>
      </c>
    </row>
    <row r="7605" hidden="1">
      <c r="A7605" s="40">
        <v>25867.0</v>
      </c>
      <c r="B7605" s="39">
        <f t="shared" si="1"/>
        <v>51</v>
      </c>
      <c r="C7605" s="39" t="str">
        <f>IFERROR(__xludf.DUMMYFUNCTION("IF(ISBETWEEN(B7605,60,69), ""Old"", IF(ISBETWEEN(B7605, 20, 29), ""Young"", ""Other""))"),"Other")</f>
        <v>Other</v>
      </c>
    </row>
    <row r="7606" hidden="1">
      <c r="A7606" s="40">
        <v>25868.0</v>
      </c>
      <c r="B7606" s="39">
        <f t="shared" si="1"/>
        <v>51</v>
      </c>
      <c r="C7606" s="39" t="str">
        <f>IFERROR(__xludf.DUMMYFUNCTION("IF(ISBETWEEN(B7606,60,69), ""Old"", IF(ISBETWEEN(B7606, 20, 29), ""Young"", ""Other""))"),"Other")</f>
        <v>Other</v>
      </c>
    </row>
    <row r="7607" hidden="1">
      <c r="A7607" s="40">
        <v>25869.0</v>
      </c>
      <c r="B7607" s="39">
        <f t="shared" si="1"/>
        <v>51</v>
      </c>
      <c r="C7607" s="39" t="str">
        <f>IFERROR(__xludf.DUMMYFUNCTION("IF(ISBETWEEN(B7607,60,69), ""Old"", IF(ISBETWEEN(B7607, 20, 29), ""Young"", ""Other""))"),"Other")</f>
        <v>Other</v>
      </c>
    </row>
    <row r="7608" hidden="1">
      <c r="A7608" s="40">
        <v>25870.0</v>
      </c>
      <c r="B7608" s="39">
        <f t="shared" si="1"/>
        <v>51</v>
      </c>
      <c r="C7608" s="39" t="str">
        <f>IFERROR(__xludf.DUMMYFUNCTION("IF(ISBETWEEN(B7608,60,69), ""Old"", IF(ISBETWEEN(B7608, 20, 29), ""Young"", ""Other""))"),"Other")</f>
        <v>Other</v>
      </c>
    </row>
    <row r="7609" hidden="1">
      <c r="A7609" s="40">
        <v>25871.0</v>
      </c>
      <c r="B7609" s="39">
        <f t="shared" si="1"/>
        <v>51</v>
      </c>
      <c r="C7609" s="39" t="str">
        <f>IFERROR(__xludf.DUMMYFUNCTION("IF(ISBETWEEN(B7609,60,69), ""Old"", IF(ISBETWEEN(B7609, 20, 29), ""Young"", ""Other""))"),"Other")</f>
        <v>Other</v>
      </c>
    </row>
    <row r="7610" hidden="1">
      <c r="A7610" s="40">
        <v>25872.0</v>
      </c>
      <c r="B7610" s="39">
        <f t="shared" si="1"/>
        <v>51</v>
      </c>
      <c r="C7610" s="39" t="str">
        <f>IFERROR(__xludf.DUMMYFUNCTION("IF(ISBETWEEN(B7610,60,69), ""Old"", IF(ISBETWEEN(B7610, 20, 29), ""Young"", ""Other""))"),"Other")</f>
        <v>Other</v>
      </c>
    </row>
    <row r="7611" hidden="1">
      <c r="A7611" s="40">
        <v>25873.0</v>
      </c>
      <c r="B7611" s="39">
        <f t="shared" si="1"/>
        <v>51</v>
      </c>
      <c r="C7611" s="39" t="str">
        <f>IFERROR(__xludf.DUMMYFUNCTION("IF(ISBETWEEN(B7611,60,69), ""Old"", IF(ISBETWEEN(B7611, 20, 29), ""Young"", ""Other""))"),"Other")</f>
        <v>Other</v>
      </c>
    </row>
    <row r="7612" hidden="1">
      <c r="A7612" s="40">
        <v>25874.0</v>
      </c>
      <c r="B7612" s="39">
        <f t="shared" si="1"/>
        <v>51</v>
      </c>
      <c r="C7612" s="39" t="str">
        <f>IFERROR(__xludf.DUMMYFUNCTION("IF(ISBETWEEN(B7612,60,69), ""Old"", IF(ISBETWEEN(B7612, 20, 29), ""Young"", ""Other""))"),"Other")</f>
        <v>Other</v>
      </c>
    </row>
    <row r="7613" hidden="1">
      <c r="A7613" s="40">
        <v>25875.0</v>
      </c>
      <c r="B7613" s="39">
        <f t="shared" si="1"/>
        <v>51</v>
      </c>
      <c r="C7613" s="39" t="str">
        <f>IFERROR(__xludf.DUMMYFUNCTION("IF(ISBETWEEN(B7613,60,69), ""Old"", IF(ISBETWEEN(B7613, 20, 29), ""Young"", ""Other""))"),"Other")</f>
        <v>Other</v>
      </c>
    </row>
    <row r="7614" hidden="1">
      <c r="A7614" s="40">
        <v>25876.0</v>
      </c>
      <c r="B7614" s="39">
        <f t="shared" si="1"/>
        <v>51</v>
      </c>
      <c r="C7614" s="39" t="str">
        <f>IFERROR(__xludf.DUMMYFUNCTION("IF(ISBETWEEN(B7614,60,69), ""Old"", IF(ISBETWEEN(B7614, 20, 29), ""Young"", ""Other""))"),"Other")</f>
        <v>Other</v>
      </c>
    </row>
    <row r="7615" hidden="1">
      <c r="A7615" s="40">
        <v>25877.0</v>
      </c>
      <c r="B7615" s="39">
        <f t="shared" si="1"/>
        <v>51</v>
      </c>
      <c r="C7615" s="39" t="str">
        <f>IFERROR(__xludf.DUMMYFUNCTION("IF(ISBETWEEN(B7615,60,69), ""Old"", IF(ISBETWEEN(B7615, 20, 29), ""Young"", ""Other""))"),"Other")</f>
        <v>Other</v>
      </c>
    </row>
    <row r="7616" hidden="1">
      <c r="A7616" s="40">
        <v>25878.0</v>
      </c>
      <c r="B7616" s="39">
        <f t="shared" si="1"/>
        <v>51</v>
      </c>
      <c r="C7616" s="39" t="str">
        <f>IFERROR(__xludf.DUMMYFUNCTION("IF(ISBETWEEN(B7616,60,69), ""Old"", IF(ISBETWEEN(B7616, 20, 29), ""Young"", ""Other""))"),"Other")</f>
        <v>Other</v>
      </c>
    </row>
    <row r="7617" hidden="1">
      <c r="A7617" s="40">
        <v>25879.0</v>
      </c>
      <c r="B7617" s="39">
        <f t="shared" si="1"/>
        <v>51</v>
      </c>
      <c r="C7617" s="39" t="str">
        <f>IFERROR(__xludf.DUMMYFUNCTION("IF(ISBETWEEN(B7617,60,69), ""Old"", IF(ISBETWEEN(B7617, 20, 29), ""Young"", ""Other""))"),"Other")</f>
        <v>Other</v>
      </c>
    </row>
    <row r="7618" hidden="1">
      <c r="A7618" s="40">
        <v>25880.0</v>
      </c>
      <c r="B7618" s="39">
        <f t="shared" si="1"/>
        <v>51</v>
      </c>
      <c r="C7618" s="39" t="str">
        <f>IFERROR(__xludf.DUMMYFUNCTION("IF(ISBETWEEN(B7618,60,69), ""Old"", IF(ISBETWEEN(B7618, 20, 29), ""Young"", ""Other""))"),"Other")</f>
        <v>Other</v>
      </c>
    </row>
    <row r="7619" hidden="1">
      <c r="A7619" s="40">
        <v>25881.0</v>
      </c>
      <c r="B7619" s="39">
        <f t="shared" si="1"/>
        <v>51</v>
      </c>
      <c r="C7619" s="39" t="str">
        <f>IFERROR(__xludf.DUMMYFUNCTION("IF(ISBETWEEN(B7619,60,69), ""Old"", IF(ISBETWEEN(B7619, 20, 29), ""Young"", ""Other""))"),"Other")</f>
        <v>Other</v>
      </c>
    </row>
    <row r="7620" hidden="1">
      <c r="A7620" s="40">
        <v>25882.0</v>
      </c>
      <c r="B7620" s="39">
        <f t="shared" si="1"/>
        <v>51</v>
      </c>
      <c r="C7620" s="39" t="str">
        <f>IFERROR(__xludf.DUMMYFUNCTION("IF(ISBETWEEN(B7620,60,69), ""Old"", IF(ISBETWEEN(B7620, 20, 29), ""Young"", ""Other""))"),"Other")</f>
        <v>Other</v>
      </c>
    </row>
    <row r="7621" hidden="1">
      <c r="A7621" s="40">
        <v>25883.0</v>
      </c>
      <c r="B7621" s="39">
        <f t="shared" si="1"/>
        <v>51</v>
      </c>
      <c r="C7621" s="39" t="str">
        <f>IFERROR(__xludf.DUMMYFUNCTION("IF(ISBETWEEN(B7621,60,69), ""Old"", IF(ISBETWEEN(B7621, 20, 29), ""Young"", ""Other""))"),"Other")</f>
        <v>Other</v>
      </c>
    </row>
    <row r="7622" hidden="1">
      <c r="A7622" s="40">
        <v>25884.0</v>
      </c>
      <c r="B7622" s="39">
        <f t="shared" si="1"/>
        <v>51</v>
      </c>
      <c r="C7622" s="39" t="str">
        <f>IFERROR(__xludf.DUMMYFUNCTION("IF(ISBETWEEN(B7622,60,69), ""Old"", IF(ISBETWEEN(B7622, 20, 29), ""Young"", ""Other""))"),"Other")</f>
        <v>Other</v>
      </c>
    </row>
    <row r="7623" hidden="1">
      <c r="A7623" s="40">
        <v>25885.0</v>
      </c>
      <c r="B7623" s="39">
        <f t="shared" si="1"/>
        <v>51</v>
      </c>
      <c r="C7623" s="39" t="str">
        <f>IFERROR(__xludf.DUMMYFUNCTION("IF(ISBETWEEN(B7623,60,69), ""Old"", IF(ISBETWEEN(B7623, 20, 29), ""Young"", ""Other""))"),"Other")</f>
        <v>Other</v>
      </c>
    </row>
    <row r="7624" hidden="1">
      <c r="A7624" s="40">
        <v>25886.0</v>
      </c>
      <c r="B7624" s="39">
        <f t="shared" si="1"/>
        <v>51</v>
      </c>
      <c r="C7624" s="39" t="str">
        <f>IFERROR(__xludf.DUMMYFUNCTION("IF(ISBETWEEN(B7624,60,69), ""Old"", IF(ISBETWEEN(B7624, 20, 29), ""Young"", ""Other""))"),"Other")</f>
        <v>Other</v>
      </c>
    </row>
    <row r="7625" hidden="1">
      <c r="A7625" s="40">
        <v>25887.0</v>
      </c>
      <c r="B7625" s="39">
        <f t="shared" si="1"/>
        <v>51</v>
      </c>
      <c r="C7625" s="39" t="str">
        <f>IFERROR(__xludf.DUMMYFUNCTION("IF(ISBETWEEN(B7625,60,69), ""Old"", IF(ISBETWEEN(B7625, 20, 29), ""Young"", ""Other""))"),"Other")</f>
        <v>Other</v>
      </c>
    </row>
    <row r="7626" hidden="1">
      <c r="A7626" s="40">
        <v>25888.0</v>
      </c>
      <c r="B7626" s="39">
        <f t="shared" si="1"/>
        <v>51</v>
      </c>
      <c r="C7626" s="39" t="str">
        <f>IFERROR(__xludf.DUMMYFUNCTION("IF(ISBETWEEN(B7626,60,69), ""Old"", IF(ISBETWEEN(B7626, 20, 29), ""Young"", ""Other""))"),"Other")</f>
        <v>Other</v>
      </c>
    </row>
    <row r="7627" hidden="1">
      <c r="A7627" s="40">
        <v>25889.0</v>
      </c>
      <c r="B7627" s="39">
        <f t="shared" si="1"/>
        <v>51</v>
      </c>
      <c r="C7627" s="39" t="str">
        <f>IFERROR(__xludf.DUMMYFUNCTION("IF(ISBETWEEN(B7627,60,69), ""Old"", IF(ISBETWEEN(B7627, 20, 29), ""Young"", ""Other""))"),"Other")</f>
        <v>Other</v>
      </c>
    </row>
    <row r="7628" hidden="1">
      <c r="A7628" s="40">
        <v>25890.0</v>
      </c>
      <c r="B7628" s="39">
        <f t="shared" si="1"/>
        <v>51</v>
      </c>
      <c r="C7628" s="39" t="str">
        <f>IFERROR(__xludf.DUMMYFUNCTION("IF(ISBETWEEN(B7628,60,69), ""Old"", IF(ISBETWEEN(B7628, 20, 29), ""Young"", ""Other""))"),"Other")</f>
        <v>Other</v>
      </c>
    </row>
    <row r="7629" hidden="1">
      <c r="A7629" s="40">
        <v>25891.0</v>
      </c>
      <c r="B7629" s="39">
        <f t="shared" si="1"/>
        <v>51</v>
      </c>
      <c r="C7629" s="39" t="str">
        <f>IFERROR(__xludf.DUMMYFUNCTION("IF(ISBETWEEN(B7629,60,69), ""Old"", IF(ISBETWEEN(B7629, 20, 29), ""Young"", ""Other""))"),"Other")</f>
        <v>Other</v>
      </c>
    </row>
    <row r="7630" hidden="1">
      <c r="A7630" s="40">
        <v>25892.0</v>
      </c>
      <c r="B7630" s="39">
        <f t="shared" si="1"/>
        <v>51</v>
      </c>
      <c r="C7630" s="39" t="str">
        <f>IFERROR(__xludf.DUMMYFUNCTION("IF(ISBETWEEN(B7630,60,69), ""Old"", IF(ISBETWEEN(B7630, 20, 29), ""Young"", ""Other""))"),"Other")</f>
        <v>Other</v>
      </c>
    </row>
    <row r="7631" hidden="1">
      <c r="A7631" s="40">
        <v>25893.0</v>
      </c>
      <c r="B7631" s="39">
        <f t="shared" si="1"/>
        <v>51</v>
      </c>
      <c r="C7631" s="39" t="str">
        <f>IFERROR(__xludf.DUMMYFUNCTION("IF(ISBETWEEN(B7631,60,69), ""Old"", IF(ISBETWEEN(B7631, 20, 29), ""Young"", ""Other""))"),"Other")</f>
        <v>Other</v>
      </c>
    </row>
    <row r="7632" hidden="1">
      <c r="A7632" s="40">
        <v>25894.0</v>
      </c>
      <c r="B7632" s="39">
        <f t="shared" si="1"/>
        <v>51</v>
      </c>
      <c r="C7632" s="39" t="str">
        <f>IFERROR(__xludf.DUMMYFUNCTION("IF(ISBETWEEN(B7632,60,69), ""Old"", IF(ISBETWEEN(B7632, 20, 29), ""Young"", ""Other""))"),"Other")</f>
        <v>Other</v>
      </c>
    </row>
    <row r="7633" hidden="1">
      <c r="A7633" s="40">
        <v>25895.0</v>
      </c>
      <c r="B7633" s="39">
        <f t="shared" si="1"/>
        <v>51</v>
      </c>
      <c r="C7633" s="39" t="str">
        <f>IFERROR(__xludf.DUMMYFUNCTION("IF(ISBETWEEN(B7633,60,69), ""Old"", IF(ISBETWEEN(B7633, 20, 29), ""Young"", ""Other""))"),"Other")</f>
        <v>Other</v>
      </c>
    </row>
    <row r="7634" hidden="1">
      <c r="A7634" s="40">
        <v>25896.0</v>
      </c>
      <c r="B7634" s="39">
        <f t="shared" si="1"/>
        <v>51</v>
      </c>
      <c r="C7634" s="39" t="str">
        <f>IFERROR(__xludf.DUMMYFUNCTION("IF(ISBETWEEN(B7634,60,69), ""Old"", IF(ISBETWEEN(B7634, 20, 29), ""Young"", ""Other""))"),"Other")</f>
        <v>Other</v>
      </c>
    </row>
    <row r="7635" hidden="1">
      <c r="A7635" s="40">
        <v>25897.0</v>
      </c>
      <c r="B7635" s="39">
        <f t="shared" si="1"/>
        <v>51</v>
      </c>
      <c r="C7635" s="39" t="str">
        <f>IFERROR(__xludf.DUMMYFUNCTION("IF(ISBETWEEN(B7635,60,69), ""Old"", IF(ISBETWEEN(B7635, 20, 29), ""Young"", ""Other""))"),"Other")</f>
        <v>Other</v>
      </c>
    </row>
    <row r="7636" hidden="1">
      <c r="A7636" s="40">
        <v>25898.0</v>
      </c>
      <c r="B7636" s="39">
        <f t="shared" si="1"/>
        <v>51</v>
      </c>
      <c r="C7636" s="39" t="str">
        <f>IFERROR(__xludf.DUMMYFUNCTION("IF(ISBETWEEN(B7636,60,69), ""Old"", IF(ISBETWEEN(B7636, 20, 29), ""Young"", ""Other""))"),"Other")</f>
        <v>Other</v>
      </c>
    </row>
    <row r="7637" hidden="1">
      <c r="A7637" s="40">
        <v>25899.0</v>
      </c>
      <c r="B7637" s="39">
        <f t="shared" si="1"/>
        <v>51</v>
      </c>
      <c r="C7637" s="39" t="str">
        <f>IFERROR(__xludf.DUMMYFUNCTION("IF(ISBETWEEN(B7637,60,69), ""Old"", IF(ISBETWEEN(B7637, 20, 29), ""Young"", ""Other""))"),"Other")</f>
        <v>Other</v>
      </c>
    </row>
    <row r="7638" hidden="1">
      <c r="A7638" s="40">
        <v>25900.0</v>
      </c>
      <c r="B7638" s="39">
        <f t="shared" si="1"/>
        <v>51</v>
      </c>
      <c r="C7638" s="39" t="str">
        <f>IFERROR(__xludf.DUMMYFUNCTION("IF(ISBETWEEN(B7638,60,69), ""Old"", IF(ISBETWEEN(B7638, 20, 29), ""Young"", ""Other""))"),"Other")</f>
        <v>Other</v>
      </c>
    </row>
    <row r="7639" hidden="1">
      <c r="A7639" s="40">
        <v>25901.0</v>
      </c>
      <c r="B7639" s="39">
        <f t="shared" si="1"/>
        <v>51</v>
      </c>
      <c r="C7639" s="39" t="str">
        <f>IFERROR(__xludf.DUMMYFUNCTION("IF(ISBETWEEN(B7639,60,69), ""Old"", IF(ISBETWEEN(B7639, 20, 29), ""Young"", ""Other""))"),"Other")</f>
        <v>Other</v>
      </c>
    </row>
    <row r="7640" hidden="1">
      <c r="A7640" s="40">
        <v>25902.0</v>
      </c>
      <c r="B7640" s="39">
        <f t="shared" si="1"/>
        <v>51</v>
      </c>
      <c r="C7640" s="39" t="str">
        <f>IFERROR(__xludf.DUMMYFUNCTION("IF(ISBETWEEN(B7640,60,69), ""Old"", IF(ISBETWEEN(B7640, 20, 29), ""Young"", ""Other""))"),"Other")</f>
        <v>Other</v>
      </c>
    </row>
    <row r="7641" hidden="1">
      <c r="A7641" s="40">
        <v>25903.0</v>
      </c>
      <c r="B7641" s="39">
        <f t="shared" si="1"/>
        <v>51</v>
      </c>
      <c r="C7641" s="39" t="str">
        <f>IFERROR(__xludf.DUMMYFUNCTION("IF(ISBETWEEN(B7641,60,69), ""Old"", IF(ISBETWEEN(B7641, 20, 29), ""Young"", ""Other""))"),"Other")</f>
        <v>Other</v>
      </c>
    </row>
    <row r="7642" hidden="1">
      <c r="A7642" s="40">
        <v>25904.0</v>
      </c>
      <c r="B7642" s="39">
        <f t="shared" si="1"/>
        <v>51</v>
      </c>
      <c r="C7642" s="39" t="str">
        <f>IFERROR(__xludf.DUMMYFUNCTION("IF(ISBETWEEN(B7642,60,69), ""Old"", IF(ISBETWEEN(B7642, 20, 29), ""Young"", ""Other""))"),"Other")</f>
        <v>Other</v>
      </c>
    </row>
    <row r="7643" hidden="1">
      <c r="A7643" s="40">
        <v>25905.0</v>
      </c>
      <c r="B7643" s="39">
        <f t="shared" si="1"/>
        <v>51</v>
      </c>
      <c r="C7643" s="39" t="str">
        <f>IFERROR(__xludf.DUMMYFUNCTION("IF(ISBETWEEN(B7643,60,69), ""Old"", IF(ISBETWEEN(B7643, 20, 29), ""Young"", ""Other""))"),"Other")</f>
        <v>Other</v>
      </c>
    </row>
    <row r="7644" hidden="1">
      <c r="A7644" s="40">
        <v>25906.0</v>
      </c>
      <c r="B7644" s="39">
        <f t="shared" si="1"/>
        <v>51</v>
      </c>
      <c r="C7644" s="39" t="str">
        <f>IFERROR(__xludf.DUMMYFUNCTION("IF(ISBETWEEN(B7644,60,69), ""Old"", IF(ISBETWEEN(B7644, 20, 29), ""Young"", ""Other""))"),"Other")</f>
        <v>Other</v>
      </c>
    </row>
    <row r="7645" hidden="1">
      <c r="A7645" s="40">
        <v>25907.0</v>
      </c>
      <c r="B7645" s="39">
        <f t="shared" si="1"/>
        <v>51</v>
      </c>
      <c r="C7645" s="39" t="str">
        <f>IFERROR(__xludf.DUMMYFUNCTION("IF(ISBETWEEN(B7645,60,69), ""Old"", IF(ISBETWEEN(B7645, 20, 29), ""Young"", ""Other""))"),"Other")</f>
        <v>Other</v>
      </c>
    </row>
    <row r="7646" hidden="1">
      <c r="A7646" s="40">
        <v>25908.0</v>
      </c>
      <c r="B7646" s="39">
        <f t="shared" si="1"/>
        <v>51</v>
      </c>
      <c r="C7646" s="39" t="str">
        <f>IFERROR(__xludf.DUMMYFUNCTION("IF(ISBETWEEN(B7646,60,69), ""Old"", IF(ISBETWEEN(B7646, 20, 29), ""Young"", ""Other""))"),"Other")</f>
        <v>Other</v>
      </c>
    </row>
    <row r="7647" hidden="1">
      <c r="A7647" s="40">
        <v>25909.0</v>
      </c>
      <c r="B7647" s="39">
        <f t="shared" si="1"/>
        <v>51</v>
      </c>
      <c r="C7647" s="39" t="str">
        <f>IFERROR(__xludf.DUMMYFUNCTION("IF(ISBETWEEN(B7647,60,69), ""Old"", IF(ISBETWEEN(B7647, 20, 29), ""Young"", ""Other""))"),"Other")</f>
        <v>Other</v>
      </c>
    </row>
    <row r="7648" hidden="1">
      <c r="A7648" s="40">
        <v>25910.0</v>
      </c>
      <c r="B7648" s="39">
        <f t="shared" si="1"/>
        <v>51</v>
      </c>
      <c r="C7648" s="39" t="str">
        <f>IFERROR(__xludf.DUMMYFUNCTION("IF(ISBETWEEN(B7648,60,69), ""Old"", IF(ISBETWEEN(B7648, 20, 29), ""Young"", ""Other""))"),"Other")</f>
        <v>Other</v>
      </c>
    </row>
    <row r="7649" hidden="1">
      <c r="A7649" s="40">
        <v>25911.0</v>
      </c>
      <c r="B7649" s="39">
        <f t="shared" si="1"/>
        <v>51</v>
      </c>
      <c r="C7649" s="39" t="str">
        <f>IFERROR(__xludf.DUMMYFUNCTION("IF(ISBETWEEN(B7649,60,69), ""Old"", IF(ISBETWEEN(B7649, 20, 29), ""Young"", ""Other""))"),"Other")</f>
        <v>Other</v>
      </c>
    </row>
    <row r="7650" hidden="1">
      <c r="A7650" s="40">
        <v>25912.0</v>
      </c>
      <c r="B7650" s="39">
        <f t="shared" si="1"/>
        <v>51</v>
      </c>
      <c r="C7650" s="39" t="str">
        <f>IFERROR(__xludf.DUMMYFUNCTION("IF(ISBETWEEN(B7650,60,69), ""Old"", IF(ISBETWEEN(B7650, 20, 29), ""Young"", ""Other""))"),"Other")</f>
        <v>Other</v>
      </c>
    </row>
    <row r="7651" hidden="1">
      <c r="A7651" s="40">
        <v>25913.0</v>
      </c>
      <c r="B7651" s="39">
        <f t="shared" si="1"/>
        <v>51</v>
      </c>
      <c r="C7651" s="39" t="str">
        <f>IFERROR(__xludf.DUMMYFUNCTION("IF(ISBETWEEN(B7651,60,69), ""Old"", IF(ISBETWEEN(B7651, 20, 29), ""Young"", ""Other""))"),"Other")</f>
        <v>Other</v>
      </c>
    </row>
    <row r="7652" hidden="1">
      <c r="A7652" s="40">
        <v>25914.0</v>
      </c>
      <c r="B7652" s="39">
        <f t="shared" si="1"/>
        <v>51</v>
      </c>
      <c r="C7652" s="39" t="str">
        <f>IFERROR(__xludf.DUMMYFUNCTION("IF(ISBETWEEN(B7652,60,69), ""Old"", IF(ISBETWEEN(B7652, 20, 29), ""Young"", ""Other""))"),"Other")</f>
        <v>Other</v>
      </c>
    </row>
    <row r="7653" hidden="1">
      <c r="A7653" s="40">
        <v>25915.0</v>
      </c>
      <c r="B7653" s="39">
        <f t="shared" si="1"/>
        <v>51</v>
      </c>
      <c r="C7653" s="39" t="str">
        <f>IFERROR(__xludf.DUMMYFUNCTION("IF(ISBETWEEN(B7653,60,69), ""Old"", IF(ISBETWEEN(B7653, 20, 29), ""Young"", ""Other""))"),"Other")</f>
        <v>Other</v>
      </c>
    </row>
    <row r="7654" hidden="1">
      <c r="A7654" s="40">
        <v>25916.0</v>
      </c>
      <c r="B7654" s="39">
        <f t="shared" si="1"/>
        <v>51</v>
      </c>
      <c r="C7654" s="39" t="str">
        <f>IFERROR(__xludf.DUMMYFUNCTION("IF(ISBETWEEN(B7654,60,69), ""Old"", IF(ISBETWEEN(B7654, 20, 29), ""Young"", ""Other""))"),"Other")</f>
        <v>Other</v>
      </c>
    </row>
    <row r="7655" hidden="1">
      <c r="A7655" s="40">
        <v>25917.0</v>
      </c>
      <c r="B7655" s="39">
        <f t="shared" si="1"/>
        <v>51</v>
      </c>
      <c r="C7655" s="39" t="str">
        <f>IFERROR(__xludf.DUMMYFUNCTION("IF(ISBETWEEN(B7655,60,69), ""Old"", IF(ISBETWEEN(B7655, 20, 29), ""Young"", ""Other""))"),"Other")</f>
        <v>Other</v>
      </c>
    </row>
    <row r="7656" hidden="1">
      <c r="A7656" s="40">
        <v>25918.0</v>
      </c>
      <c r="B7656" s="39">
        <f t="shared" si="1"/>
        <v>51</v>
      </c>
      <c r="C7656" s="39" t="str">
        <f>IFERROR(__xludf.DUMMYFUNCTION("IF(ISBETWEEN(B7656,60,69), ""Old"", IF(ISBETWEEN(B7656, 20, 29), ""Young"", ""Other""))"),"Other")</f>
        <v>Other</v>
      </c>
    </row>
    <row r="7657" hidden="1">
      <c r="A7657" s="40">
        <v>25919.0</v>
      </c>
      <c r="B7657" s="39">
        <f t="shared" si="1"/>
        <v>51</v>
      </c>
      <c r="C7657" s="39" t="str">
        <f>IFERROR(__xludf.DUMMYFUNCTION("IF(ISBETWEEN(B7657,60,69), ""Old"", IF(ISBETWEEN(B7657, 20, 29), ""Young"", ""Other""))"),"Other")</f>
        <v>Other</v>
      </c>
    </row>
    <row r="7658" hidden="1">
      <c r="A7658" s="40">
        <v>25920.0</v>
      </c>
      <c r="B7658" s="39">
        <f t="shared" si="1"/>
        <v>51</v>
      </c>
      <c r="C7658" s="39" t="str">
        <f>IFERROR(__xludf.DUMMYFUNCTION("IF(ISBETWEEN(B7658,60,69), ""Old"", IF(ISBETWEEN(B7658, 20, 29), ""Young"", ""Other""))"),"Other")</f>
        <v>Other</v>
      </c>
    </row>
    <row r="7659" hidden="1">
      <c r="A7659" s="40">
        <v>25921.0</v>
      </c>
      <c r="B7659" s="39">
        <f t="shared" si="1"/>
        <v>51</v>
      </c>
      <c r="C7659" s="39" t="str">
        <f>IFERROR(__xludf.DUMMYFUNCTION("IF(ISBETWEEN(B7659,60,69), ""Old"", IF(ISBETWEEN(B7659, 20, 29), ""Young"", ""Other""))"),"Other")</f>
        <v>Other</v>
      </c>
    </row>
    <row r="7660" hidden="1">
      <c r="A7660" s="40">
        <v>25922.0</v>
      </c>
      <c r="B7660" s="39">
        <f t="shared" si="1"/>
        <v>51</v>
      </c>
      <c r="C7660" s="39" t="str">
        <f>IFERROR(__xludf.DUMMYFUNCTION("IF(ISBETWEEN(B7660,60,69), ""Old"", IF(ISBETWEEN(B7660, 20, 29), ""Young"", ""Other""))"),"Other")</f>
        <v>Other</v>
      </c>
    </row>
    <row r="7661" hidden="1">
      <c r="A7661" s="40">
        <v>25923.0</v>
      </c>
      <c r="B7661" s="39">
        <f t="shared" si="1"/>
        <v>51</v>
      </c>
      <c r="C7661" s="39" t="str">
        <f>IFERROR(__xludf.DUMMYFUNCTION("IF(ISBETWEEN(B7661,60,69), ""Old"", IF(ISBETWEEN(B7661, 20, 29), ""Young"", ""Other""))"),"Other")</f>
        <v>Other</v>
      </c>
    </row>
    <row r="7662" hidden="1">
      <c r="A7662" s="40">
        <v>25924.0</v>
      </c>
      <c r="B7662" s="39">
        <f t="shared" si="1"/>
        <v>51</v>
      </c>
      <c r="C7662" s="39" t="str">
        <f>IFERROR(__xludf.DUMMYFUNCTION("IF(ISBETWEEN(B7662,60,69), ""Old"", IF(ISBETWEEN(B7662, 20, 29), ""Young"", ""Other""))"),"Other")</f>
        <v>Other</v>
      </c>
    </row>
    <row r="7663" hidden="1">
      <c r="A7663" s="40">
        <v>25925.0</v>
      </c>
      <c r="B7663" s="39">
        <f t="shared" si="1"/>
        <v>51</v>
      </c>
      <c r="C7663" s="39" t="str">
        <f>IFERROR(__xludf.DUMMYFUNCTION("IF(ISBETWEEN(B7663,60,69), ""Old"", IF(ISBETWEEN(B7663, 20, 29), ""Young"", ""Other""))"),"Other")</f>
        <v>Other</v>
      </c>
    </row>
    <row r="7664" hidden="1">
      <c r="A7664" s="40">
        <v>25926.0</v>
      </c>
      <c r="B7664" s="39">
        <f t="shared" si="1"/>
        <v>51</v>
      </c>
      <c r="C7664" s="39" t="str">
        <f>IFERROR(__xludf.DUMMYFUNCTION("IF(ISBETWEEN(B7664,60,69), ""Old"", IF(ISBETWEEN(B7664, 20, 29), ""Young"", ""Other""))"),"Other")</f>
        <v>Other</v>
      </c>
    </row>
    <row r="7665" hidden="1">
      <c r="A7665" s="40">
        <v>25927.0</v>
      </c>
      <c r="B7665" s="39">
        <f t="shared" si="1"/>
        <v>51</v>
      </c>
      <c r="C7665" s="39" t="str">
        <f>IFERROR(__xludf.DUMMYFUNCTION("IF(ISBETWEEN(B7665,60,69), ""Old"", IF(ISBETWEEN(B7665, 20, 29), ""Young"", ""Other""))"),"Other")</f>
        <v>Other</v>
      </c>
    </row>
    <row r="7666" hidden="1">
      <c r="A7666" s="40">
        <v>25928.0</v>
      </c>
      <c r="B7666" s="39">
        <f t="shared" si="1"/>
        <v>51</v>
      </c>
      <c r="C7666" s="39" t="str">
        <f>IFERROR(__xludf.DUMMYFUNCTION("IF(ISBETWEEN(B7666,60,69), ""Old"", IF(ISBETWEEN(B7666, 20, 29), ""Young"", ""Other""))"),"Other")</f>
        <v>Other</v>
      </c>
    </row>
    <row r="7667" hidden="1">
      <c r="A7667" s="40">
        <v>25929.0</v>
      </c>
      <c r="B7667" s="39">
        <f t="shared" si="1"/>
        <v>51</v>
      </c>
      <c r="C7667" s="39" t="str">
        <f>IFERROR(__xludf.DUMMYFUNCTION("IF(ISBETWEEN(B7667,60,69), ""Old"", IF(ISBETWEEN(B7667, 20, 29), ""Young"", ""Other""))"),"Other")</f>
        <v>Other</v>
      </c>
    </row>
    <row r="7668" hidden="1">
      <c r="A7668" s="40">
        <v>25930.0</v>
      </c>
      <c r="B7668" s="39">
        <f t="shared" si="1"/>
        <v>51</v>
      </c>
      <c r="C7668" s="39" t="str">
        <f>IFERROR(__xludf.DUMMYFUNCTION("IF(ISBETWEEN(B7668,60,69), ""Old"", IF(ISBETWEEN(B7668, 20, 29), ""Young"", ""Other""))"),"Other")</f>
        <v>Other</v>
      </c>
    </row>
    <row r="7669" hidden="1">
      <c r="A7669" s="40">
        <v>25931.0</v>
      </c>
      <c r="B7669" s="39">
        <f t="shared" si="1"/>
        <v>51</v>
      </c>
      <c r="C7669" s="39" t="str">
        <f>IFERROR(__xludf.DUMMYFUNCTION("IF(ISBETWEEN(B7669,60,69), ""Old"", IF(ISBETWEEN(B7669, 20, 29), ""Young"", ""Other""))"),"Other")</f>
        <v>Other</v>
      </c>
    </row>
    <row r="7670" hidden="1">
      <c r="A7670" s="40">
        <v>25932.0</v>
      </c>
      <c r="B7670" s="39">
        <f t="shared" si="1"/>
        <v>51</v>
      </c>
      <c r="C7670" s="39" t="str">
        <f>IFERROR(__xludf.DUMMYFUNCTION("IF(ISBETWEEN(B7670,60,69), ""Old"", IF(ISBETWEEN(B7670, 20, 29), ""Young"", ""Other""))"),"Other")</f>
        <v>Other</v>
      </c>
    </row>
    <row r="7671" hidden="1">
      <c r="A7671" s="40">
        <v>25933.0</v>
      </c>
      <c r="B7671" s="39">
        <f t="shared" si="1"/>
        <v>51</v>
      </c>
      <c r="C7671" s="39" t="str">
        <f>IFERROR(__xludf.DUMMYFUNCTION("IF(ISBETWEEN(B7671,60,69), ""Old"", IF(ISBETWEEN(B7671, 20, 29), ""Young"", ""Other""))"),"Other")</f>
        <v>Other</v>
      </c>
    </row>
    <row r="7672" hidden="1">
      <c r="A7672" s="40">
        <v>25934.0</v>
      </c>
      <c r="B7672" s="39">
        <f t="shared" si="1"/>
        <v>51</v>
      </c>
      <c r="C7672" s="39" t="str">
        <f>IFERROR(__xludf.DUMMYFUNCTION("IF(ISBETWEEN(B7672,60,69), ""Old"", IF(ISBETWEEN(B7672, 20, 29), ""Young"", ""Other""))"),"Other")</f>
        <v>Other</v>
      </c>
    </row>
    <row r="7673" hidden="1">
      <c r="A7673" s="40">
        <v>25935.0</v>
      </c>
      <c r="B7673" s="39">
        <f t="shared" si="1"/>
        <v>50</v>
      </c>
      <c r="C7673" s="39" t="str">
        <f>IFERROR(__xludf.DUMMYFUNCTION("IF(ISBETWEEN(B7673,60,69), ""Old"", IF(ISBETWEEN(B7673, 20, 29), ""Young"", ""Other""))"),"Other")</f>
        <v>Other</v>
      </c>
    </row>
    <row r="7674" hidden="1">
      <c r="A7674" s="40">
        <v>25936.0</v>
      </c>
      <c r="B7674" s="39">
        <f t="shared" si="1"/>
        <v>50</v>
      </c>
      <c r="C7674" s="39" t="str">
        <f>IFERROR(__xludf.DUMMYFUNCTION("IF(ISBETWEEN(B7674,60,69), ""Old"", IF(ISBETWEEN(B7674, 20, 29), ""Young"", ""Other""))"),"Other")</f>
        <v>Other</v>
      </c>
    </row>
    <row r="7675" hidden="1">
      <c r="A7675" s="40">
        <v>25937.0</v>
      </c>
      <c r="B7675" s="39">
        <f t="shared" si="1"/>
        <v>50</v>
      </c>
      <c r="C7675" s="39" t="str">
        <f>IFERROR(__xludf.DUMMYFUNCTION("IF(ISBETWEEN(B7675,60,69), ""Old"", IF(ISBETWEEN(B7675, 20, 29), ""Young"", ""Other""))"),"Other")</f>
        <v>Other</v>
      </c>
    </row>
    <row r="7676" hidden="1">
      <c r="A7676" s="40">
        <v>25938.0</v>
      </c>
      <c r="B7676" s="39">
        <f t="shared" si="1"/>
        <v>50</v>
      </c>
      <c r="C7676" s="39" t="str">
        <f>IFERROR(__xludf.DUMMYFUNCTION("IF(ISBETWEEN(B7676,60,69), ""Old"", IF(ISBETWEEN(B7676, 20, 29), ""Young"", ""Other""))"),"Other")</f>
        <v>Other</v>
      </c>
    </row>
    <row r="7677" hidden="1">
      <c r="A7677" s="40">
        <v>25939.0</v>
      </c>
      <c r="B7677" s="39">
        <f t="shared" si="1"/>
        <v>50</v>
      </c>
      <c r="C7677" s="39" t="str">
        <f>IFERROR(__xludf.DUMMYFUNCTION("IF(ISBETWEEN(B7677,60,69), ""Old"", IF(ISBETWEEN(B7677, 20, 29), ""Young"", ""Other""))"),"Other")</f>
        <v>Other</v>
      </c>
    </row>
    <row r="7678" hidden="1">
      <c r="A7678" s="40">
        <v>25940.0</v>
      </c>
      <c r="B7678" s="39">
        <f t="shared" si="1"/>
        <v>50</v>
      </c>
      <c r="C7678" s="39" t="str">
        <f>IFERROR(__xludf.DUMMYFUNCTION("IF(ISBETWEEN(B7678,60,69), ""Old"", IF(ISBETWEEN(B7678, 20, 29), ""Young"", ""Other""))"),"Other")</f>
        <v>Other</v>
      </c>
    </row>
    <row r="7679" hidden="1">
      <c r="A7679" s="40">
        <v>25941.0</v>
      </c>
      <c r="B7679" s="39">
        <f t="shared" si="1"/>
        <v>50</v>
      </c>
      <c r="C7679" s="39" t="str">
        <f>IFERROR(__xludf.DUMMYFUNCTION("IF(ISBETWEEN(B7679,60,69), ""Old"", IF(ISBETWEEN(B7679, 20, 29), ""Young"", ""Other""))"),"Other")</f>
        <v>Other</v>
      </c>
    </row>
    <row r="7680" hidden="1">
      <c r="A7680" s="40">
        <v>25942.0</v>
      </c>
      <c r="B7680" s="39">
        <f t="shared" si="1"/>
        <v>50</v>
      </c>
      <c r="C7680" s="39" t="str">
        <f>IFERROR(__xludf.DUMMYFUNCTION("IF(ISBETWEEN(B7680,60,69), ""Old"", IF(ISBETWEEN(B7680, 20, 29), ""Young"", ""Other""))"),"Other")</f>
        <v>Other</v>
      </c>
    </row>
    <row r="7681" hidden="1">
      <c r="A7681" s="40">
        <v>25943.0</v>
      </c>
      <c r="B7681" s="39">
        <f t="shared" si="1"/>
        <v>50</v>
      </c>
      <c r="C7681" s="39" t="str">
        <f>IFERROR(__xludf.DUMMYFUNCTION("IF(ISBETWEEN(B7681,60,69), ""Old"", IF(ISBETWEEN(B7681, 20, 29), ""Young"", ""Other""))"),"Other")</f>
        <v>Other</v>
      </c>
    </row>
    <row r="7682" hidden="1">
      <c r="A7682" s="40">
        <v>25944.0</v>
      </c>
      <c r="B7682" s="39">
        <f t="shared" si="1"/>
        <v>50</v>
      </c>
      <c r="C7682" s="39" t="str">
        <f>IFERROR(__xludf.DUMMYFUNCTION("IF(ISBETWEEN(B7682,60,69), ""Old"", IF(ISBETWEEN(B7682, 20, 29), ""Young"", ""Other""))"),"Other")</f>
        <v>Other</v>
      </c>
    </row>
    <row r="7683" hidden="1">
      <c r="A7683" s="40">
        <v>25945.0</v>
      </c>
      <c r="B7683" s="39">
        <f t="shared" si="1"/>
        <v>50</v>
      </c>
      <c r="C7683" s="39" t="str">
        <f>IFERROR(__xludf.DUMMYFUNCTION("IF(ISBETWEEN(B7683,60,69), ""Old"", IF(ISBETWEEN(B7683, 20, 29), ""Young"", ""Other""))"),"Other")</f>
        <v>Other</v>
      </c>
    </row>
    <row r="7684" hidden="1">
      <c r="A7684" s="40">
        <v>25946.0</v>
      </c>
      <c r="B7684" s="39">
        <f t="shared" si="1"/>
        <v>50</v>
      </c>
      <c r="C7684" s="39" t="str">
        <f>IFERROR(__xludf.DUMMYFUNCTION("IF(ISBETWEEN(B7684,60,69), ""Old"", IF(ISBETWEEN(B7684, 20, 29), ""Young"", ""Other""))"),"Other")</f>
        <v>Other</v>
      </c>
    </row>
    <row r="7685" hidden="1">
      <c r="A7685" s="40">
        <v>25947.0</v>
      </c>
      <c r="B7685" s="39">
        <f t="shared" si="1"/>
        <v>50</v>
      </c>
      <c r="C7685" s="39" t="str">
        <f>IFERROR(__xludf.DUMMYFUNCTION("IF(ISBETWEEN(B7685,60,69), ""Old"", IF(ISBETWEEN(B7685, 20, 29), ""Young"", ""Other""))"),"Other")</f>
        <v>Other</v>
      </c>
    </row>
    <row r="7686" hidden="1">
      <c r="A7686" s="40">
        <v>25948.0</v>
      </c>
      <c r="B7686" s="39">
        <f t="shared" si="1"/>
        <v>50</v>
      </c>
      <c r="C7686" s="39" t="str">
        <f>IFERROR(__xludf.DUMMYFUNCTION("IF(ISBETWEEN(B7686,60,69), ""Old"", IF(ISBETWEEN(B7686, 20, 29), ""Young"", ""Other""))"),"Other")</f>
        <v>Other</v>
      </c>
    </row>
    <row r="7687" hidden="1">
      <c r="A7687" s="40">
        <v>25949.0</v>
      </c>
      <c r="B7687" s="39">
        <f t="shared" si="1"/>
        <v>50</v>
      </c>
      <c r="C7687" s="39" t="str">
        <f>IFERROR(__xludf.DUMMYFUNCTION("IF(ISBETWEEN(B7687,60,69), ""Old"", IF(ISBETWEEN(B7687, 20, 29), ""Young"", ""Other""))"),"Other")</f>
        <v>Other</v>
      </c>
    </row>
    <row r="7688" hidden="1">
      <c r="A7688" s="40">
        <v>25950.0</v>
      </c>
      <c r="B7688" s="39">
        <f t="shared" si="1"/>
        <v>50</v>
      </c>
      <c r="C7688" s="39" t="str">
        <f>IFERROR(__xludf.DUMMYFUNCTION("IF(ISBETWEEN(B7688,60,69), ""Old"", IF(ISBETWEEN(B7688, 20, 29), ""Young"", ""Other""))"),"Other")</f>
        <v>Other</v>
      </c>
    </row>
    <row r="7689" hidden="1">
      <c r="A7689" s="40">
        <v>25951.0</v>
      </c>
      <c r="B7689" s="39">
        <f t="shared" si="1"/>
        <v>50</v>
      </c>
      <c r="C7689" s="39" t="str">
        <f>IFERROR(__xludf.DUMMYFUNCTION("IF(ISBETWEEN(B7689,60,69), ""Old"", IF(ISBETWEEN(B7689, 20, 29), ""Young"", ""Other""))"),"Other")</f>
        <v>Other</v>
      </c>
    </row>
    <row r="7690" hidden="1">
      <c r="A7690" s="40">
        <v>25952.0</v>
      </c>
      <c r="B7690" s="39">
        <f t="shared" si="1"/>
        <v>50</v>
      </c>
      <c r="C7690" s="39" t="str">
        <f>IFERROR(__xludf.DUMMYFUNCTION("IF(ISBETWEEN(B7690,60,69), ""Old"", IF(ISBETWEEN(B7690, 20, 29), ""Young"", ""Other""))"),"Other")</f>
        <v>Other</v>
      </c>
    </row>
    <row r="7691" hidden="1">
      <c r="A7691" s="40">
        <v>25953.0</v>
      </c>
      <c r="B7691" s="39">
        <f t="shared" si="1"/>
        <v>50</v>
      </c>
      <c r="C7691" s="39" t="str">
        <f>IFERROR(__xludf.DUMMYFUNCTION("IF(ISBETWEEN(B7691,60,69), ""Old"", IF(ISBETWEEN(B7691, 20, 29), ""Young"", ""Other""))"),"Other")</f>
        <v>Other</v>
      </c>
    </row>
    <row r="7692" hidden="1">
      <c r="A7692" s="40">
        <v>25954.0</v>
      </c>
      <c r="B7692" s="39">
        <f t="shared" si="1"/>
        <v>50</v>
      </c>
      <c r="C7692" s="39" t="str">
        <f>IFERROR(__xludf.DUMMYFUNCTION("IF(ISBETWEEN(B7692,60,69), ""Old"", IF(ISBETWEEN(B7692, 20, 29), ""Young"", ""Other""))"),"Other")</f>
        <v>Other</v>
      </c>
    </row>
    <row r="7693" hidden="1">
      <c r="A7693" s="40">
        <v>25955.0</v>
      </c>
      <c r="B7693" s="39">
        <f t="shared" si="1"/>
        <v>50</v>
      </c>
      <c r="C7693" s="39" t="str">
        <f>IFERROR(__xludf.DUMMYFUNCTION("IF(ISBETWEEN(B7693,60,69), ""Old"", IF(ISBETWEEN(B7693, 20, 29), ""Young"", ""Other""))"),"Other")</f>
        <v>Other</v>
      </c>
    </row>
    <row r="7694" hidden="1">
      <c r="A7694" s="40">
        <v>25956.0</v>
      </c>
      <c r="B7694" s="39">
        <f t="shared" si="1"/>
        <v>50</v>
      </c>
      <c r="C7694" s="39" t="str">
        <f>IFERROR(__xludf.DUMMYFUNCTION("IF(ISBETWEEN(B7694,60,69), ""Old"", IF(ISBETWEEN(B7694, 20, 29), ""Young"", ""Other""))"),"Other")</f>
        <v>Other</v>
      </c>
    </row>
    <row r="7695" hidden="1">
      <c r="A7695" s="40">
        <v>25957.0</v>
      </c>
      <c r="B7695" s="39">
        <f t="shared" si="1"/>
        <v>50</v>
      </c>
      <c r="C7695" s="39" t="str">
        <f>IFERROR(__xludf.DUMMYFUNCTION("IF(ISBETWEEN(B7695,60,69), ""Old"", IF(ISBETWEEN(B7695, 20, 29), ""Young"", ""Other""))"),"Other")</f>
        <v>Other</v>
      </c>
    </row>
    <row r="7696" hidden="1">
      <c r="A7696" s="40">
        <v>25958.0</v>
      </c>
      <c r="B7696" s="39">
        <f t="shared" si="1"/>
        <v>50</v>
      </c>
      <c r="C7696" s="39" t="str">
        <f>IFERROR(__xludf.DUMMYFUNCTION("IF(ISBETWEEN(B7696,60,69), ""Old"", IF(ISBETWEEN(B7696, 20, 29), ""Young"", ""Other""))"),"Other")</f>
        <v>Other</v>
      </c>
    </row>
    <row r="7697" hidden="1">
      <c r="A7697" s="40">
        <v>25959.0</v>
      </c>
      <c r="B7697" s="39">
        <f t="shared" si="1"/>
        <v>50</v>
      </c>
      <c r="C7697" s="39" t="str">
        <f>IFERROR(__xludf.DUMMYFUNCTION("IF(ISBETWEEN(B7697,60,69), ""Old"", IF(ISBETWEEN(B7697, 20, 29), ""Young"", ""Other""))"),"Other")</f>
        <v>Other</v>
      </c>
    </row>
    <row r="7698" hidden="1">
      <c r="A7698" s="40">
        <v>25960.0</v>
      </c>
      <c r="B7698" s="39">
        <f t="shared" si="1"/>
        <v>50</v>
      </c>
      <c r="C7698" s="39" t="str">
        <f>IFERROR(__xludf.DUMMYFUNCTION("IF(ISBETWEEN(B7698,60,69), ""Old"", IF(ISBETWEEN(B7698, 20, 29), ""Young"", ""Other""))"),"Other")</f>
        <v>Other</v>
      </c>
    </row>
    <row r="7699" hidden="1">
      <c r="A7699" s="40">
        <v>25961.0</v>
      </c>
      <c r="B7699" s="39">
        <f t="shared" si="1"/>
        <v>50</v>
      </c>
      <c r="C7699" s="39" t="str">
        <f>IFERROR(__xludf.DUMMYFUNCTION("IF(ISBETWEEN(B7699,60,69), ""Old"", IF(ISBETWEEN(B7699, 20, 29), ""Young"", ""Other""))"),"Other")</f>
        <v>Other</v>
      </c>
    </row>
    <row r="7700" hidden="1">
      <c r="A7700" s="40">
        <v>25962.0</v>
      </c>
      <c r="B7700" s="39">
        <f t="shared" si="1"/>
        <v>50</v>
      </c>
      <c r="C7700" s="39" t="str">
        <f>IFERROR(__xludf.DUMMYFUNCTION("IF(ISBETWEEN(B7700,60,69), ""Old"", IF(ISBETWEEN(B7700, 20, 29), ""Young"", ""Other""))"),"Other")</f>
        <v>Other</v>
      </c>
    </row>
    <row r="7701" hidden="1">
      <c r="A7701" s="40">
        <v>25963.0</v>
      </c>
      <c r="B7701" s="39">
        <f t="shared" si="1"/>
        <v>50</v>
      </c>
      <c r="C7701" s="39" t="str">
        <f>IFERROR(__xludf.DUMMYFUNCTION("IF(ISBETWEEN(B7701,60,69), ""Old"", IF(ISBETWEEN(B7701, 20, 29), ""Young"", ""Other""))"),"Other")</f>
        <v>Other</v>
      </c>
    </row>
    <row r="7702" hidden="1">
      <c r="A7702" s="40">
        <v>25964.0</v>
      </c>
      <c r="B7702" s="39">
        <f t="shared" si="1"/>
        <v>50</v>
      </c>
      <c r="C7702" s="39" t="str">
        <f>IFERROR(__xludf.DUMMYFUNCTION("IF(ISBETWEEN(B7702,60,69), ""Old"", IF(ISBETWEEN(B7702, 20, 29), ""Young"", ""Other""))"),"Other")</f>
        <v>Other</v>
      </c>
    </row>
    <row r="7703" hidden="1">
      <c r="A7703" s="40">
        <v>25965.0</v>
      </c>
      <c r="B7703" s="39">
        <f t="shared" si="1"/>
        <v>50</v>
      </c>
      <c r="C7703" s="39" t="str">
        <f>IFERROR(__xludf.DUMMYFUNCTION("IF(ISBETWEEN(B7703,60,69), ""Old"", IF(ISBETWEEN(B7703, 20, 29), ""Young"", ""Other""))"),"Other")</f>
        <v>Other</v>
      </c>
    </row>
    <row r="7704" hidden="1">
      <c r="A7704" s="40">
        <v>25966.0</v>
      </c>
      <c r="B7704" s="39">
        <f t="shared" si="1"/>
        <v>50</v>
      </c>
      <c r="C7704" s="39" t="str">
        <f>IFERROR(__xludf.DUMMYFUNCTION("IF(ISBETWEEN(B7704,60,69), ""Old"", IF(ISBETWEEN(B7704, 20, 29), ""Young"", ""Other""))"),"Other")</f>
        <v>Other</v>
      </c>
    </row>
    <row r="7705" hidden="1">
      <c r="A7705" s="40">
        <v>25967.0</v>
      </c>
      <c r="B7705" s="39">
        <f t="shared" si="1"/>
        <v>50</v>
      </c>
      <c r="C7705" s="39" t="str">
        <f>IFERROR(__xludf.DUMMYFUNCTION("IF(ISBETWEEN(B7705,60,69), ""Old"", IF(ISBETWEEN(B7705, 20, 29), ""Young"", ""Other""))"),"Other")</f>
        <v>Other</v>
      </c>
    </row>
    <row r="7706" hidden="1">
      <c r="A7706" s="40">
        <v>25968.0</v>
      </c>
      <c r="B7706" s="39">
        <f t="shared" si="1"/>
        <v>50</v>
      </c>
      <c r="C7706" s="39" t="str">
        <f>IFERROR(__xludf.DUMMYFUNCTION("IF(ISBETWEEN(B7706,60,69), ""Old"", IF(ISBETWEEN(B7706, 20, 29), ""Young"", ""Other""))"),"Other")</f>
        <v>Other</v>
      </c>
    </row>
    <row r="7707" hidden="1">
      <c r="A7707" s="40">
        <v>25969.0</v>
      </c>
      <c r="B7707" s="39">
        <f t="shared" si="1"/>
        <v>50</v>
      </c>
      <c r="C7707" s="39" t="str">
        <f>IFERROR(__xludf.DUMMYFUNCTION("IF(ISBETWEEN(B7707,60,69), ""Old"", IF(ISBETWEEN(B7707, 20, 29), ""Young"", ""Other""))"),"Other")</f>
        <v>Other</v>
      </c>
    </row>
    <row r="7708" hidden="1">
      <c r="A7708" s="40">
        <v>25970.0</v>
      </c>
      <c r="B7708" s="39">
        <f t="shared" si="1"/>
        <v>50</v>
      </c>
      <c r="C7708" s="39" t="str">
        <f>IFERROR(__xludf.DUMMYFUNCTION("IF(ISBETWEEN(B7708,60,69), ""Old"", IF(ISBETWEEN(B7708, 20, 29), ""Young"", ""Other""))"),"Other")</f>
        <v>Other</v>
      </c>
    </row>
    <row r="7709" hidden="1">
      <c r="A7709" s="40">
        <v>25971.0</v>
      </c>
      <c r="B7709" s="39">
        <f t="shared" si="1"/>
        <v>50</v>
      </c>
      <c r="C7709" s="39" t="str">
        <f>IFERROR(__xludf.DUMMYFUNCTION("IF(ISBETWEEN(B7709,60,69), ""Old"", IF(ISBETWEEN(B7709, 20, 29), ""Young"", ""Other""))"),"Other")</f>
        <v>Other</v>
      </c>
    </row>
    <row r="7710" hidden="1">
      <c r="A7710" s="40">
        <v>25972.0</v>
      </c>
      <c r="B7710" s="39">
        <f t="shared" si="1"/>
        <v>50</v>
      </c>
      <c r="C7710" s="39" t="str">
        <f>IFERROR(__xludf.DUMMYFUNCTION("IF(ISBETWEEN(B7710,60,69), ""Old"", IF(ISBETWEEN(B7710, 20, 29), ""Young"", ""Other""))"),"Other")</f>
        <v>Other</v>
      </c>
    </row>
    <row r="7711" hidden="1">
      <c r="A7711" s="40">
        <v>25973.0</v>
      </c>
      <c r="B7711" s="39">
        <f t="shared" si="1"/>
        <v>50</v>
      </c>
      <c r="C7711" s="39" t="str">
        <f>IFERROR(__xludf.DUMMYFUNCTION("IF(ISBETWEEN(B7711,60,69), ""Old"", IF(ISBETWEEN(B7711, 20, 29), ""Young"", ""Other""))"),"Other")</f>
        <v>Other</v>
      </c>
    </row>
    <row r="7712" hidden="1">
      <c r="A7712" s="40">
        <v>25974.0</v>
      </c>
      <c r="B7712" s="39">
        <f t="shared" si="1"/>
        <v>50</v>
      </c>
      <c r="C7712" s="39" t="str">
        <f>IFERROR(__xludf.DUMMYFUNCTION("IF(ISBETWEEN(B7712,60,69), ""Old"", IF(ISBETWEEN(B7712, 20, 29), ""Young"", ""Other""))"),"Other")</f>
        <v>Other</v>
      </c>
    </row>
    <row r="7713" hidden="1">
      <c r="A7713" s="40">
        <v>25975.0</v>
      </c>
      <c r="B7713" s="39">
        <f t="shared" si="1"/>
        <v>50</v>
      </c>
      <c r="C7713" s="39" t="str">
        <f>IFERROR(__xludf.DUMMYFUNCTION("IF(ISBETWEEN(B7713,60,69), ""Old"", IF(ISBETWEEN(B7713, 20, 29), ""Young"", ""Other""))"),"Other")</f>
        <v>Other</v>
      </c>
    </row>
    <row r="7714" hidden="1">
      <c r="A7714" s="40">
        <v>25976.0</v>
      </c>
      <c r="B7714" s="39">
        <f t="shared" si="1"/>
        <v>50</v>
      </c>
      <c r="C7714" s="39" t="str">
        <f>IFERROR(__xludf.DUMMYFUNCTION("IF(ISBETWEEN(B7714,60,69), ""Old"", IF(ISBETWEEN(B7714, 20, 29), ""Young"", ""Other""))"),"Other")</f>
        <v>Other</v>
      </c>
    </row>
    <row r="7715" hidden="1">
      <c r="A7715" s="40">
        <v>25977.0</v>
      </c>
      <c r="B7715" s="39">
        <f t="shared" si="1"/>
        <v>50</v>
      </c>
      <c r="C7715" s="39" t="str">
        <f>IFERROR(__xludf.DUMMYFUNCTION("IF(ISBETWEEN(B7715,60,69), ""Old"", IF(ISBETWEEN(B7715, 20, 29), ""Young"", ""Other""))"),"Other")</f>
        <v>Other</v>
      </c>
    </row>
    <row r="7716" hidden="1">
      <c r="A7716" s="40">
        <v>25978.0</v>
      </c>
      <c r="B7716" s="39">
        <f t="shared" si="1"/>
        <v>50</v>
      </c>
      <c r="C7716" s="39" t="str">
        <f>IFERROR(__xludf.DUMMYFUNCTION("IF(ISBETWEEN(B7716,60,69), ""Old"", IF(ISBETWEEN(B7716, 20, 29), ""Young"", ""Other""))"),"Other")</f>
        <v>Other</v>
      </c>
    </row>
    <row r="7717" hidden="1">
      <c r="A7717" s="40">
        <v>25979.0</v>
      </c>
      <c r="B7717" s="39">
        <f t="shared" si="1"/>
        <v>50</v>
      </c>
      <c r="C7717" s="39" t="str">
        <f>IFERROR(__xludf.DUMMYFUNCTION("IF(ISBETWEEN(B7717,60,69), ""Old"", IF(ISBETWEEN(B7717, 20, 29), ""Young"", ""Other""))"),"Other")</f>
        <v>Other</v>
      </c>
    </row>
    <row r="7718" hidden="1">
      <c r="A7718" s="40">
        <v>25980.0</v>
      </c>
      <c r="B7718" s="39">
        <f t="shared" si="1"/>
        <v>50</v>
      </c>
      <c r="C7718" s="39" t="str">
        <f>IFERROR(__xludf.DUMMYFUNCTION("IF(ISBETWEEN(B7718,60,69), ""Old"", IF(ISBETWEEN(B7718, 20, 29), ""Young"", ""Other""))"),"Other")</f>
        <v>Other</v>
      </c>
    </row>
    <row r="7719" hidden="1">
      <c r="A7719" s="40">
        <v>25981.0</v>
      </c>
      <c r="B7719" s="39">
        <f t="shared" si="1"/>
        <v>50</v>
      </c>
      <c r="C7719" s="39" t="str">
        <f>IFERROR(__xludf.DUMMYFUNCTION("IF(ISBETWEEN(B7719,60,69), ""Old"", IF(ISBETWEEN(B7719, 20, 29), ""Young"", ""Other""))"),"Other")</f>
        <v>Other</v>
      </c>
    </row>
    <row r="7720" hidden="1">
      <c r="A7720" s="40">
        <v>25982.0</v>
      </c>
      <c r="B7720" s="39">
        <f t="shared" si="1"/>
        <v>50</v>
      </c>
      <c r="C7720" s="39" t="str">
        <f>IFERROR(__xludf.DUMMYFUNCTION("IF(ISBETWEEN(B7720,60,69), ""Old"", IF(ISBETWEEN(B7720, 20, 29), ""Young"", ""Other""))"),"Other")</f>
        <v>Other</v>
      </c>
    </row>
    <row r="7721" hidden="1">
      <c r="A7721" s="40">
        <v>25983.0</v>
      </c>
      <c r="B7721" s="39">
        <f t="shared" si="1"/>
        <v>50</v>
      </c>
      <c r="C7721" s="39" t="str">
        <f>IFERROR(__xludf.DUMMYFUNCTION("IF(ISBETWEEN(B7721,60,69), ""Old"", IF(ISBETWEEN(B7721, 20, 29), ""Young"", ""Other""))"),"Other")</f>
        <v>Other</v>
      </c>
    </row>
    <row r="7722" hidden="1">
      <c r="A7722" s="40">
        <v>25984.0</v>
      </c>
      <c r="B7722" s="39">
        <f t="shared" si="1"/>
        <v>50</v>
      </c>
      <c r="C7722" s="39" t="str">
        <f>IFERROR(__xludf.DUMMYFUNCTION("IF(ISBETWEEN(B7722,60,69), ""Old"", IF(ISBETWEEN(B7722, 20, 29), ""Young"", ""Other""))"),"Other")</f>
        <v>Other</v>
      </c>
    </row>
    <row r="7723" hidden="1">
      <c r="A7723" s="40">
        <v>25985.0</v>
      </c>
      <c r="B7723" s="39">
        <f t="shared" si="1"/>
        <v>50</v>
      </c>
      <c r="C7723" s="39" t="str">
        <f>IFERROR(__xludf.DUMMYFUNCTION("IF(ISBETWEEN(B7723,60,69), ""Old"", IF(ISBETWEEN(B7723, 20, 29), ""Young"", ""Other""))"),"Other")</f>
        <v>Other</v>
      </c>
    </row>
    <row r="7724" hidden="1">
      <c r="A7724" s="40">
        <v>25986.0</v>
      </c>
      <c r="B7724" s="39">
        <f t="shared" si="1"/>
        <v>50</v>
      </c>
      <c r="C7724" s="39" t="str">
        <f>IFERROR(__xludf.DUMMYFUNCTION("IF(ISBETWEEN(B7724,60,69), ""Old"", IF(ISBETWEEN(B7724, 20, 29), ""Young"", ""Other""))"),"Other")</f>
        <v>Other</v>
      </c>
    </row>
    <row r="7725" hidden="1">
      <c r="A7725" s="40">
        <v>25987.0</v>
      </c>
      <c r="B7725" s="39">
        <f t="shared" si="1"/>
        <v>50</v>
      </c>
      <c r="C7725" s="39" t="str">
        <f>IFERROR(__xludf.DUMMYFUNCTION("IF(ISBETWEEN(B7725,60,69), ""Old"", IF(ISBETWEEN(B7725, 20, 29), ""Young"", ""Other""))"),"Other")</f>
        <v>Other</v>
      </c>
    </row>
    <row r="7726" hidden="1">
      <c r="A7726" s="40">
        <v>25988.0</v>
      </c>
      <c r="B7726" s="39">
        <f t="shared" si="1"/>
        <v>50</v>
      </c>
      <c r="C7726" s="39" t="str">
        <f>IFERROR(__xludf.DUMMYFUNCTION("IF(ISBETWEEN(B7726,60,69), ""Old"", IF(ISBETWEEN(B7726, 20, 29), ""Young"", ""Other""))"),"Other")</f>
        <v>Other</v>
      </c>
    </row>
    <row r="7727" hidden="1">
      <c r="A7727" s="40">
        <v>25989.0</v>
      </c>
      <c r="B7727" s="39">
        <f t="shared" si="1"/>
        <v>50</v>
      </c>
      <c r="C7727" s="39" t="str">
        <f>IFERROR(__xludf.DUMMYFUNCTION("IF(ISBETWEEN(B7727,60,69), ""Old"", IF(ISBETWEEN(B7727, 20, 29), ""Young"", ""Other""))"),"Other")</f>
        <v>Other</v>
      </c>
    </row>
    <row r="7728" hidden="1">
      <c r="A7728" s="40">
        <v>25990.0</v>
      </c>
      <c r="B7728" s="39">
        <f t="shared" si="1"/>
        <v>50</v>
      </c>
      <c r="C7728" s="39" t="str">
        <f>IFERROR(__xludf.DUMMYFUNCTION("IF(ISBETWEEN(B7728,60,69), ""Old"", IF(ISBETWEEN(B7728, 20, 29), ""Young"", ""Other""))"),"Other")</f>
        <v>Other</v>
      </c>
    </row>
    <row r="7729" hidden="1">
      <c r="A7729" s="40">
        <v>25991.0</v>
      </c>
      <c r="B7729" s="39">
        <f t="shared" si="1"/>
        <v>50</v>
      </c>
      <c r="C7729" s="39" t="str">
        <f>IFERROR(__xludf.DUMMYFUNCTION("IF(ISBETWEEN(B7729,60,69), ""Old"", IF(ISBETWEEN(B7729, 20, 29), ""Young"", ""Other""))"),"Other")</f>
        <v>Other</v>
      </c>
    </row>
    <row r="7730" hidden="1">
      <c r="A7730" s="40">
        <v>25992.0</v>
      </c>
      <c r="B7730" s="39">
        <f t="shared" si="1"/>
        <v>50</v>
      </c>
      <c r="C7730" s="39" t="str">
        <f>IFERROR(__xludf.DUMMYFUNCTION("IF(ISBETWEEN(B7730,60,69), ""Old"", IF(ISBETWEEN(B7730, 20, 29), ""Young"", ""Other""))"),"Other")</f>
        <v>Other</v>
      </c>
    </row>
    <row r="7731" hidden="1">
      <c r="A7731" s="40">
        <v>25993.0</v>
      </c>
      <c r="B7731" s="39">
        <f t="shared" si="1"/>
        <v>50</v>
      </c>
      <c r="C7731" s="39" t="str">
        <f>IFERROR(__xludf.DUMMYFUNCTION("IF(ISBETWEEN(B7731,60,69), ""Old"", IF(ISBETWEEN(B7731, 20, 29), ""Young"", ""Other""))"),"Other")</f>
        <v>Other</v>
      </c>
    </row>
    <row r="7732" hidden="1">
      <c r="A7732" s="40">
        <v>25994.0</v>
      </c>
      <c r="B7732" s="39">
        <f t="shared" si="1"/>
        <v>50</v>
      </c>
      <c r="C7732" s="39" t="str">
        <f>IFERROR(__xludf.DUMMYFUNCTION("IF(ISBETWEEN(B7732,60,69), ""Old"", IF(ISBETWEEN(B7732, 20, 29), ""Young"", ""Other""))"),"Other")</f>
        <v>Other</v>
      </c>
    </row>
    <row r="7733" hidden="1">
      <c r="A7733" s="40">
        <v>25995.0</v>
      </c>
      <c r="B7733" s="39">
        <f t="shared" si="1"/>
        <v>50</v>
      </c>
      <c r="C7733" s="39" t="str">
        <f>IFERROR(__xludf.DUMMYFUNCTION("IF(ISBETWEEN(B7733,60,69), ""Old"", IF(ISBETWEEN(B7733, 20, 29), ""Young"", ""Other""))"),"Other")</f>
        <v>Other</v>
      </c>
    </row>
    <row r="7734" hidden="1">
      <c r="A7734" s="40">
        <v>25996.0</v>
      </c>
      <c r="B7734" s="39">
        <f t="shared" si="1"/>
        <v>50</v>
      </c>
      <c r="C7734" s="39" t="str">
        <f>IFERROR(__xludf.DUMMYFUNCTION("IF(ISBETWEEN(B7734,60,69), ""Old"", IF(ISBETWEEN(B7734, 20, 29), ""Young"", ""Other""))"),"Other")</f>
        <v>Other</v>
      </c>
    </row>
    <row r="7735" hidden="1">
      <c r="A7735" s="40">
        <v>25997.0</v>
      </c>
      <c r="B7735" s="39">
        <f t="shared" si="1"/>
        <v>50</v>
      </c>
      <c r="C7735" s="39" t="str">
        <f>IFERROR(__xludf.DUMMYFUNCTION("IF(ISBETWEEN(B7735,60,69), ""Old"", IF(ISBETWEEN(B7735, 20, 29), ""Young"", ""Other""))"),"Other")</f>
        <v>Other</v>
      </c>
    </row>
    <row r="7736" hidden="1">
      <c r="A7736" s="40">
        <v>25998.0</v>
      </c>
      <c r="B7736" s="39">
        <f t="shared" si="1"/>
        <v>50</v>
      </c>
      <c r="C7736" s="39" t="str">
        <f>IFERROR(__xludf.DUMMYFUNCTION("IF(ISBETWEEN(B7736,60,69), ""Old"", IF(ISBETWEEN(B7736, 20, 29), ""Young"", ""Other""))"),"Other")</f>
        <v>Other</v>
      </c>
    </row>
    <row r="7737" hidden="1">
      <c r="A7737" s="40">
        <v>25999.0</v>
      </c>
      <c r="B7737" s="39">
        <f t="shared" si="1"/>
        <v>50</v>
      </c>
      <c r="C7737" s="39" t="str">
        <f>IFERROR(__xludf.DUMMYFUNCTION("IF(ISBETWEEN(B7737,60,69), ""Old"", IF(ISBETWEEN(B7737, 20, 29), ""Young"", ""Other""))"),"Other")</f>
        <v>Other</v>
      </c>
    </row>
    <row r="7738" hidden="1">
      <c r="A7738" s="40">
        <v>26000.0</v>
      </c>
      <c r="B7738" s="39">
        <f t="shared" si="1"/>
        <v>50</v>
      </c>
      <c r="C7738" s="39" t="str">
        <f>IFERROR(__xludf.DUMMYFUNCTION("IF(ISBETWEEN(B7738,60,69), ""Old"", IF(ISBETWEEN(B7738, 20, 29), ""Young"", ""Other""))"),"Other")</f>
        <v>Other</v>
      </c>
    </row>
    <row r="7739" hidden="1">
      <c r="A7739" s="40">
        <v>26001.0</v>
      </c>
      <c r="B7739" s="39">
        <f t="shared" si="1"/>
        <v>50</v>
      </c>
      <c r="C7739" s="39" t="str">
        <f>IFERROR(__xludf.DUMMYFUNCTION("IF(ISBETWEEN(B7739,60,69), ""Old"", IF(ISBETWEEN(B7739, 20, 29), ""Young"", ""Other""))"),"Other")</f>
        <v>Other</v>
      </c>
    </row>
    <row r="7740" hidden="1">
      <c r="A7740" s="40">
        <v>26002.0</v>
      </c>
      <c r="B7740" s="39">
        <f t="shared" si="1"/>
        <v>50</v>
      </c>
      <c r="C7740" s="39" t="str">
        <f>IFERROR(__xludf.DUMMYFUNCTION("IF(ISBETWEEN(B7740,60,69), ""Old"", IF(ISBETWEEN(B7740, 20, 29), ""Young"", ""Other""))"),"Other")</f>
        <v>Other</v>
      </c>
    </row>
    <row r="7741" hidden="1">
      <c r="A7741" s="40">
        <v>26003.0</v>
      </c>
      <c r="B7741" s="39">
        <f t="shared" si="1"/>
        <v>50</v>
      </c>
      <c r="C7741" s="39" t="str">
        <f>IFERROR(__xludf.DUMMYFUNCTION("IF(ISBETWEEN(B7741,60,69), ""Old"", IF(ISBETWEEN(B7741, 20, 29), ""Young"", ""Other""))"),"Other")</f>
        <v>Other</v>
      </c>
    </row>
    <row r="7742" hidden="1">
      <c r="A7742" s="40">
        <v>26004.0</v>
      </c>
      <c r="B7742" s="39">
        <f t="shared" si="1"/>
        <v>50</v>
      </c>
      <c r="C7742" s="39" t="str">
        <f>IFERROR(__xludf.DUMMYFUNCTION("IF(ISBETWEEN(B7742,60,69), ""Old"", IF(ISBETWEEN(B7742, 20, 29), ""Young"", ""Other""))"),"Other")</f>
        <v>Other</v>
      </c>
    </row>
    <row r="7743" hidden="1">
      <c r="A7743" s="40">
        <v>26005.0</v>
      </c>
      <c r="B7743" s="39">
        <f t="shared" si="1"/>
        <v>50</v>
      </c>
      <c r="C7743" s="39" t="str">
        <f>IFERROR(__xludf.DUMMYFUNCTION("IF(ISBETWEEN(B7743,60,69), ""Old"", IF(ISBETWEEN(B7743, 20, 29), ""Young"", ""Other""))"),"Other")</f>
        <v>Other</v>
      </c>
    </row>
    <row r="7744" hidden="1">
      <c r="A7744" s="40">
        <v>26006.0</v>
      </c>
      <c r="B7744" s="39">
        <f t="shared" si="1"/>
        <v>50</v>
      </c>
      <c r="C7744" s="39" t="str">
        <f>IFERROR(__xludf.DUMMYFUNCTION("IF(ISBETWEEN(B7744,60,69), ""Old"", IF(ISBETWEEN(B7744, 20, 29), ""Young"", ""Other""))"),"Other")</f>
        <v>Other</v>
      </c>
    </row>
    <row r="7745" hidden="1">
      <c r="A7745" s="40">
        <v>26007.0</v>
      </c>
      <c r="B7745" s="39">
        <f t="shared" si="1"/>
        <v>50</v>
      </c>
      <c r="C7745" s="39" t="str">
        <f>IFERROR(__xludf.DUMMYFUNCTION("IF(ISBETWEEN(B7745,60,69), ""Old"", IF(ISBETWEEN(B7745, 20, 29), ""Young"", ""Other""))"),"Other")</f>
        <v>Other</v>
      </c>
    </row>
    <row r="7746" hidden="1">
      <c r="A7746" s="40">
        <v>26008.0</v>
      </c>
      <c r="B7746" s="39">
        <f t="shared" si="1"/>
        <v>50</v>
      </c>
      <c r="C7746" s="39" t="str">
        <f>IFERROR(__xludf.DUMMYFUNCTION("IF(ISBETWEEN(B7746,60,69), ""Old"", IF(ISBETWEEN(B7746, 20, 29), ""Young"", ""Other""))"),"Other")</f>
        <v>Other</v>
      </c>
    </row>
    <row r="7747" hidden="1">
      <c r="A7747" s="40">
        <v>26009.0</v>
      </c>
      <c r="B7747" s="39">
        <f t="shared" si="1"/>
        <v>50</v>
      </c>
      <c r="C7747" s="39" t="str">
        <f>IFERROR(__xludf.DUMMYFUNCTION("IF(ISBETWEEN(B7747,60,69), ""Old"", IF(ISBETWEEN(B7747, 20, 29), ""Young"", ""Other""))"),"Other")</f>
        <v>Other</v>
      </c>
    </row>
    <row r="7748" hidden="1">
      <c r="A7748" s="40">
        <v>26010.0</v>
      </c>
      <c r="B7748" s="39">
        <f t="shared" si="1"/>
        <v>50</v>
      </c>
      <c r="C7748" s="39" t="str">
        <f>IFERROR(__xludf.DUMMYFUNCTION("IF(ISBETWEEN(B7748,60,69), ""Old"", IF(ISBETWEEN(B7748, 20, 29), ""Young"", ""Other""))"),"Other")</f>
        <v>Other</v>
      </c>
    </row>
    <row r="7749" hidden="1">
      <c r="A7749" s="40">
        <v>26011.0</v>
      </c>
      <c r="B7749" s="39">
        <f t="shared" si="1"/>
        <v>50</v>
      </c>
      <c r="C7749" s="39" t="str">
        <f>IFERROR(__xludf.DUMMYFUNCTION("IF(ISBETWEEN(B7749,60,69), ""Old"", IF(ISBETWEEN(B7749, 20, 29), ""Young"", ""Other""))"),"Other")</f>
        <v>Other</v>
      </c>
    </row>
    <row r="7750" hidden="1">
      <c r="A7750" s="40">
        <v>26012.0</v>
      </c>
      <c r="B7750" s="39">
        <f t="shared" si="1"/>
        <v>50</v>
      </c>
      <c r="C7750" s="39" t="str">
        <f>IFERROR(__xludf.DUMMYFUNCTION("IF(ISBETWEEN(B7750,60,69), ""Old"", IF(ISBETWEEN(B7750, 20, 29), ""Young"", ""Other""))"),"Other")</f>
        <v>Other</v>
      </c>
    </row>
    <row r="7751" hidden="1">
      <c r="A7751" s="40">
        <v>26013.0</v>
      </c>
      <c r="B7751" s="39">
        <f t="shared" si="1"/>
        <v>50</v>
      </c>
      <c r="C7751" s="39" t="str">
        <f>IFERROR(__xludf.DUMMYFUNCTION("IF(ISBETWEEN(B7751,60,69), ""Old"", IF(ISBETWEEN(B7751, 20, 29), ""Young"", ""Other""))"),"Other")</f>
        <v>Other</v>
      </c>
    </row>
    <row r="7752" hidden="1">
      <c r="A7752" s="40">
        <v>26014.0</v>
      </c>
      <c r="B7752" s="39">
        <f t="shared" si="1"/>
        <v>50</v>
      </c>
      <c r="C7752" s="39" t="str">
        <f>IFERROR(__xludf.DUMMYFUNCTION("IF(ISBETWEEN(B7752,60,69), ""Old"", IF(ISBETWEEN(B7752, 20, 29), ""Young"", ""Other""))"),"Other")</f>
        <v>Other</v>
      </c>
    </row>
    <row r="7753" hidden="1">
      <c r="A7753" s="40">
        <v>26015.0</v>
      </c>
      <c r="B7753" s="39">
        <f t="shared" si="1"/>
        <v>50</v>
      </c>
      <c r="C7753" s="39" t="str">
        <f>IFERROR(__xludf.DUMMYFUNCTION("IF(ISBETWEEN(B7753,60,69), ""Old"", IF(ISBETWEEN(B7753, 20, 29), ""Young"", ""Other""))"),"Other")</f>
        <v>Other</v>
      </c>
    </row>
    <row r="7754" hidden="1">
      <c r="A7754" s="40">
        <v>26016.0</v>
      </c>
      <c r="B7754" s="39">
        <f t="shared" si="1"/>
        <v>50</v>
      </c>
      <c r="C7754" s="39" t="str">
        <f>IFERROR(__xludf.DUMMYFUNCTION("IF(ISBETWEEN(B7754,60,69), ""Old"", IF(ISBETWEEN(B7754, 20, 29), ""Young"", ""Other""))"),"Other")</f>
        <v>Other</v>
      </c>
    </row>
    <row r="7755" hidden="1">
      <c r="A7755" s="40">
        <v>26017.0</v>
      </c>
      <c r="B7755" s="39">
        <f t="shared" si="1"/>
        <v>50</v>
      </c>
      <c r="C7755" s="39" t="str">
        <f>IFERROR(__xludf.DUMMYFUNCTION("IF(ISBETWEEN(B7755,60,69), ""Old"", IF(ISBETWEEN(B7755, 20, 29), ""Young"", ""Other""))"),"Other")</f>
        <v>Other</v>
      </c>
    </row>
    <row r="7756" hidden="1">
      <c r="A7756" s="40">
        <v>26018.0</v>
      </c>
      <c r="B7756" s="39">
        <f t="shared" si="1"/>
        <v>50</v>
      </c>
      <c r="C7756" s="39" t="str">
        <f>IFERROR(__xludf.DUMMYFUNCTION("IF(ISBETWEEN(B7756,60,69), ""Old"", IF(ISBETWEEN(B7756, 20, 29), ""Young"", ""Other""))"),"Other")</f>
        <v>Other</v>
      </c>
    </row>
    <row r="7757" hidden="1">
      <c r="A7757" s="40">
        <v>26019.0</v>
      </c>
      <c r="B7757" s="39">
        <f t="shared" si="1"/>
        <v>50</v>
      </c>
      <c r="C7757" s="39" t="str">
        <f>IFERROR(__xludf.DUMMYFUNCTION("IF(ISBETWEEN(B7757,60,69), ""Old"", IF(ISBETWEEN(B7757, 20, 29), ""Young"", ""Other""))"),"Other")</f>
        <v>Other</v>
      </c>
    </row>
    <row r="7758" hidden="1">
      <c r="A7758" s="40">
        <v>26020.0</v>
      </c>
      <c r="B7758" s="39">
        <f t="shared" si="1"/>
        <v>50</v>
      </c>
      <c r="C7758" s="39" t="str">
        <f>IFERROR(__xludf.DUMMYFUNCTION("IF(ISBETWEEN(B7758,60,69), ""Old"", IF(ISBETWEEN(B7758, 20, 29), ""Young"", ""Other""))"),"Other")</f>
        <v>Other</v>
      </c>
    </row>
    <row r="7759" hidden="1">
      <c r="A7759" s="40">
        <v>26021.0</v>
      </c>
      <c r="B7759" s="39">
        <f t="shared" si="1"/>
        <v>50</v>
      </c>
      <c r="C7759" s="39" t="str">
        <f>IFERROR(__xludf.DUMMYFUNCTION("IF(ISBETWEEN(B7759,60,69), ""Old"", IF(ISBETWEEN(B7759, 20, 29), ""Young"", ""Other""))"),"Other")</f>
        <v>Other</v>
      </c>
    </row>
    <row r="7760" hidden="1">
      <c r="A7760" s="40">
        <v>26022.0</v>
      </c>
      <c r="B7760" s="39">
        <f t="shared" si="1"/>
        <v>50</v>
      </c>
      <c r="C7760" s="39" t="str">
        <f>IFERROR(__xludf.DUMMYFUNCTION("IF(ISBETWEEN(B7760,60,69), ""Old"", IF(ISBETWEEN(B7760, 20, 29), ""Young"", ""Other""))"),"Other")</f>
        <v>Other</v>
      </c>
    </row>
    <row r="7761" hidden="1">
      <c r="A7761" s="40">
        <v>26023.0</v>
      </c>
      <c r="B7761" s="39">
        <f t="shared" si="1"/>
        <v>50</v>
      </c>
      <c r="C7761" s="39" t="str">
        <f>IFERROR(__xludf.DUMMYFUNCTION("IF(ISBETWEEN(B7761,60,69), ""Old"", IF(ISBETWEEN(B7761, 20, 29), ""Young"", ""Other""))"),"Other")</f>
        <v>Other</v>
      </c>
    </row>
    <row r="7762" hidden="1">
      <c r="A7762" s="40">
        <v>26024.0</v>
      </c>
      <c r="B7762" s="39">
        <f t="shared" si="1"/>
        <v>50</v>
      </c>
      <c r="C7762" s="39" t="str">
        <f>IFERROR(__xludf.DUMMYFUNCTION("IF(ISBETWEEN(B7762,60,69), ""Old"", IF(ISBETWEEN(B7762, 20, 29), ""Young"", ""Other""))"),"Other")</f>
        <v>Other</v>
      </c>
    </row>
    <row r="7763" hidden="1">
      <c r="A7763" s="40">
        <v>26025.0</v>
      </c>
      <c r="B7763" s="39">
        <f t="shared" si="1"/>
        <v>50</v>
      </c>
      <c r="C7763" s="39" t="str">
        <f>IFERROR(__xludf.DUMMYFUNCTION("IF(ISBETWEEN(B7763,60,69), ""Old"", IF(ISBETWEEN(B7763, 20, 29), ""Young"", ""Other""))"),"Other")</f>
        <v>Other</v>
      </c>
    </row>
    <row r="7764" hidden="1">
      <c r="A7764" s="40">
        <v>26026.0</v>
      </c>
      <c r="B7764" s="39">
        <f t="shared" si="1"/>
        <v>50</v>
      </c>
      <c r="C7764" s="39" t="str">
        <f>IFERROR(__xludf.DUMMYFUNCTION("IF(ISBETWEEN(B7764,60,69), ""Old"", IF(ISBETWEEN(B7764, 20, 29), ""Young"", ""Other""))"),"Other")</f>
        <v>Other</v>
      </c>
    </row>
    <row r="7765" hidden="1">
      <c r="A7765" s="40">
        <v>26027.0</v>
      </c>
      <c r="B7765" s="39">
        <f t="shared" si="1"/>
        <v>50</v>
      </c>
      <c r="C7765" s="39" t="str">
        <f>IFERROR(__xludf.DUMMYFUNCTION("IF(ISBETWEEN(B7765,60,69), ""Old"", IF(ISBETWEEN(B7765, 20, 29), ""Young"", ""Other""))"),"Other")</f>
        <v>Other</v>
      </c>
    </row>
    <row r="7766" hidden="1">
      <c r="A7766" s="40">
        <v>26028.0</v>
      </c>
      <c r="B7766" s="39">
        <f t="shared" si="1"/>
        <v>50</v>
      </c>
      <c r="C7766" s="39" t="str">
        <f>IFERROR(__xludf.DUMMYFUNCTION("IF(ISBETWEEN(B7766,60,69), ""Old"", IF(ISBETWEEN(B7766, 20, 29), ""Young"", ""Other""))"),"Other")</f>
        <v>Other</v>
      </c>
    </row>
    <row r="7767" hidden="1">
      <c r="A7767" s="40">
        <v>26029.0</v>
      </c>
      <c r="B7767" s="39">
        <f t="shared" si="1"/>
        <v>50</v>
      </c>
      <c r="C7767" s="39" t="str">
        <f>IFERROR(__xludf.DUMMYFUNCTION("IF(ISBETWEEN(B7767,60,69), ""Old"", IF(ISBETWEEN(B7767, 20, 29), ""Young"", ""Other""))"),"Other")</f>
        <v>Other</v>
      </c>
    </row>
    <row r="7768" hidden="1">
      <c r="A7768" s="40">
        <v>26030.0</v>
      </c>
      <c r="B7768" s="39">
        <f t="shared" si="1"/>
        <v>50</v>
      </c>
      <c r="C7768" s="39" t="str">
        <f>IFERROR(__xludf.DUMMYFUNCTION("IF(ISBETWEEN(B7768,60,69), ""Old"", IF(ISBETWEEN(B7768, 20, 29), ""Young"", ""Other""))"),"Other")</f>
        <v>Other</v>
      </c>
    </row>
    <row r="7769" hidden="1">
      <c r="A7769" s="40">
        <v>26031.0</v>
      </c>
      <c r="B7769" s="39">
        <f t="shared" si="1"/>
        <v>50</v>
      </c>
      <c r="C7769" s="39" t="str">
        <f>IFERROR(__xludf.DUMMYFUNCTION("IF(ISBETWEEN(B7769,60,69), ""Old"", IF(ISBETWEEN(B7769, 20, 29), ""Young"", ""Other""))"),"Other")</f>
        <v>Other</v>
      </c>
    </row>
    <row r="7770" hidden="1">
      <c r="A7770" s="40">
        <v>26032.0</v>
      </c>
      <c r="B7770" s="39">
        <f t="shared" si="1"/>
        <v>50</v>
      </c>
      <c r="C7770" s="39" t="str">
        <f>IFERROR(__xludf.DUMMYFUNCTION("IF(ISBETWEEN(B7770,60,69), ""Old"", IF(ISBETWEEN(B7770, 20, 29), ""Young"", ""Other""))"),"Other")</f>
        <v>Other</v>
      </c>
    </row>
    <row r="7771" hidden="1">
      <c r="A7771" s="40">
        <v>26033.0</v>
      </c>
      <c r="B7771" s="39">
        <f t="shared" si="1"/>
        <v>50</v>
      </c>
      <c r="C7771" s="39" t="str">
        <f>IFERROR(__xludf.DUMMYFUNCTION("IF(ISBETWEEN(B7771,60,69), ""Old"", IF(ISBETWEEN(B7771, 20, 29), ""Young"", ""Other""))"),"Other")</f>
        <v>Other</v>
      </c>
    </row>
    <row r="7772" hidden="1">
      <c r="A7772" s="40">
        <v>26034.0</v>
      </c>
      <c r="B7772" s="39">
        <f t="shared" si="1"/>
        <v>50</v>
      </c>
      <c r="C7772" s="39" t="str">
        <f>IFERROR(__xludf.DUMMYFUNCTION("IF(ISBETWEEN(B7772,60,69), ""Old"", IF(ISBETWEEN(B7772, 20, 29), ""Young"", ""Other""))"),"Other")</f>
        <v>Other</v>
      </c>
    </row>
    <row r="7773" hidden="1">
      <c r="A7773" s="40">
        <v>26035.0</v>
      </c>
      <c r="B7773" s="39">
        <f t="shared" si="1"/>
        <v>50</v>
      </c>
      <c r="C7773" s="39" t="str">
        <f>IFERROR(__xludf.DUMMYFUNCTION("IF(ISBETWEEN(B7773,60,69), ""Old"", IF(ISBETWEEN(B7773, 20, 29), ""Young"", ""Other""))"),"Other")</f>
        <v>Other</v>
      </c>
    </row>
    <row r="7774" hidden="1">
      <c r="A7774" s="40">
        <v>26036.0</v>
      </c>
      <c r="B7774" s="39">
        <f t="shared" si="1"/>
        <v>50</v>
      </c>
      <c r="C7774" s="39" t="str">
        <f>IFERROR(__xludf.DUMMYFUNCTION("IF(ISBETWEEN(B7774,60,69), ""Old"", IF(ISBETWEEN(B7774, 20, 29), ""Young"", ""Other""))"),"Other")</f>
        <v>Other</v>
      </c>
    </row>
    <row r="7775" hidden="1">
      <c r="A7775" s="40">
        <v>26037.0</v>
      </c>
      <c r="B7775" s="39">
        <f t="shared" si="1"/>
        <v>50</v>
      </c>
      <c r="C7775" s="39" t="str">
        <f>IFERROR(__xludf.DUMMYFUNCTION("IF(ISBETWEEN(B7775,60,69), ""Old"", IF(ISBETWEEN(B7775, 20, 29), ""Young"", ""Other""))"),"Other")</f>
        <v>Other</v>
      </c>
    </row>
    <row r="7776" hidden="1">
      <c r="A7776" s="40">
        <v>26038.0</v>
      </c>
      <c r="B7776" s="39">
        <f t="shared" si="1"/>
        <v>50</v>
      </c>
      <c r="C7776" s="39" t="str">
        <f>IFERROR(__xludf.DUMMYFUNCTION("IF(ISBETWEEN(B7776,60,69), ""Old"", IF(ISBETWEEN(B7776, 20, 29), ""Young"", ""Other""))"),"Other")</f>
        <v>Other</v>
      </c>
    </row>
    <row r="7777" hidden="1">
      <c r="A7777" s="40">
        <v>26039.0</v>
      </c>
      <c r="B7777" s="39">
        <f t="shared" si="1"/>
        <v>50</v>
      </c>
      <c r="C7777" s="39" t="str">
        <f>IFERROR(__xludf.DUMMYFUNCTION("IF(ISBETWEEN(B7777,60,69), ""Old"", IF(ISBETWEEN(B7777, 20, 29), ""Young"", ""Other""))"),"Other")</f>
        <v>Other</v>
      </c>
    </row>
    <row r="7778" hidden="1">
      <c r="A7778" s="40">
        <v>26040.0</v>
      </c>
      <c r="B7778" s="39">
        <f t="shared" si="1"/>
        <v>50</v>
      </c>
      <c r="C7778" s="39" t="str">
        <f>IFERROR(__xludf.DUMMYFUNCTION("IF(ISBETWEEN(B7778,60,69), ""Old"", IF(ISBETWEEN(B7778, 20, 29), ""Young"", ""Other""))"),"Other")</f>
        <v>Other</v>
      </c>
    </row>
    <row r="7779" hidden="1">
      <c r="A7779" s="40">
        <v>26041.0</v>
      </c>
      <c r="B7779" s="39">
        <f t="shared" si="1"/>
        <v>50</v>
      </c>
      <c r="C7779" s="39" t="str">
        <f>IFERROR(__xludf.DUMMYFUNCTION("IF(ISBETWEEN(B7779,60,69), ""Old"", IF(ISBETWEEN(B7779, 20, 29), ""Young"", ""Other""))"),"Other")</f>
        <v>Other</v>
      </c>
    </row>
    <row r="7780" hidden="1">
      <c r="A7780" s="40">
        <v>26042.0</v>
      </c>
      <c r="B7780" s="39">
        <f t="shared" si="1"/>
        <v>50</v>
      </c>
      <c r="C7780" s="39" t="str">
        <f>IFERROR(__xludf.DUMMYFUNCTION("IF(ISBETWEEN(B7780,60,69), ""Old"", IF(ISBETWEEN(B7780, 20, 29), ""Young"", ""Other""))"),"Other")</f>
        <v>Other</v>
      </c>
    </row>
    <row r="7781" hidden="1">
      <c r="A7781" s="40">
        <v>26043.0</v>
      </c>
      <c r="B7781" s="39">
        <f t="shared" si="1"/>
        <v>50</v>
      </c>
      <c r="C7781" s="39" t="str">
        <f>IFERROR(__xludf.DUMMYFUNCTION("IF(ISBETWEEN(B7781,60,69), ""Old"", IF(ISBETWEEN(B7781, 20, 29), ""Young"", ""Other""))"),"Other")</f>
        <v>Other</v>
      </c>
    </row>
    <row r="7782" hidden="1">
      <c r="A7782" s="40">
        <v>26044.0</v>
      </c>
      <c r="B7782" s="39">
        <f t="shared" si="1"/>
        <v>50</v>
      </c>
      <c r="C7782" s="39" t="str">
        <f>IFERROR(__xludf.DUMMYFUNCTION("IF(ISBETWEEN(B7782,60,69), ""Old"", IF(ISBETWEEN(B7782, 20, 29), ""Young"", ""Other""))"),"Other")</f>
        <v>Other</v>
      </c>
    </row>
    <row r="7783" hidden="1">
      <c r="A7783" s="40">
        <v>26045.0</v>
      </c>
      <c r="B7783" s="39">
        <f t="shared" si="1"/>
        <v>50</v>
      </c>
      <c r="C7783" s="39" t="str">
        <f>IFERROR(__xludf.DUMMYFUNCTION("IF(ISBETWEEN(B7783,60,69), ""Old"", IF(ISBETWEEN(B7783, 20, 29), ""Young"", ""Other""))"),"Other")</f>
        <v>Other</v>
      </c>
    </row>
    <row r="7784" hidden="1">
      <c r="A7784" s="40">
        <v>26046.0</v>
      </c>
      <c r="B7784" s="39">
        <f t="shared" si="1"/>
        <v>50</v>
      </c>
      <c r="C7784" s="39" t="str">
        <f>IFERROR(__xludf.DUMMYFUNCTION("IF(ISBETWEEN(B7784,60,69), ""Old"", IF(ISBETWEEN(B7784, 20, 29), ""Young"", ""Other""))"),"Other")</f>
        <v>Other</v>
      </c>
    </row>
    <row r="7785" hidden="1">
      <c r="A7785" s="40">
        <v>26047.0</v>
      </c>
      <c r="B7785" s="39">
        <f t="shared" si="1"/>
        <v>50</v>
      </c>
      <c r="C7785" s="39" t="str">
        <f>IFERROR(__xludf.DUMMYFUNCTION("IF(ISBETWEEN(B7785,60,69), ""Old"", IF(ISBETWEEN(B7785, 20, 29), ""Young"", ""Other""))"),"Other")</f>
        <v>Other</v>
      </c>
    </row>
    <row r="7786" hidden="1">
      <c r="A7786" s="40">
        <v>26048.0</v>
      </c>
      <c r="B7786" s="39">
        <f t="shared" si="1"/>
        <v>50</v>
      </c>
      <c r="C7786" s="39" t="str">
        <f>IFERROR(__xludf.DUMMYFUNCTION("IF(ISBETWEEN(B7786,60,69), ""Old"", IF(ISBETWEEN(B7786, 20, 29), ""Young"", ""Other""))"),"Other")</f>
        <v>Other</v>
      </c>
    </row>
    <row r="7787" hidden="1">
      <c r="A7787" s="40">
        <v>26049.0</v>
      </c>
      <c r="B7787" s="39">
        <f t="shared" si="1"/>
        <v>50</v>
      </c>
      <c r="C7787" s="39" t="str">
        <f>IFERROR(__xludf.DUMMYFUNCTION("IF(ISBETWEEN(B7787,60,69), ""Old"", IF(ISBETWEEN(B7787, 20, 29), ""Young"", ""Other""))"),"Other")</f>
        <v>Other</v>
      </c>
    </row>
    <row r="7788" hidden="1">
      <c r="A7788" s="40">
        <v>26050.0</v>
      </c>
      <c r="B7788" s="39">
        <f t="shared" si="1"/>
        <v>50</v>
      </c>
      <c r="C7788" s="39" t="str">
        <f>IFERROR(__xludf.DUMMYFUNCTION("IF(ISBETWEEN(B7788,60,69), ""Old"", IF(ISBETWEEN(B7788, 20, 29), ""Young"", ""Other""))"),"Other")</f>
        <v>Other</v>
      </c>
    </row>
    <row r="7789" hidden="1">
      <c r="A7789" s="40">
        <v>26051.0</v>
      </c>
      <c r="B7789" s="39">
        <f t="shared" si="1"/>
        <v>50</v>
      </c>
      <c r="C7789" s="39" t="str">
        <f>IFERROR(__xludf.DUMMYFUNCTION("IF(ISBETWEEN(B7789,60,69), ""Old"", IF(ISBETWEEN(B7789, 20, 29), ""Young"", ""Other""))"),"Other")</f>
        <v>Other</v>
      </c>
    </row>
    <row r="7790" hidden="1">
      <c r="A7790" s="40">
        <v>26052.0</v>
      </c>
      <c r="B7790" s="39">
        <f t="shared" si="1"/>
        <v>50</v>
      </c>
      <c r="C7790" s="39" t="str">
        <f>IFERROR(__xludf.DUMMYFUNCTION("IF(ISBETWEEN(B7790,60,69), ""Old"", IF(ISBETWEEN(B7790, 20, 29), ""Young"", ""Other""))"),"Other")</f>
        <v>Other</v>
      </c>
    </row>
    <row r="7791" hidden="1">
      <c r="A7791" s="40">
        <v>26053.0</v>
      </c>
      <c r="B7791" s="39">
        <f t="shared" si="1"/>
        <v>50</v>
      </c>
      <c r="C7791" s="39" t="str">
        <f>IFERROR(__xludf.DUMMYFUNCTION("IF(ISBETWEEN(B7791,60,69), ""Old"", IF(ISBETWEEN(B7791, 20, 29), ""Young"", ""Other""))"),"Other")</f>
        <v>Other</v>
      </c>
    </row>
    <row r="7792" hidden="1">
      <c r="A7792" s="40">
        <v>26054.0</v>
      </c>
      <c r="B7792" s="39">
        <f t="shared" si="1"/>
        <v>50</v>
      </c>
      <c r="C7792" s="39" t="str">
        <f>IFERROR(__xludf.DUMMYFUNCTION("IF(ISBETWEEN(B7792,60,69), ""Old"", IF(ISBETWEEN(B7792, 20, 29), ""Young"", ""Other""))"),"Other")</f>
        <v>Other</v>
      </c>
    </row>
    <row r="7793" hidden="1">
      <c r="A7793" s="40">
        <v>26055.0</v>
      </c>
      <c r="B7793" s="39">
        <f t="shared" si="1"/>
        <v>50</v>
      </c>
      <c r="C7793" s="39" t="str">
        <f>IFERROR(__xludf.DUMMYFUNCTION("IF(ISBETWEEN(B7793,60,69), ""Old"", IF(ISBETWEEN(B7793, 20, 29), ""Young"", ""Other""))"),"Other")</f>
        <v>Other</v>
      </c>
    </row>
    <row r="7794" hidden="1">
      <c r="A7794" s="40">
        <v>26056.0</v>
      </c>
      <c r="B7794" s="39">
        <f t="shared" si="1"/>
        <v>50</v>
      </c>
      <c r="C7794" s="39" t="str">
        <f>IFERROR(__xludf.DUMMYFUNCTION("IF(ISBETWEEN(B7794,60,69), ""Old"", IF(ISBETWEEN(B7794, 20, 29), ""Young"", ""Other""))"),"Other")</f>
        <v>Other</v>
      </c>
    </row>
    <row r="7795" hidden="1">
      <c r="A7795" s="40">
        <v>26057.0</v>
      </c>
      <c r="B7795" s="39">
        <f t="shared" si="1"/>
        <v>50</v>
      </c>
      <c r="C7795" s="39" t="str">
        <f>IFERROR(__xludf.DUMMYFUNCTION("IF(ISBETWEEN(B7795,60,69), ""Old"", IF(ISBETWEEN(B7795, 20, 29), ""Young"", ""Other""))"),"Other")</f>
        <v>Other</v>
      </c>
    </row>
    <row r="7796" hidden="1">
      <c r="A7796" s="40">
        <v>26058.0</v>
      </c>
      <c r="B7796" s="39">
        <f t="shared" si="1"/>
        <v>50</v>
      </c>
      <c r="C7796" s="39" t="str">
        <f>IFERROR(__xludf.DUMMYFUNCTION("IF(ISBETWEEN(B7796,60,69), ""Old"", IF(ISBETWEEN(B7796, 20, 29), ""Young"", ""Other""))"),"Other")</f>
        <v>Other</v>
      </c>
    </row>
    <row r="7797" hidden="1">
      <c r="A7797" s="40">
        <v>26059.0</v>
      </c>
      <c r="B7797" s="39">
        <f t="shared" si="1"/>
        <v>50</v>
      </c>
      <c r="C7797" s="39" t="str">
        <f>IFERROR(__xludf.DUMMYFUNCTION("IF(ISBETWEEN(B7797,60,69), ""Old"", IF(ISBETWEEN(B7797, 20, 29), ""Young"", ""Other""))"),"Other")</f>
        <v>Other</v>
      </c>
    </row>
    <row r="7798" hidden="1">
      <c r="A7798" s="40">
        <v>26060.0</v>
      </c>
      <c r="B7798" s="39">
        <f t="shared" si="1"/>
        <v>50</v>
      </c>
      <c r="C7798" s="39" t="str">
        <f>IFERROR(__xludf.DUMMYFUNCTION("IF(ISBETWEEN(B7798,60,69), ""Old"", IF(ISBETWEEN(B7798, 20, 29), ""Young"", ""Other""))"),"Other")</f>
        <v>Other</v>
      </c>
    </row>
    <row r="7799" hidden="1">
      <c r="A7799" s="40">
        <v>26061.0</v>
      </c>
      <c r="B7799" s="39">
        <f t="shared" si="1"/>
        <v>50</v>
      </c>
      <c r="C7799" s="39" t="str">
        <f>IFERROR(__xludf.DUMMYFUNCTION("IF(ISBETWEEN(B7799,60,69), ""Old"", IF(ISBETWEEN(B7799, 20, 29), ""Young"", ""Other""))"),"Other")</f>
        <v>Other</v>
      </c>
    </row>
    <row r="7800" hidden="1">
      <c r="A7800" s="40">
        <v>26062.0</v>
      </c>
      <c r="B7800" s="39">
        <f t="shared" si="1"/>
        <v>50</v>
      </c>
      <c r="C7800" s="39" t="str">
        <f>IFERROR(__xludf.DUMMYFUNCTION("IF(ISBETWEEN(B7800,60,69), ""Old"", IF(ISBETWEEN(B7800, 20, 29), ""Young"", ""Other""))"),"Other")</f>
        <v>Other</v>
      </c>
    </row>
    <row r="7801" hidden="1">
      <c r="A7801" s="40">
        <v>26063.0</v>
      </c>
      <c r="B7801" s="39">
        <f t="shared" si="1"/>
        <v>50</v>
      </c>
      <c r="C7801" s="39" t="str">
        <f>IFERROR(__xludf.DUMMYFUNCTION("IF(ISBETWEEN(B7801,60,69), ""Old"", IF(ISBETWEEN(B7801, 20, 29), ""Young"", ""Other""))"),"Other")</f>
        <v>Other</v>
      </c>
    </row>
    <row r="7802" hidden="1">
      <c r="A7802" s="40">
        <v>26064.0</v>
      </c>
      <c r="B7802" s="39">
        <f t="shared" si="1"/>
        <v>50</v>
      </c>
      <c r="C7802" s="39" t="str">
        <f>IFERROR(__xludf.DUMMYFUNCTION("IF(ISBETWEEN(B7802,60,69), ""Old"", IF(ISBETWEEN(B7802, 20, 29), ""Young"", ""Other""))"),"Other")</f>
        <v>Other</v>
      </c>
    </row>
    <row r="7803" hidden="1">
      <c r="A7803" s="40">
        <v>26065.0</v>
      </c>
      <c r="B7803" s="39">
        <f t="shared" si="1"/>
        <v>50</v>
      </c>
      <c r="C7803" s="39" t="str">
        <f>IFERROR(__xludf.DUMMYFUNCTION("IF(ISBETWEEN(B7803,60,69), ""Old"", IF(ISBETWEEN(B7803, 20, 29), ""Young"", ""Other""))"),"Other")</f>
        <v>Other</v>
      </c>
    </row>
    <row r="7804" hidden="1">
      <c r="A7804" s="40">
        <v>26066.0</v>
      </c>
      <c r="B7804" s="39">
        <f t="shared" si="1"/>
        <v>50</v>
      </c>
      <c r="C7804" s="39" t="str">
        <f>IFERROR(__xludf.DUMMYFUNCTION("IF(ISBETWEEN(B7804,60,69), ""Old"", IF(ISBETWEEN(B7804, 20, 29), ""Young"", ""Other""))"),"Other")</f>
        <v>Other</v>
      </c>
    </row>
    <row r="7805" hidden="1">
      <c r="A7805" s="40">
        <v>26067.0</v>
      </c>
      <c r="B7805" s="39">
        <f t="shared" si="1"/>
        <v>50</v>
      </c>
      <c r="C7805" s="39" t="str">
        <f>IFERROR(__xludf.DUMMYFUNCTION("IF(ISBETWEEN(B7805,60,69), ""Old"", IF(ISBETWEEN(B7805, 20, 29), ""Young"", ""Other""))"),"Other")</f>
        <v>Other</v>
      </c>
    </row>
    <row r="7806" hidden="1">
      <c r="A7806" s="40">
        <v>26068.0</v>
      </c>
      <c r="B7806" s="39">
        <f t="shared" si="1"/>
        <v>50</v>
      </c>
      <c r="C7806" s="39" t="str">
        <f>IFERROR(__xludf.DUMMYFUNCTION("IF(ISBETWEEN(B7806,60,69), ""Old"", IF(ISBETWEEN(B7806, 20, 29), ""Young"", ""Other""))"),"Other")</f>
        <v>Other</v>
      </c>
    </row>
    <row r="7807" hidden="1">
      <c r="A7807" s="40">
        <v>26069.0</v>
      </c>
      <c r="B7807" s="39">
        <f t="shared" si="1"/>
        <v>50</v>
      </c>
      <c r="C7807" s="39" t="str">
        <f>IFERROR(__xludf.DUMMYFUNCTION("IF(ISBETWEEN(B7807,60,69), ""Old"", IF(ISBETWEEN(B7807, 20, 29), ""Young"", ""Other""))"),"Other")</f>
        <v>Other</v>
      </c>
    </row>
    <row r="7808" hidden="1">
      <c r="A7808" s="40">
        <v>26070.0</v>
      </c>
      <c r="B7808" s="39">
        <f t="shared" si="1"/>
        <v>50</v>
      </c>
      <c r="C7808" s="39" t="str">
        <f>IFERROR(__xludf.DUMMYFUNCTION("IF(ISBETWEEN(B7808,60,69), ""Old"", IF(ISBETWEEN(B7808, 20, 29), ""Young"", ""Other""))"),"Other")</f>
        <v>Other</v>
      </c>
    </row>
    <row r="7809" hidden="1">
      <c r="A7809" s="40">
        <v>26071.0</v>
      </c>
      <c r="B7809" s="39">
        <f t="shared" si="1"/>
        <v>50</v>
      </c>
      <c r="C7809" s="39" t="str">
        <f>IFERROR(__xludf.DUMMYFUNCTION("IF(ISBETWEEN(B7809,60,69), ""Old"", IF(ISBETWEEN(B7809, 20, 29), ""Young"", ""Other""))"),"Other")</f>
        <v>Other</v>
      </c>
    </row>
    <row r="7810" hidden="1">
      <c r="A7810" s="40">
        <v>26072.0</v>
      </c>
      <c r="B7810" s="39">
        <f t="shared" si="1"/>
        <v>50</v>
      </c>
      <c r="C7810" s="39" t="str">
        <f>IFERROR(__xludf.DUMMYFUNCTION("IF(ISBETWEEN(B7810,60,69), ""Old"", IF(ISBETWEEN(B7810, 20, 29), ""Young"", ""Other""))"),"Other")</f>
        <v>Other</v>
      </c>
    </row>
    <row r="7811" hidden="1">
      <c r="A7811" s="40">
        <v>26073.0</v>
      </c>
      <c r="B7811" s="39">
        <f t="shared" si="1"/>
        <v>50</v>
      </c>
      <c r="C7811" s="39" t="str">
        <f>IFERROR(__xludf.DUMMYFUNCTION("IF(ISBETWEEN(B7811,60,69), ""Old"", IF(ISBETWEEN(B7811, 20, 29), ""Young"", ""Other""))"),"Other")</f>
        <v>Other</v>
      </c>
    </row>
    <row r="7812" hidden="1">
      <c r="A7812" s="40">
        <v>26074.0</v>
      </c>
      <c r="B7812" s="39">
        <f t="shared" si="1"/>
        <v>50</v>
      </c>
      <c r="C7812" s="39" t="str">
        <f>IFERROR(__xludf.DUMMYFUNCTION("IF(ISBETWEEN(B7812,60,69), ""Old"", IF(ISBETWEEN(B7812, 20, 29), ""Young"", ""Other""))"),"Other")</f>
        <v>Other</v>
      </c>
    </row>
    <row r="7813" hidden="1">
      <c r="A7813" s="40">
        <v>26075.0</v>
      </c>
      <c r="B7813" s="39">
        <f t="shared" si="1"/>
        <v>50</v>
      </c>
      <c r="C7813" s="39" t="str">
        <f>IFERROR(__xludf.DUMMYFUNCTION("IF(ISBETWEEN(B7813,60,69), ""Old"", IF(ISBETWEEN(B7813, 20, 29), ""Young"", ""Other""))"),"Other")</f>
        <v>Other</v>
      </c>
    </row>
    <row r="7814" hidden="1">
      <c r="A7814" s="40">
        <v>26076.0</v>
      </c>
      <c r="B7814" s="39">
        <f t="shared" si="1"/>
        <v>50</v>
      </c>
      <c r="C7814" s="39" t="str">
        <f>IFERROR(__xludf.DUMMYFUNCTION("IF(ISBETWEEN(B7814,60,69), ""Old"", IF(ISBETWEEN(B7814, 20, 29), ""Young"", ""Other""))"),"Other")</f>
        <v>Other</v>
      </c>
    </row>
    <row r="7815" hidden="1">
      <c r="A7815" s="40">
        <v>26077.0</v>
      </c>
      <c r="B7815" s="39">
        <f t="shared" si="1"/>
        <v>50</v>
      </c>
      <c r="C7815" s="39" t="str">
        <f>IFERROR(__xludf.DUMMYFUNCTION("IF(ISBETWEEN(B7815,60,69), ""Old"", IF(ISBETWEEN(B7815, 20, 29), ""Young"", ""Other""))"),"Other")</f>
        <v>Other</v>
      </c>
    </row>
    <row r="7816" hidden="1">
      <c r="A7816" s="40">
        <v>26078.0</v>
      </c>
      <c r="B7816" s="39">
        <f t="shared" si="1"/>
        <v>50</v>
      </c>
      <c r="C7816" s="39" t="str">
        <f>IFERROR(__xludf.DUMMYFUNCTION("IF(ISBETWEEN(B7816,60,69), ""Old"", IF(ISBETWEEN(B7816, 20, 29), ""Young"", ""Other""))"),"Other")</f>
        <v>Other</v>
      </c>
    </row>
    <row r="7817" hidden="1">
      <c r="A7817" s="40">
        <v>26079.0</v>
      </c>
      <c r="B7817" s="39">
        <f t="shared" si="1"/>
        <v>50</v>
      </c>
      <c r="C7817" s="39" t="str">
        <f>IFERROR(__xludf.DUMMYFUNCTION("IF(ISBETWEEN(B7817,60,69), ""Old"", IF(ISBETWEEN(B7817, 20, 29), ""Young"", ""Other""))"),"Other")</f>
        <v>Other</v>
      </c>
    </row>
    <row r="7818" hidden="1">
      <c r="A7818" s="40">
        <v>26080.0</v>
      </c>
      <c r="B7818" s="39">
        <f t="shared" si="1"/>
        <v>50</v>
      </c>
      <c r="C7818" s="39" t="str">
        <f>IFERROR(__xludf.DUMMYFUNCTION("IF(ISBETWEEN(B7818,60,69), ""Old"", IF(ISBETWEEN(B7818, 20, 29), ""Young"", ""Other""))"),"Other")</f>
        <v>Other</v>
      </c>
    </row>
    <row r="7819" hidden="1">
      <c r="A7819" s="40">
        <v>26081.0</v>
      </c>
      <c r="B7819" s="39">
        <f t="shared" si="1"/>
        <v>50</v>
      </c>
      <c r="C7819" s="39" t="str">
        <f>IFERROR(__xludf.DUMMYFUNCTION("IF(ISBETWEEN(B7819,60,69), ""Old"", IF(ISBETWEEN(B7819, 20, 29), ""Young"", ""Other""))"),"Other")</f>
        <v>Other</v>
      </c>
    </row>
    <row r="7820" hidden="1">
      <c r="A7820" s="40">
        <v>26082.0</v>
      </c>
      <c r="B7820" s="39">
        <f t="shared" si="1"/>
        <v>50</v>
      </c>
      <c r="C7820" s="39" t="str">
        <f>IFERROR(__xludf.DUMMYFUNCTION("IF(ISBETWEEN(B7820,60,69), ""Old"", IF(ISBETWEEN(B7820, 20, 29), ""Young"", ""Other""))"),"Other")</f>
        <v>Other</v>
      </c>
    </row>
    <row r="7821" hidden="1">
      <c r="A7821" s="40">
        <v>26083.0</v>
      </c>
      <c r="B7821" s="39">
        <f t="shared" si="1"/>
        <v>50</v>
      </c>
      <c r="C7821" s="39" t="str">
        <f>IFERROR(__xludf.DUMMYFUNCTION("IF(ISBETWEEN(B7821,60,69), ""Old"", IF(ISBETWEEN(B7821, 20, 29), ""Young"", ""Other""))"),"Other")</f>
        <v>Other</v>
      </c>
    </row>
    <row r="7822" hidden="1">
      <c r="A7822" s="40">
        <v>26084.0</v>
      </c>
      <c r="B7822" s="39">
        <f t="shared" si="1"/>
        <v>50</v>
      </c>
      <c r="C7822" s="39" t="str">
        <f>IFERROR(__xludf.DUMMYFUNCTION("IF(ISBETWEEN(B7822,60,69), ""Old"", IF(ISBETWEEN(B7822, 20, 29), ""Young"", ""Other""))"),"Other")</f>
        <v>Other</v>
      </c>
    </row>
    <row r="7823" hidden="1">
      <c r="A7823" s="40">
        <v>26085.0</v>
      </c>
      <c r="B7823" s="39">
        <f t="shared" si="1"/>
        <v>50</v>
      </c>
      <c r="C7823" s="39" t="str">
        <f>IFERROR(__xludf.DUMMYFUNCTION("IF(ISBETWEEN(B7823,60,69), ""Old"", IF(ISBETWEEN(B7823, 20, 29), ""Young"", ""Other""))"),"Other")</f>
        <v>Other</v>
      </c>
    </row>
    <row r="7824" hidden="1">
      <c r="A7824" s="40">
        <v>26086.0</v>
      </c>
      <c r="B7824" s="39">
        <f t="shared" si="1"/>
        <v>50</v>
      </c>
      <c r="C7824" s="39" t="str">
        <f>IFERROR(__xludf.DUMMYFUNCTION("IF(ISBETWEEN(B7824,60,69), ""Old"", IF(ISBETWEEN(B7824, 20, 29), ""Young"", ""Other""))"),"Other")</f>
        <v>Other</v>
      </c>
    </row>
    <row r="7825" hidden="1">
      <c r="A7825" s="40">
        <v>26087.0</v>
      </c>
      <c r="B7825" s="39">
        <f t="shared" si="1"/>
        <v>50</v>
      </c>
      <c r="C7825" s="39" t="str">
        <f>IFERROR(__xludf.DUMMYFUNCTION("IF(ISBETWEEN(B7825,60,69), ""Old"", IF(ISBETWEEN(B7825, 20, 29), ""Young"", ""Other""))"),"Other")</f>
        <v>Other</v>
      </c>
    </row>
    <row r="7826" hidden="1">
      <c r="A7826" s="40">
        <v>26088.0</v>
      </c>
      <c r="B7826" s="39">
        <f t="shared" si="1"/>
        <v>50</v>
      </c>
      <c r="C7826" s="39" t="str">
        <f>IFERROR(__xludf.DUMMYFUNCTION("IF(ISBETWEEN(B7826,60,69), ""Old"", IF(ISBETWEEN(B7826, 20, 29), ""Young"", ""Other""))"),"Other")</f>
        <v>Other</v>
      </c>
    </row>
    <row r="7827" hidden="1">
      <c r="A7827" s="40">
        <v>26089.0</v>
      </c>
      <c r="B7827" s="39">
        <f t="shared" si="1"/>
        <v>50</v>
      </c>
      <c r="C7827" s="39" t="str">
        <f>IFERROR(__xludf.DUMMYFUNCTION("IF(ISBETWEEN(B7827,60,69), ""Old"", IF(ISBETWEEN(B7827, 20, 29), ""Young"", ""Other""))"),"Other")</f>
        <v>Other</v>
      </c>
    </row>
    <row r="7828" hidden="1">
      <c r="A7828" s="40">
        <v>26090.0</v>
      </c>
      <c r="B7828" s="39">
        <f t="shared" si="1"/>
        <v>50</v>
      </c>
      <c r="C7828" s="39" t="str">
        <f>IFERROR(__xludf.DUMMYFUNCTION("IF(ISBETWEEN(B7828,60,69), ""Old"", IF(ISBETWEEN(B7828, 20, 29), ""Young"", ""Other""))"),"Other")</f>
        <v>Other</v>
      </c>
    </row>
    <row r="7829" hidden="1">
      <c r="A7829" s="40">
        <v>26091.0</v>
      </c>
      <c r="B7829" s="39">
        <f t="shared" si="1"/>
        <v>50</v>
      </c>
      <c r="C7829" s="39" t="str">
        <f>IFERROR(__xludf.DUMMYFUNCTION("IF(ISBETWEEN(B7829,60,69), ""Old"", IF(ISBETWEEN(B7829, 20, 29), ""Young"", ""Other""))"),"Other")</f>
        <v>Other</v>
      </c>
    </row>
    <row r="7830" hidden="1">
      <c r="A7830" s="40">
        <v>26092.0</v>
      </c>
      <c r="B7830" s="39">
        <f t="shared" si="1"/>
        <v>50</v>
      </c>
      <c r="C7830" s="39" t="str">
        <f>IFERROR(__xludf.DUMMYFUNCTION("IF(ISBETWEEN(B7830,60,69), ""Old"", IF(ISBETWEEN(B7830, 20, 29), ""Young"", ""Other""))"),"Other")</f>
        <v>Other</v>
      </c>
    </row>
    <row r="7831" hidden="1">
      <c r="A7831" s="40">
        <v>26093.0</v>
      </c>
      <c r="B7831" s="39">
        <f t="shared" si="1"/>
        <v>50</v>
      </c>
      <c r="C7831" s="39" t="str">
        <f>IFERROR(__xludf.DUMMYFUNCTION("IF(ISBETWEEN(B7831,60,69), ""Old"", IF(ISBETWEEN(B7831, 20, 29), ""Young"", ""Other""))"),"Other")</f>
        <v>Other</v>
      </c>
    </row>
    <row r="7832" hidden="1">
      <c r="A7832" s="40">
        <v>26094.0</v>
      </c>
      <c r="B7832" s="39">
        <f t="shared" si="1"/>
        <v>50</v>
      </c>
      <c r="C7832" s="39" t="str">
        <f>IFERROR(__xludf.DUMMYFUNCTION("IF(ISBETWEEN(B7832,60,69), ""Old"", IF(ISBETWEEN(B7832, 20, 29), ""Young"", ""Other""))"),"Other")</f>
        <v>Other</v>
      </c>
    </row>
    <row r="7833" hidden="1">
      <c r="A7833" s="40">
        <v>26095.0</v>
      </c>
      <c r="B7833" s="39">
        <f t="shared" si="1"/>
        <v>50</v>
      </c>
      <c r="C7833" s="39" t="str">
        <f>IFERROR(__xludf.DUMMYFUNCTION("IF(ISBETWEEN(B7833,60,69), ""Old"", IF(ISBETWEEN(B7833, 20, 29), ""Young"", ""Other""))"),"Other")</f>
        <v>Other</v>
      </c>
    </row>
    <row r="7834" hidden="1">
      <c r="A7834" s="40">
        <v>26096.0</v>
      </c>
      <c r="B7834" s="39">
        <f t="shared" si="1"/>
        <v>50</v>
      </c>
      <c r="C7834" s="39" t="str">
        <f>IFERROR(__xludf.DUMMYFUNCTION("IF(ISBETWEEN(B7834,60,69), ""Old"", IF(ISBETWEEN(B7834, 20, 29), ""Young"", ""Other""))"),"Other")</f>
        <v>Other</v>
      </c>
    </row>
    <row r="7835" hidden="1">
      <c r="A7835" s="40">
        <v>26097.0</v>
      </c>
      <c r="B7835" s="39">
        <f t="shared" si="1"/>
        <v>50</v>
      </c>
      <c r="C7835" s="39" t="str">
        <f>IFERROR(__xludf.DUMMYFUNCTION("IF(ISBETWEEN(B7835,60,69), ""Old"", IF(ISBETWEEN(B7835, 20, 29), ""Young"", ""Other""))"),"Other")</f>
        <v>Other</v>
      </c>
    </row>
    <row r="7836" hidden="1">
      <c r="A7836" s="40">
        <v>26098.0</v>
      </c>
      <c r="B7836" s="39">
        <f t="shared" si="1"/>
        <v>50</v>
      </c>
      <c r="C7836" s="39" t="str">
        <f>IFERROR(__xludf.DUMMYFUNCTION("IF(ISBETWEEN(B7836,60,69), ""Old"", IF(ISBETWEEN(B7836, 20, 29), ""Young"", ""Other""))"),"Other")</f>
        <v>Other</v>
      </c>
    </row>
    <row r="7837" hidden="1">
      <c r="A7837" s="40">
        <v>26099.0</v>
      </c>
      <c r="B7837" s="39">
        <f t="shared" si="1"/>
        <v>50</v>
      </c>
      <c r="C7837" s="39" t="str">
        <f>IFERROR(__xludf.DUMMYFUNCTION("IF(ISBETWEEN(B7837,60,69), ""Old"", IF(ISBETWEEN(B7837, 20, 29), ""Young"", ""Other""))"),"Other")</f>
        <v>Other</v>
      </c>
    </row>
    <row r="7838" hidden="1">
      <c r="A7838" s="40">
        <v>26100.0</v>
      </c>
      <c r="B7838" s="39">
        <f t="shared" si="1"/>
        <v>50</v>
      </c>
      <c r="C7838" s="39" t="str">
        <f>IFERROR(__xludf.DUMMYFUNCTION("IF(ISBETWEEN(B7838,60,69), ""Old"", IF(ISBETWEEN(B7838, 20, 29), ""Young"", ""Other""))"),"Other")</f>
        <v>Other</v>
      </c>
    </row>
    <row r="7839" hidden="1">
      <c r="A7839" s="40">
        <v>26101.0</v>
      </c>
      <c r="B7839" s="39">
        <f t="shared" si="1"/>
        <v>50</v>
      </c>
      <c r="C7839" s="39" t="str">
        <f>IFERROR(__xludf.DUMMYFUNCTION("IF(ISBETWEEN(B7839,60,69), ""Old"", IF(ISBETWEEN(B7839, 20, 29), ""Young"", ""Other""))"),"Other")</f>
        <v>Other</v>
      </c>
    </row>
    <row r="7840" hidden="1">
      <c r="A7840" s="40">
        <v>26102.0</v>
      </c>
      <c r="B7840" s="39">
        <f t="shared" si="1"/>
        <v>50</v>
      </c>
      <c r="C7840" s="39" t="str">
        <f>IFERROR(__xludf.DUMMYFUNCTION("IF(ISBETWEEN(B7840,60,69), ""Old"", IF(ISBETWEEN(B7840, 20, 29), ""Young"", ""Other""))"),"Other")</f>
        <v>Other</v>
      </c>
    </row>
    <row r="7841" hidden="1">
      <c r="A7841" s="40">
        <v>26103.0</v>
      </c>
      <c r="B7841" s="39">
        <f t="shared" si="1"/>
        <v>50</v>
      </c>
      <c r="C7841" s="39" t="str">
        <f>IFERROR(__xludf.DUMMYFUNCTION("IF(ISBETWEEN(B7841,60,69), ""Old"", IF(ISBETWEEN(B7841, 20, 29), ""Young"", ""Other""))"),"Other")</f>
        <v>Other</v>
      </c>
    </row>
    <row r="7842" hidden="1">
      <c r="A7842" s="40">
        <v>26104.0</v>
      </c>
      <c r="B7842" s="39">
        <f t="shared" si="1"/>
        <v>50</v>
      </c>
      <c r="C7842" s="39" t="str">
        <f>IFERROR(__xludf.DUMMYFUNCTION("IF(ISBETWEEN(B7842,60,69), ""Old"", IF(ISBETWEEN(B7842, 20, 29), ""Young"", ""Other""))"),"Other")</f>
        <v>Other</v>
      </c>
    </row>
    <row r="7843" hidden="1">
      <c r="A7843" s="40">
        <v>26105.0</v>
      </c>
      <c r="B7843" s="39">
        <f t="shared" si="1"/>
        <v>50</v>
      </c>
      <c r="C7843" s="39" t="str">
        <f>IFERROR(__xludf.DUMMYFUNCTION("IF(ISBETWEEN(B7843,60,69), ""Old"", IF(ISBETWEEN(B7843, 20, 29), ""Young"", ""Other""))"),"Other")</f>
        <v>Other</v>
      </c>
    </row>
    <row r="7844" hidden="1">
      <c r="A7844" s="40">
        <v>26106.0</v>
      </c>
      <c r="B7844" s="39">
        <f t="shared" si="1"/>
        <v>50</v>
      </c>
      <c r="C7844" s="39" t="str">
        <f>IFERROR(__xludf.DUMMYFUNCTION("IF(ISBETWEEN(B7844,60,69), ""Old"", IF(ISBETWEEN(B7844, 20, 29), ""Young"", ""Other""))"),"Other")</f>
        <v>Other</v>
      </c>
    </row>
    <row r="7845" hidden="1">
      <c r="A7845" s="40">
        <v>26107.0</v>
      </c>
      <c r="B7845" s="39">
        <f t="shared" si="1"/>
        <v>50</v>
      </c>
      <c r="C7845" s="39" t="str">
        <f>IFERROR(__xludf.DUMMYFUNCTION("IF(ISBETWEEN(B7845,60,69), ""Old"", IF(ISBETWEEN(B7845, 20, 29), ""Young"", ""Other""))"),"Other")</f>
        <v>Other</v>
      </c>
    </row>
    <row r="7846" hidden="1">
      <c r="A7846" s="40">
        <v>26108.0</v>
      </c>
      <c r="B7846" s="39">
        <f t="shared" si="1"/>
        <v>50</v>
      </c>
      <c r="C7846" s="39" t="str">
        <f>IFERROR(__xludf.DUMMYFUNCTION("IF(ISBETWEEN(B7846,60,69), ""Old"", IF(ISBETWEEN(B7846, 20, 29), ""Young"", ""Other""))"),"Other")</f>
        <v>Other</v>
      </c>
    </row>
    <row r="7847" hidden="1">
      <c r="A7847" s="40">
        <v>26109.0</v>
      </c>
      <c r="B7847" s="39">
        <f t="shared" si="1"/>
        <v>50</v>
      </c>
      <c r="C7847" s="39" t="str">
        <f>IFERROR(__xludf.DUMMYFUNCTION("IF(ISBETWEEN(B7847,60,69), ""Old"", IF(ISBETWEEN(B7847, 20, 29), ""Young"", ""Other""))"),"Other")</f>
        <v>Other</v>
      </c>
    </row>
    <row r="7848" hidden="1">
      <c r="A7848" s="40">
        <v>26110.0</v>
      </c>
      <c r="B7848" s="39">
        <f t="shared" si="1"/>
        <v>50</v>
      </c>
      <c r="C7848" s="39" t="str">
        <f>IFERROR(__xludf.DUMMYFUNCTION("IF(ISBETWEEN(B7848,60,69), ""Old"", IF(ISBETWEEN(B7848, 20, 29), ""Young"", ""Other""))"),"Other")</f>
        <v>Other</v>
      </c>
    </row>
    <row r="7849" hidden="1">
      <c r="A7849" s="40">
        <v>26111.0</v>
      </c>
      <c r="B7849" s="39">
        <f t="shared" si="1"/>
        <v>50</v>
      </c>
      <c r="C7849" s="39" t="str">
        <f>IFERROR(__xludf.DUMMYFUNCTION("IF(ISBETWEEN(B7849,60,69), ""Old"", IF(ISBETWEEN(B7849, 20, 29), ""Young"", ""Other""))"),"Other")</f>
        <v>Other</v>
      </c>
    </row>
    <row r="7850" hidden="1">
      <c r="A7850" s="40">
        <v>26112.0</v>
      </c>
      <c r="B7850" s="39">
        <f t="shared" si="1"/>
        <v>50</v>
      </c>
      <c r="C7850" s="39" t="str">
        <f>IFERROR(__xludf.DUMMYFUNCTION("IF(ISBETWEEN(B7850,60,69), ""Old"", IF(ISBETWEEN(B7850, 20, 29), ""Young"", ""Other""))"),"Other")</f>
        <v>Other</v>
      </c>
    </row>
    <row r="7851" hidden="1">
      <c r="A7851" s="40">
        <v>26113.0</v>
      </c>
      <c r="B7851" s="39">
        <f t="shared" si="1"/>
        <v>50</v>
      </c>
      <c r="C7851" s="39" t="str">
        <f>IFERROR(__xludf.DUMMYFUNCTION("IF(ISBETWEEN(B7851,60,69), ""Old"", IF(ISBETWEEN(B7851, 20, 29), ""Young"", ""Other""))"),"Other")</f>
        <v>Other</v>
      </c>
    </row>
    <row r="7852" hidden="1">
      <c r="A7852" s="40">
        <v>26114.0</v>
      </c>
      <c r="B7852" s="39">
        <f t="shared" si="1"/>
        <v>50</v>
      </c>
      <c r="C7852" s="39" t="str">
        <f>IFERROR(__xludf.DUMMYFUNCTION("IF(ISBETWEEN(B7852,60,69), ""Old"", IF(ISBETWEEN(B7852, 20, 29), ""Young"", ""Other""))"),"Other")</f>
        <v>Other</v>
      </c>
    </row>
    <row r="7853" hidden="1">
      <c r="A7853" s="40">
        <v>26115.0</v>
      </c>
      <c r="B7853" s="39">
        <f t="shared" si="1"/>
        <v>50</v>
      </c>
      <c r="C7853" s="39" t="str">
        <f>IFERROR(__xludf.DUMMYFUNCTION("IF(ISBETWEEN(B7853,60,69), ""Old"", IF(ISBETWEEN(B7853, 20, 29), ""Young"", ""Other""))"),"Other")</f>
        <v>Other</v>
      </c>
    </row>
    <row r="7854" hidden="1">
      <c r="A7854" s="40">
        <v>26116.0</v>
      </c>
      <c r="B7854" s="39">
        <f t="shared" si="1"/>
        <v>50</v>
      </c>
      <c r="C7854" s="39" t="str">
        <f>IFERROR(__xludf.DUMMYFUNCTION("IF(ISBETWEEN(B7854,60,69), ""Old"", IF(ISBETWEEN(B7854, 20, 29), ""Young"", ""Other""))"),"Other")</f>
        <v>Other</v>
      </c>
    </row>
    <row r="7855" hidden="1">
      <c r="A7855" s="40">
        <v>26117.0</v>
      </c>
      <c r="B7855" s="39">
        <f t="shared" si="1"/>
        <v>50</v>
      </c>
      <c r="C7855" s="39" t="str">
        <f>IFERROR(__xludf.DUMMYFUNCTION("IF(ISBETWEEN(B7855,60,69), ""Old"", IF(ISBETWEEN(B7855, 20, 29), ""Young"", ""Other""))"),"Other")</f>
        <v>Other</v>
      </c>
    </row>
    <row r="7856" hidden="1">
      <c r="A7856" s="40">
        <v>26118.0</v>
      </c>
      <c r="B7856" s="39">
        <f t="shared" si="1"/>
        <v>50</v>
      </c>
      <c r="C7856" s="39" t="str">
        <f>IFERROR(__xludf.DUMMYFUNCTION("IF(ISBETWEEN(B7856,60,69), ""Old"", IF(ISBETWEEN(B7856, 20, 29), ""Young"", ""Other""))"),"Other")</f>
        <v>Other</v>
      </c>
    </row>
    <row r="7857" hidden="1">
      <c r="A7857" s="40">
        <v>26119.0</v>
      </c>
      <c r="B7857" s="39">
        <f t="shared" si="1"/>
        <v>50</v>
      </c>
      <c r="C7857" s="39" t="str">
        <f>IFERROR(__xludf.DUMMYFUNCTION("IF(ISBETWEEN(B7857,60,69), ""Old"", IF(ISBETWEEN(B7857, 20, 29), ""Young"", ""Other""))"),"Other")</f>
        <v>Other</v>
      </c>
    </row>
    <row r="7858" hidden="1">
      <c r="A7858" s="40">
        <v>26120.0</v>
      </c>
      <c r="B7858" s="39">
        <f t="shared" si="1"/>
        <v>50</v>
      </c>
      <c r="C7858" s="39" t="str">
        <f>IFERROR(__xludf.DUMMYFUNCTION("IF(ISBETWEEN(B7858,60,69), ""Old"", IF(ISBETWEEN(B7858, 20, 29), ""Young"", ""Other""))"),"Other")</f>
        <v>Other</v>
      </c>
    </row>
    <row r="7859" hidden="1">
      <c r="A7859" s="40">
        <v>26121.0</v>
      </c>
      <c r="B7859" s="39">
        <f t="shared" si="1"/>
        <v>50</v>
      </c>
      <c r="C7859" s="39" t="str">
        <f>IFERROR(__xludf.DUMMYFUNCTION("IF(ISBETWEEN(B7859,60,69), ""Old"", IF(ISBETWEEN(B7859, 20, 29), ""Young"", ""Other""))"),"Other")</f>
        <v>Other</v>
      </c>
    </row>
    <row r="7860" hidden="1">
      <c r="A7860" s="40">
        <v>26122.0</v>
      </c>
      <c r="B7860" s="39">
        <f t="shared" si="1"/>
        <v>50</v>
      </c>
      <c r="C7860" s="39" t="str">
        <f>IFERROR(__xludf.DUMMYFUNCTION("IF(ISBETWEEN(B7860,60,69), ""Old"", IF(ISBETWEEN(B7860, 20, 29), ""Young"", ""Other""))"),"Other")</f>
        <v>Other</v>
      </c>
    </row>
    <row r="7861" hidden="1">
      <c r="A7861" s="40">
        <v>26123.0</v>
      </c>
      <c r="B7861" s="39">
        <f t="shared" si="1"/>
        <v>50</v>
      </c>
      <c r="C7861" s="39" t="str">
        <f>IFERROR(__xludf.DUMMYFUNCTION("IF(ISBETWEEN(B7861,60,69), ""Old"", IF(ISBETWEEN(B7861, 20, 29), ""Young"", ""Other""))"),"Other")</f>
        <v>Other</v>
      </c>
    </row>
    <row r="7862" hidden="1">
      <c r="A7862" s="40">
        <v>26124.0</v>
      </c>
      <c r="B7862" s="39">
        <f t="shared" si="1"/>
        <v>50</v>
      </c>
      <c r="C7862" s="39" t="str">
        <f>IFERROR(__xludf.DUMMYFUNCTION("IF(ISBETWEEN(B7862,60,69), ""Old"", IF(ISBETWEEN(B7862, 20, 29), ""Young"", ""Other""))"),"Other")</f>
        <v>Other</v>
      </c>
    </row>
    <row r="7863" hidden="1">
      <c r="A7863" s="40">
        <v>26125.0</v>
      </c>
      <c r="B7863" s="39">
        <f t="shared" si="1"/>
        <v>50</v>
      </c>
      <c r="C7863" s="39" t="str">
        <f>IFERROR(__xludf.DUMMYFUNCTION("IF(ISBETWEEN(B7863,60,69), ""Old"", IF(ISBETWEEN(B7863, 20, 29), ""Young"", ""Other""))"),"Other")</f>
        <v>Other</v>
      </c>
    </row>
    <row r="7864" hidden="1">
      <c r="A7864" s="40">
        <v>26126.0</v>
      </c>
      <c r="B7864" s="39">
        <f t="shared" si="1"/>
        <v>50</v>
      </c>
      <c r="C7864" s="39" t="str">
        <f>IFERROR(__xludf.DUMMYFUNCTION("IF(ISBETWEEN(B7864,60,69), ""Old"", IF(ISBETWEEN(B7864, 20, 29), ""Young"", ""Other""))"),"Other")</f>
        <v>Other</v>
      </c>
    </row>
    <row r="7865" hidden="1">
      <c r="A7865" s="40">
        <v>26127.0</v>
      </c>
      <c r="B7865" s="39">
        <f t="shared" si="1"/>
        <v>50</v>
      </c>
      <c r="C7865" s="39" t="str">
        <f>IFERROR(__xludf.DUMMYFUNCTION("IF(ISBETWEEN(B7865,60,69), ""Old"", IF(ISBETWEEN(B7865, 20, 29), ""Young"", ""Other""))"),"Other")</f>
        <v>Other</v>
      </c>
    </row>
    <row r="7866" hidden="1">
      <c r="A7866" s="40">
        <v>26128.0</v>
      </c>
      <c r="B7866" s="39">
        <f t="shared" si="1"/>
        <v>50</v>
      </c>
      <c r="C7866" s="39" t="str">
        <f>IFERROR(__xludf.DUMMYFUNCTION("IF(ISBETWEEN(B7866,60,69), ""Old"", IF(ISBETWEEN(B7866, 20, 29), ""Young"", ""Other""))"),"Other")</f>
        <v>Other</v>
      </c>
    </row>
    <row r="7867" hidden="1">
      <c r="A7867" s="40">
        <v>26129.0</v>
      </c>
      <c r="B7867" s="39">
        <f t="shared" si="1"/>
        <v>50</v>
      </c>
      <c r="C7867" s="39" t="str">
        <f>IFERROR(__xludf.DUMMYFUNCTION("IF(ISBETWEEN(B7867,60,69), ""Old"", IF(ISBETWEEN(B7867, 20, 29), ""Young"", ""Other""))"),"Other")</f>
        <v>Other</v>
      </c>
    </row>
    <row r="7868" hidden="1">
      <c r="A7868" s="40">
        <v>26130.0</v>
      </c>
      <c r="B7868" s="39">
        <f t="shared" si="1"/>
        <v>50</v>
      </c>
      <c r="C7868" s="39" t="str">
        <f>IFERROR(__xludf.DUMMYFUNCTION("IF(ISBETWEEN(B7868,60,69), ""Old"", IF(ISBETWEEN(B7868, 20, 29), ""Young"", ""Other""))"),"Other")</f>
        <v>Other</v>
      </c>
    </row>
    <row r="7869" hidden="1">
      <c r="A7869" s="40">
        <v>26131.0</v>
      </c>
      <c r="B7869" s="39">
        <f t="shared" si="1"/>
        <v>50</v>
      </c>
      <c r="C7869" s="39" t="str">
        <f>IFERROR(__xludf.DUMMYFUNCTION("IF(ISBETWEEN(B7869,60,69), ""Old"", IF(ISBETWEEN(B7869, 20, 29), ""Young"", ""Other""))"),"Other")</f>
        <v>Other</v>
      </c>
    </row>
    <row r="7870" hidden="1">
      <c r="A7870" s="40">
        <v>26132.0</v>
      </c>
      <c r="B7870" s="39">
        <f t="shared" si="1"/>
        <v>50</v>
      </c>
      <c r="C7870" s="39" t="str">
        <f>IFERROR(__xludf.DUMMYFUNCTION("IF(ISBETWEEN(B7870,60,69), ""Old"", IF(ISBETWEEN(B7870, 20, 29), ""Young"", ""Other""))"),"Other")</f>
        <v>Other</v>
      </c>
    </row>
    <row r="7871" hidden="1">
      <c r="A7871" s="40">
        <v>26133.0</v>
      </c>
      <c r="B7871" s="39">
        <f t="shared" si="1"/>
        <v>50</v>
      </c>
      <c r="C7871" s="39" t="str">
        <f>IFERROR(__xludf.DUMMYFUNCTION("IF(ISBETWEEN(B7871,60,69), ""Old"", IF(ISBETWEEN(B7871, 20, 29), ""Young"", ""Other""))"),"Other")</f>
        <v>Other</v>
      </c>
    </row>
    <row r="7872" hidden="1">
      <c r="A7872" s="40">
        <v>26134.0</v>
      </c>
      <c r="B7872" s="39">
        <f t="shared" si="1"/>
        <v>50</v>
      </c>
      <c r="C7872" s="39" t="str">
        <f>IFERROR(__xludf.DUMMYFUNCTION("IF(ISBETWEEN(B7872,60,69), ""Old"", IF(ISBETWEEN(B7872, 20, 29), ""Young"", ""Other""))"),"Other")</f>
        <v>Other</v>
      </c>
    </row>
    <row r="7873" hidden="1">
      <c r="A7873" s="40">
        <v>26135.0</v>
      </c>
      <c r="B7873" s="39">
        <f t="shared" si="1"/>
        <v>50</v>
      </c>
      <c r="C7873" s="39" t="str">
        <f>IFERROR(__xludf.DUMMYFUNCTION("IF(ISBETWEEN(B7873,60,69), ""Old"", IF(ISBETWEEN(B7873, 20, 29), ""Young"", ""Other""))"),"Other")</f>
        <v>Other</v>
      </c>
    </row>
    <row r="7874" hidden="1">
      <c r="A7874" s="40">
        <v>26136.0</v>
      </c>
      <c r="B7874" s="39">
        <f t="shared" si="1"/>
        <v>50</v>
      </c>
      <c r="C7874" s="39" t="str">
        <f>IFERROR(__xludf.DUMMYFUNCTION("IF(ISBETWEEN(B7874,60,69), ""Old"", IF(ISBETWEEN(B7874, 20, 29), ""Young"", ""Other""))"),"Other")</f>
        <v>Other</v>
      </c>
    </row>
    <row r="7875" hidden="1">
      <c r="A7875" s="40">
        <v>26137.0</v>
      </c>
      <c r="B7875" s="39">
        <f t="shared" si="1"/>
        <v>50</v>
      </c>
      <c r="C7875" s="39" t="str">
        <f>IFERROR(__xludf.DUMMYFUNCTION("IF(ISBETWEEN(B7875,60,69), ""Old"", IF(ISBETWEEN(B7875, 20, 29), ""Young"", ""Other""))"),"Other")</f>
        <v>Other</v>
      </c>
    </row>
    <row r="7876" hidden="1">
      <c r="A7876" s="40">
        <v>26138.0</v>
      </c>
      <c r="B7876" s="39">
        <f t="shared" si="1"/>
        <v>50</v>
      </c>
      <c r="C7876" s="39" t="str">
        <f>IFERROR(__xludf.DUMMYFUNCTION("IF(ISBETWEEN(B7876,60,69), ""Old"", IF(ISBETWEEN(B7876, 20, 29), ""Young"", ""Other""))"),"Other")</f>
        <v>Other</v>
      </c>
    </row>
    <row r="7877" hidden="1">
      <c r="A7877" s="40">
        <v>26139.0</v>
      </c>
      <c r="B7877" s="39">
        <f t="shared" si="1"/>
        <v>50</v>
      </c>
      <c r="C7877" s="39" t="str">
        <f>IFERROR(__xludf.DUMMYFUNCTION("IF(ISBETWEEN(B7877,60,69), ""Old"", IF(ISBETWEEN(B7877, 20, 29), ""Young"", ""Other""))"),"Other")</f>
        <v>Other</v>
      </c>
    </row>
    <row r="7878" hidden="1">
      <c r="A7878" s="40">
        <v>26140.0</v>
      </c>
      <c r="B7878" s="39">
        <f t="shared" si="1"/>
        <v>50</v>
      </c>
      <c r="C7878" s="39" t="str">
        <f>IFERROR(__xludf.DUMMYFUNCTION("IF(ISBETWEEN(B7878,60,69), ""Old"", IF(ISBETWEEN(B7878, 20, 29), ""Young"", ""Other""))"),"Other")</f>
        <v>Other</v>
      </c>
    </row>
    <row r="7879" hidden="1">
      <c r="A7879" s="40">
        <v>26141.0</v>
      </c>
      <c r="B7879" s="39">
        <f t="shared" si="1"/>
        <v>50</v>
      </c>
      <c r="C7879" s="39" t="str">
        <f>IFERROR(__xludf.DUMMYFUNCTION("IF(ISBETWEEN(B7879,60,69), ""Old"", IF(ISBETWEEN(B7879, 20, 29), ""Young"", ""Other""))"),"Other")</f>
        <v>Other</v>
      </c>
    </row>
    <row r="7880" hidden="1">
      <c r="A7880" s="40">
        <v>26142.0</v>
      </c>
      <c r="B7880" s="39">
        <f t="shared" si="1"/>
        <v>50</v>
      </c>
      <c r="C7880" s="39" t="str">
        <f>IFERROR(__xludf.DUMMYFUNCTION("IF(ISBETWEEN(B7880,60,69), ""Old"", IF(ISBETWEEN(B7880, 20, 29), ""Young"", ""Other""))"),"Other")</f>
        <v>Other</v>
      </c>
    </row>
    <row r="7881" hidden="1">
      <c r="A7881" s="40">
        <v>26143.0</v>
      </c>
      <c r="B7881" s="39">
        <f t="shared" si="1"/>
        <v>50</v>
      </c>
      <c r="C7881" s="39" t="str">
        <f>IFERROR(__xludf.DUMMYFUNCTION("IF(ISBETWEEN(B7881,60,69), ""Old"", IF(ISBETWEEN(B7881, 20, 29), ""Young"", ""Other""))"),"Other")</f>
        <v>Other</v>
      </c>
    </row>
    <row r="7882" hidden="1">
      <c r="A7882" s="40">
        <v>26144.0</v>
      </c>
      <c r="B7882" s="39">
        <f t="shared" si="1"/>
        <v>50</v>
      </c>
      <c r="C7882" s="39" t="str">
        <f>IFERROR(__xludf.DUMMYFUNCTION("IF(ISBETWEEN(B7882,60,69), ""Old"", IF(ISBETWEEN(B7882, 20, 29), ""Young"", ""Other""))"),"Other")</f>
        <v>Other</v>
      </c>
    </row>
    <row r="7883" hidden="1">
      <c r="A7883" s="40">
        <v>26145.0</v>
      </c>
      <c r="B7883" s="39">
        <f t="shared" si="1"/>
        <v>50</v>
      </c>
      <c r="C7883" s="39" t="str">
        <f>IFERROR(__xludf.DUMMYFUNCTION("IF(ISBETWEEN(B7883,60,69), ""Old"", IF(ISBETWEEN(B7883, 20, 29), ""Young"", ""Other""))"),"Other")</f>
        <v>Other</v>
      </c>
    </row>
    <row r="7884" hidden="1">
      <c r="A7884" s="40">
        <v>26146.0</v>
      </c>
      <c r="B7884" s="39">
        <f t="shared" si="1"/>
        <v>50</v>
      </c>
      <c r="C7884" s="39" t="str">
        <f>IFERROR(__xludf.DUMMYFUNCTION("IF(ISBETWEEN(B7884,60,69), ""Old"", IF(ISBETWEEN(B7884, 20, 29), ""Young"", ""Other""))"),"Other")</f>
        <v>Other</v>
      </c>
    </row>
    <row r="7885" hidden="1">
      <c r="A7885" s="40">
        <v>26147.0</v>
      </c>
      <c r="B7885" s="39">
        <f t="shared" si="1"/>
        <v>50</v>
      </c>
      <c r="C7885" s="39" t="str">
        <f>IFERROR(__xludf.DUMMYFUNCTION("IF(ISBETWEEN(B7885,60,69), ""Old"", IF(ISBETWEEN(B7885, 20, 29), ""Young"", ""Other""))"),"Other")</f>
        <v>Other</v>
      </c>
    </row>
    <row r="7886" hidden="1">
      <c r="A7886" s="40">
        <v>26148.0</v>
      </c>
      <c r="B7886" s="39">
        <f t="shared" si="1"/>
        <v>50</v>
      </c>
      <c r="C7886" s="39" t="str">
        <f>IFERROR(__xludf.DUMMYFUNCTION("IF(ISBETWEEN(B7886,60,69), ""Old"", IF(ISBETWEEN(B7886, 20, 29), ""Young"", ""Other""))"),"Other")</f>
        <v>Other</v>
      </c>
    </row>
    <row r="7887" hidden="1">
      <c r="A7887" s="40">
        <v>26149.0</v>
      </c>
      <c r="B7887" s="39">
        <f t="shared" si="1"/>
        <v>50</v>
      </c>
      <c r="C7887" s="39" t="str">
        <f>IFERROR(__xludf.DUMMYFUNCTION("IF(ISBETWEEN(B7887,60,69), ""Old"", IF(ISBETWEEN(B7887, 20, 29), ""Young"", ""Other""))"),"Other")</f>
        <v>Other</v>
      </c>
    </row>
    <row r="7888" hidden="1">
      <c r="A7888" s="40">
        <v>26150.0</v>
      </c>
      <c r="B7888" s="39">
        <f t="shared" si="1"/>
        <v>50</v>
      </c>
      <c r="C7888" s="39" t="str">
        <f>IFERROR(__xludf.DUMMYFUNCTION("IF(ISBETWEEN(B7888,60,69), ""Old"", IF(ISBETWEEN(B7888, 20, 29), ""Young"", ""Other""))"),"Other")</f>
        <v>Other</v>
      </c>
    </row>
    <row r="7889" hidden="1">
      <c r="A7889" s="40">
        <v>26151.0</v>
      </c>
      <c r="B7889" s="39">
        <f t="shared" si="1"/>
        <v>50</v>
      </c>
      <c r="C7889" s="39" t="str">
        <f>IFERROR(__xludf.DUMMYFUNCTION("IF(ISBETWEEN(B7889,60,69), ""Old"", IF(ISBETWEEN(B7889, 20, 29), ""Young"", ""Other""))"),"Other")</f>
        <v>Other</v>
      </c>
    </row>
    <row r="7890" hidden="1">
      <c r="A7890" s="40">
        <v>26152.0</v>
      </c>
      <c r="B7890" s="39">
        <f t="shared" si="1"/>
        <v>50</v>
      </c>
      <c r="C7890" s="39" t="str">
        <f>IFERROR(__xludf.DUMMYFUNCTION("IF(ISBETWEEN(B7890,60,69), ""Old"", IF(ISBETWEEN(B7890, 20, 29), ""Young"", ""Other""))"),"Other")</f>
        <v>Other</v>
      </c>
    </row>
    <row r="7891" hidden="1">
      <c r="A7891" s="40">
        <v>26153.0</v>
      </c>
      <c r="B7891" s="39">
        <f t="shared" si="1"/>
        <v>50</v>
      </c>
      <c r="C7891" s="39" t="str">
        <f>IFERROR(__xludf.DUMMYFUNCTION("IF(ISBETWEEN(B7891,60,69), ""Old"", IF(ISBETWEEN(B7891, 20, 29), ""Young"", ""Other""))"),"Other")</f>
        <v>Other</v>
      </c>
    </row>
    <row r="7892" hidden="1">
      <c r="A7892" s="40">
        <v>26154.0</v>
      </c>
      <c r="B7892" s="39">
        <f t="shared" si="1"/>
        <v>50</v>
      </c>
      <c r="C7892" s="39" t="str">
        <f>IFERROR(__xludf.DUMMYFUNCTION("IF(ISBETWEEN(B7892,60,69), ""Old"", IF(ISBETWEEN(B7892, 20, 29), ""Young"", ""Other""))"),"Other")</f>
        <v>Other</v>
      </c>
    </row>
    <row r="7893" hidden="1">
      <c r="A7893" s="40">
        <v>26155.0</v>
      </c>
      <c r="B7893" s="39">
        <f t="shared" si="1"/>
        <v>50</v>
      </c>
      <c r="C7893" s="39" t="str">
        <f>IFERROR(__xludf.DUMMYFUNCTION("IF(ISBETWEEN(B7893,60,69), ""Old"", IF(ISBETWEEN(B7893, 20, 29), ""Young"", ""Other""))"),"Other")</f>
        <v>Other</v>
      </c>
    </row>
    <row r="7894" hidden="1">
      <c r="A7894" s="40">
        <v>26156.0</v>
      </c>
      <c r="B7894" s="39">
        <f t="shared" si="1"/>
        <v>50</v>
      </c>
      <c r="C7894" s="39" t="str">
        <f>IFERROR(__xludf.DUMMYFUNCTION("IF(ISBETWEEN(B7894,60,69), ""Old"", IF(ISBETWEEN(B7894, 20, 29), ""Young"", ""Other""))"),"Other")</f>
        <v>Other</v>
      </c>
    </row>
    <row r="7895" hidden="1">
      <c r="A7895" s="40">
        <v>26157.0</v>
      </c>
      <c r="B7895" s="39">
        <f t="shared" si="1"/>
        <v>50</v>
      </c>
      <c r="C7895" s="39" t="str">
        <f>IFERROR(__xludf.DUMMYFUNCTION("IF(ISBETWEEN(B7895,60,69), ""Old"", IF(ISBETWEEN(B7895, 20, 29), ""Young"", ""Other""))"),"Other")</f>
        <v>Other</v>
      </c>
    </row>
    <row r="7896" hidden="1">
      <c r="A7896" s="40">
        <v>26158.0</v>
      </c>
      <c r="B7896" s="39">
        <f t="shared" si="1"/>
        <v>50</v>
      </c>
      <c r="C7896" s="39" t="str">
        <f>IFERROR(__xludf.DUMMYFUNCTION("IF(ISBETWEEN(B7896,60,69), ""Old"", IF(ISBETWEEN(B7896, 20, 29), ""Young"", ""Other""))"),"Other")</f>
        <v>Other</v>
      </c>
    </row>
    <row r="7897" hidden="1">
      <c r="A7897" s="40">
        <v>26159.0</v>
      </c>
      <c r="B7897" s="39">
        <f t="shared" si="1"/>
        <v>50</v>
      </c>
      <c r="C7897" s="39" t="str">
        <f>IFERROR(__xludf.DUMMYFUNCTION("IF(ISBETWEEN(B7897,60,69), ""Old"", IF(ISBETWEEN(B7897, 20, 29), ""Young"", ""Other""))"),"Other")</f>
        <v>Other</v>
      </c>
    </row>
    <row r="7898" hidden="1">
      <c r="A7898" s="40">
        <v>26160.0</v>
      </c>
      <c r="B7898" s="39">
        <f t="shared" si="1"/>
        <v>50</v>
      </c>
      <c r="C7898" s="39" t="str">
        <f>IFERROR(__xludf.DUMMYFUNCTION("IF(ISBETWEEN(B7898,60,69), ""Old"", IF(ISBETWEEN(B7898, 20, 29), ""Young"", ""Other""))"),"Other")</f>
        <v>Other</v>
      </c>
    </row>
    <row r="7899" hidden="1">
      <c r="A7899" s="40">
        <v>26161.0</v>
      </c>
      <c r="B7899" s="39">
        <f t="shared" si="1"/>
        <v>50</v>
      </c>
      <c r="C7899" s="39" t="str">
        <f>IFERROR(__xludf.DUMMYFUNCTION("IF(ISBETWEEN(B7899,60,69), ""Old"", IF(ISBETWEEN(B7899, 20, 29), ""Young"", ""Other""))"),"Other")</f>
        <v>Other</v>
      </c>
    </row>
    <row r="7900" hidden="1">
      <c r="A7900" s="40">
        <v>26162.0</v>
      </c>
      <c r="B7900" s="39">
        <f t="shared" si="1"/>
        <v>50</v>
      </c>
      <c r="C7900" s="39" t="str">
        <f>IFERROR(__xludf.DUMMYFUNCTION("IF(ISBETWEEN(B7900,60,69), ""Old"", IF(ISBETWEEN(B7900, 20, 29), ""Young"", ""Other""))"),"Other")</f>
        <v>Other</v>
      </c>
    </row>
    <row r="7901" hidden="1">
      <c r="A7901" s="40">
        <v>26163.0</v>
      </c>
      <c r="B7901" s="39">
        <f t="shared" si="1"/>
        <v>50</v>
      </c>
      <c r="C7901" s="39" t="str">
        <f>IFERROR(__xludf.DUMMYFUNCTION("IF(ISBETWEEN(B7901,60,69), ""Old"", IF(ISBETWEEN(B7901, 20, 29), ""Young"", ""Other""))"),"Other")</f>
        <v>Other</v>
      </c>
    </row>
    <row r="7902" hidden="1">
      <c r="A7902" s="40">
        <v>26164.0</v>
      </c>
      <c r="B7902" s="39">
        <f t="shared" si="1"/>
        <v>50</v>
      </c>
      <c r="C7902" s="39" t="str">
        <f>IFERROR(__xludf.DUMMYFUNCTION("IF(ISBETWEEN(B7902,60,69), ""Old"", IF(ISBETWEEN(B7902, 20, 29), ""Young"", ""Other""))"),"Other")</f>
        <v>Other</v>
      </c>
    </row>
    <row r="7903" hidden="1">
      <c r="A7903" s="40">
        <v>26165.0</v>
      </c>
      <c r="B7903" s="39">
        <f t="shared" si="1"/>
        <v>50</v>
      </c>
      <c r="C7903" s="39" t="str">
        <f>IFERROR(__xludf.DUMMYFUNCTION("IF(ISBETWEEN(B7903,60,69), ""Old"", IF(ISBETWEEN(B7903, 20, 29), ""Young"", ""Other""))"),"Other")</f>
        <v>Other</v>
      </c>
    </row>
    <row r="7904" hidden="1">
      <c r="A7904" s="40">
        <v>26166.0</v>
      </c>
      <c r="B7904" s="39">
        <f t="shared" si="1"/>
        <v>50</v>
      </c>
      <c r="C7904" s="39" t="str">
        <f>IFERROR(__xludf.DUMMYFUNCTION("IF(ISBETWEEN(B7904,60,69), ""Old"", IF(ISBETWEEN(B7904, 20, 29), ""Young"", ""Other""))"),"Other")</f>
        <v>Other</v>
      </c>
    </row>
    <row r="7905" hidden="1">
      <c r="A7905" s="40">
        <v>26167.0</v>
      </c>
      <c r="B7905" s="39">
        <f t="shared" si="1"/>
        <v>50</v>
      </c>
      <c r="C7905" s="39" t="str">
        <f>IFERROR(__xludf.DUMMYFUNCTION("IF(ISBETWEEN(B7905,60,69), ""Old"", IF(ISBETWEEN(B7905, 20, 29), ""Young"", ""Other""))"),"Other")</f>
        <v>Other</v>
      </c>
    </row>
    <row r="7906" hidden="1">
      <c r="A7906" s="40">
        <v>26168.0</v>
      </c>
      <c r="B7906" s="39">
        <f t="shared" si="1"/>
        <v>50</v>
      </c>
      <c r="C7906" s="39" t="str">
        <f>IFERROR(__xludf.DUMMYFUNCTION("IF(ISBETWEEN(B7906,60,69), ""Old"", IF(ISBETWEEN(B7906, 20, 29), ""Young"", ""Other""))"),"Other")</f>
        <v>Other</v>
      </c>
    </row>
    <row r="7907" hidden="1">
      <c r="A7907" s="40">
        <v>26169.0</v>
      </c>
      <c r="B7907" s="39">
        <f t="shared" si="1"/>
        <v>50</v>
      </c>
      <c r="C7907" s="39" t="str">
        <f>IFERROR(__xludf.DUMMYFUNCTION("IF(ISBETWEEN(B7907,60,69), ""Old"", IF(ISBETWEEN(B7907, 20, 29), ""Young"", ""Other""))"),"Other")</f>
        <v>Other</v>
      </c>
    </row>
    <row r="7908" hidden="1">
      <c r="A7908" s="40">
        <v>26170.0</v>
      </c>
      <c r="B7908" s="39">
        <f t="shared" si="1"/>
        <v>50</v>
      </c>
      <c r="C7908" s="39" t="str">
        <f>IFERROR(__xludf.DUMMYFUNCTION("IF(ISBETWEEN(B7908,60,69), ""Old"", IF(ISBETWEEN(B7908, 20, 29), ""Young"", ""Other""))"),"Other")</f>
        <v>Other</v>
      </c>
    </row>
    <row r="7909" hidden="1">
      <c r="A7909" s="40">
        <v>26171.0</v>
      </c>
      <c r="B7909" s="39">
        <f t="shared" si="1"/>
        <v>50</v>
      </c>
      <c r="C7909" s="39" t="str">
        <f>IFERROR(__xludf.DUMMYFUNCTION("IF(ISBETWEEN(B7909,60,69), ""Old"", IF(ISBETWEEN(B7909, 20, 29), ""Young"", ""Other""))"),"Other")</f>
        <v>Other</v>
      </c>
    </row>
    <row r="7910" hidden="1">
      <c r="A7910" s="40">
        <v>26172.0</v>
      </c>
      <c r="B7910" s="39">
        <f t="shared" si="1"/>
        <v>50</v>
      </c>
      <c r="C7910" s="39" t="str">
        <f>IFERROR(__xludf.DUMMYFUNCTION("IF(ISBETWEEN(B7910,60,69), ""Old"", IF(ISBETWEEN(B7910, 20, 29), ""Young"", ""Other""))"),"Other")</f>
        <v>Other</v>
      </c>
    </row>
    <row r="7911" hidden="1">
      <c r="A7911" s="40">
        <v>26173.0</v>
      </c>
      <c r="B7911" s="39">
        <f t="shared" si="1"/>
        <v>50</v>
      </c>
      <c r="C7911" s="39" t="str">
        <f>IFERROR(__xludf.DUMMYFUNCTION("IF(ISBETWEEN(B7911,60,69), ""Old"", IF(ISBETWEEN(B7911, 20, 29), ""Young"", ""Other""))"),"Other")</f>
        <v>Other</v>
      </c>
    </row>
    <row r="7912" hidden="1">
      <c r="A7912" s="40">
        <v>26174.0</v>
      </c>
      <c r="B7912" s="39">
        <f t="shared" si="1"/>
        <v>50</v>
      </c>
      <c r="C7912" s="39" t="str">
        <f>IFERROR(__xludf.DUMMYFUNCTION("IF(ISBETWEEN(B7912,60,69), ""Old"", IF(ISBETWEEN(B7912, 20, 29), ""Young"", ""Other""))"),"Other")</f>
        <v>Other</v>
      </c>
    </row>
    <row r="7913" hidden="1">
      <c r="A7913" s="40">
        <v>26175.0</v>
      </c>
      <c r="B7913" s="39">
        <f t="shared" si="1"/>
        <v>50</v>
      </c>
      <c r="C7913" s="39" t="str">
        <f>IFERROR(__xludf.DUMMYFUNCTION("IF(ISBETWEEN(B7913,60,69), ""Old"", IF(ISBETWEEN(B7913, 20, 29), ""Young"", ""Other""))"),"Other")</f>
        <v>Other</v>
      </c>
    </row>
    <row r="7914" hidden="1">
      <c r="A7914" s="40">
        <v>26176.0</v>
      </c>
      <c r="B7914" s="39">
        <f t="shared" si="1"/>
        <v>50</v>
      </c>
      <c r="C7914" s="39" t="str">
        <f>IFERROR(__xludf.DUMMYFUNCTION("IF(ISBETWEEN(B7914,60,69), ""Old"", IF(ISBETWEEN(B7914, 20, 29), ""Young"", ""Other""))"),"Other")</f>
        <v>Other</v>
      </c>
    </row>
    <row r="7915" hidden="1">
      <c r="A7915" s="40">
        <v>26177.0</v>
      </c>
      <c r="B7915" s="39">
        <f t="shared" si="1"/>
        <v>50</v>
      </c>
      <c r="C7915" s="39" t="str">
        <f>IFERROR(__xludf.DUMMYFUNCTION("IF(ISBETWEEN(B7915,60,69), ""Old"", IF(ISBETWEEN(B7915, 20, 29), ""Young"", ""Other""))"),"Other")</f>
        <v>Other</v>
      </c>
    </row>
    <row r="7916" hidden="1">
      <c r="A7916" s="40">
        <v>26178.0</v>
      </c>
      <c r="B7916" s="39">
        <f t="shared" si="1"/>
        <v>50</v>
      </c>
      <c r="C7916" s="39" t="str">
        <f>IFERROR(__xludf.DUMMYFUNCTION("IF(ISBETWEEN(B7916,60,69), ""Old"", IF(ISBETWEEN(B7916, 20, 29), ""Young"", ""Other""))"),"Other")</f>
        <v>Other</v>
      </c>
    </row>
    <row r="7917" hidden="1">
      <c r="A7917" s="40">
        <v>26179.0</v>
      </c>
      <c r="B7917" s="39">
        <f t="shared" si="1"/>
        <v>50</v>
      </c>
      <c r="C7917" s="39" t="str">
        <f>IFERROR(__xludf.DUMMYFUNCTION("IF(ISBETWEEN(B7917,60,69), ""Old"", IF(ISBETWEEN(B7917, 20, 29), ""Young"", ""Other""))"),"Other")</f>
        <v>Other</v>
      </c>
    </row>
    <row r="7918" hidden="1">
      <c r="A7918" s="40">
        <v>26180.0</v>
      </c>
      <c r="B7918" s="39">
        <f t="shared" si="1"/>
        <v>50</v>
      </c>
      <c r="C7918" s="39" t="str">
        <f>IFERROR(__xludf.DUMMYFUNCTION("IF(ISBETWEEN(B7918,60,69), ""Old"", IF(ISBETWEEN(B7918, 20, 29), ""Young"", ""Other""))"),"Other")</f>
        <v>Other</v>
      </c>
    </row>
    <row r="7919" hidden="1">
      <c r="A7919" s="40">
        <v>26181.0</v>
      </c>
      <c r="B7919" s="39">
        <f t="shared" si="1"/>
        <v>50</v>
      </c>
      <c r="C7919" s="39" t="str">
        <f>IFERROR(__xludf.DUMMYFUNCTION("IF(ISBETWEEN(B7919,60,69), ""Old"", IF(ISBETWEEN(B7919, 20, 29), ""Young"", ""Other""))"),"Other")</f>
        <v>Other</v>
      </c>
    </row>
    <row r="7920" hidden="1">
      <c r="A7920" s="40">
        <v>26182.0</v>
      </c>
      <c r="B7920" s="39">
        <f t="shared" si="1"/>
        <v>50</v>
      </c>
      <c r="C7920" s="39" t="str">
        <f>IFERROR(__xludf.DUMMYFUNCTION("IF(ISBETWEEN(B7920,60,69), ""Old"", IF(ISBETWEEN(B7920, 20, 29), ""Young"", ""Other""))"),"Other")</f>
        <v>Other</v>
      </c>
    </row>
    <row r="7921" hidden="1">
      <c r="A7921" s="40">
        <v>26183.0</v>
      </c>
      <c r="B7921" s="39">
        <f t="shared" si="1"/>
        <v>50</v>
      </c>
      <c r="C7921" s="39" t="str">
        <f>IFERROR(__xludf.DUMMYFUNCTION("IF(ISBETWEEN(B7921,60,69), ""Old"", IF(ISBETWEEN(B7921, 20, 29), ""Young"", ""Other""))"),"Other")</f>
        <v>Other</v>
      </c>
    </row>
    <row r="7922" hidden="1">
      <c r="A7922" s="40">
        <v>26184.0</v>
      </c>
      <c r="B7922" s="39">
        <f t="shared" si="1"/>
        <v>50</v>
      </c>
      <c r="C7922" s="39" t="str">
        <f>IFERROR(__xludf.DUMMYFUNCTION("IF(ISBETWEEN(B7922,60,69), ""Old"", IF(ISBETWEEN(B7922, 20, 29), ""Young"", ""Other""))"),"Other")</f>
        <v>Other</v>
      </c>
    </row>
    <row r="7923" hidden="1">
      <c r="A7923" s="40">
        <v>26185.0</v>
      </c>
      <c r="B7923" s="39">
        <f t="shared" si="1"/>
        <v>50</v>
      </c>
      <c r="C7923" s="39" t="str">
        <f>IFERROR(__xludf.DUMMYFUNCTION("IF(ISBETWEEN(B7923,60,69), ""Old"", IF(ISBETWEEN(B7923, 20, 29), ""Young"", ""Other""))"),"Other")</f>
        <v>Other</v>
      </c>
    </row>
    <row r="7924" hidden="1">
      <c r="A7924" s="40">
        <v>26186.0</v>
      </c>
      <c r="B7924" s="39">
        <f t="shared" si="1"/>
        <v>50</v>
      </c>
      <c r="C7924" s="39" t="str">
        <f>IFERROR(__xludf.DUMMYFUNCTION("IF(ISBETWEEN(B7924,60,69), ""Old"", IF(ISBETWEEN(B7924, 20, 29), ""Young"", ""Other""))"),"Other")</f>
        <v>Other</v>
      </c>
    </row>
    <row r="7925" hidden="1">
      <c r="A7925" s="40">
        <v>26187.0</v>
      </c>
      <c r="B7925" s="39">
        <f t="shared" si="1"/>
        <v>50</v>
      </c>
      <c r="C7925" s="39" t="str">
        <f>IFERROR(__xludf.DUMMYFUNCTION("IF(ISBETWEEN(B7925,60,69), ""Old"", IF(ISBETWEEN(B7925, 20, 29), ""Young"", ""Other""))"),"Other")</f>
        <v>Other</v>
      </c>
    </row>
    <row r="7926" hidden="1">
      <c r="A7926" s="40">
        <v>26188.0</v>
      </c>
      <c r="B7926" s="39">
        <f t="shared" si="1"/>
        <v>50</v>
      </c>
      <c r="C7926" s="39" t="str">
        <f>IFERROR(__xludf.DUMMYFUNCTION("IF(ISBETWEEN(B7926,60,69), ""Old"", IF(ISBETWEEN(B7926, 20, 29), ""Young"", ""Other""))"),"Other")</f>
        <v>Other</v>
      </c>
    </row>
    <row r="7927" hidden="1">
      <c r="A7927" s="40">
        <v>26189.0</v>
      </c>
      <c r="B7927" s="39">
        <f t="shared" si="1"/>
        <v>50</v>
      </c>
      <c r="C7927" s="39" t="str">
        <f>IFERROR(__xludf.DUMMYFUNCTION("IF(ISBETWEEN(B7927,60,69), ""Old"", IF(ISBETWEEN(B7927, 20, 29), ""Young"", ""Other""))"),"Other")</f>
        <v>Other</v>
      </c>
    </row>
    <row r="7928" hidden="1">
      <c r="A7928" s="40">
        <v>26190.0</v>
      </c>
      <c r="B7928" s="39">
        <f t="shared" si="1"/>
        <v>50</v>
      </c>
      <c r="C7928" s="39" t="str">
        <f>IFERROR(__xludf.DUMMYFUNCTION("IF(ISBETWEEN(B7928,60,69), ""Old"", IF(ISBETWEEN(B7928, 20, 29), ""Young"", ""Other""))"),"Other")</f>
        <v>Other</v>
      </c>
    </row>
    <row r="7929" hidden="1">
      <c r="A7929" s="40">
        <v>26191.0</v>
      </c>
      <c r="B7929" s="39">
        <f t="shared" si="1"/>
        <v>50</v>
      </c>
      <c r="C7929" s="39" t="str">
        <f>IFERROR(__xludf.DUMMYFUNCTION("IF(ISBETWEEN(B7929,60,69), ""Old"", IF(ISBETWEEN(B7929, 20, 29), ""Young"", ""Other""))"),"Other")</f>
        <v>Other</v>
      </c>
    </row>
    <row r="7930" hidden="1">
      <c r="A7930" s="40">
        <v>26192.0</v>
      </c>
      <c r="B7930" s="39">
        <f t="shared" si="1"/>
        <v>50</v>
      </c>
      <c r="C7930" s="39" t="str">
        <f>IFERROR(__xludf.DUMMYFUNCTION("IF(ISBETWEEN(B7930,60,69), ""Old"", IF(ISBETWEEN(B7930, 20, 29), ""Young"", ""Other""))"),"Other")</f>
        <v>Other</v>
      </c>
    </row>
    <row r="7931" hidden="1">
      <c r="A7931" s="40">
        <v>26193.0</v>
      </c>
      <c r="B7931" s="39">
        <f t="shared" si="1"/>
        <v>50</v>
      </c>
      <c r="C7931" s="39" t="str">
        <f>IFERROR(__xludf.DUMMYFUNCTION("IF(ISBETWEEN(B7931,60,69), ""Old"", IF(ISBETWEEN(B7931, 20, 29), ""Young"", ""Other""))"),"Other")</f>
        <v>Other</v>
      </c>
    </row>
    <row r="7932" hidden="1">
      <c r="A7932" s="40">
        <v>26194.0</v>
      </c>
      <c r="B7932" s="39">
        <f t="shared" si="1"/>
        <v>50</v>
      </c>
      <c r="C7932" s="39" t="str">
        <f>IFERROR(__xludf.DUMMYFUNCTION("IF(ISBETWEEN(B7932,60,69), ""Old"", IF(ISBETWEEN(B7932, 20, 29), ""Young"", ""Other""))"),"Other")</f>
        <v>Other</v>
      </c>
    </row>
    <row r="7933" hidden="1">
      <c r="A7933" s="40">
        <v>26195.0</v>
      </c>
      <c r="B7933" s="39">
        <f t="shared" si="1"/>
        <v>50</v>
      </c>
      <c r="C7933" s="39" t="str">
        <f>IFERROR(__xludf.DUMMYFUNCTION("IF(ISBETWEEN(B7933,60,69), ""Old"", IF(ISBETWEEN(B7933, 20, 29), ""Young"", ""Other""))"),"Other")</f>
        <v>Other</v>
      </c>
    </row>
    <row r="7934" hidden="1">
      <c r="A7934" s="40">
        <v>26196.0</v>
      </c>
      <c r="B7934" s="39">
        <f t="shared" si="1"/>
        <v>50</v>
      </c>
      <c r="C7934" s="39" t="str">
        <f>IFERROR(__xludf.DUMMYFUNCTION("IF(ISBETWEEN(B7934,60,69), ""Old"", IF(ISBETWEEN(B7934, 20, 29), ""Young"", ""Other""))"),"Other")</f>
        <v>Other</v>
      </c>
    </row>
    <row r="7935" hidden="1">
      <c r="A7935" s="40">
        <v>26197.0</v>
      </c>
      <c r="B7935" s="39">
        <f t="shared" si="1"/>
        <v>50</v>
      </c>
      <c r="C7935" s="39" t="str">
        <f>IFERROR(__xludf.DUMMYFUNCTION("IF(ISBETWEEN(B7935,60,69), ""Old"", IF(ISBETWEEN(B7935, 20, 29), ""Young"", ""Other""))"),"Other")</f>
        <v>Other</v>
      </c>
    </row>
    <row r="7936" hidden="1">
      <c r="A7936" s="40">
        <v>26198.0</v>
      </c>
      <c r="B7936" s="39">
        <f t="shared" si="1"/>
        <v>50</v>
      </c>
      <c r="C7936" s="39" t="str">
        <f>IFERROR(__xludf.DUMMYFUNCTION("IF(ISBETWEEN(B7936,60,69), ""Old"", IF(ISBETWEEN(B7936, 20, 29), ""Young"", ""Other""))"),"Other")</f>
        <v>Other</v>
      </c>
    </row>
    <row r="7937" hidden="1">
      <c r="A7937" s="40">
        <v>26199.0</v>
      </c>
      <c r="B7937" s="39">
        <f t="shared" si="1"/>
        <v>50</v>
      </c>
      <c r="C7937" s="39" t="str">
        <f>IFERROR(__xludf.DUMMYFUNCTION("IF(ISBETWEEN(B7937,60,69), ""Old"", IF(ISBETWEEN(B7937, 20, 29), ""Young"", ""Other""))"),"Other")</f>
        <v>Other</v>
      </c>
    </row>
    <row r="7938" hidden="1">
      <c r="A7938" s="40">
        <v>26200.0</v>
      </c>
      <c r="B7938" s="39">
        <f t="shared" si="1"/>
        <v>50</v>
      </c>
      <c r="C7938" s="39" t="str">
        <f>IFERROR(__xludf.DUMMYFUNCTION("IF(ISBETWEEN(B7938,60,69), ""Old"", IF(ISBETWEEN(B7938, 20, 29), ""Young"", ""Other""))"),"Other")</f>
        <v>Other</v>
      </c>
    </row>
    <row r="7939" hidden="1">
      <c r="A7939" s="40">
        <v>26201.0</v>
      </c>
      <c r="B7939" s="39">
        <f t="shared" si="1"/>
        <v>50</v>
      </c>
      <c r="C7939" s="39" t="str">
        <f>IFERROR(__xludf.DUMMYFUNCTION("IF(ISBETWEEN(B7939,60,69), ""Old"", IF(ISBETWEEN(B7939, 20, 29), ""Young"", ""Other""))"),"Other")</f>
        <v>Other</v>
      </c>
    </row>
    <row r="7940" hidden="1">
      <c r="A7940" s="40">
        <v>26202.0</v>
      </c>
      <c r="B7940" s="39">
        <f t="shared" si="1"/>
        <v>50</v>
      </c>
      <c r="C7940" s="39" t="str">
        <f>IFERROR(__xludf.DUMMYFUNCTION("IF(ISBETWEEN(B7940,60,69), ""Old"", IF(ISBETWEEN(B7940, 20, 29), ""Young"", ""Other""))"),"Other")</f>
        <v>Other</v>
      </c>
    </row>
    <row r="7941" hidden="1">
      <c r="A7941" s="40">
        <v>26203.0</v>
      </c>
      <c r="B7941" s="39">
        <f t="shared" si="1"/>
        <v>50</v>
      </c>
      <c r="C7941" s="39" t="str">
        <f>IFERROR(__xludf.DUMMYFUNCTION("IF(ISBETWEEN(B7941,60,69), ""Old"", IF(ISBETWEEN(B7941, 20, 29), ""Young"", ""Other""))"),"Other")</f>
        <v>Other</v>
      </c>
    </row>
    <row r="7942" hidden="1">
      <c r="A7942" s="40">
        <v>26204.0</v>
      </c>
      <c r="B7942" s="39">
        <f t="shared" si="1"/>
        <v>50</v>
      </c>
      <c r="C7942" s="39" t="str">
        <f>IFERROR(__xludf.DUMMYFUNCTION("IF(ISBETWEEN(B7942,60,69), ""Old"", IF(ISBETWEEN(B7942, 20, 29), ""Young"", ""Other""))"),"Other")</f>
        <v>Other</v>
      </c>
    </row>
    <row r="7943" hidden="1">
      <c r="A7943" s="40">
        <v>26205.0</v>
      </c>
      <c r="B7943" s="39">
        <f t="shared" si="1"/>
        <v>50</v>
      </c>
      <c r="C7943" s="39" t="str">
        <f>IFERROR(__xludf.DUMMYFUNCTION("IF(ISBETWEEN(B7943,60,69), ""Old"", IF(ISBETWEEN(B7943, 20, 29), ""Young"", ""Other""))"),"Other")</f>
        <v>Other</v>
      </c>
    </row>
    <row r="7944" hidden="1">
      <c r="A7944" s="40">
        <v>26206.0</v>
      </c>
      <c r="B7944" s="39">
        <f t="shared" si="1"/>
        <v>50</v>
      </c>
      <c r="C7944" s="39" t="str">
        <f>IFERROR(__xludf.DUMMYFUNCTION("IF(ISBETWEEN(B7944,60,69), ""Old"", IF(ISBETWEEN(B7944, 20, 29), ""Young"", ""Other""))"),"Other")</f>
        <v>Other</v>
      </c>
    </row>
    <row r="7945" hidden="1">
      <c r="A7945" s="40">
        <v>26207.0</v>
      </c>
      <c r="B7945" s="39">
        <f t="shared" si="1"/>
        <v>50</v>
      </c>
      <c r="C7945" s="39" t="str">
        <f>IFERROR(__xludf.DUMMYFUNCTION("IF(ISBETWEEN(B7945,60,69), ""Old"", IF(ISBETWEEN(B7945, 20, 29), ""Young"", ""Other""))"),"Other")</f>
        <v>Other</v>
      </c>
    </row>
    <row r="7946" hidden="1">
      <c r="A7946" s="40">
        <v>26208.0</v>
      </c>
      <c r="B7946" s="39">
        <f t="shared" si="1"/>
        <v>50</v>
      </c>
      <c r="C7946" s="39" t="str">
        <f>IFERROR(__xludf.DUMMYFUNCTION("IF(ISBETWEEN(B7946,60,69), ""Old"", IF(ISBETWEEN(B7946, 20, 29), ""Young"", ""Other""))"),"Other")</f>
        <v>Other</v>
      </c>
    </row>
    <row r="7947" hidden="1">
      <c r="A7947" s="40">
        <v>26209.0</v>
      </c>
      <c r="B7947" s="39">
        <f t="shared" si="1"/>
        <v>50</v>
      </c>
      <c r="C7947" s="39" t="str">
        <f>IFERROR(__xludf.DUMMYFUNCTION("IF(ISBETWEEN(B7947,60,69), ""Old"", IF(ISBETWEEN(B7947, 20, 29), ""Young"", ""Other""))"),"Other")</f>
        <v>Other</v>
      </c>
    </row>
    <row r="7948" hidden="1">
      <c r="A7948" s="40">
        <v>26210.0</v>
      </c>
      <c r="B7948" s="39">
        <f t="shared" si="1"/>
        <v>50</v>
      </c>
      <c r="C7948" s="39" t="str">
        <f>IFERROR(__xludf.DUMMYFUNCTION("IF(ISBETWEEN(B7948,60,69), ""Old"", IF(ISBETWEEN(B7948, 20, 29), ""Young"", ""Other""))"),"Other")</f>
        <v>Other</v>
      </c>
    </row>
    <row r="7949" hidden="1">
      <c r="A7949" s="40">
        <v>26211.0</v>
      </c>
      <c r="B7949" s="39">
        <f t="shared" si="1"/>
        <v>50</v>
      </c>
      <c r="C7949" s="39" t="str">
        <f>IFERROR(__xludf.DUMMYFUNCTION("IF(ISBETWEEN(B7949,60,69), ""Old"", IF(ISBETWEEN(B7949, 20, 29), ""Young"", ""Other""))"),"Other")</f>
        <v>Other</v>
      </c>
    </row>
    <row r="7950" hidden="1">
      <c r="A7950" s="40">
        <v>26212.0</v>
      </c>
      <c r="B7950" s="39">
        <f t="shared" si="1"/>
        <v>50</v>
      </c>
      <c r="C7950" s="39" t="str">
        <f>IFERROR(__xludf.DUMMYFUNCTION("IF(ISBETWEEN(B7950,60,69), ""Old"", IF(ISBETWEEN(B7950, 20, 29), ""Young"", ""Other""))"),"Other")</f>
        <v>Other</v>
      </c>
    </row>
    <row r="7951" hidden="1">
      <c r="A7951" s="40">
        <v>26213.0</v>
      </c>
      <c r="B7951" s="39">
        <f t="shared" si="1"/>
        <v>50</v>
      </c>
      <c r="C7951" s="39" t="str">
        <f>IFERROR(__xludf.DUMMYFUNCTION("IF(ISBETWEEN(B7951,60,69), ""Old"", IF(ISBETWEEN(B7951, 20, 29), ""Young"", ""Other""))"),"Other")</f>
        <v>Other</v>
      </c>
    </row>
    <row r="7952" hidden="1">
      <c r="A7952" s="40">
        <v>26214.0</v>
      </c>
      <c r="B7952" s="39">
        <f t="shared" si="1"/>
        <v>50</v>
      </c>
      <c r="C7952" s="39" t="str">
        <f>IFERROR(__xludf.DUMMYFUNCTION("IF(ISBETWEEN(B7952,60,69), ""Old"", IF(ISBETWEEN(B7952, 20, 29), ""Young"", ""Other""))"),"Other")</f>
        <v>Other</v>
      </c>
    </row>
    <row r="7953" hidden="1">
      <c r="A7953" s="40">
        <v>26215.0</v>
      </c>
      <c r="B7953" s="39">
        <f t="shared" si="1"/>
        <v>50</v>
      </c>
      <c r="C7953" s="39" t="str">
        <f>IFERROR(__xludf.DUMMYFUNCTION("IF(ISBETWEEN(B7953,60,69), ""Old"", IF(ISBETWEEN(B7953, 20, 29), ""Young"", ""Other""))"),"Other")</f>
        <v>Other</v>
      </c>
    </row>
    <row r="7954" hidden="1">
      <c r="A7954" s="40">
        <v>26216.0</v>
      </c>
      <c r="B7954" s="39">
        <f t="shared" si="1"/>
        <v>50</v>
      </c>
      <c r="C7954" s="39" t="str">
        <f>IFERROR(__xludf.DUMMYFUNCTION("IF(ISBETWEEN(B7954,60,69), ""Old"", IF(ISBETWEEN(B7954, 20, 29), ""Young"", ""Other""))"),"Other")</f>
        <v>Other</v>
      </c>
    </row>
    <row r="7955" hidden="1">
      <c r="A7955" s="40">
        <v>26217.0</v>
      </c>
      <c r="B7955" s="39">
        <f t="shared" si="1"/>
        <v>50</v>
      </c>
      <c r="C7955" s="39" t="str">
        <f>IFERROR(__xludf.DUMMYFUNCTION("IF(ISBETWEEN(B7955,60,69), ""Old"", IF(ISBETWEEN(B7955, 20, 29), ""Young"", ""Other""))"),"Other")</f>
        <v>Other</v>
      </c>
    </row>
    <row r="7956" hidden="1">
      <c r="A7956" s="40">
        <v>26218.0</v>
      </c>
      <c r="B7956" s="39">
        <f t="shared" si="1"/>
        <v>50</v>
      </c>
      <c r="C7956" s="39" t="str">
        <f>IFERROR(__xludf.DUMMYFUNCTION("IF(ISBETWEEN(B7956,60,69), ""Old"", IF(ISBETWEEN(B7956, 20, 29), ""Young"", ""Other""))"),"Other")</f>
        <v>Other</v>
      </c>
    </row>
    <row r="7957" hidden="1">
      <c r="A7957" s="40">
        <v>26219.0</v>
      </c>
      <c r="B7957" s="39">
        <f t="shared" si="1"/>
        <v>50</v>
      </c>
      <c r="C7957" s="39" t="str">
        <f>IFERROR(__xludf.DUMMYFUNCTION("IF(ISBETWEEN(B7957,60,69), ""Old"", IF(ISBETWEEN(B7957, 20, 29), ""Young"", ""Other""))"),"Other")</f>
        <v>Other</v>
      </c>
    </row>
    <row r="7958" hidden="1">
      <c r="A7958" s="40">
        <v>26220.0</v>
      </c>
      <c r="B7958" s="39">
        <f t="shared" si="1"/>
        <v>50</v>
      </c>
      <c r="C7958" s="39" t="str">
        <f>IFERROR(__xludf.DUMMYFUNCTION("IF(ISBETWEEN(B7958,60,69), ""Old"", IF(ISBETWEEN(B7958, 20, 29), ""Young"", ""Other""))"),"Other")</f>
        <v>Other</v>
      </c>
    </row>
    <row r="7959" hidden="1">
      <c r="A7959" s="40">
        <v>26221.0</v>
      </c>
      <c r="B7959" s="39">
        <f t="shared" si="1"/>
        <v>50</v>
      </c>
      <c r="C7959" s="39" t="str">
        <f>IFERROR(__xludf.DUMMYFUNCTION("IF(ISBETWEEN(B7959,60,69), ""Old"", IF(ISBETWEEN(B7959, 20, 29), ""Young"", ""Other""))"),"Other")</f>
        <v>Other</v>
      </c>
    </row>
    <row r="7960" hidden="1">
      <c r="A7960" s="40">
        <v>26222.0</v>
      </c>
      <c r="B7960" s="39">
        <f t="shared" si="1"/>
        <v>50</v>
      </c>
      <c r="C7960" s="39" t="str">
        <f>IFERROR(__xludf.DUMMYFUNCTION("IF(ISBETWEEN(B7960,60,69), ""Old"", IF(ISBETWEEN(B7960, 20, 29), ""Young"", ""Other""))"),"Other")</f>
        <v>Other</v>
      </c>
    </row>
    <row r="7961" hidden="1">
      <c r="A7961" s="40">
        <v>26223.0</v>
      </c>
      <c r="B7961" s="39">
        <f t="shared" si="1"/>
        <v>50</v>
      </c>
      <c r="C7961" s="39" t="str">
        <f>IFERROR(__xludf.DUMMYFUNCTION("IF(ISBETWEEN(B7961,60,69), ""Old"", IF(ISBETWEEN(B7961, 20, 29), ""Young"", ""Other""))"),"Other")</f>
        <v>Other</v>
      </c>
    </row>
    <row r="7962" hidden="1">
      <c r="A7962" s="40">
        <v>26224.0</v>
      </c>
      <c r="B7962" s="39">
        <f t="shared" si="1"/>
        <v>50</v>
      </c>
      <c r="C7962" s="39" t="str">
        <f>IFERROR(__xludf.DUMMYFUNCTION("IF(ISBETWEEN(B7962,60,69), ""Old"", IF(ISBETWEEN(B7962, 20, 29), ""Young"", ""Other""))"),"Other")</f>
        <v>Other</v>
      </c>
    </row>
    <row r="7963" hidden="1">
      <c r="A7963" s="40">
        <v>26225.0</v>
      </c>
      <c r="B7963" s="39">
        <f t="shared" si="1"/>
        <v>50</v>
      </c>
      <c r="C7963" s="39" t="str">
        <f>IFERROR(__xludf.DUMMYFUNCTION("IF(ISBETWEEN(B7963,60,69), ""Old"", IF(ISBETWEEN(B7963, 20, 29), ""Young"", ""Other""))"),"Other")</f>
        <v>Other</v>
      </c>
    </row>
    <row r="7964" hidden="1">
      <c r="A7964" s="40">
        <v>26226.0</v>
      </c>
      <c r="B7964" s="39">
        <f t="shared" si="1"/>
        <v>50</v>
      </c>
      <c r="C7964" s="39" t="str">
        <f>IFERROR(__xludf.DUMMYFUNCTION("IF(ISBETWEEN(B7964,60,69), ""Old"", IF(ISBETWEEN(B7964, 20, 29), ""Young"", ""Other""))"),"Other")</f>
        <v>Other</v>
      </c>
    </row>
    <row r="7965" hidden="1">
      <c r="A7965" s="40">
        <v>26227.0</v>
      </c>
      <c r="B7965" s="39">
        <f t="shared" si="1"/>
        <v>50</v>
      </c>
      <c r="C7965" s="39" t="str">
        <f>IFERROR(__xludf.DUMMYFUNCTION("IF(ISBETWEEN(B7965,60,69), ""Old"", IF(ISBETWEEN(B7965, 20, 29), ""Young"", ""Other""))"),"Other")</f>
        <v>Other</v>
      </c>
    </row>
    <row r="7966" hidden="1">
      <c r="A7966" s="40">
        <v>26228.0</v>
      </c>
      <c r="B7966" s="39">
        <f t="shared" si="1"/>
        <v>50</v>
      </c>
      <c r="C7966" s="39" t="str">
        <f>IFERROR(__xludf.DUMMYFUNCTION("IF(ISBETWEEN(B7966,60,69), ""Old"", IF(ISBETWEEN(B7966, 20, 29), ""Young"", ""Other""))"),"Other")</f>
        <v>Other</v>
      </c>
    </row>
    <row r="7967" hidden="1">
      <c r="A7967" s="40">
        <v>26229.0</v>
      </c>
      <c r="B7967" s="39">
        <f t="shared" si="1"/>
        <v>50</v>
      </c>
      <c r="C7967" s="39" t="str">
        <f>IFERROR(__xludf.DUMMYFUNCTION("IF(ISBETWEEN(B7967,60,69), ""Old"", IF(ISBETWEEN(B7967, 20, 29), ""Young"", ""Other""))"),"Other")</f>
        <v>Other</v>
      </c>
    </row>
    <row r="7968" hidden="1">
      <c r="A7968" s="40">
        <v>26230.0</v>
      </c>
      <c r="B7968" s="39">
        <f t="shared" si="1"/>
        <v>50</v>
      </c>
      <c r="C7968" s="39" t="str">
        <f>IFERROR(__xludf.DUMMYFUNCTION("IF(ISBETWEEN(B7968,60,69), ""Old"", IF(ISBETWEEN(B7968, 20, 29), ""Young"", ""Other""))"),"Other")</f>
        <v>Other</v>
      </c>
    </row>
    <row r="7969" hidden="1">
      <c r="A7969" s="40">
        <v>26231.0</v>
      </c>
      <c r="B7969" s="39">
        <f t="shared" si="1"/>
        <v>50</v>
      </c>
      <c r="C7969" s="39" t="str">
        <f>IFERROR(__xludf.DUMMYFUNCTION("IF(ISBETWEEN(B7969,60,69), ""Old"", IF(ISBETWEEN(B7969, 20, 29), ""Young"", ""Other""))"),"Other")</f>
        <v>Other</v>
      </c>
    </row>
    <row r="7970" hidden="1">
      <c r="A7970" s="40">
        <v>26232.0</v>
      </c>
      <c r="B7970" s="39">
        <f t="shared" si="1"/>
        <v>50</v>
      </c>
      <c r="C7970" s="39" t="str">
        <f>IFERROR(__xludf.DUMMYFUNCTION("IF(ISBETWEEN(B7970,60,69), ""Old"", IF(ISBETWEEN(B7970, 20, 29), ""Young"", ""Other""))"),"Other")</f>
        <v>Other</v>
      </c>
    </row>
    <row r="7971" hidden="1">
      <c r="A7971" s="40">
        <v>26233.0</v>
      </c>
      <c r="B7971" s="39">
        <f t="shared" si="1"/>
        <v>50</v>
      </c>
      <c r="C7971" s="39" t="str">
        <f>IFERROR(__xludf.DUMMYFUNCTION("IF(ISBETWEEN(B7971,60,69), ""Old"", IF(ISBETWEEN(B7971, 20, 29), ""Young"", ""Other""))"),"Other")</f>
        <v>Other</v>
      </c>
    </row>
    <row r="7972" hidden="1">
      <c r="A7972" s="40">
        <v>26234.0</v>
      </c>
      <c r="B7972" s="39">
        <f t="shared" si="1"/>
        <v>50</v>
      </c>
      <c r="C7972" s="39" t="str">
        <f>IFERROR(__xludf.DUMMYFUNCTION("IF(ISBETWEEN(B7972,60,69), ""Old"", IF(ISBETWEEN(B7972, 20, 29), ""Young"", ""Other""))"),"Other")</f>
        <v>Other</v>
      </c>
    </row>
    <row r="7973" hidden="1">
      <c r="A7973" s="40">
        <v>26235.0</v>
      </c>
      <c r="B7973" s="39">
        <f t="shared" si="1"/>
        <v>50</v>
      </c>
      <c r="C7973" s="39" t="str">
        <f>IFERROR(__xludf.DUMMYFUNCTION("IF(ISBETWEEN(B7973,60,69), ""Old"", IF(ISBETWEEN(B7973, 20, 29), ""Young"", ""Other""))"),"Other")</f>
        <v>Other</v>
      </c>
    </row>
    <row r="7974" hidden="1">
      <c r="A7974" s="40">
        <v>26236.0</v>
      </c>
      <c r="B7974" s="39">
        <f t="shared" si="1"/>
        <v>50</v>
      </c>
      <c r="C7974" s="39" t="str">
        <f>IFERROR(__xludf.DUMMYFUNCTION("IF(ISBETWEEN(B7974,60,69), ""Old"", IF(ISBETWEEN(B7974, 20, 29), ""Young"", ""Other""))"),"Other")</f>
        <v>Other</v>
      </c>
    </row>
    <row r="7975" hidden="1">
      <c r="A7975" s="40">
        <v>26237.0</v>
      </c>
      <c r="B7975" s="39">
        <f t="shared" si="1"/>
        <v>50</v>
      </c>
      <c r="C7975" s="39" t="str">
        <f>IFERROR(__xludf.DUMMYFUNCTION("IF(ISBETWEEN(B7975,60,69), ""Old"", IF(ISBETWEEN(B7975, 20, 29), ""Young"", ""Other""))"),"Other")</f>
        <v>Other</v>
      </c>
    </row>
    <row r="7976" hidden="1">
      <c r="A7976" s="40">
        <v>26238.0</v>
      </c>
      <c r="B7976" s="39">
        <f t="shared" si="1"/>
        <v>50</v>
      </c>
      <c r="C7976" s="39" t="str">
        <f>IFERROR(__xludf.DUMMYFUNCTION("IF(ISBETWEEN(B7976,60,69), ""Old"", IF(ISBETWEEN(B7976, 20, 29), ""Young"", ""Other""))"),"Other")</f>
        <v>Other</v>
      </c>
    </row>
    <row r="7977" hidden="1">
      <c r="A7977" s="40">
        <v>26239.0</v>
      </c>
      <c r="B7977" s="39">
        <f t="shared" si="1"/>
        <v>50</v>
      </c>
      <c r="C7977" s="39" t="str">
        <f>IFERROR(__xludf.DUMMYFUNCTION("IF(ISBETWEEN(B7977,60,69), ""Old"", IF(ISBETWEEN(B7977, 20, 29), ""Young"", ""Other""))"),"Other")</f>
        <v>Other</v>
      </c>
    </row>
    <row r="7978" hidden="1">
      <c r="A7978" s="40">
        <v>26240.0</v>
      </c>
      <c r="B7978" s="39">
        <f t="shared" si="1"/>
        <v>50</v>
      </c>
      <c r="C7978" s="39" t="str">
        <f>IFERROR(__xludf.DUMMYFUNCTION("IF(ISBETWEEN(B7978,60,69), ""Old"", IF(ISBETWEEN(B7978, 20, 29), ""Young"", ""Other""))"),"Other")</f>
        <v>Other</v>
      </c>
    </row>
    <row r="7979" hidden="1">
      <c r="A7979" s="40">
        <v>26241.0</v>
      </c>
      <c r="B7979" s="39">
        <f t="shared" si="1"/>
        <v>50</v>
      </c>
      <c r="C7979" s="39" t="str">
        <f>IFERROR(__xludf.DUMMYFUNCTION("IF(ISBETWEEN(B7979,60,69), ""Old"", IF(ISBETWEEN(B7979, 20, 29), ""Young"", ""Other""))"),"Other")</f>
        <v>Other</v>
      </c>
    </row>
    <row r="7980" hidden="1">
      <c r="A7980" s="40">
        <v>26242.0</v>
      </c>
      <c r="B7980" s="39">
        <f t="shared" si="1"/>
        <v>50</v>
      </c>
      <c r="C7980" s="39" t="str">
        <f>IFERROR(__xludf.DUMMYFUNCTION("IF(ISBETWEEN(B7980,60,69), ""Old"", IF(ISBETWEEN(B7980, 20, 29), ""Young"", ""Other""))"),"Other")</f>
        <v>Other</v>
      </c>
    </row>
    <row r="7981" hidden="1">
      <c r="A7981" s="40">
        <v>26243.0</v>
      </c>
      <c r="B7981" s="39">
        <f t="shared" si="1"/>
        <v>50</v>
      </c>
      <c r="C7981" s="39" t="str">
        <f>IFERROR(__xludf.DUMMYFUNCTION("IF(ISBETWEEN(B7981,60,69), ""Old"", IF(ISBETWEEN(B7981, 20, 29), ""Young"", ""Other""))"),"Other")</f>
        <v>Other</v>
      </c>
    </row>
    <row r="7982" hidden="1">
      <c r="A7982" s="40">
        <v>26244.0</v>
      </c>
      <c r="B7982" s="39">
        <f t="shared" si="1"/>
        <v>50</v>
      </c>
      <c r="C7982" s="39" t="str">
        <f>IFERROR(__xludf.DUMMYFUNCTION("IF(ISBETWEEN(B7982,60,69), ""Old"", IF(ISBETWEEN(B7982, 20, 29), ""Young"", ""Other""))"),"Other")</f>
        <v>Other</v>
      </c>
    </row>
    <row r="7983" hidden="1">
      <c r="A7983" s="40">
        <v>26245.0</v>
      </c>
      <c r="B7983" s="39">
        <f t="shared" si="1"/>
        <v>50</v>
      </c>
      <c r="C7983" s="39" t="str">
        <f>IFERROR(__xludf.DUMMYFUNCTION("IF(ISBETWEEN(B7983,60,69), ""Old"", IF(ISBETWEEN(B7983, 20, 29), ""Young"", ""Other""))"),"Other")</f>
        <v>Other</v>
      </c>
    </row>
    <row r="7984" hidden="1">
      <c r="A7984" s="40">
        <v>26246.0</v>
      </c>
      <c r="B7984" s="39">
        <f t="shared" si="1"/>
        <v>50</v>
      </c>
      <c r="C7984" s="39" t="str">
        <f>IFERROR(__xludf.DUMMYFUNCTION("IF(ISBETWEEN(B7984,60,69), ""Old"", IF(ISBETWEEN(B7984, 20, 29), ""Young"", ""Other""))"),"Other")</f>
        <v>Other</v>
      </c>
    </row>
    <row r="7985" hidden="1">
      <c r="A7985" s="40">
        <v>26247.0</v>
      </c>
      <c r="B7985" s="39">
        <f t="shared" si="1"/>
        <v>50</v>
      </c>
      <c r="C7985" s="39" t="str">
        <f>IFERROR(__xludf.DUMMYFUNCTION("IF(ISBETWEEN(B7985,60,69), ""Old"", IF(ISBETWEEN(B7985, 20, 29), ""Young"", ""Other""))"),"Other")</f>
        <v>Other</v>
      </c>
    </row>
    <row r="7986" hidden="1">
      <c r="A7986" s="40">
        <v>26248.0</v>
      </c>
      <c r="B7986" s="39">
        <f t="shared" si="1"/>
        <v>50</v>
      </c>
      <c r="C7986" s="39" t="str">
        <f>IFERROR(__xludf.DUMMYFUNCTION("IF(ISBETWEEN(B7986,60,69), ""Old"", IF(ISBETWEEN(B7986, 20, 29), ""Young"", ""Other""))"),"Other")</f>
        <v>Other</v>
      </c>
    </row>
    <row r="7987" hidden="1">
      <c r="A7987" s="40">
        <v>26249.0</v>
      </c>
      <c r="B7987" s="39">
        <f t="shared" si="1"/>
        <v>50</v>
      </c>
      <c r="C7987" s="39" t="str">
        <f>IFERROR(__xludf.DUMMYFUNCTION("IF(ISBETWEEN(B7987,60,69), ""Old"", IF(ISBETWEEN(B7987, 20, 29), ""Young"", ""Other""))"),"Other")</f>
        <v>Other</v>
      </c>
    </row>
    <row r="7988" hidden="1">
      <c r="A7988" s="40">
        <v>26250.0</v>
      </c>
      <c r="B7988" s="39">
        <f t="shared" si="1"/>
        <v>50</v>
      </c>
      <c r="C7988" s="39" t="str">
        <f>IFERROR(__xludf.DUMMYFUNCTION("IF(ISBETWEEN(B7988,60,69), ""Old"", IF(ISBETWEEN(B7988, 20, 29), ""Young"", ""Other""))"),"Other")</f>
        <v>Other</v>
      </c>
    </row>
    <row r="7989" hidden="1">
      <c r="A7989" s="40">
        <v>26251.0</v>
      </c>
      <c r="B7989" s="39">
        <f t="shared" si="1"/>
        <v>50</v>
      </c>
      <c r="C7989" s="39" t="str">
        <f>IFERROR(__xludf.DUMMYFUNCTION("IF(ISBETWEEN(B7989,60,69), ""Old"", IF(ISBETWEEN(B7989, 20, 29), ""Young"", ""Other""))"),"Other")</f>
        <v>Other</v>
      </c>
    </row>
    <row r="7990" hidden="1">
      <c r="A7990" s="40">
        <v>26252.0</v>
      </c>
      <c r="B7990" s="39">
        <f t="shared" si="1"/>
        <v>50</v>
      </c>
      <c r="C7990" s="39" t="str">
        <f>IFERROR(__xludf.DUMMYFUNCTION("IF(ISBETWEEN(B7990,60,69), ""Old"", IF(ISBETWEEN(B7990, 20, 29), ""Young"", ""Other""))"),"Other")</f>
        <v>Other</v>
      </c>
    </row>
    <row r="7991" hidden="1">
      <c r="A7991" s="40">
        <v>26253.0</v>
      </c>
      <c r="B7991" s="39">
        <f t="shared" si="1"/>
        <v>50</v>
      </c>
      <c r="C7991" s="39" t="str">
        <f>IFERROR(__xludf.DUMMYFUNCTION("IF(ISBETWEEN(B7991,60,69), ""Old"", IF(ISBETWEEN(B7991, 20, 29), ""Young"", ""Other""))"),"Other")</f>
        <v>Other</v>
      </c>
    </row>
    <row r="7992" hidden="1">
      <c r="A7992" s="40">
        <v>26254.0</v>
      </c>
      <c r="B7992" s="39">
        <f t="shared" si="1"/>
        <v>50</v>
      </c>
      <c r="C7992" s="39" t="str">
        <f>IFERROR(__xludf.DUMMYFUNCTION("IF(ISBETWEEN(B7992,60,69), ""Old"", IF(ISBETWEEN(B7992, 20, 29), ""Young"", ""Other""))"),"Other")</f>
        <v>Other</v>
      </c>
    </row>
    <row r="7993" hidden="1">
      <c r="A7993" s="40">
        <v>26255.0</v>
      </c>
      <c r="B7993" s="39">
        <f t="shared" si="1"/>
        <v>50</v>
      </c>
      <c r="C7993" s="39" t="str">
        <f>IFERROR(__xludf.DUMMYFUNCTION("IF(ISBETWEEN(B7993,60,69), ""Old"", IF(ISBETWEEN(B7993, 20, 29), ""Young"", ""Other""))"),"Other")</f>
        <v>Other</v>
      </c>
    </row>
    <row r="7994" hidden="1">
      <c r="A7994" s="40">
        <v>26256.0</v>
      </c>
      <c r="B7994" s="39">
        <f t="shared" si="1"/>
        <v>50</v>
      </c>
      <c r="C7994" s="39" t="str">
        <f>IFERROR(__xludf.DUMMYFUNCTION("IF(ISBETWEEN(B7994,60,69), ""Old"", IF(ISBETWEEN(B7994, 20, 29), ""Young"", ""Other""))"),"Other")</f>
        <v>Other</v>
      </c>
    </row>
    <row r="7995" hidden="1">
      <c r="A7995" s="40">
        <v>26257.0</v>
      </c>
      <c r="B7995" s="39">
        <f t="shared" si="1"/>
        <v>50</v>
      </c>
      <c r="C7995" s="39" t="str">
        <f>IFERROR(__xludf.DUMMYFUNCTION("IF(ISBETWEEN(B7995,60,69), ""Old"", IF(ISBETWEEN(B7995, 20, 29), ""Young"", ""Other""))"),"Other")</f>
        <v>Other</v>
      </c>
    </row>
    <row r="7996" hidden="1">
      <c r="A7996" s="40">
        <v>26258.0</v>
      </c>
      <c r="B7996" s="39">
        <f t="shared" si="1"/>
        <v>50</v>
      </c>
      <c r="C7996" s="39" t="str">
        <f>IFERROR(__xludf.DUMMYFUNCTION("IF(ISBETWEEN(B7996,60,69), ""Old"", IF(ISBETWEEN(B7996, 20, 29), ""Young"", ""Other""))"),"Other")</f>
        <v>Other</v>
      </c>
    </row>
    <row r="7997" hidden="1">
      <c r="A7997" s="40">
        <v>26259.0</v>
      </c>
      <c r="B7997" s="39">
        <f t="shared" si="1"/>
        <v>50</v>
      </c>
      <c r="C7997" s="39" t="str">
        <f>IFERROR(__xludf.DUMMYFUNCTION("IF(ISBETWEEN(B7997,60,69), ""Old"", IF(ISBETWEEN(B7997, 20, 29), ""Young"", ""Other""))"),"Other")</f>
        <v>Other</v>
      </c>
    </row>
    <row r="7998" hidden="1">
      <c r="A7998" s="40">
        <v>26260.0</v>
      </c>
      <c r="B7998" s="39">
        <f t="shared" si="1"/>
        <v>50</v>
      </c>
      <c r="C7998" s="39" t="str">
        <f>IFERROR(__xludf.DUMMYFUNCTION("IF(ISBETWEEN(B7998,60,69), ""Old"", IF(ISBETWEEN(B7998, 20, 29), ""Young"", ""Other""))"),"Other")</f>
        <v>Other</v>
      </c>
    </row>
    <row r="7999" hidden="1">
      <c r="A7999" s="40">
        <v>26261.0</v>
      </c>
      <c r="B7999" s="39">
        <f t="shared" si="1"/>
        <v>50</v>
      </c>
      <c r="C7999" s="39" t="str">
        <f>IFERROR(__xludf.DUMMYFUNCTION("IF(ISBETWEEN(B7999,60,69), ""Old"", IF(ISBETWEEN(B7999, 20, 29), ""Young"", ""Other""))"),"Other")</f>
        <v>Other</v>
      </c>
    </row>
    <row r="8000" hidden="1">
      <c r="A8000" s="40">
        <v>26262.0</v>
      </c>
      <c r="B8000" s="39">
        <f t="shared" si="1"/>
        <v>50</v>
      </c>
      <c r="C8000" s="39" t="str">
        <f>IFERROR(__xludf.DUMMYFUNCTION("IF(ISBETWEEN(B8000,60,69), ""Old"", IF(ISBETWEEN(B8000, 20, 29), ""Young"", ""Other""))"),"Other")</f>
        <v>Other</v>
      </c>
    </row>
    <row r="8001" hidden="1">
      <c r="A8001" s="40">
        <v>26263.0</v>
      </c>
      <c r="B8001" s="39">
        <f t="shared" si="1"/>
        <v>50</v>
      </c>
      <c r="C8001" s="39" t="str">
        <f>IFERROR(__xludf.DUMMYFUNCTION("IF(ISBETWEEN(B8001,60,69), ""Old"", IF(ISBETWEEN(B8001, 20, 29), ""Young"", ""Other""))"),"Other")</f>
        <v>Other</v>
      </c>
    </row>
    <row r="8002" hidden="1">
      <c r="A8002" s="40">
        <v>26264.0</v>
      </c>
      <c r="B8002" s="39">
        <f t="shared" si="1"/>
        <v>50</v>
      </c>
      <c r="C8002" s="39" t="str">
        <f>IFERROR(__xludf.DUMMYFUNCTION("IF(ISBETWEEN(B8002,60,69), ""Old"", IF(ISBETWEEN(B8002, 20, 29), ""Young"", ""Other""))"),"Other")</f>
        <v>Other</v>
      </c>
    </row>
    <row r="8003" hidden="1">
      <c r="A8003" s="40">
        <v>26265.0</v>
      </c>
      <c r="B8003" s="39">
        <f t="shared" si="1"/>
        <v>50</v>
      </c>
      <c r="C8003" s="39" t="str">
        <f>IFERROR(__xludf.DUMMYFUNCTION("IF(ISBETWEEN(B8003,60,69), ""Old"", IF(ISBETWEEN(B8003, 20, 29), ""Young"", ""Other""))"),"Other")</f>
        <v>Other</v>
      </c>
    </row>
    <row r="8004" hidden="1">
      <c r="A8004" s="40">
        <v>26266.0</v>
      </c>
      <c r="B8004" s="39">
        <f t="shared" si="1"/>
        <v>50</v>
      </c>
      <c r="C8004" s="39" t="str">
        <f>IFERROR(__xludf.DUMMYFUNCTION("IF(ISBETWEEN(B8004,60,69), ""Old"", IF(ISBETWEEN(B8004, 20, 29), ""Young"", ""Other""))"),"Other")</f>
        <v>Other</v>
      </c>
    </row>
    <row r="8005" hidden="1">
      <c r="A8005" s="40">
        <v>26267.0</v>
      </c>
      <c r="B8005" s="39">
        <f t="shared" si="1"/>
        <v>50</v>
      </c>
      <c r="C8005" s="39" t="str">
        <f>IFERROR(__xludf.DUMMYFUNCTION("IF(ISBETWEEN(B8005,60,69), ""Old"", IF(ISBETWEEN(B8005, 20, 29), ""Young"", ""Other""))"),"Other")</f>
        <v>Other</v>
      </c>
    </row>
    <row r="8006" hidden="1">
      <c r="A8006" s="40">
        <v>26268.0</v>
      </c>
      <c r="B8006" s="39">
        <f t="shared" si="1"/>
        <v>50</v>
      </c>
      <c r="C8006" s="39" t="str">
        <f>IFERROR(__xludf.DUMMYFUNCTION("IF(ISBETWEEN(B8006,60,69), ""Old"", IF(ISBETWEEN(B8006, 20, 29), ""Young"", ""Other""))"),"Other")</f>
        <v>Other</v>
      </c>
    </row>
    <row r="8007" hidden="1">
      <c r="A8007" s="40">
        <v>26269.0</v>
      </c>
      <c r="B8007" s="39">
        <f t="shared" si="1"/>
        <v>50</v>
      </c>
      <c r="C8007" s="39" t="str">
        <f>IFERROR(__xludf.DUMMYFUNCTION("IF(ISBETWEEN(B8007,60,69), ""Old"", IF(ISBETWEEN(B8007, 20, 29), ""Young"", ""Other""))"),"Other")</f>
        <v>Other</v>
      </c>
    </row>
    <row r="8008" hidden="1">
      <c r="A8008" s="40">
        <v>26270.0</v>
      </c>
      <c r="B8008" s="39">
        <f t="shared" si="1"/>
        <v>50</v>
      </c>
      <c r="C8008" s="39" t="str">
        <f>IFERROR(__xludf.DUMMYFUNCTION("IF(ISBETWEEN(B8008,60,69), ""Old"", IF(ISBETWEEN(B8008, 20, 29), ""Young"", ""Other""))"),"Other")</f>
        <v>Other</v>
      </c>
    </row>
    <row r="8009" hidden="1">
      <c r="A8009" s="40">
        <v>26271.0</v>
      </c>
      <c r="B8009" s="39">
        <f t="shared" si="1"/>
        <v>50</v>
      </c>
      <c r="C8009" s="39" t="str">
        <f>IFERROR(__xludf.DUMMYFUNCTION("IF(ISBETWEEN(B8009,60,69), ""Old"", IF(ISBETWEEN(B8009, 20, 29), ""Young"", ""Other""))"),"Other")</f>
        <v>Other</v>
      </c>
    </row>
    <row r="8010" hidden="1">
      <c r="A8010" s="40">
        <v>26272.0</v>
      </c>
      <c r="B8010" s="39">
        <f t="shared" si="1"/>
        <v>50</v>
      </c>
      <c r="C8010" s="39" t="str">
        <f>IFERROR(__xludf.DUMMYFUNCTION("IF(ISBETWEEN(B8010,60,69), ""Old"", IF(ISBETWEEN(B8010, 20, 29), ""Young"", ""Other""))"),"Other")</f>
        <v>Other</v>
      </c>
    </row>
    <row r="8011" hidden="1">
      <c r="A8011" s="40">
        <v>26273.0</v>
      </c>
      <c r="B8011" s="39">
        <f t="shared" si="1"/>
        <v>50</v>
      </c>
      <c r="C8011" s="39" t="str">
        <f>IFERROR(__xludf.DUMMYFUNCTION("IF(ISBETWEEN(B8011,60,69), ""Old"", IF(ISBETWEEN(B8011, 20, 29), ""Young"", ""Other""))"),"Other")</f>
        <v>Other</v>
      </c>
    </row>
    <row r="8012" hidden="1">
      <c r="A8012" s="40">
        <v>26274.0</v>
      </c>
      <c r="B8012" s="39">
        <f t="shared" si="1"/>
        <v>50</v>
      </c>
      <c r="C8012" s="39" t="str">
        <f>IFERROR(__xludf.DUMMYFUNCTION("IF(ISBETWEEN(B8012,60,69), ""Old"", IF(ISBETWEEN(B8012, 20, 29), ""Young"", ""Other""))"),"Other")</f>
        <v>Other</v>
      </c>
    </row>
    <row r="8013" hidden="1">
      <c r="A8013" s="40">
        <v>26275.0</v>
      </c>
      <c r="B8013" s="39">
        <f t="shared" si="1"/>
        <v>50</v>
      </c>
      <c r="C8013" s="39" t="str">
        <f>IFERROR(__xludf.DUMMYFUNCTION("IF(ISBETWEEN(B8013,60,69), ""Old"", IF(ISBETWEEN(B8013, 20, 29), ""Young"", ""Other""))"),"Other")</f>
        <v>Other</v>
      </c>
    </row>
    <row r="8014" hidden="1">
      <c r="A8014" s="40">
        <v>26276.0</v>
      </c>
      <c r="B8014" s="39">
        <f t="shared" si="1"/>
        <v>50</v>
      </c>
      <c r="C8014" s="39" t="str">
        <f>IFERROR(__xludf.DUMMYFUNCTION("IF(ISBETWEEN(B8014,60,69), ""Old"", IF(ISBETWEEN(B8014, 20, 29), ""Young"", ""Other""))"),"Other")</f>
        <v>Other</v>
      </c>
    </row>
    <row r="8015" hidden="1">
      <c r="A8015" s="40">
        <v>26277.0</v>
      </c>
      <c r="B8015" s="39">
        <f t="shared" si="1"/>
        <v>50</v>
      </c>
      <c r="C8015" s="39" t="str">
        <f>IFERROR(__xludf.DUMMYFUNCTION("IF(ISBETWEEN(B8015,60,69), ""Old"", IF(ISBETWEEN(B8015, 20, 29), ""Young"", ""Other""))"),"Other")</f>
        <v>Other</v>
      </c>
    </row>
    <row r="8016" hidden="1">
      <c r="A8016" s="40">
        <v>26278.0</v>
      </c>
      <c r="B8016" s="39">
        <f t="shared" si="1"/>
        <v>50</v>
      </c>
      <c r="C8016" s="39" t="str">
        <f>IFERROR(__xludf.DUMMYFUNCTION("IF(ISBETWEEN(B8016,60,69), ""Old"", IF(ISBETWEEN(B8016, 20, 29), ""Young"", ""Other""))"),"Other")</f>
        <v>Other</v>
      </c>
    </row>
    <row r="8017" hidden="1">
      <c r="A8017" s="40">
        <v>26279.0</v>
      </c>
      <c r="B8017" s="39">
        <f t="shared" si="1"/>
        <v>50</v>
      </c>
      <c r="C8017" s="39" t="str">
        <f>IFERROR(__xludf.DUMMYFUNCTION("IF(ISBETWEEN(B8017,60,69), ""Old"", IF(ISBETWEEN(B8017, 20, 29), ""Young"", ""Other""))"),"Other")</f>
        <v>Other</v>
      </c>
    </row>
    <row r="8018" hidden="1">
      <c r="A8018" s="40">
        <v>26280.0</v>
      </c>
      <c r="B8018" s="39">
        <f t="shared" si="1"/>
        <v>50</v>
      </c>
      <c r="C8018" s="39" t="str">
        <f>IFERROR(__xludf.DUMMYFUNCTION("IF(ISBETWEEN(B8018,60,69), ""Old"", IF(ISBETWEEN(B8018, 20, 29), ""Young"", ""Other""))"),"Other")</f>
        <v>Other</v>
      </c>
    </row>
    <row r="8019" hidden="1">
      <c r="A8019" s="40">
        <v>26281.0</v>
      </c>
      <c r="B8019" s="39">
        <f t="shared" si="1"/>
        <v>50</v>
      </c>
      <c r="C8019" s="39" t="str">
        <f>IFERROR(__xludf.DUMMYFUNCTION("IF(ISBETWEEN(B8019,60,69), ""Old"", IF(ISBETWEEN(B8019, 20, 29), ""Young"", ""Other""))"),"Other")</f>
        <v>Other</v>
      </c>
    </row>
    <row r="8020" hidden="1">
      <c r="A8020" s="40">
        <v>26282.0</v>
      </c>
      <c r="B8020" s="39">
        <f t="shared" si="1"/>
        <v>50</v>
      </c>
      <c r="C8020" s="39" t="str">
        <f>IFERROR(__xludf.DUMMYFUNCTION("IF(ISBETWEEN(B8020,60,69), ""Old"", IF(ISBETWEEN(B8020, 20, 29), ""Young"", ""Other""))"),"Other")</f>
        <v>Other</v>
      </c>
    </row>
    <row r="8021" hidden="1">
      <c r="A8021" s="40">
        <v>26283.0</v>
      </c>
      <c r="B8021" s="39">
        <f t="shared" si="1"/>
        <v>50</v>
      </c>
      <c r="C8021" s="39" t="str">
        <f>IFERROR(__xludf.DUMMYFUNCTION("IF(ISBETWEEN(B8021,60,69), ""Old"", IF(ISBETWEEN(B8021, 20, 29), ""Young"", ""Other""))"),"Other")</f>
        <v>Other</v>
      </c>
    </row>
    <row r="8022" hidden="1">
      <c r="A8022" s="40">
        <v>26284.0</v>
      </c>
      <c r="B8022" s="39">
        <f t="shared" si="1"/>
        <v>50</v>
      </c>
      <c r="C8022" s="39" t="str">
        <f>IFERROR(__xludf.DUMMYFUNCTION("IF(ISBETWEEN(B8022,60,69), ""Old"", IF(ISBETWEEN(B8022, 20, 29), ""Young"", ""Other""))"),"Other")</f>
        <v>Other</v>
      </c>
    </row>
    <row r="8023" hidden="1">
      <c r="A8023" s="40">
        <v>26285.0</v>
      </c>
      <c r="B8023" s="39">
        <f t="shared" si="1"/>
        <v>50</v>
      </c>
      <c r="C8023" s="39" t="str">
        <f>IFERROR(__xludf.DUMMYFUNCTION("IF(ISBETWEEN(B8023,60,69), ""Old"", IF(ISBETWEEN(B8023, 20, 29), ""Young"", ""Other""))"),"Other")</f>
        <v>Other</v>
      </c>
    </row>
    <row r="8024" hidden="1">
      <c r="A8024" s="40">
        <v>26286.0</v>
      </c>
      <c r="B8024" s="39">
        <f t="shared" si="1"/>
        <v>50</v>
      </c>
      <c r="C8024" s="39" t="str">
        <f>IFERROR(__xludf.DUMMYFUNCTION("IF(ISBETWEEN(B8024,60,69), ""Old"", IF(ISBETWEEN(B8024, 20, 29), ""Young"", ""Other""))"),"Other")</f>
        <v>Other</v>
      </c>
    </row>
    <row r="8025" hidden="1">
      <c r="A8025" s="40">
        <v>26287.0</v>
      </c>
      <c r="B8025" s="39">
        <f t="shared" si="1"/>
        <v>50</v>
      </c>
      <c r="C8025" s="39" t="str">
        <f>IFERROR(__xludf.DUMMYFUNCTION("IF(ISBETWEEN(B8025,60,69), ""Old"", IF(ISBETWEEN(B8025, 20, 29), ""Young"", ""Other""))"),"Other")</f>
        <v>Other</v>
      </c>
    </row>
    <row r="8026" hidden="1">
      <c r="A8026" s="40">
        <v>26288.0</v>
      </c>
      <c r="B8026" s="39">
        <f t="shared" si="1"/>
        <v>50</v>
      </c>
      <c r="C8026" s="39" t="str">
        <f>IFERROR(__xludf.DUMMYFUNCTION("IF(ISBETWEEN(B8026,60,69), ""Old"", IF(ISBETWEEN(B8026, 20, 29), ""Young"", ""Other""))"),"Other")</f>
        <v>Other</v>
      </c>
    </row>
    <row r="8027" hidden="1">
      <c r="A8027" s="40">
        <v>26289.0</v>
      </c>
      <c r="B8027" s="39">
        <f t="shared" si="1"/>
        <v>50</v>
      </c>
      <c r="C8027" s="39" t="str">
        <f>IFERROR(__xludf.DUMMYFUNCTION("IF(ISBETWEEN(B8027,60,69), ""Old"", IF(ISBETWEEN(B8027, 20, 29), ""Young"", ""Other""))"),"Other")</f>
        <v>Other</v>
      </c>
    </row>
    <row r="8028" hidden="1">
      <c r="A8028" s="40">
        <v>26290.0</v>
      </c>
      <c r="B8028" s="39">
        <f t="shared" si="1"/>
        <v>50</v>
      </c>
      <c r="C8028" s="39" t="str">
        <f>IFERROR(__xludf.DUMMYFUNCTION("IF(ISBETWEEN(B8028,60,69), ""Old"", IF(ISBETWEEN(B8028, 20, 29), ""Young"", ""Other""))"),"Other")</f>
        <v>Other</v>
      </c>
    </row>
    <row r="8029" hidden="1">
      <c r="A8029" s="40">
        <v>26291.0</v>
      </c>
      <c r="B8029" s="39">
        <f t="shared" si="1"/>
        <v>50</v>
      </c>
      <c r="C8029" s="39" t="str">
        <f>IFERROR(__xludf.DUMMYFUNCTION("IF(ISBETWEEN(B8029,60,69), ""Old"", IF(ISBETWEEN(B8029, 20, 29), ""Young"", ""Other""))"),"Other")</f>
        <v>Other</v>
      </c>
    </row>
    <row r="8030" hidden="1">
      <c r="A8030" s="40">
        <v>26292.0</v>
      </c>
      <c r="B8030" s="39">
        <f t="shared" si="1"/>
        <v>50</v>
      </c>
      <c r="C8030" s="39" t="str">
        <f>IFERROR(__xludf.DUMMYFUNCTION("IF(ISBETWEEN(B8030,60,69), ""Old"", IF(ISBETWEEN(B8030, 20, 29), ""Young"", ""Other""))"),"Other")</f>
        <v>Other</v>
      </c>
    </row>
    <row r="8031" hidden="1">
      <c r="A8031" s="40">
        <v>26293.0</v>
      </c>
      <c r="B8031" s="39">
        <f t="shared" si="1"/>
        <v>50</v>
      </c>
      <c r="C8031" s="39" t="str">
        <f>IFERROR(__xludf.DUMMYFUNCTION("IF(ISBETWEEN(B8031,60,69), ""Old"", IF(ISBETWEEN(B8031, 20, 29), ""Young"", ""Other""))"),"Other")</f>
        <v>Other</v>
      </c>
    </row>
    <row r="8032" hidden="1">
      <c r="A8032" s="40">
        <v>26294.0</v>
      </c>
      <c r="B8032" s="39">
        <f t="shared" si="1"/>
        <v>50</v>
      </c>
      <c r="C8032" s="39" t="str">
        <f>IFERROR(__xludf.DUMMYFUNCTION("IF(ISBETWEEN(B8032,60,69), ""Old"", IF(ISBETWEEN(B8032, 20, 29), ""Young"", ""Other""))"),"Other")</f>
        <v>Other</v>
      </c>
    </row>
    <row r="8033" hidden="1">
      <c r="A8033" s="40">
        <v>26295.0</v>
      </c>
      <c r="B8033" s="39">
        <f t="shared" si="1"/>
        <v>50</v>
      </c>
      <c r="C8033" s="39" t="str">
        <f>IFERROR(__xludf.DUMMYFUNCTION("IF(ISBETWEEN(B8033,60,69), ""Old"", IF(ISBETWEEN(B8033, 20, 29), ""Young"", ""Other""))"),"Other")</f>
        <v>Other</v>
      </c>
    </row>
    <row r="8034" hidden="1">
      <c r="A8034" s="40">
        <v>26296.0</v>
      </c>
      <c r="B8034" s="39">
        <f t="shared" si="1"/>
        <v>50</v>
      </c>
      <c r="C8034" s="39" t="str">
        <f>IFERROR(__xludf.DUMMYFUNCTION("IF(ISBETWEEN(B8034,60,69), ""Old"", IF(ISBETWEEN(B8034, 20, 29), ""Young"", ""Other""))"),"Other")</f>
        <v>Other</v>
      </c>
    </row>
    <row r="8035" hidden="1">
      <c r="A8035" s="40">
        <v>26297.0</v>
      </c>
      <c r="B8035" s="39">
        <f t="shared" si="1"/>
        <v>50</v>
      </c>
      <c r="C8035" s="39" t="str">
        <f>IFERROR(__xludf.DUMMYFUNCTION("IF(ISBETWEEN(B8035,60,69), ""Old"", IF(ISBETWEEN(B8035, 20, 29), ""Young"", ""Other""))"),"Other")</f>
        <v>Other</v>
      </c>
    </row>
    <row r="8036" hidden="1">
      <c r="A8036" s="40">
        <v>26298.0</v>
      </c>
      <c r="B8036" s="39">
        <f t="shared" si="1"/>
        <v>50</v>
      </c>
      <c r="C8036" s="39" t="str">
        <f>IFERROR(__xludf.DUMMYFUNCTION("IF(ISBETWEEN(B8036,60,69), ""Old"", IF(ISBETWEEN(B8036, 20, 29), ""Young"", ""Other""))"),"Other")</f>
        <v>Other</v>
      </c>
    </row>
    <row r="8037" hidden="1">
      <c r="A8037" s="40">
        <v>26299.0</v>
      </c>
      <c r="B8037" s="39">
        <f t="shared" si="1"/>
        <v>50</v>
      </c>
      <c r="C8037" s="39" t="str">
        <f>IFERROR(__xludf.DUMMYFUNCTION("IF(ISBETWEEN(B8037,60,69), ""Old"", IF(ISBETWEEN(B8037, 20, 29), ""Young"", ""Other""))"),"Other")</f>
        <v>Other</v>
      </c>
    </row>
    <row r="8038" hidden="1">
      <c r="A8038" s="40">
        <v>26300.0</v>
      </c>
      <c r="B8038" s="39">
        <f t="shared" si="1"/>
        <v>49</v>
      </c>
      <c r="C8038" s="39" t="str">
        <f>IFERROR(__xludf.DUMMYFUNCTION("IF(ISBETWEEN(B8038,60,69), ""Old"", IF(ISBETWEEN(B8038, 20, 29), ""Young"", ""Other""))"),"Other")</f>
        <v>Other</v>
      </c>
    </row>
    <row r="8039" hidden="1">
      <c r="A8039" s="40">
        <v>26301.0</v>
      </c>
      <c r="B8039" s="39">
        <f t="shared" si="1"/>
        <v>49</v>
      </c>
      <c r="C8039" s="39" t="str">
        <f>IFERROR(__xludf.DUMMYFUNCTION("IF(ISBETWEEN(B8039,60,69), ""Old"", IF(ISBETWEEN(B8039, 20, 29), ""Young"", ""Other""))"),"Other")</f>
        <v>Other</v>
      </c>
    </row>
    <row r="8040" hidden="1">
      <c r="A8040" s="40">
        <v>26302.0</v>
      </c>
      <c r="B8040" s="39">
        <f t="shared" si="1"/>
        <v>49</v>
      </c>
      <c r="C8040" s="39" t="str">
        <f>IFERROR(__xludf.DUMMYFUNCTION("IF(ISBETWEEN(B8040,60,69), ""Old"", IF(ISBETWEEN(B8040, 20, 29), ""Young"", ""Other""))"),"Other")</f>
        <v>Other</v>
      </c>
    </row>
    <row r="8041" hidden="1">
      <c r="A8041" s="40">
        <v>26303.0</v>
      </c>
      <c r="B8041" s="39">
        <f t="shared" si="1"/>
        <v>49</v>
      </c>
      <c r="C8041" s="39" t="str">
        <f>IFERROR(__xludf.DUMMYFUNCTION("IF(ISBETWEEN(B8041,60,69), ""Old"", IF(ISBETWEEN(B8041, 20, 29), ""Young"", ""Other""))"),"Other")</f>
        <v>Other</v>
      </c>
    </row>
    <row r="8042" hidden="1">
      <c r="A8042" s="40">
        <v>26304.0</v>
      </c>
      <c r="B8042" s="39">
        <f t="shared" si="1"/>
        <v>49</v>
      </c>
      <c r="C8042" s="39" t="str">
        <f>IFERROR(__xludf.DUMMYFUNCTION("IF(ISBETWEEN(B8042,60,69), ""Old"", IF(ISBETWEEN(B8042, 20, 29), ""Young"", ""Other""))"),"Other")</f>
        <v>Other</v>
      </c>
    </row>
    <row r="8043" hidden="1">
      <c r="A8043" s="40">
        <v>26305.0</v>
      </c>
      <c r="B8043" s="39">
        <f t="shared" si="1"/>
        <v>49</v>
      </c>
      <c r="C8043" s="39" t="str">
        <f>IFERROR(__xludf.DUMMYFUNCTION("IF(ISBETWEEN(B8043,60,69), ""Old"", IF(ISBETWEEN(B8043, 20, 29), ""Young"", ""Other""))"),"Other")</f>
        <v>Other</v>
      </c>
    </row>
    <row r="8044" hidden="1">
      <c r="A8044" s="40">
        <v>26306.0</v>
      </c>
      <c r="B8044" s="39">
        <f t="shared" si="1"/>
        <v>49</v>
      </c>
      <c r="C8044" s="39" t="str">
        <f>IFERROR(__xludf.DUMMYFUNCTION("IF(ISBETWEEN(B8044,60,69), ""Old"", IF(ISBETWEEN(B8044, 20, 29), ""Young"", ""Other""))"),"Other")</f>
        <v>Other</v>
      </c>
    </row>
    <row r="8045" hidden="1">
      <c r="A8045" s="40">
        <v>26307.0</v>
      </c>
      <c r="B8045" s="39">
        <f t="shared" si="1"/>
        <v>49</v>
      </c>
      <c r="C8045" s="39" t="str">
        <f>IFERROR(__xludf.DUMMYFUNCTION("IF(ISBETWEEN(B8045,60,69), ""Old"", IF(ISBETWEEN(B8045, 20, 29), ""Young"", ""Other""))"),"Other")</f>
        <v>Other</v>
      </c>
    </row>
    <row r="8046" hidden="1">
      <c r="A8046" s="40">
        <v>26308.0</v>
      </c>
      <c r="B8046" s="39">
        <f t="shared" si="1"/>
        <v>49</v>
      </c>
      <c r="C8046" s="39" t="str">
        <f>IFERROR(__xludf.DUMMYFUNCTION("IF(ISBETWEEN(B8046,60,69), ""Old"", IF(ISBETWEEN(B8046, 20, 29), ""Young"", ""Other""))"),"Other")</f>
        <v>Other</v>
      </c>
    </row>
    <row r="8047" hidden="1">
      <c r="A8047" s="40">
        <v>26309.0</v>
      </c>
      <c r="B8047" s="39">
        <f t="shared" si="1"/>
        <v>49</v>
      </c>
      <c r="C8047" s="39" t="str">
        <f>IFERROR(__xludf.DUMMYFUNCTION("IF(ISBETWEEN(B8047,60,69), ""Old"", IF(ISBETWEEN(B8047, 20, 29), ""Young"", ""Other""))"),"Other")</f>
        <v>Other</v>
      </c>
    </row>
    <row r="8048" hidden="1">
      <c r="A8048" s="40">
        <v>26310.0</v>
      </c>
      <c r="B8048" s="39">
        <f t="shared" si="1"/>
        <v>49</v>
      </c>
      <c r="C8048" s="39" t="str">
        <f>IFERROR(__xludf.DUMMYFUNCTION("IF(ISBETWEEN(B8048,60,69), ""Old"", IF(ISBETWEEN(B8048, 20, 29), ""Young"", ""Other""))"),"Other")</f>
        <v>Other</v>
      </c>
    </row>
    <row r="8049" hidden="1">
      <c r="A8049" s="40">
        <v>26311.0</v>
      </c>
      <c r="B8049" s="39">
        <f t="shared" si="1"/>
        <v>49</v>
      </c>
      <c r="C8049" s="39" t="str">
        <f>IFERROR(__xludf.DUMMYFUNCTION("IF(ISBETWEEN(B8049,60,69), ""Old"", IF(ISBETWEEN(B8049, 20, 29), ""Young"", ""Other""))"),"Other")</f>
        <v>Other</v>
      </c>
    </row>
    <row r="8050" hidden="1">
      <c r="A8050" s="40">
        <v>26312.0</v>
      </c>
      <c r="B8050" s="39">
        <f t="shared" si="1"/>
        <v>49</v>
      </c>
      <c r="C8050" s="39" t="str">
        <f>IFERROR(__xludf.DUMMYFUNCTION("IF(ISBETWEEN(B8050,60,69), ""Old"", IF(ISBETWEEN(B8050, 20, 29), ""Young"", ""Other""))"),"Other")</f>
        <v>Other</v>
      </c>
    </row>
    <row r="8051" hidden="1">
      <c r="A8051" s="40">
        <v>26313.0</v>
      </c>
      <c r="B8051" s="39">
        <f t="shared" si="1"/>
        <v>49</v>
      </c>
      <c r="C8051" s="39" t="str">
        <f>IFERROR(__xludf.DUMMYFUNCTION("IF(ISBETWEEN(B8051,60,69), ""Old"", IF(ISBETWEEN(B8051, 20, 29), ""Young"", ""Other""))"),"Other")</f>
        <v>Other</v>
      </c>
    </row>
    <row r="8052" hidden="1">
      <c r="A8052" s="40">
        <v>26314.0</v>
      </c>
      <c r="B8052" s="39">
        <f t="shared" si="1"/>
        <v>49</v>
      </c>
      <c r="C8052" s="39" t="str">
        <f>IFERROR(__xludf.DUMMYFUNCTION("IF(ISBETWEEN(B8052,60,69), ""Old"", IF(ISBETWEEN(B8052, 20, 29), ""Young"", ""Other""))"),"Other")</f>
        <v>Other</v>
      </c>
    </row>
    <row r="8053" hidden="1">
      <c r="A8053" s="40">
        <v>26315.0</v>
      </c>
      <c r="B8053" s="39">
        <f t="shared" si="1"/>
        <v>49</v>
      </c>
      <c r="C8053" s="39" t="str">
        <f>IFERROR(__xludf.DUMMYFUNCTION("IF(ISBETWEEN(B8053,60,69), ""Old"", IF(ISBETWEEN(B8053, 20, 29), ""Young"", ""Other""))"),"Other")</f>
        <v>Other</v>
      </c>
    </row>
    <row r="8054" hidden="1">
      <c r="A8054" s="40">
        <v>26316.0</v>
      </c>
      <c r="B8054" s="39">
        <f t="shared" si="1"/>
        <v>49</v>
      </c>
      <c r="C8054" s="39" t="str">
        <f>IFERROR(__xludf.DUMMYFUNCTION("IF(ISBETWEEN(B8054,60,69), ""Old"", IF(ISBETWEEN(B8054, 20, 29), ""Young"", ""Other""))"),"Other")</f>
        <v>Other</v>
      </c>
    </row>
    <row r="8055" hidden="1">
      <c r="A8055" s="40">
        <v>26317.0</v>
      </c>
      <c r="B8055" s="39">
        <f t="shared" si="1"/>
        <v>49</v>
      </c>
      <c r="C8055" s="39" t="str">
        <f>IFERROR(__xludf.DUMMYFUNCTION("IF(ISBETWEEN(B8055,60,69), ""Old"", IF(ISBETWEEN(B8055, 20, 29), ""Young"", ""Other""))"),"Other")</f>
        <v>Other</v>
      </c>
    </row>
    <row r="8056" hidden="1">
      <c r="A8056" s="40">
        <v>26318.0</v>
      </c>
      <c r="B8056" s="39">
        <f t="shared" si="1"/>
        <v>49</v>
      </c>
      <c r="C8056" s="39" t="str">
        <f>IFERROR(__xludf.DUMMYFUNCTION("IF(ISBETWEEN(B8056,60,69), ""Old"", IF(ISBETWEEN(B8056, 20, 29), ""Young"", ""Other""))"),"Other")</f>
        <v>Other</v>
      </c>
    </row>
    <row r="8057" hidden="1">
      <c r="A8057" s="40">
        <v>26319.0</v>
      </c>
      <c r="B8057" s="39">
        <f t="shared" si="1"/>
        <v>49</v>
      </c>
      <c r="C8057" s="39" t="str">
        <f>IFERROR(__xludf.DUMMYFUNCTION("IF(ISBETWEEN(B8057,60,69), ""Old"", IF(ISBETWEEN(B8057, 20, 29), ""Young"", ""Other""))"),"Other")</f>
        <v>Other</v>
      </c>
    </row>
    <row r="8058" hidden="1">
      <c r="A8058" s="40">
        <v>26320.0</v>
      </c>
      <c r="B8058" s="39">
        <f t="shared" si="1"/>
        <v>49</v>
      </c>
      <c r="C8058" s="39" t="str">
        <f>IFERROR(__xludf.DUMMYFUNCTION("IF(ISBETWEEN(B8058,60,69), ""Old"", IF(ISBETWEEN(B8058, 20, 29), ""Young"", ""Other""))"),"Other")</f>
        <v>Other</v>
      </c>
    </row>
    <row r="8059" hidden="1">
      <c r="A8059" s="40">
        <v>26321.0</v>
      </c>
      <c r="B8059" s="39">
        <f t="shared" si="1"/>
        <v>49</v>
      </c>
      <c r="C8059" s="39" t="str">
        <f>IFERROR(__xludf.DUMMYFUNCTION("IF(ISBETWEEN(B8059,60,69), ""Old"", IF(ISBETWEEN(B8059, 20, 29), ""Young"", ""Other""))"),"Other")</f>
        <v>Other</v>
      </c>
    </row>
    <row r="8060" hidden="1">
      <c r="A8060" s="40">
        <v>26322.0</v>
      </c>
      <c r="B8060" s="39">
        <f t="shared" si="1"/>
        <v>49</v>
      </c>
      <c r="C8060" s="39" t="str">
        <f>IFERROR(__xludf.DUMMYFUNCTION("IF(ISBETWEEN(B8060,60,69), ""Old"", IF(ISBETWEEN(B8060, 20, 29), ""Young"", ""Other""))"),"Other")</f>
        <v>Other</v>
      </c>
    </row>
    <row r="8061" hidden="1">
      <c r="A8061" s="40">
        <v>26323.0</v>
      </c>
      <c r="B8061" s="39">
        <f t="shared" si="1"/>
        <v>49</v>
      </c>
      <c r="C8061" s="39" t="str">
        <f>IFERROR(__xludf.DUMMYFUNCTION("IF(ISBETWEEN(B8061,60,69), ""Old"", IF(ISBETWEEN(B8061, 20, 29), ""Young"", ""Other""))"),"Other")</f>
        <v>Other</v>
      </c>
    </row>
    <row r="8062" hidden="1">
      <c r="A8062" s="40">
        <v>26324.0</v>
      </c>
      <c r="B8062" s="39">
        <f t="shared" si="1"/>
        <v>49</v>
      </c>
      <c r="C8062" s="39" t="str">
        <f>IFERROR(__xludf.DUMMYFUNCTION("IF(ISBETWEEN(B8062,60,69), ""Old"", IF(ISBETWEEN(B8062, 20, 29), ""Young"", ""Other""))"),"Other")</f>
        <v>Other</v>
      </c>
    </row>
    <row r="8063" hidden="1">
      <c r="A8063" s="40">
        <v>26325.0</v>
      </c>
      <c r="B8063" s="39">
        <f t="shared" si="1"/>
        <v>49</v>
      </c>
      <c r="C8063" s="39" t="str">
        <f>IFERROR(__xludf.DUMMYFUNCTION("IF(ISBETWEEN(B8063,60,69), ""Old"", IF(ISBETWEEN(B8063, 20, 29), ""Young"", ""Other""))"),"Other")</f>
        <v>Other</v>
      </c>
    </row>
    <row r="8064" hidden="1">
      <c r="A8064" s="40">
        <v>26326.0</v>
      </c>
      <c r="B8064" s="39">
        <f t="shared" si="1"/>
        <v>49</v>
      </c>
      <c r="C8064" s="39" t="str">
        <f>IFERROR(__xludf.DUMMYFUNCTION("IF(ISBETWEEN(B8064,60,69), ""Old"", IF(ISBETWEEN(B8064, 20, 29), ""Young"", ""Other""))"),"Other")</f>
        <v>Other</v>
      </c>
    </row>
    <row r="8065" hidden="1">
      <c r="A8065" s="40">
        <v>26327.0</v>
      </c>
      <c r="B8065" s="39">
        <f t="shared" si="1"/>
        <v>49</v>
      </c>
      <c r="C8065" s="39" t="str">
        <f>IFERROR(__xludf.DUMMYFUNCTION("IF(ISBETWEEN(B8065,60,69), ""Old"", IF(ISBETWEEN(B8065, 20, 29), ""Young"", ""Other""))"),"Other")</f>
        <v>Other</v>
      </c>
    </row>
    <row r="8066" hidden="1">
      <c r="A8066" s="40">
        <v>26328.0</v>
      </c>
      <c r="B8066" s="39">
        <f t="shared" si="1"/>
        <v>49</v>
      </c>
      <c r="C8066" s="39" t="str">
        <f>IFERROR(__xludf.DUMMYFUNCTION("IF(ISBETWEEN(B8066,60,69), ""Old"", IF(ISBETWEEN(B8066, 20, 29), ""Young"", ""Other""))"),"Other")</f>
        <v>Other</v>
      </c>
    </row>
    <row r="8067" hidden="1">
      <c r="A8067" s="40">
        <v>26329.0</v>
      </c>
      <c r="B8067" s="39">
        <f t="shared" si="1"/>
        <v>49</v>
      </c>
      <c r="C8067" s="39" t="str">
        <f>IFERROR(__xludf.DUMMYFUNCTION("IF(ISBETWEEN(B8067,60,69), ""Old"", IF(ISBETWEEN(B8067, 20, 29), ""Young"", ""Other""))"),"Other")</f>
        <v>Other</v>
      </c>
    </row>
    <row r="8068" hidden="1">
      <c r="A8068" s="40">
        <v>26330.0</v>
      </c>
      <c r="B8068" s="39">
        <f t="shared" si="1"/>
        <v>49</v>
      </c>
      <c r="C8068" s="39" t="str">
        <f>IFERROR(__xludf.DUMMYFUNCTION("IF(ISBETWEEN(B8068,60,69), ""Old"", IF(ISBETWEEN(B8068, 20, 29), ""Young"", ""Other""))"),"Other")</f>
        <v>Other</v>
      </c>
    </row>
    <row r="8069" hidden="1">
      <c r="A8069" s="40">
        <v>26331.0</v>
      </c>
      <c r="B8069" s="39">
        <f t="shared" si="1"/>
        <v>49</v>
      </c>
      <c r="C8069" s="39" t="str">
        <f>IFERROR(__xludf.DUMMYFUNCTION("IF(ISBETWEEN(B8069,60,69), ""Old"", IF(ISBETWEEN(B8069, 20, 29), ""Young"", ""Other""))"),"Other")</f>
        <v>Other</v>
      </c>
    </row>
    <row r="8070" hidden="1">
      <c r="A8070" s="40">
        <v>26332.0</v>
      </c>
      <c r="B8070" s="39">
        <f t="shared" si="1"/>
        <v>49</v>
      </c>
      <c r="C8070" s="39" t="str">
        <f>IFERROR(__xludf.DUMMYFUNCTION("IF(ISBETWEEN(B8070,60,69), ""Old"", IF(ISBETWEEN(B8070, 20, 29), ""Young"", ""Other""))"),"Other")</f>
        <v>Other</v>
      </c>
    </row>
    <row r="8071" hidden="1">
      <c r="A8071" s="40">
        <v>26333.0</v>
      </c>
      <c r="B8071" s="39">
        <f t="shared" si="1"/>
        <v>49</v>
      </c>
      <c r="C8071" s="39" t="str">
        <f>IFERROR(__xludf.DUMMYFUNCTION("IF(ISBETWEEN(B8071,60,69), ""Old"", IF(ISBETWEEN(B8071, 20, 29), ""Young"", ""Other""))"),"Other")</f>
        <v>Other</v>
      </c>
    </row>
    <row r="8072" hidden="1">
      <c r="A8072" s="40">
        <v>26334.0</v>
      </c>
      <c r="B8072" s="39">
        <f t="shared" si="1"/>
        <v>49</v>
      </c>
      <c r="C8072" s="39" t="str">
        <f>IFERROR(__xludf.DUMMYFUNCTION("IF(ISBETWEEN(B8072,60,69), ""Old"", IF(ISBETWEEN(B8072, 20, 29), ""Young"", ""Other""))"),"Other")</f>
        <v>Other</v>
      </c>
    </row>
    <row r="8073" hidden="1">
      <c r="A8073" s="40">
        <v>26335.0</v>
      </c>
      <c r="B8073" s="39">
        <f t="shared" si="1"/>
        <v>49</v>
      </c>
      <c r="C8073" s="39" t="str">
        <f>IFERROR(__xludf.DUMMYFUNCTION("IF(ISBETWEEN(B8073,60,69), ""Old"", IF(ISBETWEEN(B8073, 20, 29), ""Young"", ""Other""))"),"Other")</f>
        <v>Other</v>
      </c>
    </row>
    <row r="8074" hidden="1">
      <c r="A8074" s="40">
        <v>26336.0</v>
      </c>
      <c r="B8074" s="39">
        <f t="shared" si="1"/>
        <v>49</v>
      </c>
      <c r="C8074" s="39" t="str">
        <f>IFERROR(__xludf.DUMMYFUNCTION("IF(ISBETWEEN(B8074,60,69), ""Old"", IF(ISBETWEEN(B8074, 20, 29), ""Young"", ""Other""))"),"Other")</f>
        <v>Other</v>
      </c>
    </row>
    <row r="8075" hidden="1">
      <c r="A8075" s="40">
        <v>26337.0</v>
      </c>
      <c r="B8075" s="39">
        <f t="shared" si="1"/>
        <v>49</v>
      </c>
      <c r="C8075" s="39" t="str">
        <f>IFERROR(__xludf.DUMMYFUNCTION("IF(ISBETWEEN(B8075,60,69), ""Old"", IF(ISBETWEEN(B8075, 20, 29), ""Young"", ""Other""))"),"Other")</f>
        <v>Other</v>
      </c>
    </row>
    <row r="8076" hidden="1">
      <c r="A8076" s="40">
        <v>26338.0</v>
      </c>
      <c r="B8076" s="39">
        <f t="shared" si="1"/>
        <v>49</v>
      </c>
      <c r="C8076" s="39" t="str">
        <f>IFERROR(__xludf.DUMMYFUNCTION("IF(ISBETWEEN(B8076,60,69), ""Old"", IF(ISBETWEEN(B8076, 20, 29), ""Young"", ""Other""))"),"Other")</f>
        <v>Other</v>
      </c>
    </row>
    <row r="8077" hidden="1">
      <c r="A8077" s="40">
        <v>26339.0</v>
      </c>
      <c r="B8077" s="39">
        <f t="shared" si="1"/>
        <v>49</v>
      </c>
      <c r="C8077" s="39" t="str">
        <f>IFERROR(__xludf.DUMMYFUNCTION("IF(ISBETWEEN(B8077,60,69), ""Old"", IF(ISBETWEEN(B8077, 20, 29), ""Young"", ""Other""))"),"Other")</f>
        <v>Other</v>
      </c>
    </row>
    <row r="8078" hidden="1">
      <c r="A8078" s="40">
        <v>26340.0</v>
      </c>
      <c r="B8078" s="39">
        <f t="shared" si="1"/>
        <v>49</v>
      </c>
      <c r="C8078" s="39" t="str">
        <f>IFERROR(__xludf.DUMMYFUNCTION("IF(ISBETWEEN(B8078,60,69), ""Old"", IF(ISBETWEEN(B8078, 20, 29), ""Young"", ""Other""))"),"Other")</f>
        <v>Other</v>
      </c>
    </row>
    <row r="8079" hidden="1">
      <c r="A8079" s="40">
        <v>26341.0</v>
      </c>
      <c r="B8079" s="39">
        <f t="shared" si="1"/>
        <v>49</v>
      </c>
      <c r="C8079" s="39" t="str">
        <f>IFERROR(__xludf.DUMMYFUNCTION("IF(ISBETWEEN(B8079,60,69), ""Old"", IF(ISBETWEEN(B8079, 20, 29), ""Young"", ""Other""))"),"Other")</f>
        <v>Other</v>
      </c>
    </row>
    <row r="8080" hidden="1">
      <c r="A8080" s="40">
        <v>26342.0</v>
      </c>
      <c r="B8080" s="39">
        <f t="shared" si="1"/>
        <v>49</v>
      </c>
      <c r="C8080" s="39" t="str">
        <f>IFERROR(__xludf.DUMMYFUNCTION("IF(ISBETWEEN(B8080,60,69), ""Old"", IF(ISBETWEEN(B8080, 20, 29), ""Young"", ""Other""))"),"Other")</f>
        <v>Other</v>
      </c>
    </row>
    <row r="8081" hidden="1">
      <c r="A8081" s="40">
        <v>26343.0</v>
      </c>
      <c r="B8081" s="39">
        <f t="shared" si="1"/>
        <v>49</v>
      </c>
      <c r="C8081" s="39" t="str">
        <f>IFERROR(__xludf.DUMMYFUNCTION("IF(ISBETWEEN(B8081,60,69), ""Old"", IF(ISBETWEEN(B8081, 20, 29), ""Young"", ""Other""))"),"Other")</f>
        <v>Other</v>
      </c>
    </row>
    <row r="8082" hidden="1">
      <c r="A8082" s="40">
        <v>26344.0</v>
      </c>
      <c r="B8082" s="39">
        <f t="shared" si="1"/>
        <v>49</v>
      </c>
      <c r="C8082" s="39" t="str">
        <f>IFERROR(__xludf.DUMMYFUNCTION("IF(ISBETWEEN(B8082,60,69), ""Old"", IF(ISBETWEEN(B8082, 20, 29), ""Young"", ""Other""))"),"Other")</f>
        <v>Other</v>
      </c>
    </row>
    <row r="8083" hidden="1">
      <c r="A8083" s="40">
        <v>26345.0</v>
      </c>
      <c r="B8083" s="39">
        <f t="shared" si="1"/>
        <v>49</v>
      </c>
      <c r="C8083" s="39" t="str">
        <f>IFERROR(__xludf.DUMMYFUNCTION("IF(ISBETWEEN(B8083,60,69), ""Old"", IF(ISBETWEEN(B8083, 20, 29), ""Young"", ""Other""))"),"Other")</f>
        <v>Other</v>
      </c>
    </row>
    <row r="8084" hidden="1">
      <c r="A8084" s="40">
        <v>26346.0</v>
      </c>
      <c r="B8084" s="39">
        <f t="shared" si="1"/>
        <v>49</v>
      </c>
      <c r="C8084" s="39" t="str">
        <f>IFERROR(__xludf.DUMMYFUNCTION("IF(ISBETWEEN(B8084,60,69), ""Old"", IF(ISBETWEEN(B8084, 20, 29), ""Young"", ""Other""))"),"Other")</f>
        <v>Other</v>
      </c>
    </row>
    <row r="8085" hidden="1">
      <c r="A8085" s="40">
        <v>26347.0</v>
      </c>
      <c r="B8085" s="39">
        <f t="shared" si="1"/>
        <v>49</v>
      </c>
      <c r="C8085" s="39" t="str">
        <f>IFERROR(__xludf.DUMMYFUNCTION("IF(ISBETWEEN(B8085,60,69), ""Old"", IF(ISBETWEEN(B8085, 20, 29), ""Young"", ""Other""))"),"Other")</f>
        <v>Other</v>
      </c>
    </row>
    <row r="8086" hidden="1">
      <c r="A8086" s="40">
        <v>26348.0</v>
      </c>
      <c r="B8086" s="39">
        <f t="shared" si="1"/>
        <v>49</v>
      </c>
      <c r="C8086" s="39" t="str">
        <f>IFERROR(__xludf.DUMMYFUNCTION("IF(ISBETWEEN(B8086,60,69), ""Old"", IF(ISBETWEEN(B8086, 20, 29), ""Young"", ""Other""))"),"Other")</f>
        <v>Other</v>
      </c>
    </row>
    <row r="8087" hidden="1">
      <c r="A8087" s="40">
        <v>26349.0</v>
      </c>
      <c r="B8087" s="39">
        <f t="shared" si="1"/>
        <v>49</v>
      </c>
      <c r="C8087" s="39" t="str">
        <f>IFERROR(__xludf.DUMMYFUNCTION("IF(ISBETWEEN(B8087,60,69), ""Old"", IF(ISBETWEEN(B8087, 20, 29), ""Young"", ""Other""))"),"Other")</f>
        <v>Other</v>
      </c>
    </row>
    <row r="8088" hidden="1">
      <c r="A8088" s="40">
        <v>26350.0</v>
      </c>
      <c r="B8088" s="39">
        <f t="shared" si="1"/>
        <v>49</v>
      </c>
      <c r="C8088" s="39" t="str">
        <f>IFERROR(__xludf.DUMMYFUNCTION("IF(ISBETWEEN(B8088,60,69), ""Old"", IF(ISBETWEEN(B8088, 20, 29), ""Young"", ""Other""))"),"Other")</f>
        <v>Other</v>
      </c>
    </row>
    <row r="8089" hidden="1">
      <c r="A8089" s="40">
        <v>26351.0</v>
      </c>
      <c r="B8089" s="39">
        <f t="shared" si="1"/>
        <v>49</v>
      </c>
      <c r="C8089" s="39" t="str">
        <f>IFERROR(__xludf.DUMMYFUNCTION("IF(ISBETWEEN(B8089,60,69), ""Old"", IF(ISBETWEEN(B8089, 20, 29), ""Young"", ""Other""))"),"Other")</f>
        <v>Other</v>
      </c>
    </row>
    <row r="8090" hidden="1">
      <c r="A8090" s="40">
        <v>26352.0</v>
      </c>
      <c r="B8090" s="39">
        <f t="shared" si="1"/>
        <v>49</v>
      </c>
      <c r="C8090" s="39" t="str">
        <f>IFERROR(__xludf.DUMMYFUNCTION("IF(ISBETWEEN(B8090,60,69), ""Old"", IF(ISBETWEEN(B8090, 20, 29), ""Young"", ""Other""))"),"Other")</f>
        <v>Other</v>
      </c>
    </row>
    <row r="8091" hidden="1">
      <c r="A8091" s="40">
        <v>26353.0</v>
      </c>
      <c r="B8091" s="39">
        <f t="shared" si="1"/>
        <v>49</v>
      </c>
      <c r="C8091" s="39" t="str">
        <f>IFERROR(__xludf.DUMMYFUNCTION("IF(ISBETWEEN(B8091,60,69), ""Old"", IF(ISBETWEEN(B8091, 20, 29), ""Young"", ""Other""))"),"Other")</f>
        <v>Other</v>
      </c>
    </row>
    <row r="8092" hidden="1">
      <c r="A8092" s="40">
        <v>26354.0</v>
      </c>
      <c r="B8092" s="39">
        <f t="shared" si="1"/>
        <v>49</v>
      </c>
      <c r="C8092" s="39" t="str">
        <f>IFERROR(__xludf.DUMMYFUNCTION("IF(ISBETWEEN(B8092,60,69), ""Old"", IF(ISBETWEEN(B8092, 20, 29), ""Young"", ""Other""))"),"Other")</f>
        <v>Other</v>
      </c>
    </row>
    <row r="8093" hidden="1">
      <c r="A8093" s="40">
        <v>26355.0</v>
      </c>
      <c r="B8093" s="39">
        <f t="shared" si="1"/>
        <v>49</v>
      </c>
      <c r="C8093" s="39" t="str">
        <f>IFERROR(__xludf.DUMMYFUNCTION("IF(ISBETWEEN(B8093,60,69), ""Old"", IF(ISBETWEEN(B8093, 20, 29), ""Young"", ""Other""))"),"Other")</f>
        <v>Other</v>
      </c>
    </row>
    <row r="8094" hidden="1">
      <c r="A8094" s="40">
        <v>26356.0</v>
      </c>
      <c r="B8094" s="39">
        <f t="shared" si="1"/>
        <v>49</v>
      </c>
      <c r="C8094" s="39" t="str">
        <f>IFERROR(__xludf.DUMMYFUNCTION("IF(ISBETWEEN(B8094,60,69), ""Old"", IF(ISBETWEEN(B8094, 20, 29), ""Young"", ""Other""))"),"Other")</f>
        <v>Other</v>
      </c>
    </row>
    <row r="8095" hidden="1">
      <c r="A8095" s="40">
        <v>26357.0</v>
      </c>
      <c r="B8095" s="39">
        <f t="shared" si="1"/>
        <v>49</v>
      </c>
      <c r="C8095" s="39" t="str">
        <f>IFERROR(__xludf.DUMMYFUNCTION("IF(ISBETWEEN(B8095,60,69), ""Old"", IF(ISBETWEEN(B8095, 20, 29), ""Young"", ""Other""))"),"Other")</f>
        <v>Other</v>
      </c>
    </row>
    <row r="8096" hidden="1">
      <c r="A8096" s="40">
        <v>26358.0</v>
      </c>
      <c r="B8096" s="39">
        <f t="shared" si="1"/>
        <v>49</v>
      </c>
      <c r="C8096" s="39" t="str">
        <f>IFERROR(__xludf.DUMMYFUNCTION("IF(ISBETWEEN(B8096,60,69), ""Old"", IF(ISBETWEEN(B8096, 20, 29), ""Young"", ""Other""))"),"Other")</f>
        <v>Other</v>
      </c>
    </row>
    <row r="8097" hidden="1">
      <c r="A8097" s="40">
        <v>26359.0</v>
      </c>
      <c r="B8097" s="39">
        <f t="shared" si="1"/>
        <v>49</v>
      </c>
      <c r="C8097" s="39" t="str">
        <f>IFERROR(__xludf.DUMMYFUNCTION("IF(ISBETWEEN(B8097,60,69), ""Old"", IF(ISBETWEEN(B8097, 20, 29), ""Young"", ""Other""))"),"Other")</f>
        <v>Other</v>
      </c>
    </row>
    <row r="8098" hidden="1">
      <c r="A8098" s="40">
        <v>26360.0</v>
      </c>
      <c r="B8098" s="39">
        <f t="shared" si="1"/>
        <v>49</v>
      </c>
      <c r="C8098" s="39" t="str">
        <f>IFERROR(__xludf.DUMMYFUNCTION("IF(ISBETWEEN(B8098,60,69), ""Old"", IF(ISBETWEEN(B8098, 20, 29), ""Young"", ""Other""))"),"Other")</f>
        <v>Other</v>
      </c>
    </row>
    <row r="8099" hidden="1">
      <c r="A8099" s="40">
        <v>26361.0</v>
      </c>
      <c r="B8099" s="39">
        <f t="shared" si="1"/>
        <v>49</v>
      </c>
      <c r="C8099" s="39" t="str">
        <f>IFERROR(__xludf.DUMMYFUNCTION("IF(ISBETWEEN(B8099,60,69), ""Old"", IF(ISBETWEEN(B8099, 20, 29), ""Young"", ""Other""))"),"Other")</f>
        <v>Other</v>
      </c>
    </row>
    <row r="8100" hidden="1">
      <c r="A8100" s="40">
        <v>26362.0</v>
      </c>
      <c r="B8100" s="39">
        <f t="shared" si="1"/>
        <v>49</v>
      </c>
      <c r="C8100" s="39" t="str">
        <f>IFERROR(__xludf.DUMMYFUNCTION("IF(ISBETWEEN(B8100,60,69), ""Old"", IF(ISBETWEEN(B8100, 20, 29), ""Young"", ""Other""))"),"Other")</f>
        <v>Other</v>
      </c>
    </row>
    <row r="8101" hidden="1">
      <c r="A8101" s="40">
        <v>26363.0</v>
      </c>
      <c r="B8101" s="39">
        <f t="shared" si="1"/>
        <v>49</v>
      </c>
      <c r="C8101" s="39" t="str">
        <f>IFERROR(__xludf.DUMMYFUNCTION("IF(ISBETWEEN(B8101,60,69), ""Old"", IF(ISBETWEEN(B8101, 20, 29), ""Young"", ""Other""))"),"Other")</f>
        <v>Other</v>
      </c>
    </row>
    <row r="8102" hidden="1">
      <c r="A8102" s="40">
        <v>26364.0</v>
      </c>
      <c r="B8102" s="39">
        <f t="shared" si="1"/>
        <v>49</v>
      </c>
      <c r="C8102" s="39" t="str">
        <f>IFERROR(__xludf.DUMMYFUNCTION("IF(ISBETWEEN(B8102,60,69), ""Old"", IF(ISBETWEEN(B8102, 20, 29), ""Young"", ""Other""))"),"Other")</f>
        <v>Other</v>
      </c>
    </row>
    <row r="8103" hidden="1">
      <c r="A8103" s="40">
        <v>26365.0</v>
      </c>
      <c r="B8103" s="39">
        <f t="shared" si="1"/>
        <v>49</v>
      </c>
      <c r="C8103" s="39" t="str">
        <f>IFERROR(__xludf.DUMMYFUNCTION("IF(ISBETWEEN(B8103,60,69), ""Old"", IF(ISBETWEEN(B8103, 20, 29), ""Young"", ""Other""))"),"Other")</f>
        <v>Other</v>
      </c>
    </row>
    <row r="8104" hidden="1">
      <c r="A8104" s="40">
        <v>26366.0</v>
      </c>
      <c r="B8104" s="39">
        <f t="shared" si="1"/>
        <v>49</v>
      </c>
      <c r="C8104" s="39" t="str">
        <f>IFERROR(__xludf.DUMMYFUNCTION("IF(ISBETWEEN(B8104,60,69), ""Old"", IF(ISBETWEEN(B8104, 20, 29), ""Young"", ""Other""))"),"Other")</f>
        <v>Other</v>
      </c>
    </row>
    <row r="8105" hidden="1">
      <c r="A8105" s="40">
        <v>26367.0</v>
      </c>
      <c r="B8105" s="39">
        <f t="shared" si="1"/>
        <v>49</v>
      </c>
      <c r="C8105" s="39" t="str">
        <f>IFERROR(__xludf.DUMMYFUNCTION("IF(ISBETWEEN(B8105,60,69), ""Old"", IF(ISBETWEEN(B8105, 20, 29), ""Young"", ""Other""))"),"Other")</f>
        <v>Other</v>
      </c>
    </row>
    <row r="8106" hidden="1">
      <c r="A8106" s="40">
        <v>26368.0</v>
      </c>
      <c r="B8106" s="39">
        <f t="shared" si="1"/>
        <v>49</v>
      </c>
      <c r="C8106" s="39" t="str">
        <f>IFERROR(__xludf.DUMMYFUNCTION("IF(ISBETWEEN(B8106,60,69), ""Old"", IF(ISBETWEEN(B8106, 20, 29), ""Young"", ""Other""))"),"Other")</f>
        <v>Other</v>
      </c>
    </row>
    <row r="8107" hidden="1">
      <c r="A8107" s="40">
        <v>26369.0</v>
      </c>
      <c r="B8107" s="39">
        <f t="shared" si="1"/>
        <v>49</v>
      </c>
      <c r="C8107" s="39" t="str">
        <f>IFERROR(__xludf.DUMMYFUNCTION("IF(ISBETWEEN(B8107,60,69), ""Old"", IF(ISBETWEEN(B8107, 20, 29), ""Young"", ""Other""))"),"Other")</f>
        <v>Other</v>
      </c>
    </row>
    <row r="8108" hidden="1">
      <c r="A8108" s="40">
        <v>26370.0</v>
      </c>
      <c r="B8108" s="39">
        <f t="shared" si="1"/>
        <v>49</v>
      </c>
      <c r="C8108" s="39" t="str">
        <f>IFERROR(__xludf.DUMMYFUNCTION("IF(ISBETWEEN(B8108,60,69), ""Old"", IF(ISBETWEEN(B8108, 20, 29), ""Young"", ""Other""))"),"Other")</f>
        <v>Other</v>
      </c>
    </row>
    <row r="8109" hidden="1">
      <c r="A8109" s="40">
        <v>26371.0</v>
      </c>
      <c r="B8109" s="39">
        <f t="shared" si="1"/>
        <v>49</v>
      </c>
      <c r="C8109" s="39" t="str">
        <f>IFERROR(__xludf.DUMMYFUNCTION("IF(ISBETWEEN(B8109,60,69), ""Old"", IF(ISBETWEEN(B8109, 20, 29), ""Young"", ""Other""))"),"Other")</f>
        <v>Other</v>
      </c>
    </row>
    <row r="8110" hidden="1">
      <c r="A8110" s="40">
        <v>26372.0</v>
      </c>
      <c r="B8110" s="39">
        <f t="shared" si="1"/>
        <v>49</v>
      </c>
      <c r="C8110" s="39" t="str">
        <f>IFERROR(__xludf.DUMMYFUNCTION("IF(ISBETWEEN(B8110,60,69), ""Old"", IF(ISBETWEEN(B8110, 20, 29), ""Young"", ""Other""))"),"Other")</f>
        <v>Other</v>
      </c>
    </row>
    <row r="8111" hidden="1">
      <c r="A8111" s="40">
        <v>26373.0</v>
      </c>
      <c r="B8111" s="39">
        <f t="shared" si="1"/>
        <v>49</v>
      </c>
      <c r="C8111" s="39" t="str">
        <f>IFERROR(__xludf.DUMMYFUNCTION("IF(ISBETWEEN(B8111,60,69), ""Old"", IF(ISBETWEEN(B8111, 20, 29), ""Young"", ""Other""))"),"Other")</f>
        <v>Other</v>
      </c>
    </row>
    <row r="8112" hidden="1">
      <c r="A8112" s="40">
        <v>26374.0</v>
      </c>
      <c r="B8112" s="39">
        <f t="shared" si="1"/>
        <v>49</v>
      </c>
      <c r="C8112" s="39" t="str">
        <f>IFERROR(__xludf.DUMMYFUNCTION("IF(ISBETWEEN(B8112,60,69), ""Old"", IF(ISBETWEEN(B8112, 20, 29), ""Young"", ""Other""))"),"Other")</f>
        <v>Other</v>
      </c>
    </row>
    <row r="8113" hidden="1">
      <c r="A8113" s="40">
        <v>26375.0</v>
      </c>
      <c r="B8113" s="39">
        <f t="shared" si="1"/>
        <v>49</v>
      </c>
      <c r="C8113" s="39" t="str">
        <f>IFERROR(__xludf.DUMMYFUNCTION("IF(ISBETWEEN(B8113,60,69), ""Old"", IF(ISBETWEEN(B8113, 20, 29), ""Young"", ""Other""))"),"Other")</f>
        <v>Other</v>
      </c>
    </row>
    <row r="8114" hidden="1">
      <c r="A8114" s="40">
        <v>26376.0</v>
      </c>
      <c r="B8114" s="39">
        <f t="shared" si="1"/>
        <v>49</v>
      </c>
      <c r="C8114" s="39" t="str">
        <f>IFERROR(__xludf.DUMMYFUNCTION("IF(ISBETWEEN(B8114,60,69), ""Old"", IF(ISBETWEEN(B8114, 20, 29), ""Young"", ""Other""))"),"Other")</f>
        <v>Other</v>
      </c>
    </row>
    <row r="8115" hidden="1">
      <c r="A8115" s="40">
        <v>26377.0</v>
      </c>
      <c r="B8115" s="39">
        <f t="shared" si="1"/>
        <v>49</v>
      </c>
      <c r="C8115" s="39" t="str">
        <f>IFERROR(__xludf.DUMMYFUNCTION("IF(ISBETWEEN(B8115,60,69), ""Old"", IF(ISBETWEEN(B8115, 20, 29), ""Young"", ""Other""))"),"Other")</f>
        <v>Other</v>
      </c>
    </row>
    <row r="8116" hidden="1">
      <c r="A8116" s="40">
        <v>26378.0</v>
      </c>
      <c r="B8116" s="39">
        <f t="shared" si="1"/>
        <v>49</v>
      </c>
      <c r="C8116" s="39" t="str">
        <f>IFERROR(__xludf.DUMMYFUNCTION("IF(ISBETWEEN(B8116,60,69), ""Old"", IF(ISBETWEEN(B8116, 20, 29), ""Young"", ""Other""))"),"Other")</f>
        <v>Other</v>
      </c>
    </row>
    <row r="8117" hidden="1">
      <c r="A8117" s="40">
        <v>26379.0</v>
      </c>
      <c r="B8117" s="39">
        <f t="shared" si="1"/>
        <v>49</v>
      </c>
      <c r="C8117" s="39" t="str">
        <f>IFERROR(__xludf.DUMMYFUNCTION("IF(ISBETWEEN(B8117,60,69), ""Old"", IF(ISBETWEEN(B8117, 20, 29), ""Young"", ""Other""))"),"Other")</f>
        <v>Other</v>
      </c>
    </row>
    <row r="8118" hidden="1">
      <c r="A8118" s="40">
        <v>26380.0</v>
      </c>
      <c r="B8118" s="39">
        <f t="shared" si="1"/>
        <v>49</v>
      </c>
      <c r="C8118" s="39" t="str">
        <f>IFERROR(__xludf.DUMMYFUNCTION("IF(ISBETWEEN(B8118,60,69), ""Old"", IF(ISBETWEEN(B8118, 20, 29), ""Young"", ""Other""))"),"Other")</f>
        <v>Other</v>
      </c>
    </row>
    <row r="8119" hidden="1">
      <c r="A8119" s="40">
        <v>26381.0</v>
      </c>
      <c r="B8119" s="39">
        <f t="shared" si="1"/>
        <v>49</v>
      </c>
      <c r="C8119" s="39" t="str">
        <f>IFERROR(__xludf.DUMMYFUNCTION("IF(ISBETWEEN(B8119,60,69), ""Old"", IF(ISBETWEEN(B8119, 20, 29), ""Young"", ""Other""))"),"Other")</f>
        <v>Other</v>
      </c>
    </row>
    <row r="8120" hidden="1">
      <c r="A8120" s="40">
        <v>26382.0</v>
      </c>
      <c r="B8120" s="39">
        <f t="shared" si="1"/>
        <v>49</v>
      </c>
      <c r="C8120" s="39" t="str">
        <f>IFERROR(__xludf.DUMMYFUNCTION("IF(ISBETWEEN(B8120,60,69), ""Old"", IF(ISBETWEEN(B8120, 20, 29), ""Young"", ""Other""))"),"Other")</f>
        <v>Other</v>
      </c>
    </row>
    <row r="8121" hidden="1">
      <c r="A8121" s="40">
        <v>26383.0</v>
      </c>
      <c r="B8121" s="39">
        <f t="shared" si="1"/>
        <v>49</v>
      </c>
      <c r="C8121" s="39" t="str">
        <f>IFERROR(__xludf.DUMMYFUNCTION("IF(ISBETWEEN(B8121,60,69), ""Old"", IF(ISBETWEEN(B8121, 20, 29), ""Young"", ""Other""))"),"Other")</f>
        <v>Other</v>
      </c>
    </row>
    <row r="8122" hidden="1">
      <c r="A8122" s="40">
        <v>26384.0</v>
      </c>
      <c r="B8122" s="39">
        <f t="shared" si="1"/>
        <v>49</v>
      </c>
      <c r="C8122" s="39" t="str">
        <f>IFERROR(__xludf.DUMMYFUNCTION("IF(ISBETWEEN(B8122,60,69), ""Old"", IF(ISBETWEEN(B8122, 20, 29), ""Young"", ""Other""))"),"Other")</f>
        <v>Other</v>
      </c>
    </row>
    <row r="8123" hidden="1">
      <c r="A8123" s="40">
        <v>26385.0</v>
      </c>
      <c r="B8123" s="39">
        <f t="shared" si="1"/>
        <v>49</v>
      </c>
      <c r="C8123" s="39" t="str">
        <f>IFERROR(__xludf.DUMMYFUNCTION("IF(ISBETWEEN(B8123,60,69), ""Old"", IF(ISBETWEEN(B8123, 20, 29), ""Young"", ""Other""))"),"Other")</f>
        <v>Other</v>
      </c>
    </row>
    <row r="8124" hidden="1">
      <c r="A8124" s="40">
        <v>26386.0</v>
      </c>
      <c r="B8124" s="39">
        <f t="shared" si="1"/>
        <v>49</v>
      </c>
      <c r="C8124" s="39" t="str">
        <f>IFERROR(__xludf.DUMMYFUNCTION("IF(ISBETWEEN(B8124,60,69), ""Old"", IF(ISBETWEEN(B8124, 20, 29), ""Young"", ""Other""))"),"Other")</f>
        <v>Other</v>
      </c>
    </row>
    <row r="8125" hidden="1">
      <c r="A8125" s="40">
        <v>26387.0</v>
      </c>
      <c r="B8125" s="39">
        <f t="shared" si="1"/>
        <v>49</v>
      </c>
      <c r="C8125" s="39" t="str">
        <f>IFERROR(__xludf.DUMMYFUNCTION("IF(ISBETWEEN(B8125,60,69), ""Old"", IF(ISBETWEEN(B8125, 20, 29), ""Young"", ""Other""))"),"Other")</f>
        <v>Other</v>
      </c>
    </row>
    <row r="8126" hidden="1">
      <c r="A8126" s="40">
        <v>26388.0</v>
      </c>
      <c r="B8126" s="39">
        <f t="shared" si="1"/>
        <v>49</v>
      </c>
      <c r="C8126" s="39" t="str">
        <f>IFERROR(__xludf.DUMMYFUNCTION("IF(ISBETWEEN(B8126,60,69), ""Old"", IF(ISBETWEEN(B8126, 20, 29), ""Young"", ""Other""))"),"Other")</f>
        <v>Other</v>
      </c>
    </row>
    <row r="8127" hidden="1">
      <c r="A8127" s="40">
        <v>26389.0</v>
      </c>
      <c r="B8127" s="39">
        <f t="shared" si="1"/>
        <v>49</v>
      </c>
      <c r="C8127" s="39" t="str">
        <f>IFERROR(__xludf.DUMMYFUNCTION("IF(ISBETWEEN(B8127,60,69), ""Old"", IF(ISBETWEEN(B8127, 20, 29), ""Young"", ""Other""))"),"Other")</f>
        <v>Other</v>
      </c>
    </row>
    <row r="8128" hidden="1">
      <c r="A8128" s="40">
        <v>26390.0</v>
      </c>
      <c r="B8128" s="39">
        <f t="shared" si="1"/>
        <v>49</v>
      </c>
      <c r="C8128" s="39" t="str">
        <f>IFERROR(__xludf.DUMMYFUNCTION("IF(ISBETWEEN(B8128,60,69), ""Old"", IF(ISBETWEEN(B8128, 20, 29), ""Young"", ""Other""))"),"Other")</f>
        <v>Other</v>
      </c>
    </row>
    <row r="8129" hidden="1">
      <c r="A8129" s="40">
        <v>26391.0</v>
      </c>
      <c r="B8129" s="39">
        <f t="shared" si="1"/>
        <v>49</v>
      </c>
      <c r="C8129" s="39" t="str">
        <f>IFERROR(__xludf.DUMMYFUNCTION("IF(ISBETWEEN(B8129,60,69), ""Old"", IF(ISBETWEEN(B8129, 20, 29), ""Young"", ""Other""))"),"Other")</f>
        <v>Other</v>
      </c>
    </row>
    <row r="8130" hidden="1">
      <c r="A8130" s="40">
        <v>26392.0</v>
      </c>
      <c r="B8130" s="39">
        <f t="shared" si="1"/>
        <v>49</v>
      </c>
      <c r="C8130" s="39" t="str">
        <f>IFERROR(__xludf.DUMMYFUNCTION("IF(ISBETWEEN(B8130,60,69), ""Old"", IF(ISBETWEEN(B8130, 20, 29), ""Young"", ""Other""))"),"Other")</f>
        <v>Other</v>
      </c>
    </row>
    <row r="8131" hidden="1">
      <c r="A8131" s="40">
        <v>26393.0</v>
      </c>
      <c r="B8131" s="39">
        <f t="shared" si="1"/>
        <v>49</v>
      </c>
      <c r="C8131" s="39" t="str">
        <f>IFERROR(__xludf.DUMMYFUNCTION("IF(ISBETWEEN(B8131,60,69), ""Old"", IF(ISBETWEEN(B8131, 20, 29), ""Young"", ""Other""))"),"Other")</f>
        <v>Other</v>
      </c>
    </row>
    <row r="8132" hidden="1">
      <c r="A8132" s="40">
        <v>26394.0</v>
      </c>
      <c r="B8132" s="39">
        <f t="shared" si="1"/>
        <v>49</v>
      </c>
      <c r="C8132" s="39" t="str">
        <f>IFERROR(__xludf.DUMMYFUNCTION("IF(ISBETWEEN(B8132,60,69), ""Old"", IF(ISBETWEEN(B8132, 20, 29), ""Young"", ""Other""))"),"Other")</f>
        <v>Other</v>
      </c>
    </row>
    <row r="8133" hidden="1">
      <c r="A8133" s="40">
        <v>26395.0</v>
      </c>
      <c r="B8133" s="39">
        <f t="shared" si="1"/>
        <v>49</v>
      </c>
      <c r="C8133" s="39" t="str">
        <f>IFERROR(__xludf.DUMMYFUNCTION("IF(ISBETWEEN(B8133,60,69), ""Old"", IF(ISBETWEEN(B8133, 20, 29), ""Young"", ""Other""))"),"Other")</f>
        <v>Other</v>
      </c>
    </row>
    <row r="8134" hidden="1">
      <c r="A8134" s="40">
        <v>26396.0</v>
      </c>
      <c r="B8134" s="39">
        <f t="shared" si="1"/>
        <v>49</v>
      </c>
      <c r="C8134" s="39" t="str">
        <f>IFERROR(__xludf.DUMMYFUNCTION("IF(ISBETWEEN(B8134,60,69), ""Old"", IF(ISBETWEEN(B8134, 20, 29), ""Young"", ""Other""))"),"Other")</f>
        <v>Other</v>
      </c>
    </row>
    <row r="8135" hidden="1">
      <c r="A8135" s="40">
        <v>26397.0</v>
      </c>
      <c r="B8135" s="39">
        <f t="shared" si="1"/>
        <v>49</v>
      </c>
      <c r="C8135" s="39" t="str">
        <f>IFERROR(__xludf.DUMMYFUNCTION("IF(ISBETWEEN(B8135,60,69), ""Old"", IF(ISBETWEEN(B8135, 20, 29), ""Young"", ""Other""))"),"Other")</f>
        <v>Other</v>
      </c>
    </row>
    <row r="8136" hidden="1">
      <c r="A8136" s="40">
        <v>26398.0</v>
      </c>
      <c r="B8136" s="39">
        <f t="shared" si="1"/>
        <v>49</v>
      </c>
      <c r="C8136" s="39" t="str">
        <f>IFERROR(__xludf.DUMMYFUNCTION("IF(ISBETWEEN(B8136,60,69), ""Old"", IF(ISBETWEEN(B8136, 20, 29), ""Young"", ""Other""))"),"Other")</f>
        <v>Other</v>
      </c>
    </row>
    <row r="8137" hidden="1">
      <c r="A8137" s="40">
        <v>26399.0</v>
      </c>
      <c r="B8137" s="39">
        <f t="shared" si="1"/>
        <v>49</v>
      </c>
      <c r="C8137" s="39" t="str">
        <f>IFERROR(__xludf.DUMMYFUNCTION("IF(ISBETWEEN(B8137,60,69), ""Old"", IF(ISBETWEEN(B8137, 20, 29), ""Young"", ""Other""))"),"Other")</f>
        <v>Other</v>
      </c>
    </row>
    <row r="8138" hidden="1">
      <c r="A8138" s="40">
        <v>26400.0</v>
      </c>
      <c r="B8138" s="39">
        <f t="shared" si="1"/>
        <v>49</v>
      </c>
      <c r="C8138" s="39" t="str">
        <f>IFERROR(__xludf.DUMMYFUNCTION("IF(ISBETWEEN(B8138,60,69), ""Old"", IF(ISBETWEEN(B8138, 20, 29), ""Young"", ""Other""))"),"Other")</f>
        <v>Other</v>
      </c>
    </row>
    <row r="8139" hidden="1">
      <c r="A8139" s="40">
        <v>26401.0</v>
      </c>
      <c r="B8139" s="39">
        <f t="shared" si="1"/>
        <v>49</v>
      </c>
      <c r="C8139" s="39" t="str">
        <f>IFERROR(__xludf.DUMMYFUNCTION("IF(ISBETWEEN(B8139,60,69), ""Old"", IF(ISBETWEEN(B8139, 20, 29), ""Young"", ""Other""))"),"Other")</f>
        <v>Other</v>
      </c>
    </row>
    <row r="8140" hidden="1">
      <c r="A8140" s="40">
        <v>26402.0</v>
      </c>
      <c r="B8140" s="39">
        <f t="shared" si="1"/>
        <v>49</v>
      </c>
      <c r="C8140" s="39" t="str">
        <f>IFERROR(__xludf.DUMMYFUNCTION("IF(ISBETWEEN(B8140,60,69), ""Old"", IF(ISBETWEEN(B8140, 20, 29), ""Young"", ""Other""))"),"Other")</f>
        <v>Other</v>
      </c>
    </row>
    <row r="8141" hidden="1">
      <c r="A8141" s="40">
        <v>26403.0</v>
      </c>
      <c r="B8141" s="39">
        <f t="shared" si="1"/>
        <v>49</v>
      </c>
      <c r="C8141" s="39" t="str">
        <f>IFERROR(__xludf.DUMMYFUNCTION("IF(ISBETWEEN(B8141,60,69), ""Old"", IF(ISBETWEEN(B8141, 20, 29), ""Young"", ""Other""))"),"Other")</f>
        <v>Other</v>
      </c>
    </row>
    <row r="8142" hidden="1">
      <c r="A8142" s="40">
        <v>26404.0</v>
      </c>
      <c r="B8142" s="39">
        <f t="shared" si="1"/>
        <v>49</v>
      </c>
      <c r="C8142" s="39" t="str">
        <f>IFERROR(__xludf.DUMMYFUNCTION("IF(ISBETWEEN(B8142,60,69), ""Old"", IF(ISBETWEEN(B8142, 20, 29), ""Young"", ""Other""))"),"Other")</f>
        <v>Other</v>
      </c>
    </row>
    <row r="8143" hidden="1">
      <c r="A8143" s="40">
        <v>26405.0</v>
      </c>
      <c r="B8143" s="39">
        <f t="shared" si="1"/>
        <v>49</v>
      </c>
      <c r="C8143" s="39" t="str">
        <f>IFERROR(__xludf.DUMMYFUNCTION("IF(ISBETWEEN(B8143,60,69), ""Old"", IF(ISBETWEEN(B8143, 20, 29), ""Young"", ""Other""))"),"Other")</f>
        <v>Other</v>
      </c>
    </row>
    <row r="8144" hidden="1">
      <c r="A8144" s="40">
        <v>26406.0</v>
      </c>
      <c r="B8144" s="39">
        <f t="shared" si="1"/>
        <v>49</v>
      </c>
      <c r="C8144" s="39" t="str">
        <f>IFERROR(__xludf.DUMMYFUNCTION("IF(ISBETWEEN(B8144,60,69), ""Old"", IF(ISBETWEEN(B8144, 20, 29), ""Young"", ""Other""))"),"Other")</f>
        <v>Other</v>
      </c>
    </row>
    <row r="8145" hidden="1">
      <c r="A8145" s="40">
        <v>26407.0</v>
      </c>
      <c r="B8145" s="39">
        <f t="shared" si="1"/>
        <v>49</v>
      </c>
      <c r="C8145" s="39" t="str">
        <f>IFERROR(__xludf.DUMMYFUNCTION("IF(ISBETWEEN(B8145,60,69), ""Old"", IF(ISBETWEEN(B8145, 20, 29), ""Young"", ""Other""))"),"Other")</f>
        <v>Other</v>
      </c>
    </row>
    <row r="8146" hidden="1">
      <c r="A8146" s="40">
        <v>26408.0</v>
      </c>
      <c r="B8146" s="39">
        <f t="shared" si="1"/>
        <v>49</v>
      </c>
      <c r="C8146" s="39" t="str">
        <f>IFERROR(__xludf.DUMMYFUNCTION("IF(ISBETWEEN(B8146,60,69), ""Old"", IF(ISBETWEEN(B8146, 20, 29), ""Young"", ""Other""))"),"Other")</f>
        <v>Other</v>
      </c>
    </row>
    <row r="8147" hidden="1">
      <c r="A8147" s="40">
        <v>26409.0</v>
      </c>
      <c r="B8147" s="39">
        <f t="shared" si="1"/>
        <v>49</v>
      </c>
      <c r="C8147" s="39" t="str">
        <f>IFERROR(__xludf.DUMMYFUNCTION("IF(ISBETWEEN(B8147,60,69), ""Old"", IF(ISBETWEEN(B8147, 20, 29), ""Young"", ""Other""))"),"Other")</f>
        <v>Other</v>
      </c>
    </row>
    <row r="8148" hidden="1">
      <c r="A8148" s="40">
        <v>26410.0</v>
      </c>
      <c r="B8148" s="39">
        <f t="shared" si="1"/>
        <v>49</v>
      </c>
      <c r="C8148" s="39" t="str">
        <f>IFERROR(__xludf.DUMMYFUNCTION("IF(ISBETWEEN(B8148,60,69), ""Old"", IF(ISBETWEEN(B8148, 20, 29), ""Young"", ""Other""))"),"Other")</f>
        <v>Other</v>
      </c>
    </row>
    <row r="8149" hidden="1">
      <c r="A8149" s="40">
        <v>26411.0</v>
      </c>
      <c r="B8149" s="39">
        <f t="shared" si="1"/>
        <v>49</v>
      </c>
      <c r="C8149" s="39" t="str">
        <f>IFERROR(__xludf.DUMMYFUNCTION("IF(ISBETWEEN(B8149,60,69), ""Old"", IF(ISBETWEEN(B8149, 20, 29), ""Young"", ""Other""))"),"Other")</f>
        <v>Other</v>
      </c>
    </row>
    <row r="8150" hidden="1">
      <c r="A8150" s="40">
        <v>26412.0</v>
      </c>
      <c r="B8150" s="39">
        <f t="shared" si="1"/>
        <v>49</v>
      </c>
      <c r="C8150" s="39" t="str">
        <f>IFERROR(__xludf.DUMMYFUNCTION("IF(ISBETWEEN(B8150,60,69), ""Old"", IF(ISBETWEEN(B8150, 20, 29), ""Young"", ""Other""))"),"Other")</f>
        <v>Other</v>
      </c>
    </row>
    <row r="8151" hidden="1">
      <c r="A8151" s="40">
        <v>26413.0</v>
      </c>
      <c r="B8151" s="39">
        <f t="shared" si="1"/>
        <v>49</v>
      </c>
      <c r="C8151" s="39" t="str">
        <f>IFERROR(__xludf.DUMMYFUNCTION("IF(ISBETWEEN(B8151,60,69), ""Old"", IF(ISBETWEEN(B8151, 20, 29), ""Young"", ""Other""))"),"Other")</f>
        <v>Other</v>
      </c>
    </row>
    <row r="8152" hidden="1">
      <c r="A8152" s="40">
        <v>26414.0</v>
      </c>
      <c r="B8152" s="39">
        <f t="shared" si="1"/>
        <v>49</v>
      </c>
      <c r="C8152" s="39" t="str">
        <f>IFERROR(__xludf.DUMMYFUNCTION("IF(ISBETWEEN(B8152,60,69), ""Old"", IF(ISBETWEEN(B8152, 20, 29), ""Young"", ""Other""))"),"Other")</f>
        <v>Other</v>
      </c>
    </row>
    <row r="8153" hidden="1">
      <c r="A8153" s="40">
        <v>26415.0</v>
      </c>
      <c r="B8153" s="39">
        <f t="shared" si="1"/>
        <v>49</v>
      </c>
      <c r="C8153" s="39" t="str">
        <f>IFERROR(__xludf.DUMMYFUNCTION("IF(ISBETWEEN(B8153,60,69), ""Old"", IF(ISBETWEEN(B8153, 20, 29), ""Young"", ""Other""))"),"Other")</f>
        <v>Other</v>
      </c>
    </row>
    <row r="8154" hidden="1">
      <c r="A8154" s="40">
        <v>26416.0</v>
      </c>
      <c r="B8154" s="39">
        <f t="shared" si="1"/>
        <v>49</v>
      </c>
      <c r="C8154" s="39" t="str">
        <f>IFERROR(__xludf.DUMMYFUNCTION("IF(ISBETWEEN(B8154,60,69), ""Old"", IF(ISBETWEEN(B8154, 20, 29), ""Young"", ""Other""))"),"Other")</f>
        <v>Other</v>
      </c>
    </row>
    <row r="8155" hidden="1">
      <c r="A8155" s="40">
        <v>26417.0</v>
      </c>
      <c r="B8155" s="39">
        <f t="shared" si="1"/>
        <v>49</v>
      </c>
      <c r="C8155" s="39" t="str">
        <f>IFERROR(__xludf.DUMMYFUNCTION("IF(ISBETWEEN(B8155,60,69), ""Old"", IF(ISBETWEEN(B8155, 20, 29), ""Young"", ""Other""))"),"Other")</f>
        <v>Other</v>
      </c>
    </row>
    <row r="8156" hidden="1">
      <c r="A8156" s="40">
        <v>26418.0</v>
      </c>
      <c r="B8156" s="39">
        <f t="shared" si="1"/>
        <v>49</v>
      </c>
      <c r="C8156" s="39" t="str">
        <f>IFERROR(__xludf.DUMMYFUNCTION("IF(ISBETWEEN(B8156,60,69), ""Old"", IF(ISBETWEEN(B8156, 20, 29), ""Young"", ""Other""))"),"Other")</f>
        <v>Other</v>
      </c>
    </row>
    <row r="8157" hidden="1">
      <c r="A8157" s="40">
        <v>26419.0</v>
      </c>
      <c r="B8157" s="39">
        <f t="shared" si="1"/>
        <v>49</v>
      </c>
      <c r="C8157" s="39" t="str">
        <f>IFERROR(__xludf.DUMMYFUNCTION("IF(ISBETWEEN(B8157,60,69), ""Old"", IF(ISBETWEEN(B8157, 20, 29), ""Young"", ""Other""))"),"Other")</f>
        <v>Other</v>
      </c>
    </row>
    <row r="8158" hidden="1">
      <c r="A8158" s="40">
        <v>26420.0</v>
      </c>
      <c r="B8158" s="39">
        <f t="shared" si="1"/>
        <v>49</v>
      </c>
      <c r="C8158" s="39" t="str">
        <f>IFERROR(__xludf.DUMMYFUNCTION("IF(ISBETWEEN(B8158,60,69), ""Old"", IF(ISBETWEEN(B8158, 20, 29), ""Young"", ""Other""))"),"Other")</f>
        <v>Other</v>
      </c>
    </row>
    <row r="8159" hidden="1">
      <c r="A8159" s="40">
        <v>26421.0</v>
      </c>
      <c r="B8159" s="39">
        <f t="shared" si="1"/>
        <v>49</v>
      </c>
      <c r="C8159" s="39" t="str">
        <f>IFERROR(__xludf.DUMMYFUNCTION("IF(ISBETWEEN(B8159,60,69), ""Old"", IF(ISBETWEEN(B8159, 20, 29), ""Young"", ""Other""))"),"Other")</f>
        <v>Other</v>
      </c>
    </row>
    <row r="8160" hidden="1">
      <c r="A8160" s="40">
        <v>26422.0</v>
      </c>
      <c r="B8160" s="39">
        <f t="shared" si="1"/>
        <v>49</v>
      </c>
      <c r="C8160" s="39" t="str">
        <f>IFERROR(__xludf.DUMMYFUNCTION("IF(ISBETWEEN(B8160,60,69), ""Old"", IF(ISBETWEEN(B8160, 20, 29), ""Young"", ""Other""))"),"Other")</f>
        <v>Other</v>
      </c>
    </row>
    <row r="8161" hidden="1">
      <c r="A8161" s="40">
        <v>26423.0</v>
      </c>
      <c r="B8161" s="39">
        <f t="shared" si="1"/>
        <v>49</v>
      </c>
      <c r="C8161" s="39" t="str">
        <f>IFERROR(__xludf.DUMMYFUNCTION("IF(ISBETWEEN(B8161,60,69), ""Old"", IF(ISBETWEEN(B8161, 20, 29), ""Young"", ""Other""))"),"Other")</f>
        <v>Other</v>
      </c>
    </row>
    <row r="8162" hidden="1">
      <c r="A8162" s="40">
        <v>26424.0</v>
      </c>
      <c r="B8162" s="39">
        <f t="shared" si="1"/>
        <v>49</v>
      </c>
      <c r="C8162" s="39" t="str">
        <f>IFERROR(__xludf.DUMMYFUNCTION("IF(ISBETWEEN(B8162,60,69), ""Old"", IF(ISBETWEEN(B8162, 20, 29), ""Young"", ""Other""))"),"Other")</f>
        <v>Other</v>
      </c>
    </row>
    <row r="8163" hidden="1">
      <c r="A8163" s="40">
        <v>26425.0</v>
      </c>
      <c r="B8163" s="39">
        <f t="shared" si="1"/>
        <v>49</v>
      </c>
      <c r="C8163" s="39" t="str">
        <f>IFERROR(__xludf.DUMMYFUNCTION("IF(ISBETWEEN(B8163,60,69), ""Old"", IF(ISBETWEEN(B8163, 20, 29), ""Young"", ""Other""))"),"Other")</f>
        <v>Other</v>
      </c>
    </row>
    <row r="8164" hidden="1">
      <c r="A8164" s="40">
        <v>26426.0</v>
      </c>
      <c r="B8164" s="39">
        <f t="shared" si="1"/>
        <v>49</v>
      </c>
      <c r="C8164" s="39" t="str">
        <f>IFERROR(__xludf.DUMMYFUNCTION("IF(ISBETWEEN(B8164,60,69), ""Old"", IF(ISBETWEEN(B8164, 20, 29), ""Young"", ""Other""))"),"Other")</f>
        <v>Other</v>
      </c>
    </row>
    <row r="8165" hidden="1">
      <c r="A8165" s="40">
        <v>26427.0</v>
      </c>
      <c r="B8165" s="39">
        <f t="shared" si="1"/>
        <v>49</v>
      </c>
      <c r="C8165" s="39" t="str">
        <f>IFERROR(__xludf.DUMMYFUNCTION("IF(ISBETWEEN(B8165,60,69), ""Old"", IF(ISBETWEEN(B8165, 20, 29), ""Young"", ""Other""))"),"Other")</f>
        <v>Other</v>
      </c>
    </row>
    <row r="8166" hidden="1">
      <c r="A8166" s="40">
        <v>26428.0</v>
      </c>
      <c r="B8166" s="39">
        <f t="shared" si="1"/>
        <v>49</v>
      </c>
      <c r="C8166" s="39" t="str">
        <f>IFERROR(__xludf.DUMMYFUNCTION("IF(ISBETWEEN(B8166,60,69), ""Old"", IF(ISBETWEEN(B8166, 20, 29), ""Young"", ""Other""))"),"Other")</f>
        <v>Other</v>
      </c>
    </row>
    <row r="8167" hidden="1">
      <c r="A8167" s="40">
        <v>26429.0</v>
      </c>
      <c r="B8167" s="39">
        <f t="shared" si="1"/>
        <v>49</v>
      </c>
      <c r="C8167" s="39" t="str">
        <f>IFERROR(__xludf.DUMMYFUNCTION("IF(ISBETWEEN(B8167,60,69), ""Old"", IF(ISBETWEEN(B8167, 20, 29), ""Young"", ""Other""))"),"Other")</f>
        <v>Other</v>
      </c>
    </row>
    <row r="8168" hidden="1">
      <c r="A8168" s="40">
        <v>26430.0</v>
      </c>
      <c r="B8168" s="39">
        <f t="shared" si="1"/>
        <v>49</v>
      </c>
      <c r="C8168" s="39" t="str">
        <f>IFERROR(__xludf.DUMMYFUNCTION("IF(ISBETWEEN(B8168,60,69), ""Old"", IF(ISBETWEEN(B8168, 20, 29), ""Young"", ""Other""))"),"Other")</f>
        <v>Other</v>
      </c>
    </row>
    <row r="8169" hidden="1">
      <c r="A8169" s="40">
        <v>26431.0</v>
      </c>
      <c r="B8169" s="39">
        <f t="shared" si="1"/>
        <v>49</v>
      </c>
      <c r="C8169" s="39" t="str">
        <f>IFERROR(__xludf.DUMMYFUNCTION("IF(ISBETWEEN(B8169,60,69), ""Old"", IF(ISBETWEEN(B8169, 20, 29), ""Young"", ""Other""))"),"Other")</f>
        <v>Other</v>
      </c>
    </row>
    <row r="8170" hidden="1">
      <c r="A8170" s="40">
        <v>26432.0</v>
      </c>
      <c r="B8170" s="39">
        <f t="shared" si="1"/>
        <v>49</v>
      </c>
      <c r="C8170" s="39" t="str">
        <f>IFERROR(__xludf.DUMMYFUNCTION("IF(ISBETWEEN(B8170,60,69), ""Old"", IF(ISBETWEEN(B8170, 20, 29), ""Young"", ""Other""))"),"Other")</f>
        <v>Other</v>
      </c>
    </row>
    <row r="8171" hidden="1">
      <c r="A8171" s="40">
        <v>26433.0</v>
      </c>
      <c r="B8171" s="39">
        <f t="shared" si="1"/>
        <v>49</v>
      </c>
      <c r="C8171" s="39" t="str">
        <f>IFERROR(__xludf.DUMMYFUNCTION("IF(ISBETWEEN(B8171,60,69), ""Old"", IF(ISBETWEEN(B8171, 20, 29), ""Young"", ""Other""))"),"Other")</f>
        <v>Other</v>
      </c>
    </row>
    <row r="8172" hidden="1">
      <c r="A8172" s="40">
        <v>26434.0</v>
      </c>
      <c r="B8172" s="39">
        <f t="shared" si="1"/>
        <v>49</v>
      </c>
      <c r="C8172" s="39" t="str">
        <f>IFERROR(__xludf.DUMMYFUNCTION("IF(ISBETWEEN(B8172,60,69), ""Old"", IF(ISBETWEEN(B8172, 20, 29), ""Young"", ""Other""))"),"Other")</f>
        <v>Other</v>
      </c>
    </row>
    <row r="8173" hidden="1">
      <c r="A8173" s="40">
        <v>26435.0</v>
      </c>
      <c r="B8173" s="39">
        <f t="shared" si="1"/>
        <v>49</v>
      </c>
      <c r="C8173" s="39" t="str">
        <f>IFERROR(__xludf.DUMMYFUNCTION("IF(ISBETWEEN(B8173,60,69), ""Old"", IF(ISBETWEEN(B8173, 20, 29), ""Young"", ""Other""))"),"Other")</f>
        <v>Other</v>
      </c>
    </row>
    <row r="8174" hidden="1">
      <c r="A8174" s="40">
        <v>26436.0</v>
      </c>
      <c r="B8174" s="39">
        <f t="shared" si="1"/>
        <v>49</v>
      </c>
      <c r="C8174" s="39" t="str">
        <f>IFERROR(__xludf.DUMMYFUNCTION("IF(ISBETWEEN(B8174,60,69), ""Old"", IF(ISBETWEEN(B8174, 20, 29), ""Young"", ""Other""))"),"Other")</f>
        <v>Other</v>
      </c>
    </row>
    <row r="8175" hidden="1">
      <c r="A8175" s="40">
        <v>26437.0</v>
      </c>
      <c r="B8175" s="39">
        <f t="shared" si="1"/>
        <v>49</v>
      </c>
      <c r="C8175" s="39" t="str">
        <f>IFERROR(__xludf.DUMMYFUNCTION("IF(ISBETWEEN(B8175,60,69), ""Old"", IF(ISBETWEEN(B8175, 20, 29), ""Young"", ""Other""))"),"Other")</f>
        <v>Other</v>
      </c>
    </row>
    <row r="8176" hidden="1">
      <c r="A8176" s="40">
        <v>26438.0</v>
      </c>
      <c r="B8176" s="39">
        <f t="shared" si="1"/>
        <v>49</v>
      </c>
      <c r="C8176" s="39" t="str">
        <f>IFERROR(__xludf.DUMMYFUNCTION("IF(ISBETWEEN(B8176,60,69), ""Old"", IF(ISBETWEEN(B8176, 20, 29), ""Young"", ""Other""))"),"Other")</f>
        <v>Other</v>
      </c>
    </row>
    <row r="8177" hidden="1">
      <c r="A8177" s="40">
        <v>26439.0</v>
      </c>
      <c r="B8177" s="39">
        <f t="shared" si="1"/>
        <v>49</v>
      </c>
      <c r="C8177" s="39" t="str">
        <f>IFERROR(__xludf.DUMMYFUNCTION("IF(ISBETWEEN(B8177,60,69), ""Old"", IF(ISBETWEEN(B8177, 20, 29), ""Young"", ""Other""))"),"Other")</f>
        <v>Other</v>
      </c>
    </row>
    <row r="8178" hidden="1">
      <c r="A8178" s="40">
        <v>26440.0</v>
      </c>
      <c r="B8178" s="39">
        <f t="shared" si="1"/>
        <v>49</v>
      </c>
      <c r="C8178" s="39" t="str">
        <f>IFERROR(__xludf.DUMMYFUNCTION("IF(ISBETWEEN(B8178,60,69), ""Old"", IF(ISBETWEEN(B8178, 20, 29), ""Young"", ""Other""))"),"Other")</f>
        <v>Other</v>
      </c>
    </row>
    <row r="8179" hidden="1">
      <c r="A8179" s="40">
        <v>26441.0</v>
      </c>
      <c r="B8179" s="39">
        <f t="shared" si="1"/>
        <v>49</v>
      </c>
      <c r="C8179" s="39" t="str">
        <f>IFERROR(__xludf.DUMMYFUNCTION("IF(ISBETWEEN(B8179,60,69), ""Old"", IF(ISBETWEEN(B8179, 20, 29), ""Young"", ""Other""))"),"Other")</f>
        <v>Other</v>
      </c>
    </row>
    <row r="8180" hidden="1">
      <c r="A8180" s="40">
        <v>26442.0</v>
      </c>
      <c r="B8180" s="39">
        <f t="shared" si="1"/>
        <v>49</v>
      </c>
      <c r="C8180" s="39" t="str">
        <f>IFERROR(__xludf.DUMMYFUNCTION("IF(ISBETWEEN(B8180,60,69), ""Old"", IF(ISBETWEEN(B8180, 20, 29), ""Young"", ""Other""))"),"Other")</f>
        <v>Other</v>
      </c>
    </row>
    <row r="8181" hidden="1">
      <c r="A8181" s="40">
        <v>26443.0</v>
      </c>
      <c r="B8181" s="39">
        <f t="shared" si="1"/>
        <v>49</v>
      </c>
      <c r="C8181" s="39" t="str">
        <f>IFERROR(__xludf.DUMMYFUNCTION("IF(ISBETWEEN(B8181,60,69), ""Old"", IF(ISBETWEEN(B8181, 20, 29), ""Young"", ""Other""))"),"Other")</f>
        <v>Other</v>
      </c>
    </row>
    <row r="8182" hidden="1">
      <c r="A8182" s="40">
        <v>26444.0</v>
      </c>
      <c r="B8182" s="39">
        <f t="shared" si="1"/>
        <v>49</v>
      </c>
      <c r="C8182" s="39" t="str">
        <f>IFERROR(__xludf.DUMMYFUNCTION("IF(ISBETWEEN(B8182,60,69), ""Old"", IF(ISBETWEEN(B8182, 20, 29), ""Young"", ""Other""))"),"Other")</f>
        <v>Other</v>
      </c>
    </row>
    <row r="8183" hidden="1">
      <c r="A8183" s="40">
        <v>26445.0</v>
      </c>
      <c r="B8183" s="39">
        <f t="shared" si="1"/>
        <v>49</v>
      </c>
      <c r="C8183" s="39" t="str">
        <f>IFERROR(__xludf.DUMMYFUNCTION("IF(ISBETWEEN(B8183,60,69), ""Old"", IF(ISBETWEEN(B8183, 20, 29), ""Young"", ""Other""))"),"Other")</f>
        <v>Other</v>
      </c>
    </row>
    <row r="8184" hidden="1">
      <c r="A8184" s="40">
        <v>26446.0</v>
      </c>
      <c r="B8184" s="39">
        <f t="shared" si="1"/>
        <v>49</v>
      </c>
      <c r="C8184" s="39" t="str">
        <f>IFERROR(__xludf.DUMMYFUNCTION("IF(ISBETWEEN(B8184,60,69), ""Old"", IF(ISBETWEEN(B8184, 20, 29), ""Young"", ""Other""))"),"Other")</f>
        <v>Other</v>
      </c>
    </row>
    <row r="8185" hidden="1">
      <c r="A8185" s="40">
        <v>26447.0</v>
      </c>
      <c r="B8185" s="39">
        <f t="shared" si="1"/>
        <v>49</v>
      </c>
      <c r="C8185" s="39" t="str">
        <f>IFERROR(__xludf.DUMMYFUNCTION("IF(ISBETWEEN(B8185,60,69), ""Old"", IF(ISBETWEEN(B8185, 20, 29), ""Young"", ""Other""))"),"Other")</f>
        <v>Other</v>
      </c>
    </row>
    <row r="8186" hidden="1">
      <c r="A8186" s="40">
        <v>26448.0</v>
      </c>
      <c r="B8186" s="39">
        <f t="shared" si="1"/>
        <v>49</v>
      </c>
      <c r="C8186" s="39" t="str">
        <f>IFERROR(__xludf.DUMMYFUNCTION("IF(ISBETWEEN(B8186,60,69), ""Old"", IF(ISBETWEEN(B8186, 20, 29), ""Young"", ""Other""))"),"Other")</f>
        <v>Other</v>
      </c>
    </row>
    <row r="8187" hidden="1">
      <c r="A8187" s="40">
        <v>26449.0</v>
      </c>
      <c r="B8187" s="39">
        <f t="shared" si="1"/>
        <v>49</v>
      </c>
      <c r="C8187" s="39" t="str">
        <f>IFERROR(__xludf.DUMMYFUNCTION("IF(ISBETWEEN(B8187,60,69), ""Old"", IF(ISBETWEEN(B8187, 20, 29), ""Young"", ""Other""))"),"Other")</f>
        <v>Other</v>
      </c>
    </row>
    <row r="8188" hidden="1">
      <c r="A8188" s="40">
        <v>26450.0</v>
      </c>
      <c r="B8188" s="39">
        <f t="shared" si="1"/>
        <v>49</v>
      </c>
      <c r="C8188" s="39" t="str">
        <f>IFERROR(__xludf.DUMMYFUNCTION("IF(ISBETWEEN(B8188,60,69), ""Old"", IF(ISBETWEEN(B8188, 20, 29), ""Young"", ""Other""))"),"Other")</f>
        <v>Other</v>
      </c>
    </row>
    <row r="8189" hidden="1">
      <c r="A8189" s="40">
        <v>26451.0</v>
      </c>
      <c r="B8189" s="39">
        <f t="shared" si="1"/>
        <v>49</v>
      </c>
      <c r="C8189" s="39" t="str">
        <f>IFERROR(__xludf.DUMMYFUNCTION("IF(ISBETWEEN(B8189,60,69), ""Old"", IF(ISBETWEEN(B8189, 20, 29), ""Young"", ""Other""))"),"Other")</f>
        <v>Other</v>
      </c>
    </row>
    <row r="8190" hidden="1">
      <c r="A8190" s="40">
        <v>26452.0</v>
      </c>
      <c r="B8190" s="39">
        <f t="shared" si="1"/>
        <v>49</v>
      </c>
      <c r="C8190" s="39" t="str">
        <f>IFERROR(__xludf.DUMMYFUNCTION("IF(ISBETWEEN(B8190,60,69), ""Old"", IF(ISBETWEEN(B8190, 20, 29), ""Young"", ""Other""))"),"Other")</f>
        <v>Other</v>
      </c>
    </row>
    <row r="8191" hidden="1">
      <c r="A8191" s="40">
        <v>26453.0</v>
      </c>
      <c r="B8191" s="39">
        <f t="shared" si="1"/>
        <v>49</v>
      </c>
      <c r="C8191" s="39" t="str">
        <f>IFERROR(__xludf.DUMMYFUNCTION("IF(ISBETWEEN(B8191,60,69), ""Old"", IF(ISBETWEEN(B8191, 20, 29), ""Young"", ""Other""))"),"Other")</f>
        <v>Other</v>
      </c>
    </row>
    <row r="8192" hidden="1">
      <c r="A8192" s="40">
        <v>26454.0</v>
      </c>
      <c r="B8192" s="39">
        <f t="shared" si="1"/>
        <v>49</v>
      </c>
      <c r="C8192" s="39" t="str">
        <f>IFERROR(__xludf.DUMMYFUNCTION("IF(ISBETWEEN(B8192,60,69), ""Old"", IF(ISBETWEEN(B8192, 20, 29), ""Young"", ""Other""))"),"Other")</f>
        <v>Other</v>
      </c>
    </row>
    <row r="8193" hidden="1">
      <c r="A8193" s="40">
        <v>26455.0</v>
      </c>
      <c r="B8193" s="39">
        <f t="shared" si="1"/>
        <v>49</v>
      </c>
      <c r="C8193" s="39" t="str">
        <f>IFERROR(__xludf.DUMMYFUNCTION("IF(ISBETWEEN(B8193,60,69), ""Old"", IF(ISBETWEEN(B8193, 20, 29), ""Young"", ""Other""))"),"Other")</f>
        <v>Other</v>
      </c>
    </row>
    <row r="8194" hidden="1">
      <c r="A8194" s="40">
        <v>26456.0</v>
      </c>
      <c r="B8194" s="39">
        <f t="shared" si="1"/>
        <v>49</v>
      </c>
      <c r="C8194" s="39" t="str">
        <f>IFERROR(__xludf.DUMMYFUNCTION("IF(ISBETWEEN(B8194,60,69), ""Old"", IF(ISBETWEEN(B8194, 20, 29), ""Young"", ""Other""))"),"Other")</f>
        <v>Other</v>
      </c>
    </row>
    <row r="8195" hidden="1">
      <c r="A8195" s="40">
        <v>26457.0</v>
      </c>
      <c r="B8195" s="39">
        <f t="shared" si="1"/>
        <v>49</v>
      </c>
      <c r="C8195" s="39" t="str">
        <f>IFERROR(__xludf.DUMMYFUNCTION("IF(ISBETWEEN(B8195,60,69), ""Old"", IF(ISBETWEEN(B8195, 20, 29), ""Young"", ""Other""))"),"Other")</f>
        <v>Other</v>
      </c>
    </row>
    <row r="8196" hidden="1">
      <c r="A8196" s="40">
        <v>26458.0</v>
      </c>
      <c r="B8196" s="39">
        <f t="shared" si="1"/>
        <v>49</v>
      </c>
      <c r="C8196" s="39" t="str">
        <f>IFERROR(__xludf.DUMMYFUNCTION("IF(ISBETWEEN(B8196,60,69), ""Old"", IF(ISBETWEEN(B8196, 20, 29), ""Young"", ""Other""))"),"Other")</f>
        <v>Other</v>
      </c>
    </row>
    <row r="8197" hidden="1">
      <c r="A8197" s="40">
        <v>26459.0</v>
      </c>
      <c r="B8197" s="39">
        <f t="shared" si="1"/>
        <v>49</v>
      </c>
      <c r="C8197" s="39" t="str">
        <f>IFERROR(__xludf.DUMMYFUNCTION("IF(ISBETWEEN(B8197,60,69), ""Old"", IF(ISBETWEEN(B8197, 20, 29), ""Young"", ""Other""))"),"Other")</f>
        <v>Other</v>
      </c>
    </row>
    <row r="8198" hidden="1">
      <c r="A8198" s="40">
        <v>26460.0</v>
      </c>
      <c r="B8198" s="39">
        <f t="shared" si="1"/>
        <v>49</v>
      </c>
      <c r="C8198" s="39" t="str">
        <f>IFERROR(__xludf.DUMMYFUNCTION("IF(ISBETWEEN(B8198,60,69), ""Old"", IF(ISBETWEEN(B8198, 20, 29), ""Young"", ""Other""))"),"Other")</f>
        <v>Other</v>
      </c>
    </row>
    <row r="8199" hidden="1">
      <c r="A8199" s="40">
        <v>26461.0</v>
      </c>
      <c r="B8199" s="39">
        <f t="shared" si="1"/>
        <v>49</v>
      </c>
      <c r="C8199" s="39" t="str">
        <f>IFERROR(__xludf.DUMMYFUNCTION("IF(ISBETWEEN(B8199,60,69), ""Old"", IF(ISBETWEEN(B8199, 20, 29), ""Young"", ""Other""))"),"Other")</f>
        <v>Other</v>
      </c>
    </row>
    <row r="8200" hidden="1">
      <c r="A8200" s="40">
        <v>26462.0</v>
      </c>
      <c r="B8200" s="39">
        <f t="shared" si="1"/>
        <v>49</v>
      </c>
      <c r="C8200" s="39" t="str">
        <f>IFERROR(__xludf.DUMMYFUNCTION("IF(ISBETWEEN(B8200,60,69), ""Old"", IF(ISBETWEEN(B8200, 20, 29), ""Young"", ""Other""))"),"Other")</f>
        <v>Other</v>
      </c>
    </row>
    <row r="8201" hidden="1">
      <c r="A8201" s="40">
        <v>26463.0</v>
      </c>
      <c r="B8201" s="39">
        <f t="shared" si="1"/>
        <v>49</v>
      </c>
      <c r="C8201" s="39" t="str">
        <f>IFERROR(__xludf.DUMMYFUNCTION("IF(ISBETWEEN(B8201,60,69), ""Old"", IF(ISBETWEEN(B8201, 20, 29), ""Young"", ""Other""))"),"Other")</f>
        <v>Other</v>
      </c>
    </row>
    <row r="8202" hidden="1">
      <c r="A8202" s="40">
        <v>26464.0</v>
      </c>
      <c r="B8202" s="39">
        <f t="shared" si="1"/>
        <v>49</v>
      </c>
      <c r="C8202" s="39" t="str">
        <f>IFERROR(__xludf.DUMMYFUNCTION("IF(ISBETWEEN(B8202,60,69), ""Old"", IF(ISBETWEEN(B8202, 20, 29), ""Young"", ""Other""))"),"Other")</f>
        <v>Other</v>
      </c>
    </row>
    <row r="8203" hidden="1">
      <c r="A8203" s="40">
        <v>26465.0</v>
      </c>
      <c r="B8203" s="39">
        <f t="shared" si="1"/>
        <v>49</v>
      </c>
      <c r="C8203" s="39" t="str">
        <f>IFERROR(__xludf.DUMMYFUNCTION("IF(ISBETWEEN(B8203,60,69), ""Old"", IF(ISBETWEEN(B8203, 20, 29), ""Young"", ""Other""))"),"Other")</f>
        <v>Other</v>
      </c>
    </row>
    <row r="8204" hidden="1">
      <c r="A8204" s="40">
        <v>26466.0</v>
      </c>
      <c r="B8204" s="39">
        <f t="shared" si="1"/>
        <v>49</v>
      </c>
      <c r="C8204" s="39" t="str">
        <f>IFERROR(__xludf.DUMMYFUNCTION("IF(ISBETWEEN(B8204,60,69), ""Old"", IF(ISBETWEEN(B8204, 20, 29), ""Young"", ""Other""))"),"Other")</f>
        <v>Other</v>
      </c>
    </row>
    <row r="8205" hidden="1">
      <c r="A8205" s="40">
        <v>26467.0</v>
      </c>
      <c r="B8205" s="39">
        <f t="shared" si="1"/>
        <v>49</v>
      </c>
      <c r="C8205" s="39" t="str">
        <f>IFERROR(__xludf.DUMMYFUNCTION("IF(ISBETWEEN(B8205,60,69), ""Old"", IF(ISBETWEEN(B8205, 20, 29), ""Young"", ""Other""))"),"Other")</f>
        <v>Other</v>
      </c>
    </row>
    <row r="8206" hidden="1">
      <c r="A8206" s="40">
        <v>26468.0</v>
      </c>
      <c r="B8206" s="39">
        <f t="shared" si="1"/>
        <v>49</v>
      </c>
      <c r="C8206" s="39" t="str">
        <f>IFERROR(__xludf.DUMMYFUNCTION("IF(ISBETWEEN(B8206,60,69), ""Old"", IF(ISBETWEEN(B8206, 20, 29), ""Young"", ""Other""))"),"Other")</f>
        <v>Other</v>
      </c>
    </row>
    <row r="8207" hidden="1">
      <c r="A8207" s="40">
        <v>26469.0</v>
      </c>
      <c r="B8207" s="39">
        <f t="shared" si="1"/>
        <v>49</v>
      </c>
      <c r="C8207" s="39" t="str">
        <f>IFERROR(__xludf.DUMMYFUNCTION("IF(ISBETWEEN(B8207,60,69), ""Old"", IF(ISBETWEEN(B8207, 20, 29), ""Young"", ""Other""))"),"Other")</f>
        <v>Other</v>
      </c>
    </row>
    <row r="8208" hidden="1">
      <c r="A8208" s="40">
        <v>26470.0</v>
      </c>
      <c r="B8208" s="39">
        <f t="shared" si="1"/>
        <v>49</v>
      </c>
      <c r="C8208" s="39" t="str">
        <f>IFERROR(__xludf.DUMMYFUNCTION("IF(ISBETWEEN(B8208,60,69), ""Old"", IF(ISBETWEEN(B8208, 20, 29), ""Young"", ""Other""))"),"Other")</f>
        <v>Other</v>
      </c>
    </row>
    <row r="8209" hidden="1">
      <c r="A8209" s="40">
        <v>26471.0</v>
      </c>
      <c r="B8209" s="39">
        <f t="shared" si="1"/>
        <v>49</v>
      </c>
      <c r="C8209" s="39" t="str">
        <f>IFERROR(__xludf.DUMMYFUNCTION("IF(ISBETWEEN(B8209,60,69), ""Old"", IF(ISBETWEEN(B8209, 20, 29), ""Young"", ""Other""))"),"Other")</f>
        <v>Other</v>
      </c>
    </row>
    <row r="8210" hidden="1">
      <c r="A8210" s="40">
        <v>26472.0</v>
      </c>
      <c r="B8210" s="39">
        <f t="shared" si="1"/>
        <v>49</v>
      </c>
      <c r="C8210" s="39" t="str">
        <f>IFERROR(__xludf.DUMMYFUNCTION("IF(ISBETWEEN(B8210,60,69), ""Old"", IF(ISBETWEEN(B8210, 20, 29), ""Young"", ""Other""))"),"Other")</f>
        <v>Other</v>
      </c>
    </row>
    <row r="8211" hidden="1">
      <c r="A8211" s="40">
        <v>26473.0</v>
      </c>
      <c r="B8211" s="39">
        <f t="shared" si="1"/>
        <v>49</v>
      </c>
      <c r="C8211" s="39" t="str">
        <f>IFERROR(__xludf.DUMMYFUNCTION("IF(ISBETWEEN(B8211,60,69), ""Old"", IF(ISBETWEEN(B8211, 20, 29), ""Young"", ""Other""))"),"Other")</f>
        <v>Other</v>
      </c>
    </row>
    <row r="8212" hidden="1">
      <c r="A8212" s="40">
        <v>26474.0</v>
      </c>
      <c r="B8212" s="39">
        <f t="shared" si="1"/>
        <v>49</v>
      </c>
      <c r="C8212" s="39" t="str">
        <f>IFERROR(__xludf.DUMMYFUNCTION("IF(ISBETWEEN(B8212,60,69), ""Old"", IF(ISBETWEEN(B8212, 20, 29), ""Young"", ""Other""))"),"Other")</f>
        <v>Other</v>
      </c>
    </row>
    <row r="8213" hidden="1">
      <c r="A8213" s="40">
        <v>26475.0</v>
      </c>
      <c r="B8213" s="39">
        <f t="shared" si="1"/>
        <v>49</v>
      </c>
      <c r="C8213" s="39" t="str">
        <f>IFERROR(__xludf.DUMMYFUNCTION("IF(ISBETWEEN(B8213,60,69), ""Old"", IF(ISBETWEEN(B8213, 20, 29), ""Young"", ""Other""))"),"Other")</f>
        <v>Other</v>
      </c>
    </row>
    <row r="8214" hidden="1">
      <c r="A8214" s="40">
        <v>26476.0</v>
      </c>
      <c r="B8214" s="39">
        <f t="shared" si="1"/>
        <v>49</v>
      </c>
      <c r="C8214" s="39" t="str">
        <f>IFERROR(__xludf.DUMMYFUNCTION("IF(ISBETWEEN(B8214,60,69), ""Old"", IF(ISBETWEEN(B8214, 20, 29), ""Young"", ""Other""))"),"Other")</f>
        <v>Other</v>
      </c>
    </row>
    <row r="8215" hidden="1">
      <c r="A8215" s="40">
        <v>26477.0</v>
      </c>
      <c r="B8215" s="39">
        <f t="shared" si="1"/>
        <v>49</v>
      </c>
      <c r="C8215" s="39" t="str">
        <f>IFERROR(__xludf.DUMMYFUNCTION("IF(ISBETWEEN(B8215,60,69), ""Old"", IF(ISBETWEEN(B8215, 20, 29), ""Young"", ""Other""))"),"Other")</f>
        <v>Other</v>
      </c>
    </row>
    <row r="8216" hidden="1">
      <c r="A8216" s="40">
        <v>26478.0</v>
      </c>
      <c r="B8216" s="39">
        <f t="shared" si="1"/>
        <v>49</v>
      </c>
      <c r="C8216" s="39" t="str">
        <f>IFERROR(__xludf.DUMMYFUNCTION("IF(ISBETWEEN(B8216,60,69), ""Old"", IF(ISBETWEEN(B8216, 20, 29), ""Young"", ""Other""))"),"Other")</f>
        <v>Other</v>
      </c>
    </row>
    <row r="8217" hidden="1">
      <c r="A8217" s="40">
        <v>26479.0</v>
      </c>
      <c r="B8217" s="39">
        <f t="shared" si="1"/>
        <v>49</v>
      </c>
      <c r="C8217" s="39" t="str">
        <f>IFERROR(__xludf.DUMMYFUNCTION("IF(ISBETWEEN(B8217,60,69), ""Old"", IF(ISBETWEEN(B8217, 20, 29), ""Young"", ""Other""))"),"Other")</f>
        <v>Other</v>
      </c>
    </row>
    <row r="8218" hidden="1">
      <c r="A8218" s="40">
        <v>26480.0</v>
      </c>
      <c r="B8218" s="39">
        <f t="shared" si="1"/>
        <v>49</v>
      </c>
      <c r="C8218" s="39" t="str">
        <f>IFERROR(__xludf.DUMMYFUNCTION("IF(ISBETWEEN(B8218,60,69), ""Old"", IF(ISBETWEEN(B8218, 20, 29), ""Young"", ""Other""))"),"Other")</f>
        <v>Other</v>
      </c>
    </row>
    <row r="8219" hidden="1">
      <c r="A8219" s="40">
        <v>26481.0</v>
      </c>
      <c r="B8219" s="39">
        <f t="shared" si="1"/>
        <v>49</v>
      </c>
      <c r="C8219" s="39" t="str">
        <f>IFERROR(__xludf.DUMMYFUNCTION("IF(ISBETWEEN(B8219,60,69), ""Old"", IF(ISBETWEEN(B8219, 20, 29), ""Young"", ""Other""))"),"Other")</f>
        <v>Other</v>
      </c>
    </row>
    <row r="8220" hidden="1">
      <c r="A8220" s="40">
        <v>26482.0</v>
      </c>
      <c r="B8220" s="39">
        <f t="shared" si="1"/>
        <v>49</v>
      </c>
      <c r="C8220" s="39" t="str">
        <f>IFERROR(__xludf.DUMMYFUNCTION("IF(ISBETWEEN(B8220,60,69), ""Old"", IF(ISBETWEEN(B8220, 20, 29), ""Young"", ""Other""))"),"Other")</f>
        <v>Other</v>
      </c>
    </row>
    <row r="8221" hidden="1">
      <c r="A8221" s="40">
        <v>26483.0</v>
      </c>
      <c r="B8221" s="39">
        <f t="shared" si="1"/>
        <v>49</v>
      </c>
      <c r="C8221" s="39" t="str">
        <f>IFERROR(__xludf.DUMMYFUNCTION("IF(ISBETWEEN(B8221,60,69), ""Old"", IF(ISBETWEEN(B8221, 20, 29), ""Young"", ""Other""))"),"Other")</f>
        <v>Other</v>
      </c>
    </row>
    <row r="8222" hidden="1">
      <c r="A8222" s="40">
        <v>26484.0</v>
      </c>
      <c r="B8222" s="39">
        <f t="shared" si="1"/>
        <v>49</v>
      </c>
      <c r="C8222" s="39" t="str">
        <f>IFERROR(__xludf.DUMMYFUNCTION("IF(ISBETWEEN(B8222,60,69), ""Old"", IF(ISBETWEEN(B8222, 20, 29), ""Young"", ""Other""))"),"Other")</f>
        <v>Other</v>
      </c>
    </row>
    <row r="8223" hidden="1">
      <c r="A8223" s="40">
        <v>26485.0</v>
      </c>
      <c r="B8223" s="39">
        <f t="shared" si="1"/>
        <v>49</v>
      </c>
      <c r="C8223" s="39" t="str">
        <f>IFERROR(__xludf.DUMMYFUNCTION("IF(ISBETWEEN(B8223,60,69), ""Old"", IF(ISBETWEEN(B8223, 20, 29), ""Young"", ""Other""))"),"Other")</f>
        <v>Other</v>
      </c>
    </row>
    <row r="8224" hidden="1">
      <c r="A8224" s="40">
        <v>26486.0</v>
      </c>
      <c r="B8224" s="39">
        <f t="shared" si="1"/>
        <v>49</v>
      </c>
      <c r="C8224" s="39" t="str">
        <f>IFERROR(__xludf.DUMMYFUNCTION("IF(ISBETWEEN(B8224,60,69), ""Old"", IF(ISBETWEEN(B8224, 20, 29), ""Young"", ""Other""))"),"Other")</f>
        <v>Other</v>
      </c>
    </row>
    <row r="8225" hidden="1">
      <c r="A8225" s="40">
        <v>26487.0</v>
      </c>
      <c r="B8225" s="39">
        <f t="shared" si="1"/>
        <v>49</v>
      </c>
      <c r="C8225" s="39" t="str">
        <f>IFERROR(__xludf.DUMMYFUNCTION("IF(ISBETWEEN(B8225,60,69), ""Old"", IF(ISBETWEEN(B8225, 20, 29), ""Young"", ""Other""))"),"Other")</f>
        <v>Other</v>
      </c>
    </row>
    <row r="8226" hidden="1">
      <c r="A8226" s="40">
        <v>26488.0</v>
      </c>
      <c r="B8226" s="39">
        <f t="shared" si="1"/>
        <v>49</v>
      </c>
      <c r="C8226" s="39" t="str">
        <f>IFERROR(__xludf.DUMMYFUNCTION("IF(ISBETWEEN(B8226,60,69), ""Old"", IF(ISBETWEEN(B8226, 20, 29), ""Young"", ""Other""))"),"Other")</f>
        <v>Other</v>
      </c>
    </row>
    <row r="8227" hidden="1">
      <c r="A8227" s="40">
        <v>26489.0</v>
      </c>
      <c r="B8227" s="39">
        <f t="shared" si="1"/>
        <v>49</v>
      </c>
      <c r="C8227" s="39" t="str">
        <f>IFERROR(__xludf.DUMMYFUNCTION("IF(ISBETWEEN(B8227,60,69), ""Old"", IF(ISBETWEEN(B8227, 20, 29), ""Young"", ""Other""))"),"Other")</f>
        <v>Other</v>
      </c>
    </row>
    <row r="8228" hidden="1">
      <c r="A8228" s="40">
        <v>26490.0</v>
      </c>
      <c r="B8228" s="39">
        <f t="shared" si="1"/>
        <v>49</v>
      </c>
      <c r="C8228" s="39" t="str">
        <f>IFERROR(__xludf.DUMMYFUNCTION("IF(ISBETWEEN(B8228,60,69), ""Old"", IF(ISBETWEEN(B8228, 20, 29), ""Young"", ""Other""))"),"Other")</f>
        <v>Other</v>
      </c>
    </row>
    <row r="8229" hidden="1">
      <c r="A8229" s="40">
        <v>26491.0</v>
      </c>
      <c r="B8229" s="39">
        <f t="shared" si="1"/>
        <v>49</v>
      </c>
      <c r="C8229" s="39" t="str">
        <f>IFERROR(__xludf.DUMMYFUNCTION("IF(ISBETWEEN(B8229,60,69), ""Old"", IF(ISBETWEEN(B8229, 20, 29), ""Young"", ""Other""))"),"Other")</f>
        <v>Other</v>
      </c>
    </row>
    <row r="8230" hidden="1">
      <c r="A8230" s="40">
        <v>26492.0</v>
      </c>
      <c r="B8230" s="39">
        <f t="shared" si="1"/>
        <v>49</v>
      </c>
      <c r="C8230" s="39" t="str">
        <f>IFERROR(__xludf.DUMMYFUNCTION("IF(ISBETWEEN(B8230,60,69), ""Old"", IF(ISBETWEEN(B8230, 20, 29), ""Young"", ""Other""))"),"Other")</f>
        <v>Other</v>
      </c>
    </row>
    <row r="8231" hidden="1">
      <c r="A8231" s="40">
        <v>26493.0</v>
      </c>
      <c r="B8231" s="39">
        <f t="shared" si="1"/>
        <v>49</v>
      </c>
      <c r="C8231" s="39" t="str">
        <f>IFERROR(__xludf.DUMMYFUNCTION("IF(ISBETWEEN(B8231,60,69), ""Old"", IF(ISBETWEEN(B8231, 20, 29), ""Young"", ""Other""))"),"Other")</f>
        <v>Other</v>
      </c>
    </row>
    <row r="8232" hidden="1">
      <c r="A8232" s="40">
        <v>26494.0</v>
      </c>
      <c r="B8232" s="39">
        <f t="shared" si="1"/>
        <v>49</v>
      </c>
      <c r="C8232" s="39" t="str">
        <f>IFERROR(__xludf.DUMMYFUNCTION("IF(ISBETWEEN(B8232,60,69), ""Old"", IF(ISBETWEEN(B8232, 20, 29), ""Young"", ""Other""))"),"Other")</f>
        <v>Other</v>
      </c>
    </row>
    <row r="8233" hidden="1">
      <c r="A8233" s="40">
        <v>26495.0</v>
      </c>
      <c r="B8233" s="39">
        <f t="shared" si="1"/>
        <v>49</v>
      </c>
      <c r="C8233" s="39" t="str">
        <f>IFERROR(__xludf.DUMMYFUNCTION("IF(ISBETWEEN(B8233,60,69), ""Old"", IF(ISBETWEEN(B8233, 20, 29), ""Young"", ""Other""))"),"Other")</f>
        <v>Other</v>
      </c>
    </row>
    <row r="8234" hidden="1">
      <c r="A8234" s="40">
        <v>26496.0</v>
      </c>
      <c r="B8234" s="39">
        <f t="shared" si="1"/>
        <v>49</v>
      </c>
      <c r="C8234" s="39" t="str">
        <f>IFERROR(__xludf.DUMMYFUNCTION("IF(ISBETWEEN(B8234,60,69), ""Old"", IF(ISBETWEEN(B8234, 20, 29), ""Young"", ""Other""))"),"Other")</f>
        <v>Other</v>
      </c>
    </row>
    <row r="8235" hidden="1">
      <c r="A8235" s="40">
        <v>26497.0</v>
      </c>
      <c r="B8235" s="39">
        <f t="shared" si="1"/>
        <v>49</v>
      </c>
      <c r="C8235" s="39" t="str">
        <f>IFERROR(__xludf.DUMMYFUNCTION("IF(ISBETWEEN(B8235,60,69), ""Old"", IF(ISBETWEEN(B8235, 20, 29), ""Young"", ""Other""))"),"Other")</f>
        <v>Other</v>
      </c>
    </row>
    <row r="8236" hidden="1">
      <c r="A8236" s="40">
        <v>26498.0</v>
      </c>
      <c r="B8236" s="39">
        <f t="shared" si="1"/>
        <v>49</v>
      </c>
      <c r="C8236" s="39" t="str">
        <f>IFERROR(__xludf.DUMMYFUNCTION("IF(ISBETWEEN(B8236,60,69), ""Old"", IF(ISBETWEEN(B8236, 20, 29), ""Young"", ""Other""))"),"Other")</f>
        <v>Other</v>
      </c>
    </row>
    <row r="8237" hidden="1">
      <c r="A8237" s="40">
        <v>26499.0</v>
      </c>
      <c r="B8237" s="39">
        <f t="shared" si="1"/>
        <v>49</v>
      </c>
      <c r="C8237" s="39" t="str">
        <f>IFERROR(__xludf.DUMMYFUNCTION("IF(ISBETWEEN(B8237,60,69), ""Old"", IF(ISBETWEEN(B8237, 20, 29), ""Young"", ""Other""))"),"Other")</f>
        <v>Other</v>
      </c>
    </row>
    <row r="8238" hidden="1">
      <c r="A8238" s="40">
        <v>26500.0</v>
      </c>
      <c r="B8238" s="39">
        <f t="shared" si="1"/>
        <v>49</v>
      </c>
      <c r="C8238" s="39" t="str">
        <f>IFERROR(__xludf.DUMMYFUNCTION("IF(ISBETWEEN(B8238,60,69), ""Old"", IF(ISBETWEEN(B8238, 20, 29), ""Young"", ""Other""))"),"Other")</f>
        <v>Other</v>
      </c>
    </row>
    <row r="8239" hidden="1">
      <c r="A8239" s="40">
        <v>26501.0</v>
      </c>
      <c r="B8239" s="39">
        <f t="shared" si="1"/>
        <v>49</v>
      </c>
      <c r="C8239" s="39" t="str">
        <f>IFERROR(__xludf.DUMMYFUNCTION("IF(ISBETWEEN(B8239,60,69), ""Old"", IF(ISBETWEEN(B8239, 20, 29), ""Young"", ""Other""))"),"Other")</f>
        <v>Other</v>
      </c>
    </row>
    <row r="8240" hidden="1">
      <c r="A8240" s="40">
        <v>26502.0</v>
      </c>
      <c r="B8240" s="39">
        <f t="shared" si="1"/>
        <v>49</v>
      </c>
      <c r="C8240" s="39" t="str">
        <f>IFERROR(__xludf.DUMMYFUNCTION("IF(ISBETWEEN(B8240,60,69), ""Old"", IF(ISBETWEEN(B8240, 20, 29), ""Young"", ""Other""))"),"Other")</f>
        <v>Other</v>
      </c>
    </row>
    <row r="8241" hidden="1">
      <c r="A8241" s="40">
        <v>26503.0</v>
      </c>
      <c r="B8241" s="39">
        <f t="shared" si="1"/>
        <v>49</v>
      </c>
      <c r="C8241" s="39" t="str">
        <f>IFERROR(__xludf.DUMMYFUNCTION("IF(ISBETWEEN(B8241,60,69), ""Old"", IF(ISBETWEEN(B8241, 20, 29), ""Young"", ""Other""))"),"Other")</f>
        <v>Other</v>
      </c>
    </row>
    <row r="8242" hidden="1">
      <c r="A8242" s="40">
        <v>26504.0</v>
      </c>
      <c r="B8242" s="39">
        <f t="shared" si="1"/>
        <v>49</v>
      </c>
      <c r="C8242" s="39" t="str">
        <f>IFERROR(__xludf.DUMMYFUNCTION("IF(ISBETWEEN(B8242,60,69), ""Old"", IF(ISBETWEEN(B8242, 20, 29), ""Young"", ""Other""))"),"Other")</f>
        <v>Other</v>
      </c>
    </row>
    <row r="8243" hidden="1">
      <c r="A8243" s="40">
        <v>26505.0</v>
      </c>
      <c r="B8243" s="39">
        <f t="shared" si="1"/>
        <v>49</v>
      </c>
      <c r="C8243" s="39" t="str">
        <f>IFERROR(__xludf.DUMMYFUNCTION("IF(ISBETWEEN(B8243,60,69), ""Old"", IF(ISBETWEEN(B8243, 20, 29), ""Young"", ""Other""))"),"Other")</f>
        <v>Other</v>
      </c>
    </row>
    <row r="8244" hidden="1">
      <c r="A8244" s="40">
        <v>26506.0</v>
      </c>
      <c r="B8244" s="39">
        <f t="shared" si="1"/>
        <v>49</v>
      </c>
      <c r="C8244" s="39" t="str">
        <f>IFERROR(__xludf.DUMMYFUNCTION("IF(ISBETWEEN(B8244,60,69), ""Old"", IF(ISBETWEEN(B8244, 20, 29), ""Young"", ""Other""))"),"Other")</f>
        <v>Other</v>
      </c>
    </row>
    <row r="8245" hidden="1">
      <c r="A8245" s="40">
        <v>26507.0</v>
      </c>
      <c r="B8245" s="39">
        <f t="shared" si="1"/>
        <v>49</v>
      </c>
      <c r="C8245" s="39" t="str">
        <f>IFERROR(__xludf.DUMMYFUNCTION("IF(ISBETWEEN(B8245,60,69), ""Old"", IF(ISBETWEEN(B8245, 20, 29), ""Young"", ""Other""))"),"Other")</f>
        <v>Other</v>
      </c>
    </row>
    <row r="8246" hidden="1">
      <c r="A8246" s="40">
        <v>26508.0</v>
      </c>
      <c r="B8246" s="39">
        <f t="shared" si="1"/>
        <v>49</v>
      </c>
      <c r="C8246" s="39" t="str">
        <f>IFERROR(__xludf.DUMMYFUNCTION("IF(ISBETWEEN(B8246,60,69), ""Old"", IF(ISBETWEEN(B8246, 20, 29), ""Young"", ""Other""))"),"Other")</f>
        <v>Other</v>
      </c>
    </row>
    <row r="8247" hidden="1">
      <c r="A8247" s="40">
        <v>26509.0</v>
      </c>
      <c r="B8247" s="39">
        <f t="shared" si="1"/>
        <v>49</v>
      </c>
      <c r="C8247" s="39" t="str">
        <f>IFERROR(__xludf.DUMMYFUNCTION("IF(ISBETWEEN(B8247,60,69), ""Old"", IF(ISBETWEEN(B8247, 20, 29), ""Young"", ""Other""))"),"Other")</f>
        <v>Other</v>
      </c>
    </row>
    <row r="8248" hidden="1">
      <c r="A8248" s="40">
        <v>26510.0</v>
      </c>
      <c r="B8248" s="39">
        <f t="shared" si="1"/>
        <v>49</v>
      </c>
      <c r="C8248" s="39" t="str">
        <f>IFERROR(__xludf.DUMMYFUNCTION("IF(ISBETWEEN(B8248,60,69), ""Old"", IF(ISBETWEEN(B8248, 20, 29), ""Young"", ""Other""))"),"Other")</f>
        <v>Other</v>
      </c>
    </row>
    <row r="8249" hidden="1">
      <c r="A8249" s="40">
        <v>26511.0</v>
      </c>
      <c r="B8249" s="39">
        <f t="shared" si="1"/>
        <v>49</v>
      </c>
      <c r="C8249" s="39" t="str">
        <f>IFERROR(__xludf.DUMMYFUNCTION("IF(ISBETWEEN(B8249,60,69), ""Old"", IF(ISBETWEEN(B8249, 20, 29), ""Young"", ""Other""))"),"Other")</f>
        <v>Other</v>
      </c>
    </row>
    <row r="8250" hidden="1">
      <c r="A8250" s="40">
        <v>26512.0</v>
      </c>
      <c r="B8250" s="39">
        <f t="shared" si="1"/>
        <v>49</v>
      </c>
      <c r="C8250" s="39" t="str">
        <f>IFERROR(__xludf.DUMMYFUNCTION("IF(ISBETWEEN(B8250,60,69), ""Old"", IF(ISBETWEEN(B8250, 20, 29), ""Young"", ""Other""))"),"Other")</f>
        <v>Other</v>
      </c>
    </row>
    <row r="8251" hidden="1">
      <c r="A8251" s="40">
        <v>26513.0</v>
      </c>
      <c r="B8251" s="39">
        <f t="shared" si="1"/>
        <v>49</v>
      </c>
      <c r="C8251" s="39" t="str">
        <f>IFERROR(__xludf.DUMMYFUNCTION("IF(ISBETWEEN(B8251,60,69), ""Old"", IF(ISBETWEEN(B8251, 20, 29), ""Young"", ""Other""))"),"Other")</f>
        <v>Other</v>
      </c>
    </row>
    <row r="8252" hidden="1">
      <c r="A8252" s="40">
        <v>26514.0</v>
      </c>
      <c r="B8252" s="39">
        <f t="shared" si="1"/>
        <v>49</v>
      </c>
      <c r="C8252" s="39" t="str">
        <f>IFERROR(__xludf.DUMMYFUNCTION("IF(ISBETWEEN(B8252,60,69), ""Old"", IF(ISBETWEEN(B8252, 20, 29), ""Young"", ""Other""))"),"Other")</f>
        <v>Other</v>
      </c>
    </row>
    <row r="8253" hidden="1">
      <c r="A8253" s="40">
        <v>26515.0</v>
      </c>
      <c r="B8253" s="39">
        <f t="shared" si="1"/>
        <v>49</v>
      </c>
      <c r="C8253" s="39" t="str">
        <f>IFERROR(__xludf.DUMMYFUNCTION("IF(ISBETWEEN(B8253,60,69), ""Old"", IF(ISBETWEEN(B8253, 20, 29), ""Young"", ""Other""))"),"Other")</f>
        <v>Other</v>
      </c>
    </row>
    <row r="8254" hidden="1">
      <c r="A8254" s="40">
        <v>26516.0</v>
      </c>
      <c r="B8254" s="39">
        <f t="shared" si="1"/>
        <v>49</v>
      </c>
      <c r="C8254" s="39" t="str">
        <f>IFERROR(__xludf.DUMMYFUNCTION("IF(ISBETWEEN(B8254,60,69), ""Old"", IF(ISBETWEEN(B8254, 20, 29), ""Young"", ""Other""))"),"Other")</f>
        <v>Other</v>
      </c>
    </row>
    <row r="8255" hidden="1">
      <c r="A8255" s="40">
        <v>26517.0</v>
      </c>
      <c r="B8255" s="39">
        <f t="shared" si="1"/>
        <v>49</v>
      </c>
      <c r="C8255" s="39" t="str">
        <f>IFERROR(__xludf.DUMMYFUNCTION("IF(ISBETWEEN(B8255,60,69), ""Old"", IF(ISBETWEEN(B8255, 20, 29), ""Young"", ""Other""))"),"Other")</f>
        <v>Other</v>
      </c>
    </row>
    <row r="8256" hidden="1">
      <c r="A8256" s="40">
        <v>26518.0</v>
      </c>
      <c r="B8256" s="39">
        <f t="shared" si="1"/>
        <v>49</v>
      </c>
      <c r="C8256" s="39" t="str">
        <f>IFERROR(__xludf.DUMMYFUNCTION("IF(ISBETWEEN(B8256,60,69), ""Old"", IF(ISBETWEEN(B8256, 20, 29), ""Young"", ""Other""))"),"Other")</f>
        <v>Other</v>
      </c>
    </row>
    <row r="8257" hidden="1">
      <c r="A8257" s="40">
        <v>26519.0</v>
      </c>
      <c r="B8257" s="39">
        <f t="shared" si="1"/>
        <v>49</v>
      </c>
      <c r="C8257" s="39" t="str">
        <f>IFERROR(__xludf.DUMMYFUNCTION("IF(ISBETWEEN(B8257,60,69), ""Old"", IF(ISBETWEEN(B8257, 20, 29), ""Young"", ""Other""))"),"Other")</f>
        <v>Other</v>
      </c>
    </row>
    <row r="8258" hidden="1">
      <c r="A8258" s="40">
        <v>26520.0</v>
      </c>
      <c r="B8258" s="39">
        <f t="shared" si="1"/>
        <v>49</v>
      </c>
      <c r="C8258" s="39" t="str">
        <f>IFERROR(__xludf.DUMMYFUNCTION("IF(ISBETWEEN(B8258,60,69), ""Old"", IF(ISBETWEEN(B8258, 20, 29), ""Young"", ""Other""))"),"Other")</f>
        <v>Other</v>
      </c>
    </row>
    <row r="8259" hidden="1">
      <c r="A8259" s="40">
        <v>26521.0</v>
      </c>
      <c r="B8259" s="39">
        <f t="shared" si="1"/>
        <v>49</v>
      </c>
      <c r="C8259" s="39" t="str">
        <f>IFERROR(__xludf.DUMMYFUNCTION("IF(ISBETWEEN(B8259,60,69), ""Old"", IF(ISBETWEEN(B8259, 20, 29), ""Young"", ""Other""))"),"Other")</f>
        <v>Other</v>
      </c>
    </row>
    <row r="8260" hidden="1">
      <c r="A8260" s="40">
        <v>26522.0</v>
      </c>
      <c r="B8260" s="39">
        <f t="shared" si="1"/>
        <v>49</v>
      </c>
      <c r="C8260" s="39" t="str">
        <f>IFERROR(__xludf.DUMMYFUNCTION("IF(ISBETWEEN(B8260,60,69), ""Old"", IF(ISBETWEEN(B8260, 20, 29), ""Young"", ""Other""))"),"Other")</f>
        <v>Other</v>
      </c>
    </row>
    <row r="8261" hidden="1">
      <c r="A8261" s="40">
        <v>26523.0</v>
      </c>
      <c r="B8261" s="39">
        <f t="shared" si="1"/>
        <v>49</v>
      </c>
      <c r="C8261" s="39" t="str">
        <f>IFERROR(__xludf.DUMMYFUNCTION("IF(ISBETWEEN(B8261,60,69), ""Old"", IF(ISBETWEEN(B8261, 20, 29), ""Young"", ""Other""))"),"Other")</f>
        <v>Other</v>
      </c>
    </row>
    <row r="8262" hidden="1">
      <c r="A8262" s="40">
        <v>26524.0</v>
      </c>
      <c r="B8262" s="39">
        <f t="shared" si="1"/>
        <v>49</v>
      </c>
      <c r="C8262" s="39" t="str">
        <f>IFERROR(__xludf.DUMMYFUNCTION("IF(ISBETWEEN(B8262,60,69), ""Old"", IF(ISBETWEEN(B8262, 20, 29), ""Young"", ""Other""))"),"Other")</f>
        <v>Other</v>
      </c>
    </row>
    <row r="8263" hidden="1">
      <c r="A8263" s="40">
        <v>26525.0</v>
      </c>
      <c r="B8263" s="39">
        <f t="shared" si="1"/>
        <v>49</v>
      </c>
      <c r="C8263" s="39" t="str">
        <f>IFERROR(__xludf.DUMMYFUNCTION("IF(ISBETWEEN(B8263,60,69), ""Old"", IF(ISBETWEEN(B8263, 20, 29), ""Young"", ""Other""))"),"Other")</f>
        <v>Other</v>
      </c>
    </row>
    <row r="8264" hidden="1">
      <c r="A8264" s="40">
        <v>26526.0</v>
      </c>
      <c r="B8264" s="39">
        <f t="shared" si="1"/>
        <v>49</v>
      </c>
      <c r="C8264" s="39" t="str">
        <f>IFERROR(__xludf.DUMMYFUNCTION("IF(ISBETWEEN(B8264,60,69), ""Old"", IF(ISBETWEEN(B8264, 20, 29), ""Young"", ""Other""))"),"Other")</f>
        <v>Other</v>
      </c>
    </row>
    <row r="8265" hidden="1">
      <c r="A8265" s="40">
        <v>26527.0</v>
      </c>
      <c r="B8265" s="39">
        <f t="shared" si="1"/>
        <v>49</v>
      </c>
      <c r="C8265" s="39" t="str">
        <f>IFERROR(__xludf.DUMMYFUNCTION("IF(ISBETWEEN(B8265,60,69), ""Old"", IF(ISBETWEEN(B8265, 20, 29), ""Young"", ""Other""))"),"Other")</f>
        <v>Other</v>
      </c>
    </row>
    <row r="8266" hidden="1">
      <c r="A8266" s="40">
        <v>26528.0</v>
      </c>
      <c r="B8266" s="39">
        <f t="shared" si="1"/>
        <v>49</v>
      </c>
      <c r="C8266" s="39" t="str">
        <f>IFERROR(__xludf.DUMMYFUNCTION("IF(ISBETWEEN(B8266,60,69), ""Old"", IF(ISBETWEEN(B8266, 20, 29), ""Young"", ""Other""))"),"Other")</f>
        <v>Other</v>
      </c>
    </row>
    <row r="8267" hidden="1">
      <c r="A8267" s="40">
        <v>26529.0</v>
      </c>
      <c r="B8267" s="39">
        <f t="shared" si="1"/>
        <v>49</v>
      </c>
      <c r="C8267" s="39" t="str">
        <f>IFERROR(__xludf.DUMMYFUNCTION("IF(ISBETWEEN(B8267,60,69), ""Old"", IF(ISBETWEEN(B8267, 20, 29), ""Young"", ""Other""))"),"Other")</f>
        <v>Other</v>
      </c>
    </row>
    <row r="8268" hidden="1">
      <c r="A8268" s="40">
        <v>26530.0</v>
      </c>
      <c r="B8268" s="39">
        <f t="shared" si="1"/>
        <v>49</v>
      </c>
      <c r="C8268" s="39" t="str">
        <f>IFERROR(__xludf.DUMMYFUNCTION("IF(ISBETWEEN(B8268,60,69), ""Old"", IF(ISBETWEEN(B8268, 20, 29), ""Young"", ""Other""))"),"Other")</f>
        <v>Other</v>
      </c>
    </row>
    <row r="8269" hidden="1">
      <c r="A8269" s="40">
        <v>26531.0</v>
      </c>
      <c r="B8269" s="39">
        <f t="shared" si="1"/>
        <v>49</v>
      </c>
      <c r="C8269" s="39" t="str">
        <f>IFERROR(__xludf.DUMMYFUNCTION("IF(ISBETWEEN(B8269,60,69), ""Old"", IF(ISBETWEEN(B8269, 20, 29), ""Young"", ""Other""))"),"Other")</f>
        <v>Other</v>
      </c>
    </row>
    <row r="8270" hidden="1">
      <c r="A8270" s="40">
        <v>26532.0</v>
      </c>
      <c r="B8270" s="39">
        <f t="shared" si="1"/>
        <v>49</v>
      </c>
      <c r="C8270" s="39" t="str">
        <f>IFERROR(__xludf.DUMMYFUNCTION("IF(ISBETWEEN(B8270,60,69), ""Old"", IF(ISBETWEEN(B8270, 20, 29), ""Young"", ""Other""))"),"Other")</f>
        <v>Other</v>
      </c>
    </row>
    <row r="8271" hidden="1">
      <c r="A8271" s="40">
        <v>26533.0</v>
      </c>
      <c r="B8271" s="39">
        <f t="shared" si="1"/>
        <v>49</v>
      </c>
      <c r="C8271" s="39" t="str">
        <f>IFERROR(__xludf.DUMMYFUNCTION("IF(ISBETWEEN(B8271,60,69), ""Old"", IF(ISBETWEEN(B8271, 20, 29), ""Young"", ""Other""))"),"Other")</f>
        <v>Other</v>
      </c>
    </row>
    <row r="8272" hidden="1">
      <c r="A8272" s="40">
        <v>26534.0</v>
      </c>
      <c r="B8272" s="39">
        <f t="shared" si="1"/>
        <v>49</v>
      </c>
      <c r="C8272" s="39" t="str">
        <f>IFERROR(__xludf.DUMMYFUNCTION("IF(ISBETWEEN(B8272,60,69), ""Old"", IF(ISBETWEEN(B8272, 20, 29), ""Young"", ""Other""))"),"Other")</f>
        <v>Other</v>
      </c>
    </row>
    <row r="8273" hidden="1">
      <c r="A8273" s="40">
        <v>26535.0</v>
      </c>
      <c r="B8273" s="39">
        <f t="shared" si="1"/>
        <v>49</v>
      </c>
      <c r="C8273" s="39" t="str">
        <f>IFERROR(__xludf.DUMMYFUNCTION("IF(ISBETWEEN(B8273,60,69), ""Old"", IF(ISBETWEEN(B8273, 20, 29), ""Young"", ""Other""))"),"Other")</f>
        <v>Other</v>
      </c>
    </row>
    <row r="8274" hidden="1">
      <c r="A8274" s="40">
        <v>26536.0</v>
      </c>
      <c r="B8274" s="39">
        <f t="shared" si="1"/>
        <v>49</v>
      </c>
      <c r="C8274" s="39" t="str">
        <f>IFERROR(__xludf.DUMMYFUNCTION("IF(ISBETWEEN(B8274,60,69), ""Old"", IF(ISBETWEEN(B8274, 20, 29), ""Young"", ""Other""))"),"Other")</f>
        <v>Other</v>
      </c>
    </row>
    <row r="8275" hidden="1">
      <c r="A8275" s="40">
        <v>26537.0</v>
      </c>
      <c r="B8275" s="39">
        <f t="shared" si="1"/>
        <v>49</v>
      </c>
      <c r="C8275" s="39" t="str">
        <f>IFERROR(__xludf.DUMMYFUNCTION("IF(ISBETWEEN(B8275,60,69), ""Old"", IF(ISBETWEEN(B8275, 20, 29), ""Young"", ""Other""))"),"Other")</f>
        <v>Other</v>
      </c>
    </row>
    <row r="8276" hidden="1">
      <c r="A8276" s="40">
        <v>26538.0</v>
      </c>
      <c r="B8276" s="39">
        <f t="shared" si="1"/>
        <v>49</v>
      </c>
      <c r="C8276" s="39" t="str">
        <f>IFERROR(__xludf.DUMMYFUNCTION("IF(ISBETWEEN(B8276,60,69), ""Old"", IF(ISBETWEEN(B8276, 20, 29), ""Young"", ""Other""))"),"Other")</f>
        <v>Other</v>
      </c>
    </row>
    <row r="8277" hidden="1">
      <c r="A8277" s="40">
        <v>26539.0</v>
      </c>
      <c r="B8277" s="39">
        <f t="shared" si="1"/>
        <v>49</v>
      </c>
      <c r="C8277" s="39" t="str">
        <f>IFERROR(__xludf.DUMMYFUNCTION("IF(ISBETWEEN(B8277,60,69), ""Old"", IF(ISBETWEEN(B8277, 20, 29), ""Young"", ""Other""))"),"Other")</f>
        <v>Other</v>
      </c>
    </row>
    <row r="8278" hidden="1">
      <c r="A8278" s="40">
        <v>26540.0</v>
      </c>
      <c r="B8278" s="39">
        <f t="shared" si="1"/>
        <v>49</v>
      </c>
      <c r="C8278" s="39" t="str">
        <f>IFERROR(__xludf.DUMMYFUNCTION("IF(ISBETWEEN(B8278,60,69), ""Old"", IF(ISBETWEEN(B8278, 20, 29), ""Young"", ""Other""))"),"Other")</f>
        <v>Other</v>
      </c>
    </row>
    <row r="8279" hidden="1">
      <c r="A8279" s="40">
        <v>26541.0</v>
      </c>
      <c r="B8279" s="39">
        <f t="shared" si="1"/>
        <v>49</v>
      </c>
      <c r="C8279" s="39" t="str">
        <f>IFERROR(__xludf.DUMMYFUNCTION("IF(ISBETWEEN(B8279,60,69), ""Old"", IF(ISBETWEEN(B8279, 20, 29), ""Young"", ""Other""))"),"Other")</f>
        <v>Other</v>
      </c>
    </row>
    <row r="8280" hidden="1">
      <c r="A8280" s="40">
        <v>26542.0</v>
      </c>
      <c r="B8280" s="39">
        <f t="shared" si="1"/>
        <v>49</v>
      </c>
      <c r="C8280" s="39" t="str">
        <f>IFERROR(__xludf.DUMMYFUNCTION("IF(ISBETWEEN(B8280,60,69), ""Old"", IF(ISBETWEEN(B8280, 20, 29), ""Young"", ""Other""))"),"Other")</f>
        <v>Other</v>
      </c>
    </row>
    <row r="8281" hidden="1">
      <c r="A8281" s="40">
        <v>26543.0</v>
      </c>
      <c r="B8281" s="39">
        <f t="shared" si="1"/>
        <v>49</v>
      </c>
      <c r="C8281" s="39" t="str">
        <f>IFERROR(__xludf.DUMMYFUNCTION("IF(ISBETWEEN(B8281,60,69), ""Old"", IF(ISBETWEEN(B8281, 20, 29), ""Young"", ""Other""))"),"Other")</f>
        <v>Other</v>
      </c>
    </row>
    <row r="8282" hidden="1">
      <c r="A8282" s="40">
        <v>26544.0</v>
      </c>
      <c r="B8282" s="39">
        <f t="shared" si="1"/>
        <v>49</v>
      </c>
      <c r="C8282" s="39" t="str">
        <f>IFERROR(__xludf.DUMMYFUNCTION("IF(ISBETWEEN(B8282,60,69), ""Old"", IF(ISBETWEEN(B8282, 20, 29), ""Young"", ""Other""))"),"Other")</f>
        <v>Other</v>
      </c>
    </row>
    <row r="8283" hidden="1">
      <c r="A8283" s="40">
        <v>26545.0</v>
      </c>
      <c r="B8283" s="39">
        <f t="shared" si="1"/>
        <v>49</v>
      </c>
      <c r="C8283" s="39" t="str">
        <f>IFERROR(__xludf.DUMMYFUNCTION("IF(ISBETWEEN(B8283,60,69), ""Old"", IF(ISBETWEEN(B8283, 20, 29), ""Young"", ""Other""))"),"Other")</f>
        <v>Other</v>
      </c>
    </row>
    <row r="8284" hidden="1">
      <c r="A8284" s="40">
        <v>26546.0</v>
      </c>
      <c r="B8284" s="39">
        <f t="shared" si="1"/>
        <v>49</v>
      </c>
      <c r="C8284" s="39" t="str">
        <f>IFERROR(__xludf.DUMMYFUNCTION("IF(ISBETWEEN(B8284,60,69), ""Old"", IF(ISBETWEEN(B8284, 20, 29), ""Young"", ""Other""))"),"Other")</f>
        <v>Other</v>
      </c>
    </row>
    <row r="8285" hidden="1">
      <c r="A8285" s="40">
        <v>26547.0</v>
      </c>
      <c r="B8285" s="39">
        <f t="shared" si="1"/>
        <v>49</v>
      </c>
      <c r="C8285" s="39" t="str">
        <f>IFERROR(__xludf.DUMMYFUNCTION("IF(ISBETWEEN(B8285,60,69), ""Old"", IF(ISBETWEEN(B8285, 20, 29), ""Young"", ""Other""))"),"Other")</f>
        <v>Other</v>
      </c>
    </row>
    <row r="8286" hidden="1">
      <c r="A8286" s="40">
        <v>26548.0</v>
      </c>
      <c r="B8286" s="39">
        <f t="shared" si="1"/>
        <v>49</v>
      </c>
      <c r="C8286" s="39" t="str">
        <f>IFERROR(__xludf.DUMMYFUNCTION("IF(ISBETWEEN(B8286,60,69), ""Old"", IF(ISBETWEEN(B8286, 20, 29), ""Young"", ""Other""))"),"Other")</f>
        <v>Other</v>
      </c>
    </row>
    <row r="8287" hidden="1">
      <c r="A8287" s="40">
        <v>26549.0</v>
      </c>
      <c r="B8287" s="39">
        <f t="shared" si="1"/>
        <v>49</v>
      </c>
      <c r="C8287" s="39" t="str">
        <f>IFERROR(__xludf.DUMMYFUNCTION("IF(ISBETWEEN(B8287,60,69), ""Old"", IF(ISBETWEEN(B8287, 20, 29), ""Young"", ""Other""))"),"Other")</f>
        <v>Other</v>
      </c>
    </row>
    <row r="8288" hidden="1">
      <c r="A8288" s="40">
        <v>26550.0</v>
      </c>
      <c r="B8288" s="39">
        <f t="shared" si="1"/>
        <v>49</v>
      </c>
      <c r="C8288" s="39" t="str">
        <f>IFERROR(__xludf.DUMMYFUNCTION("IF(ISBETWEEN(B8288,60,69), ""Old"", IF(ISBETWEEN(B8288, 20, 29), ""Young"", ""Other""))"),"Other")</f>
        <v>Other</v>
      </c>
    </row>
    <row r="8289" hidden="1">
      <c r="A8289" s="40">
        <v>26551.0</v>
      </c>
      <c r="B8289" s="39">
        <f t="shared" si="1"/>
        <v>49</v>
      </c>
      <c r="C8289" s="39" t="str">
        <f>IFERROR(__xludf.DUMMYFUNCTION("IF(ISBETWEEN(B8289,60,69), ""Old"", IF(ISBETWEEN(B8289, 20, 29), ""Young"", ""Other""))"),"Other")</f>
        <v>Other</v>
      </c>
    </row>
    <row r="8290" hidden="1">
      <c r="A8290" s="40">
        <v>26552.0</v>
      </c>
      <c r="B8290" s="39">
        <f t="shared" si="1"/>
        <v>49</v>
      </c>
      <c r="C8290" s="39" t="str">
        <f>IFERROR(__xludf.DUMMYFUNCTION("IF(ISBETWEEN(B8290,60,69), ""Old"", IF(ISBETWEEN(B8290, 20, 29), ""Young"", ""Other""))"),"Other")</f>
        <v>Other</v>
      </c>
    </row>
    <row r="8291" hidden="1">
      <c r="A8291" s="40">
        <v>26553.0</v>
      </c>
      <c r="B8291" s="39">
        <f t="shared" si="1"/>
        <v>49</v>
      </c>
      <c r="C8291" s="39" t="str">
        <f>IFERROR(__xludf.DUMMYFUNCTION("IF(ISBETWEEN(B8291,60,69), ""Old"", IF(ISBETWEEN(B8291, 20, 29), ""Young"", ""Other""))"),"Other")</f>
        <v>Other</v>
      </c>
    </row>
    <row r="8292" hidden="1">
      <c r="A8292" s="40">
        <v>26554.0</v>
      </c>
      <c r="B8292" s="39">
        <f t="shared" si="1"/>
        <v>49</v>
      </c>
      <c r="C8292" s="39" t="str">
        <f>IFERROR(__xludf.DUMMYFUNCTION("IF(ISBETWEEN(B8292,60,69), ""Old"", IF(ISBETWEEN(B8292, 20, 29), ""Young"", ""Other""))"),"Other")</f>
        <v>Other</v>
      </c>
    </row>
    <row r="8293" hidden="1">
      <c r="A8293" s="40">
        <v>26555.0</v>
      </c>
      <c r="B8293" s="39">
        <f t="shared" si="1"/>
        <v>49</v>
      </c>
      <c r="C8293" s="39" t="str">
        <f>IFERROR(__xludf.DUMMYFUNCTION("IF(ISBETWEEN(B8293,60,69), ""Old"", IF(ISBETWEEN(B8293, 20, 29), ""Young"", ""Other""))"),"Other")</f>
        <v>Other</v>
      </c>
    </row>
    <row r="8294" hidden="1">
      <c r="A8294" s="40">
        <v>26556.0</v>
      </c>
      <c r="B8294" s="39">
        <f t="shared" si="1"/>
        <v>49</v>
      </c>
      <c r="C8294" s="39" t="str">
        <f>IFERROR(__xludf.DUMMYFUNCTION("IF(ISBETWEEN(B8294,60,69), ""Old"", IF(ISBETWEEN(B8294, 20, 29), ""Young"", ""Other""))"),"Other")</f>
        <v>Other</v>
      </c>
    </row>
    <row r="8295" hidden="1">
      <c r="A8295" s="40">
        <v>26557.0</v>
      </c>
      <c r="B8295" s="39">
        <f t="shared" si="1"/>
        <v>49</v>
      </c>
      <c r="C8295" s="39" t="str">
        <f>IFERROR(__xludf.DUMMYFUNCTION("IF(ISBETWEEN(B8295,60,69), ""Old"", IF(ISBETWEEN(B8295, 20, 29), ""Young"", ""Other""))"),"Other")</f>
        <v>Other</v>
      </c>
    </row>
    <row r="8296" hidden="1">
      <c r="A8296" s="40">
        <v>26558.0</v>
      </c>
      <c r="B8296" s="39">
        <f t="shared" si="1"/>
        <v>49</v>
      </c>
      <c r="C8296" s="39" t="str">
        <f>IFERROR(__xludf.DUMMYFUNCTION("IF(ISBETWEEN(B8296,60,69), ""Old"", IF(ISBETWEEN(B8296, 20, 29), ""Young"", ""Other""))"),"Other")</f>
        <v>Other</v>
      </c>
    </row>
    <row r="8297" hidden="1">
      <c r="A8297" s="40">
        <v>26559.0</v>
      </c>
      <c r="B8297" s="39">
        <f t="shared" si="1"/>
        <v>49</v>
      </c>
      <c r="C8297" s="39" t="str">
        <f>IFERROR(__xludf.DUMMYFUNCTION("IF(ISBETWEEN(B8297,60,69), ""Old"", IF(ISBETWEEN(B8297, 20, 29), ""Young"", ""Other""))"),"Other")</f>
        <v>Other</v>
      </c>
    </row>
    <row r="8298" hidden="1">
      <c r="A8298" s="40">
        <v>26560.0</v>
      </c>
      <c r="B8298" s="39">
        <f t="shared" si="1"/>
        <v>49</v>
      </c>
      <c r="C8298" s="39" t="str">
        <f>IFERROR(__xludf.DUMMYFUNCTION("IF(ISBETWEEN(B8298,60,69), ""Old"", IF(ISBETWEEN(B8298, 20, 29), ""Young"", ""Other""))"),"Other")</f>
        <v>Other</v>
      </c>
    </row>
    <row r="8299" hidden="1">
      <c r="A8299" s="40">
        <v>26561.0</v>
      </c>
      <c r="B8299" s="39">
        <f t="shared" si="1"/>
        <v>49</v>
      </c>
      <c r="C8299" s="39" t="str">
        <f>IFERROR(__xludf.DUMMYFUNCTION("IF(ISBETWEEN(B8299,60,69), ""Old"", IF(ISBETWEEN(B8299, 20, 29), ""Young"", ""Other""))"),"Other")</f>
        <v>Other</v>
      </c>
    </row>
    <row r="8300" hidden="1">
      <c r="A8300" s="40">
        <v>26562.0</v>
      </c>
      <c r="B8300" s="39">
        <f t="shared" si="1"/>
        <v>49</v>
      </c>
      <c r="C8300" s="39" t="str">
        <f>IFERROR(__xludf.DUMMYFUNCTION("IF(ISBETWEEN(B8300,60,69), ""Old"", IF(ISBETWEEN(B8300, 20, 29), ""Young"", ""Other""))"),"Other")</f>
        <v>Other</v>
      </c>
    </row>
    <row r="8301" hidden="1">
      <c r="A8301" s="40">
        <v>26563.0</v>
      </c>
      <c r="B8301" s="39">
        <f t="shared" si="1"/>
        <v>49</v>
      </c>
      <c r="C8301" s="39" t="str">
        <f>IFERROR(__xludf.DUMMYFUNCTION("IF(ISBETWEEN(B8301,60,69), ""Old"", IF(ISBETWEEN(B8301, 20, 29), ""Young"", ""Other""))"),"Other")</f>
        <v>Other</v>
      </c>
    </row>
    <row r="8302" hidden="1">
      <c r="A8302" s="40">
        <v>26564.0</v>
      </c>
      <c r="B8302" s="39">
        <f t="shared" si="1"/>
        <v>49</v>
      </c>
      <c r="C8302" s="39" t="str">
        <f>IFERROR(__xludf.DUMMYFUNCTION("IF(ISBETWEEN(B8302,60,69), ""Old"", IF(ISBETWEEN(B8302, 20, 29), ""Young"", ""Other""))"),"Other")</f>
        <v>Other</v>
      </c>
    </row>
    <row r="8303" hidden="1">
      <c r="A8303" s="40">
        <v>26565.0</v>
      </c>
      <c r="B8303" s="39">
        <f t="shared" si="1"/>
        <v>49</v>
      </c>
      <c r="C8303" s="39" t="str">
        <f>IFERROR(__xludf.DUMMYFUNCTION("IF(ISBETWEEN(B8303,60,69), ""Old"", IF(ISBETWEEN(B8303, 20, 29), ""Young"", ""Other""))"),"Other")</f>
        <v>Other</v>
      </c>
    </row>
    <row r="8304" hidden="1">
      <c r="A8304" s="40">
        <v>26566.0</v>
      </c>
      <c r="B8304" s="39">
        <f t="shared" si="1"/>
        <v>49</v>
      </c>
      <c r="C8304" s="39" t="str">
        <f>IFERROR(__xludf.DUMMYFUNCTION("IF(ISBETWEEN(B8304,60,69), ""Old"", IF(ISBETWEEN(B8304, 20, 29), ""Young"", ""Other""))"),"Other")</f>
        <v>Other</v>
      </c>
    </row>
    <row r="8305" hidden="1">
      <c r="A8305" s="40">
        <v>26567.0</v>
      </c>
      <c r="B8305" s="39">
        <f t="shared" si="1"/>
        <v>49</v>
      </c>
      <c r="C8305" s="39" t="str">
        <f>IFERROR(__xludf.DUMMYFUNCTION("IF(ISBETWEEN(B8305,60,69), ""Old"", IF(ISBETWEEN(B8305, 20, 29), ""Young"", ""Other""))"),"Other")</f>
        <v>Other</v>
      </c>
    </row>
    <row r="8306" hidden="1">
      <c r="A8306" s="40">
        <v>26568.0</v>
      </c>
      <c r="B8306" s="39">
        <f t="shared" si="1"/>
        <v>49</v>
      </c>
      <c r="C8306" s="39" t="str">
        <f>IFERROR(__xludf.DUMMYFUNCTION("IF(ISBETWEEN(B8306,60,69), ""Old"", IF(ISBETWEEN(B8306, 20, 29), ""Young"", ""Other""))"),"Other")</f>
        <v>Other</v>
      </c>
    </row>
    <row r="8307" hidden="1">
      <c r="A8307" s="40">
        <v>26569.0</v>
      </c>
      <c r="B8307" s="39">
        <f t="shared" si="1"/>
        <v>49</v>
      </c>
      <c r="C8307" s="39" t="str">
        <f>IFERROR(__xludf.DUMMYFUNCTION("IF(ISBETWEEN(B8307,60,69), ""Old"", IF(ISBETWEEN(B8307, 20, 29), ""Young"", ""Other""))"),"Other")</f>
        <v>Other</v>
      </c>
    </row>
    <row r="8308" hidden="1">
      <c r="A8308" s="40">
        <v>26570.0</v>
      </c>
      <c r="B8308" s="39">
        <f t="shared" si="1"/>
        <v>49</v>
      </c>
      <c r="C8308" s="39" t="str">
        <f>IFERROR(__xludf.DUMMYFUNCTION("IF(ISBETWEEN(B8308,60,69), ""Old"", IF(ISBETWEEN(B8308, 20, 29), ""Young"", ""Other""))"),"Other")</f>
        <v>Other</v>
      </c>
    </row>
    <row r="8309" hidden="1">
      <c r="A8309" s="40">
        <v>26571.0</v>
      </c>
      <c r="B8309" s="39">
        <f t="shared" si="1"/>
        <v>49</v>
      </c>
      <c r="C8309" s="39" t="str">
        <f>IFERROR(__xludf.DUMMYFUNCTION("IF(ISBETWEEN(B8309,60,69), ""Old"", IF(ISBETWEEN(B8309, 20, 29), ""Young"", ""Other""))"),"Other")</f>
        <v>Other</v>
      </c>
    </row>
    <row r="8310" hidden="1">
      <c r="A8310" s="40">
        <v>26572.0</v>
      </c>
      <c r="B8310" s="39">
        <f t="shared" si="1"/>
        <v>49</v>
      </c>
      <c r="C8310" s="39" t="str">
        <f>IFERROR(__xludf.DUMMYFUNCTION("IF(ISBETWEEN(B8310,60,69), ""Old"", IF(ISBETWEEN(B8310, 20, 29), ""Young"", ""Other""))"),"Other")</f>
        <v>Other</v>
      </c>
    </row>
    <row r="8311" hidden="1">
      <c r="A8311" s="40">
        <v>26573.0</v>
      </c>
      <c r="B8311" s="39">
        <f t="shared" si="1"/>
        <v>49</v>
      </c>
      <c r="C8311" s="39" t="str">
        <f>IFERROR(__xludf.DUMMYFUNCTION("IF(ISBETWEEN(B8311,60,69), ""Old"", IF(ISBETWEEN(B8311, 20, 29), ""Young"", ""Other""))"),"Other")</f>
        <v>Other</v>
      </c>
    </row>
    <row r="8312" hidden="1">
      <c r="A8312" s="40">
        <v>26574.0</v>
      </c>
      <c r="B8312" s="39">
        <f t="shared" si="1"/>
        <v>49</v>
      </c>
      <c r="C8312" s="39" t="str">
        <f>IFERROR(__xludf.DUMMYFUNCTION("IF(ISBETWEEN(B8312,60,69), ""Old"", IF(ISBETWEEN(B8312, 20, 29), ""Young"", ""Other""))"),"Other")</f>
        <v>Other</v>
      </c>
    </row>
    <row r="8313" hidden="1">
      <c r="A8313" s="40">
        <v>26575.0</v>
      </c>
      <c r="B8313" s="39">
        <f t="shared" si="1"/>
        <v>49</v>
      </c>
      <c r="C8313" s="39" t="str">
        <f>IFERROR(__xludf.DUMMYFUNCTION("IF(ISBETWEEN(B8313,60,69), ""Old"", IF(ISBETWEEN(B8313, 20, 29), ""Young"", ""Other""))"),"Other")</f>
        <v>Other</v>
      </c>
    </row>
    <row r="8314" hidden="1">
      <c r="A8314" s="40">
        <v>26576.0</v>
      </c>
      <c r="B8314" s="39">
        <f t="shared" si="1"/>
        <v>49</v>
      </c>
      <c r="C8314" s="39" t="str">
        <f>IFERROR(__xludf.DUMMYFUNCTION("IF(ISBETWEEN(B8314,60,69), ""Old"", IF(ISBETWEEN(B8314, 20, 29), ""Young"", ""Other""))"),"Other")</f>
        <v>Other</v>
      </c>
    </row>
    <row r="8315" hidden="1">
      <c r="A8315" s="40">
        <v>26577.0</v>
      </c>
      <c r="B8315" s="39">
        <f t="shared" si="1"/>
        <v>49</v>
      </c>
      <c r="C8315" s="39" t="str">
        <f>IFERROR(__xludf.DUMMYFUNCTION("IF(ISBETWEEN(B8315,60,69), ""Old"", IF(ISBETWEEN(B8315, 20, 29), ""Young"", ""Other""))"),"Other")</f>
        <v>Other</v>
      </c>
    </row>
    <row r="8316" hidden="1">
      <c r="A8316" s="40">
        <v>26578.0</v>
      </c>
      <c r="B8316" s="39">
        <f t="shared" si="1"/>
        <v>49</v>
      </c>
      <c r="C8316" s="39" t="str">
        <f>IFERROR(__xludf.DUMMYFUNCTION("IF(ISBETWEEN(B8316,60,69), ""Old"", IF(ISBETWEEN(B8316, 20, 29), ""Young"", ""Other""))"),"Other")</f>
        <v>Other</v>
      </c>
    </row>
    <row r="8317" hidden="1">
      <c r="A8317" s="40">
        <v>26579.0</v>
      </c>
      <c r="B8317" s="39">
        <f t="shared" si="1"/>
        <v>49</v>
      </c>
      <c r="C8317" s="39" t="str">
        <f>IFERROR(__xludf.DUMMYFUNCTION("IF(ISBETWEEN(B8317,60,69), ""Old"", IF(ISBETWEEN(B8317, 20, 29), ""Young"", ""Other""))"),"Other")</f>
        <v>Other</v>
      </c>
    </row>
    <row r="8318" hidden="1">
      <c r="A8318" s="40">
        <v>26580.0</v>
      </c>
      <c r="B8318" s="39">
        <f t="shared" si="1"/>
        <v>49</v>
      </c>
      <c r="C8318" s="39" t="str">
        <f>IFERROR(__xludf.DUMMYFUNCTION("IF(ISBETWEEN(B8318,60,69), ""Old"", IF(ISBETWEEN(B8318, 20, 29), ""Young"", ""Other""))"),"Other")</f>
        <v>Other</v>
      </c>
    </row>
    <row r="8319" hidden="1">
      <c r="A8319" s="40">
        <v>26581.0</v>
      </c>
      <c r="B8319" s="39">
        <f t="shared" si="1"/>
        <v>49</v>
      </c>
      <c r="C8319" s="39" t="str">
        <f>IFERROR(__xludf.DUMMYFUNCTION("IF(ISBETWEEN(B8319,60,69), ""Old"", IF(ISBETWEEN(B8319, 20, 29), ""Young"", ""Other""))"),"Other")</f>
        <v>Other</v>
      </c>
    </row>
    <row r="8320" hidden="1">
      <c r="A8320" s="40">
        <v>26582.0</v>
      </c>
      <c r="B8320" s="39">
        <f t="shared" si="1"/>
        <v>49</v>
      </c>
      <c r="C8320" s="39" t="str">
        <f>IFERROR(__xludf.DUMMYFUNCTION("IF(ISBETWEEN(B8320,60,69), ""Old"", IF(ISBETWEEN(B8320, 20, 29), ""Young"", ""Other""))"),"Other")</f>
        <v>Other</v>
      </c>
    </row>
    <row r="8321" hidden="1">
      <c r="A8321" s="40">
        <v>26583.0</v>
      </c>
      <c r="B8321" s="39">
        <f t="shared" si="1"/>
        <v>49</v>
      </c>
      <c r="C8321" s="39" t="str">
        <f>IFERROR(__xludf.DUMMYFUNCTION("IF(ISBETWEEN(B8321,60,69), ""Old"", IF(ISBETWEEN(B8321, 20, 29), ""Young"", ""Other""))"),"Other")</f>
        <v>Other</v>
      </c>
    </row>
    <row r="8322" hidden="1">
      <c r="A8322" s="40">
        <v>26584.0</v>
      </c>
      <c r="B8322" s="39">
        <f t="shared" si="1"/>
        <v>49</v>
      </c>
      <c r="C8322" s="39" t="str">
        <f>IFERROR(__xludf.DUMMYFUNCTION("IF(ISBETWEEN(B8322,60,69), ""Old"", IF(ISBETWEEN(B8322, 20, 29), ""Young"", ""Other""))"),"Other")</f>
        <v>Other</v>
      </c>
    </row>
    <row r="8323" hidden="1">
      <c r="A8323" s="40">
        <v>26585.0</v>
      </c>
      <c r="B8323" s="39">
        <f t="shared" si="1"/>
        <v>49</v>
      </c>
      <c r="C8323" s="39" t="str">
        <f>IFERROR(__xludf.DUMMYFUNCTION("IF(ISBETWEEN(B8323,60,69), ""Old"", IF(ISBETWEEN(B8323, 20, 29), ""Young"", ""Other""))"),"Other")</f>
        <v>Other</v>
      </c>
    </row>
    <row r="8324" hidden="1">
      <c r="A8324" s="40">
        <v>26586.0</v>
      </c>
      <c r="B8324" s="39">
        <f t="shared" si="1"/>
        <v>49</v>
      </c>
      <c r="C8324" s="39" t="str">
        <f>IFERROR(__xludf.DUMMYFUNCTION("IF(ISBETWEEN(B8324,60,69), ""Old"", IF(ISBETWEEN(B8324, 20, 29), ""Young"", ""Other""))"),"Other")</f>
        <v>Other</v>
      </c>
    </row>
    <row r="8325" hidden="1">
      <c r="A8325" s="40">
        <v>26587.0</v>
      </c>
      <c r="B8325" s="39">
        <f t="shared" si="1"/>
        <v>49</v>
      </c>
      <c r="C8325" s="39" t="str">
        <f>IFERROR(__xludf.DUMMYFUNCTION("IF(ISBETWEEN(B8325,60,69), ""Old"", IF(ISBETWEEN(B8325, 20, 29), ""Young"", ""Other""))"),"Other")</f>
        <v>Other</v>
      </c>
    </row>
    <row r="8326" hidden="1">
      <c r="A8326" s="40">
        <v>26588.0</v>
      </c>
      <c r="B8326" s="39">
        <f t="shared" si="1"/>
        <v>49</v>
      </c>
      <c r="C8326" s="39" t="str">
        <f>IFERROR(__xludf.DUMMYFUNCTION("IF(ISBETWEEN(B8326,60,69), ""Old"", IF(ISBETWEEN(B8326, 20, 29), ""Young"", ""Other""))"),"Other")</f>
        <v>Other</v>
      </c>
    </row>
    <row r="8327" hidden="1">
      <c r="A8327" s="40">
        <v>26589.0</v>
      </c>
      <c r="B8327" s="39">
        <f t="shared" si="1"/>
        <v>49</v>
      </c>
      <c r="C8327" s="39" t="str">
        <f>IFERROR(__xludf.DUMMYFUNCTION("IF(ISBETWEEN(B8327,60,69), ""Old"", IF(ISBETWEEN(B8327, 20, 29), ""Young"", ""Other""))"),"Other")</f>
        <v>Other</v>
      </c>
    </row>
    <row r="8328" hidden="1">
      <c r="A8328" s="40">
        <v>26590.0</v>
      </c>
      <c r="B8328" s="39">
        <f t="shared" si="1"/>
        <v>49</v>
      </c>
      <c r="C8328" s="39" t="str">
        <f>IFERROR(__xludf.DUMMYFUNCTION("IF(ISBETWEEN(B8328,60,69), ""Old"", IF(ISBETWEEN(B8328, 20, 29), ""Young"", ""Other""))"),"Other")</f>
        <v>Other</v>
      </c>
    </row>
    <row r="8329" hidden="1">
      <c r="A8329" s="40">
        <v>26591.0</v>
      </c>
      <c r="B8329" s="39">
        <f t="shared" si="1"/>
        <v>49</v>
      </c>
      <c r="C8329" s="39" t="str">
        <f>IFERROR(__xludf.DUMMYFUNCTION("IF(ISBETWEEN(B8329,60,69), ""Old"", IF(ISBETWEEN(B8329, 20, 29), ""Young"", ""Other""))"),"Other")</f>
        <v>Other</v>
      </c>
    </row>
    <row r="8330" hidden="1">
      <c r="A8330" s="40">
        <v>26592.0</v>
      </c>
      <c r="B8330" s="39">
        <f t="shared" si="1"/>
        <v>49</v>
      </c>
      <c r="C8330" s="39" t="str">
        <f>IFERROR(__xludf.DUMMYFUNCTION("IF(ISBETWEEN(B8330,60,69), ""Old"", IF(ISBETWEEN(B8330, 20, 29), ""Young"", ""Other""))"),"Other")</f>
        <v>Other</v>
      </c>
    </row>
    <row r="8331" hidden="1">
      <c r="A8331" s="40">
        <v>26593.0</v>
      </c>
      <c r="B8331" s="39">
        <f t="shared" si="1"/>
        <v>49</v>
      </c>
      <c r="C8331" s="39" t="str">
        <f>IFERROR(__xludf.DUMMYFUNCTION("IF(ISBETWEEN(B8331,60,69), ""Old"", IF(ISBETWEEN(B8331, 20, 29), ""Young"", ""Other""))"),"Other")</f>
        <v>Other</v>
      </c>
    </row>
    <row r="8332" hidden="1">
      <c r="A8332" s="40">
        <v>26594.0</v>
      </c>
      <c r="B8332" s="39">
        <f t="shared" si="1"/>
        <v>49</v>
      </c>
      <c r="C8332" s="39" t="str">
        <f>IFERROR(__xludf.DUMMYFUNCTION("IF(ISBETWEEN(B8332,60,69), ""Old"", IF(ISBETWEEN(B8332, 20, 29), ""Young"", ""Other""))"),"Other")</f>
        <v>Other</v>
      </c>
    </row>
    <row r="8333" hidden="1">
      <c r="A8333" s="40">
        <v>26595.0</v>
      </c>
      <c r="B8333" s="39">
        <f t="shared" si="1"/>
        <v>49</v>
      </c>
      <c r="C8333" s="39" t="str">
        <f>IFERROR(__xludf.DUMMYFUNCTION("IF(ISBETWEEN(B8333,60,69), ""Old"", IF(ISBETWEEN(B8333, 20, 29), ""Young"", ""Other""))"),"Other")</f>
        <v>Other</v>
      </c>
    </row>
    <row r="8334" hidden="1">
      <c r="A8334" s="40">
        <v>26596.0</v>
      </c>
      <c r="B8334" s="39">
        <f t="shared" si="1"/>
        <v>49</v>
      </c>
      <c r="C8334" s="39" t="str">
        <f>IFERROR(__xludf.DUMMYFUNCTION("IF(ISBETWEEN(B8334,60,69), ""Old"", IF(ISBETWEEN(B8334, 20, 29), ""Young"", ""Other""))"),"Other")</f>
        <v>Other</v>
      </c>
    </row>
    <row r="8335" hidden="1">
      <c r="A8335" s="40">
        <v>26597.0</v>
      </c>
      <c r="B8335" s="39">
        <f t="shared" si="1"/>
        <v>49</v>
      </c>
      <c r="C8335" s="39" t="str">
        <f>IFERROR(__xludf.DUMMYFUNCTION("IF(ISBETWEEN(B8335,60,69), ""Old"", IF(ISBETWEEN(B8335, 20, 29), ""Young"", ""Other""))"),"Other")</f>
        <v>Other</v>
      </c>
    </row>
    <row r="8336" hidden="1">
      <c r="A8336" s="40">
        <v>26598.0</v>
      </c>
      <c r="B8336" s="39">
        <f t="shared" si="1"/>
        <v>49</v>
      </c>
      <c r="C8336" s="39" t="str">
        <f>IFERROR(__xludf.DUMMYFUNCTION("IF(ISBETWEEN(B8336,60,69), ""Old"", IF(ISBETWEEN(B8336, 20, 29), ""Young"", ""Other""))"),"Other")</f>
        <v>Other</v>
      </c>
    </row>
    <row r="8337" hidden="1">
      <c r="A8337" s="40">
        <v>26599.0</v>
      </c>
      <c r="B8337" s="39">
        <f t="shared" si="1"/>
        <v>49</v>
      </c>
      <c r="C8337" s="39" t="str">
        <f>IFERROR(__xludf.DUMMYFUNCTION("IF(ISBETWEEN(B8337,60,69), ""Old"", IF(ISBETWEEN(B8337, 20, 29), ""Young"", ""Other""))"),"Other")</f>
        <v>Other</v>
      </c>
    </row>
    <row r="8338" hidden="1">
      <c r="A8338" s="40">
        <v>26600.0</v>
      </c>
      <c r="B8338" s="39">
        <f t="shared" si="1"/>
        <v>49</v>
      </c>
      <c r="C8338" s="39" t="str">
        <f>IFERROR(__xludf.DUMMYFUNCTION("IF(ISBETWEEN(B8338,60,69), ""Old"", IF(ISBETWEEN(B8338, 20, 29), ""Young"", ""Other""))"),"Other")</f>
        <v>Other</v>
      </c>
    </row>
    <row r="8339" hidden="1">
      <c r="A8339" s="40">
        <v>26601.0</v>
      </c>
      <c r="B8339" s="39">
        <f t="shared" si="1"/>
        <v>49</v>
      </c>
      <c r="C8339" s="39" t="str">
        <f>IFERROR(__xludf.DUMMYFUNCTION("IF(ISBETWEEN(B8339,60,69), ""Old"", IF(ISBETWEEN(B8339, 20, 29), ""Young"", ""Other""))"),"Other")</f>
        <v>Other</v>
      </c>
    </row>
    <row r="8340" hidden="1">
      <c r="A8340" s="40">
        <v>26602.0</v>
      </c>
      <c r="B8340" s="39">
        <f t="shared" si="1"/>
        <v>49</v>
      </c>
      <c r="C8340" s="39" t="str">
        <f>IFERROR(__xludf.DUMMYFUNCTION("IF(ISBETWEEN(B8340,60,69), ""Old"", IF(ISBETWEEN(B8340, 20, 29), ""Young"", ""Other""))"),"Other")</f>
        <v>Other</v>
      </c>
    </row>
    <row r="8341" hidden="1">
      <c r="A8341" s="40">
        <v>26603.0</v>
      </c>
      <c r="B8341" s="39">
        <f t="shared" si="1"/>
        <v>49</v>
      </c>
      <c r="C8341" s="39" t="str">
        <f>IFERROR(__xludf.DUMMYFUNCTION("IF(ISBETWEEN(B8341,60,69), ""Old"", IF(ISBETWEEN(B8341, 20, 29), ""Young"", ""Other""))"),"Other")</f>
        <v>Other</v>
      </c>
    </row>
    <row r="8342" hidden="1">
      <c r="A8342" s="40">
        <v>26604.0</v>
      </c>
      <c r="B8342" s="39">
        <f t="shared" si="1"/>
        <v>49</v>
      </c>
      <c r="C8342" s="39" t="str">
        <f>IFERROR(__xludf.DUMMYFUNCTION("IF(ISBETWEEN(B8342,60,69), ""Old"", IF(ISBETWEEN(B8342, 20, 29), ""Young"", ""Other""))"),"Other")</f>
        <v>Other</v>
      </c>
    </row>
    <row r="8343" hidden="1">
      <c r="A8343" s="40">
        <v>26605.0</v>
      </c>
      <c r="B8343" s="39">
        <f t="shared" si="1"/>
        <v>49</v>
      </c>
      <c r="C8343" s="39" t="str">
        <f>IFERROR(__xludf.DUMMYFUNCTION("IF(ISBETWEEN(B8343,60,69), ""Old"", IF(ISBETWEEN(B8343, 20, 29), ""Young"", ""Other""))"),"Other")</f>
        <v>Other</v>
      </c>
    </row>
    <row r="8344" hidden="1">
      <c r="A8344" s="40">
        <v>26606.0</v>
      </c>
      <c r="B8344" s="39">
        <f t="shared" si="1"/>
        <v>49</v>
      </c>
      <c r="C8344" s="39" t="str">
        <f>IFERROR(__xludf.DUMMYFUNCTION("IF(ISBETWEEN(B8344,60,69), ""Old"", IF(ISBETWEEN(B8344, 20, 29), ""Young"", ""Other""))"),"Other")</f>
        <v>Other</v>
      </c>
    </row>
    <row r="8345" hidden="1">
      <c r="A8345" s="40">
        <v>26607.0</v>
      </c>
      <c r="B8345" s="39">
        <f t="shared" si="1"/>
        <v>49</v>
      </c>
      <c r="C8345" s="39" t="str">
        <f>IFERROR(__xludf.DUMMYFUNCTION("IF(ISBETWEEN(B8345,60,69), ""Old"", IF(ISBETWEEN(B8345, 20, 29), ""Young"", ""Other""))"),"Other")</f>
        <v>Other</v>
      </c>
    </row>
    <row r="8346" hidden="1">
      <c r="A8346" s="40">
        <v>26608.0</v>
      </c>
      <c r="B8346" s="39">
        <f t="shared" si="1"/>
        <v>49</v>
      </c>
      <c r="C8346" s="39" t="str">
        <f>IFERROR(__xludf.DUMMYFUNCTION("IF(ISBETWEEN(B8346,60,69), ""Old"", IF(ISBETWEEN(B8346, 20, 29), ""Young"", ""Other""))"),"Other")</f>
        <v>Other</v>
      </c>
    </row>
    <row r="8347" hidden="1">
      <c r="A8347" s="40">
        <v>26609.0</v>
      </c>
      <c r="B8347" s="39">
        <f t="shared" si="1"/>
        <v>49</v>
      </c>
      <c r="C8347" s="39" t="str">
        <f>IFERROR(__xludf.DUMMYFUNCTION("IF(ISBETWEEN(B8347,60,69), ""Old"", IF(ISBETWEEN(B8347, 20, 29), ""Young"", ""Other""))"),"Other")</f>
        <v>Other</v>
      </c>
    </row>
    <row r="8348" hidden="1">
      <c r="A8348" s="40">
        <v>26610.0</v>
      </c>
      <c r="B8348" s="39">
        <f t="shared" si="1"/>
        <v>49</v>
      </c>
      <c r="C8348" s="39" t="str">
        <f>IFERROR(__xludf.DUMMYFUNCTION("IF(ISBETWEEN(B8348,60,69), ""Old"", IF(ISBETWEEN(B8348, 20, 29), ""Young"", ""Other""))"),"Other")</f>
        <v>Other</v>
      </c>
    </row>
    <row r="8349" hidden="1">
      <c r="A8349" s="40">
        <v>26611.0</v>
      </c>
      <c r="B8349" s="39">
        <f t="shared" si="1"/>
        <v>49</v>
      </c>
      <c r="C8349" s="39" t="str">
        <f>IFERROR(__xludf.DUMMYFUNCTION("IF(ISBETWEEN(B8349,60,69), ""Old"", IF(ISBETWEEN(B8349, 20, 29), ""Young"", ""Other""))"),"Other")</f>
        <v>Other</v>
      </c>
    </row>
    <row r="8350" hidden="1">
      <c r="A8350" s="40">
        <v>26612.0</v>
      </c>
      <c r="B8350" s="39">
        <f t="shared" si="1"/>
        <v>49</v>
      </c>
      <c r="C8350" s="39" t="str">
        <f>IFERROR(__xludf.DUMMYFUNCTION("IF(ISBETWEEN(B8350,60,69), ""Old"", IF(ISBETWEEN(B8350, 20, 29), ""Young"", ""Other""))"),"Other")</f>
        <v>Other</v>
      </c>
    </row>
    <row r="8351" hidden="1">
      <c r="A8351" s="40">
        <v>26613.0</v>
      </c>
      <c r="B8351" s="39">
        <f t="shared" si="1"/>
        <v>49</v>
      </c>
      <c r="C8351" s="39" t="str">
        <f>IFERROR(__xludf.DUMMYFUNCTION("IF(ISBETWEEN(B8351,60,69), ""Old"", IF(ISBETWEEN(B8351, 20, 29), ""Young"", ""Other""))"),"Other")</f>
        <v>Other</v>
      </c>
    </row>
    <row r="8352" hidden="1">
      <c r="A8352" s="40">
        <v>26614.0</v>
      </c>
      <c r="B8352" s="39">
        <f t="shared" si="1"/>
        <v>49</v>
      </c>
      <c r="C8352" s="39" t="str">
        <f>IFERROR(__xludf.DUMMYFUNCTION("IF(ISBETWEEN(B8352,60,69), ""Old"", IF(ISBETWEEN(B8352, 20, 29), ""Young"", ""Other""))"),"Other")</f>
        <v>Other</v>
      </c>
    </row>
    <row r="8353" hidden="1">
      <c r="A8353" s="40">
        <v>26615.0</v>
      </c>
      <c r="B8353" s="39">
        <f t="shared" si="1"/>
        <v>49</v>
      </c>
      <c r="C8353" s="39" t="str">
        <f>IFERROR(__xludf.DUMMYFUNCTION("IF(ISBETWEEN(B8353,60,69), ""Old"", IF(ISBETWEEN(B8353, 20, 29), ""Young"", ""Other""))"),"Other")</f>
        <v>Other</v>
      </c>
    </row>
    <row r="8354" hidden="1">
      <c r="A8354" s="40">
        <v>26616.0</v>
      </c>
      <c r="B8354" s="39">
        <f t="shared" si="1"/>
        <v>49</v>
      </c>
      <c r="C8354" s="39" t="str">
        <f>IFERROR(__xludf.DUMMYFUNCTION("IF(ISBETWEEN(B8354,60,69), ""Old"", IF(ISBETWEEN(B8354, 20, 29), ""Young"", ""Other""))"),"Other")</f>
        <v>Other</v>
      </c>
    </row>
    <row r="8355" hidden="1">
      <c r="A8355" s="40">
        <v>26617.0</v>
      </c>
      <c r="B8355" s="39">
        <f t="shared" si="1"/>
        <v>49</v>
      </c>
      <c r="C8355" s="39" t="str">
        <f>IFERROR(__xludf.DUMMYFUNCTION("IF(ISBETWEEN(B8355,60,69), ""Old"", IF(ISBETWEEN(B8355, 20, 29), ""Young"", ""Other""))"),"Other")</f>
        <v>Other</v>
      </c>
    </row>
    <row r="8356" hidden="1">
      <c r="A8356" s="40">
        <v>26618.0</v>
      </c>
      <c r="B8356" s="39">
        <f t="shared" si="1"/>
        <v>49</v>
      </c>
      <c r="C8356" s="39" t="str">
        <f>IFERROR(__xludf.DUMMYFUNCTION("IF(ISBETWEEN(B8356,60,69), ""Old"", IF(ISBETWEEN(B8356, 20, 29), ""Young"", ""Other""))"),"Other")</f>
        <v>Other</v>
      </c>
    </row>
    <row r="8357" hidden="1">
      <c r="A8357" s="40">
        <v>26619.0</v>
      </c>
      <c r="B8357" s="39">
        <f t="shared" si="1"/>
        <v>49</v>
      </c>
      <c r="C8357" s="39" t="str">
        <f>IFERROR(__xludf.DUMMYFUNCTION("IF(ISBETWEEN(B8357,60,69), ""Old"", IF(ISBETWEEN(B8357, 20, 29), ""Young"", ""Other""))"),"Other")</f>
        <v>Other</v>
      </c>
    </row>
    <row r="8358" hidden="1">
      <c r="A8358" s="40">
        <v>26620.0</v>
      </c>
      <c r="B8358" s="39">
        <f t="shared" si="1"/>
        <v>49</v>
      </c>
      <c r="C8358" s="39" t="str">
        <f>IFERROR(__xludf.DUMMYFUNCTION("IF(ISBETWEEN(B8358,60,69), ""Old"", IF(ISBETWEEN(B8358, 20, 29), ""Young"", ""Other""))"),"Other")</f>
        <v>Other</v>
      </c>
    </row>
    <row r="8359" hidden="1">
      <c r="A8359" s="40">
        <v>26621.0</v>
      </c>
      <c r="B8359" s="39">
        <f t="shared" si="1"/>
        <v>49</v>
      </c>
      <c r="C8359" s="39" t="str">
        <f>IFERROR(__xludf.DUMMYFUNCTION("IF(ISBETWEEN(B8359,60,69), ""Old"", IF(ISBETWEEN(B8359, 20, 29), ""Young"", ""Other""))"),"Other")</f>
        <v>Other</v>
      </c>
    </row>
    <row r="8360" hidden="1">
      <c r="A8360" s="40">
        <v>26622.0</v>
      </c>
      <c r="B8360" s="39">
        <f t="shared" si="1"/>
        <v>49</v>
      </c>
      <c r="C8360" s="39" t="str">
        <f>IFERROR(__xludf.DUMMYFUNCTION("IF(ISBETWEEN(B8360,60,69), ""Old"", IF(ISBETWEEN(B8360, 20, 29), ""Young"", ""Other""))"),"Other")</f>
        <v>Other</v>
      </c>
    </row>
    <row r="8361" hidden="1">
      <c r="A8361" s="40">
        <v>26623.0</v>
      </c>
      <c r="B8361" s="39">
        <f t="shared" si="1"/>
        <v>49</v>
      </c>
      <c r="C8361" s="39" t="str">
        <f>IFERROR(__xludf.DUMMYFUNCTION("IF(ISBETWEEN(B8361,60,69), ""Old"", IF(ISBETWEEN(B8361, 20, 29), ""Young"", ""Other""))"),"Other")</f>
        <v>Other</v>
      </c>
    </row>
    <row r="8362" hidden="1">
      <c r="A8362" s="40">
        <v>26624.0</v>
      </c>
      <c r="B8362" s="39">
        <f t="shared" si="1"/>
        <v>49</v>
      </c>
      <c r="C8362" s="39" t="str">
        <f>IFERROR(__xludf.DUMMYFUNCTION("IF(ISBETWEEN(B8362,60,69), ""Old"", IF(ISBETWEEN(B8362, 20, 29), ""Young"", ""Other""))"),"Other")</f>
        <v>Other</v>
      </c>
    </row>
    <row r="8363" hidden="1">
      <c r="A8363" s="40">
        <v>26625.0</v>
      </c>
      <c r="B8363" s="39">
        <f t="shared" si="1"/>
        <v>49</v>
      </c>
      <c r="C8363" s="39" t="str">
        <f>IFERROR(__xludf.DUMMYFUNCTION("IF(ISBETWEEN(B8363,60,69), ""Old"", IF(ISBETWEEN(B8363, 20, 29), ""Young"", ""Other""))"),"Other")</f>
        <v>Other</v>
      </c>
    </row>
    <row r="8364" hidden="1">
      <c r="A8364" s="40">
        <v>26626.0</v>
      </c>
      <c r="B8364" s="39">
        <f t="shared" si="1"/>
        <v>49</v>
      </c>
      <c r="C8364" s="39" t="str">
        <f>IFERROR(__xludf.DUMMYFUNCTION("IF(ISBETWEEN(B8364,60,69), ""Old"", IF(ISBETWEEN(B8364, 20, 29), ""Young"", ""Other""))"),"Other")</f>
        <v>Other</v>
      </c>
    </row>
    <row r="8365" hidden="1">
      <c r="A8365" s="40">
        <v>26627.0</v>
      </c>
      <c r="B8365" s="39">
        <f t="shared" si="1"/>
        <v>49</v>
      </c>
      <c r="C8365" s="39" t="str">
        <f>IFERROR(__xludf.DUMMYFUNCTION("IF(ISBETWEEN(B8365,60,69), ""Old"", IF(ISBETWEEN(B8365, 20, 29), ""Young"", ""Other""))"),"Other")</f>
        <v>Other</v>
      </c>
    </row>
    <row r="8366" hidden="1">
      <c r="A8366" s="40">
        <v>26628.0</v>
      </c>
      <c r="B8366" s="39">
        <f t="shared" si="1"/>
        <v>49</v>
      </c>
      <c r="C8366" s="39" t="str">
        <f>IFERROR(__xludf.DUMMYFUNCTION("IF(ISBETWEEN(B8366,60,69), ""Old"", IF(ISBETWEEN(B8366, 20, 29), ""Young"", ""Other""))"),"Other")</f>
        <v>Other</v>
      </c>
    </row>
    <row r="8367" hidden="1">
      <c r="A8367" s="40">
        <v>26629.0</v>
      </c>
      <c r="B8367" s="39">
        <f t="shared" si="1"/>
        <v>49</v>
      </c>
      <c r="C8367" s="39" t="str">
        <f>IFERROR(__xludf.DUMMYFUNCTION("IF(ISBETWEEN(B8367,60,69), ""Old"", IF(ISBETWEEN(B8367, 20, 29), ""Young"", ""Other""))"),"Other")</f>
        <v>Other</v>
      </c>
    </row>
    <row r="8368" hidden="1">
      <c r="A8368" s="40">
        <v>26630.0</v>
      </c>
      <c r="B8368" s="39">
        <f t="shared" si="1"/>
        <v>49</v>
      </c>
      <c r="C8368" s="39" t="str">
        <f>IFERROR(__xludf.DUMMYFUNCTION("IF(ISBETWEEN(B8368,60,69), ""Old"", IF(ISBETWEEN(B8368, 20, 29), ""Young"", ""Other""))"),"Other")</f>
        <v>Other</v>
      </c>
    </row>
    <row r="8369" hidden="1">
      <c r="A8369" s="40">
        <v>26631.0</v>
      </c>
      <c r="B8369" s="39">
        <f t="shared" si="1"/>
        <v>49</v>
      </c>
      <c r="C8369" s="39" t="str">
        <f>IFERROR(__xludf.DUMMYFUNCTION("IF(ISBETWEEN(B8369,60,69), ""Old"", IF(ISBETWEEN(B8369, 20, 29), ""Young"", ""Other""))"),"Other")</f>
        <v>Other</v>
      </c>
    </row>
    <row r="8370" hidden="1">
      <c r="A8370" s="40">
        <v>26632.0</v>
      </c>
      <c r="B8370" s="39">
        <f t="shared" si="1"/>
        <v>49</v>
      </c>
      <c r="C8370" s="39" t="str">
        <f>IFERROR(__xludf.DUMMYFUNCTION("IF(ISBETWEEN(B8370,60,69), ""Old"", IF(ISBETWEEN(B8370, 20, 29), ""Young"", ""Other""))"),"Other")</f>
        <v>Other</v>
      </c>
    </row>
    <row r="8371" hidden="1">
      <c r="A8371" s="40">
        <v>26633.0</v>
      </c>
      <c r="B8371" s="39">
        <f t="shared" si="1"/>
        <v>49</v>
      </c>
      <c r="C8371" s="39" t="str">
        <f>IFERROR(__xludf.DUMMYFUNCTION("IF(ISBETWEEN(B8371,60,69), ""Old"", IF(ISBETWEEN(B8371, 20, 29), ""Young"", ""Other""))"),"Other")</f>
        <v>Other</v>
      </c>
    </row>
    <row r="8372" hidden="1">
      <c r="A8372" s="40">
        <v>26634.0</v>
      </c>
      <c r="B8372" s="39">
        <f t="shared" si="1"/>
        <v>49</v>
      </c>
      <c r="C8372" s="39" t="str">
        <f>IFERROR(__xludf.DUMMYFUNCTION("IF(ISBETWEEN(B8372,60,69), ""Old"", IF(ISBETWEEN(B8372, 20, 29), ""Young"", ""Other""))"),"Other")</f>
        <v>Other</v>
      </c>
    </row>
    <row r="8373" hidden="1">
      <c r="A8373" s="40">
        <v>26635.0</v>
      </c>
      <c r="B8373" s="39">
        <f t="shared" si="1"/>
        <v>49</v>
      </c>
      <c r="C8373" s="39" t="str">
        <f>IFERROR(__xludf.DUMMYFUNCTION("IF(ISBETWEEN(B8373,60,69), ""Old"", IF(ISBETWEEN(B8373, 20, 29), ""Young"", ""Other""))"),"Other")</f>
        <v>Other</v>
      </c>
    </row>
    <row r="8374" hidden="1">
      <c r="A8374" s="40">
        <v>26636.0</v>
      </c>
      <c r="B8374" s="39">
        <f t="shared" si="1"/>
        <v>49</v>
      </c>
      <c r="C8374" s="39" t="str">
        <f>IFERROR(__xludf.DUMMYFUNCTION("IF(ISBETWEEN(B8374,60,69), ""Old"", IF(ISBETWEEN(B8374, 20, 29), ""Young"", ""Other""))"),"Other")</f>
        <v>Other</v>
      </c>
    </row>
    <row r="8375" hidden="1">
      <c r="A8375" s="40">
        <v>26637.0</v>
      </c>
      <c r="B8375" s="39">
        <f t="shared" si="1"/>
        <v>49</v>
      </c>
      <c r="C8375" s="39" t="str">
        <f>IFERROR(__xludf.DUMMYFUNCTION("IF(ISBETWEEN(B8375,60,69), ""Old"", IF(ISBETWEEN(B8375, 20, 29), ""Young"", ""Other""))"),"Other")</f>
        <v>Other</v>
      </c>
    </row>
    <row r="8376" hidden="1">
      <c r="A8376" s="40">
        <v>26638.0</v>
      </c>
      <c r="B8376" s="39">
        <f t="shared" si="1"/>
        <v>49</v>
      </c>
      <c r="C8376" s="39" t="str">
        <f>IFERROR(__xludf.DUMMYFUNCTION("IF(ISBETWEEN(B8376,60,69), ""Old"", IF(ISBETWEEN(B8376, 20, 29), ""Young"", ""Other""))"),"Other")</f>
        <v>Other</v>
      </c>
    </row>
    <row r="8377" hidden="1">
      <c r="A8377" s="40">
        <v>26639.0</v>
      </c>
      <c r="B8377" s="39">
        <f t="shared" si="1"/>
        <v>49</v>
      </c>
      <c r="C8377" s="39" t="str">
        <f>IFERROR(__xludf.DUMMYFUNCTION("IF(ISBETWEEN(B8377,60,69), ""Old"", IF(ISBETWEEN(B8377, 20, 29), ""Young"", ""Other""))"),"Other")</f>
        <v>Other</v>
      </c>
    </row>
    <row r="8378" hidden="1">
      <c r="A8378" s="40">
        <v>26640.0</v>
      </c>
      <c r="B8378" s="39">
        <f t="shared" si="1"/>
        <v>49</v>
      </c>
      <c r="C8378" s="39" t="str">
        <f>IFERROR(__xludf.DUMMYFUNCTION("IF(ISBETWEEN(B8378,60,69), ""Old"", IF(ISBETWEEN(B8378, 20, 29), ""Young"", ""Other""))"),"Other")</f>
        <v>Other</v>
      </c>
    </row>
    <row r="8379" hidden="1">
      <c r="A8379" s="40">
        <v>26641.0</v>
      </c>
      <c r="B8379" s="39">
        <f t="shared" si="1"/>
        <v>49</v>
      </c>
      <c r="C8379" s="39" t="str">
        <f>IFERROR(__xludf.DUMMYFUNCTION("IF(ISBETWEEN(B8379,60,69), ""Old"", IF(ISBETWEEN(B8379, 20, 29), ""Young"", ""Other""))"),"Other")</f>
        <v>Other</v>
      </c>
    </row>
    <row r="8380" hidden="1">
      <c r="A8380" s="40">
        <v>26642.0</v>
      </c>
      <c r="B8380" s="39">
        <f t="shared" si="1"/>
        <v>49</v>
      </c>
      <c r="C8380" s="39" t="str">
        <f>IFERROR(__xludf.DUMMYFUNCTION("IF(ISBETWEEN(B8380,60,69), ""Old"", IF(ISBETWEEN(B8380, 20, 29), ""Young"", ""Other""))"),"Other")</f>
        <v>Other</v>
      </c>
    </row>
    <row r="8381" hidden="1">
      <c r="A8381" s="40">
        <v>26643.0</v>
      </c>
      <c r="B8381" s="39">
        <f t="shared" si="1"/>
        <v>49</v>
      </c>
      <c r="C8381" s="39" t="str">
        <f>IFERROR(__xludf.DUMMYFUNCTION("IF(ISBETWEEN(B8381,60,69), ""Old"", IF(ISBETWEEN(B8381, 20, 29), ""Young"", ""Other""))"),"Other")</f>
        <v>Other</v>
      </c>
    </row>
    <row r="8382" hidden="1">
      <c r="A8382" s="40">
        <v>26644.0</v>
      </c>
      <c r="B8382" s="39">
        <f t="shared" si="1"/>
        <v>49</v>
      </c>
      <c r="C8382" s="39" t="str">
        <f>IFERROR(__xludf.DUMMYFUNCTION("IF(ISBETWEEN(B8382,60,69), ""Old"", IF(ISBETWEEN(B8382, 20, 29), ""Young"", ""Other""))"),"Other")</f>
        <v>Other</v>
      </c>
    </row>
    <row r="8383" hidden="1">
      <c r="A8383" s="40">
        <v>26645.0</v>
      </c>
      <c r="B8383" s="39">
        <f t="shared" si="1"/>
        <v>49</v>
      </c>
      <c r="C8383" s="39" t="str">
        <f>IFERROR(__xludf.DUMMYFUNCTION("IF(ISBETWEEN(B8383,60,69), ""Old"", IF(ISBETWEEN(B8383, 20, 29), ""Young"", ""Other""))"),"Other")</f>
        <v>Other</v>
      </c>
    </row>
    <row r="8384" hidden="1">
      <c r="A8384" s="40">
        <v>26646.0</v>
      </c>
      <c r="B8384" s="39">
        <f t="shared" si="1"/>
        <v>49</v>
      </c>
      <c r="C8384" s="39" t="str">
        <f>IFERROR(__xludf.DUMMYFUNCTION("IF(ISBETWEEN(B8384,60,69), ""Old"", IF(ISBETWEEN(B8384, 20, 29), ""Young"", ""Other""))"),"Other")</f>
        <v>Other</v>
      </c>
    </row>
    <row r="8385" hidden="1">
      <c r="A8385" s="40">
        <v>26647.0</v>
      </c>
      <c r="B8385" s="39">
        <f t="shared" si="1"/>
        <v>49</v>
      </c>
      <c r="C8385" s="39" t="str">
        <f>IFERROR(__xludf.DUMMYFUNCTION("IF(ISBETWEEN(B8385,60,69), ""Old"", IF(ISBETWEEN(B8385, 20, 29), ""Young"", ""Other""))"),"Other")</f>
        <v>Other</v>
      </c>
    </row>
    <row r="8386" hidden="1">
      <c r="A8386" s="40">
        <v>26648.0</v>
      </c>
      <c r="B8386" s="39">
        <f t="shared" si="1"/>
        <v>49</v>
      </c>
      <c r="C8386" s="39" t="str">
        <f>IFERROR(__xludf.DUMMYFUNCTION("IF(ISBETWEEN(B8386,60,69), ""Old"", IF(ISBETWEEN(B8386, 20, 29), ""Young"", ""Other""))"),"Other")</f>
        <v>Other</v>
      </c>
    </row>
    <row r="8387" hidden="1">
      <c r="A8387" s="40">
        <v>26649.0</v>
      </c>
      <c r="B8387" s="39">
        <f t="shared" si="1"/>
        <v>49</v>
      </c>
      <c r="C8387" s="39" t="str">
        <f>IFERROR(__xludf.DUMMYFUNCTION("IF(ISBETWEEN(B8387,60,69), ""Old"", IF(ISBETWEEN(B8387, 20, 29), ""Young"", ""Other""))"),"Other")</f>
        <v>Other</v>
      </c>
    </row>
    <row r="8388" hidden="1">
      <c r="A8388" s="40">
        <v>26650.0</v>
      </c>
      <c r="B8388" s="39">
        <f t="shared" si="1"/>
        <v>49</v>
      </c>
      <c r="C8388" s="39" t="str">
        <f>IFERROR(__xludf.DUMMYFUNCTION("IF(ISBETWEEN(B8388,60,69), ""Old"", IF(ISBETWEEN(B8388, 20, 29), ""Young"", ""Other""))"),"Other")</f>
        <v>Other</v>
      </c>
    </row>
    <row r="8389" hidden="1">
      <c r="A8389" s="40">
        <v>26651.0</v>
      </c>
      <c r="B8389" s="39">
        <f t="shared" si="1"/>
        <v>49</v>
      </c>
      <c r="C8389" s="39" t="str">
        <f>IFERROR(__xludf.DUMMYFUNCTION("IF(ISBETWEEN(B8389,60,69), ""Old"", IF(ISBETWEEN(B8389, 20, 29), ""Young"", ""Other""))"),"Other")</f>
        <v>Other</v>
      </c>
    </row>
    <row r="8390" hidden="1">
      <c r="A8390" s="40">
        <v>26652.0</v>
      </c>
      <c r="B8390" s="39">
        <f t="shared" si="1"/>
        <v>49</v>
      </c>
      <c r="C8390" s="39" t="str">
        <f>IFERROR(__xludf.DUMMYFUNCTION("IF(ISBETWEEN(B8390,60,69), ""Old"", IF(ISBETWEEN(B8390, 20, 29), ""Young"", ""Other""))"),"Other")</f>
        <v>Other</v>
      </c>
    </row>
    <row r="8391" hidden="1">
      <c r="A8391" s="40">
        <v>26653.0</v>
      </c>
      <c r="B8391" s="39">
        <f t="shared" si="1"/>
        <v>49</v>
      </c>
      <c r="C8391" s="39" t="str">
        <f>IFERROR(__xludf.DUMMYFUNCTION("IF(ISBETWEEN(B8391,60,69), ""Old"", IF(ISBETWEEN(B8391, 20, 29), ""Young"", ""Other""))"),"Other")</f>
        <v>Other</v>
      </c>
    </row>
    <row r="8392" hidden="1">
      <c r="A8392" s="40">
        <v>26654.0</v>
      </c>
      <c r="B8392" s="39">
        <f t="shared" si="1"/>
        <v>49</v>
      </c>
      <c r="C8392" s="39" t="str">
        <f>IFERROR(__xludf.DUMMYFUNCTION("IF(ISBETWEEN(B8392,60,69), ""Old"", IF(ISBETWEEN(B8392, 20, 29), ""Young"", ""Other""))"),"Other")</f>
        <v>Other</v>
      </c>
    </row>
    <row r="8393" hidden="1">
      <c r="A8393" s="40">
        <v>26655.0</v>
      </c>
      <c r="B8393" s="39">
        <f t="shared" si="1"/>
        <v>49</v>
      </c>
      <c r="C8393" s="39" t="str">
        <f>IFERROR(__xludf.DUMMYFUNCTION("IF(ISBETWEEN(B8393,60,69), ""Old"", IF(ISBETWEEN(B8393, 20, 29), ""Young"", ""Other""))"),"Other")</f>
        <v>Other</v>
      </c>
    </row>
    <row r="8394" hidden="1">
      <c r="A8394" s="40">
        <v>26656.0</v>
      </c>
      <c r="B8394" s="39">
        <f t="shared" si="1"/>
        <v>49</v>
      </c>
      <c r="C8394" s="39" t="str">
        <f>IFERROR(__xludf.DUMMYFUNCTION("IF(ISBETWEEN(B8394,60,69), ""Old"", IF(ISBETWEEN(B8394, 20, 29), ""Young"", ""Other""))"),"Other")</f>
        <v>Other</v>
      </c>
    </row>
    <row r="8395" hidden="1">
      <c r="A8395" s="40">
        <v>26657.0</v>
      </c>
      <c r="B8395" s="39">
        <f t="shared" si="1"/>
        <v>49</v>
      </c>
      <c r="C8395" s="39" t="str">
        <f>IFERROR(__xludf.DUMMYFUNCTION("IF(ISBETWEEN(B8395,60,69), ""Old"", IF(ISBETWEEN(B8395, 20, 29), ""Young"", ""Other""))"),"Other")</f>
        <v>Other</v>
      </c>
    </row>
    <row r="8396" hidden="1">
      <c r="A8396" s="40">
        <v>26658.0</v>
      </c>
      <c r="B8396" s="39">
        <f t="shared" si="1"/>
        <v>49</v>
      </c>
      <c r="C8396" s="39" t="str">
        <f>IFERROR(__xludf.DUMMYFUNCTION("IF(ISBETWEEN(B8396,60,69), ""Old"", IF(ISBETWEEN(B8396, 20, 29), ""Young"", ""Other""))"),"Other")</f>
        <v>Other</v>
      </c>
    </row>
    <row r="8397" hidden="1">
      <c r="A8397" s="40">
        <v>26659.0</v>
      </c>
      <c r="B8397" s="39">
        <f t="shared" si="1"/>
        <v>49</v>
      </c>
      <c r="C8397" s="39" t="str">
        <f>IFERROR(__xludf.DUMMYFUNCTION("IF(ISBETWEEN(B8397,60,69), ""Old"", IF(ISBETWEEN(B8397, 20, 29), ""Young"", ""Other""))"),"Other")</f>
        <v>Other</v>
      </c>
    </row>
    <row r="8398" hidden="1">
      <c r="A8398" s="40">
        <v>26660.0</v>
      </c>
      <c r="B8398" s="39">
        <f t="shared" si="1"/>
        <v>49</v>
      </c>
      <c r="C8398" s="39" t="str">
        <f>IFERROR(__xludf.DUMMYFUNCTION("IF(ISBETWEEN(B8398,60,69), ""Old"", IF(ISBETWEEN(B8398, 20, 29), ""Young"", ""Other""))"),"Other")</f>
        <v>Other</v>
      </c>
    </row>
    <row r="8399" hidden="1">
      <c r="A8399" s="40">
        <v>26661.0</v>
      </c>
      <c r="B8399" s="39">
        <f t="shared" si="1"/>
        <v>49</v>
      </c>
      <c r="C8399" s="39" t="str">
        <f>IFERROR(__xludf.DUMMYFUNCTION("IF(ISBETWEEN(B8399,60,69), ""Old"", IF(ISBETWEEN(B8399, 20, 29), ""Young"", ""Other""))"),"Other")</f>
        <v>Other</v>
      </c>
    </row>
    <row r="8400" hidden="1">
      <c r="A8400" s="40">
        <v>26662.0</v>
      </c>
      <c r="B8400" s="39">
        <f t="shared" si="1"/>
        <v>49</v>
      </c>
      <c r="C8400" s="39" t="str">
        <f>IFERROR(__xludf.DUMMYFUNCTION("IF(ISBETWEEN(B8400,60,69), ""Old"", IF(ISBETWEEN(B8400, 20, 29), ""Young"", ""Other""))"),"Other")</f>
        <v>Other</v>
      </c>
    </row>
    <row r="8401" hidden="1">
      <c r="A8401" s="40">
        <v>26663.0</v>
      </c>
      <c r="B8401" s="39">
        <f t="shared" si="1"/>
        <v>49</v>
      </c>
      <c r="C8401" s="39" t="str">
        <f>IFERROR(__xludf.DUMMYFUNCTION("IF(ISBETWEEN(B8401,60,69), ""Old"", IF(ISBETWEEN(B8401, 20, 29), ""Young"", ""Other""))"),"Other")</f>
        <v>Other</v>
      </c>
    </row>
    <row r="8402" hidden="1">
      <c r="A8402" s="40">
        <v>26664.0</v>
      </c>
      <c r="B8402" s="39">
        <f t="shared" si="1"/>
        <v>49</v>
      </c>
      <c r="C8402" s="39" t="str">
        <f>IFERROR(__xludf.DUMMYFUNCTION("IF(ISBETWEEN(B8402,60,69), ""Old"", IF(ISBETWEEN(B8402, 20, 29), ""Young"", ""Other""))"),"Other")</f>
        <v>Other</v>
      </c>
    </row>
    <row r="8403" hidden="1">
      <c r="A8403" s="40">
        <v>26665.0</v>
      </c>
      <c r="B8403" s="39">
        <f t="shared" si="1"/>
        <v>49</v>
      </c>
      <c r="C8403" s="39" t="str">
        <f>IFERROR(__xludf.DUMMYFUNCTION("IF(ISBETWEEN(B8403,60,69), ""Old"", IF(ISBETWEEN(B8403, 20, 29), ""Young"", ""Other""))"),"Other")</f>
        <v>Other</v>
      </c>
    </row>
    <row r="8404" hidden="1">
      <c r="A8404" s="40">
        <v>26666.0</v>
      </c>
      <c r="B8404" s="39">
        <f t="shared" si="1"/>
        <v>48</v>
      </c>
      <c r="C8404" s="39" t="str">
        <f>IFERROR(__xludf.DUMMYFUNCTION("IF(ISBETWEEN(B8404,60,69), ""Old"", IF(ISBETWEEN(B8404, 20, 29), ""Young"", ""Other""))"),"Other")</f>
        <v>Other</v>
      </c>
    </row>
    <row r="8405" hidden="1">
      <c r="A8405" s="40">
        <v>26667.0</v>
      </c>
      <c r="B8405" s="39">
        <f t="shared" si="1"/>
        <v>48</v>
      </c>
      <c r="C8405" s="39" t="str">
        <f>IFERROR(__xludf.DUMMYFUNCTION("IF(ISBETWEEN(B8405,60,69), ""Old"", IF(ISBETWEEN(B8405, 20, 29), ""Young"", ""Other""))"),"Other")</f>
        <v>Other</v>
      </c>
    </row>
    <row r="8406" hidden="1">
      <c r="A8406" s="40">
        <v>26668.0</v>
      </c>
      <c r="B8406" s="39">
        <f t="shared" si="1"/>
        <v>48</v>
      </c>
      <c r="C8406" s="39" t="str">
        <f>IFERROR(__xludf.DUMMYFUNCTION("IF(ISBETWEEN(B8406,60,69), ""Old"", IF(ISBETWEEN(B8406, 20, 29), ""Young"", ""Other""))"),"Other")</f>
        <v>Other</v>
      </c>
    </row>
    <row r="8407" hidden="1">
      <c r="A8407" s="40">
        <v>26669.0</v>
      </c>
      <c r="B8407" s="39">
        <f t="shared" si="1"/>
        <v>48</v>
      </c>
      <c r="C8407" s="39" t="str">
        <f>IFERROR(__xludf.DUMMYFUNCTION("IF(ISBETWEEN(B8407,60,69), ""Old"", IF(ISBETWEEN(B8407, 20, 29), ""Young"", ""Other""))"),"Other")</f>
        <v>Other</v>
      </c>
    </row>
    <row r="8408" hidden="1">
      <c r="A8408" s="40">
        <v>26670.0</v>
      </c>
      <c r="B8408" s="39">
        <f t="shared" si="1"/>
        <v>48</v>
      </c>
      <c r="C8408" s="39" t="str">
        <f>IFERROR(__xludf.DUMMYFUNCTION("IF(ISBETWEEN(B8408,60,69), ""Old"", IF(ISBETWEEN(B8408, 20, 29), ""Young"", ""Other""))"),"Other")</f>
        <v>Other</v>
      </c>
    </row>
    <row r="8409" hidden="1">
      <c r="A8409" s="40">
        <v>26671.0</v>
      </c>
      <c r="B8409" s="39">
        <f t="shared" si="1"/>
        <v>48</v>
      </c>
      <c r="C8409" s="39" t="str">
        <f>IFERROR(__xludf.DUMMYFUNCTION("IF(ISBETWEEN(B8409,60,69), ""Old"", IF(ISBETWEEN(B8409, 20, 29), ""Young"", ""Other""))"),"Other")</f>
        <v>Other</v>
      </c>
    </row>
    <row r="8410" hidden="1">
      <c r="A8410" s="40">
        <v>26672.0</v>
      </c>
      <c r="B8410" s="39">
        <f t="shared" si="1"/>
        <v>48</v>
      </c>
      <c r="C8410" s="39" t="str">
        <f>IFERROR(__xludf.DUMMYFUNCTION("IF(ISBETWEEN(B8410,60,69), ""Old"", IF(ISBETWEEN(B8410, 20, 29), ""Young"", ""Other""))"),"Other")</f>
        <v>Other</v>
      </c>
    </row>
    <row r="8411" hidden="1">
      <c r="A8411" s="40">
        <v>26673.0</v>
      </c>
      <c r="B8411" s="39">
        <f t="shared" si="1"/>
        <v>48</v>
      </c>
      <c r="C8411" s="39" t="str">
        <f>IFERROR(__xludf.DUMMYFUNCTION("IF(ISBETWEEN(B8411,60,69), ""Old"", IF(ISBETWEEN(B8411, 20, 29), ""Young"", ""Other""))"),"Other")</f>
        <v>Other</v>
      </c>
    </row>
    <row r="8412" hidden="1">
      <c r="A8412" s="40">
        <v>26674.0</v>
      </c>
      <c r="B8412" s="39">
        <f t="shared" si="1"/>
        <v>48</v>
      </c>
      <c r="C8412" s="39" t="str">
        <f>IFERROR(__xludf.DUMMYFUNCTION("IF(ISBETWEEN(B8412,60,69), ""Old"", IF(ISBETWEEN(B8412, 20, 29), ""Young"", ""Other""))"),"Other")</f>
        <v>Other</v>
      </c>
    </row>
    <row r="8413" hidden="1">
      <c r="A8413" s="40">
        <v>26675.0</v>
      </c>
      <c r="B8413" s="39">
        <f t="shared" si="1"/>
        <v>48</v>
      </c>
      <c r="C8413" s="39" t="str">
        <f>IFERROR(__xludf.DUMMYFUNCTION("IF(ISBETWEEN(B8413,60,69), ""Old"", IF(ISBETWEEN(B8413, 20, 29), ""Young"", ""Other""))"),"Other")</f>
        <v>Other</v>
      </c>
    </row>
    <row r="8414" hidden="1">
      <c r="A8414" s="40">
        <v>26676.0</v>
      </c>
      <c r="B8414" s="39">
        <f t="shared" si="1"/>
        <v>48</v>
      </c>
      <c r="C8414" s="39" t="str">
        <f>IFERROR(__xludf.DUMMYFUNCTION("IF(ISBETWEEN(B8414,60,69), ""Old"", IF(ISBETWEEN(B8414, 20, 29), ""Young"", ""Other""))"),"Other")</f>
        <v>Other</v>
      </c>
    </row>
    <row r="8415" hidden="1">
      <c r="A8415" s="40">
        <v>26677.0</v>
      </c>
      <c r="B8415" s="39">
        <f t="shared" si="1"/>
        <v>48</v>
      </c>
      <c r="C8415" s="39" t="str">
        <f>IFERROR(__xludf.DUMMYFUNCTION("IF(ISBETWEEN(B8415,60,69), ""Old"", IF(ISBETWEEN(B8415, 20, 29), ""Young"", ""Other""))"),"Other")</f>
        <v>Other</v>
      </c>
    </row>
    <row r="8416" hidden="1">
      <c r="A8416" s="40">
        <v>26678.0</v>
      </c>
      <c r="B8416" s="39">
        <f t="shared" si="1"/>
        <v>48</v>
      </c>
      <c r="C8416" s="39" t="str">
        <f>IFERROR(__xludf.DUMMYFUNCTION("IF(ISBETWEEN(B8416,60,69), ""Old"", IF(ISBETWEEN(B8416, 20, 29), ""Young"", ""Other""))"),"Other")</f>
        <v>Other</v>
      </c>
    </row>
    <row r="8417" hidden="1">
      <c r="A8417" s="40">
        <v>26679.0</v>
      </c>
      <c r="B8417" s="39">
        <f t="shared" si="1"/>
        <v>48</v>
      </c>
      <c r="C8417" s="39" t="str">
        <f>IFERROR(__xludf.DUMMYFUNCTION("IF(ISBETWEEN(B8417,60,69), ""Old"", IF(ISBETWEEN(B8417, 20, 29), ""Young"", ""Other""))"),"Other")</f>
        <v>Other</v>
      </c>
    </row>
    <row r="8418" hidden="1">
      <c r="A8418" s="40">
        <v>26680.0</v>
      </c>
      <c r="B8418" s="39">
        <f t="shared" si="1"/>
        <v>48</v>
      </c>
      <c r="C8418" s="39" t="str">
        <f>IFERROR(__xludf.DUMMYFUNCTION("IF(ISBETWEEN(B8418,60,69), ""Old"", IF(ISBETWEEN(B8418, 20, 29), ""Young"", ""Other""))"),"Other")</f>
        <v>Other</v>
      </c>
    </row>
    <row r="8419" hidden="1">
      <c r="A8419" s="40">
        <v>26681.0</v>
      </c>
      <c r="B8419" s="39">
        <f t="shared" si="1"/>
        <v>48</v>
      </c>
      <c r="C8419" s="39" t="str">
        <f>IFERROR(__xludf.DUMMYFUNCTION("IF(ISBETWEEN(B8419,60,69), ""Old"", IF(ISBETWEEN(B8419, 20, 29), ""Young"", ""Other""))"),"Other")</f>
        <v>Other</v>
      </c>
    </row>
    <row r="8420" hidden="1">
      <c r="A8420" s="40">
        <v>26682.0</v>
      </c>
      <c r="B8420" s="39">
        <f t="shared" si="1"/>
        <v>48</v>
      </c>
      <c r="C8420" s="39" t="str">
        <f>IFERROR(__xludf.DUMMYFUNCTION("IF(ISBETWEEN(B8420,60,69), ""Old"", IF(ISBETWEEN(B8420, 20, 29), ""Young"", ""Other""))"),"Other")</f>
        <v>Other</v>
      </c>
    </row>
    <row r="8421" hidden="1">
      <c r="A8421" s="40">
        <v>26683.0</v>
      </c>
      <c r="B8421" s="39">
        <f t="shared" si="1"/>
        <v>48</v>
      </c>
      <c r="C8421" s="39" t="str">
        <f>IFERROR(__xludf.DUMMYFUNCTION("IF(ISBETWEEN(B8421,60,69), ""Old"", IF(ISBETWEEN(B8421, 20, 29), ""Young"", ""Other""))"),"Other")</f>
        <v>Other</v>
      </c>
    </row>
    <row r="8422" hidden="1">
      <c r="A8422" s="40">
        <v>26684.0</v>
      </c>
      <c r="B8422" s="39">
        <f t="shared" si="1"/>
        <v>48</v>
      </c>
      <c r="C8422" s="39" t="str">
        <f>IFERROR(__xludf.DUMMYFUNCTION("IF(ISBETWEEN(B8422,60,69), ""Old"", IF(ISBETWEEN(B8422, 20, 29), ""Young"", ""Other""))"),"Other")</f>
        <v>Other</v>
      </c>
    </row>
    <row r="8423" hidden="1">
      <c r="A8423" s="40">
        <v>26685.0</v>
      </c>
      <c r="B8423" s="39">
        <f t="shared" si="1"/>
        <v>48</v>
      </c>
      <c r="C8423" s="39" t="str">
        <f>IFERROR(__xludf.DUMMYFUNCTION("IF(ISBETWEEN(B8423,60,69), ""Old"", IF(ISBETWEEN(B8423, 20, 29), ""Young"", ""Other""))"),"Other")</f>
        <v>Other</v>
      </c>
    </row>
    <row r="8424" hidden="1">
      <c r="A8424" s="40">
        <v>26686.0</v>
      </c>
      <c r="B8424" s="39">
        <f t="shared" si="1"/>
        <v>48</v>
      </c>
      <c r="C8424" s="39" t="str">
        <f>IFERROR(__xludf.DUMMYFUNCTION("IF(ISBETWEEN(B8424,60,69), ""Old"", IF(ISBETWEEN(B8424, 20, 29), ""Young"", ""Other""))"),"Other")</f>
        <v>Other</v>
      </c>
    </row>
    <row r="8425" hidden="1">
      <c r="A8425" s="40">
        <v>26687.0</v>
      </c>
      <c r="B8425" s="39">
        <f t="shared" si="1"/>
        <v>48</v>
      </c>
      <c r="C8425" s="39" t="str">
        <f>IFERROR(__xludf.DUMMYFUNCTION("IF(ISBETWEEN(B8425,60,69), ""Old"", IF(ISBETWEEN(B8425, 20, 29), ""Young"", ""Other""))"),"Other")</f>
        <v>Other</v>
      </c>
    </row>
    <row r="8426" hidden="1">
      <c r="A8426" s="40">
        <v>26688.0</v>
      </c>
      <c r="B8426" s="39">
        <f t="shared" si="1"/>
        <v>48</v>
      </c>
      <c r="C8426" s="39" t="str">
        <f>IFERROR(__xludf.DUMMYFUNCTION("IF(ISBETWEEN(B8426,60,69), ""Old"", IF(ISBETWEEN(B8426, 20, 29), ""Young"", ""Other""))"),"Other")</f>
        <v>Other</v>
      </c>
    </row>
    <row r="8427" hidden="1">
      <c r="A8427" s="40">
        <v>26689.0</v>
      </c>
      <c r="B8427" s="39">
        <f t="shared" si="1"/>
        <v>48</v>
      </c>
      <c r="C8427" s="39" t="str">
        <f>IFERROR(__xludf.DUMMYFUNCTION("IF(ISBETWEEN(B8427,60,69), ""Old"", IF(ISBETWEEN(B8427, 20, 29), ""Young"", ""Other""))"),"Other")</f>
        <v>Other</v>
      </c>
    </row>
    <row r="8428" hidden="1">
      <c r="A8428" s="40">
        <v>26690.0</v>
      </c>
      <c r="B8428" s="39">
        <f t="shared" si="1"/>
        <v>48</v>
      </c>
      <c r="C8428" s="39" t="str">
        <f>IFERROR(__xludf.DUMMYFUNCTION("IF(ISBETWEEN(B8428,60,69), ""Old"", IF(ISBETWEEN(B8428, 20, 29), ""Young"", ""Other""))"),"Other")</f>
        <v>Other</v>
      </c>
    </row>
    <row r="8429" hidden="1">
      <c r="A8429" s="40">
        <v>26691.0</v>
      </c>
      <c r="B8429" s="39">
        <f t="shared" si="1"/>
        <v>48</v>
      </c>
      <c r="C8429" s="39" t="str">
        <f>IFERROR(__xludf.DUMMYFUNCTION("IF(ISBETWEEN(B8429,60,69), ""Old"", IF(ISBETWEEN(B8429, 20, 29), ""Young"", ""Other""))"),"Other")</f>
        <v>Other</v>
      </c>
    </row>
    <row r="8430" hidden="1">
      <c r="A8430" s="40">
        <v>26692.0</v>
      </c>
      <c r="B8430" s="39">
        <f t="shared" si="1"/>
        <v>48</v>
      </c>
      <c r="C8430" s="39" t="str">
        <f>IFERROR(__xludf.DUMMYFUNCTION("IF(ISBETWEEN(B8430,60,69), ""Old"", IF(ISBETWEEN(B8430, 20, 29), ""Young"", ""Other""))"),"Other")</f>
        <v>Other</v>
      </c>
    </row>
    <row r="8431" hidden="1">
      <c r="A8431" s="40">
        <v>26693.0</v>
      </c>
      <c r="B8431" s="39">
        <f t="shared" si="1"/>
        <v>48</v>
      </c>
      <c r="C8431" s="39" t="str">
        <f>IFERROR(__xludf.DUMMYFUNCTION("IF(ISBETWEEN(B8431,60,69), ""Old"", IF(ISBETWEEN(B8431, 20, 29), ""Young"", ""Other""))"),"Other")</f>
        <v>Other</v>
      </c>
    </row>
    <row r="8432" hidden="1">
      <c r="A8432" s="40">
        <v>26694.0</v>
      </c>
      <c r="B8432" s="39">
        <f t="shared" si="1"/>
        <v>48</v>
      </c>
      <c r="C8432" s="39" t="str">
        <f>IFERROR(__xludf.DUMMYFUNCTION("IF(ISBETWEEN(B8432,60,69), ""Old"", IF(ISBETWEEN(B8432, 20, 29), ""Young"", ""Other""))"),"Other")</f>
        <v>Other</v>
      </c>
    </row>
    <row r="8433" hidden="1">
      <c r="A8433" s="40">
        <v>26695.0</v>
      </c>
      <c r="B8433" s="39">
        <f t="shared" si="1"/>
        <v>48</v>
      </c>
      <c r="C8433" s="39" t="str">
        <f>IFERROR(__xludf.DUMMYFUNCTION("IF(ISBETWEEN(B8433,60,69), ""Old"", IF(ISBETWEEN(B8433, 20, 29), ""Young"", ""Other""))"),"Other")</f>
        <v>Other</v>
      </c>
    </row>
    <row r="8434" hidden="1">
      <c r="A8434" s="40">
        <v>26696.0</v>
      </c>
      <c r="B8434" s="39">
        <f t="shared" si="1"/>
        <v>48</v>
      </c>
      <c r="C8434" s="39" t="str">
        <f>IFERROR(__xludf.DUMMYFUNCTION("IF(ISBETWEEN(B8434,60,69), ""Old"", IF(ISBETWEEN(B8434, 20, 29), ""Young"", ""Other""))"),"Other")</f>
        <v>Other</v>
      </c>
    </row>
    <row r="8435" hidden="1">
      <c r="A8435" s="40">
        <v>26697.0</v>
      </c>
      <c r="B8435" s="39">
        <f t="shared" si="1"/>
        <v>48</v>
      </c>
      <c r="C8435" s="39" t="str">
        <f>IFERROR(__xludf.DUMMYFUNCTION("IF(ISBETWEEN(B8435,60,69), ""Old"", IF(ISBETWEEN(B8435, 20, 29), ""Young"", ""Other""))"),"Other")</f>
        <v>Other</v>
      </c>
    </row>
    <row r="8436" hidden="1">
      <c r="A8436" s="40">
        <v>26698.0</v>
      </c>
      <c r="B8436" s="39">
        <f t="shared" si="1"/>
        <v>48</v>
      </c>
      <c r="C8436" s="39" t="str">
        <f>IFERROR(__xludf.DUMMYFUNCTION("IF(ISBETWEEN(B8436,60,69), ""Old"", IF(ISBETWEEN(B8436, 20, 29), ""Young"", ""Other""))"),"Other")</f>
        <v>Other</v>
      </c>
    </row>
    <row r="8437" hidden="1">
      <c r="A8437" s="40">
        <v>26699.0</v>
      </c>
      <c r="B8437" s="39">
        <f t="shared" si="1"/>
        <v>48</v>
      </c>
      <c r="C8437" s="39" t="str">
        <f>IFERROR(__xludf.DUMMYFUNCTION("IF(ISBETWEEN(B8437,60,69), ""Old"", IF(ISBETWEEN(B8437, 20, 29), ""Young"", ""Other""))"),"Other")</f>
        <v>Other</v>
      </c>
    </row>
    <row r="8438" hidden="1">
      <c r="A8438" s="40">
        <v>26700.0</v>
      </c>
      <c r="B8438" s="39">
        <f t="shared" si="1"/>
        <v>48</v>
      </c>
      <c r="C8438" s="39" t="str">
        <f>IFERROR(__xludf.DUMMYFUNCTION("IF(ISBETWEEN(B8438,60,69), ""Old"", IF(ISBETWEEN(B8438, 20, 29), ""Young"", ""Other""))"),"Other")</f>
        <v>Other</v>
      </c>
    </row>
    <row r="8439" hidden="1">
      <c r="A8439" s="40">
        <v>26701.0</v>
      </c>
      <c r="B8439" s="39">
        <f t="shared" si="1"/>
        <v>48</v>
      </c>
      <c r="C8439" s="39" t="str">
        <f>IFERROR(__xludf.DUMMYFUNCTION("IF(ISBETWEEN(B8439,60,69), ""Old"", IF(ISBETWEEN(B8439, 20, 29), ""Young"", ""Other""))"),"Other")</f>
        <v>Other</v>
      </c>
    </row>
    <row r="8440" hidden="1">
      <c r="A8440" s="40">
        <v>26702.0</v>
      </c>
      <c r="B8440" s="39">
        <f t="shared" si="1"/>
        <v>48</v>
      </c>
      <c r="C8440" s="39" t="str">
        <f>IFERROR(__xludf.DUMMYFUNCTION("IF(ISBETWEEN(B8440,60,69), ""Old"", IF(ISBETWEEN(B8440, 20, 29), ""Young"", ""Other""))"),"Other")</f>
        <v>Other</v>
      </c>
    </row>
    <row r="8441" hidden="1">
      <c r="A8441" s="40">
        <v>26703.0</v>
      </c>
      <c r="B8441" s="39">
        <f t="shared" si="1"/>
        <v>48</v>
      </c>
      <c r="C8441" s="39" t="str">
        <f>IFERROR(__xludf.DUMMYFUNCTION("IF(ISBETWEEN(B8441,60,69), ""Old"", IF(ISBETWEEN(B8441, 20, 29), ""Young"", ""Other""))"),"Other")</f>
        <v>Other</v>
      </c>
    </row>
    <row r="8442" hidden="1">
      <c r="A8442" s="40">
        <v>26704.0</v>
      </c>
      <c r="B8442" s="39">
        <f t="shared" si="1"/>
        <v>48</v>
      </c>
      <c r="C8442" s="39" t="str">
        <f>IFERROR(__xludf.DUMMYFUNCTION("IF(ISBETWEEN(B8442,60,69), ""Old"", IF(ISBETWEEN(B8442, 20, 29), ""Young"", ""Other""))"),"Other")</f>
        <v>Other</v>
      </c>
    </row>
    <row r="8443" hidden="1">
      <c r="A8443" s="40">
        <v>26705.0</v>
      </c>
      <c r="B8443" s="39">
        <f t="shared" si="1"/>
        <v>48</v>
      </c>
      <c r="C8443" s="39" t="str">
        <f>IFERROR(__xludf.DUMMYFUNCTION("IF(ISBETWEEN(B8443,60,69), ""Old"", IF(ISBETWEEN(B8443, 20, 29), ""Young"", ""Other""))"),"Other")</f>
        <v>Other</v>
      </c>
    </row>
    <row r="8444" hidden="1">
      <c r="A8444" s="40">
        <v>26706.0</v>
      </c>
      <c r="B8444" s="39">
        <f t="shared" si="1"/>
        <v>48</v>
      </c>
      <c r="C8444" s="39" t="str">
        <f>IFERROR(__xludf.DUMMYFUNCTION("IF(ISBETWEEN(B8444,60,69), ""Old"", IF(ISBETWEEN(B8444, 20, 29), ""Young"", ""Other""))"),"Other")</f>
        <v>Other</v>
      </c>
    </row>
    <row r="8445" hidden="1">
      <c r="A8445" s="40">
        <v>26707.0</v>
      </c>
      <c r="B8445" s="39">
        <f t="shared" si="1"/>
        <v>48</v>
      </c>
      <c r="C8445" s="39" t="str">
        <f>IFERROR(__xludf.DUMMYFUNCTION("IF(ISBETWEEN(B8445,60,69), ""Old"", IF(ISBETWEEN(B8445, 20, 29), ""Young"", ""Other""))"),"Other")</f>
        <v>Other</v>
      </c>
    </row>
    <row r="8446" hidden="1">
      <c r="A8446" s="40">
        <v>26708.0</v>
      </c>
      <c r="B8446" s="39">
        <f t="shared" si="1"/>
        <v>48</v>
      </c>
      <c r="C8446" s="39" t="str">
        <f>IFERROR(__xludf.DUMMYFUNCTION("IF(ISBETWEEN(B8446,60,69), ""Old"", IF(ISBETWEEN(B8446, 20, 29), ""Young"", ""Other""))"),"Other")</f>
        <v>Other</v>
      </c>
    </row>
    <row r="8447" hidden="1">
      <c r="A8447" s="40">
        <v>26709.0</v>
      </c>
      <c r="B8447" s="39">
        <f t="shared" si="1"/>
        <v>48</v>
      </c>
      <c r="C8447" s="39" t="str">
        <f>IFERROR(__xludf.DUMMYFUNCTION("IF(ISBETWEEN(B8447,60,69), ""Old"", IF(ISBETWEEN(B8447, 20, 29), ""Young"", ""Other""))"),"Other")</f>
        <v>Other</v>
      </c>
    </row>
    <row r="8448" hidden="1">
      <c r="A8448" s="40">
        <v>26710.0</v>
      </c>
      <c r="B8448" s="39">
        <f t="shared" si="1"/>
        <v>48</v>
      </c>
      <c r="C8448" s="39" t="str">
        <f>IFERROR(__xludf.DUMMYFUNCTION("IF(ISBETWEEN(B8448,60,69), ""Old"", IF(ISBETWEEN(B8448, 20, 29), ""Young"", ""Other""))"),"Other")</f>
        <v>Other</v>
      </c>
    </row>
    <row r="8449" hidden="1">
      <c r="A8449" s="40">
        <v>26711.0</v>
      </c>
      <c r="B8449" s="39">
        <f t="shared" si="1"/>
        <v>48</v>
      </c>
      <c r="C8449" s="39" t="str">
        <f>IFERROR(__xludf.DUMMYFUNCTION("IF(ISBETWEEN(B8449,60,69), ""Old"", IF(ISBETWEEN(B8449, 20, 29), ""Young"", ""Other""))"),"Other")</f>
        <v>Other</v>
      </c>
    </row>
    <row r="8450" hidden="1">
      <c r="A8450" s="40">
        <v>26712.0</v>
      </c>
      <c r="B8450" s="39">
        <f t="shared" si="1"/>
        <v>48</v>
      </c>
      <c r="C8450" s="39" t="str">
        <f>IFERROR(__xludf.DUMMYFUNCTION("IF(ISBETWEEN(B8450,60,69), ""Old"", IF(ISBETWEEN(B8450, 20, 29), ""Young"", ""Other""))"),"Other")</f>
        <v>Other</v>
      </c>
    </row>
    <row r="8451" hidden="1">
      <c r="A8451" s="40">
        <v>26713.0</v>
      </c>
      <c r="B8451" s="39">
        <f t="shared" si="1"/>
        <v>48</v>
      </c>
      <c r="C8451" s="39" t="str">
        <f>IFERROR(__xludf.DUMMYFUNCTION("IF(ISBETWEEN(B8451,60,69), ""Old"", IF(ISBETWEEN(B8451, 20, 29), ""Young"", ""Other""))"),"Other")</f>
        <v>Other</v>
      </c>
    </row>
    <row r="8452" hidden="1">
      <c r="A8452" s="40">
        <v>26714.0</v>
      </c>
      <c r="B8452" s="39">
        <f t="shared" si="1"/>
        <v>48</v>
      </c>
      <c r="C8452" s="39" t="str">
        <f>IFERROR(__xludf.DUMMYFUNCTION("IF(ISBETWEEN(B8452,60,69), ""Old"", IF(ISBETWEEN(B8452, 20, 29), ""Young"", ""Other""))"),"Other")</f>
        <v>Other</v>
      </c>
    </row>
    <row r="8453" hidden="1">
      <c r="A8453" s="40">
        <v>26715.0</v>
      </c>
      <c r="B8453" s="39">
        <f t="shared" si="1"/>
        <v>48</v>
      </c>
      <c r="C8453" s="39" t="str">
        <f>IFERROR(__xludf.DUMMYFUNCTION("IF(ISBETWEEN(B8453,60,69), ""Old"", IF(ISBETWEEN(B8453, 20, 29), ""Young"", ""Other""))"),"Other")</f>
        <v>Other</v>
      </c>
    </row>
    <row r="8454" hidden="1">
      <c r="A8454" s="40">
        <v>26716.0</v>
      </c>
      <c r="B8454" s="39">
        <f t="shared" si="1"/>
        <v>48</v>
      </c>
      <c r="C8454" s="39" t="str">
        <f>IFERROR(__xludf.DUMMYFUNCTION("IF(ISBETWEEN(B8454,60,69), ""Old"", IF(ISBETWEEN(B8454, 20, 29), ""Young"", ""Other""))"),"Other")</f>
        <v>Other</v>
      </c>
    </row>
    <row r="8455" hidden="1">
      <c r="A8455" s="40">
        <v>26717.0</v>
      </c>
      <c r="B8455" s="39">
        <f t="shared" si="1"/>
        <v>48</v>
      </c>
      <c r="C8455" s="39" t="str">
        <f>IFERROR(__xludf.DUMMYFUNCTION("IF(ISBETWEEN(B8455,60,69), ""Old"", IF(ISBETWEEN(B8455, 20, 29), ""Young"", ""Other""))"),"Other")</f>
        <v>Other</v>
      </c>
    </row>
    <row r="8456" hidden="1">
      <c r="A8456" s="40">
        <v>26718.0</v>
      </c>
      <c r="B8456" s="39">
        <f t="shared" si="1"/>
        <v>48</v>
      </c>
      <c r="C8456" s="39" t="str">
        <f>IFERROR(__xludf.DUMMYFUNCTION("IF(ISBETWEEN(B8456,60,69), ""Old"", IF(ISBETWEEN(B8456, 20, 29), ""Young"", ""Other""))"),"Other")</f>
        <v>Other</v>
      </c>
    </row>
    <row r="8457" hidden="1">
      <c r="A8457" s="40">
        <v>26719.0</v>
      </c>
      <c r="B8457" s="39">
        <f t="shared" si="1"/>
        <v>48</v>
      </c>
      <c r="C8457" s="39" t="str">
        <f>IFERROR(__xludf.DUMMYFUNCTION("IF(ISBETWEEN(B8457,60,69), ""Old"", IF(ISBETWEEN(B8457, 20, 29), ""Young"", ""Other""))"),"Other")</f>
        <v>Other</v>
      </c>
    </row>
    <row r="8458" hidden="1">
      <c r="A8458" s="40">
        <v>26720.0</v>
      </c>
      <c r="B8458" s="39">
        <f t="shared" si="1"/>
        <v>48</v>
      </c>
      <c r="C8458" s="39" t="str">
        <f>IFERROR(__xludf.DUMMYFUNCTION("IF(ISBETWEEN(B8458,60,69), ""Old"", IF(ISBETWEEN(B8458, 20, 29), ""Young"", ""Other""))"),"Other")</f>
        <v>Other</v>
      </c>
    </row>
    <row r="8459" hidden="1">
      <c r="A8459" s="40">
        <v>26721.0</v>
      </c>
      <c r="B8459" s="39">
        <f t="shared" si="1"/>
        <v>48</v>
      </c>
      <c r="C8459" s="39" t="str">
        <f>IFERROR(__xludf.DUMMYFUNCTION("IF(ISBETWEEN(B8459,60,69), ""Old"", IF(ISBETWEEN(B8459, 20, 29), ""Young"", ""Other""))"),"Other")</f>
        <v>Other</v>
      </c>
    </row>
    <row r="8460" hidden="1">
      <c r="A8460" s="40">
        <v>26722.0</v>
      </c>
      <c r="B8460" s="39">
        <f t="shared" si="1"/>
        <v>48</v>
      </c>
      <c r="C8460" s="39" t="str">
        <f>IFERROR(__xludf.DUMMYFUNCTION("IF(ISBETWEEN(B8460,60,69), ""Old"", IF(ISBETWEEN(B8460, 20, 29), ""Young"", ""Other""))"),"Other")</f>
        <v>Other</v>
      </c>
    </row>
    <row r="8461" hidden="1">
      <c r="A8461" s="40">
        <v>26723.0</v>
      </c>
      <c r="B8461" s="39">
        <f t="shared" si="1"/>
        <v>48</v>
      </c>
      <c r="C8461" s="39" t="str">
        <f>IFERROR(__xludf.DUMMYFUNCTION("IF(ISBETWEEN(B8461,60,69), ""Old"", IF(ISBETWEEN(B8461, 20, 29), ""Young"", ""Other""))"),"Other")</f>
        <v>Other</v>
      </c>
    </row>
    <row r="8462" hidden="1">
      <c r="A8462" s="40">
        <v>26724.0</v>
      </c>
      <c r="B8462" s="39">
        <f t="shared" si="1"/>
        <v>48</v>
      </c>
      <c r="C8462" s="39" t="str">
        <f>IFERROR(__xludf.DUMMYFUNCTION("IF(ISBETWEEN(B8462,60,69), ""Old"", IF(ISBETWEEN(B8462, 20, 29), ""Young"", ""Other""))"),"Other")</f>
        <v>Other</v>
      </c>
    </row>
    <row r="8463" hidden="1">
      <c r="A8463" s="40">
        <v>26725.0</v>
      </c>
      <c r="B8463" s="39">
        <f t="shared" si="1"/>
        <v>48</v>
      </c>
      <c r="C8463" s="39" t="str">
        <f>IFERROR(__xludf.DUMMYFUNCTION("IF(ISBETWEEN(B8463,60,69), ""Old"", IF(ISBETWEEN(B8463, 20, 29), ""Young"", ""Other""))"),"Other")</f>
        <v>Other</v>
      </c>
    </row>
    <row r="8464" hidden="1">
      <c r="A8464" s="40">
        <v>26726.0</v>
      </c>
      <c r="B8464" s="39">
        <f t="shared" si="1"/>
        <v>48</v>
      </c>
      <c r="C8464" s="39" t="str">
        <f>IFERROR(__xludf.DUMMYFUNCTION("IF(ISBETWEEN(B8464,60,69), ""Old"", IF(ISBETWEEN(B8464, 20, 29), ""Young"", ""Other""))"),"Other")</f>
        <v>Other</v>
      </c>
    </row>
    <row r="8465" hidden="1">
      <c r="A8465" s="40">
        <v>26727.0</v>
      </c>
      <c r="B8465" s="39">
        <f t="shared" si="1"/>
        <v>48</v>
      </c>
      <c r="C8465" s="39" t="str">
        <f>IFERROR(__xludf.DUMMYFUNCTION("IF(ISBETWEEN(B8465,60,69), ""Old"", IF(ISBETWEEN(B8465, 20, 29), ""Young"", ""Other""))"),"Other")</f>
        <v>Other</v>
      </c>
    </row>
    <row r="8466" hidden="1">
      <c r="A8466" s="40">
        <v>26728.0</v>
      </c>
      <c r="B8466" s="39">
        <f t="shared" si="1"/>
        <v>48</v>
      </c>
      <c r="C8466" s="39" t="str">
        <f>IFERROR(__xludf.DUMMYFUNCTION("IF(ISBETWEEN(B8466,60,69), ""Old"", IF(ISBETWEEN(B8466, 20, 29), ""Young"", ""Other""))"),"Other")</f>
        <v>Other</v>
      </c>
    </row>
    <row r="8467" hidden="1">
      <c r="A8467" s="40">
        <v>26729.0</v>
      </c>
      <c r="B8467" s="39">
        <f t="shared" si="1"/>
        <v>48</v>
      </c>
      <c r="C8467" s="39" t="str">
        <f>IFERROR(__xludf.DUMMYFUNCTION("IF(ISBETWEEN(B8467,60,69), ""Old"", IF(ISBETWEEN(B8467, 20, 29), ""Young"", ""Other""))"),"Other")</f>
        <v>Other</v>
      </c>
    </row>
    <row r="8468" hidden="1">
      <c r="A8468" s="40">
        <v>26730.0</v>
      </c>
      <c r="B8468" s="39">
        <f t="shared" si="1"/>
        <v>48</v>
      </c>
      <c r="C8468" s="39" t="str">
        <f>IFERROR(__xludf.DUMMYFUNCTION("IF(ISBETWEEN(B8468,60,69), ""Old"", IF(ISBETWEEN(B8468, 20, 29), ""Young"", ""Other""))"),"Other")</f>
        <v>Other</v>
      </c>
    </row>
    <row r="8469" hidden="1">
      <c r="A8469" s="40">
        <v>26731.0</v>
      </c>
      <c r="B8469" s="39">
        <f t="shared" si="1"/>
        <v>48</v>
      </c>
      <c r="C8469" s="39" t="str">
        <f>IFERROR(__xludf.DUMMYFUNCTION("IF(ISBETWEEN(B8469,60,69), ""Old"", IF(ISBETWEEN(B8469, 20, 29), ""Young"", ""Other""))"),"Other")</f>
        <v>Other</v>
      </c>
    </row>
    <row r="8470" hidden="1">
      <c r="A8470" s="40">
        <v>26732.0</v>
      </c>
      <c r="B8470" s="39">
        <f t="shared" si="1"/>
        <v>48</v>
      </c>
      <c r="C8470" s="39" t="str">
        <f>IFERROR(__xludf.DUMMYFUNCTION("IF(ISBETWEEN(B8470,60,69), ""Old"", IF(ISBETWEEN(B8470, 20, 29), ""Young"", ""Other""))"),"Other")</f>
        <v>Other</v>
      </c>
    </row>
    <row r="8471" hidden="1">
      <c r="A8471" s="40">
        <v>26733.0</v>
      </c>
      <c r="B8471" s="39">
        <f t="shared" si="1"/>
        <v>48</v>
      </c>
      <c r="C8471" s="39" t="str">
        <f>IFERROR(__xludf.DUMMYFUNCTION("IF(ISBETWEEN(B8471,60,69), ""Old"", IF(ISBETWEEN(B8471, 20, 29), ""Young"", ""Other""))"),"Other")</f>
        <v>Other</v>
      </c>
    </row>
    <row r="8472" hidden="1">
      <c r="A8472" s="40">
        <v>26734.0</v>
      </c>
      <c r="B8472" s="39">
        <f t="shared" si="1"/>
        <v>48</v>
      </c>
      <c r="C8472" s="39" t="str">
        <f>IFERROR(__xludf.DUMMYFUNCTION("IF(ISBETWEEN(B8472,60,69), ""Old"", IF(ISBETWEEN(B8472, 20, 29), ""Young"", ""Other""))"),"Other")</f>
        <v>Other</v>
      </c>
    </row>
    <row r="8473" hidden="1">
      <c r="A8473" s="40">
        <v>26735.0</v>
      </c>
      <c r="B8473" s="39">
        <f t="shared" si="1"/>
        <v>48</v>
      </c>
      <c r="C8473" s="39" t="str">
        <f>IFERROR(__xludf.DUMMYFUNCTION("IF(ISBETWEEN(B8473,60,69), ""Old"", IF(ISBETWEEN(B8473, 20, 29), ""Young"", ""Other""))"),"Other")</f>
        <v>Other</v>
      </c>
    </row>
    <row r="8474" hidden="1">
      <c r="A8474" s="40">
        <v>26736.0</v>
      </c>
      <c r="B8474" s="39">
        <f t="shared" si="1"/>
        <v>48</v>
      </c>
      <c r="C8474" s="39" t="str">
        <f>IFERROR(__xludf.DUMMYFUNCTION("IF(ISBETWEEN(B8474,60,69), ""Old"", IF(ISBETWEEN(B8474, 20, 29), ""Young"", ""Other""))"),"Other")</f>
        <v>Other</v>
      </c>
    </row>
    <row r="8475" hidden="1">
      <c r="A8475" s="40">
        <v>26737.0</v>
      </c>
      <c r="B8475" s="39">
        <f t="shared" si="1"/>
        <v>48</v>
      </c>
      <c r="C8475" s="39" t="str">
        <f>IFERROR(__xludf.DUMMYFUNCTION("IF(ISBETWEEN(B8475,60,69), ""Old"", IF(ISBETWEEN(B8475, 20, 29), ""Young"", ""Other""))"),"Other")</f>
        <v>Other</v>
      </c>
    </row>
    <row r="8476" hidden="1">
      <c r="A8476" s="40">
        <v>26738.0</v>
      </c>
      <c r="B8476" s="39">
        <f t="shared" si="1"/>
        <v>48</v>
      </c>
      <c r="C8476" s="39" t="str">
        <f>IFERROR(__xludf.DUMMYFUNCTION("IF(ISBETWEEN(B8476,60,69), ""Old"", IF(ISBETWEEN(B8476, 20, 29), ""Young"", ""Other""))"),"Other")</f>
        <v>Other</v>
      </c>
    </row>
    <row r="8477" hidden="1">
      <c r="A8477" s="40">
        <v>26739.0</v>
      </c>
      <c r="B8477" s="39">
        <f t="shared" si="1"/>
        <v>48</v>
      </c>
      <c r="C8477" s="39" t="str">
        <f>IFERROR(__xludf.DUMMYFUNCTION("IF(ISBETWEEN(B8477,60,69), ""Old"", IF(ISBETWEEN(B8477, 20, 29), ""Young"", ""Other""))"),"Other")</f>
        <v>Other</v>
      </c>
    </row>
    <row r="8478" hidden="1">
      <c r="A8478" s="40">
        <v>26740.0</v>
      </c>
      <c r="B8478" s="39">
        <f t="shared" si="1"/>
        <v>48</v>
      </c>
      <c r="C8478" s="39" t="str">
        <f>IFERROR(__xludf.DUMMYFUNCTION("IF(ISBETWEEN(B8478,60,69), ""Old"", IF(ISBETWEEN(B8478, 20, 29), ""Young"", ""Other""))"),"Other")</f>
        <v>Other</v>
      </c>
    </row>
    <row r="8479" hidden="1">
      <c r="A8479" s="40">
        <v>26741.0</v>
      </c>
      <c r="B8479" s="39">
        <f t="shared" si="1"/>
        <v>48</v>
      </c>
      <c r="C8479" s="39" t="str">
        <f>IFERROR(__xludf.DUMMYFUNCTION("IF(ISBETWEEN(B8479,60,69), ""Old"", IF(ISBETWEEN(B8479, 20, 29), ""Young"", ""Other""))"),"Other")</f>
        <v>Other</v>
      </c>
    </row>
    <row r="8480" hidden="1">
      <c r="A8480" s="40">
        <v>26742.0</v>
      </c>
      <c r="B8480" s="39">
        <f t="shared" si="1"/>
        <v>48</v>
      </c>
      <c r="C8480" s="39" t="str">
        <f>IFERROR(__xludf.DUMMYFUNCTION("IF(ISBETWEEN(B8480,60,69), ""Old"", IF(ISBETWEEN(B8480, 20, 29), ""Young"", ""Other""))"),"Other")</f>
        <v>Other</v>
      </c>
    </row>
    <row r="8481" hidden="1">
      <c r="A8481" s="40">
        <v>26743.0</v>
      </c>
      <c r="B8481" s="39">
        <f t="shared" si="1"/>
        <v>48</v>
      </c>
      <c r="C8481" s="39" t="str">
        <f>IFERROR(__xludf.DUMMYFUNCTION("IF(ISBETWEEN(B8481,60,69), ""Old"", IF(ISBETWEEN(B8481, 20, 29), ""Young"", ""Other""))"),"Other")</f>
        <v>Other</v>
      </c>
    </row>
    <row r="8482" hidden="1">
      <c r="A8482" s="40">
        <v>26744.0</v>
      </c>
      <c r="B8482" s="39">
        <f t="shared" si="1"/>
        <v>48</v>
      </c>
      <c r="C8482" s="39" t="str">
        <f>IFERROR(__xludf.DUMMYFUNCTION("IF(ISBETWEEN(B8482,60,69), ""Old"", IF(ISBETWEEN(B8482, 20, 29), ""Young"", ""Other""))"),"Other")</f>
        <v>Other</v>
      </c>
    </row>
    <row r="8483" hidden="1">
      <c r="A8483" s="40">
        <v>26745.0</v>
      </c>
      <c r="B8483" s="39">
        <f t="shared" si="1"/>
        <v>48</v>
      </c>
      <c r="C8483" s="39" t="str">
        <f>IFERROR(__xludf.DUMMYFUNCTION("IF(ISBETWEEN(B8483,60,69), ""Old"", IF(ISBETWEEN(B8483, 20, 29), ""Young"", ""Other""))"),"Other")</f>
        <v>Other</v>
      </c>
    </row>
    <row r="8484" hidden="1">
      <c r="A8484" s="40">
        <v>26746.0</v>
      </c>
      <c r="B8484" s="39">
        <f t="shared" si="1"/>
        <v>48</v>
      </c>
      <c r="C8484" s="39" t="str">
        <f>IFERROR(__xludf.DUMMYFUNCTION("IF(ISBETWEEN(B8484,60,69), ""Old"", IF(ISBETWEEN(B8484, 20, 29), ""Young"", ""Other""))"),"Other")</f>
        <v>Other</v>
      </c>
    </row>
    <row r="8485" hidden="1">
      <c r="A8485" s="40">
        <v>26747.0</v>
      </c>
      <c r="B8485" s="39">
        <f t="shared" si="1"/>
        <v>48</v>
      </c>
      <c r="C8485" s="39" t="str">
        <f>IFERROR(__xludf.DUMMYFUNCTION("IF(ISBETWEEN(B8485,60,69), ""Old"", IF(ISBETWEEN(B8485, 20, 29), ""Young"", ""Other""))"),"Other")</f>
        <v>Other</v>
      </c>
    </row>
    <row r="8486" hidden="1">
      <c r="A8486" s="40">
        <v>26748.0</v>
      </c>
      <c r="B8486" s="39">
        <f t="shared" si="1"/>
        <v>48</v>
      </c>
      <c r="C8486" s="39" t="str">
        <f>IFERROR(__xludf.DUMMYFUNCTION("IF(ISBETWEEN(B8486,60,69), ""Old"", IF(ISBETWEEN(B8486, 20, 29), ""Young"", ""Other""))"),"Other")</f>
        <v>Other</v>
      </c>
    </row>
    <row r="8487" hidden="1">
      <c r="A8487" s="40">
        <v>26749.0</v>
      </c>
      <c r="B8487" s="39">
        <f t="shared" si="1"/>
        <v>48</v>
      </c>
      <c r="C8487" s="39" t="str">
        <f>IFERROR(__xludf.DUMMYFUNCTION("IF(ISBETWEEN(B8487,60,69), ""Old"", IF(ISBETWEEN(B8487, 20, 29), ""Young"", ""Other""))"),"Other")</f>
        <v>Other</v>
      </c>
    </row>
    <row r="8488" hidden="1">
      <c r="A8488" s="40">
        <v>26750.0</v>
      </c>
      <c r="B8488" s="39">
        <f t="shared" si="1"/>
        <v>48</v>
      </c>
      <c r="C8488" s="39" t="str">
        <f>IFERROR(__xludf.DUMMYFUNCTION("IF(ISBETWEEN(B8488,60,69), ""Old"", IF(ISBETWEEN(B8488, 20, 29), ""Young"", ""Other""))"),"Other")</f>
        <v>Other</v>
      </c>
    </row>
    <row r="8489" hidden="1">
      <c r="A8489" s="40">
        <v>26751.0</v>
      </c>
      <c r="B8489" s="39">
        <f t="shared" si="1"/>
        <v>48</v>
      </c>
      <c r="C8489" s="39" t="str">
        <f>IFERROR(__xludf.DUMMYFUNCTION("IF(ISBETWEEN(B8489,60,69), ""Old"", IF(ISBETWEEN(B8489, 20, 29), ""Young"", ""Other""))"),"Other")</f>
        <v>Other</v>
      </c>
    </row>
    <row r="8490" hidden="1">
      <c r="A8490" s="40">
        <v>26752.0</v>
      </c>
      <c r="B8490" s="39">
        <f t="shared" si="1"/>
        <v>48</v>
      </c>
      <c r="C8490" s="39" t="str">
        <f>IFERROR(__xludf.DUMMYFUNCTION("IF(ISBETWEEN(B8490,60,69), ""Old"", IF(ISBETWEEN(B8490, 20, 29), ""Young"", ""Other""))"),"Other")</f>
        <v>Other</v>
      </c>
    </row>
    <row r="8491" hidden="1">
      <c r="A8491" s="40">
        <v>26753.0</v>
      </c>
      <c r="B8491" s="39">
        <f t="shared" si="1"/>
        <v>48</v>
      </c>
      <c r="C8491" s="39" t="str">
        <f>IFERROR(__xludf.DUMMYFUNCTION("IF(ISBETWEEN(B8491,60,69), ""Old"", IF(ISBETWEEN(B8491, 20, 29), ""Young"", ""Other""))"),"Other")</f>
        <v>Other</v>
      </c>
    </row>
    <row r="8492" hidden="1">
      <c r="A8492" s="40">
        <v>26754.0</v>
      </c>
      <c r="B8492" s="39">
        <f t="shared" si="1"/>
        <v>48</v>
      </c>
      <c r="C8492" s="39" t="str">
        <f>IFERROR(__xludf.DUMMYFUNCTION("IF(ISBETWEEN(B8492,60,69), ""Old"", IF(ISBETWEEN(B8492, 20, 29), ""Young"", ""Other""))"),"Other")</f>
        <v>Other</v>
      </c>
    </row>
    <row r="8493" hidden="1">
      <c r="A8493" s="40">
        <v>26755.0</v>
      </c>
      <c r="B8493" s="39">
        <f t="shared" si="1"/>
        <v>48</v>
      </c>
      <c r="C8493" s="39" t="str">
        <f>IFERROR(__xludf.DUMMYFUNCTION("IF(ISBETWEEN(B8493,60,69), ""Old"", IF(ISBETWEEN(B8493, 20, 29), ""Young"", ""Other""))"),"Other")</f>
        <v>Other</v>
      </c>
    </row>
    <row r="8494" hidden="1">
      <c r="A8494" s="40">
        <v>26756.0</v>
      </c>
      <c r="B8494" s="39">
        <f t="shared" si="1"/>
        <v>48</v>
      </c>
      <c r="C8494" s="39" t="str">
        <f>IFERROR(__xludf.DUMMYFUNCTION("IF(ISBETWEEN(B8494,60,69), ""Old"", IF(ISBETWEEN(B8494, 20, 29), ""Young"", ""Other""))"),"Other")</f>
        <v>Other</v>
      </c>
    </row>
    <row r="8495" hidden="1">
      <c r="A8495" s="40">
        <v>26757.0</v>
      </c>
      <c r="B8495" s="39">
        <f t="shared" si="1"/>
        <v>48</v>
      </c>
      <c r="C8495" s="39" t="str">
        <f>IFERROR(__xludf.DUMMYFUNCTION("IF(ISBETWEEN(B8495,60,69), ""Old"", IF(ISBETWEEN(B8495, 20, 29), ""Young"", ""Other""))"),"Other")</f>
        <v>Other</v>
      </c>
    </row>
    <row r="8496" hidden="1">
      <c r="A8496" s="40">
        <v>26758.0</v>
      </c>
      <c r="B8496" s="39">
        <f t="shared" si="1"/>
        <v>48</v>
      </c>
      <c r="C8496" s="39" t="str">
        <f>IFERROR(__xludf.DUMMYFUNCTION("IF(ISBETWEEN(B8496,60,69), ""Old"", IF(ISBETWEEN(B8496, 20, 29), ""Young"", ""Other""))"),"Other")</f>
        <v>Other</v>
      </c>
    </row>
    <row r="8497" hidden="1">
      <c r="A8497" s="40">
        <v>26759.0</v>
      </c>
      <c r="B8497" s="39">
        <f t="shared" si="1"/>
        <v>48</v>
      </c>
      <c r="C8497" s="39" t="str">
        <f>IFERROR(__xludf.DUMMYFUNCTION("IF(ISBETWEEN(B8497,60,69), ""Old"", IF(ISBETWEEN(B8497, 20, 29), ""Young"", ""Other""))"),"Other")</f>
        <v>Other</v>
      </c>
    </row>
    <row r="8498" hidden="1">
      <c r="A8498" s="40">
        <v>26760.0</v>
      </c>
      <c r="B8498" s="39">
        <f t="shared" si="1"/>
        <v>48</v>
      </c>
      <c r="C8498" s="39" t="str">
        <f>IFERROR(__xludf.DUMMYFUNCTION("IF(ISBETWEEN(B8498,60,69), ""Old"", IF(ISBETWEEN(B8498, 20, 29), ""Young"", ""Other""))"),"Other")</f>
        <v>Other</v>
      </c>
    </row>
    <row r="8499" hidden="1">
      <c r="A8499" s="40">
        <v>26761.0</v>
      </c>
      <c r="B8499" s="39">
        <f t="shared" si="1"/>
        <v>48</v>
      </c>
      <c r="C8499" s="39" t="str">
        <f>IFERROR(__xludf.DUMMYFUNCTION("IF(ISBETWEEN(B8499,60,69), ""Old"", IF(ISBETWEEN(B8499, 20, 29), ""Young"", ""Other""))"),"Other")</f>
        <v>Other</v>
      </c>
    </row>
    <row r="8500" hidden="1">
      <c r="A8500" s="40">
        <v>26762.0</v>
      </c>
      <c r="B8500" s="39">
        <f t="shared" si="1"/>
        <v>48</v>
      </c>
      <c r="C8500" s="39" t="str">
        <f>IFERROR(__xludf.DUMMYFUNCTION("IF(ISBETWEEN(B8500,60,69), ""Old"", IF(ISBETWEEN(B8500, 20, 29), ""Young"", ""Other""))"),"Other")</f>
        <v>Other</v>
      </c>
    </row>
    <row r="8501" hidden="1">
      <c r="A8501" s="40">
        <v>26763.0</v>
      </c>
      <c r="B8501" s="39">
        <f t="shared" si="1"/>
        <v>48</v>
      </c>
      <c r="C8501" s="39" t="str">
        <f>IFERROR(__xludf.DUMMYFUNCTION("IF(ISBETWEEN(B8501,60,69), ""Old"", IF(ISBETWEEN(B8501, 20, 29), ""Young"", ""Other""))"),"Other")</f>
        <v>Other</v>
      </c>
    </row>
    <row r="8502" hidden="1">
      <c r="A8502" s="40">
        <v>26764.0</v>
      </c>
      <c r="B8502" s="39">
        <f t="shared" si="1"/>
        <v>48</v>
      </c>
      <c r="C8502" s="39" t="str">
        <f>IFERROR(__xludf.DUMMYFUNCTION("IF(ISBETWEEN(B8502,60,69), ""Old"", IF(ISBETWEEN(B8502, 20, 29), ""Young"", ""Other""))"),"Other")</f>
        <v>Other</v>
      </c>
    </row>
    <row r="8503" hidden="1">
      <c r="A8503" s="40">
        <v>26765.0</v>
      </c>
      <c r="B8503" s="39">
        <f t="shared" si="1"/>
        <v>48</v>
      </c>
      <c r="C8503" s="39" t="str">
        <f>IFERROR(__xludf.DUMMYFUNCTION("IF(ISBETWEEN(B8503,60,69), ""Old"", IF(ISBETWEEN(B8503, 20, 29), ""Young"", ""Other""))"),"Other")</f>
        <v>Other</v>
      </c>
    </row>
    <row r="8504" hidden="1">
      <c r="A8504" s="40">
        <v>26766.0</v>
      </c>
      <c r="B8504" s="39">
        <f t="shared" si="1"/>
        <v>48</v>
      </c>
      <c r="C8504" s="39" t="str">
        <f>IFERROR(__xludf.DUMMYFUNCTION("IF(ISBETWEEN(B8504,60,69), ""Old"", IF(ISBETWEEN(B8504, 20, 29), ""Young"", ""Other""))"),"Other")</f>
        <v>Other</v>
      </c>
    </row>
    <row r="8505" hidden="1">
      <c r="A8505" s="40">
        <v>26767.0</v>
      </c>
      <c r="B8505" s="39">
        <f t="shared" si="1"/>
        <v>48</v>
      </c>
      <c r="C8505" s="39" t="str">
        <f>IFERROR(__xludf.DUMMYFUNCTION("IF(ISBETWEEN(B8505,60,69), ""Old"", IF(ISBETWEEN(B8505, 20, 29), ""Young"", ""Other""))"),"Other")</f>
        <v>Other</v>
      </c>
    </row>
    <row r="8506" hidden="1">
      <c r="A8506" s="40">
        <v>26768.0</v>
      </c>
      <c r="B8506" s="39">
        <f t="shared" si="1"/>
        <v>48</v>
      </c>
      <c r="C8506" s="39" t="str">
        <f>IFERROR(__xludf.DUMMYFUNCTION("IF(ISBETWEEN(B8506,60,69), ""Old"", IF(ISBETWEEN(B8506, 20, 29), ""Young"", ""Other""))"),"Other")</f>
        <v>Other</v>
      </c>
    </row>
    <row r="8507" hidden="1">
      <c r="A8507" s="40">
        <v>26769.0</v>
      </c>
      <c r="B8507" s="39">
        <f t="shared" si="1"/>
        <v>48</v>
      </c>
      <c r="C8507" s="39" t="str">
        <f>IFERROR(__xludf.DUMMYFUNCTION("IF(ISBETWEEN(B8507,60,69), ""Old"", IF(ISBETWEEN(B8507, 20, 29), ""Young"", ""Other""))"),"Other")</f>
        <v>Other</v>
      </c>
    </row>
    <row r="8508" hidden="1">
      <c r="A8508" s="40">
        <v>26770.0</v>
      </c>
      <c r="B8508" s="39">
        <f t="shared" si="1"/>
        <v>48</v>
      </c>
      <c r="C8508" s="39" t="str">
        <f>IFERROR(__xludf.DUMMYFUNCTION("IF(ISBETWEEN(B8508,60,69), ""Old"", IF(ISBETWEEN(B8508, 20, 29), ""Young"", ""Other""))"),"Other")</f>
        <v>Other</v>
      </c>
    </row>
    <row r="8509" hidden="1">
      <c r="A8509" s="40">
        <v>26771.0</v>
      </c>
      <c r="B8509" s="39">
        <f t="shared" si="1"/>
        <v>48</v>
      </c>
      <c r="C8509" s="39" t="str">
        <f>IFERROR(__xludf.DUMMYFUNCTION("IF(ISBETWEEN(B8509,60,69), ""Old"", IF(ISBETWEEN(B8509, 20, 29), ""Young"", ""Other""))"),"Other")</f>
        <v>Other</v>
      </c>
    </row>
    <row r="8510" hidden="1">
      <c r="A8510" s="40">
        <v>26772.0</v>
      </c>
      <c r="B8510" s="39">
        <f t="shared" si="1"/>
        <v>48</v>
      </c>
      <c r="C8510" s="39" t="str">
        <f>IFERROR(__xludf.DUMMYFUNCTION("IF(ISBETWEEN(B8510,60,69), ""Old"", IF(ISBETWEEN(B8510, 20, 29), ""Young"", ""Other""))"),"Other")</f>
        <v>Other</v>
      </c>
    </row>
    <row r="8511" hidden="1">
      <c r="A8511" s="40">
        <v>26773.0</v>
      </c>
      <c r="B8511" s="39">
        <f t="shared" si="1"/>
        <v>48</v>
      </c>
      <c r="C8511" s="39" t="str">
        <f>IFERROR(__xludf.DUMMYFUNCTION("IF(ISBETWEEN(B8511,60,69), ""Old"", IF(ISBETWEEN(B8511, 20, 29), ""Young"", ""Other""))"),"Other")</f>
        <v>Other</v>
      </c>
    </row>
    <row r="8512" hidden="1">
      <c r="A8512" s="40">
        <v>26774.0</v>
      </c>
      <c r="B8512" s="39">
        <f t="shared" si="1"/>
        <v>48</v>
      </c>
      <c r="C8512" s="39" t="str">
        <f>IFERROR(__xludf.DUMMYFUNCTION("IF(ISBETWEEN(B8512,60,69), ""Old"", IF(ISBETWEEN(B8512, 20, 29), ""Young"", ""Other""))"),"Other")</f>
        <v>Other</v>
      </c>
    </row>
    <row r="8513" hidden="1">
      <c r="A8513" s="40">
        <v>26775.0</v>
      </c>
      <c r="B8513" s="39">
        <f t="shared" si="1"/>
        <v>48</v>
      </c>
      <c r="C8513" s="39" t="str">
        <f>IFERROR(__xludf.DUMMYFUNCTION("IF(ISBETWEEN(B8513,60,69), ""Old"", IF(ISBETWEEN(B8513, 20, 29), ""Young"", ""Other""))"),"Other")</f>
        <v>Other</v>
      </c>
    </row>
    <row r="8514" hidden="1">
      <c r="A8514" s="40">
        <v>26776.0</v>
      </c>
      <c r="B8514" s="39">
        <f t="shared" si="1"/>
        <v>48</v>
      </c>
      <c r="C8514" s="39" t="str">
        <f>IFERROR(__xludf.DUMMYFUNCTION("IF(ISBETWEEN(B8514,60,69), ""Old"", IF(ISBETWEEN(B8514, 20, 29), ""Young"", ""Other""))"),"Other")</f>
        <v>Other</v>
      </c>
    </row>
    <row r="8515" hidden="1">
      <c r="A8515" s="40">
        <v>26777.0</v>
      </c>
      <c r="B8515" s="39">
        <f t="shared" si="1"/>
        <v>48</v>
      </c>
      <c r="C8515" s="39" t="str">
        <f>IFERROR(__xludf.DUMMYFUNCTION("IF(ISBETWEEN(B8515,60,69), ""Old"", IF(ISBETWEEN(B8515, 20, 29), ""Young"", ""Other""))"),"Other")</f>
        <v>Other</v>
      </c>
    </row>
    <row r="8516" hidden="1">
      <c r="A8516" s="40">
        <v>26778.0</v>
      </c>
      <c r="B8516" s="39">
        <f t="shared" si="1"/>
        <v>48</v>
      </c>
      <c r="C8516" s="39" t="str">
        <f>IFERROR(__xludf.DUMMYFUNCTION("IF(ISBETWEEN(B8516,60,69), ""Old"", IF(ISBETWEEN(B8516, 20, 29), ""Young"", ""Other""))"),"Other")</f>
        <v>Other</v>
      </c>
    </row>
    <row r="8517" hidden="1">
      <c r="A8517" s="40">
        <v>26779.0</v>
      </c>
      <c r="B8517" s="39">
        <f t="shared" si="1"/>
        <v>48</v>
      </c>
      <c r="C8517" s="39" t="str">
        <f>IFERROR(__xludf.DUMMYFUNCTION("IF(ISBETWEEN(B8517,60,69), ""Old"", IF(ISBETWEEN(B8517, 20, 29), ""Young"", ""Other""))"),"Other")</f>
        <v>Other</v>
      </c>
    </row>
    <row r="8518" hidden="1">
      <c r="A8518" s="40">
        <v>26780.0</v>
      </c>
      <c r="B8518" s="39">
        <f t="shared" si="1"/>
        <v>48</v>
      </c>
      <c r="C8518" s="39" t="str">
        <f>IFERROR(__xludf.DUMMYFUNCTION("IF(ISBETWEEN(B8518,60,69), ""Old"", IF(ISBETWEEN(B8518, 20, 29), ""Young"", ""Other""))"),"Other")</f>
        <v>Other</v>
      </c>
    </row>
    <row r="8519" hidden="1">
      <c r="A8519" s="40">
        <v>26781.0</v>
      </c>
      <c r="B8519" s="39">
        <f t="shared" si="1"/>
        <v>48</v>
      </c>
      <c r="C8519" s="39" t="str">
        <f>IFERROR(__xludf.DUMMYFUNCTION("IF(ISBETWEEN(B8519,60,69), ""Old"", IF(ISBETWEEN(B8519, 20, 29), ""Young"", ""Other""))"),"Other")</f>
        <v>Other</v>
      </c>
    </row>
    <row r="8520" hidden="1">
      <c r="A8520" s="40">
        <v>26782.0</v>
      </c>
      <c r="B8520" s="39">
        <f t="shared" si="1"/>
        <v>48</v>
      </c>
      <c r="C8520" s="39" t="str">
        <f>IFERROR(__xludf.DUMMYFUNCTION("IF(ISBETWEEN(B8520,60,69), ""Old"", IF(ISBETWEEN(B8520, 20, 29), ""Young"", ""Other""))"),"Other")</f>
        <v>Other</v>
      </c>
    </row>
    <row r="8521" hidden="1">
      <c r="A8521" s="40">
        <v>26783.0</v>
      </c>
      <c r="B8521" s="39">
        <f t="shared" si="1"/>
        <v>48</v>
      </c>
      <c r="C8521" s="39" t="str">
        <f>IFERROR(__xludf.DUMMYFUNCTION("IF(ISBETWEEN(B8521,60,69), ""Old"", IF(ISBETWEEN(B8521, 20, 29), ""Young"", ""Other""))"),"Other")</f>
        <v>Other</v>
      </c>
    </row>
    <row r="8522" hidden="1">
      <c r="A8522" s="40">
        <v>26784.0</v>
      </c>
      <c r="B8522" s="39">
        <f t="shared" si="1"/>
        <v>48</v>
      </c>
      <c r="C8522" s="39" t="str">
        <f>IFERROR(__xludf.DUMMYFUNCTION("IF(ISBETWEEN(B8522,60,69), ""Old"", IF(ISBETWEEN(B8522, 20, 29), ""Young"", ""Other""))"),"Other")</f>
        <v>Other</v>
      </c>
    </row>
    <row r="8523" hidden="1">
      <c r="A8523" s="40">
        <v>26785.0</v>
      </c>
      <c r="B8523" s="39">
        <f t="shared" si="1"/>
        <v>48</v>
      </c>
      <c r="C8523" s="39" t="str">
        <f>IFERROR(__xludf.DUMMYFUNCTION("IF(ISBETWEEN(B8523,60,69), ""Old"", IF(ISBETWEEN(B8523, 20, 29), ""Young"", ""Other""))"),"Other")</f>
        <v>Other</v>
      </c>
    </row>
    <row r="8524" hidden="1">
      <c r="A8524" s="40">
        <v>26786.0</v>
      </c>
      <c r="B8524" s="39">
        <f t="shared" si="1"/>
        <v>48</v>
      </c>
      <c r="C8524" s="39" t="str">
        <f>IFERROR(__xludf.DUMMYFUNCTION("IF(ISBETWEEN(B8524,60,69), ""Old"", IF(ISBETWEEN(B8524, 20, 29), ""Young"", ""Other""))"),"Other")</f>
        <v>Other</v>
      </c>
    </row>
    <row r="8525" hidden="1">
      <c r="A8525" s="40">
        <v>26787.0</v>
      </c>
      <c r="B8525" s="39">
        <f t="shared" si="1"/>
        <v>48</v>
      </c>
      <c r="C8525" s="39" t="str">
        <f>IFERROR(__xludf.DUMMYFUNCTION("IF(ISBETWEEN(B8525,60,69), ""Old"", IF(ISBETWEEN(B8525, 20, 29), ""Young"", ""Other""))"),"Other")</f>
        <v>Other</v>
      </c>
    </row>
    <row r="8526" hidden="1">
      <c r="A8526" s="40">
        <v>26788.0</v>
      </c>
      <c r="B8526" s="39">
        <f t="shared" si="1"/>
        <v>48</v>
      </c>
      <c r="C8526" s="39" t="str">
        <f>IFERROR(__xludf.DUMMYFUNCTION("IF(ISBETWEEN(B8526,60,69), ""Old"", IF(ISBETWEEN(B8526, 20, 29), ""Young"", ""Other""))"),"Other")</f>
        <v>Other</v>
      </c>
    </row>
    <row r="8527" hidden="1">
      <c r="A8527" s="40">
        <v>26789.0</v>
      </c>
      <c r="B8527" s="39">
        <f t="shared" si="1"/>
        <v>48</v>
      </c>
      <c r="C8527" s="39" t="str">
        <f>IFERROR(__xludf.DUMMYFUNCTION("IF(ISBETWEEN(B8527,60,69), ""Old"", IF(ISBETWEEN(B8527, 20, 29), ""Young"", ""Other""))"),"Other")</f>
        <v>Other</v>
      </c>
    </row>
    <row r="8528" hidden="1">
      <c r="A8528" s="40">
        <v>26790.0</v>
      </c>
      <c r="B8528" s="39">
        <f t="shared" si="1"/>
        <v>48</v>
      </c>
      <c r="C8528" s="39" t="str">
        <f>IFERROR(__xludf.DUMMYFUNCTION("IF(ISBETWEEN(B8528,60,69), ""Old"", IF(ISBETWEEN(B8528, 20, 29), ""Young"", ""Other""))"),"Other")</f>
        <v>Other</v>
      </c>
    </row>
    <row r="8529" hidden="1">
      <c r="A8529" s="40">
        <v>26791.0</v>
      </c>
      <c r="B8529" s="39">
        <f t="shared" si="1"/>
        <v>48</v>
      </c>
      <c r="C8529" s="39" t="str">
        <f>IFERROR(__xludf.DUMMYFUNCTION("IF(ISBETWEEN(B8529,60,69), ""Old"", IF(ISBETWEEN(B8529, 20, 29), ""Young"", ""Other""))"),"Other")</f>
        <v>Other</v>
      </c>
    </row>
    <row r="8530" hidden="1">
      <c r="A8530" s="40">
        <v>26792.0</v>
      </c>
      <c r="B8530" s="39">
        <f t="shared" si="1"/>
        <v>48</v>
      </c>
      <c r="C8530" s="39" t="str">
        <f>IFERROR(__xludf.DUMMYFUNCTION("IF(ISBETWEEN(B8530,60,69), ""Old"", IF(ISBETWEEN(B8530, 20, 29), ""Young"", ""Other""))"),"Other")</f>
        <v>Other</v>
      </c>
    </row>
    <row r="8531" hidden="1">
      <c r="A8531" s="40">
        <v>26793.0</v>
      </c>
      <c r="B8531" s="39">
        <f t="shared" si="1"/>
        <v>48</v>
      </c>
      <c r="C8531" s="39" t="str">
        <f>IFERROR(__xludf.DUMMYFUNCTION("IF(ISBETWEEN(B8531,60,69), ""Old"", IF(ISBETWEEN(B8531, 20, 29), ""Young"", ""Other""))"),"Other")</f>
        <v>Other</v>
      </c>
    </row>
    <row r="8532" hidden="1">
      <c r="A8532" s="40">
        <v>26794.0</v>
      </c>
      <c r="B8532" s="39">
        <f t="shared" si="1"/>
        <v>48</v>
      </c>
      <c r="C8532" s="39" t="str">
        <f>IFERROR(__xludf.DUMMYFUNCTION("IF(ISBETWEEN(B8532,60,69), ""Old"", IF(ISBETWEEN(B8532, 20, 29), ""Young"", ""Other""))"),"Other")</f>
        <v>Other</v>
      </c>
    </row>
    <row r="8533" hidden="1">
      <c r="A8533" s="40">
        <v>26795.0</v>
      </c>
      <c r="B8533" s="39">
        <f t="shared" si="1"/>
        <v>48</v>
      </c>
      <c r="C8533" s="39" t="str">
        <f>IFERROR(__xludf.DUMMYFUNCTION("IF(ISBETWEEN(B8533,60,69), ""Old"", IF(ISBETWEEN(B8533, 20, 29), ""Young"", ""Other""))"),"Other")</f>
        <v>Other</v>
      </c>
    </row>
    <row r="8534" hidden="1">
      <c r="A8534" s="40">
        <v>26796.0</v>
      </c>
      <c r="B8534" s="39">
        <f t="shared" si="1"/>
        <v>48</v>
      </c>
      <c r="C8534" s="39" t="str">
        <f>IFERROR(__xludf.DUMMYFUNCTION("IF(ISBETWEEN(B8534,60,69), ""Old"", IF(ISBETWEEN(B8534, 20, 29), ""Young"", ""Other""))"),"Other")</f>
        <v>Other</v>
      </c>
    </row>
    <row r="8535" hidden="1">
      <c r="A8535" s="40">
        <v>26797.0</v>
      </c>
      <c r="B8535" s="39">
        <f t="shared" si="1"/>
        <v>48</v>
      </c>
      <c r="C8535" s="39" t="str">
        <f>IFERROR(__xludf.DUMMYFUNCTION("IF(ISBETWEEN(B8535,60,69), ""Old"", IF(ISBETWEEN(B8535, 20, 29), ""Young"", ""Other""))"),"Other")</f>
        <v>Other</v>
      </c>
    </row>
    <row r="8536" hidden="1">
      <c r="A8536" s="40">
        <v>26798.0</v>
      </c>
      <c r="B8536" s="39">
        <f t="shared" si="1"/>
        <v>48</v>
      </c>
      <c r="C8536" s="39" t="str">
        <f>IFERROR(__xludf.DUMMYFUNCTION("IF(ISBETWEEN(B8536,60,69), ""Old"", IF(ISBETWEEN(B8536, 20, 29), ""Young"", ""Other""))"),"Other")</f>
        <v>Other</v>
      </c>
    </row>
    <row r="8537" hidden="1">
      <c r="A8537" s="40">
        <v>26799.0</v>
      </c>
      <c r="B8537" s="39">
        <f t="shared" si="1"/>
        <v>48</v>
      </c>
      <c r="C8537" s="39" t="str">
        <f>IFERROR(__xludf.DUMMYFUNCTION("IF(ISBETWEEN(B8537,60,69), ""Old"", IF(ISBETWEEN(B8537, 20, 29), ""Young"", ""Other""))"),"Other")</f>
        <v>Other</v>
      </c>
    </row>
    <row r="8538" hidden="1">
      <c r="A8538" s="40">
        <v>26800.0</v>
      </c>
      <c r="B8538" s="39">
        <f t="shared" si="1"/>
        <v>48</v>
      </c>
      <c r="C8538" s="39" t="str">
        <f>IFERROR(__xludf.DUMMYFUNCTION("IF(ISBETWEEN(B8538,60,69), ""Old"", IF(ISBETWEEN(B8538, 20, 29), ""Young"", ""Other""))"),"Other")</f>
        <v>Other</v>
      </c>
    </row>
    <row r="8539" hidden="1">
      <c r="A8539" s="40">
        <v>26801.0</v>
      </c>
      <c r="B8539" s="39">
        <f t="shared" si="1"/>
        <v>48</v>
      </c>
      <c r="C8539" s="39" t="str">
        <f>IFERROR(__xludf.DUMMYFUNCTION("IF(ISBETWEEN(B8539,60,69), ""Old"", IF(ISBETWEEN(B8539, 20, 29), ""Young"", ""Other""))"),"Other")</f>
        <v>Other</v>
      </c>
    </row>
    <row r="8540" hidden="1">
      <c r="A8540" s="40">
        <v>26802.0</v>
      </c>
      <c r="B8540" s="39">
        <f t="shared" si="1"/>
        <v>48</v>
      </c>
      <c r="C8540" s="39" t="str">
        <f>IFERROR(__xludf.DUMMYFUNCTION("IF(ISBETWEEN(B8540,60,69), ""Old"", IF(ISBETWEEN(B8540, 20, 29), ""Young"", ""Other""))"),"Other")</f>
        <v>Other</v>
      </c>
    </row>
    <row r="8541" hidden="1">
      <c r="A8541" s="40">
        <v>26803.0</v>
      </c>
      <c r="B8541" s="39">
        <f t="shared" si="1"/>
        <v>48</v>
      </c>
      <c r="C8541" s="39" t="str">
        <f>IFERROR(__xludf.DUMMYFUNCTION("IF(ISBETWEEN(B8541,60,69), ""Old"", IF(ISBETWEEN(B8541, 20, 29), ""Young"", ""Other""))"),"Other")</f>
        <v>Other</v>
      </c>
    </row>
    <row r="8542" hidden="1">
      <c r="A8542" s="40">
        <v>26804.0</v>
      </c>
      <c r="B8542" s="39">
        <f t="shared" si="1"/>
        <v>48</v>
      </c>
      <c r="C8542" s="39" t="str">
        <f>IFERROR(__xludf.DUMMYFUNCTION("IF(ISBETWEEN(B8542,60,69), ""Old"", IF(ISBETWEEN(B8542, 20, 29), ""Young"", ""Other""))"),"Other")</f>
        <v>Other</v>
      </c>
    </row>
    <row r="8543" hidden="1">
      <c r="A8543" s="40">
        <v>26805.0</v>
      </c>
      <c r="B8543" s="39">
        <f t="shared" si="1"/>
        <v>48</v>
      </c>
      <c r="C8543" s="39" t="str">
        <f>IFERROR(__xludf.DUMMYFUNCTION("IF(ISBETWEEN(B8543,60,69), ""Old"", IF(ISBETWEEN(B8543, 20, 29), ""Young"", ""Other""))"),"Other")</f>
        <v>Other</v>
      </c>
    </row>
    <row r="8544" hidden="1">
      <c r="A8544" s="40">
        <v>26806.0</v>
      </c>
      <c r="B8544" s="39">
        <f t="shared" si="1"/>
        <v>48</v>
      </c>
      <c r="C8544" s="39" t="str">
        <f>IFERROR(__xludf.DUMMYFUNCTION("IF(ISBETWEEN(B8544,60,69), ""Old"", IF(ISBETWEEN(B8544, 20, 29), ""Young"", ""Other""))"),"Other")</f>
        <v>Other</v>
      </c>
    </row>
    <row r="8545" hidden="1">
      <c r="A8545" s="40">
        <v>26807.0</v>
      </c>
      <c r="B8545" s="39">
        <f t="shared" si="1"/>
        <v>48</v>
      </c>
      <c r="C8545" s="39" t="str">
        <f>IFERROR(__xludf.DUMMYFUNCTION("IF(ISBETWEEN(B8545,60,69), ""Old"", IF(ISBETWEEN(B8545, 20, 29), ""Young"", ""Other""))"),"Other")</f>
        <v>Other</v>
      </c>
    </row>
    <row r="8546" hidden="1">
      <c r="A8546" s="40">
        <v>26808.0</v>
      </c>
      <c r="B8546" s="39">
        <f t="shared" si="1"/>
        <v>48</v>
      </c>
      <c r="C8546" s="39" t="str">
        <f>IFERROR(__xludf.DUMMYFUNCTION("IF(ISBETWEEN(B8546,60,69), ""Old"", IF(ISBETWEEN(B8546, 20, 29), ""Young"", ""Other""))"),"Other")</f>
        <v>Other</v>
      </c>
    </row>
    <row r="8547" hidden="1">
      <c r="A8547" s="40">
        <v>26809.0</v>
      </c>
      <c r="B8547" s="39">
        <f t="shared" si="1"/>
        <v>48</v>
      </c>
      <c r="C8547" s="39" t="str">
        <f>IFERROR(__xludf.DUMMYFUNCTION("IF(ISBETWEEN(B8547,60,69), ""Old"", IF(ISBETWEEN(B8547, 20, 29), ""Young"", ""Other""))"),"Other")</f>
        <v>Other</v>
      </c>
    </row>
    <row r="8548" hidden="1">
      <c r="A8548" s="40">
        <v>26810.0</v>
      </c>
      <c r="B8548" s="39">
        <f t="shared" si="1"/>
        <v>48</v>
      </c>
      <c r="C8548" s="39" t="str">
        <f>IFERROR(__xludf.DUMMYFUNCTION("IF(ISBETWEEN(B8548,60,69), ""Old"", IF(ISBETWEEN(B8548, 20, 29), ""Young"", ""Other""))"),"Other")</f>
        <v>Other</v>
      </c>
    </row>
    <row r="8549" hidden="1">
      <c r="A8549" s="40">
        <v>26811.0</v>
      </c>
      <c r="B8549" s="39">
        <f t="shared" si="1"/>
        <v>48</v>
      </c>
      <c r="C8549" s="39" t="str">
        <f>IFERROR(__xludf.DUMMYFUNCTION("IF(ISBETWEEN(B8549,60,69), ""Old"", IF(ISBETWEEN(B8549, 20, 29), ""Young"", ""Other""))"),"Other")</f>
        <v>Other</v>
      </c>
    </row>
    <row r="8550" hidden="1">
      <c r="A8550" s="40">
        <v>26812.0</v>
      </c>
      <c r="B8550" s="39">
        <f t="shared" si="1"/>
        <v>48</v>
      </c>
      <c r="C8550" s="39" t="str">
        <f>IFERROR(__xludf.DUMMYFUNCTION("IF(ISBETWEEN(B8550,60,69), ""Old"", IF(ISBETWEEN(B8550, 20, 29), ""Young"", ""Other""))"),"Other")</f>
        <v>Other</v>
      </c>
    </row>
    <row r="8551" hidden="1">
      <c r="A8551" s="40">
        <v>26813.0</v>
      </c>
      <c r="B8551" s="39">
        <f t="shared" si="1"/>
        <v>48</v>
      </c>
      <c r="C8551" s="39" t="str">
        <f>IFERROR(__xludf.DUMMYFUNCTION("IF(ISBETWEEN(B8551,60,69), ""Old"", IF(ISBETWEEN(B8551, 20, 29), ""Young"", ""Other""))"),"Other")</f>
        <v>Other</v>
      </c>
    </row>
    <row r="8552" hidden="1">
      <c r="A8552" s="40">
        <v>26814.0</v>
      </c>
      <c r="B8552" s="39">
        <f t="shared" si="1"/>
        <v>48</v>
      </c>
      <c r="C8552" s="39" t="str">
        <f>IFERROR(__xludf.DUMMYFUNCTION("IF(ISBETWEEN(B8552,60,69), ""Old"", IF(ISBETWEEN(B8552, 20, 29), ""Young"", ""Other""))"),"Other")</f>
        <v>Other</v>
      </c>
    </row>
    <row r="8553" hidden="1">
      <c r="A8553" s="40">
        <v>26815.0</v>
      </c>
      <c r="B8553" s="39">
        <f t="shared" si="1"/>
        <v>48</v>
      </c>
      <c r="C8553" s="39" t="str">
        <f>IFERROR(__xludf.DUMMYFUNCTION("IF(ISBETWEEN(B8553,60,69), ""Old"", IF(ISBETWEEN(B8553, 20, 29), ""Young"", ""Other""))"),"Other")</f>
        <v>Other</v>
      </c>
    </row>
    <row r="8554" hidden="1">
      <c r="A8554" s="40">
        <v>26816.0</v>
      </c>
      <c r="B8554" s="39">
        <f t="shared" si="1"/>
        <v>48</v>
      </c>
      <c r="C8554" s="39" t="str">
        <f>IFERROR(__xludf.DUMMYFUNCTION("IF(ISBETWEEN(B8554,60,69), ""Old"", IF(ISBETWEEN(B8554, 20, 29), ""Young"", ""Other""))"),"Other")</f>
        <v>Other</v>
      </c>
    </row>
    <row r="8555" hidden="1">
      <c r="A8555" s="40">
        <v>26817.0</v>
      </c>
      <c r="B8555" s="39">
        <f t="shared" si="1"/>
        <v>48</v>
      </c>
      <c r="C8555" s="39" t="str">
        <f>IFERROR(__xludf.DUMMYFUNCTION("IF(ISBETWEEN(B8555,60,69), ""Old"", IF(ISBETWEEN(B8555, 20, 29), ""Young"", ""Other""))"),"Other")</f>
        <v>Other</v>
      </c>
    </row>
    <row r="8556" hidden="1">
      <c r="A8556" s="40">
        <v>26818.0</v>
      </c>
      <c r="B8556" s="39">
        <f t="shared" si="1"/>
        <v>48</v>
      </c>
      <c r="C8556" s="39" t="str">
        <f>IFERROR(__xludf.DUMMYFUNCTION("IF(ISBETWEEN(B8556,60,69), ""Old"", IF(ISBETWEEN(B8556, 20, 29), ""Young"", ""Other""))"),"Other")</f>
        <v>Other</v>
      </c>
    </row>
    <row r="8557" hidden="1">
      <c r="A8557" s="40">
        <v>26819.0</v>
      </c>
      <c r="B8557" s="39">
        <f t="shared" si="1"/>
        <v>48</v>
      </c>
      <c r="C8557" s="39" t="str">
        <f>IFERROR(__xludf.DUMMYFUNCTION("IF(ISBETWEEN(B8557,60,69), ""Old"", IF(ISBETWEEN(B8557, 20, 29), ""Young"", ""Other""))"),"Other")</f>
        <v>Other</v>
      </c>
    </row>
    <row r="8558" hidden="1">
      <c r="A8558" s="40">
        <v>26820.0</v>
      </c>
      <c r="B8558" s="39">
        <f t="shared" si="1"/>
        <v>48</v>
      </c>
      <c r="C8558" s="39" t="str">
        <f>IFERROR(__xludf.DUMMYFUNCTION("IF(ISBETWEEN(B8558,60,69), ""Old"", IF(ISBETWEEN(B8558, 20, 29), ""Young"", ""Other""))"),"Other")</f>
        <v>Other</v>
      </c>
    </row>
    <row r="8559" hidden="1">
      <c r="A8559" s="40">
        <v>26821.0</v>
      </c>
      <c r="B8559" s="39">
        <f t="shared" si="1"/>
        <v>48</v>
      </c>
      <c r="C8559" s="39" t="str">
        <f>IFERROR(__xludf.DUMMYFUNCTION("IF(ISBETWEEN(B8559,60,69), ""Old"", IF(ISBETWEEN(B8559, 20, 29), ""Young"", ""Other""))"),"Other")</f>
        <v>Other</v>
      </c>
    </row>
    <row r="8560" hidden="1">
      <c r="A8560" s="40">
        <v>26822.0</v>
      </c>
      <c r="B8560" s="39">
        <f t="shared" si="1"/>
        <v>48</v>
      </c>
      <c r="C8560" s="39" t="str">
        <f>IFERROR(__xludf.DUMMYFUNCTION("IF(ISBETWEEN(B8560,60,69), ""Old"", IF(ISBETWEEN(B8560, 20, 29), ""Young"", ""Other""))"),"Other")</f>
        <v>Other</v>
      </c>
    </row>
    <row r="8561" hidden="1">
      <c r="A8561" s="40">
        <v>26823.0</v>
      </c>
      <c r="B8561" s="39">
        <f t="shared" si="1"/>
        <v>48</v>
      </c>
      <c r="C8561" s="39" t="str">
        <f>IFERROR(__xludf.DUMMYFUNCTION("IF(ISBETWEEN(B8561,60,69), ""Old"", IF(ISBETWEEN(B8561, 20, 29), ""Young"", ""Other""))"),"Other")</f>
        <v>Other</v>
      </c>
    </row>
    <row r="8562" hidden="1">
      <c r="A8562" s="40">
        <v>26824.0</v>
      </c>
      <c r="B8562" s="39">
        <f t="shared" si="1"/>
        <v>48</v>
      </c>
      <c r="C8562" s="39" t="str">
        <f>IFERROR(__xludf.DUMMYFUNCTION("IF(ISBETWEEN(B8562,60,69), ""Old"", IF(ISBETWEEN(B8562, 20, 29), ""Young"", ""Other""))"),"Other")</f>
        <v>Other</v>
      </c>
    </row>
    <row r="8563" hidden="1">
      <c r="A8563" s="40">
        <v>26825.0</v>
      </c>
      <c r="B8563" s="39">
        <f t="shared" si="1"/>
        <v>48</v>
      </c>
      <c r="C8563" s="39" t="str">
        <f>IFERROR(__xludf.DUMMYFUNCTION("IF(ISBETWEEN(B8563,60,69), ""Old"", IF(ISBETWEEN(B8563, 20, 29), ""Young"", ""Other""))"),"Other")</f>
        <v>Other</v>
      </c>
    </row>
    <row r="8564" hidden="1">
      <c r="A8564" s="40">
        <v>26826.0</v>
      </c>
      <c r="B8564" s="39">
        <f t="shared" si="1"/>
        <v>48</v>
      </c>
      <c r="C8564" s="39" t="str">
        <f>IFERROR(__xludf.DUMMYFUNCTION("IF(ISBETWEEN(B8564,60,69), ""Old"", IF(ISBETWEEN(B8564, 20, 29), ""Young"", ""Other""))"),"Other")</f>
        <v>Other</v>
      </c>
    </row>
    <row r="8565" hidden="1">
      <c r="A8565" s="40">
        <v>26827.0</v>
      </c>
      <c r="B8565" s="39">
        <f t="shared" si="1"/>
        <v>48</v>
      </c>
      <c r="C8565" s="39" t="str">
        <f>IFERROR(__xludf.DUMMYFUNCTION("IF(ISBETWEEN(B8565,60,69), ""Old"", IF(ISBETWEEN(B8565, 20, 29), ""Young"", ""Other""))"),"Other")</f>
        <v>Other</v>
      </c>
    </row>
    <row r="8566" hidden="1">
      <c r="A8566" s="40">
        <v>26828.0</v>
      </c>
      <c r="B8566" s="39">
        <f t="shared" si="1"/>
        <v>48</v>
      </c>
      <c r="C8566" s="39" t="str">
        <f>IFERROR(__xludf.DUMMYFUNCTION("IF(ISBETWEEN(B8566,60,69), ""Old"", IF(ISBETWEEN(B8566, 20, 29), ""Young"", ""Other""))"),"Other")</f>
        <v>Other</v>
      </c>
    </row>
    <row r="8567" hidden="1">
      <c r="A8567" s="40">
        <v>26829.0</v>
      </c>
      <c r="B8567" s="39">
        <f t="shared" si="1"/>
        <v>48</v>
      </c>
      <c r="C8567" s="39" t="str">
        <f>IFERROR(__xludf.DUMMYFUNCTION("IF(ISBETWEEN(B8567,60,69), ""Old"", IF(ISBETWEEN(B8567, 20, 29), ""Young"", ""Other""))"),"Other")</f>
        <v>Other</v>
      </c>
    </row>
    <row r="8568" hidden="1">
      <c r="A8568" s="40">
        <v>26830.0</v>
      </c>
      <c r="B8568" s="39">
        <f t="shared" si="1"/>
        <v>48</v>
      </c>
      <c r="C8568" s="39" t="str">
        <f>IFERROR(__xludf.DUMMYFUNCTION("IF(ISBETWEEN(B8568,60,69), ""Old"", IF(ISBETWEEN(B8568, 20, 29), ""Young"", ""Other""))"),"Other")</f>
        <v>Other</v>
      </c>
    </row>
    <row r="8569" hidden="1">
      <c r="A8569" s="40">
        <v>26831.0</v>
      </c>
      <c r="B8569" s="39">
        <f t="shared" si="1"/>
        <v>48</v>
      </c>
      <c r="C8569" s="39" t="str">
        <f>IFERROR(__xludf.DUMMYFUNCTION("IF(ISBETWEEN(B8569,60,69), ""Old"", IF(ISBETWEEN(B8569, 20, 29), ""Young"", ""Other""))"),"Other")</f>
        <v>Other</v>
      </c>
    </row>
    <row r="8570" hidden="1">
      <c r="A8570" s="40">
        <v>26832.0</v>
      </c>
      <c r="B8570" s="39">
        <f t="shared" si="1"/>
        <v>48</v>
      </c>
      <c r="C8570" s="39" t="str">
        <f>IFERROR(__xludf.DUMMYFUNCTION("IF(ISBETWEEN(B8570,60,69), ""Old"", IF(ISBETWEEN(B8570, 20, 29), ""Young"", ""Other""))"),"Other")</f>
        <v>Other</v>
      </c>
    </row>
    <row r="8571" hidden="1">
      <c r="A8571" s="40">
        <v>26833.0</v>
      </c>
      <c r="B8571" s="39">
        <f t="shared" si="1"/>
        <v>48</v>
      </c>
      <c r="C8571" s="39" t="str">
        <f>IFERROR(__xludf.DUMMYFUNCTION("IF(ISBETWEEN(B8571,60,69), ""Old"", IF(ISBETWEEN(B8571, 20, 29), ""Young"", ""Other""))"),"Other")</f>
        <v>Other</v>
      </c>
    </row>
    <row r="8572" hidden="1">
      <c r="A8572" s="40">
        <v>26834.0</v>
      </c>
      <c r="B8572" s="39">
        <f t="shared" si="1"/>
        <v>48</v>
      </c>
      <c r="C8572" s="39" t="str">
        <f>IFERROR(__xludf.DUMMYFUNCTION("IF(ISBETWEEN(B8572,60,69), ""Old"", IF(ISBETWEEN(B8572, 20, 29), ""Young"", ""Other""))"),"Other")</f>
        <v>Other</v>
      </c>
    </row>
    <row r="8573" hidden="1">
      <c r="A8573" s="40">
        <v>26835.0</v>
      </c>
      <c r="B8573" s="39">
        <f t="shared" si="1"/>
        <v>48</v>
      </c>
      <c r="C8573" s="39" t="str">
        <f>IFERROR(__xludf.DUMMYFUNCTION("IF(ISBETWEEN(B8573,60,69), ""Old"", IF(ISBETWEEN(B8573, 20, 29), ""Young"", ""Other""))"),"Other")</f>
        <v>Other</v>
      </c>
    </row>
    <row r="8574" hidden="1">
      <c r="A8574" s="40">
        <v>26836.0</v>
      </c>
      <c r="B8574" s="39">
        <f t="shared" si="1"/>
        <v>48</v>
      </c>
      <c r="C8574" s="39" t="str">
        <f>IFERROR(__xludf.DUMMYFUNCTION("IF(ISBETWEEN(B8574,60,69), ""Old"", IF(ISBETWEEN(B8574, 20, 29), ""Young"", ""Other""))"),"Other")</f>
        <v>Other</v>
      </c>
    </row>
    <row r="8575" hidden="1">
      <c r="A8575" s="40">
        <v>26837.0</v>
      </c>
      <c r="B8575" s="39">
        <f t="shared" si="1"/>
        <v>48</v>
      </c>
      <c r="C8575" s="39" t="str">
        <f>IFERROR(__xludf.DUMMYFUNCTION("IF(ISBETWEEN(B8575,60,69), ""Old"", IF(ISBETWEEN(B8575, 20, 29), ""Young"", ""Other""))"),"Other")</f>
        <v>Other</v>
      </c>
    </row>
    <row r="8576" hidden="1">
      <c r="A8576" s="40">
        <v>26838.0</v>
      </c>
      <c r="B8576" s="39">
        <f t="shared" si="1"/>
        <v>48</v>
      </c>
      <c r="C8576" s="39" t="str">
        <f>IFERROR(__xludf.DUMMYFUNCTION("IF(ISBETWEEN(B8576,60,69), ""Old"", IF(ISBETWEEN(B8576, 20, 29), ""Young"", ""Other""))"),"Other")</f>
        <v>Other</v>
      </c>
    </row>
    <row r="8577" hidden="1">
      <c r="A8577" s="40">
        <v>26839.0</v>
      </c>
      <c r="B8577" s="39">
        <f t="shared" si="1"/>
        <v>48</v>
      </c>
      <c r="C8577" s="39" t="str">
        <f>IFERROR(__xludf.DUMMYFUNCTION("IF(ISBETWEEN(B8577,60,69), ""Old"", IF(ISBETWEEN(B8577, 20, 29), ""Young"", ""Other""))"),"Other")</f>
        <v>Other</v>
      </c>
    </row>
    <row r="8578" hidden="1">
      <c r="A8578" s="40">
        <v>26840.0</v>
      </c>
      <c r="B8578" s="39">
        <f t="shared" si="1"/>
        <v>48</v>
      </c>
      <c r="C8578" s="39" t="str">
        <f>IFERROR(__xludf.DUMMYFUNCTION("IF(ISBETWEEN(B8578,60,69), ""Old"", IF(ISBETWEEN(B8578, 20, 29), ""Young"", ""Other""))"),"Other")</f>
        <v>Other</v>
      </c>
    </row>
    <row r="8579" hidden="1">
      <c r="A8579" s="40">
        <v>26841.0</v>
      </c>
      <c r="B8579" s="39">
        <f t="shared" si="1"/>
        <v>48</v>
      </c>
      <c r="C8579" s="39" t="str">
        <f>IFERROR(__xludf.DUMMYFUNCTION("IF(ISBETWEEN(B8579,60,69), ""Old"", IF(ISBETWEEN(B8579, 20, 29), ""Young"", ""Other""))"),"Other")</f>
        <v>Other</v>
      </c>
    </row>
    <row r="8580" hidden="1">
      <c r="A8580" s="40">
        <v>26842.0</v>
      </c>
      <c r="B8580" s="39">
        <f t="shared" si="1"/>
        <v>48</v>
      </c>
      <c r="C8580" s="39" t="str">
        <f>IFERROR(__xludf.DUMMYFUNCTION("IF(ISBETWEEN(B8580,60,69), ""Old"", IF(ISBETWEEN(B8580, 20, 29), ""Young"", ""Other""))"),"Other")</f>
        <v>Other</v>
      </c>
    </row>
    <row r="8581" hidden="1">
      <c r="A8581" s="40">
        <v>26843.0</v>
      </c>
      <c r="B8581" s="39">
        <f t="shared" si="1"/>
        <v>48</v>
      </c>
      <c r="C8581" s="39" t="str">
        <f>IFERROR(__xludf.DUMMYFUNCTION("IF(ISBETWEEN(B8581,60,69), ""Old"", IF(ISBETWEEN(B8581, 20, 29), ""Young"", ""Other""))"),"Other")</f>
        <v>Other</v>
      </c>
    </row>
    <row r="8582" hidden="1">
      <c r="A8582" s="40">
        <v>26844.0</v>
      </c>
      <c r="B8582" s="39">
        <f t="shared" si="1"/>
        <v>48</v>
      </c>
      <c r="C8582" s="39" t="str">
        <f>IFERROR(__xludf.DUMMYFUNCTION("IF(ISBETWEEN(B8582,60,69), ""Old"", IF(ISBETWEEN(B8582, 20, 29), ""Young"", ""Other""))"),"Other")</f>
        <v>Other</v>
      </c>
    </row>
    <row r="8583" hidden="1">
      <c r="A8583" s="40">
        <v>26845.0</v>
      </c>
      <c r="B8583" s="39">
        <f t="shared" si="1"/>
        <v>48</v>
      </c>
      <c r="C8583" s="39" t="str">
        <f>IFERROR(__xludf.DUMMYFUNCTION("IF(ISBETWEEN(B8583,60,69), ""Old"", IF(ISBETWEEN(B8583, 20, 29), ""Young"", ""Other""))"),"Other")</f>
        <v>Other</v>
      </c>
    </row>
    <row r="8584" hidden="1">
      <c r="A8584" s="40">
        <v>26846.0</v>
      </c>
      <c r="B8584" s="39">
        <f t="shared" si="1"/>
        <v>48</v>
      </c>
      <c r="C8584" s="39" t="str">
        <f>IFERROR(__xludf.DUMMYFUNCTION("IF(ISBETWEEN(B8584,60,69), ""Old"", IF(ISBETWEEN(B8584, 20, 29), ""Young"", ""Other""))"),"Other")</f>
        <v>Other</v>
      </c>
    </row>
    <row r="8585" hidden="1">
      <c r="A8585" s="40">
        <v>26847.0</v>
      </c>
      <c r="B8585" s="39">
        <f t="shared" si="1"/>
        <v>48</v>
      </c>
      <c r="C8585" s="39" t="str">
        <f>IFERROR(__xludf.DUMMYFUNCTION("IF(ISBETWEEN(B8585,60,69), ""Old"", IF(ISBETWEEN(B8585, 20, 29), ""Young"", ""Other""))"),"Other")</f>
        <v>Other</v>
      </c>
    </row>
    <row r="8586" hidden="1">
      <c r="A8586" s="40">
        <v>26848.0</v>
      </c>
      <c r="B8586" s="39">
        <f t="shared" si="1"/>
        <v>48</v>
      </c>
      <c r="C8586" s="39" t="str">
        <f>IFERROR(__xludf.DUMMYFUNCTION("IF(ISBETWEEN(B8586,60,69), ""Old"", IF(ISBETWEEN(B8586, 20, 29), ""Young"", ""Other""))"),"Other")</f>
        <v>Other</v>
      </c>
    </row>
    <row r="8587" hidden="1">
      <c r="A8587" s="40">
        <v>26849.0</v>
      </c>
      <c r="B8587" s="39">
        <f t="shared" si="1"/>
        <v>48</v>
      </c>
      <c r="C8587" s="39" t="str">
        <f>IFERROR(__xludf.DUMMYFUNCTION("IF(ISBETWEEN(B8587,60,69), ""Old"", IF(ISBETWEEN(B8587, 20, 29), ""Young"", ""Other""))"),"Other")</f>
        <v>Other</v>
      </c>
    </row>
    <row r="8588" hidden="1">
      <c r="A8588" s="40">
        <v>26850.0</v>
      </c>
      <c r="B8588" s="39">
        <f t="shared" si="1"/>
        <v>48</v>
      </c>
      <c r="C8588" s="39" t="str">
        <f>IFERROR(__xludf.DUMMYFUNCTION("IF(ISBETWEEN(B8588,60,69), ""Old"", IF(ISBETWEEN(B8588, 20, 29), ""Young"", ""Other""))"),"Other")</f>
        <v>Other</v>
      </c>
    </row>
    <row r="8589" hidden="1">
      <c r="A8589" s="40">
        <v>26851.0</v>
      </c>
      <c r="B8589" s="39">
        <f t="shared" si="1"/>
        <v>48</v>
      </c>
      <c r="C8589" s="39" t="str">
        <f>IFERROR(__xludf.DUMMYFUNCTION("IF(ISBETWEEN(B8589,60,69), ""Old"", IF(ISBETWEEN(B8589, 20, 29), ""Young"", ""Other""))"),"Other")</f>
        <v>Other</v>
      </c>
    </row>
    <row r="8590" hidden="1">
      <c r="A8590" s="40">
        <v>26852.0</v>
      </c>
      <c r="B8590" s="39">
        <f t="shared" si="1"/>
        <v>48</v>
      </c>
      <c r="C8590" s="39" t="str">
        <f>IFERROR(__xludf.DUMMYFUNCTION("IF(ISBETWEEN(B8590,60,69), ""Old"", IF(ISBETWEEN(B8590, 20, 29), ""Young"", ""Other""))"),"Other")</f>
        <v>Other</v>
      </c>
    </row>
    <row r="8591" hidden="1">
      <c r="A8591" s="40">
        <v>26853.0</v>
      </c>
      <c r="B8591" s="39">
        <f t="shared" si="1"/>
        <v>48</v>
      </c>
      <c r="C8591" s="39" t="str">
        <f>IFERROR(__xludf.DUMMYFUNCTION("IF(ISBETWEEN(B8591,60,69), ""Old"", IF(ISBETWEEN(B8591, 20, 29), ""Young"", ""Other""))"),"Other")</f>
        <v>Other</v>
      </c>
    </row>
    <row r="8592" hidden="1">
      <c r="A8592" s="40">
        <v>26854.0</v>
      </c>
      <c r="B8592" s="39">
        <f t="shared" si="1"/>
        <v>48</v>
      </c>
      <c r="C8592" s="39" t="str">
        <f>IFERROR(__xludf.DUMMYFUNCTION("IF(ISBETWEEN(B8592,60,69), ""Old"", IF(ISBETWEEN(B8592, 20, 29), ""Young"", ""Other""))"),"Other")</f>
        <v>Other</v>
      </c>
    </row>
    <row r="8593" hidden="1">
      <c r="A8593" s="40">
        <v>26855.0</v>
      </c>
      <c r="B8593" s="39">
        <f t="shared" si="1"/>
        <v>48</v>
      </c>
      <c r="C8593" s="39" t="str">
        <f>IFERROR(__xludf.DUMMYFUNCTION("IF(ISBETWEEN(B8593,60,69), ""Old"", IF(ISBETWEEN(B8593, 20, 29), ""Young"", ""Other""))"),"Other")</f>
        <v>Other</v>
      </c>
    </row>
    <row r="8594" hidden="1">
      <c r="A8594" s="40">
        <v>26856.0</v>
      </c>
      <c r="B8594" s="39">
        <f t="shared" si="1"/>
        <v>48</v>
      </c>
      <c r="C8594" s="39" t="str">
        <f>IFERROR(__xludf.DUMMYFUNCTION("IF(ISBETWEEN(B8594,60,69), ""Old"", IF(ISBETWEEN(B8594, 20, 29), ""Young"", ""Other""))"),"Other")</f>
        <v>Other</v>
      </c>
    </row>
    <row r="8595" hidden="1">
      <c r="A8595" s="40">
        <v>26857.0</v>
      </c>
      <c r="B8595" s="39">
        <f t="shared" si="1"/>
        <v>48</v>
      </c>
      <c r="C8595" s="39" t="str">
        <f>IFERROR(__xludf.DUMMYFUNCTION("IF(ISBETWEEN(B8595,60,69), ""Old"", IF(ISBETWEEN(B8595, 20, 29), ""Young"", ""Other""))"),"Other")</f>
        <v>Other</v>
      </c>
    </row>
    <row r="8596" hidden="1">
      <c r="A8596" s="40">
        <v>26858.0</v>
      </c>
      <c r="B8596" s="39">
        <f t="shared" si="1"/>
        <v>48</v>
      </c>
      <c r="C8596" s="39" t="str">
        <f>IFERROR(__xludf.DUMMYFUNCTION("IF(ISBETWEEN(B8596,60,69), ""Old"", IF(ISBETWEEN(B8596, 20, 29), ""Young"", ""Other""))"),"Other")</f>
        <v>Other</v>
      </c>
    </row>
    <row r="8597" hidden="1">
      <c r="A8597" s="40">
        <v>26859.0</v>
      </c>
      <c r="B8597" s="39">
        <f t="shared" si="1"/>
        <v>48</v>
      </c>
      <c r="C8597" s="39" t="str">
        <f>IFERROR(__xludf.DUMMYFUNCTION("IF(ISBETWEEN(B8597,60,69), ""Old"", IF(ISBETWEEN(B8597, 20, 29), ""Young"", ""Other""))"),"Other")</f>
        <v>Other</v>
      </c>
    </row>
    <row r="8598" hidden="1">
      <c r="A8598" s="40">
        <v>26860.0</v>
      </c>
      <c r="B8598" s="39">
        <f t="shared" si="1"/>
        <v>48</v>
      </c>
      <c r="C8598" s="39" t="str">
        <f>IFERROR(__xludf.DUMMYFUNCTION("IF(ISBETWEEN(B8598,60,69), ""Old"", IF(ISBETWEEN(B8598, 20, 29), ""Young"", ""Other""))"),"Other")</f>
        <v>Other</v>
      </c>
    </row>
    <row r="8599" hidden="1">
      <c r="A8599" s="40">
        <v>26861.0</v>
      </c>
      <c r="B8599" s="39">
        <f t="shared" si="1"/>
        <v>48</v>
      </c>
      <c r="C8599" s="39" t="str">
        <f>IFERROR(__xludf.DUMMYFUNCTION("IF(ISBETWEEN(B8599,60,69), ""Old"", IF(ISBETWEEN(B8599, 20, 29), ""Young"", ""Other""))"),"Other")</f>
        <v>Other</v>
      </c>
    </row>
    <row r="8600" hidden="1">
      <c r="A8600" s="40">
        <v>26862.0</v>
      </c>
      <c r="B8600" s="39">
        <f t="shared" si="1"/>
        <v>48</v>
      </c>
      <c r="C8600" s="39" t="str">
        <f>IFERROR(__xludf.DUMMYFUNCTION("IF(ISBETWEEN(B8600,60,69), ""Old"", IF(ISBETWEEN(B8600, 20, 29), ""Young"", ""Other""))"),"Other")</f>
        <v>Other</v>
      </c>
    </row>
    <row r="8601" hidden="1">
      <c r="A8601" s="40">
        <v>26863.0</v>
      </c>
      <c r="B8601" s="39">
        <f t="shared" si="1"/>
        <v>48</v>
      </c>
      <c r="C8601" s="39" t="str">
        <f>IFERROR(__xludf.DUMMYFUNCTION("IF(ISBETWEEN(B8601,60,69), ""Old"", IF(ISBETWEEN(B8601, 20, 29), ""Young"", ""Other""))"),"Other")</f>
        <v>Other</v>
      </c>
    </row>
    <row r="8602" hidden="1">
      <c r="A8602" s="40">
        <v>26864.0</v>
      </c>
      <c r="B8602" s="39">
        <f t="shared" si="1"/>
        <v>48</v>
      </c>
      <c r="C8602" s="39" t="str">
        <f>IFERROR(__xludf.DUMMYFUNCTION("IF(ISBETWEEN(B8602,60,69), ""Old"", IF(ISBETWEEN(B8602, 20, 29), ""Young"", ""Other""))"),"Other")</f>
        <v>Other</v>
      </c>
    </row>
    <row r="8603" hidden="1">
      <c r="A8603" s="40">
        <v>26865.0</v>
      </c>
      <c r="B8603" s="39">
        <f t="shared" si="1"/>
        <v>48</v>
      </c>
      <c r="C8603" s="39" t="str">
        <f>IFERROR(__xludf.DUMMYFUNCTION("IF(ISBETWEEN(B8603,60,69), ""Old"", IF(ISBETWEEN(B8603, 20, 29), ""Young"", ""Other""))"),"Other")</f>
        <v>Other</v>
      </c>
    </row>
    <row r="8604" hidden="1">
      <c r="A8604" s="40">
        <v>26866.0</v>
      </c>
      <c r="B8604" s="39">
        <f t="shared" si="1"/>
        <v>48</v>
      </c>
      <c r="C8604" s="39" t="str">
        <f>IFERROR(__xludf.DUMMYFUNCTION("IF(ISBETWEEN(B8604,60,69), ""Old"", IF(ISBETWEEN(B8604, 20, 29), ""Young"", ""Other""))"),"Other")</f>
        <v>Other</v>
      </c>
    </row>
    <row r="8605" hidden="1">
      <c r="A8605" s="40">
        <v>26867.0</v>
      </c>
      <c r="B8605" s="39">
        <f t="shared" si="1"/>
        <v>48</v>
      </c>
      <c r="C8605" s="39" t="str">
        <f>IFERROR(__xludf.DUMMYFUNCTION("IF(ISBETWEEN(B8605,60,69), ""Old"", IF(ISBETWEEN(B8605, 20, 29), ""Young"", ""Other""))"),"Other")</f>
        <v>Other</v>
      </c>
    </row>
    <row r="8606" hidden="1">
      <c r="A8606" s="40">
        <v>26868.0</v>
      </c>
      <c r="B8606" s="39">
        <f t="shared" si="1"/>
        <v>48</v>
      </c>
      <c r="C8606" s="39" t="str">
        <f>IFERROR(__xludf.DUMMYFUNCTION("IF(ISBETWEEN(B8606,60,69), ""Old"", IF(ISBETWEEN(B8606, 20, 29), ""Young"", ""Other""))"),"Other")</f>
        <v>Other</v>
      </c>
    </row>
    <row r="8607" hidden="1">
      <c r="A8607" s="40">
        <v>26869.0</v>
      </c>
      <c r="B8607" s="39">
        <f t="shared" si="1"/>
        <v>48</v>
      </c>
      <c r="C8607" s="39" t="str">
        <f>IFERROR(__xludf.DUMMYFUNCTION("IF(ISBETWEEN(B8607,60,69), ""Old"", IF(ISBETWEEN(B8607, 20, 29), ""Young"", ""Other""))"),"Other")</f>
        <v>Other</v>
      </c>
    </row>
    <row r="8608" hidden="1">
      <c r="A8608" s="40">
        <v>26870.0</v>
      </c>
      <c r="B8608" s="39">
        <f t="shared" si="1"/>
        <v>48</v>
      </c>
      <c r="C8608" s="39" t="str">
        <f>IFERROR(__xludf.DUMMYFUNCTION("IF(ISBETWEEN(B8608,60,69), ""Old"", IF(ISBETWEEN(B8608, 20, 29), ""Young"", ""Other""))"),"Other")</f>
        <v>Other</v>
      </c>
    </row>
    <row r="8609" hidden="1">
      <c r="A8609" s="40">
        <v>26871.0</v>
      </c>
      <c r="B8609" s="39">
        <f t="shared" si="1"/>
        <v>48</v>
      </c>
      <c r="C8609" s="39" t="str">
        <f>IFERROR(__xludf.DUMMYFUNCTION("IF(ISBETWEEN(B8609,60,69), ""Old"", IF(ISBETWEEN(B8609, 20, 29), ""Young"", ""Other""))"),"Other")</f>
        <v>Other</v>
      </c>
    </row>
    <row r="8610" hidden="1">
      <c r="A8610" s="40">
        <v>26872.0</v>
      </c>
      <c r="B8610" s="39">
        <f t="shared" si="1"/>
        <v>48</v>
      </c>
      <c r="C8610" s="39" t="str">
        <f>IFERROR(__xludf.DUMMYFUNCTION("IF(ISBETWEEN(B8610,60,69), ""Old"", IF(ISBETWEEN(B8610, 20, 29), ""Young"", ""Other""))"),"Other")</f>
        <v>Other</v>
      </c>
    </row>
    <row r="8611" hidden="1">
      <c r="A8611" s="40">
        <v>26873.0</v>
      </c>
      <c r="B8611" s="39">
        <f t="shared" si="1"/>
        <v>48</v>
      </c>
      <c r="C8611" s="39" t="str">
        <f>IFERROR(__xludf.DUMMYFUNCTION("IF(ISBETWEEN(B8611,60,69), ""Old"", IF(ISBETWEEN(B8611, 20, 29), ""Young"", ""Other""))"),"Other")</f>
        <v>Other</v>
      </c>
    </row>
    <row r="8612" hidden="1">
      <c r="A8612" s="40">
        <v>26874.0</v>
      </c>
      <c r="B8612" s="39">
        <f t="shared" si="1"/>
        <v>48</v>
      </c>
      <c r="C8612" s="39" t="str">
        <f>IFERROR(__xludf.DUMMYFUNCTION("IF(ISBETWEEN(B8612,60,69), ""Old"", IF(ISBETWEEN(B8612, 20, 29), ""Young"", ""Other""))"),"Other")</f>
        <v>Other</v>
      </c>
    </row>
    <row r="8613" hidden="1">
      <c r="A8613" s="40">
        <v>26875.0</v>
      </c>
      <c r="B8613" s="39">
        <f t="shared" si="1"/>
        <v>48</v>
      </c>
      <c r="C8613" s="39" t="str">
        <f>IFERROR(__xludf.DUMMYFUNCTION("IF(ISBETWEEN(B8613,60,69), ""Old"", IF(ISBETWEEN(B8613, 20, 29), ""Young"", ""Other""))"),"Other")</f>
        <v>Other</v>
      </c>
    </row>
    <row r="8614" hidden="1">
      <c r="A8614" s="40">
        <v>26876.0</v>
      </c>
      <c r="B8614" s="39">
        <f t="shared" si="1"/>
        <v>48</v>
      </c>
      <c r="C8614" s="39" t="str">
        <f>IFERROR(__xludf.DUMMYFUNCTION("IF(ISBETWEEN(B8614,60,69), ""Old"", IF(ISBETWEEN(B8614, 20, 29), ""Young"", ""Other""))"),"Other")</f>
        <v>Other</v>
      </c>
    </row>
    <row r="8615" hidden="1">
      <c r="A8615" s="40">
        <v>26877.0</v>
      </c>
      <c r="B8615" s="39">
        <f t="shared" si="1"/>
        <v>48</v>
      </c>
      <c r="C8615" s="39" t="str">
        <f>IFERROR(__xludf.DUMMYFUNCTION("IF(ISBETWEEN(B8615,60,69), ""Old"", IF(ISBETWEEN(B8615, 20, 29), ""Young"", ""Other""))"),"Other")</f>
        <v>Other</v>
      </c>
    </row>
    <row r="8616" hidden="1">
      <c r="A8616" s="40">
        <v>26878.0</v>
      </c>
      <c r="B8616" s="39">
        <f t="shared" si="1"/>
        <v>48</v>
      </c>
      <c r="C8616" s="39" t="str">
        <f>IFERROR(__xludf.DUMMYFUNCTION("IF(ISBETWEEN(B8616,60,69), ""Old"", IF(ISBETWEEN(B8616, 20, 29), ""Young"", ""Other""))"),"Other")</f>
        <v>Other</v>
      </c>
    </row>
    <row r="8617" hidden="1">
      <c r="A8617" s="40">
        <v>26879.0</v>
      </c>
      <c r="B8617" s="39">
        <f t="shared" si="1"/>
        <v>48</v>
      </c>
      <c r="C8617" s="39" t="str">
        <f>IFERROR(__xludf.DUMMYFUNCTION("IF(ISBETWEEN(B8617,60,69), ""Old"", IF(ISBETWEEN(B8617, 20, 29), ""Young"", ""Other""))"),"Other")</f>
        <v>Other</v>
      </c>
    </row>
    <row r="8618" hidden="1">
      <c r="A8618" s="40">
        <v>26880.0</v>
      </c>
      <c r="B8618" s="39">
        <f t="shared" si="1"/>
        <v>48</v>
      </c>
      <c r="C8618" s="39" t="str">
        <f>IFERROR(__xludf.DUMMYFUNCTION("IF(ISBETWEEN(B8618,60,69), ""Old"", IF(ISBETWEEN(B8618, 20, 29), ""Young"", ""Other""))"),"Other")</f>
        <v>Other</v>
      </c>
    </row>
    <row r="8619" hidden="1">
      <c r="A8619" s="40">
        <v>26881.0</v>
      </c>
      <c r="B8619" s="39">
        <f t="shared" si="1"/>
        <v>48</v>
      </c>
      <c r="C8619" s="39" t="str">
        <f>IFERROR(__xludf.DUMMYFUNCTION("IF(ISBETWEEN(B8619,60,69), ""Old"", IF(ISBETWEEN(B8619, 20, 29), ""Young"", ""Other""))"),"Other")</f>
        <v>Other</v>
      </c>
    </row>
    <row r="8620" hidden="1">
      <c r="A8620" s="40">
        <v>26882.0</v>
      </c>
      <c r="B8620" s="39">
        <f t="shared" si="1"/>
        <v>48</v>
      </c>
      <c r="C8620" s="39" t="str">
        <f>IFERROR(__xludf.DUMMYFUNCTION("IF(ISBETWEEN(B8620,60,69), ""Old"", IF(ISBETWEEN(B8620, 20, 29), ""Young"", ""Other""))"),"Other")</f>
        <v>Other</v>
      </c>
    </row>
    <row r="8621" hidden="1">
      <c r="A8621" s="40">
        <v>26883.0</v>
      </c>
      <c r="B8621" s="39">
        <f t="shared" si="1"/>
        <v>48</v>
      </c>
      <c r="C8621" s="39" t="str">
        <f>IFERROR(__xludf.DUMMYFUNCTION("IF(ISBETWEEN(B8621,60,69), ""Old"", IF(ISBETWEEN(B8621, 20, 29), ""Young"", ""Other""))"),"Other")</f>
        <v>Other</v>
      </c>
    </row>
    <row r="8622" hidden="1">
      <c r="A8622" s="40">
        <v>26884.0</v>
      </c>
      <c r="B8622" s="39">
        <f t="shared" si="1"/>
        <v>48</v>
      </c>
      <c r="C8622" s="39" t="str">
        <f>IFERROR(__xludf.DUMMYFUNCTION("IF(ISBETWEEN(B8622,60,69), ""Old"", IF(ISBETWEEN(B8622, 20, 29), ""Young"", ""Other""))"),"Other")</f>
        <v>Other</v>
      </c>
    </row>
    <row r="8623" hidden="1">
      <c r="A8623" s="40">
        <v>26885.0</v>
      </c>
      <c r="B8623" s="39">
        <f t="shared" si="1"/>
        <v>48</v>
      </c>
      <c r="C8623" s="39" t="str">
        <f>IFERROR(__xludf.DUMMYFUNCTION("IF(ISBETWEEN(B8623,60,69), ""Old"", IF(ISBETWEEN(B8623, 20, 29), ""Young"", ""Other""))"),"Other")</f>
        <v>Other</v>
      </c>
    </row>
    <row r="8624" hidden="1">
      <c r="A8624" s="40">
        <v>26886.0</v>
      </c>
      <c r="B8624" s="39">
        <f t="shared" si="1"/>
        <v>48</v>
      </c>
      <c r="C8624" s="39" t="str">
        <f>IFERROR(__xludf.DUMMYFUNCTION("IF(ISBETWEEN(B8624,60,69), ""Old"", IF(ISBETWEEN(B8624, 20, 29), ""Young"", ""Other""))"),"Other")</f>
        <v>Other</v>
      </c>
    </row>
    <row r="8625" hidden="1">
      <c r="A8625" s="40">
        <v>26887.0</v>
      </c>
      <c r="B8625" s="39">
        <f t="shared" si="1"/>
        <v>48</v>
      </c>
      <c r="C8625" s="39" t="str">
        <f>IFERROR(__xludf.DUMMYFUNCTION("IF(ISBETWEEN(B8625,60,69), ""Old"", IF(ISBETWEEN(B8625, 20, 29), ""Young"", ""Other""))"),"Other")</f>
        <v>Other</v>
      </c>
    </row>
    <row r="8626" hidden="1">
      <c r="A8626" s="40">
        <v>26888.0</v>
      </c>
      <c r="B8626" s="39">
        <f t="shared" si="1"/>
        <v>48</v>
      </c>
      <c r="C8626" s="39" t="str">
        <f>IFERROR(__xludf.DUMMYFUNCTION("IF(ISBETWEEN(B8626,60,69), ""Old"", IF(ISBETWEEN(B8626, 20, 29), ""Young"", ""Other""))"),"Other")</f>
        <v>Other</v>
      </c>
    </row>
    <row r="8627" hidden="1">
      <c r="A8627" s="40">
        <v>26889.0</v>
      </c>
      <c r="B8627" s="39">
        <f t="shared" si="1"/>
        <v>48</v>
      </c>
      <c r="C8627" s="39" t="str">
        <f>IFERROR(__xludf.DUMMYFUNCTION("IF(ISBETWEEN(B8627,60,69), ""Old"", IF(ISBETWEEN(B8627, 20, 29), ""Young"", ""Other""))"),"Other")</f>
        <v>Other</v>
      </c>
    </row>
    <row r="8628" hidden="1">
      <c r="A8628" s="40">
        <v>26890.0</v>
      </c>
      <c r="B8628" s="39">
        <f t="shared" si="1"/>
        <v>48</v>
      </c>
      <c r="C8628" s="39" t="str">
        <f>IFERROR(__xludf.DUMMYFUNCTION("IF(ISBETWEEN(B8628,60,69), ""Old"", IF(ISBETWEEN(B8628, 20, 29), ""Young"", ""Other""))"),"Other")</f>
        <v>Other</v>
      </c>
    </row>
    <row r="8629" hidden="1">
      <c r="A8629" s="40">
        <v>26891.0</v>
      </c>
      <c r="B8629" s="39">
        <f t="shared" si="1"/>
        <v>48</v>
      </c>
      <c r="C8629" s="39" t="str">
        <f>IFERROR(__xludf.DUMMYFUNCTION("IF(ISBETWEEN(B8629,60,69), ""Old"", IF(ISBETWEEN(B8629, 20, 29), ""Young"", ""Other""))"),"Other")</f>
        <v>Other</v>
      </c>
    </row>
    <row r="8630" hidden="1">
      <c r="A8630" s="40">
        <v>26892.0</v>
      </c>
      <c r="B8630" s="39">
        <f t="shared" si="1"/>
        <v>48</v>
      </c>
      <c r="C8630" s="39" t="str">
        <f>IFERROR(__xludf.DUMMYFUNCTION("IF(ISBETWEEN(B8630,60,69), ""Old"", IF(ISBETWEEN(B8630, 20, 29), ""Young"", ""Other""))"),"Other")</f>
        <v>Other</v>
      </c>
    </row>
    <row r="8631" hidden="1">
      <c r="A8631" s="40">
        <v>26893.0</v>
      </c>
      <c r="B8631" s="39">
        <f t="shared" si="1"/>
        <v>48</v>
      </c>
      <c r="C8631" s="39" t="str">
        <f>IFERROR(__xludf.DUMMYFUNCTION("IF(ISBETWEEN(B8631,60,69), ""Old"", IF(ISBETWEEN(B8631, 20, 29), ""Young"", ""Other""))"),"Other")</f>
        <v>Other</v>
      </c>
    </row>
    <row r="8632" hidden="1">
      <c r="A8632" s="40">
        <v>26894.0</v>
      </c>
      <c r="B8632" s="39">
        <f t="shared" si="1"/>
        <v>48</v>
      </c>
      <c r="C8632" s="39" t="str">
        <f>IFERROR(__xludf.DUMMYFUNCTION("IF(ISBETWEEN(B8632,60,69), ""Old"", IF(ISBETWEEN(B8632, 20, 29), ""Young"", ""Other""))"),"Other")</f>
        <v>Other</v>
      </c>
    </row>
    <row r="8633" hidden="1">
      <c r="A8633" s="40">
        <v>26895.0</v>
      </c>
      <c r="B8633" s="39">
        <f t="shared" si="1"/>
        <v>48</v>
      </c>
      <c r="C8633" s="39" t="str">
        <f>IFERROR(__xludf.DUMMYFUNCTION("IF(ISBETWEEN(B8633,60,69), ""Old"", IF(ISBETWEEN(B8633, 20, 29), ""Young"", ""Other""))"),"Other")</f>
        <v>Other</v>
      </c>
    </row>
    <row r="8634" hidden="1">
      <c r="A8634" s="40">
        <v>26896.0</v>
      </c>
      <c r="B8634" s="39">
        <f t="shared" si="1"/>
        <v>48</v>
      </c>
      <c r="C8634" s="39" t="str">
        <f>IFERROR(__xludf.DUMMYFUNCTION("IF(ISBETWEEN(B8634,60,69), ""Old"", IF(ISBETWEEN(B8634, 20, 29), ""Young"", ""Other""))"),"Other")</f>
        <v>Other</v>
      </c>
    </row>
    <row r="8635" hidden="1">
      <c r="A8635" s="40">
        <v>26897.0</v>
      </c>
      <c r="B8635" s="39">
        <f t="shared" si="1"/>
        <v>48</v>
      </c>
      <c r="C8635" s="39" t="str">
        <f>IFERROR(__xludf.DUMMYFUNCTION("IF(ISBETWEEN(B8635,60,69), ""Old"", IF(ISBETWEEN(B8635, 20, 29), ""Young"", ""Other""))"),"Other")</f>
        <v>Other</v>
      </c>
    </row>
    <row r="8636" hidden="1">
      <c r="A8636" s="40">
        <v>26898.0</v>
      </c>
      <c r="B8636" s="39">
        <f t="shared" si="1"/>
        <v>48</v>
      </c>
      <c r="C8636" s="39" t="str">
        <f>IFERROR(__xludf.DUMMYFUNCTION("IF(ISBETWEEN(B8636,60,69), ""Old"", IF(ISBETWEEN(B8636, 20, 29), ""Young"", ""Other""))"),"Other")</f>
        <v>Other</v>
      </c>
    </row>
    <row r="8637" hidden="1">
      <c r="A8637" s="40">
        <v>26899.0</v>
      </c>
      <c r="B8637" s="39">
        <f t="shared" si="1"/>
        <v>48</v>
      </c>
      <c r="C8637" s="39" t="str">
        <f>IFERROR(__xludf.DUMMYFUNCTION("IF(ISBETWEEN(B8637,60,69), ""Old"", IF(ISBETWEEN(B8637, 20, 29), ""Young"", ""Other""))"),"Other")</f>
        <v>Other</v>
      </c>
    </row>
    <row r="8638" hidden="1">
      <c r="A8638" s="40">
        <v>26900.0</v>
      </c>
      <c r="B8638" s="39">
        <f t="shared" si="1"/>
        <v>48</v>
      </c>
      <c r="C8638" s="39" t="str">
        <f>IFERROR(__xludf.DUMMYFUNCTION("IF(ISBETWEEN(B8638,60,69), ""Old"", IF(ISBETWEEN(B8638, 20, 29), ""Young"", ""Other""))"),"Other")</f>
        <v>Other</v>
      </c>
    </row>
    <row r="8639" hidden="1">
      <c r="A8639" s="40">
        <v>26901.0</v>
      </c>
      <c r="B8639" s="39">
        <f t="shared" si="1"/>
        <v>48</v>
      </c>
      <c r="C8639" s="39" t="str">
        <f>IFERROR(__xludf.DUMMYFUNCTION("IF(ISBETWEEN(B8639,60,69), ""Old"", IF(ISBETWEEN(B8639, 20, 29), ""Young"", ""Other""))"),"Other")</f>
        <v>Other</v>
      </c>
    </row>
    <row r="8640" hidden="1">
      <c r="A8640" s="40">
        <v>26902.0</v>
      </c>
      <c r="B8640" s="39">
        <f t="shared" si="1"/>
        <v>48</v>
      </c>
      <c r="C8640" s="39" t="str">
        <f>IFERROR(__xludf.DUMMYFUNCTION("IF(ISBETWEEN(B8640,60,69), ""Old"", IF(ISBETWEEN(B8640, 20, 29), ""Young"", ""Other""))"),"Other")</f>
        <v>Other</v>
      </c>
    </row>
    <row r="8641" hidden="1">
      <c r="A8641" s="40">
        <v>26903.0</v>
      </c>
      <c r="B8641" s="39">
        <f t="shared" si="1"/>
        <v>48</v>
      </c>
      <c r="C8641" s="39" t="str">
        <f>IFERROR(__xludf.DUMMYFUNCTION("IF(ISBETWEEN(B8641,60,69), ""Old"", IF(ISBETWEEN(B8641, 20, 29), ""Young"", ""Other""))"),"Other")</f>
        <v>Other</v>
      </c>
    </row>
    <row r="8642" hidden="1">
      <c r="A8642" s="40">
        <v>26904.0</v>
      </c>
      <c r="B8642" s="39">
        <f t="shared" si="1"/>
        <v>48</v>
      </c>
      <c r="C8642" s="39" t="str">
        <f>IFERROR(__xludf.DUMMYFUNCTION("IF(ISBETWEEN(B8642,60,69), ""Old"", IF(ISBETWEEN(B8642, 20, 29), ""Young"", ""Other""))"),"Other")</f>
        <v>Other</v>
      </c>
    </row>
    <row r="8643" hidden="1">
      <c r="A8643" s="40">
        <v>26905.0</v>
      </c>
      <c r="B8643" s="39">
        <f t="shared" si="1"/>
        <v>48</v>
      </c>
      <c r="C8643" s="39" t="str">
        <f>IFERROR(__xludf.DUMMYFUNCTION("IF(ISBETWEEN(B8643,60,69), ""Old"", IF(ISBETWEEN(B8643, 20, 29), ""Young"", ""Other""))"),"Other")</f>
        <v>Other</v>
      </c>
    </row>
    <row r="8644" hidden="1">
      <c r="A8644" s="40">
        <v>26906.0</v>
      </c>
      <c r="B8644" s="39">
        <f t="shared" si="1"/>
        <v>48</v>
      </c>
      <c r="C8644" s="39" t="str">
        <f>IFERROR(__xludf.DUMMYFUNCTION("IF(ISBETWEEN(B8644,60,69), ""Old"", IF(ISBETWEEN(B8644, 20, 29), ""Young"", ""Other""))"),"Other")</f>
        <v>Other</v>
      </c>
    </row>
    <row r="8645" hidden="1">
      <c r="A8645" s="40">
        <v>26907.0</v>
      </c>
      <c r="B8645" s="39">
        <f t="shared" si="1"/>
        <v>48</v>
      </c>
      <c r="C8645" s="39" t="str">
        <f>IFERROR(__xludf.DUMMYFUNCTION("IF(ISBETWEEN(B8645,60,69), ""Old"", IF(ISBETWEEN(B8645, 20, 29), ""Young"", ""Other""))"),"Other")</f>
        <v>Other</v>
      </c>
    </row>
    <row r="8646" hidden="1">
      <c r="A8646" s="40">
        <v>26908.0</v>
      </c>
      <c r="B8646" s="39">
        <f t="shared" si="1"/>
        <v>48</v>
      </c>
      <c r="C8646" s="39" t="str">
        <f>IFERROR(__xludf.DUMMYFUNCTION("IF(ISBETWEEN(B8646,60,69), ""Old"", IF(ISBETWEEN(B8646, 20, 29), ""Young"", ""Other""))"),"Other")</f>
        <v>Other</v>
      </c>
    </row>
    <row r="8647" hidden="1">
      <c r="A8647" s="40">
        <v>26909.0</v>
      </c>
      <c r="B8647" s="39">
        <f t="shared" si="1"/>
        <v>48</v>
      </c>
      <c r="C8647" s="39" t="str">
        <f>IFERROR(__xludf.DUMMYFUNCTION("IF(ISBETWEEN(B8647,60,69), ""Old"", IF(ISBETWEEN(B8647, 20, 29), ""Young"", ""Other""))"),"Other")</f>
        <v>Other</v>
      </c>
    </row>
    <row r="8648" hidden="1">
      <c r="A8648" s="40">
        <v>26910.0</v>
      </c>
      <c r="B8648" s="39">
        <f t="shared" si="1"/>
        <v>48</v>
      </c>
      <c r="C8648" s="39" t="str">
        <f>IFERROR(__xludf.DUMMYFUNCTION("IF(ISBETWEEN(B8648,60,69), ""Old"", IF(ISBETWEEN(B8648, 20, 29), ""Young"", ""Other""))"),"Other")</f>
        <v>Other</v>
      </c>
    </row>
    <row r="8649" hidden="1">
      <c r="A8649" s="40">
        <v>26911.0</v>
      </c>
      <c r="B8649" s="39">
        <f t="shared" si="1"/>
        <v>48</v>
      </c>
      <c r="C8649" s="39" t="str">
        <f>IFERROR(__xludf.DUMMYFUNCTION("IF(ISBETWEEN(B8649,60,69), ""Old"", IF(ISBETWEEN(B8649, 20, 29), ""Young"", ""Other""))"),"Other")</f>
        <v>Other</v>
      </c>
    </row>
    <row r="8650" hidden="1">
      <c r="A8650" s="40">
        <v>26912.0</v>
      </c>
      <c r="B8650" s="39">
        <f t="shared" si="1"/>
        <v>48</v>
      </c>
      <c r="C8650" s="39" t="str">
        <f>IFERROR(__xludf.DUMMYFUNCTION("IF(ISBETWEEN(B8650,60,69), ""Old"", IF(ISBETWEEN(B8650, 20, 29), ""Young"", ""Other""))"),"Other")</f>
        <v>Other</v>
      </c>
    </row>
    <row r="8651" hidden="1">
      <c r="A8651" s="40">
        <v>26913.0</v>
      </c>
      <c r="B8651" s="39">
        <f t="shared" si="1"/>
        <v>48</v>
      </c>
      <c r="C8651" s="39" t="str">
        <f>IFERROR(__xludf.DUMMYFUNCTION("IF(ISBETWEEN(B8651,60,69), ""Old"", IF(ISBETWEEN(B8651, 20, 29), ""Young"", ""Other""))"),"Other")</f>
        <v>Other</v>
      </c>
    </row>
    <row r="8652" hidden="1">
      <c r="A8652" s="40">
        <v>26914.0</v>
      </c>
      <c r="B8652" s="39">
        <f t="shared" si="1"/>
        <v>48</v>
      </c>
      <c r="C8652" s="39" t="str">
        <f>IFERROR(__xludf.DUMMYFUNCTION("IF(ISBETWEEN(B8652,60,69), ""Old"", IF(ISBETWEEN(B8652, 20, 29), ""Young"", ""Other""))"),"Other")</f>
        <v>Other</v>
      </c>
    </row>
    <row r="8653" hidden="1">
      <c r="A8653" s="40">
        <v>26915.0</v>
      </c>
      <c r="B8653" s="39">
        <f t="shared" si="1"/>
        <v>48</v>
      </c>
      <c r="C8653" s="39" t="str">
        <f>IFERROR(__xludf.DUMMYFUNCTION("IF(ISBETWEEN(B8653,60,69), ""Old"", IF(ISBETWEEN(B8653, 20, 29), ""Young"", ""Other""))"),"Other")</f>
        <v>Other</v>
      </c>
    </row>
    <row r="8654" hidden="1">
      <c r="A8654" s="40">
        <v>26916.0</v>
      </c>
      <c r="B8654" s="39">
        <f t="shared" si="1"/>
        <v>48</v>
      </c>
      <c r="C8654" s="39" t="str">
        <f>IFERROR(__xludf.DUMMYFUNCTION("IF(ISBETWEEN(B8654,60,69), ""Old"", IF(ISBETWEEN(B8654, 20, 29), ""Young"", ""Other""))"),"Other")</f>
        <v>Other</v>
      </c>
    </row>
    <row r="8655" hidden="1">
      <c r="A8655" s="40">
        <v>26917.0</v>
      </c>
      <c r="B8655" s="39">
        <f t="shared" si="1"/>
        <v>48</v>
      </c>
      <c r="C8655" s="39" t="str">
        <f>IFERROR(__xludf.DUMMYFUNCTION("IF(ISBETWEEN(B8655,60,69), ""Old"", IF(ISBETWEEN(B8655, 20, 29), ""Young"", ""Other""))"),"Other")</f>
        <v>Other</v>
      </c>
    </row>
    <row r="8656" hidden="1">
      <c r="A8656" s="40">
        <v>26918.0</v>
      </c>
      <c r="B8656" s="39">
        <f t="shared" si="1"/>
        <v>48</v>
      </c>
      <c r="C8656" s="39" t="str">
        <f>IFERROR(__xludf.DUMMYFUNCTION("IF(ISBETWEEN(B8656,60,69), ""Old"", IF(ISBETWEEN(B8656, 20, 29), ""Young"", ""Other""))"),"Other")</f>
        <v>Other</v>
      </c>
    </row>
    <row r="8657" hidden="1">
      <c r="A8657" s="40">
        <v>26919.0</v>
      </c>
      <c r="B8657" s="39">
        <f t="shared" si="1"/>
        <v>48</v>
      </c>
      <c r="C8657" s="39" t="str">
        <f>IFERROR(__xludf.DUMMYFUNCTION("IF(ISBETWEEN(B8657,60,69), ""Old"", IF(ISBETWEEN(B8657, 20, 29), ""Young"", ""Other""))"),"Other")</f>
        <v>Other</v>
      </c>
    </row>
    <row r="8658" hidden="1">
      <c r="A8658" s="40">
        <v>26920.0</v>
      </c>
      <c r="B8658" s="39">
        <f t="shared" si="1"/>
        <v>48</v>
      </c>
      <c r="C8658" s="39" t="str">
        <f>IFERROR(__xludf.DUMMYFUNCTION("IF(ISBETWEEN(B8658,60,69), ""Old"", IF(ISBETWEEN(B8658, 20, 29), ""Young"", ""Other""))"),"Other")</f>
        <v>Other</v>
      </c>
    </row>
    <row r="8659" hidden="1">
      <c r="A8659" s="40">
        <v>26921.0</v>
      </c>
      <c r="B8659" s="39">
        <f t="shared" si="1"/>
        <v>48</v>
      </c>
      <c r="C8659" s="39" t="str">
        <f>IFERROR(__xludf.DUMMYFUNCTION("IF(ISBETWEEN(B8659,60,69), ""Old"", IF(ISBETWEEN(B8659, 20, 29), ""Young"", ""Other""))"),"Other")</f>
        <v>Other</v>
      </c>
    </row>
    <row r="8660" hidden="1">
      <c r="A8660" s="40">
        <v>26922.0</v>
      </c>
      <c r="B8660" s="39">
        <f t="shared" si="1"/>
        <v>48</v>
      </c>
      <c r="C8660" s="39" t="str">
        <f>IFERROR(__xludf.DUMMYFUNCTION("IF(ISBETWEEN(B8660,60,69), ""Old"", IF(ISBETWEEN(B8660, 20, 29), ""Young"", ""Other""))"),"Other")</f>
        <v>Other</v>
      </c>
    </row>
    <row r="8661" hidden="1">
      <c r="A8661" s="40">
        <v>26923.0</v>
      </c>
      <c r="B8661" s="39">
        <f t="shared" si="1"/>
        <v>48</v>
      </c>
      <c r="C8661" s="39" t="str">
        <f>IFERROR(__xludf.DUMMYFUNCTION("IF(ISBETWEEN(B8661,60,69), ""Old"", IF(ISBETWEEN(B8661, 20, 29), ""Young"", ""Other""))"),"Other")</f>
        <v>Other</v>
      </c>
    </row>
    <row r="8662" hidden="1">
      <c r="A8662" s="40">
        <v>26924.0</v>
      </c>
      <c r="B8662" s="39">
        <f t="shared" si="1"/>
        <v>48</v>
      </c>
      <c r="C8662" s="39" t="str">
        <f>IFERROR(__xludf.DUMMYFUNCTION("IF(ISBETWEEN(B8662,60,69), ""Old"", IF(ISBETWEEN(B8662, 20, 29), ""Young"", ""Other""))"),"Other")</f>
        <v>Other</v>
      </c>
    </row>
    <row r="8663" hidden="1">
      <c r="A8663" s="40">
        <v>26925.0</v>
      </c>
      <c r="B8663" s="39">
        <f t="shared" si="1"/>
        <v>48</v>
      </c>
      <c r="C8663" s="39" t="str">
        <f>IFERROR(__xludf.DUMMYFUNCTION("IF(ISBETWEEN(B8663,60,69), ""Old"", IF(ISBETWEEN(B8663, 20, 29), ""Young"", ""Other""))"),"Other")</f>
        <v>Other</v>
      </c>
    </row>
    <row r="8664" hidden="1">
      <c r="A8664" s="40">
        <v>26926.0</v>
      </c>
      <c r="B8664" s="39">
        <f t="shared" si="1"/>
        <v>48</v>
      </c>
      <c r="C8664" s="39" t="str">
        <f>IFERROR(__xludf.DUMMYFUNCTION("IF(ISBETWEEN(B8664,60,69), ""Old"", IF(ISBETWEEN(B8664, 20, 29), ""Young"", ""Other""))"),"Other")</f>
        <v>Other</v>
      </c>
    </row>
    <row r="8665" hidden="1">
      <c r="A8665" s="40">
        <v>26927.0</v>
      </c>
      <c r="B8665" s="39">
        <f t="shared" si="1"/>
        <v>48</v>
      </c>
      <c r="C8665" s="39" t="str">
        <f>IFERROR(__xludf.DUMMYFUNCTION("IF(ISBETWEEN(B8665,60,69), ""Old"", IF(ISBETWEEN(B8665, 20, 29), ""Young"", ""Other""))"),"Other")</f>
        <v>Other</v>
      </c>
    </row>
    <row r="8666" hidden="1">
      <c r="A8666" s="40">
        <v>26928.0</v>
      </c>
      <c r="B8666" s="39">
        <f t="shared" si="1"/>
        <v>48</v>
      </c>
      <c r="C8666" s="39" t="str">
        <f>IFERROR(__xludf.DUMMYFUNCTION("IF(ISBETWEEN(B8666,60,69), ""Old"", IF(ISBETWEEN(B8666, 20, 29), ""Young"", ""Other""))"),"Other")</f>
        <v>Other</v>
      </c>
    </row>
    <row r="8667" hidden="1">
      <c r="A8667" s="40">
        <v>26929.0</v>
      </c>
      <c r="B8667" s="39">
        <f t="shared" si="1"/>
        <v>48</v>
      </c>
      <c r="C8667" s="39" t="str">
        <f>IFERROR(__xludf.DUMMYFUNCTION("IF(ISBETWEEN(B8667,60,69), ""Old"", IF(ISBETWEEN(B8667, 20, 29), ""Young"", ""Other""))"),"Other")</f>
        <v>Other</v>
      </c>
    </row>
    <row r="8668" hidden="1">
      <c r="A8668" s="40">
        <v>26930.0</v>
      </c>
      <c r="B8668" s="39">
        <f t="shared" si="1"/>
        <v>48</v>
      </c>
      <c r="C8668" s="39" t="str">
        <f>IFERROR(__xludf.DUMMYFUNCTION("IF(ISBETWEEN(B8668,60,69), ""Old"", IF(ISBETWEEN(B8668, 20, 29), ""Young"", ""Other""))"),"Other")</f>
        <v>Other</v>
      </c>
    </row>
    <row r="8669" hidden="1">
      <c r="A8669" s="40">
        <v>26931.0</v>
      </c>
      <c r="B8669" s="39">
        <f t="shared" si="1"/>
        <v>48</v>
      </c>
      <c r="C8669" s="39" t="str">
        <f>IFERROR(__xludf.DUMMYFUNCTION("IF(ISBETWEEN(B8669,60,69), ""Old"", IF(ISBETWEEN(B8669, 20, 29), ""Young"", ""Other""))"),"Other")</f>
        <v>Other</v>
      </c>
    </row>
    <row r="8670" hidden="1">
      <c r="A8670" s="40">
        <v>26932.0</v>
      </c>
      <c r="B8670" s="39">
        <f t="shared" si="1"/>
        <v>48</v>
      </c>
      <c r="C8670" s="39" t="str">
        <f>IFERROR(__xludf.DUMMYFUNCTION("IF(ISBETWEEN(B8670,60,69), ""Old"", IF(ISBETWEEN(B8670, 20, 29), ""Young"", ""Other""))"),"Other")</f>
        <v>Other</v>
      </c>
    </row>
    <row r="8671" hidden="1">
      <c r="A8671" s="40">
        <v>26933.0</v>
      </c>
      <c r="B8671" s="39">
        <f t="shared" si="1"/>
        <v>48</v>
      </c>
      <c r="C8671" s="39" t="str">
        <f>IFERROR(__xludf.DUMMYFUNCTION("IF(ISBETWEEN(B8671,60,69), ""Old"", IF(ISBETWEEN(B8671, 20, 29), ""Young"", ""Other""))"),"Other")</f>
        <v>Other</v>
      </c>
    </row>
    <row r="8672" hidden="1">
      <c r="A8672" s="40">
        <v>26934.0</v>
      </c>
      <c r="B8672" s="39">
        <f t="shared" si="1"/>
        <v>48</v>
      </c>
      <c r="C8672" s="39" t="str">
        <f>IFERROR(__xludf.DUMMYFUNCTION("IF(ISBETWEEN(B8672,60,69), ""Old"", IF(ISBETWEEN(B8672, 20, 29), ""Young"", ""Other""))"),"Other")</f>
        <v>Other</v>
      </c>
    </row>
    <row r="8673" hidden="1">
      <c r="A8673" s="40">
        <v>26935.0</v>
      </c>
      <c r="B8673" s="39">
        <f t="shared" si="1"/>
        <v>48</v>
      </c>
      <c r="C8673" s="39" t="str">
        <f>IFERROR(__xludf.DUMMYFUNCTION("IF(ISBETWEEN(B8673,60,69), ""Old"", IF(ISBETWEEN(B8673, 20, 29), ""Young"", ""Other""))"),"Other")</f>
        <v>Other</v>
      </c>
    </row>
    <row r="8674" hidden="1">
      <c r="A8674" s="40">
        <v>26936.0</v>
      </c>
      <c r="B8674" s="39">
        <f t="shared" si="1"/>
        <v>48</v>
      </c>
      <c r="C8674" s="39" t="str">
        <f>IFERROR(__xludf.DUMMYFUNCTION("IF(ISBETWEEN(B8674,60,69), ""Old"", IF(ISBETWEEN(B8674, 20, 29), ""Young"", ""Other""))"),"Other")</f>
        <v>Other</v>
      </c>
    </row>
    <row r="8675" hidden="1">
      <c r="A8675" s="40">
        <v>26937.0</v>
      </c>
      <c r="B8675" s="39">
        <f t="shared" si="1"/>
        <v>48</v>
      </c>
      <c r="C8675" s="39" t="str">
        <f>IFERROR(__xludf.DUMMYFUNCTION("IF(ISBETWEEN(B8675,60,69), ""Old"", IF(ISBETWEEN(B8675, 20, 29), ""Young"", ""Other""))"),"Other")</f>
        <v>Other</v>
      </c>
    </row>
    <row r="8676" hidden="1">
      <c r="A8676" s="40">
        <v>26938.0</v>
      </c>
      <c r="B8676" s="39">
        <f t="shared" si="1"/>
        <v>48</v>
      </c>
      <c r="C8676" s="39" t="str">
        <f>IFERROR(__xludf.DUMMYFUNCTION("IF(ISBETWEEN(B8676,60,69), ""Old"", IF(ISBETWEEN(B8676, 20, 29), ""Young"", ""Other""))"),"Other")</f>
        <v>Other</v>
      </c>
    </row>
    <row r="8677" hidden="1">
      <c r="A8677" s="40">
        <v>26939.0</v>
      </c>
      <c r="B8677" s="39">
        <f t="shared" si="1"/>
        <v>48</v>
      </c>
      <c r="C8677" s="39" t="str">
        <f>IFERROR(__xludf.DUMMYFUNCTION("IF(ISBETWEEN(B8677,60,69), ""Old"", IF(ISBETWEEN(B8677, 20, 29), ""Young"", ""Other""))"),"Other")</f>
        <v>Other</v>
      </c>
    </row>
    <row r="8678" hidden="1">
      <c r="A8678" s="40">
        <v>26940.0</v>
      </c>
      <c r="B8678" s="39">
        <f t="shared" si="1"/>
        <v>48</v>
      </c>
      <c r="C8678" s="39" t="str">
        <f>IFERROR(__xludf.DUMMYFUNCTION("IF(ISBETWEEN(B8678,60,69), ""Old"", IF(ISBETWEEN(B8678, 20, 29), ""Young"", ""Other""))"),"Other")</f>
        <v>Other</v>
      </c>
    </row>
    <row r="8679" hidden="1">
      <c r="A8679" s="40">
        <v>26941.0</v>
      </c>
      <c r="B8679" s="39">
        <f t="shared" si="1"/>
        <v>48</v>
      </c>
      <c r="C8679" s="39" t="str">
        <f>IFERROR(__xludf.DUMMYFUNCTION("IF(ISBETWEEN(B8679,60,69), ""Old"", IF(ISBETWEEN(B8679, 20, 29), ""Young"", ""Other""))"),"Other")</f>
        <v>Other</v>
      </c>
    </row>
    <row r="8680" hidden="1">
      <c r="A8680" s="40">
        <v>26942.0</v>
      </c>
      <c r="B8680" s="39">
        <f t="shared" si="1"/>
        <v>48</v>
      </c>
      <c r="C8680" s="39" t="str">
        <f>IFERROR(__xludf.DUMMYFUNCTION("IF(ISBETWEEN(B8680,60,69), ""Old"", IF(ISBETWEEN(B8680, 20, 29), ""Young"", ""Other""))"),"Other")</f>
        <v>Other</v>
      </c>
    </row>
    <row r="8681" hidden="1">
      <c r="A8681" s="40">
        <v>26943.0</v>
      </c>
      <c r="B8681" s="39">
        <f t="shared" si="1"/>
        <v>48</v>
      </c>
      <c r="C8681" s="39" t="str">
        <f>IFERROR(__xludf.DUMMYFUNCTION("IF(ISBETWEEN(B8681,60,69), ""Old"", IF(ISBETWEEN(B8681, 20, 29), ""Young"", ""Other""))"),"Other")</f>
        <v>Other</v>
      </c>
    </row>
    <row r="8682" hidden="1">
      <c r="A8682" s="40">
        <v>26944.0</v>
      </c>
      <c r="B8682" s="39">
        <f t="shared" si="1"/>
        <v>48</v>
      </c>
      <c r="C8682" s="39" t="str">
        <f>IFERROR(__xludf.DUMMYFUNCTION("IF(ISBETWEEN(B8682,60,69), ""Old"", IF(ISBETWEEN(B8682, 20, 29), ""Young"", ""Other""))"),"Other")</f>
        <v>Other</v>
      </c>
    </row>
    <row r="8683" hidden="1">
      <c r="A8683" s="40">
        <v>26945.0</v>
      </c>
      <c r="B8683" s="39">
        <f t="shared" si="1"/>
        <v>48</v>
      </c>
      <c r="C8683" s="39" t="str">
        <f>IFERROR(__xludf.DUMMYFUNCTION("IF(ISBETWEEN(B8683,60,69), ""Old"", IF(ISBETWEEN(B8683, 20, 29), ""Young"", ""Other""))"),"Other")</f>
        <v>Other</v>
      </c>
    </row>
    <row r="8684" hidden="1">
      <c r="A8684" s="40">
        <v>26946.0</v>
      </c>
      <c r="B8684" s="39">
        <f t="shared" si="1"/>
        <v>48</v>
      </c>
      <c r="C8684" s="39" t="str">
        <f>IFERROR(__xludf.DUMMYFUNCTION("IF(ISBETWEEN(B8684,60,69), ""Old"", IF(ISBETWEEN(B8684, 20, 29), ""Young"", ""Other""))"),"Other")</f>
        <v>Other</v>
      </c>
    </row>
    <row r="8685" hidden="1">
      <c r="A8685" s="40">
        <v>26947.0</v>
      </c>
      <c r="B8685" s="39">
        <f t="shared" si="1"/>
        <v>48</v>
      </c>
      <c r="C8685" s="39" t="str">
        <f>IFERROR(__xludf.DUMMYFUNCTION("IF(ISBETWEEN(B8685,60,69), ""Old"", IF(ISBETWEEN(B8685, 20, 29), ""Young"", ""Other""))"),"Other")</f>
        <v>Other</v>
      </c>
    </row>
    <row r="8686" hidden="1">
      <c r="A8686" s="40">
        <v>26948.0</v>
      </c>
      <c r="B8686" s="39">
        <f t="shared" si="1"/>
        <v>48</v>
      </c>
      <c r="C8686" s="39" t="str">
        <f>IFERROR(__xludf.DUMMYFUNCTION("IF(ISBETWEEN(B8686,60,69), ""Old"", IF(ISBETWEEN(B8686, 20, 29), ""Young"", ""Other""))"),"Other")</f>
        <v>Other</v>
      </c>
    </row>
    <row r="8687" hidden="1">
      <c r="A8687" s="40">
        <v>26949.0</v>
      </c>
      <c r="B8687" s="39">
        <f t="shared" si="1"/>
        <v>48</v>
      </c>
      <c r="C8687" s="39" t="str">
        <f>IFERROR(__xludf.DUMMYFUNCTION("IF(ISBETWEEN(B8687,60,69), ""Old"", IF(ISBETWEEN(B8687, 20, 29), ""Young"", ""Other""))"),"Other")</f>
        <v>Other</v>
      </c>
    </row>
    <row r="8688" hidden="1">
      <c r="A8688" s="40">
        <v>26950.0</v>
      </c>
      <c r="B8688" s="39">
        <f t="shared" si="1"/>
        <v>48</v>
      </c>
      <c r="C8688" s="39" t="str">
        <f>IFERROR(__xludf.DUMMYFUNCTION("IF(ISBETWEEN(B8688,60,69), ""Old"", IF(ISBETWEEN(B8688, 20, 29), ""Young"", ""Other""))"),"Other")</f>
        <v>Other</v>
      </c>
    </row>
    <row r="8689" hidden="1">
      <c r="A8689" s="40">
        <v>26951.0</v>
      </c>
      <c r="B8689" s="39">
        <f t="shared" si="1"/>
        <v>48</v>
      </c>
      <c r="C8689" s="39" t="str">
        <f>IFERROR(__xludf.DUMMYFUNCTION("IF(ISBETWEEN(B8689,60,69), ""Old"", IF(ISBETWEEN(B8689, 20, 29), ""Young"", ""Other""))"),"Other")</f>
        <v>Other</v>
      </c>
    </row>
    <row r="8690" hidden="1">
      <c r="A8690" s="40">
        <v>26952.0</v>
      </c>
      <c r="B8690" s="39">
        <f t="shared" si="1"/>
        <v>48</v>
      </c>
      <c r="C8690" s="39" t="str">
        <f>IFERROR(__xludf.DUMMYFUNCTION("IF(ISBETWEEN(B8690,60,69), ""Old"", IF(ISBETWEEN(B8690, 20, 29), ""Young"", ""Other""))"),"Other")</f>
        <v>Other</v>
      </c>
    </row>
    <row r="8691" hidden="1">
      <c r="A8691" s="40">
        <v>26953.0</v>
      </c>
      <c r="B8691" s="39">
        <f t="shared" si="1"/>
        <v>48</v>
      </c>
      <c r="C8691" s="39" t="str">
        <f>IFERROR(__xludf.DUMMYFUNCTION("IF(ISBETWEEN(B8691,60,69), ""Old"", IF(ISBETWEEN(B8691, 20, 29), ""Young"", ""Other""))"),"Other")</f>
        <v>Other</v>
      </c>
    </row>
    <row r="8692" hidden="1">
      <c r="A8692" s="40">
        <v>26954.0</v>
      </c>
      <c r="B8692" s="39">
        <f t="shared" si="1"/>
        <v>48</v>
      </c>
      <c r="C8692" s="39" t="str">
        <f>IFERROR(__xludf.DUMMYFUNCTION("IF(ISBETWEEN(B8692,60,69), ""Old"", IF(ISBETWEEN(B8692, 20, 29), ""Young"", ""Other""))"),"Other")</f>
        <v>Other</v>
      </c>
    </row>
    <row r="8693" hidden="1">
      <c r="A8693" s="40">
        <v>26955.0</v>
      </c>
      <c r="B8693" s="39">
        <f t="shared" si="1"/>
        <v>48</v>
      </c>
      <c r="C8693" s="39" t="str">
        <f>IFERROR(__xludf.DUMMYFUNCTION("IF(ISBETWEEN(B8693,60,69), ""Old"", IF(ISBETWEEN(B8693, 20, 29), ""Young"", ""Other""))"),"Other")</f>
        <v>Other</v>
      </c>
    </row>
    <row r="8694" hidden="1">
      <c r="A8694" s="40">
        <v>26956.0</v>
      </c>
      <c r="B8694" s="39">
        <f t="shared" si="1"/>
        <v>48</v>
      </c>
      <c r="C8694" s="39" t="str">
        <f>IFERROR(__xludf.DUMMYFUNCTION("IF(ISBETWEEN(B8694,60,69), ""Old"", IF(ISBETWEEN(B8694, 20, 29), ""Young"", ""Other""))"),"Other")</f>
        <v>Other</v>
      </c>
    </row>
    <row r="8695" hidden="1">
      <c r="A8695" s="40">
        <v>26957.0</v>
      </c>
      <c r="B8695" s="39">
        <f t="shared" si="1"/>
        <v>48</v>
      </c>
      <c r="C8695" s="39" t="str">
        <f>IFERROR(__xludf.DUMMYFUNCTION("IF(ISBETWEEN(B8695,60,69), ""Old"", IF(ISBETWEEN(B8695, 20, 29), ""Young"", ""Other""))"),"Other")</f>
        <v>Other</v>
      </c>
    </row>
    <row r="8696" hidden="1">
      <c r="A8696" s="40">
        <v>26958.0</v>
      </c>
      <c r="B8696" s="39">
        <f t="shared" si="1"/>
        <v>48</v>
      </c>
      <c r="C8696" s="39" t="str">
        <f>IFERROR(__xludf.DUMMYFUNCTION("IF(ISBETWEEN(B8696,60,69), ""Old"", IF(ISBETWEEN(B8696, 20, 29), ""Young"", ""Other""))"),"Other")</f>
        <v>Other</v>
      </c>
    </row>
    <row r="8697" hidden="1">
      <c r="A8697" s="40">
        <v>26959.0</v>
      </c>
      <c r="B8697" s="39">
        <f t="shared" si="1"/>
        <v>48</v>
      </c>
      <c r="C8697" s="39" t="str">
        <f>IFERROR(__xludf.DUMMYFUNCTION("IF(ISBETWEEN(B8697,60,69), ""Old"", IF(ISBETWEEN(B8697, 20, 29), ""Young"", ""Other""))"),"Other")</f>
        <v>Other</v>
      </c>
    </row>
    <row r="8698" hidden="1">
      <c r="A8698" s="40">
        <v>26960.0</v>
      </c>
      <c r="B8698" s="39">
        <f t="shared" si="1"/>
        <v>48</v>
      </c>
      <c r="C8698" s="39" t="str">
        <f>IFERROR(__xludf.DUMMYFUNCTION("IF(ISBETWEEN(B8698,60,69), ""Old"", IF(ISBETWEEN(B8698, 20, 29), ""Young"", ""Other""))"),"Other")</f>
        <v>Other</v>
      </c>
    </row>
    <row r="8699" hidden="1">
      <c r="A8699" s="40">
        <v>26961.0</v>
      </c>
      <c r="B8699" s="39">
        <f t="shared" si="1"/>
        <v>48</v>
      </c>
      <c r="C8699" s="39" t="str">
        <f>IFERROR(__xludf.DUMMYFUNCTION("IF(ISBETWEEN(B8699,60,69), ""Old"", IF(ISBETWEEN(B8699, 20, 29), ""Young"", ""Other""))"),"Other")</f>
        <v>Other</v>
      </c>
    </row>
    <row r="8700" hidden="1">
      <c r="A8700" s="40">
        <v>26962.0</v>
      </c>
      <c r="B8700" s="39">
        <f t="shared" si="1"/>
        <v>48</v>
      </c>
      <c r="C8700" s="39" t="str">
        <f>IFERROR(__xludf.DUMMYFUNCTION("IF(ISBETWEEN(B8700,60,69), ""Old"", IF(ISBETWEEN(B8700, 20, 29), ""Young"", ""Other""))"),"Other")</f>
        <v>Other</v>
      </c>
    </row>
    <row r="8701" hidden="1">
      <c r="A8701" s="40">
        <v>26963.0</v>
      </c>
      <c r="B8701" s="39">
        <f t="shared" si="1"/>
        <v>48</v>
      </c>
      <c r="C8701" s="39" t="str">
        <f>IFERROR(__xludf.DUMMYFUNCTION("IF(ISBETWEEN(B8701,60,69), ""Old"", IF(ISBETWEEN(B8701, 20, 29), ""Young"", ""Other""))"),"Other")</f>
        <v>Other</v>
      </c>
    </row>
    <row r="8702" hidden="1">
      <c r="A8702" s="40">
        <v>26964.0</v>
      </c>
      <c r="B8702" s="39">
        <f t="shared" si="1"/>
        <v>48</v>
      </c>
      <c r="C8702" s="39" t="str">
        <f>IFERROR(__xludf.DUMMYFUNCTION("IF(ISBETWEEN(B8702,60,69), ""Old"", IF(ISBETWEEN(B8702, 20, 29), ""Young"", ""Other""))"),"Other")</f>
        <v>Other</v>
      </c>
    </row>
    <row r="8703" hidden="1">
      <c r="A8703" s="40">
        <v>26965.0</v>
      </c>
      <c r="B8703" s="39">
        <f t="shared" si="1"/>
        <v>48</v>
      </c>
      <c r="C8703" s="39" t="str">
        <f>IFERROR(__xludf.DUMMYFUNCTION("IF(ISBETWEEN(B8703,60,69), ""Old"", IF(ISBETWEEN(B8703, 20, 29), ""Young"", ""Other""))"),"Other")</f>
        <v>Other</v>
      </c>
    </row>
    <row r="8704" hidden="1">
      <c r="A8704" s="40">
        <v>26966.0</v>
      </c>
      <c r="B8704" s="39">
        <f t="shared" si="1"/>
        <v>48</v>
      </c>
      <c r="C8704" s="39" t="str">
        <f>IFERROR(__xludf.DUMMYFUNCTION("IF(ISBETWEEN(B8704,60,69), ""Old"", IF(ISBETWEEN(B8704, 20, 29), ""Young"", ""Other""))"),"Other")</f>
        <v>Other</v>
      </c>
    </row>
    <row r="8705" hidden="1">
      <c r="A8705" s="40">
        <v>26967.0</v>
      </c>
      <c r="B8705" s="39">
        <f t="shared" si="1"/>
        <v>48</v>
      </c>
      <c r="C8705" s="39" t="str">
        <f>IFERROR(__xludf.DUMMYFUNCTION("IF(ISBETWEEN(B8705,60,69), ""Old"", IF(ISBETWEEN(B8705, 20, 29), ""Young"", ""Other""))"),"Other")</f>
        <v>Other</v>
      </c>
    </row>
    <row r="8706" hidden="1">
      <c r="A8706" s="40">
        <v>26968.0</v>
      </c>
      <c r="B8706" s="39">
        <f t="shared" si="1"/>
        <v>48</v>
      </c>
      <c r="C8706" s="39" t="str">
        <f>IFERROR(__xludf.DUMMYFUNCTION("IF(ISBETWEEN(B8706,60,69), ""Old"", IF(ISBETWEEN(B8706, 20, 29), ""Young"", ""Other""))"),"Other")</f>
        <v>Other</v>
      </c>
    </row>
    <row r="8707" hidden="1">
      <c r="A8707" s="40">
        <v>26969.0</v>
      </c>
      <c r="B8707" s="39">
        <f t="shared" si="1"/>
        <v>48</v>
      </c>
      <c r="C8707" s="39" t="str">
        <f>IFERROR(__xludf.DUMMYFUNCTION("IF(ISBETWEEN(B8707,60,69), ""Old"", IF(ISBETWEEN(B8707, 20, 29), ""Young"", ""Other""))"),"Other")</f>
        <v>Other</v>
      </c>
    </row>
    <row r="8708" hidden="1">
      <c r="A8708" s="40">
        <v>26970.0</v>
      </c>
      <c r="B8708" s="39">
        <f t="shared" si="1"/>
        <v>48</v>
      </c>
      <c r="C8708" s="39" t="str">
        <f>IFERROR(__xludf.DUMMYFUNCTION("IF(ISBETWEEN(B8708,60,69), ""Old"", IF(ISBETWEEN(B8708, 20, 29), ""Young"", ""Other""))"),"Other")</f>
        <v>Other</v>
      </c>
    </row>
    <row r="8709" hidden="1">
      <c r="A8709" s="40">
        <v>26971.0</v>
      </c>
      <c r="B8709" s="39">
        <f t="shared" si="1"/>
        <v>48</v>
      </c>
      <c r="C8709" s="39" t="str">
        <f>IFERROR(__xludf.DUMMYFUNCTION("IF(ISBETWEEN(B8709,60,69), ""Old"", IF(ISBETWEEN(B8709, 20, 29), ""Young"", ""Other""))"),"Other")</f>
        <v>Other</v>
      </c>
    </row>
    <row r="8710" hidden="1">
      <c r="A8710" s="40">
        <v>26972.0</v>
      </c>
      <c r="B8710" s="39">
        <f t="shared" si="1"/>
        <v>48</v>
      </c>
      <c r="C8710" s="39" t="str">
        <f>IFERROR(__xludf.DUMMYFUNCTION("IF(ISBETWEEN(B8710,60,69), ""Old"", IF(ISBETWEEN(B8710, 20, 29), ""Young"", ""Other""))"),"Other")</f>
        <v>Other</v>
      </c>
    </row>
    <row r="8711" hidden="1">
      <c r="A8711" s="40">
        <v>26973.0</v>
      </c>
      <c r="B8711" s="39">
        <f t="shared" si="1"/>
        <v>48</v>
      </c>
      <c r="C8711" s="39" t="str">
        <f>IFERROR(__xludf.DUMMYFUNCTION("IF(ISBETWEEN(B8711,60,69), ""Old"", IF(ISBETWEEN(B8711, 20, 29), ""Young"", ""Other""))"),"Other")</f>
        <v>Other</v>
      </c>
    </row>
    <row r="8712" hidden="1">
      <c r="A8712" s="40">
        <v>26974.0</v>
      </c>
      <c r="B8712" s="39">
        <f t="shared" si="1"/>
        <v>48</v>
      </c>
      <c r="C8712" s="39" t="str">
        <f>IFERROR(__xludf.DUMMYFUNCTION("IF(ISBETWEEN(B8712,60,69), ""Old"", IF(ISBETWEEN(B8712, 20, 29), ""Young"", ""Other""))"),"Other")</f>
        <v>Other</v>
      </c>
    </row>
    <row r="8713" hidden="1">
      <c r="A8713" s="40">
        <v>26975.0</v>
      </c>
      <c r="B8713" s="39">
        <f t="shared" si="1"/>
        <v>48</v>
      </c>
      <c r="C8713" s="39" t="str">
        <f>IFERROR(__xludf.DUMMYFUNCTION("IF(ISBETWEEN(B8713,60,69), ""Old"", IF(ISBETWEEN(B8713, 20, 29), ""Young"", ""Other""))"),"Other")</f>
        <v>Other</v>
      </c>
    </row>
    <row r="8714" hidden="1">
      <c r="A8714" s="40">
        <v>26976.0</v>
      </c>
      <c r="B8714" s="39">
        <f t="shared" si="1"/>
        <v>48</v>
      </c>
      <c r="C8714" s="39" t="str">
        <f>IFERROR(__xludf.DUMMYFUNCTION("IF(ISBETWEEN(B8714,60,69), ""Old"", IF(ISBETWEEN(B8714, 20, 29), ""Young"", ""Other""))"),"Other")</f>
        <v>Other</v>
      </c>
    </row>
    <row r="8715" hidden="1">
      <c r="A8715" s="40">
        <v>26977.0</v>
      </c>
      <c r="B8715" s="39">
        <f t="shared" si="1"/>
        <v>48</v>
      </c>
      <c r="C8715" s="39" t="str">
        <f>IFERROR(__xludf.DUMMYFUNCTION("IF(ISBETWEEN(B8715,60,69), ""Old"", IF(ISBETWEEN(B8715, 20, 29), ""Young"", ""Other""))"),"Other")</f>
        <v>Other</v>
      </c>
    </row>
    <row r="8716" hidden="1">
      <c r="A8716" s="40">
        <v>26978.0</v>
      </c>
      <c r="B8716" s="39">
        <f t="shared" si="1"/>
        <v>48</v>
      </c>
      <c r="C8716" s="39" t="str">
        <f>IFERROR(__xludf.DUMMYFUNCTION("IF(ISBETWEEN(B8716,60,69), ""Old"", IF(ISBETWEEN(B8716, 20, 29), ""Young"", ""Other""))"),"Other")</f>
        <v>Other</v>
      </c>
    </row>
    <row r="8717" hidden="1">
      <c r="A8717" s="40">
        <v>26979.0</v>
      </c>
      <c r="B8717" s="39">
        <f t="shared" si="1"/>
        <v>48</v>
      </c>
      <c r="C8717" s="39" t="str">
        <f>IFERROR(__xludf.DUMMYFUNCTION("IF(ISBETWEEN(B8717,60,69), ""Old"", IF(ISBETWEEN(B8717, 20, 29), ""Young"", ""Other""))"),"Other")</f>
        <v>Other</v>
      </c>
    </row>
    <row r="8718" hidden="1">
      <c r="A8718" s="40">
        <v>26980.0</v>
      </c>
      <c r="B8718" s="39">
        <f t="shared" si="1"/>
        <v>48</v>
      </c>
      <c r="C8718" s="39" t="str">
        <f>IFERROR(__xludf.DUMMYFUNCTION("IF(ISBETWEEN(B8718,60,69), ""Old"", IF(ISBETWEEN(B8718, 20, 29), ""Young"", ""Other""))"),"Other")</f>
        <v>Other</v>
      </c>
    </row>
    <row r="8719" hidden="1">
      <c r="A8719" s="40">
        <v>26981.0</v>
      </c>
      <c r="B8719" s="39">
        <f t="shared" si="1"/>
        <v>48</v>
      </c>
      <c r="C8719" s="39" t="str">
        <f>IFERROR(__xludf.DUMMYFUNCTION("IF(ISBETWEEN(B8719,60,69), ""Old"", IF(ISBETWEEN(B8719, 20, 29), ""Young"", ""Other""))"),"Other")</f>
        <v>Other</v>
      </c>
    </row>
    <row r="8720" hidden="1">
      <c r="A8720" s="40">
        <v>26982.0</v>
      </c>
      <c r="B8720" s="39">
        <f t="shared" si="1"/>
        <v>48</v>
      </c>
      <c r="C8720" s="39" t="str">
        <f>IFERROR(__xludf.DUMMYFUNCTION("IF(ISBETWEEN(B8720,60,69), ""Old"", IF(ISBETWEEN(B8720, 20, 29), ""Young"", ""Other""))"),"Other")</f>
        <v>Other</v>
      </c>
    </row>
    <row r="8721" hidden="1">
      <c r="A8721" s="40">
        <v>26983.0</v>
      </c>
      <c r="B8721" s="39">
        <f t="shared" si="1"/>
        <v>48</v>
      </c>
      <c r="C8721" s="39" t="str">
        <f>IFERROR(__xludf.DUMMYFUNCTION("IF(ISBETWEEN(B8721,60,69), ""Old"", IF(ISBETWEEN(B8721, 20, 29), ""Young"", ""Other""))"),"Other")</f>
        <v>Other</v>
      </c>
    </row>
    <row r="8722" hidden="1">
      <c r="A8722" s="40">
        <v>26984.0</v>
      </c>
      <c r="B8722" s="39">
        <f t="shared" si="1"/>
        <v>48</v>
      </c>
      <c r="C8722" s="39" t="str">
        <f>IFERROR(__xludf.DUMMYFUNCTION("IF(ISBETWEEN(B8722,60,69), ""Old"", IF(ISBETWEEN(B8722, 20, 29), ""Young"", ""Other""))"),"Other")</f>
        <v>Other</v>
      </c>
    </row>
    <row r="8723" hidden="1">
      <c r="A8723" s="40">
        <v>26985.0</v>
      </c>
      <c r="B8723" s="39">
        <f t="shared" si="1"/>
        <v>48</v>
      </c>
      <c r="C8723" s="39" t="str">
        <f>IFERROR(__xludf.DUMMYFUNCTION("IF(ISBETWEEN(B8723,60,69), ""Old"", IF(ISBETWEEN(B8723, 20, 29), ""Young"", ""Other""))"),"Other")</f>
        <v>Other</v>
      </c>
    </row>
    <row r="8724" hidden="1">
      <c r="A8724" s="40">
        <v>26986.0</v>
      </c>
      <c r="B8724" s="39">
        <f t="shared" si="1"/>
        <v>48</v>
      </c>
      <c r="C8724" s="39" t="str">
        <f>IFERROR(__xludf.DUMMYFUNCTION("IF(ISBETWEEN(B8724,60,69), ""Old"", IF(ISBETWEEN(B8724, 20, 29), ""Young"", ""Other""))"),"Other")</f>
        <v>Other</v>
      </c>
    </row>
    <row r="8725" hidden="1">
      <c r="A8725" s="40">
        <v>26987.0</v>
      </c>
      <c r="B8725" s="39">
        <f t="shared" si="1"/>
        <v>48</v>
      </c>
      <c r="C8725" s="39" t="str">
        <f>IFERROR(__xludf.DUMMYFUNCTION("IF(ISBETWEEN(B8725,60,69), ""Old"", IF(ISBETWEEN(B8725, 20, 29), ""Young"", ""Other""))"),"Other")</f>
        <v>Other</v>
      </c>
    </row>
    <row r="8726" hidden="1">
      <c r="A8726" s="40">
        <v>26988.0</v>
      </c>
      <c r="B8726" s="39">
        <f t="shared" si="1"/>
        <v>48</v>
      </c>
      <c r="C8726" s="39" t="str">
        <f>IFERROR(__xludf.DUMMYFUNCTION("IF(ISBETWEEN(B8726,60,69), ""Old"", IF(ISBETWEEN(B8726, 20, 29), ""Young"", ""Other""))"),"Other")</f>
        <v>Other</v>
      </c>
    </row>
    <row r="8727" hidden="1">
      <c r="A8727" s="40">
        <v>26989.0</v>
      </c>
      <c r="B8727" s="39">
        <f t="shared" si="1"/>
        <v>48</v>
      </c>
      <c r="C8727" s="39" t="str">
        <f>IFERROR(__xludf.DUMMYFUNCTION("IF(ISBETWEEN(B8727,60,69), ""Old"", IF(ISBETWEEN(B8727, 20, 29), ""Young"", ""Other""))"),"Other")</f>
        <v>Other</v>
      </c>
    </row>
    <row r="8728" hidden="1">
      <c r="A8728" s="40">
        <v>26990.0</v>
      </c>
      <c r="B8728" s="39">
        <f t="shared" si="1"/>
        <v>48</v>
      </c>
      <c r="C8728" s="39" t="str">
        <f>IFERROR(__xludf.DUMMYFUNCTION("IF(ISBETWEEN(B8728,60,69), ""Old"", IF(ISBETWEEN(B8728, 20, 29), ""Young"", ""Other""))"),"Other")</f>
        <v>Other</v>
      </c>
    </row>
    <row r="8729" hidden="1">
      <c r="A8729" s="40">
        <v>26991.0</v>
      </c>
      <c r="B8729" s="39">
        <f t="shared" si="1"/>
        <v>48</v>
      </c>
      <c r="C8729" s="39" t="str">
        <f>IFERROR(__xludf.DUMMYFUNCTION("IF(ISBETWEEN(B8729,60,69), ""Old"", IF(ISBETWEEN(B8729, 20, 29), ""Young"", ""Other""))"),"Other")</f>
        <v>Other</v>
      </c>
    </row>
    <row r="8730" hidden="1">
      <c r="A8730" s="40">
        <v>26992.0</v>
      </c>
      <c r="B8730" s="39">
        <f t="shared" si="1"/>
        <v>48</v>
      </c>
      <c r="C8730" s="39" t="str">
        <f>IFERROR(__xludf.DUMMYFUNCTION("IF(ISBETWEEN(B8730,60,69), ""Old"", IF(ISBETWEEN(B8730, 20, 29), ""Young"", ""Other""))"),"Other")</f>
        <v>Other</v>
      </c>
    </row>
    <row r="8731" hidden="1">
      <c r="A8731" s="40">
        <v>26993.0</v>
      </c>
      <c r="B8731" s="39">
        <f t="shared" si="1"/>
        <v>48</v>
      </c>
      <c r="C8731" s="39" t="str">
        <f>IFERROR(__xludf.DUMMYFUNCTION("IF(ISBETWEEN(B8731,60,69), ""Old"", IF(ISBETWEEN(B8731, 20, 29), ""Young"", ""Other""))"),"Other")</f>
        <v>Other</v>
      </c>
    </row>
    <row r="8732" hidden="1">
      <c r="A8732" s="40">
        <v>26994.0</v>
      </c>
      <c r="B8732" s="39">
        <f t="shared" si="1"/>
        <v>48</v>
      </c>
      <c r="C8732" s="39" t="str">
        <f>IFERROR(__xludf.DUMMYFUNCTION("IF(ISBETWEEN(B8732,60,69), ""Old"", IF(ISBETWEEN(B8732, 20, 29), ""Young"", ""Other""))"),"Other")</f>
        <v>Other</v>
      </c>
    </row>
    <row r="8733" hidden="1">
      <c r="A8733" s="40">
        <v>26995.0</v>
      </c>
      <c r="B8733" s="39">
        <f t="shared" si="1"/>
        <v>48</v>
      </c>
      <c r="C8733" s="39" t="str">
        <f>IFERROR(__xludf.DUMMYFUNCTION("IF(ISBETWEEN(B8733,60,69), ""Old"", IF(ISBETWEEN(B8733, 20, 29), ""Young"", ""Other""))"),"Other")</f>
        <v>Other</v>
      </c>
    </row>
    <row r="8734" hidden="1">
      <c r="A8734" s="40">
        <v>26996.0</v>
      </c>
      <c r="B8734" s="39">
        <f t="shared" si="1"/>
        <v>48</v>
      </c>
      <c r="C8734" s="39" t="str">
        <f>IFERROR(__xludf.DUMMYFUNCTION("IF(ISBETWEEN(B8734,60,69), ""Old"", IF(ISBETWEEN(B8734, 20, 29), ""Young"", ""Other""))"),"Other")</f>
        <v>Other</v>
      </c>
    </row>
    <row r="8735" hidden="1">
      <c r="A8735" s="40">
        <v>26997.0</v>
      </c>
      <c r="B8735" s="39">
        <f t="shared" si="1"/>
        <v>48</v>
      </c>
      <c r="C8735" s="39" t="str">
        <f>IFERROR(__xludf.DUMMYFUNCTION("IF(ISBETWEEN(B8735,60,69), ""Old"", IF(ISBETWEEN(B8735, 20, 29), ""Young"", ""Other""))"),"Other")</f>
        <v>Other</v>
      </c>
    </row>
    <row r="8736" hidden="1">
      <c r="A8736" s="40">
        <v>26998.0</v>
      </c>
      <c r="B8736" s="39">
        <f t="shared" si="1"/>
        <v>48</v>
      </c>
      <c r="C8736" s="39" t="str">
        <f>IFERROR(__xludf.DUMMYFUNCTION("IF(ISBETWEEN(B8736,60,69), ""Old"", IF(ISBETWEEN(B8736, 20, 29), ""Young"", ""Other""))"),"Other")</f>
        <v>Other</v>
      </c>
    </row>
    <row r="8737" hidden="1">
      <c r="A8737" s="40">
        <v>26999.0</v>
      </c>
      <c r="B8737" s="39">
        <f t="shared" si="1"/>
        <v>48</v>
      </c>
      <c r="C8737" s="39" t="str">
        <f>IFERROR(__xludf.DUMMYFUNCTION("IF(ISBETWEEN(B8737,60,69), ""Old"", IF(ISBETWEEN(B8737, 20, 29), ""Young"", ""Other""))"),"Other")</f>
        <v>Other</v>
      </c>
    </row>
    <row r="8738" hidden="1">
      <c r="A8738" s="40">
        <v>27000.0</v>
      </c>
      <c r="B8738" s="39">
        <f t="shared" si="1"/>
        <v>48</v>
      </c>
      <c r="C8738" s="39" t="str">
        <f>IFERROR(__xludf.DUMMYFUNCTION("IF(ISBETWEEN(B8738,60,69), ""Old"", IF(ISBETWEEN(B8738, 20, 29), ""Young"", ""Other""))"),"Other")</f>
        <v>Other</v>
      </c>
    </row>
    <row r="8739" hidden="1">
      <c r="A8739" s="40">
        <v>27001.0</v>
      </c>
      <c r="B8739" s="39">
        <f t="shared" si="1"/>
        <v>48</v>
      </c>
      <c r="C8739" s="39" t="str">
        <f>IFERROR(__xludf.DUMMYFUNCTION("IF(ISBETWEEN(B8739,60,69), ""Old"", IF(ISBETWEEN(B8739, 20, 29), ""Young"", ""Other""))"),"Other")</f>
        <v>Other</v>
      </c>
    </row>
    <row r="8740" hidden="1">
      <c r="A8740" s="40">
        <v>27002.0</v>
      </c>
      <c r="B8740" s="39">
        <f t="shared" si="1"/>
        <v>48</v>
      </c>
      <c r="C8740" s="39" t="str">
        <f>IFERROR(__xludf.DUMMYFUNCTION("IF(ISBETWEEN(B8740,60,69), ""Old"", IF(ISBETWEEN(B8740, 20, 29), ""Young"", ""Other""))"),"Other")</f>
        <v>Other</v>
      </c>
    </row>
    <row r="8741" hidden="1">
      <c r="A8741" s="40">
        <v>27003.0</v>
      </c>
      <c r="B8741" s="39">
        <f t="shared" si="1"/>
        <v>48</v>
      </c>
      <c r="C8741" s="39" t="str">
        <f>IFERROR(__xludf.DUMMYFUNCTION("IF(ISBETWEEN(B8741,60,69), ""Old"", IF(ISBETWEEN(B8741, 20, 29), ""Young"", ""Other""))"),"Other")</f>
        <v>Other</v>
      </c>
    </row>
    <row r="8742" hidden="1">
      <c r="A8742" s="40">
        <v>27004.0</v>
      </c>
      <c r="B8742" s="39">
        <f t="shared" si="1"/>
        <v>48</v>
      </c>
      <c r="C8742" s="39" t="str">
        <f>IFERROR(__xludf.DUMMYFUNCTION("IF(ISBETWEEN(B8742,60,69), ""Old"", IF(ISBETWEEN(B8742, 20, 29), ""Young"", ""Other""))"),"Other")</f>
        <v>Other</v>
      </c>
    </row>
    <row r="8743" hidden="1">
      <c r="A8743" s="40">
        <v>27005.0</v>
      </c>
      <c r="B8743" s="39">
        <f t="shared" si="1"/>
        <v>48</v>
      </c>
      <c r="C8743" s="39" t="str">
        <f>IFERROR(__xludf.DUMMYFUNCTION("IF(ISBETWEEN(B8743,60,69), ""Old"", IF(ISBETWEEN(B8743, 20, 29), ""Young"", ""Other""))"),"Other")</f>
        <v>Other</v>
      </c>
    </row>
    <row r="8744" hidden="1">
      <c r="A8744" s="40">
        <v>27006.0</v>
      </c>
      <c r="B8744" s="39">
        <f t="shared" si="1"/>
        <v>48</v>
      </c>
      <c r="C8744" s="39" t="str">
        <f>IFERROR(__xludf.DUMMYFUNCTION("IF(ISBETWEEN(B8744,60,69), ""Old"", IF(ISBETWEEN(B8744, 20, 29), ""Young"", ""Other""))"),"Other")</f>
        <v>Other</v>
      </c>
    </row>
    <row r="8745" hidden="1">
      <c r="A8745" s="40">
        <v>27007.0</v>
      </c>
      <c r="B8745" s="39">
        <f t="shared" si="1"/>
        <v>48</v>
      </c>
      <c r="C8745" s="39" t="str">
        <f>IFERROR(__xludf.DUMMYFUNCTION("IF(ISBETWEEN(B8745,60,69), ""Old"", IF(ISBETWEEN(B8745, 20, 29), ""Young"", ""Other""))"),"Other")</f>
        <v>Other</v>
      </c>
    </row>
    <row r="8746" hidden="1">
      <c r="A8746" s="40">
        <v>27008.0</v>
      </c>
      <c r="B8746" s="39">
        <f t="shared" si="1"/>
        <v>48</v>
      </c>
      <c r="C8746" s="39" t="str">
        <f>IFERROR(__xludf.DUMMYFUNCTION("IF(ISBETWEEN(B8746,60,69), ""Old"", IF(ISBETWEEN(B8746, 20, 29), ""Young"", ""Other""))"),"Other")</f>
        <v>Other</v>
      </c>
    </row>
    <row r="8747" hidden="1">
      <c r="A8747" s="40">
        <v>27009.0</v>
      </c>
      <c r="B8747" s="39">
        <f t="shared" si="1"/>
        <v>48</v>
      </c>
      <c r="C8747" s="39" t="str">
        <f>IFERROR(__xludf.DUMMYFUNCTION("IF(ISBETWEEN(B8747,60,69), ""Old"", IF(ISBETWEEN(B8747, 20, 29), ""Young"", ""Other""))"),"Other")</f>
        <v>Other</v>
      </c>
    </row>
    <row r="8748" hidden="1">
      <c r="A8748" s="40">
        <v>27010.0</v>
      </c>
      <c r="B8748" s="39">
        <f t="shared" si="1"/>
        <v>48</v>
      </c>
      <c r="C8748" s="39" t="str">
        <f>IFERROR(__xludf.DUMMYFUNCTION("IF(ISBETWEEN(B8748,60,69), ""Old"", IF(ISBETWEEN(B8748, 20, 29), ""Young"", ""Other""))"),"Other")</f>
        <v>Other</v>
      </c>
    </row>
    <row r="8749" hidden="1">
      <c r="A8749" s="40">
        <v>27011.0</v>
      </c>
      <c r="B8749" s="39">
        <f t="shared" si="1"/>
        <v>48</v>
      </c>
      <c r="C8749" s="39" t="str">
        <f>IFERROR(__xludf.DUMMYFUNCTION("IF(ISBETWEEN(B8749,60,69), ""Old"", IF(ISBETWEEN(B8749, 20, 29), ""Young"", ""Other""))"),"Other")</f>
        <v>Other</v>
      </c>
    </row>
    <row r="8750" hidden="1">
      <c r="A8750" s="40">
        <v>27012.0</v>
      </c>
      <c r="B8750" s="39">
        <f t="shared" si="1"/>
        <v>48</v>
      </c>
      <c r="C8750" s="39" t="str">
        <f>IFERROR(__xludf.DUMMYFUNCTION("IF(ISBETWEEN(B8750,60,69), ""Old"", IF(ISBETWEEN(B8750, 20, 29), ""Young"", ""Other""))"),"Other")</f>
        <v>Other</v>
      </c>
    </row>
    <row r="8751" hidden="1">
      <c r="A8751" s="40">
        <v>27013.0</v>
      </c>
      <c r="B8751" s="39">
        <f t="shared" si="1"/>
        <v>48</v>
      </c>
      <c r="C8751" s="39" t="str">
        <f>IFERROR(__xludf.DUMMYFUNCTION("IF(ISBETWEEN(B8751,60,69), ""Old"", IF(ISBETWEEN(B8751, 20, 29), ""Young"", ""Other""))"),"Other")</f>
        <v>Other</v>
      </c>
    </row>
    <row r="8752" hidden="1">
      <c r="A8752" s="40">
        <v>27014.0</v>
      </c>
      <c r="B8752" s="39">
        <f t="shared" si="1"/>
        <v>48</v>
      </c>
      <c r="C8752" s="39" t="str">
        <f>IFERROR(__xludf.DUMMYFUNCTION("IF(ISBETWEEN(B8752,60,69), ""Old"", IF(ISBETWEEN(B8752, 20, 29), ""Young"", ""Other""))"),"Other")</f>
        <v>Other</v>
      </c>
    </row>
    <row r="8753" hidden="1">
      <c r="A8753" s="40">
        <v>27015.0</v>
      </c>
      <c r="B8753" s="39">
        <f t="shared" si="1"/>
        <v>48</v>
      </c>
      <c r="C8753" s="39" t="str">
        <f>IFERROR(__xludf.DUMMYFUNCTION("IF(ISBETWEEN(B8753,60,69), ""Old"", IF(ISBETWEEN(B8753, 20, 29), ""Young"", ""Other""))"),"Other")</f>
        <v>Other</v>
      </c>
    </row>
    <row r="8754" hidden="1">
      <c r="A8754" s="40">
        <v>27016.0</v>
      </c>
      <c r="B8754" s="39">
        <f t="shared" si="1"/>
        <v>48</v>
      </c>
      <c r="C8754" s="39" t="str">
        <f>IFERROR(__xludf.DUMMYFUNCTION("IF(ISBETWEEN(B8754,60,69), ""Old"", IF(ISBETWEEN(B8754, 20, 29), ""Young"", ""Other""))"),"Other")</f>
        <v>Other</v>
      </c>
    </row>
    <row r="8755" hidden="1">
      <c r="A8755" s="40">
        <v>27017.0</v>
      </c>
      <c r="B8755" s="39">
        <f t="shared" si="1"/>
        <v>48</v>
      </c>
      <c r="C8755" s="39" t="str">
        <f>IFERROR(__xludf.DUMMYFUNCTION("IF(ISBETWEEN(B8755,60,69), ""Old"", IF(ISBETWEEN(B8755, 20, 29), ""Young"", ""Other""))"),"Other")</f>
        <v>Other</v>
      </c>
    </row>
    <row r="8756" hidden="1">
      <c r="A8756" s="40">
        <v>27018.0</v>
      </c>
      <c r="B8756" s="39">
        <f t="shared" si="1"/>
        <v>48</v>
      </c>
      <c r="C8756" s="39" t="str">
        <f>IFERROR(__xludf.DUMMYFUNCTION("IF(ISBETWEEN(B8756,60,69), ""Old"", IF(ISBETWEEN(B8756, 20, 29), ""Young"", ""Other""))"),"Other")</f>
        <v>Other</v>
      </c>
    </row>
    <row r="8757" hidden="1">
      <c r="A8757" s="40">
        <v>27019.0</v>
      </c>
      <c r="B8757" s="39">
        <f t="shared" si="1"/>
        <v>48</v>
      </c>
      <c r="C8757" s="39" t="str">
        <f>IFERROR(__xludf.DUMMYFUNCTION("IF(ISBETWEEN(B8757,60,69), ""Old"", IF(ISBETWEEN(B8757, 20, 29), ""Young"", ""Other""))"),"Other")</f>
        <v>Other</v>
      </c>
    </row>
    <row r="8758" hidden="1">
      <c r="A8758" s="40">
        <v>27020.0</v>
      </c>
      <c r="B8758" s="39">
        <f t="shared" si="1"/>
        <v>48</v>
      </c>
      <c r="C8758" s="39" t="str">
        <f>IFERROR(__xludf.DUMMYFUNCTION("IF(ISBETWEEN(B8758,60,69), ""Old"", IF(ISBETWEEN(B8758, 20, 29), ""Young"", ""Other""))"),"Other")</f>
        <v>Other</v>
      </c>
    </row>
    <row r="8759" hidden="1">
      <c r="A8759" s="40">
        <v>27021.0</v>
      </c>
      <c r="B8759" s="39">
        <f t="shared" si="1"/>
        <v>48</v>
      </c>
      <c r="C8759" s="39" t="str">
        <f>IFERROR(__xludf.DUMMYFUNCTION("IF(ISBETWEEN(B8759,60,69), ""Old"", IF(ISBETWEEN(B8759, 20, 29), ""Young"", ""Other""))"),"Other")</f>
        <v>Other</v>
      </c>
    </row>
    <row r="8760" hidden="1">
      <c r="A8760" s="40">
        <v>27022.0</v>
      </c>
      <c r="B8760" s="39">
        <f t="shared" si="1"/>
        <v>48</v>
      </c>
      <c r="C8760" s="39" t="str">
        <f>IFERROR(__xludf.DUMMYFUNCTION("IF(ISBETWEEN(B8760,60,69), ""Old"", IF(ISBETWEEN(B8760, 20, 29), ""Young"", ""Other""))"),"Other")</f>
        <v>Other</v>
      </c>
    </row>
    <row r="8761" hidden="1">
      <c r="A8761" s="40">
        <v>27023.0</v>
      </c>
      <c r="B8761" s="39">
        <f t="shared" si="1"/>
        <v>48</v>
      </c>
      <c r="C8761" s="39" t="str">
        <f>IFERROR(__xludf.DUMMYFUNCTION("IF(ISBETWEEN(B8761,60,69), ""Old"", IF(ISBETWEEN(B8761, 20, 29), ""Young"", ""Other""))"),"Other")</f>
        <v>Other</v>
      </c>
    </row>
    <row r="8762" hidden="1">
      <c r="A8762" s="40">
        <v>27024.0</v>
      </c>
      <c r="B8762" s="39">
        <f t="shared" si="1"/>
        <v>48</v>
      </c>
      <c r="C8762" s="39" t="str">
        <f>IFERROR(__xludf.DUMMYFUNCTION("IF(ISBETWEEN(B8762,60,69), ""Old"", IF(ISBETWEEN(B8762, 20, 29), ""Young"", ""Other""))"),"Other")</f>
        <v>Other</v>
      </c>
    </row>
    <row r="8763" hidden="1">
      <c r="A8763" s="40">
        <v>27025.0</v>
      </c>
      <c r="B8763" s="39">
        <f t="shared" si="1"/>
        <v>48</v>
      </c>
      <c r="C8763" s="39" t="str">
        <f>IFERROR(__xludf.DUMMYFUNCTION("IF(ISBETWEEN(B8763,60,69), ""Old"", IF(ISBETWEEN(B8763, 20, 29), ""Young"", ""Other""))"),"Other")</f>
        <v>Other</v>
      </c>
    </row>
    <row r="8764" hidden="1">
      <c r="A8764" s="40">
        <v>27026.0</v>
      </c>
      <c r="B8764" s="39">
        <f t="shared" si="1"/>
        <v>48</v>
      </c>
      <c r="C8764" s="39" t="str">
        <f>IFERROR(__xludf.DUMMYFUNCTION("IF(ISBETWEEN(B8764,60,69), ""Old"", IF(ISBETWEEN(B8764, 20, 29), ""Young"", ""Other""))"),"Other")</f>
        <v>Other</v>
      </c>
    </row>
    <row r="8765" hidden="1">
      <c r="A8765" s="40">
        <v>27027.0</v>
      </c>
      <c r="B8765" s="39">
        <f t="shared" si="1"/>
        <v>48</v>
      </c>
      <c r="C8765" s="39" t="str">
        <f>IFERROR(__xludf.DUMMYFUNCTION("IF(ISBETWEEN(B8765,60,69), ""Old"", IF(ISBETWEEN(B8765, 20, 29), ""Young"", ""Other""))"),"Other")</f>
        <v>Other</v>
      </c>
    </row>
    <row r="8766" hidden="1">
      <c r="A8766" s="40">
        <v>27028.0</v>
      </c>
      <c r="B8766" s="39">
        <f t="shared" si="1"/>
        <v>48</v>
      </c>
      <c r="C8766" s="39" t="str">
        <f>IFERROR(__xludf.DUMMYFUNCTION("IF(ISBETWEEN(B8766,60,69), ""Old"", IF(ISBETWEEN(B8766, 20, 29), ""Young"", ""Other""))"),"Other")</f>
        <v>Other</v>
      </c>
    </row>
    <row r="8767" hidden="1">
      <c r="A8767" s="40">
        <v>27029.0</v>
      </c>
      <c r="B8767" s="39">
        <f t="shared" si="1"/>
        <v>48</v>
      </c>
      <c r="C8767" s="39" t="str">
        <f>IFERROR(__xludf.DUMMYFUNCTION("IF(ISBETWEEN(B8767,60,69), ""Old"", IF(ISBETWEEN(B8767, 20, 29), ""Young"", ""Other""))"),"Other")</f>
        <v>Other</v>
      </c>
    </row>
    <row r="8768" hidden="1">
      <c r="A8768" s="40">
        <v>27030.0</v>
      </c>
      <c r="B8768" s="39">
        <f t="shared" si="1"/>
        <v>48</v>
      </c>
      <c r="C8768" s="39" t="str">
        <f>IFERROR(__xludf.DUMMYFUNCTION("IF(ISBETWEEN(B8768,60,69), ""Old"", IF(ISBETWEEN(B8768, 20, 29), ""Young"", ""Other""))"),"Other")</f>
        <v>Other</v>
      </c>
    </row>
    <row r="8769" hidden="1">
      <c r="A8769" s="40">
        <v>27031.0</v>
      </c>
      <c r="B8769" s="39">
        <f t="shared" si="1"/>
        <v>47</v>
      </c>
      <c r="C8769" s="39" t="str">
        <f>IFERROR(__xludf.DUMMYFUNCTION("IF(ISBETWEEN(B8769,60,69), ""Old"", IF(ISBETWEEN(B8769, 20, 29), ""Young"", ""Other""))"),"Other")</f>
        <v>Other</v>
      </c>
    </row>
    <row r="8770" hidden="1">
      <c r="A8770" s="40">
        <v>27032.0</v>
      </c>
      <c r="B8770" s="39">
        <f t="shared" si="1"/>
        <v>47</v>
      </c>
      <c r="C8770" s="39" t="str">
        <f>IFERROR(__xludf.DUMMYFUNCTION("IF(ISBETWEEN(B8770,60,69), ""Old"", IF(ISBETWEEN(B8770, 20, 29), ""Young"", ""Other""))"),"Other")</f>
        <v>Other</v>
      </c>
    </row>
    <row r="8771" hidden="1">
      <c r="A8771" s="40">
        <v>27033.0</v>
      </c>
      <c r="B8771" s="39">
        <f t="shared" si="1"/>
        <v>47</v>
      </c>
      <c r="C8771" s="39" t="str">
        <f>IFERROR(__xludf.DUMMYFUNCTION("IF(ISBETWEEN(B8771,60,69), ""Old"", IF(ISBETWEEN(B8771, 20, 29), ""Young"", ""Other""))"),"Other")</f>
        <v>Other</v>
      </c>
    </row>
    <row r="8772" hidden="1">
      <c r="A8772" s="40">
        <v>27034.0</v>
      </c>
      <c r="B8772" s="39">
        <f t="shared" si="1"/>
        <v>47</v>
      </c>
      <c r="C8772" s="39" t="str">
        <f>IFERROR(__xludf.DUMMYFUNCTION("IF(ISBETWEEN(B8772,60,69), ""Old"", IF(ISBETWEEN(B8772, 20, 29), ""Young"", ""Other""))"),"Other")</f>
        <v>Other</v>
      </c>
    </row>
    <row r="8773" hidden="1">
      <c r="A8773" s="40">
        <v>27035.0</v>
      </c>
      <c r="B8773" s="39">
        <f t="shared" si="1"/>
        <v>47</v>
      </c>
      <c r="C8773" s="39" t="str">
        <f>IFERROR(__xludf.DUMMYFUNCTION("IF(ISBETWEEN(B8773,60,69), ""Old"", IF(ISBETWEEN(B8773, 20, 29), ""Young"", ""Other""))"),"Other")</f>
        <v>Other</v>
      </c>
    </row>
    <row r="8774" hidden="1">
      <c r="A8774" s="40">
        <v>27036.0</v>
      </c>
      <c r="B8774" s="39">
        <f t="shared" si="1"/>
        <v>47</v>
      </c>
      <c r="C8774" s="39" t="str">
        <f>IFERROR(__xludf.DUMMYFUNCTION("IF(ISBETWEEN(B8774,60,69), ""Old"", IF(ISBETWEEN(B8774, 20, 29), ""Young"", ""Other""))"),"Other")</f>
        <v>Other</v>
      </c>
    </row>
    <row r="8775" hidden="1">
      <c r="A8775" s="40">
        <v>27037.0</v>
      </c>
      <c r="B8775" s="39">
        <f t="shared" si="1"/>
        <v>47</v>
      </c>
      <c r="C8775" s="39" t="str">
        <f>IFERROR(__xludf.DUMMYFUNCTION("IF(ISBETWEEN(B8775,60,69), ""Old"", IF(ISBETWEEN(B8775, 20, 29), ""Young"", ""Other""))"),"Other")</f>
        <v>Other</v>
      </c>
    </row>
    <row r="8776" hidden="1">
      <c r="A8776" s="40">
        <v>27038.0</v>
      </c>
      <c r="B8776" s="39">
        <f t="shared" si="1"/>
        <v>47</v>
      </c>
      <c r="C8776" s="39" t="str">
        <f>IFERROR(__xludf.DUMMYFUNCTION("IF(ISBETWEEN(B8776,60,69), ""Old"", IF(ISBETWEEN(B8776, 20, 29), ""Young"", ""Other""))"),"Other")</f>
        <v>Other</v>
      </c>
    </row>
    <row r="8777" hidden="1">
      <c r="A8777" s="40">
        <v>27039.0</v>
      </c>
      <c r="B8777" s="39">
        <f t="shared" si="1"/>
        <v>47</v>
      </c>
      <c r="C8777" s="39" t="str">
        <f>IFERROR(__xludf.DUMMYFUNCTION("IF(ISBETWEEN(B8777,60,69), ""Old"", IF(ISBETWEEN(B8777, 20, 29), ""Young"", ""Other""))"),"Other")</f>
        <v>Other</v>
      </c>
    </row>
    <row r="8778" hidden="1">
      <c r="A8778" s="40">
        <v>27040.0</v>
      </c>
      <c r="B8778" s="39">
        <f t="shared" si="1"/>
        <v>47</v>
      </c>
      <c r="C8778" s="39" t="str">
        <f>IFERROR(__xludf.DUMMYFUNCTION("IF(ISBETWEEN(B8778,60,69), ""Old"", IF(ISBETWEEN(B8778, 20, 29), ""Young"", ""Other""))"),"Other")</f>
        <v>Other</v>
      </c>
    </row>
    <row r="8779" hidden="1">
      <c r="A8779" s="40">
        <v>27041.0</v>
      </c>
      <c r="B8779" s="39">
        <f t="shared" si="1"/>
        <v>47</v>
      </c>
      <c r="C8779" s="39" t="str">
        <f>IFERROR(__xludf.DUMMYFUNCTION("IF(ISBETWEEN(B8779,60,69), ""Old"", IF(ISBETWEEN(B8779, 20, 29), ""Young"", ""Other""))"),"Other")</f>
        <v>Other</v>
      </c>
    </row>
    <row r="8780" hidden="1">
      <c r="A8780" s="40">
        <v>27042.0</v>
      </c>
      <c r="B8780" s="39">
        <f t="shared" si="1"/>
        <v>47</v>
      </c>
      <c r="C8780" s="39" t="str">
        <f>IFERROR(__xludf.DUMMYFUNCTION("IF(ISBETWEEN(B8780,60,69), ""Old"", IF(ISBETWEEN(B8780, 20, 29), ""Young"", ""Other""))"),"Other")</f>
        <v>Other</v>
      </c>
    </row>
    <row r="8781" hidden="1">
      <c r="A8781" s="40">
        <v>27043.0</v>
      </c>
      <c r="B8781" s="39">
        <f t="shared" si="1"/>
        <v>47</v>
      </c>
      <c r="C8781" s="39" t="str">
        <f>IFERROR(__xludf.DUMMYFUNCTION("IF(ISBETWEEN(B8781,60,69), ""Old"", IF(ISBETWEEN(B8781, 20, 29), ""Young"", ""Other""))"),"Other")</f>
        <v>Other</v>
      </c>
    </row>
    <row r="8782" hidden="1">
      <c r="A8782" s="40">
        <v>27044.0</v>
      </c>
      <c r="B8782" s="39">
        <f t="shared" si="1"/>
        <v>47</v>
      </c>
      <c r="C8782" s="39" t="str">
        <f>IFERROR(__xludf.DUMMYFUNCTION("IF(ISBETWEEN(B8782,60,69), ""Old"", IF(ISBETWEEN(B8782, 20, 29), ""Young"", ""Other""))"),"Other")</f>
        <v>Other</v>
      </c>
    </row>
    <row r="8783" hidden="1">
      <c r="A8783" s="40">
        <v>27045.0</v>
      </c>
      <c r="B8783" s="39">
        <f t="shared" si="1"/>
        <v>47</v>
      </c>
      <c r="C8783" s="39" t="str">
        <f>IFERROR(__xludf.DUMMYFUNCTION("IF(ISBETWEEN(B8783,60,69), ""Old"", IF(ISBETWEEN(B8783, 20, 29), ""Young"", ""Other""))"),"Other")</f>
        <v>Other</v>
      </c>
    </row>
    <row r="8784" hidden="1">
      <c r="A8784" s="40">
        <v>27046.0</v>
      </c>
      <c r="B8784" s="39">
        <f t="shared" si="1"/>
        <v>47</v>
      </c>
      <c r="C8784" s="39" t="str">
        <f>IFERROR(__xludf.DUMMYFUNCTION("IF(ISBETWEEN(B8784,60,69), ""Old"", IF(ISBETWEEN(B8784, 20, 29), ""Young"", ""Other""))"),"Other")</f>
        <v>Other</v>
      </c>
    </row>
    <row r="8785" hidden="1">
      <c r="A8785" s="40">
        <v>27047.0</v>
      </c>
      <c r="B8785" s="39">
        <f t="shared" si="1"/>
        <v>47</v>
      </c>
      <c r="C8785" s="39" t="str">
        <f>IFERROR(__xludf.DUMMYFUNCTION("IF(ISBETWEEN(B8785,60,69), ""Old"", IF(ISBETWEEN(B8785, 20, 29), ""Young"", ""Other""))"),"Other")</f>
        <v>Other</v>
      </c>
    </row>
    <row r="8786" hidden="1">
      <c r="A8786" s="40">
        <v>27048.0</v>
      </c>
      <c r="B8786" s="39">
        <f t="shared" si="1"/>
        <v>47</v>
      </c>
      <c r="C8786" s="39" t="str">
        <f>IFERROR(__xludf.DUMMYFUNCTION("IF(ISBETWEEN(B8786,60,69), ""Old"", IF(ISBETWEEN(B8786, 20, 29), ""Young"", ""Other""))"),"Other")</f>
        <v>Other</v>
      </c>
    </row>
    <row r="8787" hidden="1">
      <c r="A8787" s="40">
        <v>27049.0</v>
      </c>
      <c r="B8787" s="39">
        <f t="shared" si="1"/>
        <v>47</v>
      </c>
      <c r="C8787" s="39" t="str">
        <f>IFERROR(__xludf.DUMMYFUNCTION("IF(ISBETWEEN(B8787,60,69), ""Old"", IF(ISBETWEEN(B8787, 20, 29), ""Young"", ""Other""))"),"Other")</f>
        <v>Other</v>
      </c>
    </row>
    <row r="8788" hidden="1">
      <c r="A8788" s="40">
        <v>27050.0</v>
      </c>
      <c r="B8788" s="39">
        <f t="shared" si="1"/>
        <v>47</v>
      </c>
      <c r="C8788" s="39" t="str">
        <f>IFERROR(__xludf.DUMMYFUNCTION("IF(ISBETWEEN(B8788,60,69), ""Old"", IF(ISBETWEEN(B8788, 20, 29), ""Young"", ""Other""))"),"Other")</f>
        <v>Other</v>
      </c>
    </row>
    <row r="8789" hidden="1">
      <c r="A8789" s="40">
        <v>27051.0</v>
      </c>
      <c r="B8789" s="39">
        <f t="shared" si="1"/>
        <v>47</v>
      </c>
      <c r="C8789" s="39" t="str">
        <f>IFERROR(__xludf.DUMMYFUNCTION("IF(ISBETWEEN(B8789,60,69), ""Old"", IF(ISBETWEEN(B8789, 20, 29), ""Young"", ""Other""))"),"Other")</f>
        <v>Other</v>
      </c>
    </row>
    <row r="8790" hidden="1">
      <c r="A8790" s="40">
        <v>27052.0</v>
      </c>
      <c r="B8790" s="39">
        <f t="shared" si="1"/>
        <v>47</v>
      </c>
      <c r="C8790" s="39" t="str">
        <f>IFERROR(__xludf.DUMMYFUNCTION("IF(ISBETWEEN(B8790,60,69), ""Old"", IF(ISBETWEEN(B8790, 20, 29), ""Young"", ""Other""))"),"Other")</f>
        <v>Other</v>
      </c>
    </row>
    <row r="8791" hidden="1">
      <c r="A8791" s="40">
        <v>27053.0</v>
      </c>
      <c r="B8791" s="39">
        <f t="shared" si="1"/>
        <v>47</v>
      </c>
      <c r="C8791" s="39" t="str">
        <f>IFERROR(__xludf.DUMMYFUNCTION("IF(ISBETWEEN(B8791,60,69), ""Old"", IF(ISBETWEEN(B8791, 20, 29), ""Young"", ""Other""))"),"Other")</f>
        <v>Other</v>
      </c>
    </row>
    <row r="8792" hidden="1">
      <c r="A8792" s="40">
        <v>27054.0</v>
      </c>
      <c r="B8792" s="39">
        <f t="shared" si="1"/>
        <v>47</v>
      </c>
      <c r="C8792" s="39" t="str">
        <f>IFERROR(__xludf.DUMMYFUNCTION("IF(ISBETWEEN(B8792,60,69), ""Old"", IF(ISBETWEEN(B8792, 20, 29), ""Young"", ""Other""))"),"Other")</f>
        <v>Other</v>
      </c>
    </row>
    <row r="8793" hidden="1">
      <c r="A8793" s="40">
        <v>27055.0</v>
      </c>
      <c r="B8793" s="39">
        <f t="shared" si="1"/>
        <v>47</v>
      </c>
      <c r="C8793" s="39" t="str">
        <f>IFERROR(__xludf.DUMMYFUNCTION("IF(ISBETWEEN(B8793,60,69), ""Old"", IF(ISBETWEEN(B8793, 20, 29), ""Young"", ""Other""))"),"Other")</f>
        <v>Other</v>
      </c>
    </row>
    <row r="8794" hidden="1">
      <c r="A8794" s="40">
        <v>27056.0</v>
      </c>
      <c r="B8794" s="39">
        <f t="shared" si="1"/>
        <v>47</v>
      </c>
      <c r="C8794" s="39" t="str">
        <f>IFERROR(__xludf.DUMMYFUNCTION("IF(ISBETWEEN(B8794,60,69), ""Old"", IF(ISBETWEEN(B8794, 20, 29), ""Young"", ""Other""))"),"Other")</f>
        <v>Other</v>
      </c>
    </row>
    <row r="8795" hidden="1">
      <c r="A8795" s="40">
        <v>27057.0</v>
      </c>
      <c r="B8795" s="39">
        <f t="shared" si="1"/>
        <v>47</v>
      </c>
      <c r="C8795" s="39" t="str">
        <f>IFERROR(__xludf.DUMMYFUNCTION("IF(ISBETWEEN(B8795,60,69), ""Old"", IF(ISBETWEEN(B8795, 20, 29), ""Young"", ""Other""))"),"Other")</f>
        <v>Other</v>
      </c>
    </row>
    <row r="8796" hidden="1">
      <c r="A8796" s="40">
        <v>27058.0</v>
      </c>
      <c r="B8796" s="39">
        <f t="shared" si="1"/>
        <v>47</v>
      </c>
      <c r="C8796" s="39" t="str">
        <f>IFERROR(__xludf.DUMMYFUNCTION("IF(ISBETWEEN(B8796,60,69), ""Old"", IF(ISBETWEEN(B8796, 20, 29), ""Young"", ""Other""))"),"Other")</f>
        <v>Other</v>
      </c>
    </row>
    <row r="8797" hidden="1">
      <c r="A8797" s="40">
        <v>27059.0</v>
      </c>
      <c r="B8797" s="39">
        <f t="shared" si="1"/>
        <v>47</v>
      </c>
      <c r="C8797" s="39" t="str">
        <f>IFERROR(__xludf.DUMMYFUNCTION("IF(ISBETWEEN(B8797,60,69), ""Old"", IF(ISBETWEEN(B8797, 20, 29), ""Young"", ""Other""))"),"Other")</f>
        <v>Other</v>
      </c>
    </row>
    <row r="8798" hidden="1">
      <c r="A8798" s="40">
        <v>27060.0</v>
      </c>
      <c r="B8798" s="39">
        <f t="shared" si="1"/>
        <v>47</v>
      </c>
      <c r="C8798" s="39" t="str">
        <f>IFERROR(__xludf.DUMMYFUNCTION("IF(ISBETWEEN(B8798,60,69), ""Old"", IF(ISBETWEEN(B8798, 20, 29), ""Young"", ""Other""))"),"Other")</f>
        <v>Other</v>
      </c>
    </row>
    <row r="8799" hidden="1">
      <c r="A8799" s="40">
        <v>27061.0</v>
      </c>
      <c r="B8799" s="39">
        <f t="shared" si="1"/>
        <v>47</v>
      </c>
      <c r="C8799" s="39" t="str">
        <f>IFERROR(__xludf.DUMMYFUNCTION("IF(ISBETWEEN(B8799,60,69), ""Old"", IF(ISBETWEEN(B8799, 20, 29), ""Young"", ""Other""))"),"Other")</f>
        <v>Other</v>
      </c>
    </row>
    <row r="8800" hidden="1">
      <c r="A8800" s="40">
        <v>27062.0</v>
      </c>
      <c r="B8800" s="39">
        <f t="shared" si="1"/>
        <v>47</v>
      </c>
      <c r="C8800" s="39" t="str">
        <f>IFERROR(__xludf.DUMMYFUNCTION("IF(ISBETWEEN(B8800,60,69), ""Old"", IF(ISBETWEEN(B8800, 20, 29), ""Young"", ""Other""))"),"Other")</f>
        <v>Other</v>
      </c>
    </row>
    <row r="8801" hidden="1">
      <c r="A8801" s="40">
        <v>27063.0</v>
      </c>
      <c r="B8801" s="39">
        <f t="shared" si="1"/>
        <v>47</v>
      </c>
      <c r="C8801" s="39" t="str">
        <f>IFERROR(__xludf.DUMMYFUNCTION("IF(ISBETWEEN(B8801,60,69), ""Old"", IF(ISBETWEEN(B8801, 20, 29), ""Young"", ""Other""))"),"Other")</f>
        <v>Other</v>
      </c>
    </row>
    <row r="8802" hidden="1">
      <c r="A8802" s="40">
        <v>27064.0</v>
      </c>
      <c r="B8802" s="39">
        <f t="shared" si="1"/>
        <v>47</v>
      </c>
      <c r="C8802" s="39" t="str">
        <f>IFERROR(__xludf.DUMMYFUNCTION("IF(ISBETWEEN(B8802,60,69), ""Old"", IF(ISBETWEEN(B8802, 20, 29), ""Young"", ""Other""))"),"Other")</f>
        <v>Other</v>
      </c>
    </row>
    <row r="8803" hidden="1">
      <c r="A8803" s="40">
        <v>27065.0</v>
      </c>
      <c r="B8803" s="39">
        <f t="shared" si="1"/>
        <v>47</v>
      </c>
      <c r="C8803" s="39" t="str">
        <f>IFERROR(__xludf.DUMMYFUNCTION("IF(ISBETWEEN(B8803,60,69), ""Old"", IF(ISBETWEEN(B8803, 20, 29), ""Young"", ""Other""))"),"Other")</f>
        <v>Other</v>
      </c>
    </row>
    <row r="8804" hidden="1">
      <c r="A8804" s="40">
        <v>27066.0</v>
      </c>
      <c r="B8804" s="39">
        <f t="shared" si="1"/>
        <v>47</v>
      </c>
      <c r="C8804" s="39" t="str">
        <f>IFERROR(__xludf.DUMMYFUNCTION("IF(ISBETWEEN(B8804,60,69), ""Old"", IF(ISBETWEEN(B8804, 20, 29), ""Young"", ""Other""))"),"Other")</f>
        <v>Other</v>
      </c>
    </row>
    <row r="8805" hidden="1">
      <c r="A8805" s="40">
        <v>27067.0</v>
      </c>
      <c r="B8805" s="39">
        <f t="shared" si="1"/>
        <v>47</v>
      </c>
      <c r="C8805" s="39" t="str">
        <f>IFERROR(__xludf.DUMMYFUNCTION("IF(ISBETWEEN(B8805,60,69), ""Old"", IF(ISBETWEEN(B8805, 20, 29), ""Young"", ""Other""))"),"Other")</f>
        <v>Other</v>
      </c>
    </row>
    <row r="8806" hidden="1">
      <c r="A8806" s="40">
        <v>27068.0</v>
      </c>
      <c r="B8806" s="39">
        <f t="shared" si="1"/>
        <v>47</v>
      </c>
      <c r="C8806" s="39" t="str">
        <f>IFERROR(__xludf.DUMMYFUNCTION("IF(ISBETWEEN(B8806,60,69), ""Old"", IF(ISBETWEEN(B8806, 20, 29), ""Young"", ""Other""))"),"Other")</f>
        <v>Other</v>
      </c>
    </row>
    <row r="8807" hidden="1">
      <c r="A8807" s="40">
        <v>27069.0</v>
      </c>
      <c r="B8807" s="39">
        <f t="shared" si="1"/>
        <v>47</v>
      </c>
      <c r="C8807" s="39" t="str">
        <f>IFERROR(__xludf.DUMMYFUNCTION("IF(ISBETWEEN(B8807,60,69), ""Old"", IF(ISBETWEEN(B8807, 20, 29), ""Young"", ""Other""))"),"Other")</f>
        <v>Other</v>
      </c>
    </row>
    <row r="8808" hidden="1">
      <c r="A8808" s="40">
        <v>27070.0</v>
      </c>
      <c r="B8808" s="39">
        <f t="shared" si="1"/>
        <v>47</v>
      </c>
      <c r="C8808" s="39" t="str">
        <f>IFERROR(__xludf.DUMMYFUNCTION("IF(ISBETWEEN(B8808,60,69), ""Old"", IF(ISBETWEEN(B8808, 20, 29), ""Young"", ""Other""))"),"Other")</f>
        <v>Other</v>
      </c>
    </row>
    <row r="8809" hidden="1">
      <c r="A8809" s="40">
        <v>27071.0</v>
      </c>
      <c r="B8809" s="39">
        <f t="shared" si="1"/>
        <v>47</v>
      </c>
      <c r="C8809" s="39" t="str">
        <f>IFERROR(__xludf.DUMMYFUNCTION("IF(ISBETWEEN(B8809,60,69), ""Old"", IF(ISBETWEEN(B8809, 20, 29), ""Young"", ""Other""))"),"Other")</f>
        <v>Other</v>
      </c>
    </row>
    <row r="8810" hidden="1">
      <c r="A8810" s="40">
        <v>27072.0</v>
      </c>
      <c r="B8810" s="39">
        <f t="shared" si="1"/>
        <v>47</v>
      </c>
      <c r="C8810" s="39" t="str">
        <f>IFERROR(__xludf.DUMMYFUNCTION("IF(ISBETWEEN(B8810,60,69), ""Old"", IF(ISBETWEEN(B8810, 20, 29), ""Young"", ""Other""))"),"Other")</f>
        <v>Other</v>
      </c>
    </row>
    <row r="8811" hidden="1">
      <c r="A8811" s="40">
        <v>27073.0</v>
      </c>
      <c r="B8811" s="39">
        <f t="shared" si="1"/>
        <v>47</v>
      </c>
      <c r="C8811" s="39" t="str">
        <f>IFERROR(__xludf.DUMMYFUNCTION("IF(ISBETWEEN(B8811,60,69), ""Old"", IF(ISBETWEEN(B8811, 20, 29), ""Young"", ""Other""))"),"Other")</f>
        <v>Other</v>
      </c>
    </row>
    <row r="8812" hidden="1">
      <c r="A8812" s="40">
        <v>27074.0</v>
      </c>
      <c r="B8812" s="39">
        <f t="shared" si="1"/>
        <v>47</v>
      </c>
      <c r="C8812" s="39" t="str">
        <f>IFERROR(__xludf.DUMMYFUNCTION("IF(ISBETWEEN(B8812,60,69), ""Old"", IF(ISBETWEEN(B8812, 20, 29), ""Young"", ""Other""))"),"Other")</f>
        <v>Other</v>
      </c>
    </row>
    <row r="8813" hidden="1">
      <c r="A8813" s="40">
        <v>27075.0</v>
      </c>
      <c r="B8813" s="39">
        <f t="shared" si="1"/>
        <v>47</v>
      </c>
      <c r="C8813" s="39" t="str">
        <f>IFERROR(__xludf.DUMMYFUNCTION("IF(ISBETWEEN(B8813,60,69), ""Old"", IF(ISBETWEEN(B8813, 20, 29), ""Young"", ""Other""))"),"Other")</f>
        <v>Other</v>
      </c>
    </row>
    <row r="8814" hidden="1">
      <c r="A8814" s="40">
        <v>27076.0</v>
      </c>
      <c r="B8814" s="39">
        <f t="shared" si="1"/>
        <v>47</v>
      </c>
      <c r="C8814" s="39" t="str">
        <f>IFERROR(__xludf.DUMMYFUNCTION("IF(ISBETWEEN(B8814,60,69), ""Old"", IF(ISBETWEEN(B8814, 20, 29), ""Young"", ""Other""))"),"Other")</f>
        <v>Other</v>
      </c>
    </row>
    <row r="8815" hidden="1">
      <c r="A8815" s="40">
        <v>27077.0</v>
      </c>
      <c r="B8815" s="39">
        <f t="shared" si="1"/>
        <v>47</v>
      </c>
      <c r="C8815" s="39" t="str">
        <f>IFERROR(__xludf.DUMMYFUNCTION("IF(ISBETWEEN(B8815,60,69), ""Old"", IF(ISBETWEEN(B8815, 20, 29), ""Young"", ""Other""))"),"Other")</f>
        <v>Other</v>
      </c>
    </row>
    <row r="8816" hidden="1">
      <c r="A8816" s="40">
        <v>27078.0</v>
      </c>
      <c r="B8816" s="39">
        <f t="shared" si="1"/>
        <v>47</v>
      </c>
      <c r="C8816" s="39" t="str">
        <f>IFERROR(__xludf.DUMMYFUNCTION("IF(ISBETWEEN(B8816,60,69), ""Old"", IF(ISBETWEEN(B8816, 20, 29), ""Young"", ""Other""))"),"Other")</f>
        <v>Other</v>
      </c>
    </row>
    <row r="8817" hidden="1">
      <c r="A8817" s="40">
        <v>27079.0</v>
      </c>
      <c r="B8817" s="39">
        <f t="shared" si="1"/>
        <v>47</v>
      </c>
      <c r="C8817" s="39" t="str">
        <f>IFERROR(__xludf.DUMMYFUNCTION("IF(ISBETWEEN(B8817,60,69), ""Old"", IF(ISBETWEEN(B8817, 20, 29), ""Young"", ""Other""))"),"Other")</f>
        <v>Other</v>
      </c>
    </row>
    <row r="8818" hidden="1">
      <c r="A8818" s="40">
        <v>27080.0</v>
      </c>
      <c r="B8818" s="39">
        <f t="shared" si="1"/>
        <v>47</v>
      </c>
      <c r="C8818" s="39" t="str">
        <f>IFERROR(__xludf.DUMMYFUNCTION("IF(ISBETWEEN(B8818,60,69), ""Old"", IF(ISBETWEEN(B8818, 20, 29), ""Young"", ""Other""))"),"Other")</f>
        <v>Other</v>
      </c>
    </row>
    <row r="8819" hidden="1">
      <c r="A8819" s="40">
        <v>27081.0</v>
      </c>
      <c r="B8819" s="39">
        <f t="shared" si="1"/>
        <v>47</v>
      </c>
      <c r="C8819" s="39" t="str">
        <f>IFERROR(__xludf.DUMMYFUNCTION("IF(ISBETWEEN(B8819,60,69), ""Old"", IF(ISBETWEEN(B8819, 20, 29), ""Young"", ""Other""))"),"Other")</f>
        <v>Other</v>
      </c>
    </row>
    <row r="8820" hidden="1">
      <c r="A8820" s="40">
        <v>27082.0</v>
      </c>
      <c r="B8820" s="39">
        <f t="shared" si="1"/>
        <v>47</v>
      </c>
      <c r="C8820" s="39" t="str">
        <f>IFERROR(__xludf.DUMMYFUNCTION("IF(ISBETWEEN(B8820,60,69), ""Old"", IF(ISBETWEEN(B8820, 20, 29), ""Young"", ""Other""))"),"Other")</f>
        <v>Other</v>
      </c>
    </row>
    <row r="8821" hidden="1">
      <c r="A8821" s="40">
        <v>27083.0</v>
      </c>
      <c r="B8821" s="39">
        <f t="shared" si="1"/>
        <v>47</v>
      </c>
      <c r="C8821" s="39" t="str">
        <f>IFERROR(__xludf.DUMMYFUNCTION("IF(ISBETWEEN(B8821,60,69), ""Old"", IF(ISBETWEEN(B8821, 20, 29), ""Young"", ""Other""))"),"Other")</f>
        <v>Other</v>
      </c>
    </row>
    <row r="8822" hidden="1">
      <c r="A8822" s="40">
        <v>27084.0</v>
      </c>
      <c r="B8822" s="39">
        <f t="shared" si="1"/>
        <v>47</v>
      </c>
      <c r="C8822" s="39" t="str">
        <f>IFERROR(__xludf.DUMMYFUNCTION("IF(ISBETWEEN(B8822,60,69), ""Old"", IF(ISBETWEEN(B8822, 20, 29), ""Young"", ""Other""))"),"Other")</f>
        <v>Other</v>
      </c>
    </row>
    <row r="8823" hidden="1">
      <c r="A8823" s="40">
        <v>27085.0</v>
      </c>
      <c r="B8823" s="39">
        <f t="shared" si="1"/>
        <v>47</v>
      </c>
      <c r="C8823" s="39" t="str">
        <f>IFERROR(__xludf.DUMMYFUNCTION("IF(ISBETWEEN(B8823,60,69), ""Old"", IF(ISBETWEEN(B8823, 20, 29), ""Young"", ""Other""))"),"Other")</f>
        <v>Other</v>
      </c>
    </row>
    <row r="8824" hidden="1">
      <c r="A8824" s="40">
        <v>27086.0</v>
      </c>
      <c r="B8824" s="39">
        <f t="shared" si="1"/>
        <v>47</v>
      </c>
      <c r="C8824" s="39" t="str">
        <f>IFERROR(__xludf.DUMMYFUNCTION("IF(ISBETWEEN(B8824,60,69), ""Old"", IF(ISBETWEEN(B8824, 20, 29), ""Young"", ""Other""))"),"Other")</f>
        <v>Other</v>
      </c>
    </row>
    <row r="8825" hidden="1">
      <c r="A8825" s="40">
        <v>27087.0</v>
      </c>
      <c r="B8825" s="39">
        <f t="shared" si="1"/>
        <v>47</v>
      </c>
      <c r="C8825" s="39" t="str">
        <f>IFERROR(__xludf.DUMMYFUNCTION("IF(ISBETWEEN(B8825,60,69), ""Old"", IF(ISBETWEEN(B8825, 20, 29), ""Young"", ""Other""))"),"Other")</f>
        <v>Other</v>
      </c>
    </row>
    <row r="8826" hidden="1">
      <c r="A8826" s="40">
        <v>27088.0</v>
      </c>
      <c r="B8826" s="39">
        <f t="shared" si="1"/>
        <v>47</v>
      </c>
      <c r="C8826" s="39" t="str">
        <f>IFERROR(__xludf.DUMMYFUNCTION("IF(ISBETWEEN(B8826,60,69), ""Old"", IF(ISBETWEEN(B8826, 20, 29), ""Young"", ""Other""))"),"Other")</f>
        <v>Other</v>
      </c>
    </row>
    <row r="8827" hidden="1">
      <c r="A8827" s="40">
        <v>27089.0</v>
      </c>
      <c r="B8827" s="39">
        <f t="shared" si="1"/>
        <v>47</v>
      </c>
      <c r="C8827" s="39" t="str">
        <f>IFERROR(__xludf.DUMMYFUNCTION("IF(ISBETWEEN(B8827,60,69), ""Old"", IF(ISBETWEEN(B8827, 20, 29), ""Young"", ""Other""))"),"Other")</f>
        <v>Other</v>
      </c>
    </row>
    <row r="8828" hidden="1">
      <c r="A8828" s="40">
        <v>27090.0</v>
      </c>
      <c r="B8828" s="39">
        <f t="shared" si="1"/>
        <v>47</v>
      </c>
      <c r="C8828" s="39" t="str">
        <f>IFERROR(__xludf.DUMMYFUNCTION("IF(ISBETWEEN(B8828,60,69), ""Old"", IF(ISBETWEEN(B8828, 20, 29), ""Young"", ""Other""))"),"Other")</f>
        <v>Other</v>
      </c>
    </row>
    <row r="8829" hidden="1">
      <c r="A8829" s="40">
        <v>27091.0</v>
      </c>
      <c r="B8829" s="39">
        <f t="shared" si="1"/>
        <v>47</v>
      </c>
      <c r="C8829" s="39" t="str">
        <f>IFERROR(__xludf.DUMMYFUNCTION("IF(ISBETWEEN(B8829,60,69), ""Old"", IF(ISBETWEEN(B8829, 20, 29), ""Young"", ""Other""))"),"Other")</f>
        <v>Other</v>
      </c>
    </row>
    <row r="8830" hidden="1">
      <c r="A8830" s="40">
        <v>27092.0</v>
      </c>
      <c r="B8830" s="39">
        <f t="shared" si="1"/>
        <v>47</v>
      </c>
      <c r="C8830" s="39" t="str">
        <f>IFERROR(__xludf.DUMMYFUNCTION("IF(ISBETWEEN(B8830,60,69), ""Old"", IF(ISBETWEEN(B8830, 20, 29), ""Young"", ""Other""))"),"Other")</f>
        <v>Other</v>
      </c>
    </row>
    <row r="8831" hidden="1">
      <c r="A8831" s="40">
        <v>27093.0</v>
      </c>
      <c r="B8831" s="39">
        <f t="shared" si="1"/>
        <v>47</v>
      </c>
      <c r="C8831" s="39" t="str">
        <f>IFERROR(__xludf.DUMMYFUNCTION("IF(ISBETWEEN(B8831,60,69), ""Old"", IF(ISBETWEEN(B8831, 20, 29), ""Young"", ""Other""))"),"Other")</f>
        <v>Other</v>
      </c>
    </row>
    <row r="8832" hidden="1">
      <c r="A8832" s="40">
        <v>27094.0</v>
      </c>
      <c r="B8832" s="39">
        <f t="shared" si="1"/>
        <v>47</v>
      </c>
      <c r="C8832" s="39" t="str">
        <f>IFERROR(__xludf.DUMMYFUNCTION("IF(ISBETWEEN(B8832,60,69), ""Old"", IF(ISBETWEEN(B8832, 20, 29), ""Young"", ""Other""))"),"Other")</f>
        <v>Other</v>
      </c>
    </row>
    <row r="8833" hidden="1">
      <c r="A8833" s="40">
        <v>27095.0</v>
      </c>
      <c r="B8833" s="39">
        <f t="shared" si="1"/>
        <v>47</v>
      </c>
      <c r="C8833" s="39" t="str">
        <f>IFERROR(__xludf.DUMMYFUNCTION("IF(ISBETWEEN(B8833,60,69), ""Old"", IF(ISBETWEEN(B8833, 20, 29), ""Young"", ""Other""))"),"Other")</f>
        <v>Other</v>
      </c>
    </row>
    <row r="8834" hidden="1">
      <c r="A8834" s="40">
        <v>27096.0</v>
      </c>
      <c r="B8834" s="39">
        <f t="shared" si="1"/>
        <v>47</v>
      </c>
      <c r="C8834" s="39" t="str">
        <f>IFERROR(__xludf.DUMMYFUNCTION("IF(ISBETWEEN(B8834,60,69), ""Old"", IF(ISBETWEEN(B8834, 20, 29), ""Young"", ""Other""))"),"Other")</f>
        <v>Other</v>
      </c>
    </row>
    <row r="8835" hidden="1">
      <c r="A8835" s="40">
        <v>27097.0</v>
      </c>
      <c r="B8835" s="39">
        <f t="shared" si="1"/>
        <v>47</v>
      </c>
      <c r="C8835" s="39" t="str">
        <f>IFERROR(__xludf.DUMMYFUNCTION("IF(ISBETWEEN(B8835,60,69), ""Old"", IF(ISBETWEEN(B8835, 20, 29), ""Young"", ""Other""))"),"Other")</f>
        <v>Other</v>
      </c>
    </row>
    <row r="8836" hidden="1">
      <c r="A8836" s="40">
        <v>27098.0</v>
      </c>
      <c r="B8836" s="39">
        <f t="shared" si="1"/>
        <v>47</v>
      </c>
      <c r="C8836" s="39" t="str">
        <f>IFERROR(__xludf.DUMMYFUNCTION("IF(ISBETWEEN(B8836,60,69), ""Old"", IF(ISBETWEEN(B8836, 20, 29), ""Young"", ""Other""))"),"Other")</f>
        <v>Other</v>
      </c>
    </row>
    <row r="8837" hidden="1">
      <c r="A8837" s="40">
        <v>27099.0</v>
      </c>
      <c r="B8837" s="39">
        <f t="shared" si="1"/>
        <v>47</v>
      </c>
      <c r="C8837" s="39" t="str">
        <f>IFERROR(__xludf.DUMMYFUNCTION("IF(ISBETWEEN(B8837,60,69), ""Old"", IF(ISBETWEEN(B8837, 20, 29), ""Young"", ""Other""))"),"Other")</f>
        <v>Other</v>
      </c>
    </row>
    <row r="8838" hidden="1">
      <c r="A8838" s="40">
        <v>27100.0</v>
      </c>
      <c r="B8838" s="39">
        <f t="shared" si="1"/>
        <v>47</v>
      </c>
      <c r="C8838" s="39" t="str">
        <f>IFERROR(__xludf.DUMMYFUNCTION("IF(ISBETWEEN(B8838,60,69), ""Old"", IF(ISBETWEEN(B8838, 20, 29), ""Young"", ""Other""))"),"Other")</f>
        <v>Other</v>
      </c>
    </row>
    <row r="8839" hidden="1">
      <c r="A8839" s="40">
        <v>27101.0</v>
      </c>
      <c r="B8839" s="39">
        <f t="shared" si="1"/>
        <v>47</v>
      </c>
      <c r="C8839" s="39" t="str">
        <f>IFERROR(__xludf.DUMMYFUNCTION("IF(ISBETWEEN(B8839,60,69), ""Old"", IF(ISBETWEEN(B8839, 20, 29), ""Young"", ""Other""))"),"Other")</f>
        <v>Other</v>
      </c>
    </row>
    <row r="8840" hidden="1">
      <c r="A8840" s="40">
        <v>27102.0</v>
      </c>
      <c r="B8840" s="39">
        <f t="shared" si="1"/>
        <v>47</v>
      </c>
      <c r="C8840" s="39" t="str">
        <f>IFERROR(__xludf.DUMMYFUNCTION("IF(ISBETWEEN(B8840,60,69), ""Old"", IF(ISBETWEEN(B8840, 20, 29), ""Young"", ""Other""))"),"Other")</f>
        <v>Other</v>
      </c>
    </row>
    <row r="8841" hidden="1">
      <c r="A8841" s="40">
        <v>27103.0</v>
      </c>
      <c r="B8841" s="39">
        <f t="shared" si="1"/>
        <v>47</v>
      </c>
      <c r="C8841" s="39" t="str">
        <f>IFERROR(__xludf.DUMMYFUNCTION("IF(ISBETWEEN(B8841,60,69), ""Old"", IF(ISBETWEEN(B8841, 20, 29), ""Young"", ""Other""))"),"Other")</f>
        <v>Other</v>
      </c>
    </row>
    <row r="8842" hidden="1">
      <c r="A8842" s="40">
        <v>27104.0</v>
      </c>
      <c r="B8842" s="39">
        <f t="shared" si="1"/>
        <v>47</v>
      </c>
      <c r="C8842" s="39" t="str">
        <f>IFERROR(__xludf.DUMMYFUNCTION("IF(ISBETWEEN(B8842,60,69), ""Old"", IF(ISBETWEEN(B8842, 20, 29), ""Young"", ""Other""))"),"Other")</f>
        <v>Other</v>
      </c>
    </row>
    <row r="8843" hidden="1">
      <c r="A8843" s="40">
        <v>27105.0</v>
      </c>
      <c r="B8843" s="39">
        <f t="shared" si="1"/>
        <v>47</v>
      </c>
      <c r="C8843" s="39" t="str">
        <f>IFERROR(__xludf.DUMMYFUNCTION("IF(ISBETWEEN(B8843,60,69), ""Old"", IF(ISBETWEEN(B8843, 20, 29), ""Young"", ""Other""))"),"Other")</f>
        <v>Other</v>
      </c>
    </row>
    <row r="8844" hidden="1">
      <c r="A8844" s="40">
        <v>27106.0</v>
      </c>
      <c r="B8844" s="39">
        <f t="shared" si="1"/>
        <v>47</v>
      </c>
      <c r="C8844" s="39" t="str">
        <f>IFERROR(__xludf.DUMMYFUNCTION("IF(ISBETWEEN(B8844,60,69), ""Old"", IF(ISBETWEEN(B8844, 20, 29), ""Young"", ""Other""))"),"Other")</f>
        <v>Other</v>
      </c>
    </row>
    <row r="8845" hidden="1">
      <c r="A8845" s="40">
        <v>27107.0</v>
      </c>
      <c r="B8845" s="39">
        <f t="shared" si="1"/>
        <v>47</v>
      </c>
      <c r="C8845" s="39" t="str">
        <f>IFERROR(__xludf.DUMMYFUNCTION("IF(ISBETWEEN(B8845,60,69), ""Old"", IF(ISBETWEEN(B8845, 20, 29), ""Young"", ""Other""))"),"Other")</f>
        <v>Other</v>
      </c>
    </row>
    <row r="8846" hidden="1">
      <c r="A8846" s="40">
        <v>27108.0</v>
      </c>
      <c r="B8846" s="39">
        <f t="shared" si="1"/>
        <v>47</v>
      </c>
      <c r="C8846" s="39" t="str">
        <f>IFERROR(__xludf.DUMMYFUNCTION("IF(ISBETWEEN(B8846,60,69), ""Old"", IF(ISBETWEEN(B8846, 20, 29), ""Young"", ""Other""))"),"Other")</f>
        <v>Other</v>
      </c>
    </row>
    <row r="8847" hidden="1">
      <c r="A8847" s="40">
        <v>27109.0</v>
      </c>
      <c r="B8847" s="39">
        <f t="shared" si="1"/>
        <v>47</v>
      </c>
      <c r="C8847" s="39" t="str">
        <f>IFERROR(__xludf.DUMMYFUNCTION("IF(ISBETWEEN(B8847,60,69), ""Old"", IF(ISBETWEEN(B8847, 20, 29), ""Young"", ""Other""))"),"Other")</f>
        <v>Other</v>
      </c>
    </row>
    <row r="8848" hidden="1">
      <c r="A8848" s="40">
        <v>27110.0</v>
      </c>
      <c r="B8848" s="39">
        <f t="shared" si="1"/>
        <v>47</v>
      </c>
      <c r="C8848" s="39" t="str">
        <f>IFERROR(__xludf.DUMMYFUNCTION("IF(ISBETWEEN(B8848,60,69), ""Old"", IF(ISBETWEEN(B8848, 20, 29), ""Young"", ""Other""))"),"Other")</f>
        <v>Other</v>
      </c>
    </row>
    <row r="8849" hidden="1">
      <c r="A8849" s="40">
        <v>27111.0</v>
      </c>
      <c r="B8849" s="39">
        <f t="shared" si="1"/>
        <v>47</v>
      </c>
      <c r="C8849" s="39" t="str">
        <f>IFERROR(__xludf.DUMMYFUNCTION("IF(ISBETWEEN(B8849,60,69), ""Old"", IF(ISBETWEEN(B8849, 20, 29), ""Young"", ""Other""))"),"Other")</f>
        <v>Other</v>
      </c>
    </row>
    <row r="8850" hidden="1">
      <c r="A8850" s="40">
        <v>27112.0</v>
      </c>
      <c r="B8850" s="39">
        <f t="shared" si="1"/>
        <v>47</v>
      </c>
      <c r="C8850" s="39" t="str">
        <f>IFERROR(__xludf.DUMMYFUNCTION("IF(ISBETWEEN(B8850,60,69), ""Old"", IF(ISBETWEEN(B8850, 20, 29), ""Young"", ""Other""))"),"Other")</f>
        <v>Other</v>
      </c>
    </row>
    <row r="8851" hidden="1">
      <c r="A8851" s="40">
        <v>27113.0</v>
      </c>
      <c r="B8851" s="39">
        <f t="shared" si="1"/>
        <v>47</v>
      </c>
      <c r="C8851" s="39" t="str">
        <f>IFERROR(__xludf.DUMMYFUNCTION("IF(ISBETWEEN(B8851,60,69), ""Old"", IF(ISBETWEEN(B8851, 20, 29), ""Young"", ""Other""))"),"Other")</f>
        <v>Other</v>
      </c>
    </row>
    <row r="8852" hidden="1">
      <c r="A8852" s="40">
        <v>27114.0</v>
      </c>
      <c r="B8852" s="39">
        <f t="shared" si="1"/>
        <v>47</v>
      </c>
      <c r="C8852" s="39" t="str">
        <f>IFERROR(__xludf.DUMMYFUNCTION("IF(ISBETWEEN(B8852,60,69), ""Old"", IF(ISBETWEEN(B8852, 20, 29), ""Young"", ""Other""))"),"Other")</f>
        <v>Other</v>
      </c>
    </row>
    <row r="8853" hidden="1">
      <c r="A8853" s="40">
        <v>27115.0</v>
      </c>
      <c r="B8853" s="39">
        <f t="shared" si="1"/>
        <v>47</v>
      </c>
      <c r="C8853" s="39" t="str">
        <f>IFERROR(__xludf.DUMMYFUNCTION("IF(ISBETWEEN(B8853,60,69), ""Old"", IF(ISBETWEEN(B8853, 20, 29), ""Young"", ""Other""))"),"Other")</f>
        <v>Other</v>
      </c>
    </row>
    <row r="8854" hidden="1">
      <c r="A8854" s="40">
        <v>27116.0</v>
      </c>
      <c r="B8854" s="39">
        <f t="shared" si="1"/>
        <v>47</v>
      </c>
      <c r="C8854" s="39" t="str">
        <f>IFERROR(__xludf.DUMMYFUNCTION("IF(ISBETWEEN(B8854,60,69), ""Old"", IF(ISBETWEEN(B8854, 20, 29), ""Young"", ""Other""))"),"Other")</f>
        <v>Other</v>
      </c>
    </row>
    <row r="8855" hidden="1">
      <c r="A8855" s="40">
        <v>27117.0</v>
      </c>
      <c r="B8855" s="39">
        <f t="shared" si="1"/>
        <v>47</v>
      </c>
      <c r="C8855" s="39" t="str">
        <f>IFERROR(__xludf.DUMMYFUNCTION("IF(ISBETWEEN(B8855,60,69), ""Old"", IF(ISBETWEEN(B8855, 20, 29), ""Young"", ""Other""))"),"Other")</f>
        <v>Other</v>
      </c>
    </row>
    <row r="8856" hidden="1">
      <c r="A8856" s="40">
        <v>27118.0</v>
      </c>
      <c r="B8856" s="39">
        <f t="shared" si="1"/>
        <v>47</v>
      </c>
      <c r="C8856" s="39" t="str">
        <f>IFERROR(__xludf.DUMMYFUNCTION("IF(ISBETWEEN(B8856,60,69), ""Old"", IF(ISBETWEEN(B8856, 20, 29), ""Young"", ""Other""))"),"Other")</f>
        <v>Other</v>
      </c>
    </row>
    <row r="8857" hidden="1">
      <c r="A8857" s="40">
        <v>27119.0</v>
      </c>
      <c r="B8857" s="39">
        <f t="shared" si="1"/>
        <v>47</v>
      </c>
      <c r="C8857" s="39" t="str">
        <f>IFERROR(__xludf.DUMMYFUNCTION("IF(ISBETWEEN(B8857,60,69), ""Old"", IF(ISBETWEEN(B8857, 20, 29), ""Young"", ""Other""))"),"Other")</f>
        <v>Other</v>
      </c>
    </row>
    <row r="8858" hidden="1">
      <c r="A8858" s="40">
        <v>27120.0</v>
      </c>
      <c r="B8858" s="39">
        <f t="shared" si="1"/>
        <v>47</v>
      </c>
      <c r="C8858" s="39" t="str">
        <f>IFERROR(__xludf.DUMMYFUNCTION("IF(ISBETWEEN(B8858,60,69), ""Old"", IF(ISBETWEEN(B8858, 20, 29), ""Young"", ""Other""))"),"Other")</f>
        <v>Other</v>
      </c>
    </row>
    <row r="8859" hidden="1">
      <c r="A8859" s="40">
        <v>27121.0</v>
      </c>
      <c r="B8859" s="39">
        <f t="shared" si="1"/>
        <v>47</v>
      </c>
      <c r="C8859" s="39" t="str">
        <f>IFERROR(__xludf.DUMMYFUNCTION("IF(ISBETWEEN(B8859,60,69), ""Old"", IF(ISBETWEEN(B8859, 20, 29), ""Young"", ""Other""))"),"Other")</f>
        <v>Other</v>
      </c>
    </row>
    <row r="8860" hidden="1">
      <c r="A8860" s="40">
        <v>27122.0</v>
      </c>
      <c r="B8860" s="39">
        <f t="shared" si="1"/>
        <v>47</v>
      </c>
      <c r="C8860" s="39" t="str">
        <f>IFERROR(__xludf.DUMMYFUNCTION("IF(ISBETWEEN(B8860,60,69), ""Old"", IF(ISBETWEEN(B8860, 20, 29), ""Young"", ""Other""))"),"Other")</f>
        <v>Other</v>
      </c>
    </row>
    <row r="8861" hidden="1">
      <c r="A8861" s="40">
        <v>27123.0</v>
      </c>
      <c r="B8861" s="39">
        <f t="shared" si="1"/>
        <v>47</v>
      </c>
      <c r="C8861" s="39" t="str">
        <f>IFERROR(__xludf.DUMMYFUNCTION("IF(ISBETWEEN(B8861,60,69), ""Old"", IF(ISBETWEEN(B8861, 20, 29), ""Young"", ""Other""))"),"Other")</f>
        <v>Other</v>
      </c>
    </row>
    <row r="8862" hidden="1">
      <c r="A8862" s="40">
        <v>27124.0</v>
      </c>
      <c r="B8862" s="39">
        <f t="shared" si="1"/>
        <v>47</v>
      </c>
      <c r="C8862" s="39" t="str">
        <f>IFERROR(__xludf.DUMMYFUNCTION("IF(ISBETWEEN(B8862,60,69), ""Old"", IF(ISBETWEEN(B8862, 20, 29), ""Young"", ""Other""))"),"Other")</f>
        <v>Other</v>
      </c>
    </row>
    <row r="8863" hidden="1">
      <c r="A8863" s="40">
        <v>27125.0</v>
      </c>
      <c r="B8863" s="39">
        <f t="shared" si="1"/>
        <v>47</v>
      </c>
      <c r="C8863" s="39" t="str">
        <f>IFERROR(__xludf.DUMMYFUNCTION("IF(ISBETWEEN(B8863,60,69), ""Old"", IF(ISBETWEEN(B8863, 20, 29), ""Young"", ""Other""))"),"Other")</f>
        <v>Other</v>
      </c>
    </row>
    <row r="8864" hidden="1">
      <c r="A8864" s="40">
        <v>27126.0</v>
      </c>
      <c r="B8864" s="39">
        <f t="shared" si="1"/>
        <v>47</v>
      </c>
      <c r="C8864" s="39" t="str">
        <f>IFERROR(__xludf.DUMMYFUNCTION("IF(ISBETWEEN(B8864,60,69), ""Old"", IF(ISBETWEEN(B8864, 20, 29), ""Young"", ""Other""))"),"Other")</f>
        <v>Other</v>
      </c>
    </row>
    <row r="8865" hidden="1">
      <c r="A8865" s="40">
        <v>27127.0</v>
      </c>
      <c r="B8865" s="39">
        <f t="shared" si="1"/>
        <v>47</v>
      </c>
      <c r="C8865" s="39" t="str">
        <f>IFERROR(__xludf.DUMMYFUNCTION("IF(ISBETWEEN(B8865,60,69), ""Old"", IF(ISBETWEEN(B8865, 20, 29), ""Young"", ""Other""))"),"Other")</f>
        <v>Other</v>
      </c>
    </row>
    <row r="8866" hidden="1">
      <c r="A8866" s="40">
        <v>27128.0</v>
      </c>
      <c r="B8866" s="39">
        <f t="shared" si="1"/>
        <v>47</v>
      </c>
      <c r="C8866" s="39" t="str">
        <f>IFERROR(__xludf.DUMMYFUNCTION("IF(ISBETWEEN(B8866,60,69), ""Old"", IF(ISBETWEEN(B8866, 20, 29), ""Young"", ""Other""))"),"Other")</f>
        <v>Other</v>
      </c>
    </row>
    <row r="8867" hidden="1">
      <c r="A8867" s="40">
        <v>27129.0</v>
      </c>
      <c r="B8867" s="39">
        <f t="shared" si="1"/>
        <v>47</v>
      </c>
      <c r="C8867" s="39" t="str">
        <f>IFERROR(__xludf.DUMMYFUNCTION("IF(ISBETWEEN(B8867,60,69), ""Old"", IF(ISBETWEEN(B8867, 20, 29), ""Young"", ""Other""))"),"Other")</f>
        <v>Other</v>
      </c>
    </row>
    <row r="8868" hidden="1">
      <c r="A8868" s="40">
        <v>27130.0</v>
      </c>
      <c r="B8868" s="39">
        <f t="shared" si="1"/>
        <v>47</v>
      </c>
      <c r="C8868" s="39" t="str">
        <f>IFERROR(__xludf.DUMMYFUNCTION("IF(ISBETWEEN(B8868,60,69), ""Old"", IF(ISBETWEEN(B8868, 20, 29), ""Young"", ""Other""))"),"Other")</f>
        <v>Other</v>
      </c>
    </row>
    <row r="8869" hidden="1">
      <c r="A8869" s="40">
        <v>27131.0</v>
      </c>
      <c r="B8869" s="39">
        <f t="shared" si="1"/>
        <v>47</v>
      </c>
      <c r="C8869" s="39" t="str">
        <f>IFERROR(__xludf.DUMMYFUNCTION("IF(ISBETWEEN(B8869,60,69), ""Old"", IF(ISBETWEEN(B8869, 20, 29), ""Young"", ""Other""))"),"Other")</f>
        <v>Other</v>
      </c>
    </row>
    <row r="8870" hidden="1">
      <c r="A8870" s="40">
        <v>27132.0</v>
      </c>
      <c r="B8870" s="39">
        <f t="shared" si="1"/>
        <v>47</v>
      </c>
      <c r="C8870" s="39" t="str">
        <f>IFERROR(__xludf.DUMMYFUNCTION("IF(ISBETWEEN(B8870,60,69), ""Old"", IF(ISBETWEEN(B8870, 20, 29), ""Young"", ""Other""))"),"Other")</f>
        <v>Other</v>
      </c>
    </row>
    <row r="8871" hidden="1">
      <c r="A8871" s="40">
        <v>27133.0</v>
      </c>
      <c r="B8871" s="39">
        <f t="shared" si="1"/>
        <v>47</v>
      </c>
      <c r="C8871" s="39" t="str">
        <f>IFERROR(__xludf.DUMMYFUNCTION("IF(ISBETWEEN(B8871,60,69), ""Old"", IF(ISBETWEEN(B8871, 20, 29), ""Young"", ""Other""))"),"Other")</f>
        <v>Other</v>
      </c>
    </row>
    <row r="8872" hidden="1">
      <c r="A8872" s="40">
        <v>27134.0</v>
      </c>
      <c r="B8872" s="39">
        <f t="shared" si="1"/>
        <v>47</v>
      </c>
      <c r="C8872" s="39" t="str">
        <f>IFERROR(__xludf.DUMMYFUNCTION("IF(ISBETWEEN(B8872,60,69), ""Old"", IF(ISBETWEEN(B8872, 20, 29), ""Young"", ""Other""))"),"Other")</f>
        <v>Other</v>
      </c>
    </row>
    <row r="8873" hidden="1">
      <c r="A8873" s="40">
        <v>27135.0</v>
      </c>
      <c r="B8873" s="39">
        <f t="shared" si="1"/>
        <v>47</v>
      </c>
      <c r="C8873" s="39" t="str">
        <f>IFERROR(__xludf.DUMMYFUNCTION("IF(ISBETWEEN(B8873,60,69), ""Old"", IF(ISBETWEEN(B8873, 20, 29), ""Young"", ""Other""))"),"Other")</f>
        <v>Other</v>
      </c>
    </row>
    <row r="8874" hidden="1">
      <c r="A8874" s="40">
        <v>27136.0</v>
      </c>
      <c r="B8874" s="39">
        <f t="shared" si="1"/>
        <v>47</v>
      </c>
      <c r="C8874" s="39" t="str">
        <f>IFERROR(__xludf.DUMMYFUNCTION("IF(ISBETWEEN(B8874,60,69), ""Old"", IF(ISBETWEEN(B8874, 20, 29), ""Young"", ""Other""))"),"Other")</f>
        <v>Other</v>
      </c>
    </row>
    <row r="8875" hidden="1">
      <c r="A8875" s="40">
        <v>27137.0</v>
      </c>
      <c r="B8875" s="39">
        <f t="shared" si="1"/>
        <v>47</v>
      </c>
      <c r="C8875" s="39" t="str">
        <f>IFERROR(__xludf.DUMMYFUNCTION("IF(ISBETWEEN(B8875,60,69), ""Old"", IF(ISBETWEEN(B8875, 20, 29), ""Young"", ""Other""))"),"Other")</f>
        <v>Other</v>
      </c>
    </row>
    <row r="8876" hidden="1">
      <c r="A8876" s="40">
        <v>27138.0</v>
      </c>
      <c r="B8876" s="39">
        <f t="shared" si="1"/>
        <v>47</v>
      </c>
      <c r="C8876" s="39" t="str">
        <f>IFERROR(__xludf.DUMMYFUNCTION("IF(ISBETWEEN(B8876,60,69), ""Old"", IF(ISBETWEEN(B8876, 20, 29), ""Young"", ""Other""))"),"Other")</f>
        <v>Other</v>
      </c>
    </row>
    <row r="8877" hidden="1">
      <c r="A8877" s="40">
        <v>27139.0</v>
      </c>
      <c r="B8877" s="39">
        <f t="shared" si="1"/>
        <v>47</v>
      </c>
      <c r="C8877" s="39" t="str">
        <f>IFERROR(__xludf.DUMMYFUNCTION("IF(ISBETWEEN(B8877,60,69), ""Old"", IF(ISBETWEEN(B8877, 20, 29), ""Young"", ""Other""))"),"Other")</f>
        <v>Other</v>
      </c>
    </row>
    <row r="8878" hidden="1">
      <c r="A8878" s="40">
        <v>27140.0</v>
      </c>
      <c r="B8878" s="39">
        <f t="shared" si="1"/>
        <v>47</v>
      </c>
      <c r="C8878" s="39" t="str">
        <f>IFERROR(__xludf.DUMMYFUNCTION("IF(ISBETWEEN(B8878,60,69), ""Old"", IF(ISBETWEEN(B8878, 20, 29), ""Young"", ""Other""))"),"Other")</f>
        <v>Other</v>
      </c>
    </row>
    <row r="8879" hidden="1">
      <c r="A8879" s="40">
        <v>27141.0</v>
      </c>
      <c r="B8879" s="39">
        <f t="shared" si="1"/>
        <v>47</v>
      </c>
      <c r="C8879" s="39" t="str">
        <f>IFERROR(__xludf.DUMMYFUNCTION("IF(ISBETWEEN(B8879,60,69), ""Old"", IF(ISBETWEEN(B8879, 20, 29), ""Young"", ""Other""))"),"Other")</f>
        <v>Other</v>
      </c>
    </row>
    <row r="8880" hidden="1">
      <c r="A8880" s="40">
        <v>27142.0</v>
      </c>
      <c r="B8880" s="39">
        <f t="shared" si="1"/>
        <v>47</v>
      </c>
      <c r="C8880" s="39" t="str">
        <f>IFERROR(__xludf.DUMMYFUNCTION("IF(ISBETWEEN(B8880,60,69), ""Old"", IF(ISBETWEEN(B8880, 20, 29), ""Young"", ""Other""))"),"Other")</f>
        <v>Other</v>
      </c>
    </row>
    <row r="8881" hidden="1">
      <c r="A8881" s="40">
        <v>27143.0</v>
      </c>
      <c r="B8881" s="39">
        <f t="shared" si="1"/>
        <v>47</v>
      </c>
      <c r="C8881" s="39" t="str">
        <f>IFERROR(__xludf.DUMMYFUNCTION("IF(ISBETWEEN(B8881,60,69), ""Old"", IF(ISBETWEEN(B8881, 20, 29), ""Young"", ""Other""))"),"Other")</f>
        <v>Other</v>
      </c>
    </row>
    <row r="8882" hidden="1">
      <c r="A8882" s="40">
        <v>27144.0</v>
      </c>
      <c r="B8882" s="39">
        <f t="shared" si="1"/>
        <v>47</v>
      </c>
      <c r="C8882" s="39" t="str">
        <f>IFERROR(__xludf.DUMMYFUNCTION("IF(ISBETWEEN(B8882,60,69), ""Old"", IF(ISBETWEEN(B8882, 20, 29), ""Young"", ""Other""))"),"Other")</f>
        <v>Other</v>
      </c>
    </row>
    <row r="8883" hidden="1">
      <c r="A8883" s="40">
        <v>27145.0</v>
      </c>
      <c r="B8883" s="39">
        <f t="shared" si="1"/>
        <v>47</v>
      </c>
      <c r="C8883" s="39" t="str">
        <f>IFERROR(__xludf.DUMMYFUNCTION("IF(ISBETWEEN(B8883,60,69), ""Old"", IF(ISBETWEEN(B8883, 20, 29), ""Young"", ""Other""))"),"Other")</f>
        <v>Other</v>
      </c>
    </row>
    <row r="8884" hidden="1">
      <c r="A8884" s="40">
        <v>27146.0</v>
      </c>
      <c r="B8884" s="39">
        <f t="shared" si="1"/>
        <v>47</v>
      </c>
      <c r="C8884" s="39" t="str">
        <f>IFERROR(__xludf.DUMMYFUNCTION("IF(ISBETWEEN(B8884,60,69), ""Old"", IF(ISBETWEEN(B8884, 20, 29), ""Young"", ""Other""))"),"Other")</f>
        <v>Other</v>
      </c>
    </row>
    <row r="8885" hidden="1">
      <c r="A8885" s="40">
        <v>27147.0</v>
      </c>
      <c r="B8885" s="39">
        <f t="shared" si="1"/>
        <v>47</v>
      </c>
      <c r="C8885" s="39" t="str">
        <f>IFERROR(__xludf.DUMMYFUNCTION("IF(ISBETWEEN(B8885,60,69), ""Old"", IF(ISBETWEEN(B8885, 20, 29), ""Young"", ""Other""))"),"Other")</f>
        <v>Other</v>
      </c>
    </row>
    <row r="8886" hidden="1">
      <c r="A8886" s="40">
        <v>27148.0</v>
      </c>
      <c r="B8886" s="39">
        <f t="shared" si="1"/>
        <v>47</v>
      </c>
      <c r="C8886" s="39" t="str">
        <f>IFERROR(__xludf.DUMMYFUNCTION("IF(ISBETWEEN(B8886,60,69), ""Old"", IF(ISBETWEEN(B8886, 20, 29), ""Young"", ""Other""))"),"Other")</f>
        <v>Other</v>
      </c>
    </row>
    <row r="8887" hidden="1">
      <c r="A8887" s="40">
        <v>27149.0</v>
      </c>
      <c r="B8887" s="39">
        <f t="shared" si="1"/>
        <v>47</v>
      </c>
      <c r="C8887" s="39" t="str">
        <f>IFERROR(__xludf.DUMMYFUNCTION("IF(ISBETWEEN(B8887,60,69), ""Old"", IF(ISBETWEEN(B8887, 20, 29), ""Young"", ""Other""))"),"Other")</f>
        <v>Other</v>
      </c>
    </row>
    <row r="8888" hidden="1">
      <c r="A8888" s="40">
        <v>27150.0</v>
      </c>
      <c r="B8888" s="39">
        <f t="shared" si="1"/>
        <v>47</v>
      </c>
      <c r="C8888" s="39" t="str">
        <f>IFERROR(__xludf.DUMMYFUNCTION("IF(ISBETWEEN(B8888,60,69), ""Old"", IF(ISBETWEEN(B8888, 20, 29), ""Young"", ""Other""))"),"Other")</f>
        <v>Other</v>
      </c>
    </row>
    <row r="8889" hidden="1">
      <c r="A8889" s="40">
        <v>27151.0</v>
      </c>
      <c r="B8889" s="39">
        <f t="shared" si="1"/>
        <v>47</v>
      </c>
      <c r="C8889" s="39" t="str">
        <f>IFERROR(__xludf.DUMMYFUNCTION("IF(ISBETWEEN(B8889,60,69), ""Old"", IF(ISBETWEEN(B8889, 20, 29), ""Young"", ""Other""))"),"Other")</f>
        <v>Other</v>
      </c>
    </row>
    <row r="8890" hidden="1">
      <c r="A8890" s="40">
        <v>27152.0</v>
      </c>
      <c r="B8890" s="39">
        <f t="shared" si="1"/>
        <v>47</v>
      </c>
      <c r="C8890" s="39" t="str">
        <f>IFERROR(__xludf.DUMMYFUNCTION("IF(ISBETWEEN(B8890,60,69), ""Old"", IF(ISBETWEEN(B8890, 20, 29), ""Young"", ""Other""))"),"Other")</f>
        <v>Other</v>
      </c>
    </row>
    <row r="8891" hidden="1">
      <c r="A8891" s="40">
        <v>27153.0</v>
      </c>
      <c r="B8891" s="39">
        <f t="shared" si="1"/>
        <v>47</v>
      </c>
      <c r="C8891" s="39" t="str">
        <f>IFERROR(__xludf.DUMMYFUNCTION("IF(ISBETWEEN(B8891,60,69), ""Old"", IF(ISBETWEEN(B8891, 20, 29), ""Young"", ""Other""))"),"Other")</f>
        <v>Other</v>
      </c>
    </row>
    <row r="8892" hidden="1">
      <c r="A8892" s="40">
        <v>27154.0</v>
      </c>
      <c r="B8892" s="39">
        <f t="shared" si="1"/>
        <v>47</v>
      </c>
      <c r="C8892" s="39" t="str">
        <f>IFERROR(__xludf.DUMMYFUNCTION("IF(ISBETWEEN(B8892,60,69), ""Old"", IF(ISBETWEEN(B8892, 20, 29), ""Young"", ""Other""))"),"Other")</f>
        <v>Other</v>
      </c>
    </row>
    <row r="8893" hidden="1">
      <c r="A8893" s="40">
        <v>27155.0</v>
      </c>
      <c r="B8893" s="39">
        <f t="shared" si="1"/>
        <v>47</v>
      </c>
      <c r="C8893" s="39" t="str">
        <f>IFERROR(__xludf.DUMMYFUNCTION("IF(ISBETWEEN(B8893,60,69), ""Old"", IF(ISBETWEEN(B8893, 20, 29), ""Young"", ""Other""))"),"Other")</f>
        <v>Other</v>
      </c>
    </row>
    <row r="8894" hidden="1">
      <c r="A8894" s="40">
        <v>27156.0</v>
      </c>
      <c r="B8894" s="39">
        <f t="shared" si="1"/>
        <v>47</v>
      </c>
      <c r="C8894" s="39" t="str">
        <f>IFERROR(__xludf.DUMMYFUNCTION("IF(ISBETWEEN(B8894,60,69), ""Old"", IF(ISBETWEEN(B8894, 20, 29), ""Young"", ""Other""))"),"Other")</f>
        <v>Other</v>
      </c>
    </row>
    <row r="8895" hidden="1">
      <c r="A8895" s="40">
        <v>27157.0</v>
      </c>
      <c r="B8895" s="39">
        <f t="shared" si="1"/>
        <v>47</v>
      </c>
      <c r="C8895" s="39" t="str">
        <f>IFERROR(__xludf.DUMMYFUNCTION("IF(ISBETWEEN(B8895,60,69), ""Old"", IF(ISBETWEEN(B8895, 20, 29), ""Young"", ""Other""))"),"Other")</f>
        <v>Other</v>
      </c>
    </row>
    <row r="8896" hidden="1">
      <c r="A8896" s="40">
        <v>27158.0</v>
      </c>
      <c r="B8896" s="39">
        <f t="shared" si="1"/>
        <v>47</v>
      </c>
      <c r="C8896" s="39" t="str">
        <f>IFERROR(__xludf.DUMMYFUNCTION("IF(ISBETWEEN(B8896,60,69), ""Old"", IF(ISBETWEEN(B8896, 20, 29), ""Young"", ""Other""))"),"Other")</f>
        <v>Other</v>
      </c>
    </row>
    <row r="8897" hidden="1">
      <c r="A8897" s="40">
        <v>27159.0</v>
      </c>
      <c r="B8897" s="39">
        <f t="shared" si="1"/>
        <v>47</v>
      </c>
      <c r="C8897" s="39" t="str">
        <f>IFERROR(__xludf.DUMMYFUNCTION("IF(ISBETWEEN(B8897,60,69), ""Old"", IF(ISBETWEEN(B8897, 20, 29), ""Young"", ""Other""))"),"Other")</f>
        <v>Other</v>
      </c>
    </row>
    <row r="8898" hidden="1">
      <c r="A8898" s="40">
        <v>27160.0</v>
      </c>
      <c r="B8898" s="39">
        <f t="shared" si="1"/>
        <v>47</v>
      </c>
      <c r="C8898" s="39" t="str">
        <f>IFERROR(__xludf.DUMMYFUNCTION("IF(ISBETWEEN(B8898,60,69), ""Old"", IF(ISBETWEEN(B8898, 20, 29), ""Young"", ""Other""))"),"Other")</f>
        <v>Other</v>
      </c>
    </row>
    <row r="8899" hidden="1">
      <c r="A8899" s="40">
        <v>27161.0</v>
      </c>
      <c r="B8899" s="39">
        <f t="shared" si="1"/>
        <v>47</v>
      </c>
      <c r="C8899" s="39" t="str">
        <f>IFERROR(__xludf.DUMMYFUNCTION("IF(ISBETWEEN(B8899,60,69), ""Old"", IF(ISBETWEEN(B8899, 20, 29), ""Young"", ""Other""))"),"Other")</f>
        <v>Other</v>
      </c>
    </row>
    <row r="8900" hidden="1">
      <c r="A8900" s="40">
        <v>27162.0</v>
      </c>
      <c r="B8900" s="39">
        <f t="shared" si="1"/>
        <v>47</v>
      </c>
      <c r="C8900" s="39" t="str">
        <f>IFERROR(__xludf.DUMMYFUNCTION("IF(ISBETWEEN(B8900,60,69), ""Old"", IF(ISBETWEEN(B8900, 20, 29), ""Young"", ""Other""))"),"Other")</f>
        <v>Other</v>
      </c>
    </row>
    <row r="8901" hidden="1">
      <c r="A8901" s="40">
        <v>27163.0</v>
      </c>
      <c r="B8901" s="39">
        <f t="shared" si="1"/>
        <v>47</v>
      </c>
      <c r="C8901" s="39" t="str">
        <f>IFERROR(__xludf.DUMMYFUNCTION("IF(ISBETWEEN(B8901,60,69), ""Old"", IF(ISBETWEEN(B8901, 20, 29), ""Young"", ""Other""))"),"Other")</f>
        <v>Other</v>
      </c>
    </row>
    <row r="8902" hidden="1">
      <c r="A8902" s="40">
        <v>27164.0</v>
      </c>
      <c r="B8902" s="39">
        <f t="shared" si="1"/>
        <v>47</v>
      </c>
      <c r="C8902" s="39" t="str">
        <f>IFERROR(__xludf.DUMMYFUNCTION("IF(ISBETWEEN(B8902,60,69), ""Old"", IF(ISBETWEEN(B8902, 20, 29), ""Young"", ""Other""))"),"Other")</f>
        <v>Other</v>
      </c>
    </row>
    <row r="8903" hidden="1">
      <c r="A8903" s="40">
        <v>27165.0</v>
      </c>
      <c r="B8903" s="39">
        <f t="shared" si="1"/>
        <v>47</v>
      </c>
      <c r="C8903" s="39" t="str">
        <f>IFERROR(__xludf.DUMMYFUNCTION("IF(ISBETWEEN(B8903,60,69), ""Old"", IF(ISBETWEEN(B8903, 20, 29), ""Young"", ""Other""))"),"Other")</f>
        <v>Other</v>
      </c>
    </row>
    <row r="8904" hidden="1">
      <c r="A8904" s="40">
        <v>27166.0</v>
      </c>
      <c r="B8904" s="39">
        <f t="shared" si="1"/>
        <v>47</v>
      </c>
      <c r="C8904" s="39" t="str">
        <f>IFERROR(__xludf.DUMMYFUNCTION("IF(ISBETWEEN(B8904,60,69), ""Old"", IF(ISBETWEEN(B8904, 20, 29), ""Young"", ""Other""))"),"Other")</f>
        <v>Other</v>
      </c>
    </row>
    <row r="8905" hidden="1">
      <c r="A8905" s="40">
        <v>27167.0</v>
      </c>
      <c r="B8905" s="39">
        <f t="shared" si="1"/>
        <v>47</v>
      </c>
      <c r="C8905" s="39" t="str">
        <f>IFERROR(__xludf.DUMMYFUNCTION("IF(ISBETWEEN(B8905,60,69), ""Old"", IF(ISBETWEEN(B8905, 20, 29), ""Young"", ""Other""))"),"Other")</f>
        <v>Other</v>
      </c>
    </row>
    <row r="8906" hidden="1">
      <c r="A8906" s="40">
        <v>27168.0</v>
      </c>
      <c r="B8906" s="39">
        <f t="shared" si="1"/>
        <v>47</v>
      </c>
      <c r="C8906" s="39" t="str">
        <f>IFERROR(__xludf.DUMMYFUNCTION("IF(ISBETWEEN(B8906,60,69), ""Old"", IF(ISBETWEEN(B8906, 20, 29), ""Young"", ""Other""))"),"Other")</f>
        <v>Other</v>
      </c>
    </row>
    <row r="8907" hidden="1">
      <c r="A8907" s="40">
        <v>27169.0</v>
      </c>
      <c r="B8907" s="39">
        <f t="shared" si="1"/>
        <v>47</v>
      </c>
      <c r="C8907" s="39" t="str">
        <f>IFERROR(__xludf.DUMMYFUNCTION("IF(ISBETWEEN(B8907,60,69), ""Old"", IF(ISBETWEEN(B8907, 20, 29), ""Young"", ""Other""))"),"Other")</f>
        <v>Other</v>
      </c>
    </row>
    <row r="8908" hidden="1">
      <c r="A8908" s="40">
        <v>27170.0</v>
      </c>
      <c r="B8908" s="39">
        <f t="shared" si="1"/>
        <v>47</v>
      </c>
      <c r="C8908" s="39" t="str">
        <f>IFERROR(__xludf.DUMMYFUNCTION("IF(ISBETWEEN(B8908,60,69), ""Old"", IF(ISBETWEEN(B8908, 20, 29), ""Young"", ""Other""))"),"Other")</f>
        <v>Other</v>
      </c>
    </row>
    <row r="8909" hidden="1">
      <c r="A8909" s="40">
        <v>27171.0</v>
      </c>
      <c r="B8909" s="39">
        <f t="shared" si="1"/>
        <v>47</v>
      </c>
      <c r="C8909" s="39" t="str">
        <f>IFERROR(__xludf.DUMMYFUNCTION("IF(ISBETWEEN(B8909,60,69), ""Old"", IF(ISBETWEEN(B8909, 20, 29), ""Young"", ""Other""))"),"Other")</f>
        <v>Other</v>
      </c>
    </row>
    <row r="8910" hidden="1">
      <c r="A8910" s="40">
        <v>27172.0</v>
      </c>
      <c r="B8910" s="39">
        <f t="shared" si="1"/>
        <v>47</v>
      </c>
      <c r="C8910" s="39" t="str">
        <f>IFERROR(__xludf.DUMMYFUNCTION("IF(ISBETWEEN(B8910,60,69), ""Old"", IF(ISBETWEEN(B8910, 20, 29), ""Young"", ""Other""))"),"Other")</f>
        <v>Other</v>
      </c>
    </row>
    <row r="8911" hidden="1">
      <c r="A8911" s="40">
        <v>27173.0</v>
      </c>
      <c r="B8911" s="39">
        <f t="shared" si="1"/>
        <v>47</v>
      </c>
      <c r="C8911" s="39" t="str">
        <f>IFERROR(__xludf.DUMMYFUNCTION("IF(ISBETWEEN(B8911,60,69), ""Old"", IF(ISBETWEEN(B8911, 20, 29), ""Young"", ""Other""))"),"Other")</f>
        <v>Other</v>
      </c>
    </row>
    <row r="8912" hidden="1">
      <c r="A8912" s="40">
        <v>27174.0</v>
      </c>
      <c r="B8912" s="39">
        <f t="shared" si="1"/>
        <v>47</v>
      </c>
      <c r="C8912" s="39" t="str">
        <f>IFERROR(__xludf.DUMMYFUNCTION("IF(ISBETWEEN(B8912,60,69), ""Old"", IF(ISBETWEEN(B8912, 20, 29), ""Young"", ""Other""))"),"Other")</f>
        <v>Other</v>
      </c>
    </row>
    <row r="8913" hidden="1">
      <c r="A8913" s="40">
        <v>27175.0</v>
      </c>
      <c r="B8913" s="39">
        <f t="shared" si="1"/>
        <v>47</v>
      </c>
      <c r="C8913" s="39" t="str">
        <f>IFERROR(__xludf.DUMMYFUNCTION("IF(ISBETWEEN(B8913,60,69), ""Old"", IF(ISBETWEEN(B8913, 20, 29), ""Young"", ""Other""))"),"Other")</f>
        <v>Other</v>
      </c>
    </row>
    <row r="8914" hidden="1">
      <c r="A8914" s="40">
        <v>27176.0</v>
      </c>
      <c r="B8914" s="39">
        <f t="shared" si="1"/>
        <v>47</v>
      </c>
      <c r="C8914" s="39" t="str">
        <f>IFERROR(__xludf.DUMMYFUNCTION("IF(ISBETWEEN(B8914,60,69), ""Old"", IF(ISBETWEEN(B8914, 20, 29), ""Young"", ""Other""))"),"Other")</f>
        <v>Other</v>
      </c>
    </row>
    <row r="8915" hidden="1">
      <c r="A8915" s="40">
        <v>27177.0</v>
      </c>
      <c r="B8915" s="39">
        <f t="shared" si="1"/>
        <v>47</v>
      </c>
      <c r="C8915" s="39" t="str">
        <f>IFERROR(__xludf.DUMMYFUNCTION("IF(ISBETWEEN(B8915,60,69), ""Old"", IF(ISBETWEEN(B8915, 20, 29), ""Young"", ""Other""))"),"Other")</f>
        <v>Other</v>
      </c>
    </row>
    <row r="8916" hidden="1">
      <c r="A8916" s="40">
        <v>27178.0</v>
      </c>
      <c r="B8916" s="39">
        <f t="shared" si="1"/>
        <v>47</v>
      </c>
      <c r="C8916" s="39" t="str">
        <f>IFERROR(__xludf.DUMMYFUNCTION("IF(ISBETWEEN(B8916,60,69), ""Old"", IF(ISBETWEEN(B8916, 20, 29), ""Young"", ""Other""))"),"Other")</f>
        <v>Other</v>
      </c>
    </row>
    <row r="8917" hidden="1">
      <c r="A8917" s="40">
        <v>27179.0</v>
      </c>
      <c r="B8917" s="39">
        <f t="shared" si="1"/>
        <v>47</v>
      </c>
      <c r="C8917" s="39" t="str">
        <f>IFERROR(__xludf.DUMMYFUNCTION("IF(ISBETWEEN(B8917,60,69), ""Old"", IF(ISBETWEEN(B8917, 20, 29), ""Young"", ""Other""))"),"Other")</f>
        <v>Other</v>
      </c>
    </row>
    <row r="8918" hidden="1">
      <c r="A8918" s="40">
        <v>27180.0</v>
      </c>
      <c r="B8918" s="39">
        <f t="shared" si="1"/>
        <v>47</v>
      </c>
      <c r="C8918" s="39" t="str">
        <f>IFERROR(__xludf.DUMMYFUNCTION("IF(ISBETWEEN(B8918,60,69), ""Old"", IF(ISBETWEEN(B8918, 20, 29), ""Young"", ""Other""))"),"Other")</f>
        <v>Other</v>
      </c>
    </row>
    <row r="8919" hidden="1">
      <c r="A8919" s="40">
        <v>27181.0</v>
      </c>
      <c r="B8919" s="39">
        <f t="shared" si="1"/>
        <v>47</v>
      </c>
      <c r="C8919" s="39" t="str">
        <f>IFERROR(__xludf.DUMMYFUNCTION("IF(ISBETWEEN(B8919,60,69), ""Old"", IF(ISBETWEEN(B8919, 20, 29), ""Young"", ""Other""))"),"Other")</f>
        <v>Other</v>
      </c>
    </row>
    <row r="8920" hidden="1">
      <c r="A8920" s="40">
        <v>27182.0</v>
      </c>
      <c r="B8920" s="39">
        <f t="shared" si="1"/>
        <v>47</v>
      </c>
      <c r="C8920" s="39" t="str">
        <f>IFERROR(__xludf.DUMMYFUNCTION("IF(ISBETWEEN(B8920,60,69), ""Old"", IF(ISBETWEEN(B8920, 20, 29), ""Young"", ""Other""))"),"Other")</f>
        <v>Other</v>
      </c>
    </row>
    <row r="8921" hidden="1">
      <c r="A8921" s="40">
        <v>27183.0</v>
      </c>
      <c r="B8921" s="39">
        <f t="shared" si="1"/>
        <v>47</v>
      </c>
      <c r="C8921" s="39" t="str">
        <f>IFERROR(__xludf.DUMMYFUNCTION("IF(ISBETWEEN(B8921,60,69), ""Old"", IF(ISBETWEEN(B8921, 20, 29), ""Young"", ""Other""))"),"Other")</f>
        <v>Other</v>
      </c>
    </row>
    <row r="8922" hidden="1">
      <c r="A8922" s="40">
        <v>27184.0</v>
      </c>
      <c r="B8922" s="39">
        <f t="shared" si="1"/>
        <v>47</v>
      </c>
      <c r="C8922" s="39" t="str">
        <f>IFERROR(__xludf.DUMMYFUNCTION("IF(ISBETWEEN(B8922,60,69), ""Old"", IF(ISBETWEEN(B8922, 20, 29), ""Young"", ""Other""))"),"Other")</f>
        <v>Other</v>
      </c>
    </row>
    <row r="8923" hidden="1">
      <c r="A8923" s="40">
        <v>27185.0</v>
      </c>
      <c r="B8923" s="39">
        <f t="shared" si="1"/>
        <v>47</v>
      </c>
      <c r="C8923" s="39" t="str">
        <f>IFERROR(__xludf.DUMMYFUNCTION("IF(ISBETWEEN(B8923,60,69), ""Old"", IF(ISBETWEEN(B8923, 20, 29), ""Young"", ""Other""))"),"Other")</f>
        <v>Other</v>
      </c>
    </row>
    <row r="8924" hidden="1">
      <c r="A8924" s="40">
        <v>27186.0</v>
      </c>
      <c r="B8924" s="39">
        <f t="shared" si="1"/>
        <v>47</v>
      </c>
      <c r="C8924" s="39" t="str">
        <f>IFERROR(__xludf.DUMMYFUNCTION("IF(ISBETWEEN(B8924,60,69), ""Old"", IF(ISBETWEEN(B8924, 20, 29), ""Young"", ""Other""))"),"Other")</f>
        <v>Other</v>
      </c>
    </row>
    <row r="8925" hidden="1">
      <c r="A8925" s="40">
        <v>27187.0</v>
      </c>
      <c r="B8925" s="39">
        <f t="shared" si="1"/>
        <v>47</v>
      </c>
      <c r="C8925" s="39" t="str">
        <f>IFERROR(__xludf.DUMMYFUNCTION("IF(ISBETWEEN(B8925,60,69), ""Old"", IF(ISBETWEEN(B8925, 20, 29), ""Young"", ""Other""))"),"Other")</f>
        <v>Other</v>
      </c>
    </row>
    <row r="8926" hidden="1">
      <c r="A8926" s="40">
        <v>27188.0</v>
      </c>
      <c r="B8926" s="39">
        <f t="shared" si="1"/>
        <v>47</v>
      </c>
      <c r="C8926" s="39" t="str">
        <f>IFERROR(__xludf.DUMMYFUNCTION("IF(ISBETWEEN(B8926,60,69), ""Old"", IF(ISBETWEEN(B8926, 20, 29), ""Young"", ""Other""))"),"Other")</f>
        <v>Other</v>
      </c>
    </row>
    <row r="8927" hidden="1">
      <c r="A8927" s="40">
        <v>27189.0</v>
      </c>
      <c r="B8927" s="39">
        <f t="shared" si="1"/>
        <v>47</v>
      </c>
      <c r="C8927" s="39" t="str">
        <f>IFERROR(__xludf.DUMMYFUNCTION("IF(ISBETWEEN(B8927,60,69), ""Old"", IF(ISBETWEEN(B8927, 20, 29), ""Young"", ""Other""))"),"Other")</f>
        <v>Other</v>
      </c>
    </row>
    <row r="8928" hidden="1">
      <c r="A8928" s="40">
        <v>27190.0</v>
      </c>
      <c r="B8928" s="39">
        <f t="shared" si="1"/>
        <v>47</v>
      </c>
      <c r="C8928" s="39" t="str">
        <f>IFERROR(__xludf.DUMMYFUNCTION("IF(ISBETWEEN(B8928,60,69), ""Old"", IF(ISBETWEEN(B8928, 20, 29), ""Young"", ""Other""))"),"Other")</f>
        <v>Other</v>
      </c>
    </row>
    <row r="8929" hidden="1">
      <c r="A8929" s="40">
        <v>27191.0</v>
      </c>
      <c r="B8929" s="39">
        <f t="shared" si="1"/>
        <v>47</v>
      </c>
      <c r="C8929" s="39" t="str">
        <f>IFERROR(__xludf.DUMMYFUNCTION("IF(ISBETWEEN(B8929,60,69), ""Old"", IF(ISBETWEEN(B8929, 20, 29), ""Young"", ""Other""))"),"Other")</f>
        <v>Other</v>
      </c>
    </row>
    <row r="8930" hidden="1">
      <c r="A8930" s="40">
        <v>27192.0</v>
      </c>
      <c r="B8930" s="39">
        <f t="shared" si="1"/>
        <v>47</v>
      </c>
      <c r="C8930" s="39" t="str">
        <f>IFERROR(__xludf.DUMMYFUNCTION("IF(ISBETWEEN(B8930,60,69), ""Old"", IF(ISBETWEEN(B8930, 20, 29), ""Young"", ""Other""))"),"Other")</f>
        <v>Other</v>
      </c>
    </row>
    <row r="8931" hidden="1">
      <c r="A8931" s="40">
        <v>27193.0</v>
      </c>
      <c r="B8931" s="39">
        <f t="shared" si="1"/>
        <v>47</v>
      </c>
      <c r="C8931" s="39" t="str">
        <f>IFERROR(__xludf.DUMMYFUNCTION("IF(ISBETWEEN(B8931,60,69), ""Old"", IF(ISBETWEEN(B8931, 20, 29), ""Young"", ""Other""))"),"Other")</f>
        <v>Other</v>
      </c>
    </row>
    <row r="8932" hidden="1">
      <c r="A8932" s="40">
        <v>27194.0</v>
      </c>
      <c r="B8932" s="39">
        <f t="shared" si="1"/>
        <v>47</v>
      </c>
      <c r="C8932" s="39" t="str">
        <f>IFERROR(__xludf.DUMMYFUNCTION("IF(ISBETWEEN(B8932,60,69), ""Old"", IF(ISBETWEEN(B8932, 20, 29), ""Young"", ""Other""))"),"Other")</f>
        <v>Other</v>
      </c>
    </row>
    <row r="8933" hidden="1">
      <c r="A8933" s="40">
        <v>27195.0</v>
      </c>
      <c r="B8933" s="39">
        <f t="shared" si="1"/>
        <v>47</v>
      </c>
      <c r="C8933" s="39" t="str">
        <f>IFERROR(__xludf.DUMMYFUNCTION("IF(ISBETWEEN(B8933,60,69), ""Old"", IF(ISBETWEEN(B8933, 20, 29), ""Young"", ""Other""))"),"Other")</f>
        <v>Other</v>
      </c>
    </row>
    <row r="8934" hidden="1">
      <c r="A8934" s="40">
        <v>27196.0</v>
      </c>
      <c r="B8934" s="39">
        <f t="shared" si="1"/>
        <v>47</v>
      </c>
      <c r="C8934" s="39" t="str">
        <f>IFERROR(__xludf.DUMMYFUNCTION("IF(ISBETWEEN(B8934,60,69), ""Old"", IF(ISBETWEEN(B8934, 20, 29), ""Young"", ""Other""))"),"Other")</f>
        <v>Other</v>
      </c>
    </row>
    <row r="8935" hidden="1">
      <c r="A8935" s="40">
        <v>27197.0</v>
      </c>
      <c r="B8935" s="39">
        <f t="shared" si="1"/>
        <v>47</v>
      </c>
      <c r="C8935" s="39" t="str">
        <f>IFERROR(__xludf.DUMMYFUNCTION("IF(ISBETWEEN(B8935,60,69), ""Old"", IF(ISBETWEEN(B8935, 20, 29), ""Young"", ""Other""))"),"Other")</f>
        <v>Other</v>
      </c>
    </row>
    <row r="8936" hidden="1">
      <c r="A8936" s="40">
        <v>27198.0</v>
      </c>
      <c r="B8936" s="39">
        <f t="shared" si="1"/>
        <v>47</v>
      </c>
      <c r="C8936" s="39" t="str">
        <f>IFERROR(__xludf.DUMMYFUNCTION("IF(ISBETWEEN(B8936,60,69), ""Old"", IF(ISBETWEEN(B8936, 20, 29), ""Young"", ""Other""))"),"Other")</f>
        <v>Other</v>
      </c>
    </row>
    <row r="8937" hidden="1">
      <c r="A8937" s="40">
        <v>27199.0</v>
      </c>
      <c r="B8937" s="39">
        <f t="shared" si="1"/>
        <v>47</v>
      </c>
      <c r="C8937" s="39" t="str">
        <f>IFERROR(__xludf.DUMMYFUNCTION("IF(ISBETWEEN(B8937,60,69), ""Old"", IF(ISBETWEEN(B8937, 20, 29), ""Young"", ""Other""))"),"Other")</f>
        <v>Other</v>
      </c>
    </row>
    <row r="8938" hidden="1">
      <c r="A8938" s="40">
        <v>27200.0</v>
      </c>
      <c r="B8938" s="39">
        <f t="shared" si="1"/>
        <v>47</v>
      </c>
      <c r="C8938" s="39" t="str">
        <f>IFERROR(__xludf.DUMMYFUNCTION("IF(ISBETWEEN(B8938,60,69), ""Old"", IF(ISBETWEEN(B8938, 20, 29), ""Young"", ""Other""))"),"Other")</f>
        <v>Other</v>
      </c>
    </row>
    <row r="8939" hidden="1">
      <c r="A8939" s="40">
        <v>27201.0</v>
      </c>
      <c r="B8939" s="39">
        <f t="shared" si="1"/>
        <v>47</v>
      </c>
      <c r="C8939" s="39" t="str">
        <f>IFERROR(__xludf.DUMMYFUNCTION("IF(ISBETWEEN(B8939,60,69), ""Old"", IF(ISBETWEEN(B8939, 20, 29), ""Young"", ""Other""))"),"Other")</f>
        <v>Other</v>
      </c>
    </row>
    <row r="8940" hidden="1">
      <c r="A8940" s="40">
        <v>27202.0</v>
      </c>
      <c r="B8940" s="39">
        <f t="shared" si="1"/>
        <v>47</v>
      </c>
      <c r="C8940" s="39" t="str">
        <f>IFERROR(__xludf.DUMMYFUNCTION("IF(ISBETWEEN(B8940,60,69), ""Old"", IF(ISBETWEEN(B8940, 20, 29), ""Young"", ""Other""))"),"Other")</f>
        <v>Other</v>
      </c>
    </row>
    <row r="8941" hidden="1">
      <c r="A8941" s="40">
        <v>27203.0</v>
      </c>
      <c r="B8941" s="39">
        <f t="shared" si="1"/>
        <v>47</v>
      </c>
      <c r="C8941" s="39" t="str">
        <f>IFERROR(__xludf.DUMMYFUNCTION("IF(ISBETWEEN(B8941,60,69), ""Old"", IF(ISBETWEEN(B8941, 20, 29), ""Young"", ""Other""))"),"Other")</f>
        <v>Other</v>
      </c>
    </row>
    <row r="8942" hidden="1">
      <c r="A8942" s="40">
        <v>27204.0</v>
      </c>
      <c r="B8942" s="39">
        <f t="shared" si="1"/>
        <v>47</v>
      </c>
      <c r="C8942" s="39" t="str">
        <f>IFERROR(__xludf.DUMMYFUNCTION("IF(ISBETWEEN(B8942,60,69), ""Old"", IF(ISBETWEEN(B8942, 20, 29), ""Young"", ""Other""))"),"Other")</f>
        <v>Other</v>
      </c>
    </row>
    <row r="8943" hidden="1">
      <c r="A8943" s="40">
        <v>27205.0</v>
      </c>
      <c r="B8943" s="39">
        <f t="shared" si="1"/>
        <v>47</v>
      </c>
      <c r="C8943" s="39" t="str">
        <f>IFERROR(__xludf.DUMMYFUNCTION("IF(ISBETWEEN(B8943,60,69), ""Old"", IF(ISBETWEEN(B8943, 20, 29), ""Young"", ""Other""))"),"Other")</f>
        <v>Other</v>
      </c>
    </row>
    <row r="8944" hidden="1">
      <c r="A8944" s="40">
        <v>27206.0</v>
      </c>
      <c r="B8944" s="39">
        <f t="shared" si="1"/>
        <v>47</v>
      </c>
      <c r="C8944" s="39" t="str">
        <f>IFERROR(__xludf.DUMMYFUNCTION("IF(ISBETWEEN(B8944,60,69), ""Old"", IF(ISBETWEEN(B8944, 20, 29), ""Young"", ""Other""))"),"Other")</f>
        <v>Other</v>
      </c>
    </row>
    <row r="8945" hidden="1">
      <c r="A8945" s="40">
        <v>27207.0</v>
      </c>
      <c r="B8945" s="39">
        <f t="shared" si="1"/>
        <v>47</v>
      </c>
      <c r="C8945" s="39" t="str">
        <f>IFERROR(__xludf.DUMMYFUNCTION("IF(ISBETWEEN(B8945,60,69), ""Old"", IF(ISBETWEEN(B8945, 20, 29), ""Young"", ""Other""))"),"Other")</f>
        <v>Other</v>
      </c>
    </row>
    <row r="8946" hidden="1">
      <c r="A8946" s="40">
        <v>27208.0</v>
      </c>
      <c r="B8946" s="39">
        <f t="shared" si="1"/>
        <v>47</v>
      </c>
      <c r="C8946" s="39" t="str">
        <f>IFERROR(__xludf.DUMMYFUNCTION("IF(ISBETWEEN(B8946,60,69), ""Old"", IF(ISBETWEEN(B8946, 20, 29), ""Young"", ""Other""))"),"Other")</f>
        <v>Other</v>
      </c>
    </row>
    <row r="8947" hidden="1">
      <c r="A8947" s="40">
        <v>27209.0</v>
      </c>
      <c r="B8947" s="39">
        <f t="shared" si="1"/>
        <v>47</v>
      </c>
      <c r="C8947" s="39" t="str">
        <f>IFERROR(__xludf.DUMMYFUNCTION("IF(ISBETWEEN(B8947,60,69), ""Old"", IF(ISBETWEEN(B8947, 20, 29), ""Young"", ""Other""))"),"Other")</f>
        <v>Other</v>
      </c>
    </row>
    <row r="8948" hidden="1">
      <c r="A8948" s="40">
        <v>27210.0</v>
      </c>
      <c r="B8948" s="39">
        <f t="shared" si="1"/>
        <v>47</v>
      </c>
      <c r="C8948" s="39" t="str">
        <f>IFERROR(__xludf.DUMMYFUNCTION("IF(ISBETWEEN(B8948,60,69), ""Old"", IF(ISBETWEEN(B8948, 20, 29), ""Young"", ""Other""))"),"Other")</f>
        <v>Other</v>
      </c>
    </row>
    <row r="8949" hidden="1">
      <c r="A8949" s="40">
        <v>27211.0</v>
      </c>
      <c r="B8949" s="39">
        <f t="shared" si="1"/>
        <v>47</v>
      </c>
      <c r="C8949" s="39" t="str">
        <f>IFERROR(__xludf.DUMMYFUNCTION("IF(ISBETWEEN(B8949,60,69), ""Old"", IF(ISBETWEEN(B8949, 20, 29), ""Young"", ""Other""))"),"Other")</f>
        <v>Other</v>
      </c>
    </row>
    <row r="8950" hidden="1">
      <c r="A8950" s="40">
        <v>27212.0</v>
      </c>
      <c r="B8950" s="39">
        <f t="shared" si="1"/>
        <v>47</v>
      </c>
      <c r="C8950" s="39" t="str">
        <f>IFERROR(__xludf.DUMMYFUNCTION("IF(ISBETWEEN(B8950,60,69), ""Old"", IF(ISBETWEEN(B8950, 20, 29), ""Young"", ""Other""))"),"Other")</f>
        <v>Other</v>
      </c>
    </row>
    <row r="8951" hidden="1">
      <c r="A8951" s="40">
        <v>27213.0</v>
      </c>
      <c r="B8951" s="39">
        <f t="shared" si="1"/>
        <v>47</v>
      </c>
      <c r="C8951" s="39" t="str">
        <f>IFERROR(__xludf.DUMMYFUNCTION("IF(ISBETWEEN(B8951,60,69), ""Old"", IF(ISBETWEEN(B8951, 20, 29), ""Young"", ""Other""))"),"Other")</f>
        <v>Other</v>
      </c>
    </row>
    <row r="8952" hidden="1">
      <c r="A8952" s="40">
        <v>27214.0</v>
      </c>
      <c r="B8952" s="39">
        <f t="shared" si="1"/>
        <v>47</v>
      </c>
      <c r="C8952" s="39" t="str">
        <f>IFERROR(__xludf.DUMMYFUNCTION("IF(ISBETWEEN(B8952,60,69), ""Old"", IF(ISBETWEEN(B8952, 20, 29), ""Young"", ""Other""))"),"Other")</f>
        <v>Other</v>
      </c>
    </row>
    <row r="8953" hidden="1">
      <c r="A8953" s="40">
        <v>27215.0</v>
      </c>
      <c r="B8953" s="39">
        <f t="shared" si="1"/>
        <v>47</v>
      </c>
      <c r="C8953" s="39" t="str">
        <f>IFERROR(__xludf.DUMMYFUNCTION("IF(ISBETWEEN(B8953,60,69), ""Old"", IF(ISBETWEEN(B8953, 20, 29), ""Young"", ""Other""))"),"Other")</f>
        <v>Other</v>
      </c>
    </row>
    <row r="8954" hidden="1">
      <c r="A8954" s="40">
        <v>27216.0</v>
      </c>
      <c r="B8954" s="39">
        <f t="shared" si="1"/>
        <v>47</v>
      </c>
      <c r="C8954" s="39" t="str">
        <f>IFERROR(__xludf.DUMMYFUNCTION("IF(ISBETWEEN(B8954,60,69), ""Old"", IF(ISBETWEEN(B8954, 20, 29), ""Young"", ""Other""))"),"Other")</f>
        <v>Other</v>
      </c>
    </row>
    <row r="8955" hidden="1">
      <c r="A8955" s="40">
        <v>27217.0</v>
      </c>
      <c r="B8955" s="39">
        <f t="shared" si="1"/>
        <v>47</v>
      </c>
      <c r="C8955" s="39" t="str">
        <f>IFERROR(__xludf.DUMMYFUNCTION("IF(ISBETWEEN(B8955,60,69), ""Old"", IF(ISBETWEEN(B8955, 20, 29), ""Young"", ""Other""))"),"Other")</f>
        <v>Other</v>
      </c>
    </row>
    <row r="8956" hidden="1">
      <c r="A8956" s="40">
        <v>27218.0</v>
      </c>
      <c r="B8956" s="39">
        <f t="shared" si="1"/>
        <v>47</v>
      </c>
      <c r="C8956" s="39" t="str">
        <f>IFERROR(__xludf.DUMMYFUNCTION("IF(ISBETWEEN(B8956,60,69), ""Old"", IF(ISBETWEEN(B8956, 20, 29), ""Young"", ""Other""))"),"Other")</f>
        <v>Other</v>
      </c>
    </row>
    <row r="8957" hidden="1">
      <c r="A8957" s="40">
        <v>27219.0</v>
      </c>
      <c r="B8957" s="39">
        <f t="shared" si="1"/>
        <v>47</v>
      </c>
      <c r="C8957" s="39" t="str">
        <f>IFERROR(__xludf.DUMMYFUNCTION("IF(ISBETWEEN(B8957,60,69), ""Old"", IF(ISBETWEEN(B8957, 20, 29), ""Young"", ""Other""))"),"Other")</f>
        <v>Other</v>
      </c>
    </row>
    <row r="8958" hidden="1">
      <c r="A8958" s="40">
        <v>27220.0</v>
      </c>
      <c r="B8958" s="39">
        <f t="shared" si="1"/>
        <v>47</v>
      </c>
      <c r="C8958" s="39" t="str">
        <f>IFERROR(__xludf.DUMMYFUNCTION("IF(ISBETWEEN(B8958,60,69), ""Old"", IF(ISBETWEEN(B8958, 20, 29), ""Young"", ""Other""))"),"Other")</f>
        <v>Other</v>
      </c>
    </row>
    <row r="8959" hidden="1">
      <c r="A8959" s="40">
        <v>27221.0</v>
      </c>
      <c r="B8959" s="39">
        <f t="shared" si="1"/>
        <v>47</v>
      </c>
      <c r="C8959" s="39" t="str">
        <f>IFERROR(__xludf.DUMMYFUNCTION("IF(ISBETWEEN(B8959,60,69), ""Old"", IF(ISBETWEEN(B8959, 20, 29), ""Young"", ""Other""))"),"Other")</f>
        <v>Other</v>
      </c>
    </row>
    <row r="8960" hidden="1">
      <c r="A8960" s="40">
        <v>27222.0</v>
      </c>
      <c r="B8960" s="39">
        <f t="shared" si="1"/>
        <v>47</v>
      </c>
      <c r="C8960" s="39" t="str">
        <f>IFERROR(__xludf.DUMMYFUNCTION("IF(ISBETWEEN(B8960,60,69), ""Old"", IF(ISBETWEEN(B8960, 20, 29), ""Young"", ""Other""))"),"Other")</f>
        <v>Other</v>
      </c>
    </row>
    <row r="8961" hidden="1">
      <c r="A8961" s="40">
        <v>27223.0</v>
      </c>
      <c r="B8961" s="39">
        <f t="shared" si="1"/>
        <v>47</v>
      </c>
      <c r="C8961" s="39" t="str">
        <f>IFERROR(__xludf.DUMMYFUNCTION("IF(ISBETWEEN(B8961,60,69), ""Old"", IF(ISBETWEEN(B8961, 20, 29), ""Young"", ""Other""))"),"Other")</f>
        <v>Other</v>
      </c>
    </row>
    <row r="8962" hidden="1">
      <c r="A8962" s="40">
        <v>27224.0</v>
      </c>
      <c r="B8962" s="39">
        <f t="shared" si="1"/>
        <v>47</v>
      </c>
      <c r="C8962" s="39" t="str">
        <f>IFERROR(__xludf.DUMMYFUNCTION("IF(ISBETWEEN(B8962,60,69), ""Old"", IF(ISBETWEEN(B8962, 20, 29), ""Young"", ""Other""))"),"Other")</f>
        <v>Other</v>
      </c>
    </row>
    <row r="8963" hidden="1">
      <c r="A8963" s="40">
        <v>27225.0</v>
      </c>
      <c r="B8963" s="39">
        <f t="shared" si="1"/>
        <v>47</v>
      </c>
      <c r="C8963" s="39" t="str">
        <f>IFERROR(__xludf.DUMMYFUNCTION("IF(ISBETWEEN(B8963,60,69), ""Old"", IF(ISBETWEEN(B8963, 20, 29), ""Young"", ""Other""))"),"Other")</f>
        <v>Other</v>
      </c>
    </row>
    <row r="8964" hidden="1">
      <c r="A8964" s="40">
        <v>27226.0</v>
      </c>
      <c r="B8964" s="39">
        <f t="shared" si="1"/>
        <v>47</v>
      </c>
      <c r="C8964" s="39" t="str">
        <f>IFERROR(__xludf.DUMMYFUNCTION("IF(ISBETWEEN(B8964,60,69), ""Old"", IF(ISBETWEEN(B8964, 20, 29), ""Young"", ""Other""))"),"Other")</f>
        <v>Other</v>
      </c>
    </row>
    <row r="8965" hidden="1">
      <c r="A8965" s="40">
        <v>27227.0</v>
      </c>
      <c r="B8965" s="39">
        <f t="shared" si="1"/>
        <v>47</v>
      </c>
      <c r="C8965" s="39" t="str">
        <f>IFERROR(__xludf.DUMMYFUNCTION("IF(ISBETWEEN(B8965,60,69), ""Old"", IF(ISBETWEEN(B8965, 20, 29), ""Young"", ""Other""))"),"Other")</f>
        <v>Other</v>
      </c>
    </row>
    <row r="8966" hidden="1">
      <c r="A8966" s="40">
        <v>27228.0</v>
      </c>
      <c r="B8966" s="39">
        <f t="shared" si="1"/>
        <v>47</v>
      </c>
      <c r="C8966" s="39" t="str">
        <f>IFERROR(__xludf.DUMMYFUNCTION("IF(ISBETWEEN(B8966,60,69), ""Old"", IF(ISBETWEEN(B8966, 20, 29), ""Young"", ""Other""))"),"Other")</f>
        <v>Other</v>
      </c>
    </row>
    <row r="8967" hidden="1">
      <c r="A8967" s="40">
        <v>27229.0</v>
      </c>
      <c r="B8967" s="39">
        <f t="shared" si="1"/>
        <v>47</v>
      </c>
      <c r="C8967" s="39" t="str">
        <f>IFERROR(__xludf.DUMMYFUNCTION("IF(ISBETWEEN(B8967,60,69), ""Old"", IF(ISBETWEEN(B8967, 20, 29), ""Young"", ""Other""))"),"Other")</f>
        <v>Other</v>
      </c>
    </row>
    <row r="8968" hidden="1">
      <c r="A8968" s="40">
        <v>27230.0</v>
      </c>
      <c r="B8968" s="39">
        <f t="shared" si="1"/>
        <v>47</v>
      </c>
      <c r="C8968" s="39" t="str">
        <f>IFERROR(__xludf.DUMMYFUNCTION("IF(ISBETWEEN(B8968,60,69), ""Old"", IF(ISBETWEEN(B8968, 20, 29), ""Young"", ""Other""))"),"Other")</f>
        <v>Other</v>
      </c>
    </row>
    <row r="8969" hidden="1">
      <c r="A8969" s="40">
        <v>27231.0</v>
      </c>
      <c r="B8969" s="39">
        <f t="shared" si="1"/>
        <v>47</v>
      </c>
      <c r="C8969" s="39" t="str">
        <f>IFERROR(__xludf.DUMMYFUNCTION("IF(ISBETWEEN(B8969,60,69), ""Old"", IF(ISBETWEEN(B8969, 20, 29), ""Young"", ""Other""))"),"Other")</f>
        <v>Other</v>
      </c>
    </row>
    <row r="8970" hidden="1">
      <c r="A8970" s="40">
        <v>27232.0</v>
      </c>
      <c r="B8970" s="39">
        <f t="shared" si="1"/>
        <v>47</v>
      </c>
      <c r="C8970" s="39" t="str">
        <f>IFERROR(__xludf.DUMMYFUNCTION("IF(ISBETWEEN(B8970,60,69), ""Old"", IF(ISBETWEEN(B8970, 20, 29), ""Young"", ""Other""))"),"Other")</f>
        <v>Other</v>
      </c>
    </row>
    <row r="8971" hidden="1">
      <c r="A8971" s="40">
        <v>27233.0</v>
      </c>
      <c r="B8971" s="39">
        <f t="shared" si="1"/>
        <v>47</v>
      </c>
      <c r="C8971" s="39" t="str">
        <f>IFERROR(__xludf.DUMMYFUNCTION("IF(ISBETWEEN(B8971,60,69), ""Old"", IF(ISBETWEEN(B8971, 20, 29), ""Young"", ""Other""))"),"Other")</f>
        <v>Other</v>
      </c>
    </row>
    <row r="8972" hidden="1">
      <c r="A8972" s="40">
        <v>27234.0</v>
      </c>
      <c r="B8972" s="39">
        <f t="shared" si="1"/>
        <v>47</v>
      </c>
      <c r="C8972" s="39" t="str">
        <f>IFERROR(__xludf.DUMMYFUNCTION("IF(ISBETWEEN(B8972,60,69), ""Old"", IF(ISBETWEEN(B8972, 20, 29), ""Young"", ""Other""))"),"Other")</f>
        <v>Other</v>
      </c>
    </row>
    <row r="8973" hidden="1">
      <c r="A8973" s="40">
        <v>27235.0</v>
      </c>
      <c r="B8973" s="39">
        <f t="shared" si="1"/>
        <v>47</v>
      </c>
      <c r="C8973" s="39" t="str">
        <f>IFERROR(__xludf.DUMMYFUNCTION("IF(ISBETWEEN(B8973,60,69), ""Old"", IF(ISBETWEEN(B8973, 20, 29), ""Young"", ""Other""))"),"Other")</f>
        <v>Other</v>
      </c>
    </row>
    <row r="8974" hidden="1">
      <c r="A8974" s="40">
        <v>27236.0</v>
      </c>
      <c r="B8974" s="39">
        <f t="shared" si="1"/>
        <v>47</v>
      </c>
      <c r="C8974" s="39" t="str">
        <f>IFERROR(__xludf.DUMMYFUNCTION("IF(ISBETWEEN(B8974,60,69), ""Old"", IF(ISBETWEEN(B8974, 20, 29), ""Young"", ""Other""))"),"Other")</f>
        <v>Other</v>
      </c>
    </row>
    <row r="8975" hidden="1">
      <c r="A8975" s="40">
        <v>27237.0</v>
      </c>
      <c r="B8975" s="39">
        <f t="shared" si="1"/>
        <v>47</v>
      </c>
      <c r="C8975" s="39" t="str">
        <f>IFERROR(__xludf.DUMMYFUNCTION("IF(ISBETWEEN(B8975,60,69), ""Old"", IF(ISBETWEEN(B8975, 20, 29), ""Young"", ""Other""))"),"Other")</f>
        <v>Other</v>
      </c>
    </row>
    <row r="8976" hidden="1">
      <c r="A8976" s="40">
        <v>27238.0</v>
      </c>
      <c r="B8976" s="39">
        <f t="shared" si="1"/>
        <v>47</v>
      </c>
      <c r="C8976" s="39" t="str">
        <f>IFERROR(__xludf.DUMMYFUNCTION("IF(ISBETWEEN(B8976,60,69), ""Old"", IF(ISBETWEEN(B8976, 20, 29), ""Young"", ""Other""))"),"Other")</f>
        <v>Other</v>
      </c>
    </row>
    <row r="8977" hidden="1">
      <c r="A8977" s="40">
        <v>27239.0</v>
      </c>
      <c r="B8977" s="39">
        <f t="shared" si="1"/>
        <v>47</v>
      </c>
      <c r="C8977" s="39" t="str">
        <f>IFERROR(__xludf.DUMMYFUNCTION("IF(ISBETWEEN(B8977,60,69), ""Old"", IF(ISBETWEEN(B8977, 20, 29), ""Young"", ""Other""))"),"Other")</f>
        <v>Other</v>
      </c>
    </row>
    <row r="8978" hidden="1">
      <c r="A8978" s="40">
        <v>27240.0</v>
      </c>
      <c r="B8978" s="39">
        <f t="shared" si="1"/>
        <v>47</v>
      </c>
      <c r="C8978" s="39" t="str">
        <f>IFERROR(__xludf.DUMMYFUNCTION("IF(ISBETWEEN(B8978,60,69), ""Old"", IF(ISBETWEEN(B8978, 20, 29), ""Young"", ""Other""))"),"Other")</f>
        <v>Other</v>
      </c>
    </row>
    <row r="8979" hidden="1">
      <c r="A8979" s="40">
        <v>27241.0</v>
      </c>
      <c r="B8979" s="39">
        <f t="shared" si="1"/>
        <v>47</v>
      </c>
      <c r="C8979" s="39" t="str">
        <f>IFERROR(__xludf.DUMMYFUNCTION("IF(ISBETWEEN(B8979,60,69), ""Old"", IF(ISBETWEEN(B8979, 20, 29), ""Young"", ""Other""))"),"Other")</f>
        <v>Other</v>
      </c>
    </row>
    <row r="8980" hidden="1">
      <c r="A8980" s="40">
        <v>27242.0</v>
      </c>
      <c r="B8980" s="39">
        <f t="shared" si="1"/>
        <v>47</v>
      </c>
      <c r="C8980" s="39" t="str">
        <f>IFERROR(__xludf.DUMMYFUNCTION("IF(ISBETWEEN(B8980,60,69), ""Old"", IF(ISBETWEEN(B8980, 20, 29), ""Young"", ""Other""))"),"Other")</f>
        <v>Other</v>
      </c>
    </row>
    <row r="8981" hidden="1">
      <c r="A8981" s="40">
        <v>27243.0</v>
      </c>
      <c r="B8981" s="39">
        <f t="shared" si="1"/>
        <v>47</v>
      </c>
      <c r="C8981" s="39" t="str">
        <f>IFERROR(__xludf.DUMMYFUNCTION("IF(ISBETWEEN(B8981,60,69), ""Old"", IF(ISBETWEEN(B8981, 20, 29), ""Young"", ""Other""))"),"Other")</f>
        <v>Other</v>
      </c>
    </row>
    <row r="8982" hidden="1">
      <c r="A8982" s="40">
        <v>27244.0</v>
      </c>
      <c r="B8982" s="39">
        <f t="shared" si="1"/>
        <v>47</v>
      </c>
      <c r="C8982" s="39" t="str">
        <f>IFERROR(__xludf.DUMMYFUNCTION("IF(ISBETWEEN(B8982,60,69), ""Old"", IF(ISBETWEEN(B8982, 20, 29), ""Young"", ""Other""))"),"Other")</f>
        <v>Other</v>
      </c>
    </row>
    <row r="8983" hidden="1">
      <c r="A8983" s="40">
        <v>27245.0</v>
      </c>
      <c r="B8983" s="39">
        <f t="shared" si="1"/>
        <v>47</v>
      </c>
      <c r="C8983" s="39" t="str">
        <f>IFERROR(__xludf.DUMMYFUNCTION("IF(ISBETWEEN(B8983,60,69), ""Old"", IF(ISBETWEEN(B8983, 20, 29), ""Young"", ""Other""))"),"Other")</f>
        <v>Other</v>
      </c>
    </row>
    <row r="8984" hidden="1">
      <c r="A8984" s="40">
        <v>27246.0</v>
      </c>
      <c r="B8984" s="39">
        <f t="shared" si="1"/>
        <v>47</v>
      </c>
      <c r="C8984" s="39" t="str">
        <f>IFERROR(__xludf.DUMMYFUNCTION("IF(ISBETWEEN(B8984,60,69), ""Old"", IF(ISBETWEEN(B8984, 20, 29), ""Young"", ""Other""))"),"Other")</f>
        <v>Other</v>
      </c>
    </row>
    <row r="8985" hidden="1">
      <c r="A8985" s="40">
        <v>27247.0</v>
      </c>
      <c r="B8985" s="39">
        <f t="shared" si="1"/>
        <v>47</v>
      </c>
      <c r="C8985" s="39" t="str">
        <f>IFERROR(__xludf.DUMMYFUNCTION("IF(ISBETWEEN(B8985,60,69), ""Old"", IF(ISBETWEEN(B8985, 20, 29), ""Young"", ""Other""))"),"Other")</f>
        <v>Other</v>
      </c>
    </row>
    <row r="8986" hidden="1">
      <c r="A8986" s="40">
        <v>27248.0</v>
      </c>
      <c r="B8986" s="39">
        <f t="shared" si="1"/>
        <v>47</v>
      </c>
      <c r="C8986" s="39" t="str">
        <f>IFERROR(__xludf.DUMMYFUNCTION("IF(ISBETWEEN(B8986,60,69), ""Old"", IF(ISBETWEEN(B8986, 20, 29), ""Young"", ""Other""))"),"Other")</f>
        <v>Other</v>
      </c>
    </row>
    <row r="8987" hidden="1">
      <c r="A8987" s="40">
        <v>27249.0</v>
      </c>
      <c r="B8987" s="39">
        <f t="shared" si="1"/>
        <v>47</v>
      </c>
      <c r="C8987" s="39" t="str">
        <f>IFERROR(__xludf.DUMMYFUNCTION("IF(ISBETWEEN(B8987,60,69), ""Old"", IF(ISBETWEEN(B8987, 20, 29), ""Young"", ""Other""))"),"Other")</f>
        <v>Other</v>
      </c>
    </row>
    <row r="8988" hidden="1">
      <c r="A8988" s="40">
        <v>27250.0</v>
      </c>
      <c r="B8988" s="39">
        <f t="shared" si="1"/>
        <v>47</v>
      </c>
      <c r="C8988" s="39" t="str">
        <f>IFERROR(__xludf.DUMMYFUNCTION("IF(ISBETWEEN(B8988,60,69), ""Old"", IF(ISBETWEEN(B8988, 20, 29), ""Young"", ""Other""))"),"Other")</f>
        <v>Other</v>
      </c>
    </row>
    <row r="8989" hidden="1">
      <c r="A8989" s="40">
        <v>27251.0</v>
      </c>
      <c r="B8989" s="39">
        <f t="shared" si="1"/>
        <v>47</v>
      </c>
      <c r="C8989" s="39" t="str">
        <f>IFERROR(__xludf.DUMMYFUNCTION("IF(ISBETWEEN(B8989,60,69), ""Old"", IF(ISBETWEEN(B8989, 20, 29), ""Young"", ""Other""))"),"Other")</f>
        <v>Other</v>
      </c>
    </row>
    <row r="8990" hidden="1">
      <c r="A8990" s="40">
        <v>27252.0</v>
      </c>
      <c r="B8990" s="39">
        <f t="shared" si="1"/>
        <v>47</v>
      </c>
      <c r="C8990" s="39" t="str">
        <f>IFERROR(__xludf.DUMMYFUNCTION("IF(ISBETWEEN(B8990,60,69), ""Old"", IF(ISBETWEEN(B8990, 20, 29), ""Young"", ""Other""))"),"Other")</f>
        <v>Other</v>
      </c>
    </row>
    <row r="8991" hidden="1">
      <c r="A8991" s="40">
        <v>27253.0</v>
      </c>
      <c r="B8991" s="39">
        <f t="shared" si="1"/>
        <v>47</v>
      </c>
      <c r="C8991" s="39" t="str">
        <f>IFERROR(__xludf.DUMMYFUNCTION("IF(ISBETWEEN(B8991,60,69), ""Old"", IF(ISBETWEEN(B8991, 20, 29), ""Young"", ""Other""))"),"Other")</f>
        <v>Other</v>
      </c>
    </row>
    <row r="8992" hidden="1">
      <c r="A8992" s="40">
        <v>27254.0</v>
      </c>
      <c r="B8992" s="39">
        <f t="shared" si="1"/>
        <v>47</v>
      </c>
      <c r="C8992" s="39" t="str">
        <f>IFERROR(__xludf.DUMMYFUNCTION("IF(ISBETWEEN(B8992,60,69), ""Old"", IF(ISBETWEEN(B8992, 20, 29), ""Young"", ""Other""))"),"Other")</f>
        <v>Other</v>
      </c>
    </row>
    <row r="8993" hidden="1">
      <c r="A8993" s="40">
        <v>27255.0</v>
      </c>
      <c r="B8993" s="39">
        <f t="shared" si="1"/>
        <v>47</v>
      </c>
      <c r="C8993" s="39" t="str">
        <f>IFERROR(__xludf.DUMMYFUNCTION("IF(ISBETWEEN(B8993,60,69), ""Old"", IF(ISBETWEEN(B8993, 20, 29), ""Young"", ""Other""))"),"Other")</f>
        <v>Other</v>
      </c>
    </row>
    <row r="8994" hidden="1">
      <c r="A8994" s="40">
        <v>27256.0</v>
      </c>
      <c r="B8994" s="39">
        <f t="shared" si="1"/>
        <v>47</v>
      </c>
      <c r="C8994" s="39" t="str">
        <f>IFERROR(__xludf.DUMMYFUNCTION("IF(ISBETWEEN(B8994,60,69), ""Old"", IF(ISBETWEEN(B8994, 20, 29), ""Young"", ""Other""))"),"Other")</f>
        <v>Other</v>
      </c>
    </row>
    <row r="8995" hidden="1">
      <c r="A8995" s="40">
        <v>27257.0</v>
      </c>
      <c r="B8995" s="39">
        <f t="shared" si="1"/>
        <v>47</v>
      </c>
      <c r="C8995" s="39" t="str">
        <f>IFERROR(__xludf.DUMMYFUNCTION("IF(ISBETWEEN(B8995,60,69), ""Old"", IF(ISBETWEEN(B8995, 20, 29), ""Young"", ""Other""))"),"Other")</f>
        <v>Other</v>
      </c>
    </row>
    <row r="8996" hidden="1">
      <c r="A8996" s="40">
        <v>27258.0</v>
      </c>
      <c r="B8996" s="39">
        <f t="shared" si="1"/>
        <v>47</v>
      </c>
      <c r="C8996" s="39" t="str">
        <f>IFERROR(__xludf.DUMMYFUNCTION("IF(ISBETWEEN(B8996,60,69), ""Old"", IF(ISBETWEEN(B8996, 20, 29), ""Young"", ""Other""))"),"Other")</f>
        <v>Other</v>
      </c>
    </row>
    <row r="8997" hidden="1">
      <c r="A8997" s="40">
        <v>27259.0</v>
      </c>
      <c r="B8997" s="39">
        <f t="shared" si="1"/>
        <v>47</v>
      </c>
      <c r="C8997" s="39" t="str">
        <f>IFERROR(__xludf.DUMMYFUNCTION("IF(ISBETWEEN(B8997,60,69), ""Old"", IF(ISBETWEEN(B8997, 20, 29), ""Young"", ""Other""))"),"Other")</f>
        <v>Other</v>
      </c>
    </row>
    <row r="8998" hidden="1">
      <c r="A8998" s="40">
        <v>27260.0</v>
      </c>
      <c r="B8998" s="39">
        <f t="shared" si="1"/>
        <v>47</v>
      </c>
      <c r="C8998" s="39" t="str">
        <f>IFERROR(__xludf.DUMMYFUNCTION("IF(ISBETWEEN(B8998,60,69), ""Old"", IF(ISBETWEEN(B8998, 20, 29), ""Young"", ""Other""))"),"Other")</f>
        <v>Other</v>
      </c>
    </row>
    <row r="8999" hidden="1">
      <c r="A8999" s="40">
        <v>27261.0</v>
      </c>
      <c r="B8999" s="39">
        <f t="shared" si="1"/>
        <v>47</v>
      </c>
      <c r="C8999" s="39" t="str">
        <f>IFERROR(__xludf.DUMMYFUNCTION("IF(ISBETWEEN(B8999,60,69), ""Old"", IF(ISBETWEEN(B8999, 20, 29), ""Young"", ""Other""))"),"Other")</f>
        <v>Other</v>
      </c>
    </row>
    <row r="9000" hidden="1">
      <c r="A9000" s="40">
        <v>27262.0</v>
      </c>
      <c r="B9000" s="39">
        <f t="shared" si="1"/>
        <v>47</v>
      </c>
      <c r="C9000" s="39" t="str">
        <f>IFERROR(__xludf.DUMMYFUNCTION("IF(ISBETWEEN(B9000,60,69), ""Old"", IF(ISBETWEEN(B9000, 20, 29), ""Young"", ""Other""))"),"Other")</f>
        <v>Other</v>
      </c>
    </row>
    <row r="9001" hidden="1">
      <c r="A9001" s="40">
        <v>27263.0</v>
      </c>
      <c r="B9001" s="39">
        <f t="shared" si="1"/>
        <v>47</v>
      </c>
      <c r="C9001" s="39" t="str">
        <f>IFERROR(__xludf.DUMMYFUNCTION("IF(ISBETWEEN(B9001,60,69), ""Old"", IF(ISBETWEEN(B9001, 20, 29), ""Young"", ""Other""))"),"Other")</f>
        <v>Other</v>
      </c>
    </row>
    <row r="9002" hidden="1">
      <c r="A9002" s="40">
        <v>27264.0</v>
      </c>
      <c r="B9002" s="39">
        <f t="shared" si="1"/>
        <v>47</v>
      </c>
      <c r="C9002" s="39" t="str">
        <f>IFERROR(__xludf.DUMMYFUNCTION("IF(ISBETWEEN(B9002,60,69), ""Old"", IF(ISBETWEEN(B9002, 20, 29), ""Young"", ""Other""))"),"Other")</f>
        <v>Other</v>
      </c>
    </row>
    <row r="9003" hidden="1">
      <c r="A9003" s="40">
        <v>27265.0</v>
      </c>
      <c r="B9003" s="39">
        <f t="shared" si="1"/>
        <v>47</v>
      </c>
      <c r="C9003" s="39" t="str">
        <f>IFERROR(__xludf.DUMMYFUNCTION("IF(ISBETWEEN(B9003,60,69), ""Old"", IF(ISBETWEEN(B9003, 20, 29), ""Young"", ""Other""))"),"Other")</f>
        <v>Other</v>
      </c>
    </row>
    <row r="9004" hidden="1">
      <c r="A9004" s="40">
        <v>27266.0</v>
      </c>
      <c r="B9004" s="39">
        <f t="shared" si="1"/>
        <v>47</v>
      </c>
      <c r="C9004" s="39" t="str">
        <f>IFERROR(__xludf.DUMMYFUNCTION("IF(ISBETWEEN(B9004,60,69), ""Old"", IF(ISBETWEEN(B9004, 20, 29), ""Young"", ""Other""))"),"Other")</f>
        <v>Other</v>
      </c>
    </row>
    <row r="9005" hidden="1">
      <c r="A9005" s="40">
        <v>27267.0</v>
      </c>
      <c r="B9005" s="39">
        <f t="shared" si="1"/>
        <v>47</v>
      </c>
      <c r="C9005" s="39" t="str">
        <f>IFERROR(__xludf.DUMMYFUNCTION("IF(ISBETWEEN(B9005,60,69), ""Old"", IF(ISBETWEEN(B9005, 20, 29), ""Young"", ""Other""))"),"Other")</f>
        <v>Other</v>
      </c>
    </row>
    <row r="9006" hidden="1">
      <c r="A9006" s="40">
        <v>27268.0</v>
      </c>
      <c r="B9006" s="39">
        <f t="shared" si="1"/>
        <v>47</v>
      </c>
      <c r="C9006" s="39" t="str">
        <f>IFERROR(__xludf.DUMMYFUNCTION("IF(ISBETWEEN(B9006,60,69), ""Old"", IF(ISBETWEEN(B9006, 20, 29), ""Young"", ""Other""))"),"Other")</f>
        <v>Other</v>
      </c>
    </row>
    <row r="9007" hidden="1">
      <c r="A9007" s="40">
        <v>27269.0</v>
      </c>
      <c r="B9007" s="39">
        <f t="shared" si="1"/>
        <v>47</v>
      </c>
      <c r="C9007" s="39" t="str">
        <f>IFERROR(__xludf.DUMMYFUNCTION("IF(ISBETWEEN(B9007,60,69), ""Old"", IF(ISBETWEEN(B9007, 20, 29), ""Young"", ""Other""))"),"Other")</f>
        <v>Other</v>
      </c>
    </row>
    <row r="9008" hidden="1">
      <c r="A9008" s="40">
        <v>27270.0</v>
      </c>
      <c r="B9008" s="39">
        <f t="shared" si="1"/>
        <v>47</v>
      </c>
      <c r="C9008" s="39" t="str">
        <f>IFERROR(__xludf.DUMMYFUNCTION("IF(ISBETWEEN(B9008,60,69), ""Old"", IF(ISBETWEEN(B9008, 20, 29), ""Young"", ""Other""))"),"Other")</f>
        <v>Other</v>
      </c>
    </row>
    <row r="9009" hidden="1">
      <c r="A9009" s="40">
        <v>27271.0</v>
      </c>
      <c r="B9009" s="39">
        <f t="shared" si="1"/>
        <v>47</v>
      </c>
      <c r="C9009" s="39" t="str">
        <f>IFERROR(__xludf.DUMMYFUNCTION("IF(ISBETWEEN(B9009,60,69), ""Old"", IF(ISBETWEEN(B9009, 20, 29), ""Young"", ""Other""))"),"Other")</f>
        <v>Other</v>
      </c>
    </row>
    <row r="9010" hidden="1">
      <c r="A9010" s="40">
        <v>27272.0</v>
      </c>
      <c r="B9010" s="39">
        <f t="shared" si="1"/>
        <v>47</v>
      </c>
      <c r="C9010" s="39" t="str">
        <f>IFERROR(__xludf.DUMMYFUNCTION("IF(ISBETWEEN(B9010,60,69), ""Old"", IF(ISBETWEEN(B9010, 20, 29), ""Young"", ""Other""))"),"Other")</f>
        <v>Other</v>
      </c>
    </row>
    <row r="9011" hidden="1">
      <c r="A9011" s="40">
        <v>27273.0</v>
      </c>
      <c r="B9011" s="39">
        <f t="shared" si="1"/>
        <v>47</v>
      </c>
      <c r="C9011" s="39" t="str">
        <f>IFERROR(__xludf.DUMMYFUNCTION("IF(ISBETWEEN(B9011,60,69), ""Old"", IF(ISBETWEEN(B9011, 20, 29), ""Young"", ""Other""))"),"Other")</f>
        <v>Other</v>
      </c>
    </row>
    <row r="9012" hidden="1">
      <c r="A9012" s="40">
        <v>27274.0</v>
      </c>
      <c r="B9012" s="39">
        <f t="shared" si="1"/>
        <v>47</v>
      </c>
      <c r="C9012" s="39" t="str">
        <f>IFERROR(__xludf.DUMMYFUNCTION("IF(ISBETWEEN(B9012,60,69), ""Old"", IF(ISBETWEEN(B9012, 20, 29), ""Young"", ""Other""))"),"Other")</f>
        <v>Other</v>
      </c>
    </row>
    <row r="9013" hidden="1">
      <c r="A9013" s="40">
        <v>27275.0</v>
      </c>
      <c r="B9013" s="39">
        <f t="shared" si="1"/>
        <v>47</v>
      </c>
      <c r="C9013" s="39" t="str">
        <f>IFERROR(__xludf.DUMMYFUNCTION("IF(ISBETWEEN(B9013,60,69), ""Old"", IF(ISBETWEEN(B9013, 20, 29), ""Young"", ""Other""))"),"Other")</f>
        <v>Other</v>
      </c>
    </row>
    <row r="9014" hidden="1">
      <c r="A9014" s="40">
        <v>27276.0</v>
      </c>
      <c r="B9014" s="39">
        <f t="shared" si="1"/>
        <v>47</v>
      </c>
      <c r="C9014" s="39" t="str">
        <f>IFERROR(__xludf.DUMMYFUNCTION("IF(ISBETWEEN(B9014,60,69), ""Old"", IF(ISBETWEEN(B9014, 20, 29), ""Young"", ""Other""))"),"Other")</f>
        <v>Other</v>
      </c>
    </row>
    <row r="9015" hidden="1">
      <c r="A9015" s="40">
        <v>27277.0</v>
      </c>
      <c r="B9015" s="39">
        <f t="shared" si="1"/>
        <v>47</v>
      </c>
      <c r="C9015" s="39" t="str">
        <f>IFERROR(__xludf.DUMMYFUNCTION("IF(ISBETWEEN(B9015,60,69), ""Old"", IF(ISBETWEEN(B9015, 20, 29), ""Young"", ""Other""))"),"Other")</f>
        <v>Other</v>
      </c>
    </row>
    <row r="9016" hidden="1">
      <c r="A9016" s="40">
        <v>27278.0</v>
      </c>
      <c r="B9016" s="39">
        <f t="shared" si="1"/>
        <v>47</v>
      </c>
      <c r="C9016" s="39" t="str">
        <f>IFERROR(__xludf.DUMMYFUNCTION("IF(ISBETWEEN(B9016,60,69), ""Old"", IF(ISBETWEEN(B9016, 20, 29), ""Young"", ""Other""))"),"Other")</f>
        <v>Other</v>
      </c>
    </row>
    <row r="9017" hidden="1">
      <c r="A9017" s="40">
        <v>27279.0</v>
      </c>
      <c r="B9017" s="39">
        <f t="shared" si="1"/>
        <v>47</v>
      </c>
      <c r="C9017" s="39" t="str">
        <f>IFERROR(__xludf.DUMMYFUNCTION("IF(ISBETWEEN(B9017,60,69), ""Old"", IF(ISBETWEEN(B9017, 20, 29), ""Young"", ""Other""))"),"Other")</f>
        <v>Other</v>
      </c>
    </row>
    <row r="9018" hidden="1">
      <c r="A9018" s="40">
        <v>27280.0</v>
      </c>
      <c r="B9018" s="39">
        <f t="shared" si="1"/>
        <v>47</v>
      </c>
      <c r="C9018" s="39" t="str">
        <f>IFERROR(__xludf.DUMMYFUNCTION("IF(ISBETWEEN(B9018,60,69), ""Old"", IF(ISBETWEEN(B9018, 20, 29), ""Young"", ""Other""))"),"Other")</f>
        <v>Other</v>
      </c>
    </row>
    <row r="9019" hidden="1">
      <c r="A9019" s="40">
        <v>27281.0</v>
      </c>
      <c r="B9019" s="39">
        <f t="shared" si="1"/>
        <v>47</v>
      </c>
      <c r="C9019" s="39" t="str">
        <f>IFERROR(__xludf.DUMMYFUNCTION("IF(ISBETWEEN(B9019,60,69), ""Old"", IF(ISBETWEEN(B9019, 20, 29), ""Young"", ""Other""))"),"Other")</f>
        <v>Other</v>
      </c>
    </row>
    <row r="9020" hidden="1">
      <c r="A9020" s="40">
        <v>27282.0</v>
      </c>
      <c r="B9020" s="39">
        <f t="shared" si="1"/>
        <v>47</v>
      </c>
      <c r="C9020" s="39" t="str">
        <f>IFERROR(__xludf.DUMMYFUNCTION("IF(ISBETWEEN(B9020,60,69), ""Old"", IF(ISBETWEEN(B9020, 20, 29), ""Young"", ""Other""))"),"Other")</f>
        <v>Other</v>
      </c>
    </row>
    <row r="9021" hidden="1">
      <c r="A9021" s="40">
        <v>27283.0</v>
      </c>
      <c r="B9021" s="39">
        <f t="shared" si="1"/>
        <v>47</v>
      </c>
      <c r="C9021" s="39" t="str">
        <f>IFERROR(__xludf.DUMMYFUNCTION("IF(ISBETWEEN(B9021,60,69), ""Old"", IF(ISBETWEEN(B9021, 20, 29), ""Young"", ""Other""))"),"Other")</f>
        <v>Other</v>
      </c>
    </row>
    <row r="9022" hidden="1">
      <c r="A9022" s="40">
        <v>27284.0</v>
      </c>
      <c r="B9022" s="39">
        <f t="shared" si="1"/>
        <v>47</v>
      </c>
      <c r="C9022" s="39" t="str">
        <f>IFERROR(__xludf.DUMMYFUNCTION("IF(ISBETWEEN(B9022,60,69), ""Old"", IF(ISBETWEEN(B9022, 20, 29), ""Young"", ""Other""))"),"Other")</f>
        <v>Other</v>
      </c>
    </row>
    <row r="9023" hidden="1">
      <c r="A9023" s="40">
        <v>27285.0</v>
      </c>
      <c r="B9023" s="39">
        <f t="shared" si="1"/>
        <v>47</v>
      </c>
      <c r="C9023" s="39" t="str">
        <f>IFERROR(__xludf.DUMMYFUNCTION("IF(ISBETWEEN(B9023,60,69), ""Old"", IF(ISBETWEEN(B9023, 20, 29), ""Young"", ""Other""))"),"Other")</f>
        <v>Other</v>
      </c>
    </row>
    <row r="9024" hidden="1">
      <c r="A9024" s="40">
        <v>27286.0</v>
      </c>
      <c r="B9024" s="39">
        <f t="shared" si="1"/>
        <v>47</v>
      </c>
      <c r="C9024" s="39" t="str">
        <f>IFERROR(__xludf.DUMMYFUNCTION("IF(ISBETWEEN(B9024,60,69), ""Old"", IF(ISBETWEEN(B9024, 20, 29), ""Young"", ""Other""))"),"Other")</f>
        <v>Other</v>
      </c>
    </row>
    <row r="9025" hidden="1">
      <c r="A9025" s="40">
        <v>27287.0</v>
      </c>
      <c r="B9025" s="39">
        <f t="shared" si="1"/>
        <v>47</v>
      </c>
      <c r="C9025" s="39" t="str">
        <f>IFERROR(__xludf.DUMMYFUNCTION("IF(ISBETWEEN(B9025,60,69), ""Old"", IF(ISBETWEEN(B9025, 20, 29), ""Young"", ""Other""))"),"Other")</f>
        <v>Other</v>
      </c>
    </row>
    <row r="9026" hidden="1">
      <c r="A9026" s="40">
        <v>27288.0</v>
      </c>
      <c r="B9026" s="39">
        <f t="shared" si="1"/>
        <v>47</v>
      </c>
      <c r="C9026" s="39" t="str">
        <f>IFERROR(__xludf.DUMMYFUNCTION("IF(ISBETWEEN(B9026,60,69), ""Old"", IF(ISBETWEEN(B9026, 20, 29), ""Young"", ""Other""))"),"Other")</f>
        <v>Other</v>
      </c>
    </row>
    <row r="9027" hidden="1">
      <c r="A9027" s="40">
        <v>27289.0</v>
      </c>
      <c r="B9027" s="39">
        <f t="shared" si="1"/>
        <v>47</v>
      </c>
      <c r="C9027" s="39" t="str">
        <f>IFERROR(__xludf.DUMMYFUNCTION("IF(ISBETWEEN(B9027,60,69), ""Old"", IF(ISBETWEEN(B9027, 20, 29), ""Young"", ""Other""))"),"Other")</f>
        <v>Other</v>
      </c>
    </row>
    <row r="9028" hidden="1">
      <c r="A9028" s="40">
        <v>27290.0</v>
      </c>
      <c r="B9028" s="39">
        <f t="shared" si="1"/>
        <v>47</v>
      </c>
      <c r="C9028" s="39" t="str">
        <f>IFERROR(__xludf.DUMMYFUNCTION("IF(ISBETWEEN(B9028,60,69), ""Old"", IF(ISBETWEEN(B9028, 20, 29), ""Young"", ""Other""))"),"Other")</f>
        <v>Other</v>
      </c>
    </row>
    <row r="9029" hidden="1">
      <c r="A9029" s="40">
        <v>27291.0</v>
      </c>
      <c r="B9029" s="39">
        <f t="shared" si="1"/>
        <v>47</v>
      </c>
      <c r="C9029" s="39" t="str">
        <f>IFERROR(__xludf.DUMMYFUNCTION("IF(ISBETWEEN(B9029,60,69), ""Old"", IF(ISBETWEEN(B9029, 20, 29), ""Young"", ""Other""))"),"Other")</f>
        <v>Other</v>
      </c>
    </row>
    <row r="9030" hidden="1">
      <c r="A9030" s="40">
        <v>27292.0</v>
      </c>
      <c r="B9030" s="39">
        <f t="shared" si="1"/>
        <v>47</v>
      </c>
      <c r="C9030" s="39" t="str">
        <f>IFERROR(__xludf.DUMMYFUNCTION("IF(ISBETWEEN(B9030,60,69), ""Old"", IF(ISBETWEEN(B9030, 20, 29), ""Young"", ""Other""))"),"Other")</f>
        <v>Other</v>
      </c>
    </row>
    <row r="9031" hidden="1">
      <c r="A9031" s="40">
        <v>27293.0</v>
      </c>
      <c r="B9031" s="39">
        <f t="shared" si="1"/>
        <v>47</v>
      </c>
      <c r="C9031" s="39" t="str">
        <f>IFERROR(__xludf.DUMMYFUNCTION("IF(ISBETWEEN(B9031,60,69), ""Old"", IF(ISBETWEEN(B9031, 20, 29), ""Young"", ""Other""))"),"Other")</f>
        <v>Other</v>
      </c>
    </row>
    <row r="9032" hidden="1">
      <c r="A9032" s="40">
        <v>27294.0</v>
      </c>
      <c r="B9032" s="39">
        <f t="shared" si="1"/>
        <v>47</v>
      </c>
      <c r="C9032" s="39" t="str">
        <f>IFERROR(__xludf.DUMMYFUNCTION("IF(ISBETWEEN(B9032,60,69), ""Old"", IF(ISBETWEEN(B9032, 20, 29), ""Young"", ""Other""))"),"Other")</f>
        <v>Other</v>
      </c>
    </row>
    <row r="9033" hidden="1">
      <c r="A9033" s="40">
        <v>27295.0</v>
      </c>
      <c r="B9033" s="39">
        <f t="shared" si="1"/>
        <v>47</v>
      </c>
      <c r="C9033" s="39" t="str">
        <f>IFERROR(__xludf.DUMMYFUNCTION("IF(ISBETWEEN(B9033,60,69), ""Old"", IF(ISBETWEEN(B9033, 20, 29), ""Young"", ""Other""))"),"Other")</f>
        <v>Other</v>
      </c>
    </row>
    <row r="9034" hidden="1">
      <c r="A9034" s="40">
        <v>27296.0</v>
      </c>
      <c r="B9034" s="39">
        <f t="shared" si="1"/>
        <v>47</v>
      </c>
      <c r="C9034" s="39" t="str">
        <f>IFERROR(__xludf.DUMMYFUNCTION("IF(ISBETWEEN(B9034,60,69), ""Old"", IF(ISBETWEEN(B9034, 20, 29), ""Young"", ""Other""))"),"Other")</f>
        <v>Other</v>
      </c>
    </row>
    <row r="9035" hidden="1">
      <c r="A9035" s="40">
        <v>27297.0</v>
      </c>
      <c r="B9035" s="39">
        <f t="shared" si="1"/>
        <v>47</v>
      </c>
      <c r="C9035" s="39" t="str">
        <f>IFERROR(__xludf.DUMMYFUNCTION("IF(ISBETWEEN(B9035,60,69), ""Old"", IF(ISBETWEEN(B9035, 20, 29), ""Young"", ""Other""))"),"Other")</f>
        <v>Other</v>
      </c>
    </row>
    <row r="9036" hidden="1">
      <c r="A9036" s="40">
        <v>27298.0</v>
      </c>
      <c r="B9036" s="39">
        <f t="shared" si="1"/>
        <v>47</v>
      </c>
      <c r="C9036" s="39" t="str">
        <f>IFERROR(__xludf.DUMMYFUNCTION("IF(ISBETWEEN(B9036,60,69), ""Old"", IF(ISBETWEEN(B9036, 20, 29), ""Young"", ""Other""))"),"Other")</f>
        <v>Other</v>
      </c>
    </row>
    <row r="9037" hidden="1">
      <c r="A9037" s="40">
        <v>27299.0</v>
      </c>
      <c r="B9037" s="39">
        <f t="shared" si="1"/>
        <v>47</v>
      </c>
      <c r="C9037" s="39" t="str">
        <f>IFERROR(__xludf.DUMMYFUNCTION("IF(ISBETWEEN(B9037,60,69), ""Old"", IF(ISBETWEEN(B9037, 20, 29), ""Young"", ""Other""))"),"Other")</f>
        <v>Other</v>
      </c>
    </row>
    <row r="9038" hidden="1">
      <c r="A9038" s="40">
        <v>27300.0</v>
      </c>
      <c r="B9038" s="39">
        <f t="shared" si="1"/>
        <v>47</v>
      </c>
      <c r="C9038" s="39" t="str">
        <f>IFERROR(__xludf.DUMMYFUNCTION("IF(ISBETWEEN(B9038,60,69), ""Old"", IF(ISBETWEEN(B9038, 20, 29), ""Young"", ""Other""))"),"Other")</f>
        <v>Other</v>
      </c>
    </row>
    <row r="9039" hidden="1">
      <c r="A9039" s="40">
        <v>27301.0</v>
      </c>
      <c r="B9039" s="39">
        <f t="shared" si="1"/>
        <v>47</v>
      </c>
      <c r="C9039" s="39" t="str">
        <f>IFERROR(__xludf.DUMMYFUNCTION("IF(ISBETWEEN(B9039,60,69), ""Old"", IF(ISBETWEEN(B9039, 20, 29), ""Young"", ""Other""))"),"Other")</f>
        <v>Other</v>
      </c>
    </row>
    <row r="9040" hidden="1">
      <c r="A9040" s="40">
        <v>27302.0</v>
      </c>
      <c r="B9040" s="39">
        <f t="shared" si="1"/>
        <v>47</v>
      </c>
      <c r="C9040" s="39" t="str">
        <f>IFERROR(__xludf.DUMMYFUNCTION("IF(ISBETWEEN(B9040,60,69), ""Old"", IF(ISBETWEEN(B9040, 20, 29), ""Young"", ""Other""))"),"Other")</f>
        <v>Other</v>
      </c>
    </row>
    <row r="9041" hidden="1">
      <c r="A9041" s="40">
        <v>27303.0</v>
      </c>
      <c r="B9041" s="39">
        <f t="shared" si="1"/>
        <v>47</v>
      </c>
      <c r="C9041" s="39" t="str">
        <f>IFERROR(__xludf.DUMMYFUNCTION("IF(ISBETWEEN(B9041,60,69), ""Old"", IF(ISBETWEEN(B9041, 20, 29), ""Young"", ""Other""))"),"Other")</f>
        <v>Other</v>
      </c>
    </row>
    <row r="9042" hidden="1">
      <c r="A9042" s="40">
        <v>27304.0</v>
      </c>
      <c r="B9042" s="39">
        <f t="shared" si="1"/>
        <v>47</v>
      </c>
      <c r="C9042" s="39" t="str">
        <f>IFERROR(__xludf.DUMMYFUNCTION("IF(ISBETWEEN(B9042,60,69), ""Old"", IF(ISBETWEEN(B9042, 20, 29), ""Young"", ""Other""))"),"Other")</f>
        <v>Other</v>
      </c>
    </row>
    <row r="9043" hidden="1">
      <c r="A9043" s="40">
        <v>27305.0</v>
      </c>
      <c r="B9043" s="39">
        <f t="shared" si="1"/>
        <v>47</v>
      </c>
      <c r="C9043" s="39" t="str">
        <f>IFERROR(__xludf.DUMMYFUNCTION("IF(ISBETWEEN(B9043,60,69), ""Old"", IF(ISBETWEEN(B9043, 20, 29), ""Young"", ""Other""))"),"Other")</f>
        <v>Other</v>
      </c>
    </row>
    <row r="9044" hidden="1">
      <c r="A9044" s="40">
        <v>27306.0</v>
      </c>
      <c r="B9044" s="39">
        <f t="shared" si="1"/>
        <v>47</v>
      </c>
      <c r="C9044" s="39" t="str">
        <f>IFERROR(__xludf.DUMMYFUNCTION("IF(ISBETWEEN(B9044,60,69), ""Old"", IF(ISBETWEEN(B9044, 20, 29), ""Young"", ""Other""))"),"Other")</f>
        <v>Other</v>
      </c>
    </row>
    <row r="9045" hidden="1">
      <c r="A9045" s="40">
        <v>27307.0</v>
      </c>
      <c r="B9045" s="39">
        <f t="shared" si="1"/>
        <v>47</v>
      </c>
      <c r="C9045" s="39" t="str">
        <f>IFERROR(__xludf.DUMMYFUNCTION("IF(ISBETWEEN(B9045,60,69), ""Old"", IF(ISBETWEEN(B9045, 20, 29), ""Young"", ""Other""))"),"Other")</f>
        <v>Other</v>
      </c>
    </row>
    <row r="9046" hidden="1">
      <c r="A9046" s="40">
        <v>27308.0</v>
      </c>
      <c r="B9046" s="39">
        <f t="shared" si="1"/>
        <v>47</v>
      </c>
      <c r="C9046" s="39" t="str">
        <f>IFERROR(__xludf.DUMMYFUNCTION("IF(ISBETWEEN(B9046,60,69), ""Old"", IF(ISBETWEEN(B9046, 20, 29), ""Young"", ""Other""))"),"Other")</f>
        <v>Other</v>
      </c>
    </row>
    <row r="9047" hidden="1">
      <c r="A9047" s="40">
        <v>27309.0</v>
      </c>
      <c r="B9047" s="39">
        <f t="shared" si="1"/>
        <v>47</v>
      </c>
      <c r="C9047" s="39" t="str">
        <f>IFERROR(__xludf.DUMMYFUNCTION("IF(ISBETWEEN(B9047,60,69), ""Old"", IF(ISBETWEEN(B9047, 20, 29), ""Young"", ""Other""))"),"Other")</f>
        <v>Other</v>
      </c>
    </row>
    <row r="9048" hidden="1">
      <c r="A9048" s="40">
        <v>27310.0</v>
      </c>
      <c r="B9048" s="39">
        <f t="shared" si="1"/>
        <v>47</v>
      </c>
      <c r="C9048" s="39" t="str">
        <f>IFERROR(__xludf.DUMMYFUNCTION("IF(ISBETWEEN(B9048,60,69), ""Old"", IF(ISBETWEEN(B9048, 20, 29), ""Young"", ""Other""))"),"Other")</f>
        <v>Other</v>
      </c>
    </row>
    <row r="9049" hidden="1">
      <c r="A9049" s="40">
        <v>27311.0</v>
      </c>
      <c r="B9049" s="39">
        <f t="shared" si="1"/>
        <v>47</v>
      </c>
      <c r="C9049" s="39" t="str">
        <f>IFERROR(__xludf.DUMMYFUNCTION("IF(ISBETWEEN(B9049,60,69), ""Old"", IF(ISBETWEEN(B9049, 20, 29), ""Young"", ""Other""))"),"Other")</f>
        <v>Other</v>
      </c>
    </row>
    <row r="9050" hidden="1">
      <c r="A9050" s="40">
        <v>27312.0</v>
      </c>
      <c r="B9050" s="39">
        <f t="shared" si="1"/>
        <v>47</v>
      </c>
      <c r="C9050" s="39" t="str">
        <f>IFERROR(__xludf.DUMMYFUNCTION("IF(ISBETWEEN(B9050,60,69), ""Old"", IF(ISBETWEEN(B9050, 20, 29), ""Young"", ""Other""))"),"Other")</f>
        <v>Other</v>
      </c>
    </row>
    <row r="9051" hidden="1">
      <c r="A9051" s="40">
        <v>27313.0</v>
      </c>
      <c r="B9051" s="39">
        <f t="shared" si="1"/>
        <v>47</v>
      </c>
      <c r="C9051" s="39" t="str">
        <f>IFERROR(__xludf.DUMMYFUNCTION("IF(ISBETWEEN(B9051,60,69), ""Old"", IF(ISBETWEEN(B9051, 20, 29), ""Young"", ""Other""))"),"Other")</f>
        <v>Other</v>
      </c>
    </row>
    <row r="9052" hidden="1">
      <c r="A9052" s="40">
        <v>27314.0</v>
      </c>
      <c r="B9052" s="39">
        <f t="shared" si="1"/>
        <v>47</v>
      </c>
      <c r="C9052" s="39" t="str">
        <f>IFERROR(__xludf.DUMMYFUNCTION("IF(ISBETWEEN(B9052,60,69), ""Old"", IF(ISBETWEEN(B9052, 20, 29), ""Young"", ""Other""))"),"Other")</f>
        <v>Other</v>
      </c>
    </row>
    <row r="9053" hidden="1">
      <c r="A9053" s="40">
        <v>27315.0</v>
      </c>
      <c r="B9053" s="39">
        <f t="shared" si="1"/>
        <v>47</v>
      </c>
      <c r="C9053" s="39" t="str">
        <f>IFERROR(__xludf.DUMMYFUNCTION("IF(ISBETWEEN(B9053,60,69), ""Old"", IF(ISBETWEEN(B9053, 20, 29), ""Young"", ""Other""))"),"Other")</f>
        <v>Other</v>
      </c>
    </row>
    <row r="9054" hidden="1">
      <c r="A9054" s="40">
        <v>27316.0</v>
      </c>
      <c r="B9054" s="39">
        <f t="shared" si="1"/>
        <v>47</v>
      </c>
      <c r="C9054" s="39" t="str">
        <f>IFERROR(__xludf.DUMMYFUNCTION("IF(ISBETWEEN(B9054,60,69), ""Old"", IF(ISBETWEEN(B9054, 20, 29), ""Young"", ""Other""))"),"Other")</f>
        <v>Other</v>
      </c>
    </row>
    <row r="9055" hidden="1">
      <c r="A9055" s="40">
        <v>27317.0</v>
      </c>
      <c r="B9055" s="39">
        <f t="shared" si="1"/>
        <v>47</v>
      </c>
      <c r="C9055" s="39" t="str">
        <f>IFERROR(__xludf.DUMMYFUNCTION("IF(ISBETWEEN(B9055,60,69), ""Old"", IF(ISBETWEEN(B9055, 20, 29), ""Young"", ""Other""))"),"Other")</f>
        <v>Other</v>
      </c>
    </row>
    <row r="9056" hidden="1">
      <c r="A9056" s="40">
        <v>27318.0</v>
      </c>
      <c r="B9056" s="39">
        <f t="shared" si="1"/>
        <v>47</v>
      </c>
      <c r="C9056" s="39" t="str">
        <f>IFERROR(__xludf.DUMMYFUNCTION("IF(ISBETWEEN(B9056,60,69), ""Old"", IF(ISBETWEEN(B9056, 20, 29), ""Young"", ""Other""))"),"Other")</f>
        <v>Other</v>
      </c>
    </row>
    <row r="9057" hidden="1">
      <c r="A9057" s="40">
        <v>27319.0</v>
      </c>
      <c r="B9057" s="39">
        <f t="shared" si="1"/>
        <v>47</v>
      </c>
      <c r="C9057" s="39" t="str">
        <f>IFERROR(__xludf.DUMMYFUNCTION("IF(ISBETWEEN(B9057,60,69), ""Old"", IF(ISBETWEEN(B9057, 20, 29), ""Young"", ""Other""))"),"Other")</f>
        <v>Other</v>
      </c>
    </row>
    <row r="9058" hidden="1">
      <c r="A9058" s="40">
        <v>27320.0</v>
      </c>
      <c r="B9058" s="39">
        <f t="shared" si="1"/>
        <v>47</v>
      </c>
      <c r="C9058" s="39" t="str">
        <f>IFERROR(__xludf.DUMMYFUNCTION("IF(ISBETWEEN(B9058,60,69), ""Old"", IF(ISBETWEEN(B9058, 20, 29), ""Young"", ""Other""))"),"Other")</f>
        <v>Other</v>
      </c>
    </row>
    <row r="9059" hidden="1">
      <c r="A9059" s="40">
        <v>27321.0</v>
      </c>
      <c r="B9059" s="39">
        <f t="shared" si="1"/>
        <v>47</v>
      </c>
      <c r="C9059" s="39" t="str">
        <f>IFERROR(__xludf.DUMMYFUNCTION("IF(ISBETWEEN(B9059,60,69), ""Old"", IF(ISBETWEEN(B9059, 20, 29), ""Young"", ""Other""))"),"Other")</f>
        <v>Other</v>
      </c>
    </row>
    <row r="9060" hidden="1">
      <c r="A9060" s="40">
        <v>27322.0</v>
      </c>
      <c r="B9060" s="39">
        <f t="shared" si="1"/>
        <v>47</v>
      </c>
      <c r="C9060" s="39" t="str">
        <f>IFERROR(__xludf.DUMMYFUNCTION("IF(ISBETWEEN(B9060,60,69), ""Old"", IF(ISBETWEEN(B9060, 20, 29), ""Young"", ""Other""))"),"Other")</f>
        <v>Other</v>
      </c>
    </row>
    <row r="9061" hidden="1">
      <c r="A9061" s="40">
        <v>27323.0</v>
      </c>
      <c r="B9061" s="39">
        <f t="shared" si="1"/>
        <v>47</v>
      </c>
      <c r="C9061" s="39" t="str">
        <f>IFERROR(__xludf.DUMMYFUNCTION("IF(ISBETWEEN(B9061,60,69), ""Old"", IF(ISBETWEEN(B9061, 20, 29), ""Young"", ""Other""))"),"Other")</f>
        <v>Other</v>
      </c>
    </row>
    <row r="9062" hidden="1">
      <c r="A9062" s="40">
        <v>27324.0</v>
      </c>
      <c r="B9062" s="39">
        <f t="shared" si="1"/>
        <v>47</v>
      </c>
      <c r="C9062" s="39" t="str">
        <f>IFERROR(__xludf.DUMMYFUNCTION("IF(ISBETWEEN(B9062,60,69), ""Old"", IF(ISBETWEEN(B9062, 20, 29), ""Young"", ""Other""))"),"Other")</f>
        <v>Other</v>
      </c>
    </row>
    <row r="9063" hidden="1">
      <c r="A9063" s="40">
        <v>27325.0</v>
      </c>
      <c r="B9063" s="39">
        <f t="shared" si="1"/>
        <v>47</v>
      </c>
      <c r="C9063" s="39" t="str">
        <f>IFERROR(__xludf.DUMMYFUNCTION("IF(ISBETWEEN(B9063,60,69), ""Old"", IF(ISBETWEEN(B9063, 20, 29), ""Young"", ""Other""))"),"Other")</f>
        <v>Other</v>
      </c>
    </row>
    <row r="9064" hidden="1">
      <c r="A9064" s="40">
        <v>27326.0</v>
      </c>
      <c r="B9064" s="39">
        <f t="shared" si="1"/>
        <v>47</v>
      </c>
      <c r="C9064" s="39" t="str">
        <f>IFERROR(__xludf.DUMMYFUNCTION("IF(ISBETWEEN(B9064,60,69), ""Old"", IF(ISBETWEEN(B9064, 20, 29), ""Young"", ""Other""))"),"Other")</f>
        <v>Other</v>
      </c>
    </row>
    <row r="9065" hidden="1">
      <c r="A9065" s="40">
        <v>27327.0</v>
      </c>
      <c r="B9065" s="39">
        <f t="shared" si="1"/>
        <v>47</v>
      </c>
      <c r="C9065" s="39" t="str">
        <f>IFERROR(__xludf.DUMMYFUNCTION("IF(ISBETWEEN(B9065,60,69), ""Old"", IF(ISBETWEEN(B9065, 20, 29), ""Young"", ""Other""))"),"Other")</f>
        <v>Other</v>
      </c>
    </row>
    <row r="9066" hidden="1">
      <c r="A9066" s="40">
        <v>27328.0</v>
      </c>
      <c r="B9066" s="39">
        <f t="shared" si="1"/>
        <v>47</v>
      </c>
      <c r="C9066" s="39" t="str">
        <f>IFERROR(__xludf.DUMMYFUNCTION("IF(ISBETWEEN(B9066,60,69), ""Old"", IF(ISBETWEEN(B9066, 20, 29), ""Young"", ""Other""))"),"Other")</f>
        <v>Other</v>
      </c>
    </row>
    <row r="9067" hidden="1">
      <c r="A9067" s="40">
        <v>27329.0</v>
      </c>
      <c r="B9067" s="39">
        <f t="shared" si="1"/>
        <v>47</v>
      </c>
      <c r="C9067" s="39" t="str">
        <f>IFERROR(__xludf.DUMMYFUNCTION("IF(ISBETWEEN(B9067,60,69), ""Old"", IF(ISBETWEEN(B9067, 20, 29), ""Young"", ""Other""))"),"Other")</f>
        <v>Other</v>
      </c>
    </row>
    <row r="9068" hidden="1">
      <c r="A9068" s="40">
        <v>27330.0</v>
      </c>
      <c r="B9068" s="39">
        <f t="shared" si="1"/>
        <v>47</v>
      </c>
      <c r="C9068" s="39" t="str">
        <f>IFERROR(__xludf.DUMMYFUNCTION("IF(ISBETWEEN(B9068,60,69), ""Old"", IF(ISBETWEEN(B9068, 20, 29), ""Young"", ""Other""))"),"Other")</f>
        <v>Other</v>
      </c>
    </row>
    <row r="9069" hidden="1">
      <c r="A9069" s="40">
        <v>27331.0</v>
      </c>
      <c r="B9069" s="39">
        <f t="shared" si="1"/>
        <v>47</v>
      </c>
      <c r="C9069" s="39" t="str">
        <f>IFERROR(__xludf.DUMMYFUNCTION("IF(ISBETWEEN(B9069,60,69), ""Old"", IF(ISBETWEEN(B9069, 20, 29), ""Young"", ""Other""))"),"Other")</f>
        <v>Other</v>
      </c>
    </row>
    <row r="9070" hidden="1">
      <c r="A9070" s="40">
        <v>27332.0</v>
      </c>
      <c r="B9070" s="39">
        <f t="shared" si="1"/>
        <v>47</v>
      </c>
      <c r="C9070" s="39" t="str">
        <f>IFERROR(__xludf.DUMMYFUNCTION("IF(ISBETWEEN(B9070,60,69), ""Old"", IF(ISBETWEEN(B9070, 20, 29), ""Young"", ""Other""))"),"Other")</f>
        <v>Other</v>
      </c>
    </row>
    <row r="9071" hidden="1">
      <c r="A9071" s="40">
        <v>27333.0</v>
      </c>
      <c r="B9071" s="39">
        <f t="shared" si="1"/>
        <v>47</v>
      </c>
      <c r="C9071" s="39" t="str">
        <f>IFERROR(__xludf.DUMMYFUNCTION("IF(ISBETWEEN(B9071,60,69), ""Old"", IF(ISBETWEEN(B9071, 20, 29), ""Young"", ""Other""))"),"Other")</f>
        <v>Other</v>
      </c>
    </row>
    <row r="9072" hidden="1">
      <c r="A9072" s="40">
        <v>27334.0</v>
      </c>
      <c r="B9072" s="39">
        <f t="shared" si="1"/>
        <v>47</v>
      </c>
      <c r="C9072" s="39" t="str">
        <f>IFERROR(__xludf.DUMMYFUNCTION("IF(ISBETWEEN(B9072,60,69), ""Old"", IF(ISBETWEEN(B9072, 20, 29), ""Young"", ""Other""))"),"Other")</f>
        <v>Other</v>
      </c>
    </row>
    <row r="9073" hidden="1">
      <c r="A9073" s="40">
        <v>27335.0</v>
      </c>
      <c r="B9073" s="39">
        <f t="shared" si="1"/>
        <v>47</v>
      </c>
      <c r="C9073" s="39" t="str">
        <f>IFERROR(__xludf.DUMMYFUNCTION("IF(ISBETWEEN(B9073,60,69), ""Old"", IF(ISBETWEEN(B9073, 20, 29), ""Young"", ""Other""))"),"Other")</f>
        <v>Other</v>
      </c>
    </row>
    <row r="9074" hidden="1">
      <c r="A9074" s="40">
        <v>27336.0</v>
      </c>
      <c r="B9074" s="39">
        <f t="shared" si="1"/>
        <v>47</v>
      </c>
      <c r="C9074" s="39" t="str">
        <f>IFERROR(__xludf.DUMMYFUNCTION("IF(ISBETWEEN(B9074,60,69), ""Old"", IF(ISBETWEEN(B9074, 20, 29), ""Young"", ""Other""))"),"Other")</f>
        <v>Other</v>
      </c>
    </row>
    <row r="9075" hidden="1">
      <c r="A9075" s="40">
        <v>27337.0</v>
      </c>
      <c r="B9075" s="39">
        <f t="shared" si="1"/>
        <v>47</v>
      </c>
      <c r="C9075" s="39" t="str">
        <f>IFERROR(__xludf.DUMMYFUNCTION("IF(ISBETWEEN(B9075,60,69), ""Old"", IF(ISBETWEEN(B9075, 20, 29), ""Young"", ""Other""))"),"Other")</f>
        <v>Other</v>
      </c>
    </row>
    <row r="9076" hidden="1">
      <c r="A9076" s="40">
        <v>27338.0</v>
      </c>
      <c r="B9076" s="39">
        <f t="shared" si="1"/>
        <v>47</v>
      </c>
      <c r="C9076" s="39" t="str">
        <f>IFERROR(__xludf.DUMMYFUNCTION("IF(ISBETWEEN(B9076,60,69), ""Old"", IF(ISBETWEEN(B9076, 20, 29), ""Young"", ""Other""))"),"Other")</f>
        <v>Other</v>
      </c>
    </row>
    <row r="9077" hidden="1">
      <c r="A9077" s="40">
        <v>27339.0</v>
      </c>
      <c r="B9077" s="39">
        <f t="shared" si="1"/>
        <v>47</v>
      </c>
      <c r="C9077" s="39" t="str">
        <f>IFERROR(__xludf.DUMMYFUNCTION("IF(ISBETWEEN(B9077,60,69), ""Old"", IF(ISBETWEEN(B9077, 20, 29), ""Young"", ""Other""))"),"Other")</f>
        <v>Other</v>
      </c>
    </row>
    <row r="9078" hidden="1">
      <c r="A9078" s="40">
        <v>27340.0</v>
      </c>
      <c r="B9078" s="39">
        <f t="shared" si="1"/>
        <v>47</v>
      </c>
      <c r="C9078" s="39" t="str">
        <f>IFERROR(__xludf.DUMMYFUNCTION("IF(ISBETWEEN(B9078,60,69), ""Old"", IF(ISBETWEEN(B9078, 20, 29), ""Young"", ""Other""))"),"Other")</f>
        <v>Other</v>
      </c>
    </row>
    <row r="9079" hidden="1">
      <c r="A9079" s="40">
        <v>27341.0</v>
      </c>
      <c r="B9079" s="39">
        <f t="shared" si="1"/>
        <v>47</v>
      </c>
      <c r="C9079" s="39" t="str">
        <f>IFERROR(__xludf.DUMMYFUNCTION("IF(ISBETWEEN(B9079,60,69), ""Old"", IF(ISBETWEEN(B9079, 20, 29), ""Young"", ""Other""))"),"Other")</f>
        <v>Other</v>
      </c>
    </row>
    <row r="9080" hidden="1">
      <c r="A9080" s="40">
        <v>27342.0</v>
      </c>
      <c r="B9080" s="39">
        <f t="shared" si="1"/>
        <v>47</v>
      </c>
      <c r="C9080" s="39" t="str">
        <f>IFERROR(__xludf.DUMMYFUNCTION("IF(ISBETWEEN(B9080,60,69), ""Old"", IF(ISBETWEEN(B9080, 20, 29), ""Young"", ""Other""))"),"Other")</f>
        <v>Other</v>
      </c>
    </row>
    <row r="9081" hidden="1">
      <c r="A9081" s="40">
        <v>27343.0</v>
      </c>
      <c r="B9081" s="39">
        <f t="shared" si="1"/>
        <v>47</v>
      </c>
      <c r="C9081" s="39" t="str">
        <f>IFERROR(__xludf.DUMMYFUNCTION("IF(ISBETWEEN(B9081,60,69), ""Old"", IF(ISBETWEEN(B9081, 20, 29), ""Young"", ""Other""))"),"Other")</f>
        <v>Other</v>
      </c>
    </row>
    <row r="9082" hidden="1">
      <c r="A9082" s="40">
        <v>27344.0</v>
      </c>
      <c r="B9082" s="39">
        <f t="shared" si="1"/>
        <v>47</v>
      </c>
      <c r="C9082" s="39" t="str">
        <f>IFERROR(__xludf.DUMMYFUNCTION("IF(ISBETWEEN(B9082,60,69), ""Old"", IF(ISBETWEEN(B9082, 20, 29), ""Young"", ""Other""))"),"Other")</f>
        <v>Other</v>
      </c>
    </row>
    <row r="9083" hidden="1">
      <c r="A9083" s="40">
        <v>27345.0</v>
      </c>
      <c r="B9083" s="39">
        <f t="shared" si="1"/>
        <v>47</v>
      </c>
      <c r="C9083" s="39" t="str">
        <f>IFERROR(__xludf.DUMMYFUNCTION("IF(ISBETWEEN(B9083,60,69), ""Old"", IF(ISBETWEEN(B9083, 20, 29), ""Young"", ""Other""))"),"Other")</f>
        <v>Other</v>
      </c>
    </row>
    <row r="9084" hidden="1">
      <c r="A9084" s="40">
        <v>27346.0</v>
      </c>
      <c r="B9084" s="39">
        <f t="shared" si="1"/>
        <v>47</v>
      </c>
      <c r="C9084" s="39" t="str">
        <f>IFERROR(__xludf.DUMMYFUNCTION("IF(ISBETWEEN(B9084,60,69), ""Old"", IF(ISBETWEEN(B9084, 20, 29), ""Young"", ""Other""))"),"Other")</f>
        <v>Other</v>
      </c>
    </row>
    <row r="9085" hidden="1">
      <c r="A9085" s="40">
        <v>27347.0</v>
      </c>
      <c r="B9085" s="39">
        <f t="shared" si="1"/>
        <v>47</v>
      </c>
      <c r="C9085" s="39" t="str">
        <f>IFERROR(__xludf.DUMMYFUNCTION("IF(ISBETWEEN(B9085,60,69), ""Old"", IF(ISBETWEEN(B9085, 20, 29), ""Young"", ""Other""))"),"Other")</f>
        <v>Other</v>
      </c>
    </row>
    <row r="9086" hidden="1">
      <c r="A9086" s="40">
        <v>27348.0</v>
      </c>
      <c r="B9086" s="39">
        <f t="shared" si="1"/>
        <v>47</v>
      </c>
      <c r="C9086" s="39" t="str">
        <f>IFERROR(__xludf.DUMMYFUNCTION("IF(ISBETWEEN(B9086,60,69), ""Old"", IF(ISBETWEEN(B9086, 20, 29), ""Young"", ""Other""))"),"Other")</f>
        <v>Other</v>
      </c>
    </row>
    <row r="9087" hidden="1">
      <c r="A9087" s="40">
        <v>27349.0</v>
      </c>
      <c r="B9087" s="39">
        <f t="shared" si="1"/>
        <v>47</v>
      </c>
      <c r="C9087" s="39" t="str">
        <f>IFERROR(__xludf.DUMMYFUNCTION("IF(ISBETWEEN(B9087,60,69), ""Old"", IF(ISBETWEEN(B9087, 20, 29), ""Young"", ""Other""))"),"Other")</f>
        <v>Other</v>
      </c>
    </row>
    <row r="9088" hidden="1">
      <c r="A9088" s="40">
        <v>27350.0</v>
      </c>
      <c r="B9088" s="39">
        <f t="shared" si="1"/>
        <v>47</v>
      </c>
      <c r="C9088" s="39" t="str">
        <f>IFERROR(__xludf.DUMMYFUNCTION("IF(ISBETWEEN(B9088,60,69), ""Old"", IF(ISBETWEEN(B9088, 20, 29), ""Young"", ""Other""))"),"Other")</f>
        <v>Other</v>
      </c>
    </row>
    <row r="9089" hidden="1">
      <c r="A9089" s="40">
        <v>27351.0</v>
      </c>
      <c r="B9089" s="39">
        <f t="shared" si="1"/>
        <v>47</v>
      </c>
      <c r="C9089" s="39" t="str">
        <f>IFERROR(__xludf.DUMMYFUNCTION("IF(ISBETWEEN(B9089,60,69), ""Old"", IF(ISBETWEEN(B9089, 20, 29), ""Young"", ""Other""))"),"Other")</f>
        <v>Other</v>
      </c>
    </row>
    <row r="9090" hidden="1">
      <c r="A9090" s="40">
        <v>27352.0</v>
      </c>
      <c r="B9090" s="39">
        <f t="shared" si="1"/>
        <v>47</v>
      </c>
      <c r="C9090" s="39" t="str">
        <f>IFERROR(__xludf.DUMMYFUNCTION("IF(ISBETWEEN(B9090,60,69), ""Old"", IF(ISBETWEEN(B9090, 20, 29), ""Young"", ""Other""))"),"Other")</f>
        <v>Other</v>
      </c>
    </row>
    <row r="9091" hidden="1">
      <c r="A9091" s="40">
        <v>27353.0</v>
      </c>
      <c r="B9091" s="39">
        <f t="shared" si="1"/>
        <v>47</v>
      </c>
      <c r="C9091" s="39" t="str">
        <f>IFERROR(__xludf.DUMMYFUNCTION("IF(ISBETWEEN(B9091,60,69), ""Old"", IF(ISBETWEEN(B9091, 20, 29), ""Young"", ""Other""))"),"Other")</f>
        <v>Other</v>
      </c>
    </row>
    <row r="9092" hidden="1">
      <c r="A9092" s="40">
        <v>27354.0</v>
      </c>
      <c r="B9092" s="39">
        <f t="shared" si="1"/>
        <v>47</v>
      </c>
      <c r="C9092" s="39" t="str">
        <f>IFERROR(__xludf.DUMMYFUNCTION("IF(ISBETWEEN(B9092,60,69), ""Old"", IF(ISBETWEEN(B9092, 20, 29), ""Young"", ""Other""))"),"Other")</f>
        <v>Other</v>
      </c>
    </row>
    <row r="9093" hidden="1">
      <c r="A9093" s="40">
        <v>27355.0</v>
      </c>
      <c r="B9093" s="39">
        <f t="shared" si="1"/>
        <v>47</v>
      </c>
      <c r="C9093" s="39" t="str">
        <f>IFERROR(__xludf.DUMMYFUNCTION("IF(ISBETWEEN(B9093,60,69), ""Old"", IF(ISBETWEEN(B9093, 20, 29), ""Young"", ""Other""))"),"Other")</f>
        <v>Other</v>
      </c>
    </row>
    <row r="9094" hidden="1">
      <c r="A9094" s="40">
        <v>27356.0</v>
      </c>
      <c r="B9094" s="39">
        <f t="shared" si="1"/>
        <v>47</v>
      </c>
      <c r="C9094" s="39" t="str">
        <f>IFERROR(__xludf.DUMMYFUNCTION("IF(ISBETWEEN(B9094,60,69), ""Old"", IF(ISBETWEEN(B9094, 20, 29), ""Young"", ""Other""))"),"Other")</f>
        <v>Other</v>
      </c>
    </row>
    <row r="9095" hidden="1">
      <c r="A9095" s="40">
        <v>27357.0</v>
      </c>
      <c r="B9095" s="39">
        <f t="shared" si="1"/>
        <v>47</v>
      </c>
      <c r="C9095" s="39" t="str">
        <f>IFERROR(__xludf.DUMMYFUNCTION("IF(ISBETWEEN(B9095,60,69), ""Old"", IF(ISBETWEEN(B9095, 20, 29), ""Young"", ""Other""))"),"Other")</f>
        <v>Other</v>
      </c>
    </row>
    <row r="9096" hidden="1">
      <c r="A9096" s="40">
        <v>27358.0</v>
      </c>
      <c r="B9096" s="39">
        <f t="shared" si="1"/>
        <v>47</v>
      </c>
      <c r="C9096" s="39" t="str">
        <f>IFERROR(__xludf.DUMMYFUNCTION("IF(ISBETWEEN(B9096,60,69), ""Old"", IF(ISBETWEEN(B9096, 20, 29), ""Young"", ""Other""))"),"Other")</f>
        <v>Other</v>
      </c>
    </row>
    <row r="9097" hidden="1">
      <c r="A9097" s="40">
        <v>27359.0</v>
      </c>
      <c r="B9097" s="39">
        <f t="shared" si="1"/>
        <v>47</v>
      </c>
      <c r="C9097" s="39" t="str">
        <f>IFERROR(__xludf.DUMMYFUNCTION("IF(ISBETWEEN(B9097,60,69), ""Old"", IF(ISBETWEEN(B9097, 20, 29), ""Young"", ""Other""))"),"Other")</f>
        <v>Other</v>
      </c>
    </row>
    <row r="9098" hidden="1">
      <c r="A9098" s="40">
        <v>27360.0</v>
      </c>
      <c r="B9098" s="39">
        <f t="shared" si="1"/>
        <v>47</v>
      </c>
      <c r="C9098" s="39" t="str">
        <f>IFERROR(__xludf.DUMMYFUNCTION("IF(ISBETWEEN(B9098,60,69), ""Old"", IF(ISBETWEEN(B9098, 20, 29), ""Young"", ""Other""))"),"Other")</f>
        <v>Other</v>
      </c>
    </row>
    <row r="9099" hidden="1">
      <c r="A9099" s="40">
        <v>27361.0</v>
      </c>
      <c r="B9099" s="39">
        <f t="shared" si="1"/>
        <v>47</v>
      </c>
      <c r="C9099" s="39" t="str">
        <f>IFERROR(__xludf.DUMMYFUNCTION("IF(ISBETWEEN(B9099,60,69), ""Old"", IF(ISBETWEEN(B9099, 20, 29), ""Young"", ""Other""))"),"Other")</f>
        <v>Other</v>
      </c>
    </row>
    <row r="9100" hidden="1">
      <c r="A9100" s="40">
        <v>27362.0</v>
      </c>
      <c r="B9100" s="39">
        <f t="shared" si="1"/>
        <v>47</v>
      </c>
      <c r="C9100" s="39" t="str">
        <f>IFERROR(__xludf.DUMMYFUNCTION("IF(ISBETWEEN(B9100,60,69), ""Old"", IF(ISBETWEEN(B9100, 20, 29), ""Young"", ""Other""))"),"Other")</f>
        <v>Other</v>
      </c>
    </row>
    <row r="9101" hidden="1">
      <c r="A9101" s="40">
        <v>27363.0</v>
      </c>
      <c r="B9101" s="39">
        <f t="shared" si="1"/>
        <v>47</v>
      </c>
      <c r="C9101" s="39" t="str">
        <f>IFERROR(__xludf.DUMMYFUNCTION("IF(ISBETWEEN(B9101,60,69), ""Old"", IF(ISBETWEEN(B9101, 20, 29), ""Young"", ""Other""))"),"Other")</f>
        <v>Other</v>
      </c>
    </row>
    <row r="9102" hidden="1">
      <c r="A9102" s="40">
        <v>27364.0</v>
      </c>
      <c r="B9102" s="39">
        <f t="shared" si="1"/>
        <v>47</v>
      </c>
      <c r="C9102" s="39" t="str">
        <f>IFERROR(__xludf.DUMMYFUNCTION("IF(ISBETWEEN(B9102,60,69), ""Old"", IF(ISBETWEEN(B9102, 20, 29), ""Young"", ""Other""))"),"Other")</f>
        <v>Other</v>
      </c>
    </row>
    <row r="9103" hidden="1">
      <c r="A9103" s="40">
        <v>27365.0</v>
      </c>
      <c r="B9103" s="39">
        <f t="shared" si="1"/>
        <v>47</v>
      </c>
      <c r="C9103" s="39" t="str">
        <f>IFERROR(__xludf.DUMMYFUNCTION("IF(ISBETWEEN(B9103,60,69), ""Old"", IF(ISBETWEEN(B9103, 20, 29), ""Young"", ""Other""))"),"Other")</f>
        <v>Other</v>
      </c>
    </row>
    <row r="9104" hidden="1">
      <c r="A9104" s="40">
        <v>27366.0</v>
      </c>
      <c r="B9104" s="39">
        <f t="shared" si="1"/>
        <v>47</v>
      </c>
      <c r="C9104" s="39" t="str">
        <f>IFERROR(__xludf.DUMMYFUNCTION("IF(ISBETWEEN(B9104,60,69), ""Old"", IF(ISBETWEEN(B9104, 20, 29), ""Young"", ""Other""))"),"Other")</f>
        <v>Other</v>
      </c>
    </row>
    <row r="9105" hidden="1">
      <c r="A9105" s="40">
        <v>27367.0</v>
      </c>
      <c r="B9105" s="39">
        <f t="shared" si="1"/>
        <v>47</v>
      </c>
      <c r="C9105" s="39" t="str">
        <f>IFERROR(__xludf.DUMMYFUNCTION("IF(ISBETWEEN(B9105,60,69), ""Old"", IF(ISBETWEEN(B9105, 20, 29), ""Young"", ""Other""))"),"Other")</f>
        <v>Other</v>
      </c>
    </row>
    <row r="9106" hidden="1">
      <c r="A9106" s="40">
        <v>27368.0</v>
      </c>
      <c r="B9106" s="39">
        <f t="shared" si="1"/>
        <v>47</v>
      </c>
      <c r="C9106" s="39" t="str">
        <f>IFERROR(__xludf.DUMMYFUNCTION("IF(ISBETWEEN(B9106,60,69), ""Old"", IF(ISBETWEEN(B9106, 20, 29), ""Young"", ""Other""))"),"Other")</f>
        <v>Other</v>
      </c>
    </row>
    <row r="9107" hidden="1">
      <c r="A9107" s="40">
        <v>27369.0</v>
      </c>
      <c r="B9107" s="39">
        <f t="shared" si="1"/>
        <v>47</v>
      </c>
      <c r="C9107" s="39" t="str">
        <f>IFERROR(__xludf.DUMMYFUNCTION("IF(ISBETWEEN(B9107,60,69), ""Old"", IF(ISBETWEEN(B9107, 20, 29), ""Young"", ""Other""))"),"Other")</f>
        <v>Other</v>
      </c>
    </row>
    <row r="9108" hidden="1">
      <c r="A9108" s="40">
        <v>27370.0</v>
      </c>
      <c r="B9108" s="39">
        <f t="shared" si="1"/>
        <v>47</v>
      </c>
      <c r="C9108" s="39" t="str">
        <f>IFERROR(__xludf.DUMMYFUNCTION("IF(ISBETWEEN(B9108,60,69), ""Old"", IF(ISBETWEEN(B9108, 20, 29), ""Young"", ""Other""))"),"Other")</f>
        <v>Other</v>
      </c>
    </row>
    <row r="9109" hidden="1">
      <c r="A9109" s="40">
        <v>27371.0</v>
      </c>
      <c r="B9109" s="39">
        <f t="shared" si="1"/>
        <v>47</v>
      </c>
      <c r="C9109" s="39" t="str">
        <f>IFERROR(__xludf.DUMMYFUNCTION("IF(ISBETWEEN(B9109,60,69), ""Old"", IF(ISBETWEEN(B9109, 20, 29), ""Young"", ""Other""))"),"Other")</f>
        <v>Other</v>
      </c>
    </row>
    <row r="9110" hidden="1">
      <c r="A9110" s="40">
        <v>27372.0</v>
      </c>
      <c r="B9110" s="39">
        <f t="shared" si="1"/>
        <v>47</v>
      </c>
      <c r="C9110" s="39" t="str">
        <f>IFERROR(__xludf.DUMMYFUNCTION("IF(ISBETWEEN(B9110,60,69), ""Old"", IF(ISBETWEEN(B9110, 20, 29), ""Young"", ""Other""))"),"Other")</f>
        <v>Other</v>
      </c>
    </row>
    <row r="9111" hidden="1">
      <c r="A9111" s="40">
        <v>27373.0</v>
      </c>
      <c r="B9111" s="39">
        <f t="shared" si="1"/>
        <v>47</v>
      </c>
      <c r="C9111" s="39" t="str">
        <f>IFERROR(__xludf.DUMMYFUNCTION("IF(ISBETWEEN(B9111,60,69), ""Old"", IF(ISBETWEEN(B9111, 20, 29), ""Young"", ""Other""))"),"Other")</f>
        <v>Other</v>
      </c>
    </row>
    <row r="9112" hidden="1">
      <c r="A9112" s="40">
        <v>27374.0</v>
      </c>
      <c r="B9112" s="39">
        <f t="shared" si="1"/>
        <v>47</v>
      </c>
      <c r="C9112" s="39" t="str">
        <f>IFERROR(__xludf.DUMMYFUNCTION("IF(ISBETWEEN(B9112,60,69), ""Old"", IF(ISBETWEEN(B9112, 20, 29), ""Young"", ""Other""))"),"Other")</f>
        <v>Other</v>
      </c>
    </row>
    <row r="9113" hidden="1">
      <c r="A9113" s="40">
        <v>27375.0</v>
      </c>
      <c r="B9113" s="39">
        <f t="shared" si="1"/>
        <v>47</v>
      </c>
      <c r="C9113" s="39" t="str">
        <f>IFERROR(__xludf.DUMMYFUNCTION("IF(ISBETWEEN(B9113,60,69), ""Old"", IF(ISBETWEEN(B9113, 20, 29), ""Young"", ""Other""))"),"Other")</f>
        <v>Other</v>
      </c>
    </row>
    <row r="9114" hidden="1">
      <c r="A9114" s="40">
        <v>27376.0</v>
      </c>
      <c r="B9114" s="39">
        <f t="shared" si="1"/>
        <v>47</v>
      </c>
      <c r="C9114" s="39" t="str">
        <f>IFERROR(__xludf.DUMMYFUNCTION("IF(ISBETWEEN(B9114,60,69), ""Old"", IF(ISBETWEEN(B9114, 20, 29), ""Young"", ""Other""))"),"Other")</f>
        <v>Other</v>
      </c>
    </row>
    <row r="9115" hidden="1">
      <c r="A9115" s="40">
        <v>27377.0</v>
      </c>
      <c r="B9115" s="39">
        <f t="shared" si="1"/>
        <v>47</v>
      </c>
      <c r="C9115" s="39" t="str">
        <f>IFERROR(__xludf.DUMMYFUNCTION("IF(ISBETWEEN(B9115,60,69), ""Old"", IF(ISBETWEEN(B9115, 20, 29), ""Young"", ""Other""))"),"Other")</f>
        <v>Other</v>
      </c>
    </row>
    <row r="9116" hidden="1">
      <c r="A9116" s="40">
        <v>27378.0</v>
      </c>
      <c r="B9116" s="39">
        <f t="shared" si="1"/>
        <v>47</v>
      </c>
      <c r="C9116" s="39" t="str">
        <f>IFERROR(__xludf.DUMMYFUNCTION("IF(ISBETWEEN(B9116,60,69), ""Old"", IF(ISBETWEEN(B9116, 20, 29), ""Young"", ""Other""))"),"Other")</f>
        <v>Other</v>
      </c>
    </row>
    <row r="9117" hidden="1">
      <c r="A9117" s="40">
        <v>27379.0</v>
      </c>
      <c r="B9117" s="39">
        <f t="shared" si="1"/>
        <v>47</v>
      </c>
      <c r="C9117" s="39" t="str">
        <f>IFERROR(__xludf.DUMMYFUNCTION("IF(ISBETWEEN(B9117,60,69), ""Old"", IF(ISBETWEEN(B9117, 20, 29), ""Young"", ""Other""))"),"Other")</f>
        <v>Other</v>
      </c>
    </row>
    <row r="9118" hidden="1">
      <c r="A9118" s="40">
        <v>27380.0</v>
      </c>
      <c r="B9118" s="39">
        <f t="shared" si="1"/>
        <v>47</v>
      </c>
      <c r="C9118" s="39" t="str">
        <f>IFERROR(__xludf.DUMMYFUNCTION("IF(ISBETWEEN(B9118,60,69), ""Old"", IF(ISBETWEEN(B9118, 20, 29), ""Young"", ""Other""))"),"Other")</f>
        <v>Other</v>
      </c>
    </row>
    <row r="9119" hidden="1">
      <c r="A9119" s="40">
        <v>27381.0</v>
      </c>
      <c r="B9119" s="39">
        <f t="shared" si="1"/>
        <v>47</v>
      </c>
      <c r="C9119" s="39" t="str">
        <f>IFERROR(__xludf.DUMMYFUNCTION("IF(ISBETWEEN(B9119,60,69), ""Old"", IF(ISBETWEEN(B9119, 20, 29), ""Young"", ""Other""))"),"Other")</f>
        <v>Other</v>
      </c>
    </row>
    <row r="9120" hidden="1">
      <c r="A9120" s="40">
        <v>27382.0</v>
      </c>
      <c r="B9120" s="39">
        <f t="shared" si="1"/>
        <v>47</v>
      </c>
      <c r="C9120" s="39" t="str">
        <f>IFERROR(__xludf.DUMMYFUNCTION("IF(ISBETWEEN(B9120,60,69), ""Old"", IF(ISBETWEEN(B9120, 20, 29), ""Young"", ""Other""))"),"Other")</f>
        <v>Other</v>
      </c>
    </row>
    <row r="9121" hidden="1">
      <c r="A9121" s="40">
        <v>27383.0</v>
      </c>
      <c r="B9121" s="39">
        <f t="shared" si="1"/>
        <v>47</v>
      </c>
      <c r="C9121" s="39" t="str">
        <f>IFERROR(__xludf.DUMMYFUNCTION("IF(ISBETWEEN(B9121,60,69), ""Old"", IF(ISBETWEEN(B9121, 20, 29), ""Young"", ""Other""))"),"Other")</f>
        <v>Other</v>
      </c>
    </row>
    <row r="9122" hidden="1">
      <c r="A9122" s="40">
        <v>27384.0</v>
      </c>
      <c r="B9122" s="39">
        <f t="shared" si="1"/>
        <v>47</v>
      </c>
      <c r="C9122" s="39" t="str">
        <f>IFERROR(__xludf.DUMMYFUNCTION("IF(ISBETWEEN(B9122,60,69), ""Old"", IF(ISBETWEEN(B9122, 20, 29), ""Young"", ""Other""))"),"Other")</f>
        <v>Other</v>
      </c>
    </row>
    <row r="9123" hidden="1">
      <c r="A9123" s="40">
        <v>27385.0</v>
      </c>
      <c r="B9123" s="39">
        <f t="shared" si="1"/>
        <v>47</v>
      </c>
      <c r="C9123" s="39" t="str">
        <f>IFERROR(__xludf.DUMMYFUNCTION("IF(ISBETWEEN(B9123,60,69), ""Old"", IF(ISBETWEEN(B9123, 20, 29), ""Young"", ""Other""))"),"Other")</f>
        <v>Other</v>
      </c>
    </row>
    <row r="9124" hidden="1">
      <c r="A9124" s="40">
        <v>27386.0</v>
      </c>
      <c r="B9124" s="39">
        <f t="shared" si="1"/>
        <v>47</v>
      </c>
      <c r="C9124" s="39" t="str">
        <f>IFERROR(__xludf.DUMMYFUNCTION("IF(ISBETWEEN(B9124,60,69), ""Old"", IF(ISBETWEEN(B9124, 20, 29), ""Young"", ""Other""))"),"Other")</f>
        <v>Other</v>
      </c>
    </row>
    <row r="9125" hidden="1">
      <c r="A9125" s="40">
        <v>27387.0</v>
      </c>
      <c r="B9125" s="39">
        <f t="shared" si="1"/>
        <v>47</v>
      </c>
      <c r="C9125" s="39" t="str">
        <f>IFERROR(__xludf.DUMMYFUNCTION("IF(ISBETWEEN(B9125,60,69), ""Old"", IF(ISBETWEEN(B9125, 20, 29), ""Young"", ""Other""))"),"Other")</f>
        <v>Other</v>
      </c>
    </row>
    <row r="9126" hidden="1">
      <c r="A9126" s="40">
        <v>27388.0</v>
      </c>
      <c r="B9126" s="39">
        <f t="shared" si="1"/>
        <v>47</v>
      </c>
      <c r="C9126" s="39" t="str">
        <f>IFERROR(__xludf.DUMMYFUNCTION("IF(ISBETWEEN(B9126,60,69), ""Old"", IF(ISBETWEEN(B9126, 20, 29), ""Young"", ""Other""))"),"Other")</f>
        <v>Other</v>
      </c>
    </row>
    <row r="9127" hidden="1">
      <c r="A9127" s="40">
        <v>27389.0</v>
      </c>
      <c r="B9127" s="39">
        <f t="shared" si="1"/>
        <v>47</v>
      </c>
      <c r="C9127" s="39" t="str">
        <f>IFERROR(__xludf.DUMMYFUNCTION("IF(ISBETWEEN(B9127,60,69), ""Old"", IF(ISBETWEEN(B9127, 20, 29), ""Young"", ""Other""))"),"Other")</f>
        <v>Other</v>
      </c>
    </row>
    <row r="9128" hidden="1">
      <c r="A9128" s="40">
        <v>27390.0</v>
      </c>
      <c r="B9128" s="39">
        <f t="shared" si="1"/>
        <v>47</v>
      </c>
      <c r="C9128" s="39" t="str">
        <f>IFERROR(__xludf.DUMMYFUNCTION("IF(ISBETWEEN(B9128,60,69), ""Old"", IF(ISBETWEEN(B9128, 20, 29), ""Young"", ""Other""))"),"Other")</f>
        <v>Other</v>
      </c>
    </row>
    <row r="9129" hidden="1">
      <c r="A9129" s="40">
        <v>27391.0</v>
      </c>
      <c r="B9129" s="39">
        <f t="shared" si="1"/>
        <v>47</v>
      </c>
      <c r="C9129" s="39" t="str">
        <f>IFERROR(__xludf.DUMMYFUNCTION("IF(ISBETWEEN(B9129,60,69), ""Old"", IF(ISBETWEEN(B9129, 20, 29), ""Young"", ""Other""))"),"Other")</f>
        <v>Other</v>
      </c>
    </row>
    <row r="9130" hidden="1">
      <c r="A9130" s="40">
        <v>27392.0</v>
      </c>
      <c r="B9130" s="39">
        <f t="shared" si="1"/>
        <v>47</v>
      </c>
      <c r="C9130" s="39" t="str">
        <f>IFERROR(__xludf.DUMMYFUNCTION("IF(ISBETWEEN(B9130,60,69), ""Old"", IF(ISBETWEEN(B9130, 20, 29), ""Young"", ""Other""))"),"Other")</f>
        <v>Other</v>
      </c>
    </row>
    <row r="9131" hidden="1">
      <c r="A9131" s="40">
        <v>27393.0</v>
      </c>
      <c r="B9131" s="39">
        <f t="shared" si="1"/>
        <v>47</v>
      </c>
      <c r="C9131" s="39" t="str">
        <f>IFERROR(__xludf.DUMMYFUNCTION("IF(ISBETWEEN(B9131,60,69), ""Old"", IF(ISBETWEEN(B9131, 20, 29), ""Young"", ""Other""))"),"Other")</f>
        <v>Other</v>
      </c>
    </row>
    <row r="9132" hidden="1">
      <c r="A9132" s="40">
        <v>27394.0</v>
      </c>
      <c r="B9132" s="39">
        <f t="shared" si="1"/>
        <v>47</v>
      </c>
      <c r="C9132" s="39" t="str">
        <f>IFERROR(__xludf.DUMMYFUNCTION("IF(ISBETWEEN(B9132,60,69), ""Old"", IF(ISBETWEEN(B9132, 20, 29), ""Young"", ""Other""))"),"Other")</f>
        <v>Other</v>
      </c>
    </row>
    <row r="9133" hidden="1">
      <c r="A9133" s="40">
        <v>27395.0</v>
      </c>
      <c r="B9133" s="39">
        <f t="shared" si="1"/>
        <v>47</v>
      </c>
      <c r="C9133" s="39" t="str">
        <f>IFERROR(__xludf.DUMMYFUNCTION("IF(ISBETWEEN(B9133,60,69), ""Old"", IF(ISBETWEEN(B9133, 20, 29), ""Young"", ""Other""))"),"Other")</f>
        <v>Other</v>
      </c>
    </row>
    <row r="9134" hidden="1">
      <c r="A9134" s="40">
        <v>27396.0</v>
      </c>
      <c r="B9134" s="39">
        <f t="shared" si="1"/>
        <v>46</v>
      </c>
      <c r="C9134" s="39" t="str">
        <f>IFERROR(__xludf.DUMMYFUNCTION("IF(ISBETWEEN(B9134,60,69), ""Old"", IF(ISBETWEEN(B9134, 20, 29), ""Young"", ""Other""))"),"Other")</f>
        <v>Other</v>
      </c>
    </row>
    <row r="9135" hidden="1">
      <c r="A9135" s="40">
        <v>27397.0</v>
      </c>
      <c r="B9135" s="39">
        <f t="shared" si="1"/>
        <v>46</v>
      </c>
      <c r="C9135" s="39" t="str">
        <f>IFERROR(__xludf.DUMMYFUNCTION("IF(ISBETWEEN(B9135,60,69), ""Old"", IF(ISBETWEEN(B9135, 20, 29), ""Young"", ""Other""))"),"Other")</f>
        <v>Other</v>
      </c>
    </row>
    <row r="9136" hidden="1">
      <c r="A9136" s="40">
        <v>27398.0</v>
      </c>
      <c r="B9136" s="39">
        <f t="shared" si="1"/>
        <v>46</v>
      </c>
      <c r="C9136" s="39" t="str">
        <f>IFERROR(__xludf.DUMMYFUNCTION("IF(ISBETWEEN(B9136,60,69), ""Old"", IF(ISBETWEEN(B9136, 20, 29), ""Young"", ""Other""))"),"Other")</f>
        <v>Other</v>
      </c>
    </row>
    <row r="9137" hidden="1">
      <c r="A9137" s="40">
        <v>27399.0</v>
      </c>
      <c r="B9137" s="39">
        <f t="shared" si="1"/>
        <v>46</v>
      </c>
      <c r="C9137" s="39" t="str">
        <f>IFERROR(__xludf.DUMMYFUNCTION("IF(ISBETWEEN(B9137,60,69), ""Old"", IF(ISBETWEEN(B9137, 20, 29), ""Young"", ""Other""))"),"Other")</f>
        <v>Other</v>
      </c>
    </row>
    <row r="9138" hidden="1">
      <c r="A9138" s="40">
        <v>27400.0</v>
      </c>
      <c r="B9138" s="39">
        <f t="shared" si="1"/>
        <v>46</v>
      </c>
      <c r="C9138" s="39" t="str">
        <f>IFERROR(__xludf.DUMMYFUNCTION("IF(ISBETWEEN(B9138,60,69), ""Old"", IF(ISBETWEEN(B9138, 20, 29), ""Young"", ""Other""))"),"Other")</f>
        <v>Other</v>
      </c>
    </row>
    <row r="9139" hidden="1">
      <c r="A9139" s="40">
        <v>27401.0</v>
      </c>
      <c r="B9139" s="39">
        <f t="shared" si="1"/>
        <v>46</v>
      </c>
      <c r="C9139" s="39" t="str">
        <f>IFERROR(__xludf.DUMMYFUNCTION("IF(ISBETWEEN(B9139,60,69), ""Old"", IF(ISBETWEEN(B9139, 20, 29), ""Young"", ""Other""))"),"Other")</f>
        <v>Other</v>
      </c>
    </row>
    <row r="9140" hidden="1">
      <c r="A9140" s="40">
        <v>27402.0</v>
      </c>
      <c r="B9140" s="39">
        <f t="shared" si="1"/>
        <v>46</v>
      </c>
      <c r="C9140" s="39" t="str">
        <f>IFERROR(__xludf.DUMMYFUNCTION("IF(ISBETWEEN(B9140,60,69), ""Old"", IF(ISBETWEEN(B9140, 20, 29), ""Young"", ""Other""))"),"Other")</f>
        <v>Other</v>
      </c>
    </row>
    <row r="9141" hidden="1">
      <c r="A9141" s="40">
        <v>27403.0</v>
      </c>
      <c r="B9141" s="39">
        <f t="shared" si="1"/>
        <v>46</v>
      </c>
      <c r="C9141" s="39" t="str">
        <f>IFERROR(__xludf.DUMMYFUNCTION("IF(ISBETWEEN(B9141,60,69), ""Old"", IF(ISBETWEEN(B9141, 20, 29), ""Young"", ""Other""))"),"Other")</f>
        <v>Other</v>
      </c>
    </row>
    <row r="9142" hidden="1">
      <c r="A9142" s="40">
        <v>27404.0</v>
      </c>
      <c r="B9142" s="39">
        <f t="shared" si="1"/>
        <v>46</v>
      </c>
      <c r="C9142" s="39" t="str">
        <f>IFERROR(__xludf.DUMMYFUNCTION("IF(ISBETWEEN(B9142,60,69), ""Old"", IF(ISBETWEEN(B9142, 20, 29), ""Young"", ""Other""))"),"Other")</f>
        <v>Other</v>
      </c>
    </row>
    <row r="9143" hidden="1">
      <c r="A9143" s="40">
        <v>27405.0</v>
      </c>
      <c r="B9143" s="39">
        <f t="shared" si="1"/>
        <v>46</v>
      </c>
      <c r="C9143" s="39" t="str">
        <f>IFERROR(__xludf.DUMMYFUNCTION("IF(ISBETWEEN(B9143,60,69), ""Old"", IF(ISBETWEEN(B9143, 20, 29), ""Young"", ""Other""))"),"Other")</f>
        <v>Other</v>
      </c>
    </row>
    <row r="9144" hidden="1">
      <c r="A9144" s="40">
        <v>27406.0</v>
      </c>
      <c r="B9144" s="39">
        <f t="shared" si="1"/>
        <v>46</v>
      </c>
      <c r="C9144" s="39" t="str">
        <f>IFERROR(__xludf.DUMMYFUNCTION("IF(ISBETWEEN(B9144,60,69), ""Old"", IF(ISBETWEEN(B9144, 20, 29), ""Young"", ""Other""))"),"Other")</f>
        <v>Other</v>
      </c>
    </row>
    <row r="9145" hidden="1">
      <c r="A9145" s="40">
        <v>27407.0</v>
      </c>
      <c r="B9145" s="39">
        <f t="shared" si="1"/>
        <v>46</v>
      </c>
      <c r="C9145" s="39" t="str">
        <f>IFERROR(__xludf.DUMMYFUNCTION("IF(ISBETWEEN(B9145,60,69), ""Old"", IF(ISBETWEEN(B9145, 20, 29), ""Young"", ""Other""))"),"Other")</f>
        <v>Other</v>
      </c>
    </row>
    <row r="9146" hidden="1">
      <c r="A9146" s="40">
        <v>27408.0</v>
      </c>
      <c r="B9146" s="39">
        <f t="shared" si="1"/>
        <v>46</v>
      </c>
      <c r="C9146" s="39" t="str">
        <f>IFERROR(__xludf.DUMMYFUNCTION("IF(ISBETWEEN(B9146,60,69), ""Old"", IF(ISBETWEEN(B9146, 20, 29), ""Young"", ""Other""))"),"Other")</f>
        <v>Other</v>
      </c>
    </row>
    <row r="9147" hidden="1">
      <c r="A9147" s="40">
        <v>27409.0</v>
      </c>
      <c r="B9147" s="39">
        <f t="shared" si="1"/>
        <v>46</v>
      </c>
      <c r="C9147" s="39" t="str">
        <f>IFERROR(__xludf.DUMMYFUNCTION("IF(ISBETWEEN(B9147,60,69), ""Old"", IF(ISBETWEEN(B9147, 20, 29), ""Young"", ""Other""))"),"Other")</f>
        <v>Other</v>
      </c>
    </row>
    <row r="9148" hidden="1">
      <c r="A9148" s="40">
        <v>27410.0</v>
      </c>
      <c r="B9148" s="39">
        <f t="shared" si="1"/>
        <v>46</v>
      </c>
      <c r="C9148" s="39" t="str">
        <f>IFERROR(__xludf.DUMMYFUNCTION("IF(ISBETWEEN(B9148,60,69), ""Old"", IF(ISBETWEEN(B9148, 20, 29), ""Young"", ""Other""))"),"Other")</f>
        <v>Other</v>
      </c>
    </row>
    <row r="9149" hidden="1">
      <c r="A9149" s="40">
        <v>27411.0</v>
      </c>
      <c r="B9149" s="39">
        <f t="shared" si="1"/>
        <v>46</v>
      </c>
      <c r="C9149" s="39" t="str">
        <f>IFERROR(__xludf.DUMMYFUNCTION("IF(ISBETWEEN(B9149,60,69), ""Old"", IF(ISBETWEEN(B9149, 20, 29), ""Young"", ""Other""))"),"Other")</f>
        <v>Other</v>
      </c>
    </row>
    <row r="9150" hidden="1">
      <c r="A9150" s="40">
        <v>27412.0</v>
      </c>
      <c r="B9150" s="39">
        <f t="shared" si="1"/>
        <v>46</v>
      </c>
      <c r="C9150" s="39" t="str">
        <f>IFERROR(__xludf.DUMMYFUNCTION("IF(ISBETWEEN(B9150,60,69), ""Old"", IF(ISBETWEEN(B9150, 20, 29), ""Young"", ""Other""))"),"Other")</f>
        <v>Other</v>
      </c>
    </row>
    <row r="9151" hidden="1">
      <c r="A9151" s="40">
        <v>27413.0</v>
      </c>
      <c r="B9151" s="39">
        <f t="shared" si="1"/>
        <v>46</v>
      </c>
      <c r="C9151" s="39" t="str">
        <f>IFERROR(__xludf.DUMMYFUNCTION("IF(ISBETWEEN(B9151,60,69), ""Old"", IF(ISBETWEEN(B9151, 20, 29), ""Young"", ""Other""))"),"Other")</f>
        <v>Other</v>
      </c>
    </row>
    <row r="9152" hidden="1">
      <c r="A9152" s="40">
        <v>27414.0</v>
      </c>
      <c r="B9152" s="39">
        <f t="shared" si="1"/>
        <v>46</v>
      </c>
      <c r="C9152" s="39" t="str">
        <f>IFERROR(__xludf.DUMMYFUNCTION("IF(ISBETWEEN(B9152,60,69), ""Old"", IF(ISBETWEEN(B9152, 20, 29), ""Young"", ""Other""))"),"Other")</f>
        <v>Other</v>
      </c>
    </row>
    <row r="9153" hidden="1">
      <c r="A9153" s="40">
        <v>27415.0</v>
      </c>
      <c r="B9153" s="39">
        <f t="shared" si="1"/>
        <v>46</v>
      </c>
      <c r="C9153" s="39" t="str">
        <f>IFERROR(__xludf.DUMMYFUNCTION("IF(ISBETWEEN(B9153,60,69), ""Old"", IF(ISBETWEEN(B9153, 20, 29), ""Young"", ""Other""))"),"Other")</f>
        <v>Other</v>
      </c>
    </row>
    <row r="9154" hidden="1">
      <c r="A9154" s="40">
        <v>27416.0</v>
      </c>
      <c r="B9154" s="39">
        <f t="shared" si="1"/>
        <v>46</v>
      </c>
      <c r="C9154" s="39" t="str">
        <f>IFERROR(__xludf.DUMMYFUNCTION("IF(ISBETWEEN(B9154,60,69), ""Old"", IF(ISBETWEEN(B9154, 20, 29), ""Young"", ""Other""))"),"Other")</f>
        <v>Other</v>
      </c>
    </row>
    <row r="9155" hidden="1">
      <c r="A9155" s="40">
        <v>27417.0</v>
      </c>
      <c r="B9155" s="39">
        <f t="shared" si="1"/>
        <v>46</v>
      </c>
      <c r="C9155" s="39" t="str">
        <f>IFERROR(__xludf.DUMMYFUNCTION("IF(ISBETWEEN(B9155,60,69), ""Old"", IF(ISBETWEEN(B9155, 20, 29), ""Young"", ""Other""))"),"Other")</f>
        <v>Other</v>
      </c>
    </row>
    <row r="9156" hidden="1">
      <c r="A9156" s="40">
        <v>27418.0</v>
      </c>
      <c r="B9156" s="39">
        <f t="shared" si="1"/>
        <v>46</v>
      </c>
      <c r="C9156" s="39" t="str">
        <f>IFERROR(__xludf.DUMMYFUNCTION("IF(ISBETWEEN(B9156,60,69), ""Old"", IF(ISBETWEEN(B9156, 20, 29), ""Young"", ""Other""))"),"Other")</f>
        <v>Other</v>
      </c>
    </row>
    <row r="9157" hidden="1">
      <c r="A9157" s="40">
        <v>27419.0</v>
      </c>
      <c r="B9157" s="39">
        <f t="shared" si="1"/>
        <v>46</v>
      </c>
      <c r="C9157" s="39" t="str">
        <f>IFERROR(__xludf.DUMMYFUNCTION("IF(ISBETWEEN(B9157,60,69), ""Old"", IF(ISBETWEEN(B9157, 20, 29), ""Young"", ""Other""))"),"Other")</f>
        <v>Other</v>
      </c>
    </row>
    <row r="9158" hidden="1">
      <c r="A9158" s="40">
        <v>27420.0</v>
      </c>
      <c r="B9158" s="39">
        <f t="shared" si="1"/>
        <v>46</v>
      </c>
      <c r="C9158" s="39" t="str">
        <f>IFERROR(__xludf.DUMMYFUNCTION("IF(ISBETWEEN(B9158,60,69), ""Old"", IF(ISBETWEEN(B9158, 20, 29), ""Young"", ""Other""))"),"Other")</f>
        <v>Other</v>
      </c>
    </row>
    <row r="9159" hidden="1">
      <c r="A9159" s="40">
        <v>27421.0</v>
      </c>
      <c r="B9159" s="39">
        <f t="shared" si="1"/>
        <v>46</v>
      </c>
      <c r="C9159" s="39" t="str">
        <f>IFERROR(__xludf.DUMMYFUNCTION("IF(ISBETWEEN(B9159,60,69), ""Old"", IF(ISBETWEEN(B9159, 20, 29), ""Young"", ""Other""))"),"Other")</f>
        <v>Other</v>
      </c>
    </row>
    <row r="9160" hidden="1">
      <c r="A9160" s="40">
        <v>27422.0</v>
      </c>
      <c r="B9160" s="39">
        <f t="shared" si="1"/>
        <v>46</v>
      </c>
      <c r="C9160" s="39" t="str">
        <f>IFERROR(__xludf.DUMMYFUNCTION("IF(ISBETWEEN(B9160,60,69), ""Old"", IF(ISBETWEEN(B9160, 20, 29), ""Young"", ""Other""))"),"Other")</f>
        <v>Other</v>
      </c>
    </row>
    <row r="9161" hidden="1">
      <c r="A9161" s="40">
        <v>27423.0</v>
      </c>
      <c r="B9161" s="39">
        <f t="shared" si="1"/>
        <v>46</v>
      </c>
      <c r="C9161" s="39" t="str">
        <f>IFERROR(__xludf.DUMMYFUNCTION("IF(ISBETWEEN(B9161,60,69), ""Old"", IF(ISBETWEEN(B9161, 20, 29), ""Young"", ""Other""))"),"Other")</f>
        <v>Other</v>
      </c>
    </row>
    <row r="9162" hidden="1">
      <c r="A9162" s="40">
        <v>27424.0</v>
      </c>
      <c r="B9162" s="39">
        <f t="shared" si="1"/>
        <v>46</v>
      </c>
      <c r="C9162" s="39" t="str">
        <f>IFERROR(__xludf.DUMMYFUNCTION("IF(ISBETWEEN(B9162,60,69), ""Old"", IF(ISBETWEEN(B9162, 20, 29), ""Young"", ""Other""))"),"Other")</f>
        <v>Other</v>
      </c>
    </row>
    <row r="9163" hidden="1">
      <c r="A9163" s="40">
        <v>27425.0</v>
      </c>
      <c r="B9163" s="39">
        <f t="shared" si="1"/>
        <v>46</v>
      </c>
      <c r="C9163" s="39" t="str">
        <f>IFERROR(__xludf.DUMMYFUNCTION("IF(ISBETWEEN(B9163,60,69), ""Old"", IF(ISBETWEEN(B9163, 20, 29), ""Young"", ""Other""))"),"Other")</f>
        <v>Other</v>
      </c>
    </row>
    <row r="9164" hidden="1">
      <c r="A9164" s="40">
        <v>27426.0</v>
      </c>
      <c r="B9164" s="39">
        <f t="shared" si="1"/>
        <v>46</v>
      </c>
      <c r="C9164" s="39" t="str">
        <f>IFERROR(__xludf.DUMMYFUNCTION("IF(ISBETWEEN(B9164,60,69), ""Old"", IF(ISBETWEEN(B9164, 20, 29), ""Young"", ""Other""))"),"Other")</f>
        <v>Other</v>
      </c>
    </row>
    <row r="9165" hidden="1">
      <c r="A9165" s="40">
        <v>27427.0</v>
      </c>
      <c r="B9165" s="39">
        <f t="shared" si="1"/>
        <v>46</v>
      </c>
      <c r="C9165" s="39" t="str">
        <f>IFERROR(__xludf.DUMMYFUNCTION("IF(ISBETWEEN(B9165,60,69), ""Old"", IF(ISBETWEEN(B9165, 20, 29), ""Young"", ""Other""))"),"Other")</f>
        <v>Other</v>
      </c>
    </row>
    <row r="9166" hidden="1">
      <c r="A9166" s="40">
        <v>27428.0</v>
      </c>
      <c r="B9166" s="39">
        <f t="shared" si="1"/>
        <v>46</v>
      </c>
      <c r="C9166" s="39" t="str">
        <f>IFERROR(__xludf.DUMMYFUNCTION("IF(ISBETWEEN(B9166,60,69), ""Old"", IF(ISBETWEEN(B9166, 20, 29), ""Young"", ""Other""))"),"Other")</f>
        <v>Other</v>
      </c>
    </row>
    <row r="9167" hidden="1">
      <c r="A9167" s="40">
        <v>27429.0</v>
      </c>
      <c r="B9167" s="39">
        <f t="shared" si="1"/>
        <v>46</v>
      </c>
      <c r="C9167" s="39" t="str">
        <f>IFERROR(__xludf.DUMMYFUNCTION("IF(ISBETWEEN(B9167,60,69), ""Old"", IF(ISBETWEEN(B9167, 20, 29), ""Young"", ""Other""))"),"Other")</f>
        <v>Other</v>
      </c>
    </row>
    <row r="9168" hidden="1">
      <c r="A9168" s="40">
        <v>27430.0</v>
      </c>
      <c r="B9168" s="39">
        <f t="shared" si="1"/>
        <v>46</v>
      </c>
      <c r="C9168" s="39" t="str">
        <f>IFERROR(__xludf.DUMMYFUNCTION("IF(ISBETWEEN(B9168,60,69), ""Old"", IF(ISBETWEEN(B9168, 20, 29), ""Young"", ""Other""))"),"Other")</f>
        <v>Other</v>
      </c>
    </row>
    <row r="9169" hidden="1">
      <c r="A9169" s="40">
        <v>27431.0</v>
      </c>
      <c r="B9169" s="39">
        <f t="shared" si="1"/>
        <v>46</v>
      </c>
      <c r="C9169" s="39" t="str">
        <f>IFERROR(__xludf.DUMMYFUNCTION("IF(ISBETWEEN(B9169,60,69), ""Old"", IF(ISBETWEEN(B9169, 20, 29), ""Young"", ""Other""))"),"Other")</f>
        <v>Other</v>
      </c>
    </row>
    <row r="9170" hidden="1">
      <c r="A9170" s="40">
        <v>27432.0</v>
      </c>
      <c r="B9170" s="39">
        <f t="shared" si="1"/>
        <v>46</v>
      </c>
      <c r="C9170" s="39" t="str">
        <f>IFERROR(__xludf.DUMMYFUNCTION("IF(ISBETWEEN(B9170,60,69), ""Old"", IF(ISBETWEEN(B9170, 20, 29), ""Young"", ""Other""))"),"Other")</f>
        <v>Other</v>
      </c>
    </row>
    <row r="9171" hidden="1">
      <c r="A9171" s="40">
        <v>27433.0</v>
      </c>
      <c r="B9171" s="39">
        <f t="shared" si="1"/>
        <v>46</v>
      </c>
      <c r="C9171" s="39" t="str">
        <f>IFERROR(__xludf.DUMMYFUNCTION("IF(ISBETWEEN(B9171,60,69), ""Old"", IF(ISBETWEEN(B9171, 20, 29), ""Young"", ""Other""))"),"Other")</f>
        <v>Other</v>
      </c>
    </row>
    <row r="9172" hidden="1">
      <c r="A9172" s="40">
        <v>27434.0</v>
      </c>
      <c r="B9172" s="39">
        <f t="shared" si="1"/>
        <v>46</v>
      </c>
      <c r="C9172" s="39" t="str">
        <f>IFERROR(__xludf.DUMMYFUNCTION("IF(ISBETWEEN(B9172,60,69), ""Old"", IF(ISBETWEEN(B9172, 20, 29), ""Young"", ""Other""))"),"Other")</f>
        <v>Other</v>
      </c>
    </row>
    <row r="9173" hidden="1">
      <c r="A9173" s="40">
        <v>27435.0</v>
      </c>
      <c r="B9173" s="39">
        <f t="shared" si="1"/>
        <v>46</v>
      </c>
      <c r="C9173" s="39" t="str">
        <f>IFERROR(__xludf.DUMMYFUNCTION("IF(ISBETWEEN(B9173,60,69), ""Old"", IF(ISBETWEEN(B9173, 20, 29), ""Young"", ""Other""))"),"Other")</f>
        <v>Other</v>
      </c>
    </row>
    <row r="9174" hidden="1">
      <c r="A9174" s="40">
        <v>27436.0</v>
      </c>
      <c r="B9174" s="39">
        <f t="shared" si="1"/>
        <v>46</v>
      </c>
      <c r="C9174" s="39" t="str">
        <f>IFERROR(__xludf.DUMMYFUNCTION("IF(ISBETWEEN(B9174,60,69), ""Old"", IF(ISBETWEEN(B9174, 20, 29), ""Young"", ""Other""))"),"Other")</f>
        <v>Other</v>
      </c>
    </row>
    <row r="9175" hidden="1">
      <c r="A9175" s="40">
        <v>27437.0</v>
      </c>
      <c r="B9175" s="39">
        <f t="shared" si="1"/>
        <v>46</v>
      </c>
      <c r="C9175" s="39" t="str">
        <f>IFERROR(__xludf.DUMMYFUNCTION("IF(ISBETWEEN(B9175,60,69), ""Old"", IF(ISBETWEEN(B9175, 20, 29), ""Young"", ""Other""))"),"Other")</f>
        <v>Other</v>
      </c>
    </row>
    <row r="9176" hidden="1">
      <c r="A9176" s="40">
        <v>27438.0</v>
      </c>
      <c r="B9176" s="39">
        <f t="shared" si="1"/>
        <v>46</v>
      </c>
      <c r="C9176" s="39" t="str">
        <f>IFERROR(__xludf.DUMMYFUNCTION("IF(ISBETWEEN(B9176,60,69), ""Old"", IF(ISBETWEEN(B9176, 20, 29), ""Young"", ""Other""))"),"Other")</f>
        <v>Other</v>
      </c>
    </row>
    <row r="9177" hidden="1">
      <c r="A9177" s="40">
        <v>27439.0</v>
      </c>
      <c r="B9177" s="39">
        <f t="shared" si="1"/>
        <v>46</v>
      </c>
      <c r="C9177" s="39" t="str">
        <f>IFERROR(__xludf.DUMMYFUNCTION("IF(ISBETWEEN(B9177,60,69), ""Old"", IF(ISBETWEEN(B9177, 20, 29), ""Young"", ""Other""))"),"Other")</f>
        <v>Other</v>
      </c>
    </row>
    <row r="9178" hidden="1">
      <c r="A9178" s="40">
        <v>27440.0</v>
      </c>
      <c r="B9178" s="39">
        <f t="shared" si="1"/>
        <v>46</v>
      </c>
      <c r="C9178" s="39" t="str">
        <f>IFERROR(__xludf.DUMMYFUNCTION("IF(ISBETWEEN(B9178,60,69), ""Old"", IF(ISBETWEEN(B9178, 20, 29), ""Young"", ""Other""))"),"Other")</f>
        <v>Other</v>
      </c>
    </row>
    <row r="9179" hidden="1">
      <c r="A9179" s="40">
        <v>27441.0</v>
      </c>
      <c r="B9179" s="39">
        <f t="shared" si="1"/>
        <v>46</v>
      </c>
      <c r="C9179" s="39" t="str">
        <f>IFERROR(__xludf.DUMMYFUNCTION("IF(ISBETWEEN(B9179,60,69), ""Old"", IF(ISBETWEEN(B9179, 20, 29), ""Young"", ""Other""))"),"Other")</f>
        <v>Other</v>
      </c>
    </row>
    <row r="9180" hidden="1">
      <c r="A9180" s="40">
        <v>27442.0</v>
      </c>
      <c r="B9180" s="39">
        <f t="shared" si="1"/>
        <v>46</v>
      </c>
      <c r="C9180" s="39" t="str">
        <f>IFERROR(__xludf.DUMMYFUNCTION("IF(ISBETWEEN(B9180,60,69), ""Old"", IF(ISBETWEEN(B9180, 20, 29), ""Young"", ""Other""))"),"Other")</f>
        <v>Other</v>
      </c>
    </row>
    <row r="9181" hidden="1">
      <c r="A9181" s="40">
        <v>27443.0</v>
      </c>
      <c r="B9181" s="39">
        <f t="shared" si="1"/>
        <v>46</v>
      </c>
      <c r="C9181" s="39" t="str">
        <f>IFERROR(__xludf.DUMMYFUNCTION("IF(ISBETWEEN(B9181,60,69), ""Old"", IF(ISBETWEEN(B9181, 20, 29), ""Young"", ""Other""))"),"Other")</f>
        <v>Other</v>
      </c>
    </row>
    <row r="9182" hidden="1">
      <c r="A9182" s="40">
        <v>27444.0</v>
      </c>
      <c r="B9182" s="39">
        <f t="shared" si="1"/>
        <v>46</v>
      </c>
      <c r="C9182" s="39" t="str">
        <f>IFERROR(__xludf.DUMMYFUNCTION("IF(ISBETWEEN(B9182,60,69), ""Old"", IF(ISBETWEEN(B9182, 20, 29), ""Young"", ""Other""))"),"Other")</f>
        <v>Other</v>
      </c>
    </row>
    <row r="9183" hidden="1">
      <c r="A9183" s="40">
        <v>27445.0</v>
      </c>
      <c r="B9183" s="39">
        <f t="shared" si="1"/>
        <v>46</v>
      </c>
      <c r="C9183" s="39" t="str">
        <f>IFERROR(__xludf.DUMMYFUNCTION("IF(ISBETWEEN(B9183,60,69), ""Old"", IF(ISBETWEEN(B9183, 20, 29), ""Young"", ""Other""))"),"Other")</f>
        <v>Other</v>
      </c>
    </row>
    <row r="9184" hidden="1">
      <c r="A9184" s="40">
        <v>27446.0</v>
      </c>
      <c r="B9184" s="39">
        <f t="shared" si="1"/>
        <v>46</v>
      </c>
      <c r="C9184" s="39" t="str">
        <f>IFERROR(__xludf.DUMMYFUNCTION("IF(ISBETWEEN(B9184,60,69), ""Old"", IF(ISBETWEEN(B9184, 20, 29), ""Young"", ""Other""))"),"Other")</f>
        <v>Other</v>
      </c>
    </row>
    <row r="9185" hidden="1">
      <c r="A9185" s="40">
        <v>27447.0</v>
      </c>
      <c r="B9185" s="39">
        <f t="shared" si="1"/>
        <v>46</v>
      </c>
      <c r="C9185" s="39" t="str">
        <f>IFERROR(__xludf.DUMMYFUNCTION("IF(ISBETWEEN(B9185,60,69), ""Old"", IF(ISBETWEEN(B9185, 20, 29), ""Young"", ""Other""))"),"Other")</f>
        <v>Other</v>
      </c>
    </row>
    <row r="9186" hidden="1">
      <c r="A9186" s="40">
        <v>27448.0</v>
      </c>
      <c r="B9186" s="39">
        <f t="shared" si="1"/>
        <v>46</v>
      </c>
      <c r="C9186" s="39" t="str">
        <f>IFERROR(__xludf.DUMMYFUNCTION("IF(ISBETWEEN(B9186,60,69), ""Old"", IF(ISBETWEEN(B9186, 20, 29), ""Young"", ""Other""))"),"Other")</f>
        <v>Other</v>
      </c>
    </row>
    <row r="9187" hidden="1">
      <c r="A9187" s="40">
        <v>27449.0</v>
      </c>
      <c r="B9187" s="39">
        <f t="shared" si="1"/>
        <v>46</v>
      </c>
      <c r="C9187" s="39" t="str">
        <f>IFERROR(__xludf.DUMMYFUNCTION("IF(ISBETWEEN(B9187,60,69), ""Old"", IF(ISBETWEEN(B9187, 20, 29), ""Young"", ""Other""))"),"Other")</f>
        <v>Other</v>
      </c>
    </row>
    <row r="9188" hidden="1">
      <c r="A9188" s="40">
        <v>27450.0</v>
      </c>
      <c r="B9188" s="39">
        <f t="shared" si="1"/>
        <v>46</v>
      </c>
      <c r="C9188" s="39" t="str">
        <f>IFERROR(__xludf.DUMMYFUNCTION("IF(ISBETWEEN(B9188,60,69), ""Old"", IF(ISBETWEEN(B9188, 20, 29), ""Young"", ""Other""))"),"Other")</f>
        <v>Other</v>
      </c>
    </row>
    <row r="9189" hidden="1">
      <c r="A9189" s="40">
        <v>27451.0</v>
      </c>
      <c r="B9189" s="39">
        <f t="shared" si="1"/>
        <v>46</v>
      </c>
      <c r="C9189" s="39" t="str">
        <f>IFERROR(__xludf.DUMMYFUNCTION("IF(ISBETWEEN(B9189,60,69), ""Old"", IF(ISBETWEEN(B9189, 20, 29), ""Young"", ""Other""))"),"Other")</f>
        <v>Other</v>
      </c>
    </row>
    <row r="9190" hidden="1">
      <c r="A9190" s="40">
        <v>27452.0</v>
      </c>
      <c r="B9190" s="39">
        <f t="shared" si="1"/>
        <v>46</v>
      </c>
      <c r="C9190" s="39" t="str">
        <f>IFERROR(__xludf.DUMMYFUNCTION("IF(ISBETWEEN(B9190,60,69), ""Old"", IF(ISBETWEEN(B9190, 20, 29), ""Young"", ""Other""))"),"Other")</f>
        <v>Other</v>
      </c>
    </row>
    <row r="9191" hidden="1">
      <c r="A9191" s="40">
        <v>27453.0</v>
      </c>
      <c r="B9191" s="39">
        <f t="shared" si="1"/>
        <v>46</v>
      </c>
      <c r="C9191" s="39" t="str">
        <f>IFERROR(__xludf.DUMMYFUNCTION("IF(ISBETWEEN(B9191,60,69), ""Old"", IF(ISBETWEEN(B9191, 20, 29), ""Young"", ""Other""))"),"Other")</f>
        <v>Other</v>
      </c>
    </row>
    <row r="9192" hidden="1">
      <c r="A9192" s="40">
        <v>27454.0</v>
      </c>
      <c r="B9192" s="39">
        <f t="shared" si="1"/>
        <v>46</v>
      </c>
      <c r="C9192" s="39" t="str">
        <f>IFERROR(__xludf.DUMMYFUNCTION("IF(ISBETWEEN(B9192,60,69), ""Old"", IF(ISBETWEEN(B9192, 20, 29), ""Young"", ""Other""))"),"Other")</f>
        <v>Other</v>
      </c>
    </row>
    <row r="9193" hidden="1">
      <c r="A9193" s="40">
        <v>27455.0</v>
      </c>
      <c r="B9193" s="39">
        <f t="shared" si="1"/>
        <v>46</v>
      </c>
      <c r="C9193" s="39" t="str">
        <f>IFERROR(__xludf.DUMMYFUNCTION("IF(ISBETWEEN(B9193,60,69), ""Old"", IF(ISBETWEEN(B9193, 20, 29), ""Young"", ""Other""))"),"Other")</f>
        <v>Other</v>
      </c>
    </row>
    <row r="9194" hidden="1">
      <c r="A9194" s="40">
        <v>27456.0</v>
      </c>
      <c r="B9194" s="39">
        <f t="shared" si="1"/>
        <v>46</v>
      </c>
      <c r="C9194" s="39" t="str">
        <f>IFERROR(__xludf.DUMMYFUNCTION("IF(ISBETWEEN(B9194,60,69), ""Old"", IF(ISBETWEEN(B9194, 20, 29), ""Young"", ""Other""))"),"Other")</f>
        <v>Other</v>
      </c>
    </row>
    <row r="9195" hidden="1">
      <c r="A9195" s="40">
        <v>27457.0</v>
      </c>
      <c r="B9195" s="39">
        <f t="shared" si="1"/>
        <v>46</v>
      </c>
      <c r="C9195" s="39" t="str">
        <f>IFERROR(__xludf.DUMMYFUNCTION("IF(ISBETWEEN(B9195,60,69), ""Old"", IF(ISBETWEEN(B9195, 20, 29), ""Young"", ""Other""))"),"Other")</f>
        <v>Other</v>
      </c>
    </row>
    <row r="9196" hidden="1">
      <c r="A9196" s="40">
        <v>27458.0</v>
      </c>
      <c r="B9196" s="39">
        <f t="shared" si="1"/>
        <v>46</v>
      </c>
      <c r="C9196" s="39" t="str">
        <f>IFERROR(__xludf.DUMMYFUNCTION("IF(ISBETWEEN(B9196,60,69), ""Old"", IF(ISBETWEEN(B9196, 20, 29), ""Young"", ""Other""))"),"Other")</f>
        <v>Other</v>
      </c>
    </row>
    <row r="9197" hidden="1">
      <c r="A9197" s="40">
        <v>27459.0</v>
      </c>
      <c r="B9197" s="39">
        <f t="shared" si="1"/>
        <v>46</v>
      </c>
      <c r="C9197" s="39" t="str">
        <f>IFERROR(__xludf.DUMMYFUNCTION("IF(ISBETWEEN(B9197,60,69), ""Old"", IF(ISBETWEEN(B9197, 20, 29), ""Young"", ""Other""))"),"Other")</f>
        <v>Other</v>
      </c>
    </row>
    <row r="9198" hidden="1">
      <c r="A9198" s="40">
        <v>27460.0</v>
      </c>
      <c r="B9198" s="39">
        <f t="shared" si="1"/>
        <v>46</v>
      </c>
      <c r="C9198" s="39" t="str">
        <f>IFERROR(__xludf.DUMMYFUNCTION("IF(ISBETWEEN(B9198,60,69), ""Old"", IF(ISBETWEEN(B9198, 20, 29), ""Young"", ""Other""))"),"Other")</f>
        <v>Other</v>
      </c>
    </row>
    <row r="9199" hidden="1">
      <c r="A9199" s="40">
        <v>27461.0</v>
      </c>
      <c r="B9199" s="39">
        <f t="shared" si="1"/>
        <v>46</v>
      </c>
      <c r="C9199" s="39" t="str">
        <f>IFERROR(__xludf.DUMMYFUNCTION("IF(ISBETWEEN(B9199,60,69), ""Old"", IF(ISBETWEEN(B9199, 20, 29), ""Young"", ""Other""))"),"Other")</f>
        <v>Other</v>
      </c>
    </row>
    <row r="9200" hidden="1">
      <c r="A9200" s="40">
        <v>27462.0</v>
      </c>
      <c r="B9200" s="39">
        <f t="shared" si="1"/>
        <v>46</v>
      </c>
      <c r="C9200" s="39" t="str">
        <f>IFERROR(__xludf.DUMMYFUNCTION("IF(ISBETWEEN(B9200,60,69), ""Old"", IF(ISBETWEEN(B9200, 20, 29), ""Young"", ""Other""))"),"Other")</f>
        <v>Other</v>
      </c>
    </row>
    <row r="9201" hidden="1">
      <c r="A9201" s="40">
        <v>27463.0</v>
      </c>
      <c r="B9201" s="39">
        <f t="shared" si="1"/>
        <v>46</v>
      </c>
      <c r="C9201" s="39" t="str">
        <f>IFERROR(__xludf.DUMMYFUNCTION("IF(ISBETWEEN(B9201,60,69), ""Old"", IF(ISBETWEEN(B9201, 20, 29), ""Young"", ""Other""))"),"Other")</f>
        <v>Other</v>
      </c>
    </row>
    <row r="9202" hidden="1">
      <c r="A9202" s="40">
        <v>27464.0</v>
      </c>
      <c r="B9202" s="39">
        <f t="shared" si="1"/>
        <v>46</v>
      </c>
      <c r="C9202" s="39" t="str">
        <f>IFERROR(__xludf.DUMMYFUNCTION("IF(ISBETWEEN(B9202,60,69), ""Old"", IF(ISBETWEEN(B9202, 20, 29), ""Young"", ""Other""))"),"Other")</f>
        <v>Other</v>
      </c>
    </row>
    <row r="9203" hidden="1">
      <c r="A9203" s="40">
        <v>27465.0</v>
      </c>
      <c r="B9203" s="39">
        <f t="shared" si="1"/>
        <v>46</v>
      </c>
      <c r="C9203" s="39" t="str">
        <f>IFERROR(__xludf.DUMMYFUNCTION("IF(ISBETWEEN(B9203,60,69), ""Old"", IF(ISBETWEEN(B9203, 20, 29), ""Young"", ""Other""))"),"Other")</f>
        <v>Other</v>
      </c>
    </row>
    <row r="9204" hidden="1">
      <c r="A9204" s="40">
        <v>27466.0</v>
      </c>
      <c r="B9204" s="39">
        <f t="shared" si="1"/>
        <v>46</v>
      </c>
      <c r="C9204" s="39" t="str">
        <f>IFERROR(__xludf.DUMMYFUNCTION("IF(ISBETWEEN(B9204,60,69), ""Old"", IF(ISBETWEEN(B9204, 20, 29), ""Young"", ""Other""))"),"Other")</f>
        <v>Other</v>
      </c>
    </row>
    <row r="9205" hidden="1">
      <c r="A9205" s="40">
        <v>27467.0</v>
      </c>
      <c r="B9205" s="39">
        <f t="shared" si="1"/>
        <v>46</v>
      </c>
      <c r="C9205" s="39" t="str">
        <f>IFERROR(__xludf.DUMMYFUNCTION("IF(ISBETWEEN(B9205,60,69), ""Old"", IF(ISBETWEEN(B9205, 20, 29), ""Young"", ""Other""))"),"Other")</f>
        <v>Other</v>
      </c>
    </row>
    <row r="9206" hidden="1">
      <c r="A9206" s="40">
        <v>27468.0</v>
      </c>
      <c r="B9206" s="39">
        <f t="shared" si="1"/>
        <v>46</v>
      </c>
      <c r="C9206" s="39" t="str">
        <f>IFERROR(__xludf.DUMMYFUNCTION("IF(ISBETWEEN(B9206,60,69), ""Old"", IF(ISBETWEEN(B9206, 20, 29), ""Young"", ""Other""))"),"Other")</f>
        <v>Other</v>
      </c>
    </row>
    <row r="9207" hidden="1">
      <c r="A9207" s="40">
        <v>27469.0</v>
      </c>
      <c r="B9207" s="39">
        <f t="shared" si="1"/>
        <v>46</v>
      </c>
      <c r="C9207" s="39" t="str">
        <f>IFERROR(__xludf.DUMMYFUNCTION("IF(ISBETWEEN(B9207,60,69), ""Old"", IF(ISBETWEEN(B9207, 20, 29), ""Young"", ""Other""))"),"Other")</f>
        <v>Other</v>
      </c>
    </row>
    <row r="9208" hidden="1">
      <c r="A9208" s="40">
        <v>27470.0</v>
      </c>
      <c r="B9208" s="39">
        <f t="shared" si="1"/>
        <v>46</v>
      </c>
      <c r="C9208" s="39" t="str">
        <f>IFERROR(__xludf.DUMMYFUNCTION("IF(ISBETWEEN(B9208,60,69), ""Old"", IF(ISBETWEEN(B9208, 20, 29), ""Young"", ""Other""))"),"Other")</f>
        <v>Other</v>
      </c>
    </row>
    <row r="9209" hidden="1">
      <c r="A9209" s="40">
        <v>27471.0</v>
      </c>
      <c r="B9209" s="39">
        <f t="shared" si="1"/>
        <v>46</v>
      </c>
      <c r="C9209" s="39" t="str">
        <f>IFERROR(__xludf.DUMMYFUNCTION("IF(ISBETWEEN(B9209,60,69), ""Old"", IF(ISBETWEEN(B9209, 20, 29), ""Young"", ""Other""))"),"Other")</f>
        <v>Other</v>
      </c>
    </row>
    <row r="9210" hidden="1">
      <c r="A9210" s="40">
        <v>27472.0</v>
      </c>
      <c r="B9210" s="39">
        <f t="shared" si="1"/>
        <v>46</v>
      </c>
      <c r="C9210" s="39" t="str">
        <f>IFERROR(__xludf.DUMMYFUNCTION("IF(ISBETWEEN(B9210,60,69), ""Old"", IF(ISBETWEEN(B9210, 20, 29), ""Young"", ""Other""))"),"Other")</f>
        <v>Other</v>
      </c>
    </row>
    <row r="9211" hidden="1">
      <c r="A9211" s="40">
        <v>27473.0</v>
      </c>
      <c r="B9211" s="39">
        <f t="shared" si="1"/>
        <v>46</v>
      </c>
      <c r="C9211" s="39" t="str">
        <f>IFERROR(__xludf.DUMMYFUNCTION("IF(ISBETWEEN(B9211,60,69), ""Old"", IF(ISBETWEEN(B9211, 20, 29), ""Young"", ""Other""))"),"Other")</f>
        <v>Other</v>
      </c>
    </row>
    <row r="9212" hidden="1">
      <c r="A9212" s="40">
        <v>27474.0</v>
      </c>
      <c r="B9212" s="39">
        <f t="shared" si="1"/>
        <v>46</v>
      </c>
      <c r="C9212" s="39" t="str">
        <f>IFERROR(__xludf.DUMMYFUNCTION("IF(ISBETWEEN(B9212,60,69), ""Old"", IF(ISBETWEEN(B9212, 20, 29), ""Young"", ""Other""))"),"Other")</f>
        <v>Other</v>
      </c>
    </row>
    <row r="9213" hidden="1">
      <c r="A9213" s="40">
        <v>27475.0</v>
      </c>
      <c r="B9213" s="39">
        <f t="shared" si="1"/>
        <v>46</v>
      </c>
      <c r="C9213" s="39" t="str">
        <f>IFERROR(__xludf.DUMMYFUNCTION("IF(ISBETWEEN(B9213,60,69), ""Old"", IF(ISBETWEEN(B9213, 20, 29), ""Young"", ""Other""))"),"Other")</f>
        <v>Other</v>
      </c>
    </row>
    <row r="9214" hidden="1">
      <c r="A9214" s="40">
        <v>27476.0</v>
      </c>
      <c r="B9214" s="39">
        <f t="shared" si="1"/>
        <v>46</v>
      </c>
      <c r="C9214" s="39" t="str">
        <f>IFERROR(__xludf.DUMMYFUNCTION("IF(ISBETWEEN(B9214,60,69), ""Old"", IF(ISBETWEEN(B9214, 20, 29), ""Young"", ""Other""))"),"Other")</f>
        <v>Other</v>
      </c>
    </row>
    <row r="9215" hidden="1">
      <c r="A9215" s="40">
        <v>27477.0</v>
      </c>
      <c r="B9215" s="39">
        <f t="shared" si="1"/>
        <v>46</v>
      </c>
      <c r="C9215" s="39" t="str">
        <f>IFERROR(__xludf.DUMMYFUNCTION("IF(ISBETWEEN(B9215,60,69), ""Old"", IF(ISBETWEEN(B9215, 20, 29), ""Young"", ""Other""))"),"Other")</f>
        <v>Other</v>
      </c>
    </row>
    <row r="9216" hidden="1">
      <c r="A9216" s="40">
        <v>27478.0</v>
      </c>
      <c r="B9216" s="39">
        <f t="shared" si="1"/>
        <v>46</v>
      </c>
      <c r="C9216" s="39" t="str">
        <f>IFERROR(__xludf.DUMMYFUNCTION("IF(ISBETWEEN(B9216,60,69), ""Old"", IF(ISBETWEEN(B9216, 20, 29), ""Young"", ""Other""))"),"Other")</f>
        <v>Other</v>
      </c>
    </row>
    <row r="9217" hidden="1">
      <c r="A9217" s="40">
        <v>27479.0</v>
      </c>
      <c r="B9217" s="39">
        <f t="shared" si="1"/>
        <v>46</v>
      </c>
      <c r="C9217" s="39" t="str">
        <f>IFERROR(__xludf.DUMMYFUNCTION("IF(ISBETWEEN(B9217,60,69), ""Old"", IF(ISBETWEEN(B9217, 20, 29), ""Young"", ""Other""))"),"Other")</f>
        <v>Other</v>
      </c>
    </row>
    <row r="9218" hidden="1">
      <c r="A9218" s="40">
        <v>27480.0</v>
      </c>
      <c r="B9218" s="39">
        <f t="shared" si="1"/>
        <v>46</v>
      </c>
      <c r="C9218" s="39" t="str">
        <f>IFERROR(__xludf.DUMMYFUNCTION("IF(ISBETWEEN(B9218,60,69), ""Old"", IF(ISBETWEEN(B9218, 20, 29), ""Young"", ""Other""))"),"Other")</f>
        <v>Other</v>
      </c>
    </row>
    <row r="9219" hidden="1">
      <c r="A9219" s="40">
        <v>27481.0</v>
      </c>
      <c r="B9219" s="39">
        <f t="shared" si="1"/>
        <v>46</v>
      </c>
      <c r="C9219" s="39" t="str">
        <f>IFERROR(__xludf.DUMMYFUNCTION("IF(ISBETWEEN(B9219,60,69), ""Old"", IF(ISBETWEEN(B9219, 20, 29), ""Young"", ""Other""))"),"Other")</f>
        <v>Other</v>
      </c>
    </row>
    <row r="9220" hidden="1">
      <c r="A9220" s="40">
        <v>27482.0</v>
      </c>
      <c r="B9220" s="39">
        <f t="shared" si="1"/>
        <v>46</v>
      </c>
      <c r="C9220" s="39" t="str">
        <f>IFERROR(__xludf.DUMMYFUNCTION("IF(ISBETWEEN(B9220,60,69), ""Old"", IF(ISBETWEEN(B9220, 20, 29), ""Young"", ""Other""))"),"Other")</f>
        <v>Other</v>
      </c>
    </row>
    <row r="9221" hidden="1">
      <c r="A9221" s="40">
        <v>27483.0</v>
      </c>
      <c r="B9221" s="39">
        <f t="shared" si="1"/>
        <v>46</v>
      </c>
      <c r="C9221" s="39" t="str">
        <f>IFERROR(__xludf.DUMMYFUNCTION("IF(ISBETWEEN(B9221,60,69), ""Old"", IF(ISBETWEEN(B9221, 20, 29), ""Young"", ""Other""))"),"Other")</f>
        <v>Other</v>
      </c>
    </row>
    <row r="9222" hidden="1">
      <c r="A9222" s="40">
        <v>27484.0</v>
      </c>
      <c r="B9222" s="39">
        <f t="shared" si="1"/>
        <v>46</v>
      </c>
      <c r="C9222" s="39" t="str">
        <f>IFERROR(__xludf.DUMMYFUNCTION("IF(ISBETWEEN(B9222,60,69), ""Old"", IF(ISBETWEEN(B9222, 20, 29), ""Young"", ""Other""))"),"Other")</f>
        <v>Other</v>
      </c>
    </row>
    <row r="9223" hidden="1">
      <c r="A9223" s="40">
        <v>27485.0</v>
      </c>
      <c r="B9223" s="39">
        <f t="shared" si="1"/>
        <v>46</v>
      </c>
      <c r="C9223" s="39" t="str">
        <f>IFERROR(__xludf.DUMMYFUNCTION("IF(ISBETWEEN(B9223,60,69), ""Old"", IF(ISBETWEEN(B9223, 20, 29), ""Young"", ""Other""))"),"Other")</f>
        <v>Other</v>
      </c>
    </row>
    <row r="9224" hidden="1">
      <c r="A9224" s="40">
        <v>27486.0</v>
      </c>
      <c r="B9224" s="39">
        <f t="shared" si="1"/>
        <v>46</v>
      </c>
      <c r="C9224" s="39" t="str">
        <f>IFERROR(__xludf.DUMMYFUNCTION("IF(ISBETWEEN(B9224,60,69), ""Old"", IF(ISBETWEEN(B9224, 20, 29), ""Young"", ""Other""))"),"Other")</f>
        <v>Other</v>
      </c>
    </row>
    <row r="9225" hidden="1">
      <c r="A9225" s="40">
        <v>27487.0</v>
      </c>
      <c r="B9225" s="39">
        <f t="shared" si="1"/>
        <v>46</v>
      </c>
      <c r="C9225" s="39" t="str">
        <f>IFERROR(__xludf.DUMMYFUNCTION("IF(ISBETWEEN(B9225,60,69), ""Old"", IF(ISBETWEEN(B9225, 20, 29), ""Young"", ""Other""))"),"Other")</f>
        <v>Other</v>
      </c>
    </row>
    <row r="9226" hidden="1">
      <c r="A9226" s="40">
        <v>27488.0</v>
      </c>
      <c r="B9226" s="39">
        <f t="shared" si="1"/>
        <v>46</v>
      </c>
      <c r="C9226" s="39" t="str">
        <f>IFERROR(__xludf.DUMMYFUNCTION("IF(ISBETWEEN(B9226,60,69), ""Old"", IF(ISBETWEEN(B9226, 20, 29), ""Young"", ""Other""))"),"Other")</f>
        <v>Other</v>
      </c>
    </row>
    <row r="9227" hidden="1">
      <c r="A9227" s="40">
        <v>27489.0</v>
      </c>
      <c r="B9227" s="39">
        <f t="shared" si="1"/>
        <v>46</v>
      </c>
      <c r="C9227" s="39" t="str">
        <f>IFERROR(__xludf.DUMMYFUNCTION("IF(ISBETWEEN(B9227,60,69), ""Old"", IF(ISBETWEEN(B9227, 20, 29), ""Young"", ""Other""))"),"Other")</f>
        <v>Other</v>
      </c>
    </row>
    <row r="9228" hidden="1">
      <c r="A9228" s="40">
        <v>27490.0</v>
      </c>
      <c r="B9228" s="39">
        <f t="shared" si="1"/>
        <v>46</v>
      </c>
      <c r="C9228" s="39" t="str">
        <f>IFERROR(__xludf.DUMMYFUNCTION("IF(ISBETWEEN(B9228,60,69), ""Old"", IF(ISBETWEEN(B9228, 20, 29), ""Young"", ""Other""))"),"Other")</f>
        <v>Other</v>
      </c>
    </row>
    <row r="9229" hidden="1">
      <c r="A9229" s="40">
        <v>27491.0</v>
      </c>
      <c r="B9229" s="39">
        <f t="shared" si="1"/>
        <v>46</v>
      </c>
      <c r="C9229" s="39" t="str">
        <f>IFERROR(__xludf.DUMMYFUNCTION("IF(ISBETWEEN(B9229,60,69), ""Old"", IF(ISBETWEEN(B9229, 20, 29), ""Young"", ""Other""))"),"Other")</f>
        <v>Other</v>
      </c>
    </row>
    <row r="9230" hidden="1">
      <c r="A9230" s="40">
        <v>27492.0</v>
      </c>
      <c r="B9230" s="39">
        <f t="shared" si="1"/>
        <v>46</v>
      </c>
      <c r="C9230" s="39" t="str">
        <f>IFERROR(__xludf.DUMMYFUNCTION("IF(ISBETWEEN(B9230,60,69), ""Old"", IF(ISBETWEEN(B9230, 20, 29), ""Young"", ""Other""))"),"Other")</f>
        <v>Other</v>
      </c>
    </row>
    <row r="9231" hidden="1">
      <c r="A9231" s="40">
        <v>27493.0</v>
      </c>
      <c r="B9231" s="39">
        <f t="shared" si="1"/>
        <v>46</v>
      </c>
      <c r="C9231" s="39" t="str">
        <f>IFERROR(__xludf.DUMMYFUNCTION("IF(ISBETWEEN(B9231,60,69), ""Old"", IF(ISBETWEEN(B9231, 20, 29), ""Young"", ""Other""))"),"Other")</f>
        <v>Other</v>
      </c>
    </row>
    <row r="9232" hidden="1">
      <c r="A9232" s="40">
        <v>27494.0</v>
      </c>
      <c r="B9232" s="39">
        <f t="shared" si="1"/>
        <v>46</v>
      </c>
      <c r="C9232" s="39" t="str">
        <f>IFERROR(__xludf.DUMMYFUNCTION("IF(ISBETWEEN(B9232,60,69), ""Old"", IF(ISBETWEEN(B9232, 20, 29), ""Young"", ""Other""))"),"Other")</f>
        <v>Other</v>
      </c>
    </row>
    <row r="9233" hidden="1">
      <c r="A9233" s="40">
        <v>27495.0</v>
      </c>
      <c r="B9233" s="39">
        <f t="shared" si="1"/>
        <v>46</v>
      </c>
      <c r="C9233" s="39" t="str">
        <f>IFERROR(__xludf.DUMMYFUNCTION("IF(ISBETWEEN(B9233,60,69), ""Old"", IF(ISBETWEEN(B9233, 20, 29), ""Young"", ""Other""))"),"Other")</f>
        <v>Other</v>
      </c>
    </row>
    <row r="9234" hidden="1">
      <c r="A9234" s="40">
        <v>27496.0</v>
      </c>
      <c r="B9234" s="39">
        <f t="shared" si="1"/>
        <v>46</v>
      </c>
      <c r="C9234" s="39" t="str">
        <f>IFERROR(__xludf.DUMMYFUNCTION("IF(ISBETWEEN(B9234,60,69), ""Old"", IF(ISBETWEEN(B9234, 20, 29), ""Young"", ""Other""))"),"Other")</f>
        <v>Other</v>
      </c>
    </row>
    <row r="9235" hidden="1">
      <c r="A9235" s="40">
        <v>27497.0</v>
      </c>
      <c r="B9235" s="39">
        <f t="shared" si="1"/>
        <v>46</v>
      </c>
      <c r="C9235" s="39" t="str">
        <f>IFERROR(__xludf.DUMMYFUNCTION("IF(ISBETWEEN(B9235,60,69), ""Old"", IF(ISBETWEEN(B9235, 20, 29), ""Young"", ""Other""))"),"Other")</f>
        <v>Other</v>
      </c>
    </row>
    <row r="9236" hidden="1">
      <c r="A9236" s="40">
        <v>27498.0</v>
      </c>
      <c r="B9236" s="39">
        <f t="shared" si="1"/>
        <v>46</v>
      </c>
      <c r="C9236" s="39" t="str">
        <f>IFERROR(__xludf.DUMMYFUNCTION("IF(ISBETWEEN(B9236,60,69), ""Old"", IF(ISBETWEEN(B9236, 20, 29), ""Young"", ""Other""))"),"Other")</f>
        <v>Other</v>
      </c>
    </row>
    <row r="9237" hidden="1">
      <c r="A9237" s="40">
        <v>27499.0</v>
      </c>
      <c r="B9237" s="39">
        <f t="shared" si="1"/>
        <v>46</v>
      </c>
      <c r="C9237" s="39" t="str">
        <f>IFERROR(__xludf.DUMMYFUNCTION("IF(ISBETWEEN(B9237,60,69), ""Old"", IF(ISBETWEEN(B9237, 20, 29), ""Young"", ""Other""))"),"Other")</f>
        <v>Other</v>
      </c>
    </row>
    <row r="9238" hidden="1">
      <c r="A9238" s="40">
        <v>27500.0</v>
      </c>
      <c r="B9238" s="39">
        <f t="shared" si="1"/>
        <v>46</v>
      </c>
      <c r="C9238" s="39" t="str">
        <f>IFERROR(__xludf.DUMMYFUNCTION("IF(ISBETWEEN(B9238,60,69), ""Old"", IF(ISBETWEEN(B9238, 20, 29), ""Young"", ""Other""))"),"Other")</f>
        <v>Other</v>
      </c>
    </row>
    <row r="9239" hidden="1">
      <c r="A9239" s="40">
        <v>27501.0</v>
      </c>
      <c r="B9239" s="39">
        <f t="shared" si="1"/>
        <v>46</v>
      </c>
      <c r="C9239" s="39" t="str">
        <f>IFERROR(__xludf.DUMMYFUNCTION("IF(ISBETWEEN(B9239,60,69), ""Old"", IF(ISBETWEEN(B9239, 20, 29), ""Young"", ""Other""))"),"Other")</f>
        <v>Other</v>
      </c>
    </row>
    <row r="9240" hidden="1">
      <c r="A9240" s="40">
        <v>27502.0</v>
      </c>
      <c r="B9240" s="39">
        <f t="shared" si="1"/>
        <v>46</v>
      </c>
      <c r="C9240" s="39" t="str">
        <f>IFERROR(__xludf.DUMMYFUNCTION("IF(ISBETWEEN(B9240,60,69), ""Old"", IF(ISBETWEEN(B9240, 20, 29), ""Young"", ""Other""))"),"Other")</f>
        <v>Other</v>
      </c>
    </row>
    <row r="9241" hidden="1">
      <c r="A9241" s="40">
        <v>27503.0</v>
      </c>
      <c r="B9241" s="39">
        <f t="shared" si="1"/>
        <v>46</v>
      </c>
      <c r="C9241" s="39" t="str">
        <f>IFERROR(__xludf.DUMMYFUNCTION("IF(ISBETWEEN(B9241,60,69), ""Old"", IF(ISBETWEEN(B9241, 20, 29), ""Young"", ""Other""))"),"Other")</f>
        <v>Other</v>
      </c>
    </row>
    <row r="9242" hidden="1">
      <c r="A9242" s="40">
        <v>27504.0</v>
      </c>
      <c r="B9242" s="39">
        <f t="shared" si="1"/>
        <v>46</v>
      </c>
      <c r="C9242" s="39" t="str">
        <f>IFERROR(__xludf.DUMMYFUNCTION("IF(ISBETWEEN(B9242,60,69), ""Old"", IF(ISBETWEEN(B9242, 20, 29), ""Young"", ""Other""))"),"Other")</f>
        <v>Other</v>
      </c>
    </row>
    <row r="9243" hidden="1">
      <c r="A9243" s="40">
        <v>27505.0</v>
      </c>
      <c r="B9243" s="39">
        <f t="shared" si="1"/>
        <v>46</v>
      </c>
      <c r="C9243" s="39" t="str">
        <f>IFERROR(__xludf.DUMMYFUNCTION("IF(ISBETWEEN(B9243,60,69), ""Old"", IF(ISBETWEEN(B9243, 20, 29), ""Young"", ""Other""))"),"Other")</f>
        <v>Other</v>
      </c>
    </row>
    <row r="9244" hidden="1">
      <c r="A9244" s="40">
        <v>27506.0</v>
      </c>
      <c r="B9244" s="39">
        <f t="shared" si="1"/>
        <v>46</v>
      </c>
      <c r="C9244" s="39" t="str">
        <f>IFERROR(__xludf.DUMMYFUNCTION("IF(ISBETWEEN(B9244,60,69), ""Old"", IF(ISBETWEEN(B9244, 20, 29), ""Young"", ""Other""))"),"Other")</f>
        <v>Other</v>
      </c>
    </row>
    <row r="9245" hidden="1">
      <c r="A9245" s="40">
        <v>27507.0</v>
      </c>
      <c r="B9245" s="39">
        <f t="shared" si="1"/>
        <v>46</v>
      </c>
      <c r="C9245" s="39" t="str">
        <f>IFERROR(__xludf.DUMMYFUNCTION("IF(ISBETWEEN(B9245,60,69), ""Old"", IF(ISBETWEEN(B9245, 20, 29), ""Young"", ""Other""))"),"Other")</f>
        <v>Other</v>
      </c>
    </row>
    <row r="9246" hidden="1">
      <c r="A9246" s="40">
        <v>27508.0</v>
      </c>
      <c r="B9246" s="39">
        <f t="shared" si="1"/>
        <v>46</v>
      </c>
      <c r="C9246" s="39" t="str">
        <f>IFERROR(__xludf.DUMMYFUNCTION("IF(ISBETWEEN(B9246,60,69), ""Old"", IF(ISBETWEEN(B9246, 20, 29), ""Young"", ""Other""))"),"Other")</f>
        <v>Other</v>
      </c>
    </row>
    <row r="9247" hidden="1">
      <c r="A9247" s="40">
        <v>27509.0</v>
      </c>
      <c r="B9247" s="39">
        <f t="shared" si="1"/>
        <v>46</v>
      </c>
      <c r="C9247" s="39" t="str">
        <f>IFERROR(__xludf.DUMMYFUNCTION("IF(ISBETWEEN(B9247,60,69), ""Old"", IF(ISBETWEEN(B9247, 20, 29), ""Young"", ""Other""))"),"Other")</f>
        <v>Other</v>
      </c>
    </row>
    <row r="9248" hidden="1">
      <c r="A9248" s="40">
        <v>27510.0</v>
      </c>
      <c r="B9248" s="39">
        <f t="shared" si="1"/>
        <v>46</v>
      </c>
      <c r="C9248" s="39" t="str">
        <f>IFERROR(__xludf.DUMMYFUNCTION("IF(ISBETWEEN(B9248,60,69), ""Old"", IF(ISBETWEEN(B9248, 20, 29), ""Young"", ""Other""))"),"Other")</f>
        <v>Other</v>
      </c>
    </row>
    <row r="9249" hidden="1">
      <c r="A9249" s="40">
        <v>27511.0</v>
      </c>
      <c r="B9249" s="39">
        <f t="shared" si="1"/>
        <v>46</v>
      </c>
      <c r="C9249" s="39" t="str">
        <f>IFERROR(__xludf.DUMMYFUNCTION("IF(ISBETWEEN(B9249,60,69), ""Old"", IF(ISBETWEEN(B9249, 20, 29), ""Young"", ""Other""))"),"Other")</f>
        <v>Other</v>
      </c>
    </row>
    <row r="9250" hidden="1">
      <c r="A9250" s="40">
        <v>27512.0</v>
      </c>
      <c r="B9250" s="39">
        <f t="shared" si="1"/>
        <v>46</v>
      </c>
      <c r="C9250" s="39" t="str">
        <f>IFERROR(__xludf.DUMMYFUNCTION("IF(ISBETWEEN(B9250,60,69), ""Old"", IF(ISBETWEEN(B9250, 20, 29), ""Young"", ""Other""))"),"Other")</f>
        <v>Other</v>
      </c>
    </row>
    <row r="9251" hidden="1">
      <c r="A9251" s="40">
        <v>27513.0</v>
      </c>
      <c r="B9251" s="39">
        <f t="shared" si="1"/>
        <v>46</v>
      </c>
      <c r="C9251" s="39" t="str">
        <f>IFERROR(__xludf.DUMMYFUNCTION("IF(ISBETWEEN(B9251,60,69), ""Old"", IF(ISBETWEEN(B9251, 20, 29), ""Young"", ""Other""))"),"Other")</f>
        <v>Other</v>
      </c>
    </row>
    <row r="9252" hidden="1">
      <c r="A9252" s="40">
        <v>27514.0</v>
      </c>
      <c r="B9252" s="39">
        <f t="shared" si="1"/>
        <v>46</v>
      </c>
      <c r="C9252" s="39" t="str">
        <f>IFERROR(__xludf.DUMMYFUNCTION("IF(ISBETWEEN(B9252,60,69), ""Old"", IF(ISBETWEEN(B9252, 20, 29), ""Young"", ""Other""))"),"Other")</f>
        <v>Other</v>
      </c>
    </row>
    <row r="9253" hidden="1">
      <c r="A9253" s="40">
        <v>27515.0</v>
      </c>
      <c r="B9253" s="39">
        <f t="shared" si="1"/>
        <v>46</v>
      </c>
      <c r="C9253" s="39" t="str">
        <f>IFERROR(__xludf.DUMMYFUNCTION("IF(ISBETWEEN(B9253,60,69), ""Old"", IF(ISBETWEEN(B9253, 20, 29), ""Young"", ""Other""))"),"Other")</f>
        <v>Other</v>
      </c>
    </row>
    <row r="9254" hidden="1">
      <c r="A9254" s="40">
        <v>27516.0</v>
      </c>
      <c r="B9254" s="39">
        <f t="shared" si="1"/>
        <v>46</v>
      </c>
      <c r="C9254" s="39" t="str">
        <f>IFERROR(__xludf.DUMMYFUNCTION("IF(ISBETWEEN(B9254,60,69), ""Old"", IF(ISBETWEEN(B9254, 20, 29), ""Young"", ""Other""))"),"Other")</f>
        <v>Other</v>
      </c>
    </row>
    <row r="9255" hidden="1">
      <c r="A9255" s="40">
        <v>27517.0</v>
      </c>
      <c r="B9255" s="39">
        <f t="shared" si="1"/>
        <v>46</v>
      </c>
      <c r="C9255" s="39" t="str">
        <f>IFERROR(__xludf.DUMMYFUNCTION("IF(ISBETWEEN(B9255,60,69), ""Old"", IF(ISBETWEEN(B9255, 20, 29), ""Young"", ""Other""))"),"Other")</f>
        <v>Other</v>
      </c>
    </row>
    <row r="9256" hidden="1">
      <c r="A9256" s="40">
        <v>27518.0</v>
      </c>
      <c r="B9256" s="39">
        <f t="shared" si="1"/>
        <v>46</v>
      </c>
      <c r="C9256" s="39" t="str">
        <f>IFERROR(__xludf.DUMMYFUNCTION("IF(ISBETWEEN(B9256,60,69), ""Old"", IF(ISBETWEEN(B9256, 20, 29), ""Young"", ""Other""))"),"Other")</f>
        <v>Other</v>
      </c>
    </row>
    <row r="9257" hidden="1">
      <c r="A9257" s="40">
        <v>27519.0</v>
      </c>
      <c r="B9257" s="39">
        <f t="shared" si="1"/>
        <v>46</v>
      </c>
      <c r="C9257" s="39" t="str">
        <f>IFERROR(__xludf.DUMMYFUNCTION("IF(ISBETWEEN(B9257,60,69), ""Old"", IF(ISBETWEEN(B9257, 20, 29), ""Young"", ""Other""))"),"Other")</f>
        <v>Other</v>
      </c>
    </row>
    <row r="9258" hidden="1">
      <c r="A9258" s="40">
        <v>27520.0</v>
      </c>
      <c r="B9258" s="39">
        <f t="shared" si="1"/>
        <v>46</v>
      </c>
      <c r="C9258" s="39" t="str">
        <f>IFERROR(__xludf.DUMMYFUNCTION("IF(ISBETWEEN(B9258,60,69), ""Old"", IF(ISBETWEEN(B9258, 20, 29), ""Young"", ""Other""))"),"Other")</f>
        <v>Other</v>
      </c>
    </row>
    <row r="9259" hidden="1">
      <c r="A9259" s="40">
        <v>27521.0</v>
      </c>
      <c r="B9259" s="39">
        <f t="shared" si="1"/>
        <v>46</v>
      </c>
      <c r="C9259" s="39" t="str">
        <f>IFERROR(__xludf.DUMMYFUNCTION("IF(ISBETWEEN(B9259,60,69), ""Old"", IF(ISBETWEEN(B9259, 20, 29), ""Young"", ""Other""))"),"Other")</f>
        <v>Other</v>
      </c>
    </row>
    <row r="9260" hidden="1">
      <c r="A9260" s="40">
        <v>27522.0</v>
      </c>
      <c r="B9260" s="39">
        <f t="shared" si="1"/>
        <v>46</v>
      </c>
      <c r="C9260" s="39" t="str">
        <f>IFERROR(__xludf.DUMMYFUNCTION("IF(ISBETWEEN(B9260,60,69), ""Old"", IF(ISBETWEEN(B9260, 20, 29), ""Young"", ""Other""))"),"Other")</f>
        <v>Other</v>
      </c>
    </row>
    <row r="9261" hidden="1">
      <c r="A9261" s="40">
        <v>27523.0</v>
      </c>
      <c r="B9261" s="39">
        <f t="shared" si="1"/>
        <v>46</v>
      </c>
      <c r="C9261" s="39" t="str">
        <f>IFERROR(__xludf.DUMMYFUNCTION("IF(ISBETWEEN(B9261,60,69), ""Old"", IF(ISBETWEEN(B9261, 20, 29), ""Young"", ""Other""))"),"Other")</f>
        <v>Other</v>
      </c>
    </row>
    <row r="9262" hidden="1">
      <c r="A9262" s="40">
        <v>27524.0</v>
      </c>
      <c r="B9262" s="39">
        <f t="shared" si="1"/>
        <v>46</v>
      </c>
      <c r="C9262" s="39" t="str">
        <f>IFERROR(__xludf.DUMMYFUNCTION("IF(ISBETWEEN(B9262,60,69), ""Old"", IF(ISBETWEEN(B9262, 20, 29), ""Young"", ""Other""))"),"Other")</f>
        <v>Other</v>
      </c>
    </row>
    <row r="9263" hidden="1">
      <c r="A9263" s="40">
        <v>27525.0</v>
      </c>
      <c r="B9263" s="39">
        <f t="shared" si="1"/>
        <v>46</v>
      </c>
      <c r="C9263" s="39" t="str">
        <f>IFERROR(__xludf.DUMMYFUNCTION("IF(ISBETWEEN(B9263,60,69), ""Old"", IF(ISBETWEEN(B9263, 20, 29), ""Young"", ""Other""))"),"Other")</f>
        <v>Other</v>
      </c>
    </row>
    <row r="9264" hidden="1">
      <c r="A9264" s="40">
        <v>27526.0</v>
      </c>
      <c r="B9264" s="39">
        <f t="shared" si="1"/>
        <v>46</v>
      </c>
      <c r="C9264" s="39" t="str">
        <f>IFERROR(__xludf.DUMMYFUNCTION("IF(ISBETWEEN(B9264,60,69), ""Old"", IF(ISBETWEEN(B9264, 20, 29), ""Young"", ""Other""))"),"Other")</f>
        <v>Other</v>
      </c>
    </row>
    <row r="9265" hidden="1">
      <c r="A9265" s="40">
        <v>27527.0</v>
      </c>
      <c r="B9265" s="39">
        <f t="shared" si="1"/>
        <v>46</v>
      </c>
      <c r="C9265" s="39" t="str">
        <f>IFERROR(__xludf.DUMMYFUNCTION("IF(ISBETWEEN(B9265,60,69), ""Old"", IF(ISBETWEEN(B9265, 20, 29), ""Young"", ""Other""))"),"Other")</f>
        <v>Other</v>
      </c>
    </row>
    <row r="9266" hidden="1">
      <c r="A9266" s="40">
        <v>27528.0</v>
      </c>
      <c r="B9266" s="39">
        <f t="shared" si="1"/>
        <v>46</v>
      </c>
      <c r="C9266" s="39" t="str">
        <f>IFERROR(__xludf.DUMMYFUNCTION("IF(ISBETWEEN(B9266,60,69), ""Old"", IF(ISBETWEEN(B9266, 20, 29), ""Young"", ""Other""))"),"Other")</f>
        <v>Other</v>
      </c>
    </row>
    <row r="9267" hidden="1">
      <c r="A9267" s="40">
        <v>27529.0</v>
      </c>
      <c r="B9267" s="39">
        <f t="shared" si="1"/>
        <v>46</v>
      </c>
      <c r="C9267" s="39" t="str">
        <f>IFERROR(__xludf.DUMMYFUNCTION("IF(ISBETWEEN(B9267,60,69), ""Old"", IF(ISBETWEEN(B9267, 20, 29), ""Young"", ""Other""))"),"Other")</f>
        <v>Other</v>
      </c>
    </row>
    <row r="9268" hidden="1">
      <c r="A9268" s="40">
        <v>27530.0</v>
      </c>
      <c r="B9268" s="39">
        <f t="shared" si="1"/>
        <v>46</v>
      </c>
      <c r="C9268" s="39" t="str">
        <f>IFERROR(__xludf.DUMMYFUNCTION("IF(ISBETWEEN(B9268,60,69), ""Old"", IF(ISBETWEEN(B9268, 20, 29), ""Young"", ""Other""))"),"Other")</f>
        <v>Other</v>
      </c>
    </row>
    <row r="9269" hidden="1">
      <c r="A9269" s="40">
        <v>27531.0</v>
      </c>
      <c r="B9269" s="39">
        <f t="shared" si="1"/>
        <v>46</v>
      </c>
      <c r="C9269" s="39" t="str">
        <f>IFERROR(__xludf.DUMMYFUNCTION("IF(ISBETWEEN(B9269,60,69), ""Old"", IF(ISBETWEEN(B9269, 20, 29), ""Young"", ""Other""))"),"Other")</f>
        <v>Other</v>
      </c>
    </row>
    <row r="9270" hidden="1">
      <c r="A9270" s="40">
        <v>27532.0</v>
      </c>
      <c r="B9270" s="39">
        <f t="shared" si="1"/>
        <v>46</v>
      </c>
      <c r="C9270" s="39" t="str">
        <f>IFERROR(__xludf.DUMMYFUNCTION("IF(ISBETWEEN(B9270,60,69), ""Old"", IF(ISBETWEEN(B9270, 20, 29), ""Young"", ""Other""))"),"Other")</f>
        <v>Other</v>
      </c>
    </row>
    <row r="9271" hidden="1">
      <c r="A9271" s="40">
        <v>27533.0</v>
      </c>
      <c r="B9271" s="39">
        <f t="shared" si="1"/>
        <v>46</v>
      </c>
      <c r="C9271" s="39" t="str">
        <f>IFERROR(__xludf.DUMMYFUNCTION("IF(ISBETWEEN(B9271,60,69), ""Old"", IF(ISBETWEEN(B9271, 20, 29), ""Young"", ""Other""))"),"Other")</f>
        <v>Other</v>
      </c>
    </row>
    <row r="9272" hidden="1">
      <c r="A9272" s="40">
        <v>27534.0</v>
      </c>
      <c r="B9272" s="39">
        <f t="shared" si="1"/>
        <v>46</v>
      </c>
      <c r="C9272" s="39" t="str">
        <f>IFERROR(__xludf.DUMMYFUNCTION("IF(ISBETWEEN(B9272,60,69), ""Old"", IF(ISBETWEEN(B9272, 20, 29), ""Young"", ""Other""))"),"Other")</f>
        <v>Other</v>
      </c>
    </row>
    <row r="9273" hidden="1">
      <c r="A9273" s="40">
        <v>27535.0</v>
      </c>
      <c r="B9273" s="39">
        <f t="shared" si="1"/>
        <v>46</v>
      </c>
      <c r="C9273" s="39" t="str">
        <f>IFERROR(__xludf.DUMMYFUNCTION("IF(ISBETWEEN(B9273,60,69), ""Old"", IF(ISBETWEEN(B9273, 20, 29), ""Young"", ""Other""))"),"Other")</f>
        <v>Other</v>
      </c>
    </row>
    <row r="9274" hidden="1">
      <c r="A9274" s="40">
        <v>27536.0</v>
      </c>
      <c r="B9274" s="39">
        <f t="shared" si="1"/>
        <v>46</v>
      </c>
      <c r="C9274" s="39" t="str">
        <f>IFERROR(__xludf.DUMMYFUNCTION("IF(ISBETWEEN(B9274,60,69), ""Old"", IF(ISBETWEEN(B9274, 20, 29), ""Young"", ""Other""))"),"Other")</f>
        <v>Other</v>
      </c>
    </row>
    <row r="9275" hidden="1">
      <c r="A9275" s="40">
        <v>27537.0</v>
      </c>
      <c r="B9275" s="39">
        <f t="shared" si="1"/>
        <v>46</v>
      </c>
      <c r="C9275" s="39" t="str">
        <f>IFERROR(__xludf.DUMMYFUNCTION("IF(ISBETWEEN(B9275,60,69), ""Old"", IF(ISBETWEEN(B9275, 20, 29), ""Young"", ""Other""))"),"Other")</f>
        <v>Other</v>
      </c>
    </row>
    <row r="9276" hidden="1">
      <c r="A9276" s="40">
        <v>27538.0</v>
      </c>
      <c r="B9276" s="39">
        <f t="shared" si="1"/>
        <v>46</v>
      </c>
      <c r="C9276" s="39" t="str">
        <f>IFERROR(__xludf.DUMMYFUNCTION("IF(ISBETWEEN(B9276,60,69), ""Old"", IF(ISBETWEEN(B9276, 20, 29), ""Young"", ""Other""))"),"Other")</f>
        <v>Other</v>
      </c>
    </row>
    <row r="9277" hidden="1">
      <c r="A9277" s="40">
        <v>27539.0</v>
      </c>
      <c r="B9277" s="39">
        <f t="shared" si="1"/>
        <v>46</v>
      </c>
      <c r="C9277" s="39" t="str">
        <f>IFERROR(__xludf.DUMMYFUNCTION("IF(ISBETWEEN(B9277,60,69), ""Old"", IF(ISBETWEEN(B9277, 20, 29), ""Young"", ""Other""))"),"Other")</f>
        <v>Other</v>
      </c>
    </row>
    <row r="9278" hidden="1">
      <c r="A9278" s="40">
        <v>27540.0</v>
      </c>
      <c r="B9278" s="39">
        <f t="shared" si="1"/>
        <v>46</v>
      </c>
      <c r="C9278" s="39" t="str">
        <f>IFERROR(__xludf.DUMMYFUNCTION("IF(ISBETWEEN(B9278,60,69), ""Old"", IF(ISBETWEEN(B9278, 20, 29), ""Young"", ""Other""))"),"Other")</f>
        <v>Other</v>
      </c>
    </row>
    <row r="9279" hidden="1">
      <c r="A9279" s="40">
        <v>27541.0</v>
      </c>
      <c r="B9279" s="39">
        <f t="shared" si="1"/>
        <v>46</v>
      </c>
      <c r="C9279" s="39" t="str">
        <f>IFERROR(__xludf.DUMMYFUNCTION("IF(ISBETWEEN(B9279,60,69), ""Old"", IF(ISBETWEEN(B9279, 20, 29), ""Young"", ""Other""))"),"Other")</f>
        <v>Other</v>
      </c>
    </row>
    <row r="9280" hidden="1">
      <c r="A9280" s="40">
        <v>27542.0</v>
      </c>
      <c r="B9280" s="39">
        <f t="shared" si="1"/>
        <v>46</v>
      </c>
      <c r="C9280" s="39" t="str">
        <f>IFERROR(__xludf.DUMMYFUNCTION("IF(ISBETWEEN(B9280,60,69), ""Old"", IF(ISBETWEEN(B9280, 20, 29), ""Young"", ""Other""))"),"Other")</f>
        <v>Other</v>
      </c>
    </row>
    <row r="9281" hidden="1">
      <c r="A9281" s="40">
        <v>27543.0</v>
      </c>
      <c r="B9281" s="39">
        <f t="shared" si="1"/>
        <v>46</v>
      </c>
      <c r="C9281" s="39" t="str">
        <f>IFERROR(__xludf.DUMMYFUNCTION("IF(ISBETWEEN(B9281,60,69), ""Old"", IF(ISBETWEEN(B9281, 20, 29), ""Young"", ""Other""))"),"Other")</f>
        <v>Other</v>
      </c>
    </row>
    <row r="9282" hidden="1">
      <c r="A9282" s="40">
        <v>27544.0</v>
      </c>
      <c r="B9282" s="39">
        <f t="shared" si="1"/>
        <v>46</v>
      </c>
      <c r="C9282" s="39" t="str">
        <f>IFERROR(__xludf.DUMMYFUNCTION("IF(ISBETWEEN(B9282,60,69), ""Old"", IF(ISBETWEEN(B9282, 20, 29), ""Young"", ""Other""))"),"Other")</f>
        <v>Other</v>
      </c>
    </row>
    <row r="9283" hidden="1">
      <c r="A9283" s="40">
        <v>27545.0</v>
      </c>
      <c r="B9283" s="39">
        <f t="shared" si="1"/>
        <v>46</v>
      </c>
      <c r="C9283" s="39" t="str">
        <f>IFERROR(__xludf.DUMMYFUNCTION("IF(ISBETWEEN(B9283,60,69), ""Old"", IF(ISBETWEEN(B9283, 20, 29), ""Young"", ""Other""))"),"Other")</f>
        <v>Other</v>
      </c>
    </row>
    <row r="9284" hidden="1">
      <c r="A9284" s="40">
        <v>27546.0</v>
      </c>
      <c r="B9284" s="39">
        <f t="shared" si="1"/>
        <v>46</v>
      </c>
      <c r="C9284" s="39" t="str">
        <f>IFERROR(__xludf.DUMMYFUNCTION("IF(ISBETWEEN(B9284,60,69), ""Old"", IF(ISBETWEEN(B9284, 20, 29), ""Young"", ""Other""))"),"Other")</f>
        <v>Other</v>
      </c>
    </row>
    <row r="9285" hidden="1">
      <c r="A9285" s="40">
        <v>27547.0</v>
      </c>
      <c r="B9285" s="39">
        <f t="shared" si="1"/>
        <v>46</v>
      </c>
      <c r="C9285" s="39" t="str">
        <f>IFERROR(__xludf.DUMMYFUNCTION("IF(ISBETWEEN(B9285,60,69), ""Old"", IF(ISBETWEEN(B9285, 20, 29), ""Young"", ""Other""))"),"Other")</f>
        <v>Other</v>
      </c>
    </row>
    <row r="9286" hidden="1">
      <c r="A9286" s="40">
        <v>27548.0</v>
      </c>
      <c r="B9286" s="39">
        <f t="shared" si="1"/>
        <v>46</v>
      </c>
      <c r="C9286" s="39" t="str">
        <f>IFERROR(__xludf.DUMMYFUNCTION("IF(ISBETWEEN(B9286,60,69), ""Old"", IF(ISBETWEEN(B9286, 20, 29), ""Young"", ""Other""))"),"Other")</f>
        <v>Other</v>
      </c>
    </row>
    <row r="9287" hidden="1">
      <c r="A9287" s="40">
        <v>27549.0</v>
      </c>
      <c r="B9287" s="39">
        <f t="shared" si="1"/>
        <v>46</v>
      </c>
      <c r="C9287" s="39" t="str">
        <f>IFERROR(__xludf.DUMMYFUNCTION("IF(ISBETWEEN(B9287,60,69), ""Old"", IF(ISBETWEEN(B9287, 20, 29), ""Young"", ""Other""))"),"Other")</f>
        <v>Other</v>
      </c>
    </row>
    <row r="9288" hidden="1">
      <c r="A9288" s="40">
        <v>27550.0</v>
      </c>
      <c r="B9288" s="39">
        <f t="shared" si="1"/>
        <v>46</v>
      </c>
      <c r="C9288" s="39" t="str">
        <f>IFERROR(__xludf.DUMMYFUNCTION("IF(ISBETWEEN(B9288,60,69), ""Old"", IF(ISBETWEEN(B9288, 20, 29), ""Young"", ""Other""))"),"Other")</f>
        <v>Other</v>
      </c>
    </row>
    <row r="9289" hidden="1">
      <c r="A9289" s="40">
        <v>27551.0</v>
      </c>
      <c r="B9289" s="39">
        <f t="shared" si="1"/>
        <v>46</v>
      </c>
      <c r="C9289" s="39" t="str">
        <f>IFERROR(__xludf.DUMMYFUNCTION("IF(ISBETWEEN(B9289,60,69), ""Old"", IF(ISBETWEEN(B9289, 20, 29), ""Young"", ""Other""))"),"Other")</f>
        <v>Other</v>
      </c>
    </row>
    <row r="9290" hidden="1">
      <c r="A9290" s="40">
        <v>27552.0</v>
      </c>
      <c r="B9290" s="39">
        <f t="shared" si="1"/>
        <v>46</v>
      </c>
      <c r="C9290" s="39" t="str">
        <f>IFERROR(__xludf.DUMMYFUNCTION("IF(ISBETWEEN(B9290,60,69), ""Old"", IF(ISBETWEEN(B9290, 20, 29), ""Young"", ""Other""))"),"Other")</f>
        <v>Other</v>
      </c>
    </row>
    <row r="9291" hidden="1">
      <c r="A9291" s="40">
        <v>27553.0</v>
      </c>
      <c r="B9291" s="39">
        <f t="shared" si="1"/>
        <v>46</v>
      </c>
      <c r="C9291" s="39" t="str">
        <f>IFERROR(__xludf.DUMMYFUNCTION("IF(ISBETWEEN(B9291,60,69), ""Old"", IF(ISBETWEEN(B9291, 20, 29), ""Young"", ""Other""))"),"Other")</f>
        <v>Other</v>
      </c>
    </row>
    <row r="9292" hidden="1">
      <c r="A9292" s="40">
        <v>27554.0</v>
      </c>
      <c r="B9292" s="39">
        <f t="shared" si="1"/>
        <v>46</v>
      </c>
      <c r="C9292" s="39" t="str">
        <f>IFERROR(__xludf.DUMMYFUNCTION("IF(ISBETWEEN(B9292,60,69), ""Old"", IF(ISBETWEEN(B9292, 20, 29), ""Young"", ""Other""))"),"Other")</f>
        <v>Other</v>
      </c>
    </row>
    <row r="9293" hidden="1">
      <c r="A9293" s="40">
        <v>27555.0</v>
      </c>
      <c r="B9293" s="39">
        <f t="shared" si="1"/>
        <v>46</v>
      </c>
      <c r="C9293" s="39" t="str">
        <f>IFERROR(__xludf.DUMMYFUNCTION("IF(ISBETWEEN(B9293,60,69), ""Old"", IF(ISBETWEEN(B9293, 20, 29), ""Young"", ""Other""))"),"Other")</f>
        <v>Other</v>
      </c>
    </row>
    <row r="9294" hidden="1">
      <c r="A9294" s="40">
        <v>27556.0</v>
      </c>
      <c r="B9294" s="39">
        <f t="shared" si="1"/>
        <v>46</v>
      </c>
      <c r="C9294" s="39" t="str">
        <f>IFERROR(__xludf.DUMMYFUNCTION("IF(ISBETWEEN(B9294,60,69), ""Old"", IF(ISBETWEEN(B9294, 20, 29), ""Young"", ""Other""))"),"Other")</f>
        <v>Other</v>
      </c>
    </row>
    <row r="9295" hidden="1">
      <c r="A9295" s="40">
        <v>27557.0</v>
      </c>
      <c r="B9295" s="39">
        <f t="shared" si="1"/>
        <v>46</v>
      </c>
      <c r="C9295" s="39" t="str">
        <f>IFERROR(__xludf.DUMMYFUNCTION("IF(ISBETWEEN(B9295,60,69), ""Old"", IF(ISBETWEEN(B9295, 20, 29), ""Young"", ""Other""))"),"Other")</f>
        <v>Other</v>
      </c>
    </row>
    <row r="9296" hidden="1">
      <c r="A9296" s="40">
        <v>27558.0</v>
      </c>
      <c r="B9296" s="39">
        <f t="shared" si="1"/>
        <v>46</v>
      </c>
      <c r="C9296" s="39" t="str">
        <f>IFERROR(__xludf.DUMMYFUNCTION("IF(ISBETWEEN(B9296,60,69), ""Old"", IF(ISBETWEEN(B9296, 20, 29), ""Young"", ""Other""))"),"Other")</f>
        <v>Other</v>
      </c>
    </row>
    <row r="9297" hidden="1">
      <c r="A9297" s="40">
        <v>27559.0</v>
      </c>
      <c r="B9297" s="39">
        <f t="shared" si="1"/>
        <v>46</v>
      </c>
      <c r="C9297" s="39" t="str">
        <f>IFERROR(__xludf.DUMMYFUNCTION("IF(ISBETWEEN(B9297,60,69), ""Old"", IF(ISBETWEEN(B9297, 20, 29), ""Young"", ""Other""))"),"Other")</f>
        <v>Other</v>
      </c>
    </row>
    <row r="9298" hidden="1">
      <c r="A9298" s="40">
        <v>27560.0</v>
      </c>
      <c r="B9298" s="39">
        <f t="shared" si="1"/>
        <v>46</v>
      </c>
      <c r="C9298" s="39" t="str">
        <f>IFERROR(__xludf.DUMMYFUNCTION("IF(ISBETWEEN(B9298,60,69), ""Old"", IF(ISBETWEEN(B9298, 20, 29), ""Young"", ""Other""))"),"Other")</f>
        <v>Other</v>
      </c>
    </row>
    <row r="9299" hidden="1">
      <c r="A9299" s="40">
        <v>27561.0</v>
      </c>
      <c r="B9299" s="39">
        <f t="shared" si="1"/>
        <v>46</v>
      </c>
      <c r="C9299" s="39" t="str">
        <f>IFERROR(__xludf.DUMMYFUNCTION("IF(ISBETWEEN(B9299,60,69), ""Old"", IF(ISBETWEEN(B9299, 20, 29), ""Young"", ""Other""))"),"Other")</f>
        <v>Other</v>
      </c>
    </row>
    <row r="9300" hidden="1">
      <c r="A9300" s="40">
        <v>27562.0</v>
      </c>
      <c r="B9300" s="39">
        <f t="shared" si="1"/>
        <v>46</v>
      </c>
      <c r="C9300" s="39" t="str">
        <f>IFERROR(__xludf.DUMMYFUNCTION("IF(ISBETWEEN(B9300,60,69), ""Old"", IF(ISBETWEEN(B9300, 20, 29), ""Young"", ""Other""))"),"Other")</f>
        <v>Other</v>
      </c>
    </row>
    <row r="9301" hidden="1">
      <c r="A9301" s="40">
        <v>27563.0</v>
      </c>
      <c r="B9301" s="39">
        <f t="shared" si="1"/>
        <v>46</v>
      </c>
      <c r="C9301" s="39" t="str">
        <f>IFERROR(__xludf.DUMMYFUNCTION("IF(ISBETWEEN(B9301,60,69), ""Old"", IF(ISBETWEEN(B9301, 20, 29), ""Young"", ""Other""))"),"Other")</f>
        <v>Other</v>
      </c>
    </row>
    <row r="9302" hidden="1">
      <c r="A9302" s="40">
        <v>27564.0</v>
      </c>
      <c r="B9302" s="39">
        <f t="shared" si="1"/>
        <v>46</v>
      </c>
      <c r="C9302" s="39" t="str">
        <f>IFERROR(__xludf.DUMMYFUNCTION("IF(ISBETWEEN(B9302,60,69), ""Old"", IF(ISBETWEEN(B9302, 20, 29), ""Young"", ""Other""))"),"Other")</f>
        <v>Other</v>
      </c>
    </row>
    <row r="9303" hidden="1">
      <c r="A9303" s="40">
        <v>27565.0</v>
      </c>
      <c r="B9303" s="39">
        <f t="shared" si="1"/>
        <v>46</v>
      </c>
      <c r="C9303" s="39" t="str">
        <f>IFERROR(__xludf.DUMMYFUNCTION("IF(ISBETWEEN(B9303,60,69), ""Old"", IF(ISBETWEEN(B9303, 20, 29), ""Young"", ""Other""))"),"Other")</f>
        <v>Other</v>
      </c>
    </row>
    <row r="9304" hidden="1">
      <c r="A9304" s="40">
        <v>27566.0</v>
      </c>
      <c r="B9304" s="39">
        <f t="shared" si="1"/>
        <v>46</v>
      </c>
      <c r="C9304" s="39" t="str">
        <f>IFERROR(__xludf.DUMMYFUNCTION("IF(ISBETWEEN(B9304,60,69), ""Old"", IF(ISBETWEEN(B9304, 20, 29), ""Young"", ""Other""))"),"Other")</f>
        <v>Other</v>
      </c>
    </row>
    <row r="9305" hidden="1">
      <c r="A9305" s="40">
        <v>27567.0</v>
      </c>
      <c r="B9305" s="39">
        <f t="shared" si="1"/>
        <v>46</v>
      </c>
      <c r="C9305" s="39" t="str">
        <f>IFERROR(__xludf.DUMMYFUNCTION("IF(ISBETWEEN(B9305,60,69), ""Old"", IF(ISBETWEEN(B9305, 20, 29), ""Young"", ""Other""))"),"Other")</f>
        <v>Other</v>
      </c>
    </row>
    <row r="9306" hidden="1">
      <c r="A9306" s="40">
        <v>27568.0</v>
      </c>
      <c r="B9306" s="39">
        <f t="shared" si="1"/>
        <v>46</v>
      </c>
      <c r="C9306" s="39" t="str">
        <f>IFERROR(__xludf.DUMMYFUNCTION("IF(ISBETWEEN(B9306,60,69), ""Old"", IF(ISBETWEEN(B9306, 20, 29), ""Young"", ""Other""))"),"Other")</f>
        <v>Other</v>
      </c>
    </row>
    <row r="9307" hidden="1">
      <c r="A9307" s="40">
        <v>27569.0</v>
      </c>
      <c r="B9307" s="39">
        <f t="shared" si="1"/>
        <v>46</v>
      </c>
      <c r="C9307" s="39" t="str">
        <f>IFERROR(__xludf.DUMMYFUNCTION("IF(ISBETWEEN(B9307,60,69), ""Old"", IF(ISBETWEEN(B9307, 20, 29), ""Young"", ""Other""))"),"Other")</f>
        <v>Other</v>
      </c>
    </row>
    <row r="9308" hidden="1">
      <c r="A9308" s="40">
        <v>27570.0</v>
      </c>
      <c r="B9308" s="39">
        <f t="shared" si="1"/>
        <v>46</v>
      </c>
      <c r="C9308" s="39" t="str">
        <f>IFERROR(__xludf.DUMMYFUNCTION("IF(ISBETWEEN(B9308,60,69), ""Old"", IF(ISBETWEEN(B9308, 20, 29), ""Young"", ""Other""))"),"Other")</f>
        <v>Other</v>
      </c>
    </row>
    <row r="9309" hidden="1">
      <c r="A9309" s="40">
        <v>27571.0</v>
      </c>
      <c r="B9309" s="39">
        <f t="shared" si="1"/>
        <v>46</v>
      </c>
      <c r="C9309" s="39" t="str">
        <f>IFERROR(__xludf.DUMMYFUNCTION("IF(ISBETWEEN(B9309,60,69), ""Old"", IF(ISBETWEEN(B9309, 20, 29), ""Young"", ""Other""))"),"Other")</f>
        <v>Other</v>
      </c>
    </row>
    <row r="9310" hidden="1">
      <c r="A9310" s="40">
        <v>27572.0</v>
      </c>
      <c r="B9310" s="39">
        <f t="shared" si="1"/>
        <v>46</v>
      </c>
      <c r="C9310" s="39" t="str">
        <f>IFERROR(__xludf.DUMMYFUNCTION("IF(ISBETWEEN(B9310,60,69), ""Old"", IF(ISBETWEEN(B9310, 20, 29), ""Young"", ""Other""))"),"Other")</f>
        <v>Other</v>
      </c>
    </row>
    <row r="9311" hidden="1">
      <c r="A9311" s="40">
        <v>27573.0</v>
      </c>
      <c r="B9311" s="39">
        <f t="shared" si="1"/>
        <v>46</v>
      </c>
      <c r="C9311" s="39" t="str">
        <f>IFERROR(__xludf.DUMMYFUNCTION("IF(ISBETWEEN(B9311,60,69), ""Old"", IF(ISBETWEEN(B9311, 20, 29), ""Young"", ""Other""))"),"Other")</f>
        <v>Other</v>
      </c>
    </row>
    <row r="9312" hidden="1">
      <c r="A9312" s="40">
        <v>27574.0</v>
      </c>
      <c r="B9312" s="39">
        <f t="shared" si="1"/>
        <v>46</v>
      </c>
      <c r="C9312" s="39" t="str">
        <f>IFERROR(__xludf.DUMMYFUNCTION("IF(ISBETWEEN(B9312,60,69), ""Old"", IF(ISBETWEEN(B9312, 20, 29), ""Young"", ""Other""))"),"Other")</f>
        <v>Other</v>
      </c>
    </row>
    <row r="9313" hidden="1">
      <c r="A9313" s="40">
        <v>27575.0</v>
      </c>
      <c r="B9313" s="39">
        <f t="shared" si="1"/>
        <v>46</v>
      </c>
      <c r="C9313" s="39" t="str">
        <f>IFERROR(__xludf.DUMMYFUNCTION("IF(ISBETWEEN(B9313,60,69), ""Old"", IF(ISBETWEEN(B9313, 20, 29), ""Young"", ""Other""))"),"Other")</f>
        <v>Other</v>
      </c>
    </row>
    <row r="9314" hidden="1">
      <c r="A9314" s="40">
        <v>27576.0</v>
      </c>
      <c r="B9314" s="39">
        <f t="shared" si="1"/>
        <v>46</v>
      </c>
      <c r="C9314" s="39" t="str">
        <f>IFERROR(__xludf.DUMMYFUNCTION("IF(ISBETWEEN(B9314,60,69), ""Old"", IF(ISBETWEEN(B9314, 20, 29), ""Young"", ""Other""))"),"Other")</f>
        <v>Other</v>
      </c>
    </row>
    <row r="9315" hidden="1">
      <c r="A9315" s="40">
        <v>27577.0</v>
      </c>
      <c r="B9315" s="39">
        <f t="shared" si="1"/>
        <v>46</v>
      </c>
      <c r="C9315" s="39" t="str">
        <f>IFERROR(__xludf.DUMMYFUNCTION("IF(ISBETWEEN(B9315,60,69), ""Old"", IF(ISBETWEEN(B9315, 20, 29), ""Young"", ""Other""))"),"Other")</f>
        <v>Other</v>
      </c>
    </row>
    <row r="9316" hidden="1">
      <c r="A9316" s="40">
        <v>27578.0</v>
      </c>
      <c r="B9316" s="39">
        <f t="shared" si="1"/>
        <v>46</v>
      </c>
      <c r="C9316" s="39" t="str">
        <f>IFERROR(__xludf.DUMMYFUNCTION("IF(ISBETWEEN(B9316,60,69), ""Old"", IF(ISBETWEEN(B9316, 20, 29), ""Young"", ""Other""))"),"Other")</f>
        <v>Other</v>
      </c>
    </row>
    <row r="9317" hidden="1">
      <c r="A9317" s="40">
        <v>27579.0</v>
      </c>
      <c r="B9317" s="39">
        <f t="shared" si="1"/>
        <v>46</v>
      </c>
      <c r="C9317" s="39" t="str">
        <f>IFERROR(__xludf.DUMMYFUNCTION("IF(ISBETWEEN(B9317,60,69), ""Old"", IF(ISBETWEEN(B9317, 20, 29), ""Young"", ""Other""))"),"Other")</f>
        <v>Other</v>
      </c>
    </row>
    <row r="9318" hidden="1">
      <c r="A9318" s="40">
        <v>27580.0</v>
      </c>
      <c r="B9318" s="39">
        <f t="shared" si="1"/>
        <v>46</v>
      </c>
      <c r="C9318" s="39" t="str">
        <f>IFERROR(__xludf.DUMMYFUNCTION("IF(ISBETWEEN(B9318,60,69), ""Old"", IF(ISBETWEEN(B9318, 20, 29), ""Young"", ""Other""))"),"Other")</f>
        <v>Other</v>
      </c>
    </row>
    <row r="9319" hidden="1">
      <c r="A9319" s="40">
        <v>27581.0</v>
      </c>
      <c r="B9319" s="39">
        <f t="shared" si="1"/>
        <v>46</v>
      </c>
      <c r="C9319" s="39" t="str">
        <f>IFERROR(__xludf.DUMMYFUNCTION("IF(ISBETWEEN(B9319,60,69), ""Old"", IF(ISBETWEEN(B9319, 20, 29), ""Young"", ""Other""))"),"Other")</f>
        <v>Other</v>
      </c>
    </row>
    <row r="9320" hidden="1">
      <c r="A9320" s="40">
        <v>27582.0</v>
      </c>
      <c r="B9320" s="39">
        <f t="shared" si="1"/>
        <v>46</v>
      </c>
      <c r="C9320" s="39" t="str">
        <f>IFERROR(__xludf.DUMMYFUNCTION("IF(ISBETWEEN(B9320,60,69), ""Old"", IF(ISBETWEEN(B9320, 20, 29), ""Young"", ""Other""))"),"Other")</f>
        <v>Other</v>
      </c>
    </row>
    <row r="9321" hidden="1">
      <c r="A9321" s="40">
        <v>27583.0</v>
      </c>
      <c r="B9321" s="39">
        <f t="shared" si="1"/>
        <v>46</v>
      </c>
      <c r="C9321" s="39" t="str">
        <f>IFERROR(__xludf.DUMMYFUNCTION("IF(ISBETWEEN(B9321,60,69), ""Old"", IF(ISBETWEEN(B9321, 20, 29), ""Young"", ""Other""))"),"Other")</f>
        <v>Other</v>
      </c>
    </row>
    <row r="9322" hidden="1">
      <c r="A9322" s="40">
        <v>27584.0</v>
      </c>
      <c r="B9322" s="39">
        <f t="shared" si="1"/>
        <v>46</v>
      </c>
      <c r="C9322" s="39" t="str">
        <f>IFERROR(__xludf.DUMMYFUNCTION("IF(ISBETWEEN(B9322,60,69), ""Old"", IF(ISBETWEEN(B9322, 20, 29), ""Young"", ""Other""))"),"Other")</f>
        <v>Other</v>
      </c>
    </row>
    <row r="9323" hidden="1">
      <c r="A9323" s="40">
        <v>27585.0</v>
      </c>
      <c r="B9323" s="39">
        <f t="shared" si="1"/>
        <v>46</v>
      </c>
      <c r="C9323" s="39" t="str">
        <f>IFERROR(__xludf.DUMMYFUNCTION("IF(ISBETWEEN(B9323,60,69), ""Old"", IF(ISBETWEEN(B9323, 20, 29), ""Young"", ""Other""))"),"Other")</f>
        <v>Other</v>
      </c>
    </row>
    <row r="9324" hidden="1">
      <c r="A9324" s="40">
        <v>27586.0</v>
      </c>
      <c r="B9324" s="39">
        <f t="shared" si="1"/>
        <v>46</v>
      </c>
      <c r="C9324" s="39" t="str">
        <f>IFERROR(__xludf.DUMMYFUNCTION("IF(ISBETWEEN(B9324,60,69), ""Old"", IF(ISBETWEEN(B9324, 20, 29), ""Young"", ""Other""))"),"Other")</f>
        <v>Other</v>
      </c>
    </row>
    <row r="9325" hidden="1">
      <c r="A9325" s="40">
        <v>27587.0</v>
      </c>
      <c r="B9325" s="39">
        <f t="shared" si="1"/>
        <v>46</v>
      </c>
      <c r="C9325" s="39" t="str">
        <f>IFERROR(__xludf.DUMMYFUNCTION("IF(ISBETWEEN(B9325,60,69), ""Old"", IF(ISBETWEEN(B9325, 20, 29), ""Young"", ""Other""))"),"Other")</f>
        <v>Other</v>
      </c>
    </row>
    <row r="9326" hidden="1">
      <c r="A9326" s="40">
        <v>27588.0</v>
      </c>
      <c r="B9326" s="39">
        <f t="shared" si="1"/>
        <v>46</v>
      </c>
      <c r="C9326" s="39" t="str">
        <f>IFERROR(__xludf.DUMMYFUNCTION("IF(ISBETWEEN(B9326,60,69), ""Old"", IF(ISBETWEEN(B9326, 20, 29), ""Young"", ""Other""))"),"Other")</f>
        <v>Other</v>
      </c>
    </row>
    <row r="9327" hidden="1">
      <c r="A9327" s="40">
        <v>27589.0</v>
      </c>
      <c r="B9327" s="39">
        <f t="shared" si="1"/>
        <v>46</v>
      </c>
      <c r="C9327" s="39" t="str">
        <f>IFERROR(__xludf.DUMMYFUNCTION("IF(ISBETWEEN(B9327,60,69), ""Old"", IF(ISBETWEEN(B9327, 20, 29), ""Young"", ""Other""))"),"Other")</f>
        <v>Other</v>
      </c>
    </row>
    <row r="9328" hidden="1">
      <c r="A9328" s="40">
        <v>27590.0</v>
      </c>
      <c r="B9328" s="39">
        <f t="shared" si="1"/>
        <v>46</v>
      </c>
      <c r="C9328" s="39" t="str">
        <f>IFERROR(__xludf.DUMMYFUNCTION("IF(ISBETWEEN(B9328,60,69), ""Old"", IF(ISBETWEEN(B9328, 20, 29), ""Young"", ""Other""))"),"Other")</f>
        <v>Other</v>
      </c>
    </row>
    <row r="9329" hidden="1">
      <c r="A9329" s="40">
        <v>27591.0</v>
      </c>
      <c r="B9329" s="39">
        <f t="shared" si="1"/>
        <v>46</v>
      </c>
      <c r="C9329" s="39" t="str">
        <f>IFERROR(__xludf.DUMMYFUNCTION("IF(ISBETWEEN(B9329,60,69), ""Old"", IF(ISBETWEEN(B9329, 20, 29), ""Young"", ""Other""))"),"Other")</f>
        <v>Other</v>
      </c>
    </row>
    <row r="9330" hidden="1">
      <c r="A9330" s="40">
        <v>27592.0</v>
      </c>
      <c r="B9330" s="39">
        <f t="shared" si="1"/>
        <v>46</v>
      </c>
      <c r="C9330" s="39" t="str">
        <f>IFERROR(__xludf.DUMMYFUNCTION("IF(ISBETWEEN(B9330,60,69), ""Old"", IF(ISBETWEEN(B9330, 20, 29), ""Young"", ""Other""))"),"Other")</f>
        <v>Other</v>
      </c>
    </row>
    <row r="9331" hidden="1">
      <c r="A9331" s="40">
        <v>27593.0</v>
      </c>
      <c r="B9331" s="39">
        <f t="shared" si="1"/>
        <v>46</v>
      </c>
      <c r="C9331" s="39" t="str">
        <f>IFERROR(__xludf.DUMMYFUNCTION("IF(ISBETWEEN(B9331,60,69), ""Old"", IF(ISBETWEEN(B9331, 20, 29), ""Young"", ""Other""))"),"Other")</f>
        <v>Other</v>
      </c>
    </row>
    <row r="9332" hidden="1">
      <c r="A9332" s="40">
        <v>27594.0</v>
      </c>
      <c r="B9332" s="39">
        <f t="shared" si="1"/>
        <v>46</v>
      </c>
      <c r="C9332" s="39" t="str">
        <f>IFERROR(__xludf.DUMMYFUNCTION("IF(ISBETWEEN(B9332,60,69), ""Old"", IF(ISBETWEEN(B9332, 20, 29), ""Young"", ""Other""))"),"Other")</f>
        <v>Other</v>
      </c>
    </row>
    <row r="9333" hidden="1">
      <c r="A9333" s="40">
        <v>27595.0</v>
      </c>
      <c r="B9333" s="39">
        <f t="shared" si="1"/>
        <v>46</v>
      </c>
      <c r="C9333" s="39" t="str">
        <f>IFERROR(__xludf.DUMMYFUNCTION("IF(ISBETWEEN(B9333,60,69), ""Old"", IF(ISBETWEEN(B9333, 20, 29), ""Young"", ""Other""))"),"Other")</f>
        <v>Other</v>
      </c>
    </row>
    <row r="9334" hidden="1">
      <c r="A9334" s="40">
        <v>27596.0</v>
      </c>
      <c r="B9334" s="39">
        <f t="shared" si="1"/>
        <v>46</v>
      </c>
      <c r="C9334" s="39" t="str">
        <f>IFERROR(__xludf.DUMMYFUNCTION("IF(ISBETWEEN(B9334,60,69), ""Old"", IF(ISBETWEEN(B9334, 20, 29), ""Young"", ""Other""))"),"Other")</f>
        <v>Other</v>
      </c>
    </row>
    <row r="9335" hidden="1">
      <c r="A9335" s="40">
        <v>27597.0</v>
      </c>
      <c r="B9335" s="39">
        <f t="shared" si="1"/>
        <v>46</v>
      </c>
      <c r="C9335" s="39" t="str">
        <f>IFERROR(__xludf.DUMMYFUNCTION("IF(ISBETWEEN(B9335,60,69), ""Old"", IF(ISBETWEEN(B9335, 20, 29), ""Young"", ""Other""))"),"Other")</f>
        <v>Other</v>
      </c>
    </row>
    <row r="9336" hidden="1">
      <c r="A9336" s="40">
        <v>27598.0</v>
      </c>
      <c r="B9336" s="39">
        <f t="shared" si="1"/>
        <v>46</v>
      </c>
      <c r="C9336" s="39" t="str">
        <f>IFERROR(__xludf.DUMMYFUNCTION("IF(ISBETWEEN(B9336,60,69), ""Old"", IF(ISBETWEEN(B9336, 20, 29), ""Young"", ""Other""))"),"Other")</f>
        <v>Other</v>
      </c>
    </row>
    <row r="9337" hidden="1">
      <c r="A9337" s="40">
        <v>27599.0</v>
      </c>
      <c r="B9337" s="39">
        <f t="shared" si="1"/>
        <v>46</v>
      </c>
      <c r="C9337" s="39" t="str">
        <f>IFERROR(__xludf.DUMMYFUNCTION("IF(ISBETWEEN(B9337,60,69), ""Old"", IF(ISBETWEEN(B9337, 20, 29), ""Young"", ""Other""))"),"Other")</f>
        <v>Other</v>
      </c>
    </row>
    <row r="9338" hidden="1">
      <c r="A9338" s="40">
        <v>27600.0</v>
      </c>
      <c r="B9338" s="39">
        <f t="shared" si="1"/>
        <v>46</v>
      </c>
      <c r="C9338" s="39" t="str">
        <f>IFERROR(__xludf.DUMMYFUNCTION("IF(ISBETWEEN(B9338,60,69), ""Old"", IF(ISBETWEEN(B9338, 20, 29), ""Young"", ""Other""))"),"Other")</f>
        <v>Other</v>
      </c>
    </row>
    <row r="9339" hidden="1">
      <c r="A9339" s="40">
        <v>27601.0</v>
      </c>
      <c r="B9339" s="39">
        <f t="shared" si="1"/>
        <v>46</v>
      </c>
      <c r="C9339" s="39" t="str">
        <f>IFERROR(__xludf.DUMMYFUNCTION("IF(ISBETWEEN(B9339,60,69), ""Old"", IF(ISBETWEEN(B9339, 20, 29), ""Young"", ""Other""))"),"Other")</f>
        <v>Other</v>
      </c>
    </row>
    <row r="9340" hidden="1">
      <c r="A9340" s="40">
        <v>27602.0</v>
      </c>
      <c r="B9340" s="39">
        <f t="shared" si="1"/>
        <v>46</v>
      </c>
      <c r="C9340" s="39" t="str">
        <f>IFERROR(__xludf.DUMMYFUNCTION("IF(ISBETWEEN(B9340,60,69), ""Old"", IF(ISBETWEEN(B9340, 20, 29), ""Young"", ""Other""))"),"Other")</f>
        <v>Other</v>
      </c>
    </row>
    <row r="9341" hidden="1">
      <c r="A9341" s="40">
        <v>27603.0</v>
      </c>
      <c r="B9341" s="39">
        <f t="shared" si="1"/>
        <v>46</v>
      </c>
      <c r="C9341" s="39" t="str">
        <f>IFERROR(__xludf.DUMMYFUNCTION("IF(ISBETWEEN(B9341,60,69), ""Old"", IF(ISBETWEEN(B9341, 20, 29), ""Young"", ""Other""))"),"Other")</f>
        <v>Other</v>
      </c>
    </row>
    <row r="9342" hidden="1">
      <c r="A9342" s="40">
        <v>27604.0</v>
      </c>
      <c r="B9342" s="39">
        <f t="shared" si="1"/>
        <v>46</v>
      </c>
      <c r="C9342" s="39" t="str">
        <f>IFERROR(__xludf.DUMMYFUNCTION("IF(ISBETWEEN(B9342,60,69), ""Old"", IF(ISBETWEEN(B9342, 20, 29), ""Young"", ""Other""))"),"Other")</f>
        <v>Other</v>
      </c>
    </row>
    <row r="9343" hidden="1">
      <c r="A9343" s="40">
        <v>27605.0</v>
      </c>
      <c r="B9343" s="39">
        <f t="shared" si="1"/>
        <v>46</v>
      </c>
      <c r="C9343" s="39" t="str">
        <f>IFERROR(__xludf.DUMMYFUNCTION("IF(ISBETWEEN(B9343,60,69), ""Old"", IF(ISBETWEEN(B9343, 20, 29), ""Young"", ""Other""))"),"Other")</f>
        <v>Other</v>
      </c>
    </row>
    <row r="9344" hidden="1">
      <c r="A9344" s="40">
        <v>27606.0</v>
      </c>
      <c r="B9344" s="39">
        <f t="shared" si="1"/>
        <v>46</v>
      </c>
      <c r="C9344" s="39" t="str">
        <f>IFERROR(__xludf.DUMMYFUNCTION("IF(ISBETWEEN(B9344,60,69), ""Old"", IF(ISBETWEEN(B9344, 20, 29), ""Young"", ""Other""))"),"Other")</f>
        <v>Other</v>
      </c>
    </row>
    <row r="9345" hidden="1">
      <c r="A9345" s="40">
        <v>27607.0</v>
      </c>
      <c r="B9345" s="39">
        <f t="shared" si="1"/>
        <v>46</v>
      </c>
      <c r="C9345" s="39" t="str">
        <f>IFERROR(__xludf.DUMMYFUNCTION("IF(ISBETWEEN(B9345,60,69), ""Old"", IF(ISBETWEEN(B9345, 20, 29), ""Young"", ""Other""))"),"Other")</f>
        <v>Other</v>
      </c>
    </row>
    <row r="9346" hidden="1">
      <c r="A9346" s="40">
        <v>27608.0</v>
      </c>
      <c r="B9346" s="39">
        <f t="shared" si="1"/>
        <v>46</v>
      </c>
      <c r="C9346" s="39" t="str">
        <f>IFERROR(__xludf.DUMMYFUNCTION("IF(ISBETWEEN(B9346,60,69), ""Old"", IF(ISBETWEEN(B9346, 20, 29), ""Young"", ""Other""))"),"Other")</f>
        <v>Other</v>
      </c>
    </row>
    <row r="9347" hidden="1">
      <c r="A9347" s="40">
        <v>27609.0</v>
      </c>
      <c r="B9347" s="39">
        <f t="shared" si="1"/>
        <v>46</v>
      </c>
      <c r="C9347" s="39" t="str">
        <f>IFERROR(__xludf.DUMMYFUNCTION("IF(ISBETWEEN(B9347,60,69), ""Old"", IF(ISBETWEEN(B9347, 20, 29), ""Young"", ""Other""))"),"Other")</f>
        <v>Other</v>
      </c>
    </row>
    <row r="9348" hidden="1">
      <c r="A9348" s="40">
        <v>27610.0</v>
      </c>
      <c r="B9348" s="39">
        <f t="shared" si="1"/>
        <v>46</v>
      </c>
      <c r="C9348" s="39" t="str">
        <f>IFERROR(__xludf.DUMMYFUNCTION("IF(ISBETWEEN(B9348,60,69), ""Old"", IF(ISBETWEEN(B9348, 20, 29), ""Young"", ""Other""))"),"Other")</f>
        <v>Other</v>
      </c>
    </row>
    <row r="9349" hidden="1">
      <c r="A9349" s="40">
        <v>27611.0</v>
      </c>
      <c r="B9349" s="39">
        <f t="shared" si="1"/>
        <v>46</v>
      </c>
      <c r="C9349" s="39" t="str">
        <f>IFERROR(__xludf.DUMMYFUNCTION("IF(ISBETWEEN(B9349,60,69), ""Old"", IF(ISBETWEEN(B9349, 20, 29), ""Young"", ""Other""))"),"Other")</f>
        <v>Other</v>
      </c>
    </row>
    <row r="9350" hidden="1">
      <c r="A9350" s="40">
        <v>27612.0</v>
      </c>
      <c r="B9350" s="39">
        <f t="shared" si="1"/>
        <v>46</v>
      </c>
      <c r="C9350" s="39" t="str">
        <f>IFERROR(__xludf.DUMMYFUNCTION("IF(ISBETWEEN(B9350,60,69), ""Old"", IF(ISBETWEEN(B9350, 20, 29), ""Young"", ""Other""))"),"Other")</f>
        <v>Other</v>
      </c>
    </row>
    <row r="9351" hidden="1">
      <c r="A9351" s="40">
        <v>27613.0</v>
      </c>
      <c r="B9351" s="39">
        <f t="shared" si="1"/>
        <v>46</v>
      </c>
      <c r="C9351" s="39" t="str">
        <f>IFERROR(__xludf.DUMMYFUNCTION("IF(ISBETWEEN(B9351,60,69), ""Old"", IF(ISBETWEEN(B9351, 20, 29), ""Young"", ""Other""))"),"Other")</f>
        <v>Other</v>
      </c>
    </row>
    <row r="9352" hidden="1">
      <c r="A9352" s="40">
        <v>27614.0</v>
      </c>
      <c r="B9352" s="39">
        <f t="shared" si="1"/>
        <v>46</v>
      </c>
      <c r="C9352" s="39" t="str">
        <f>IFERROR(__xludf.DUMMYFUNCTION("IF(ISBETWEEN(B9352,60,69), ""Old"", IF(ISBETWEEN(B9352, 20, 29), ""Young"", ""Other""))"),"Other")</f>
        <v>Other</v>
      </c>
    </row>
    <row r="9353" hidden="1">
      <c r="A9353" s="40">
        <v>27615.0</v>
      </c>
      <c r="B9353" s="39">
        <f t="shared" si="1"/>
        <v>46</v>
      </c>
      <c r="C9353" s="39" t="str">
        <f>IFERROR(__xludf.DUMMYFUNCTION("IF(ISBETWEEN(B9353,60,69), ""Old"", IF(ISBETWEEN(B9353, 20, 29), ""Young"", ""Other""))"),"Other")</f>
        <v>Other</v>
      </c>
    </row>
    <row r="9354" hidden="1">
      <c r="A9354" s="40">
        <v>27616.0</v>
      </c>
      <c r="B9354" s="39">
        <f t="shared" si="1"/>
        <v>46</v>
      </c>
      <c r="C9354" s="39" t="str">
        <f>IFERROR(__xludf.DUMMYFUNCTION("IF(ISBETWEEN(B9354,60,69), ""Old"", IF(ISBETWEEN(B9354, 20, 29), ""Young"", ""Other""))"),"Other")</f>
        <v>Other</v>
      </c>
    </row>
    <row r="9355" hidden="1">
      <c r="A9355" s="40">
        <v>27617.0</v>
      </c>
      <c r="B9355" s="39">
        <f t="shared" si="1"/>
        <v>46</v>
      </c>
      <c r="C9355" s="39" t="str">
        <f>IFERROR(__xludf.DUMMYFUNCTION("IF(ISBETWEEN(B9355,60,69), ""Old"", IF(ISBETWEEN(B9355, 20, 29), ""Young"", ""Other""))"),"Other")</f>
        <v>Other</v>
      </c>
    </row>
    <row r="9356" hidden="1">
      <c r="A9356" s="40">
        <v>27618.0</v>
      </c>
      <c r="B9356" s="39">
        <f t="shared" si="1"/>
        <v>46</v>
      </c>
      <c r="C9356" s="39" t="str">
        <f>IFERROR(__xludf.DUMMYFUNCTION("IF(ISBETWEEN(B9356,60,69), ""Old"", IF(ISBETWEEN(B9356, 20, 29), ""Young"", ""Other""))"),"Other")</f>
        <v>Other</v>
      </c>
    </row>
    <row r="9357" hidden="1">
      <c r="A9357" s="40">
        <v>27619.0</v>
      </c>
      <c r="B9357" s="39">
        <f t="shared" si="1"/>
        <v>46</v>
      </c>
      <c r="C9357" s="39" t="str">
        <f>IFERROR(__xludf.DUMMYFUNCTION("IF(ISBETWEEN(B9357,60,69), ""Old"", IF(ISBETWEEN(B9357, 20, 29), ""Young"", ""Other""))"),"Other")</f>
        <v>Other</v>
      </c>
    </row>
    <row r="9358" hidden="1">
      <c r="A9358" s="40">
        <v>27620.0</v>
      </c>
      <c r="B9358" s="39">
        <f t="shared" si="1"/>
        <v>46</v>
      </c>
      <c r="C9358" s="39" t="str">
        <f>IFERROR(__xludf.DUMMYFUNCTION("IF(ISBETWEEN(B9358,60,69), ""Old"", IF(ISBETWEEN(B9358, 20, 29), ""Young"", ""Other""))"),"Other")</f>
        <v>Other</v>
      </c>
    </row>
    <row r="9359" hidden="1">
      <c r="A9359" s="40">
        <v>27621.0</v>
      </c>
      <c r="B9359" s="39">
        <f t="shared" si="1"/>
        <v>46</v>
      </c>
      <c r="C9359" s="39" t="str">
        <f>IFERROR(__xludf.DUMMYFUNCTION("IF(ISBETWEEN(B9359,60,69), ""Old"", IF(ISBETWEEN(B9359, 20, 29), ""Young"", ""Other""))"),"Other")</f>
        <v>Other</v>
      </c>
    </row>
    <row r="9360" hidden="1">
      <c r="A9360" s="40">
        <v>27622.0</v>
      </c>
      <c r="B9360" s="39">
        <f t="shared" si="1"/>
        <v>46</v>
      </c>
      <c r="C9360" s="39" t="str">
        <f>IFERROR(__xludf.DUMMYFUNCTION("IF(ISBETWEEN(B9360,60,69), ""Old"", IF(ISBETWEEN(B9360, 20, 29), ""Young"", ""Other""))"),"Other")</f>
        <v>Other</v>
      </c>
    </row>
    <row r="9361" hidden="1">
      <c r="A9361" s="40">
        <v>27623.0</v>
      </c>
      <c r="B9361" s="39">
        <f t="shared" si="1"/>
        <v>46</v>
      </c>
      <c r="C9361" s="39" t="str">
        <f>IFERROR(__xludf.DUMMYFUNCTION("IF(ISBETWEEN(B9361,60,69), ""Old"", IF(ISBETWEEN(B9361, 20, 29), ""Young"", ""Other""))"),"Other")</f>
        <v>Other</v>
      </c>
    </row>
    <row r="9362" hidden="1">
      <c r="A9362" s="40">
        <v>27624.0</v>
      </c>
      <c r="B9362" s="39">
        <f t="shared" si="1"/>
        <v>46</v>
      </c>
      <c r="C9362" s="39" t="str">
        <f>IFERROR(__xludf.DUMMYFUNCTION("IF(ISBETWEEN(B9362,60,69), ""Old"", IF(ISBETWEEN(B9362, 20, 29), ""Young"", ""Other""))"),"Other")</f>
        <v>Other</v>
      </c>
    </row>
    <row r="9363" hidden="1">
      <c r="A9363" s="40">
        <v>27625.0</v>
      </c>
      <c r="B9363" s="39">
        <f t="shared" si="1"/>
        <v>46</v>
      </c>
      <c r="C9363" s="39" t="str">
        <f>IFERROR(__xludf.DUMMYFUNCTION("IF(ISBETWEEN(B9363,60,69), ""Old"", IF(ISBETWEEN(B9363, 20, 29), ""Young"", ""Other""))"),"Other")</f>
        <v>Other</v>
      </c>
    </row>
    <row r="9364" hidden="1">
      <c r="A9364" s="40">
        <v>27626.0</v>
      </c>
      <c r="B9364" s="39">
        <f t="shared" si="1"/>
        <v>46</v>
      </c>
      <c r="C9364" s="39" t="str">
        <f>IFERROR(__xludf.DUMMYFUNCTION("IF(ISBETWEEN(B9364,60,69), ""Old"", IF(ISBETWEEN(B9364, 20, 29), ""Young"", ""Other""))"),"Other")</f>
        <v>Other</v>
      </c>
    </row>
    <row r="9365" hidden="1">
      <c r="A9365" s="40">
        <v>27627.0</v>
      </c>
      <c r="B9365" s="39">
        <f t="shared" si="1"/>
        <v>46</v>
      </c>
      <c r="C9365" s="39" t="str">
        <f>IFERROR(__xludf.DUMMYFUNCTION("IF(ISBETWEEN(B9365,60,69), ""Old"", IF(ISBETWEEN(B9365, 20, 29), ""Young"", ""Other""))"),"Other")</f>
        <v>Other</v>
      </c>
    </row>
    <row r="9366" hidden="1">
      <c r="A9366" s="40">
        <v>27628.0</v>
      </c>
      <c r="B9366" s="39">
        <f t="shared" si="1"/>
        <v>46</v>
      </c>
      <c r="C9366" s="39" t="str">
        <f>IFERROR(__xludf.DUMMYFUNCTION("IF(ISBETWEEN(B9366,60,69), ""Old"", IF(ISBETWEEN(B9366, 20, 29), ""Young"", ""Other""))"),"Other")</f>
        <v>Other</v>
      </c>
    </row>
    <row r="9367" hidden="1">
      <c r="A9367" s="40">
        <v>27629.0</v>
      </c>
      <c r="B9367" s="39">
        <f t="shared" si="1"/>
        <v>46</v>
      </c>
      <c r="C9367" s="39" t="str">
        <f>IFERROR(__xludf.DUMMYFUNCTION("IF(ISBETWEEN(B9367,60,69), ""Old"", IF(ISBETWEEN(B9367, 20, 29), ""Young"", ""Other""))"),"Other")</f>
        <v>Other</v>
      </c>
    </row>
    <row r="9368" hidden="1">
      <c r="A9368" s="40">
        <v>27630.0</v>
      </c>
      <c r="B9368" s="39">
        <f t="shared" si="1"/>
        <v>46</v>
      </c>
      <c r="C9368" s="39" t="str">
        <f>IFERROR(__xludf.DUMMYFUNCTION("IF(ISBETWEEN(B9368,60,69), ""Old"", IF(ISBETWEEN(B9368, 20, 29), ""Young"", ""Other""))"),"Other")</f>
        <v>Other</v>
      </c>
    </row>
    <row r="9369" hidden="1">
      <c r="A9369" s="40">
        <v>27631.0</v>
      </c>
      <c r="B9369" s="39">
        <f t="shared" si="1"/>
        <v>46</v>
      </c>
      <c r="C9369" s="39" t="str">
        <f>IFERROR(__xludf.DUMMYFUNCTION("IF(ISBETWEEN(B9369,60,69), ""Old"", IF(ISBETWEEN(B9369, 20, 29), ""Young"", ""Other""))"),"Other")</f>
        <v>Other</v>
      </c>
    </row>
    <row r="9370" hidden="1">
      <c r="A9370" s="40">
        <v>27632.0</v>
      </c>
      <c r="B9370" s="39">
        <f t="shared" si="1"/>
        <v>46</v>
      </c>
      <c r="C9370" s="39" t="str">
        <f>IFERROR(__xludf.DUMMYFUNCTION("IF(ISBETWEEN(B9370,60,69), ""Old"", IF(ISBETWEEN(B9370, 20, 29), ""Young"", ""Other""))"),"Other")</f>
        <v>Other</v>
      </c>
    </row>
    <row r="9371" hidden="1">
      <c r="A9371" s="40">
        <v>27633.0</v>
      </c>
      <c r="B9371" s="39">
        <f t="shared" si="1"/>
        <v>46</v>
      </c>
      <c r="C9371" s="39" t="str">
        <f>IFERROR(__xludf.DUMMYFUNCTION("IF(ISBETWEEN(B9371,60,69), ""Old"", IF(ISBETWEEN(B9371, 20, 29), ""Young"", ""Other""))"),"Other")</f>
        <v>Other</v>
      </c>
    </row>
    <row r="9372" hidden="1">
      <c r="A9372" s="40">
        <v>27634.0</v>
      </c>
      <c r="B9372" s="39">
        <f t="shared" si="1"/>
        <v>46</v>
      </c>
      <c r="C9372" s="39" t="str">
        <f>IFERROR(__xludf.DUMMYFUNCTION("IF(ISBETWEEN(B9372,60,69), ""Old"", IF(ISBETWEEN(B9372, 20, 29), ""Young"", ""Other""))"),"Other")</f>
        <v>Other</v>
      </c>
    </row>
    <row r="9373" hidden="1">
      <c r="A9373" s="40">
        <v>27635.0</v>
      </c>
      <c r="B9373" s="39">
        <f t="shared" si="1"/>
        <v>46</v>
      </c>
      <c r="C9373" s="39" t="str">
        <f>IFERROR(__xludf.DUMMYFUNCTION("IF(ISBETWEEN(B9373,60,69), ""Old"", IF(ISBETWEEN(B9373, 20, 29), ""Young"", ""Other""))"),"Other")</f>
        <v>Other</v>
      </c>
    </row>
    <row r="9374" hidden="1">
      <c r="A9374" s="40">
        <v>27636.0</v>
      </c>
      <c r="B9374" s="39">
        <f t="shared" si="1"/>
        <v>46</v>
      </c>
      <c r="C9374" s="39" t="str">
        <f>IFERROR(__xludf.DUMMYFUNCTION("IF(ISBETWEEN(B9374,60,69), ""Old"", IF(ISBETWEEN(B9374, 20, 29), ""Young"", ""Other""))"),"Other")</f>
        <v>Other</v>
      </c>
    </row>
    <row r="9375" hidden="1">
      <c r="A9375" s="40">
        <v>27637.0</v>
      </c>
      <c r="B9375" s="39">
        <f t="shared" si="1"/>
        <v>46</v>
      </c>
      <c r="C9375" s="39" t="str">
        <f>IFERROR(__xludf.DUMMYFUNCTION("IF(ISBETWEEN(B9375,60,69), ""Old"", IF(ISBETWEEN(B9375, 20, 29), ""Young"", ""Other""))"),"Other")</f>
        <v>Other</v>
      </c>
    </row>
    <row r="9376" hidden="1">
      <c r="A9376" s="40">
        <v>27638.0</v>
      </c>
      <c r="B9376" s="39">
        <f t="shared" si="1"/>
        <v>46</v>
      </c>
      <c r="C9376" s="39" t="str">
        <f>IFERROR(__xludf.DUMMYFUNCTION("IF(ISBETWEEN(B9376,60,69), ""Old"", IF(ISBETWEEN(B9376, 20, 29), ""Young"", ""Other""))"),"Other")</f>
        <v>Other</v>
      </c>
    </row>
    <row r="9377" hidden="1">
      <c r="A9377" s="40">
        <v>27639.0</v>
      </c>
      <c r="B9377" s="39">
        <f t="shared" si="1"/>
        <v>46</v>
      </c>
      <c r="C9377" s="39" t="str">
        <f>IFERROR(__xludf.DUMMYFUNCTION("IF(ISBETWEEN(B9377,60,69), ""Old"", IF(ISBETWEEN(B9377, 20, 29), ""Young"", ""Other""))"),"Other")</f>
        <v>Other</v>
      </c>
    </row>
    <row r="9378" hidden="1">
      <c r="A9378" s="40">
        <v>27640.0</v>
      </c>
      <c r="B9378" s="39">
        <f t="shared" si="1"/>
        <v>46</v>
      </c>
      <c r="C9378" s="39" t="str">
        <f>IFERROR(__xludf.DUMMYFUNCTION("IF(ISBETWEEN(B9378,60,69), ""Old"", IF(ISBETWEEN(B9378, 20, 29), ""Young"", ""Other""))"),"Other")</f>
        <v>Other</v>
      </c>
    </row>
    <row r="9379" hidden="1">
      <c r="A9379" s="40">
        <v>27641.0</v>
      </c>
      <c r="B9379" s="39">
        <f t="shared" si="1"/>
        <v>46</v>
      </c>
      <c r="C9379" s="39" t="str">
        <f>IFERROR(__xludf.DUMMYFUNCTION("IF(ISBETWEEN(B9379,60,69), ""Old"", IF(ISBETWEEN(B9379, 20, 29), ""Young"", ""Other""))"),"Other")</f>
        <v>Other</v>
      </c>
    </row>
    <row r="9380" hidden="1">
      <c r="A9380" s="40">
        <v>27642.0</v>
      </c>
      <c r="B9380" s="39">
        <f t="shared" si="1"/>
        <v>46</v>
      </c>
      <c r="C9380" s="39" t="str">
        <f>IFERROR(__xludf.DUMMYFUNCTION("IF(ISBETWEEN(B9380,60,69), ""Old"", IF(ISBETWEEN(B9380, 20, 29), ""Young"", ""Other""))"),"Other")</f>
        <v>Other</v>
      </c>
    </row>
    <row r="9381" hidden="1">
      <c r="A9381" s="40">
        <v>27643.0</v>
      </c>
      <c r="B9381" s="39">
        <f t="shared" si="1"/>
        <v>46</v>
      </c>
      <c r="C9381" s="39" t="str">
        <f>IFERROR(__xludf.DUMMYFUNCTION("IF(ISBETWEEN(B9381,60,69), ""Old"", IF(ISBETWEEN(B9381, 20, 29), ""Young"", ""Other""))"),"Other")</f>
        <v>Other</v>
      </c>
    </row>
    <row r="9382" hidden="1">
      <c r="A9382" s="40">
        <v>27644.0</v>
      </c>
      <c r="B9382" s="39">
        <f t="shared" si="1"/>
        <v>46</v>
      </c>
      <c r="C9382" s="39" t="str">
        <f>IFERROR(__xludf.DUMMYFUNCTION("IF(ISBETWEEN(B9382,60,69), ""Old"", IF(ISBETWEEN(B9382, 20, 29), ""Young"", ""Other""))"),"Other")</f>
        <v>Other</v>
      </c>
    </row>
    <row r="9383" hidden="1">
      <c r="A9383" s="40">
        <v>27645.0</v>
      </c>
      <c r="B9383" s="39">
        <f t="shared" si="1"/>
        <v>46</v>
      </c>
      <c r="C9383" s="39" t="str">
        <f>IFERROR(__xludf.DUMMYFUNCTION("IF(ISBETWEEN(B9383,60,69), ""Old"", IF(ISBETWEEN(B9383, 20, 29), ""Young"", ""Other""))"),"Other")</f>
        <v>Other</v>
      </c>
    </row>
    <row r="9384" hidden="1">
      <c r="A9384" s="40">
        <v>27646.0</v>
      </c>
      <c r="B9384" s="39">
        <f t="shared" si="1"/>
        <v>46</v>
      </c>
      <c r="C9384" s="39" t="str">
        <f>IFERROR(__xludf.DUMMYFUNCTION("IF(ISBETWEEN(B9384,60,69), ""Old"", IF(ISBETWEEN(B9384, 20, 29), ""Young"", ""Other""))"),"Other")</f>
        <v>Other</v>
      </c>
    </row>
    <row r="9385" hidden="1">
      <c r="A9385" s="40">
        <v>27647.0</v>
      </c>
      <c r="B9385" s="39">
        <f t="shared" si="1"/>
        <v>46</v>
      </c>
      <c r="C9385" s="39" t="str">
        <f>IFERROR(__xludf.DUMMYFUNCTION("IF(ISBETWEEN(B9385,60,69), ""Old"", IF(ISBETWEEN(B9385, 20, 29), ""Young"", ""Other""))"),"Other")</f>
        <v>Other</v>
      </c>
    </row>
    <row r="9386" hidden="1">
      <c r="A9386" s="40">
        <v>27648.0</v>
      </c>
      <c r="B9386" s="39">
        <f t="shared" si="1"/>
        <v>46</v>
      </c>
      <c r="C9386" s="39" t="str">
        <f>IFERROR(__xludf.DUMMYFUNCTION("IF(ISBETWEEN(B9386,60,69), ""Old"", IF(ISBETWEEN(B9386, 20, 29), ""Young"", ""Other""))"),"Other")</f>
        <v>Other</v>
      </c>
    </row>
    <row r="9387" hidden="1">
      <c r="A9387" s="40">
        <v>27649.0</v>
      </c>
      <c r="B9387" s="39">
        <f t="shared" si="1"/>
        <v>46</v>
      </c>
      <c r="C9387" s="39" t="str">
        <f>IFERROR(__xludf.DUMMYFUNCTION("IF(ISBETWEEN(B9387,60,69), ""Old"", IF(ISBETWEEN(B9387, 20, 29), ""Young"", ""Other""))"),"Other")</f>
        <v>Other</v>
      </c>
    </row>
    <row r="9388" hidden="1">
      <c r="A9388" s="40">
        <v>27650.0</v>
      </c>
      <c r="B9388" s="39">
        <f t="shared" si="1"/>
        <v>46</v>
      </c>
      <c r="C9388" s="39" t="str">
        <f>IFERROR(__xludf.DUMMYFUNCTION("IF(ISBETWEEN(B9388,60,69), ""Old"", IF(ISBETWEEN(B9388, 20, 29), ""Young"", ""Other""))"),"Other")</f>
        <v>Other</v>
      </c>
    </row>
    <row r="9389" hidden="1">
      <c r="A9389" s="40">
        <v>27651.0</v>
      </c>
      <c r="B9389" s="39">
        <f t="shared" si="1"/>
        <v>46</v>
      </c>
      <c r="C9389" s="39" t="str">
        <f>IFERROR(__xludf.DUMMYFUNCTION("IF(ISBETWEEN(B9389,60,69), ""Old"", IF(ISBETWEEN(B9389, 20, 29), ""Young"", ""Other""))"),"Other")</f>
        <v>Other</v>
      </c>
    </row>
    <row r="9390" hidden="1">
      <c r="A9390" s="40">
        <v>27652.0</v>
      </c>
      <c r="B9390" s="39">
        <f t="shared" si="1"/>
        <v>46</v>
      </c>
      <c r="C9390" s="39" t="str">
        <f>IFERROR(__xludf.DUMMYFUNCTION("IF(ISBETWEEN(B9390,60,69), ""Old"", IF(ISBETWEEN(B9390, 20, 29), ""Young"", ""Other""))"),"Other")</f>
        <v>Other</v>
      </c>
    </row>
    <row r="9391" hidden="1">
      <c r="A9391" s="40">
        <v>27653.0</v>
      </c>
      <c r="B9391" s="39">
        <f t="shared" si="1"/>
        <v>46</v>
      </c>
      <c r="C9391" s="39" t="str">
        <f>IFERROR(__xludf.DUMMYFUNCTION("IF(ISBETWEEN(B9391,60,69), ""Old"", IF(ISBETWEEN(B9391, 20, 29), ""Young"", ""Other""))"),"Other")</f>
        <v>Other</v>
      </c>
    </row>
    <row r="9392" hidden="1">
      <c r="A9392" s="40">
        <v>27654.0</v>
      </c>
      <c r="B9392" s="39">
        <f t="shared" si="1"/>
        <v>46</v>
      </c>
      <c r="C9392" s="39" t="str">
        <f>IFERROR(__xludf.DUMMYFUNCTION("IF(ISBETWEEN(B9392,60,69), ""Old"", IF(ISBETWEEN(B9392, 20, 29), ""Young"", ""Other""))"),"Other")</f>
        <v>Other</v>
      </c>
    </row>
    <row r="9393" hidden="1">
      <c r="A9393" s="40">
        <v>27655.0</v>
      </c>
      <c r="B9393" s="39">
        <f t="shared" si="1"/>
        <v>46</v>
      </c>
      <c r="C9393" s="39" t="str">
        <f>IFERROR(__xludf.DUMMYFUNCTION("IF(ISBETWEEN(B9393,60,69), ""Old"", IF(ISBETWEEN(B9393, 20, 29), ""Young"", ""Other""))"),"Other")</f>
        <v>Other</v>
      </c>
    </row>
    <row r="9394" hidden="1">
      <c r="A9394" s="40">
        <v>27656.0</v>
      </c>
      <c r="B9394" s="39">
        <f t="shared" si="1"/>
        <v>46</v>
      </c>
      <c r="C9394" s="39" t="str">
        <f>IFERROR(__xludf.DUMMYFUNCTION("IF(ISBETWEEN(B9394,60,69), ""Old"", IF(ISBETWEEN(B9394, 20, 29), ""Young"", ""Other""))"),"Other")</f>
        <v>Other</v>
      </c>
    </row>
    <row r="9395" hidden="1">
      <c r="A9395" s="40">
        <v>27657.0</v>
      </c>
      <c r="B9395" s="39">
        <f t="shared" si="1"/>
        <v>46</v>
      </c>
      <c r="C9395" s="39" t="str">
        <f>IFERROR(__xludf.DUMMYFUNCTION("IF(ISBETWEEN(B9395,60,69), ""Old"", IF(ISBETWEEN(B9395, 20, 29), ""Young"", ""Other""))"),"Other")</f>
        <v>Other</v>
      </c>
    </row>
    <row r="9396" hidden="1">
      <c r="A9396" s="40">
        <v>27658.0</v>
      </c>
      <c r="B9396" s="39">
        <f t="shared" si="1"/>
        <v>46</v>
      </c>
      <c r="C9396" s="39" t="str">
        <f>IFERROR(__xludf.DUMMYFUNCTION("IF(ISBETWEEN(B9396,60,69), ""Old"", IF(ISBETWEEN(B9396, 20, 29), ""Young"", ""Other""))"),"Other")</f>
        <v>Other</v>
      </c>
    </row>
    <row r="9397" hidden="1">
      <c r="A9397" s="40">
        <v>27659.0</v>
      </c>
      <c r="B9397" s="39">
        <f t="shared" si="1"/>
        <v>46</v>
      </c>
      <c r="C9397" s="39" t="str">
        <f>IFERROR(__xludf.DUMMYFUNCTION("IF(ISBETWEEN(B9397,60,69), ""Old"", IF(ISBETWEEN(B9397, 20, 29), ""Young"", ""Other""))"),"Other")</f>
        <v>Other</v>
      </c>
    </row>
    <row r="9398" hidden="1">
      <c r="A9398" s="40">
        <v>27660.0</v>
      </c>
      <c r="B9398" s="39">
        <f t="shared" si="1"/>
        <v>46</v>
      </c>
      <c r="C9398" s="39" t="str">
        <f>IFERROR(__xludf.DUMMYFUNCTION("IF(ISBETWEEN(B9398,60,69), ""Old"", IF(ISBETWEEN(B9398, 20, 29), ""Young"", ""Other""))"),"Other")</f>
        <v>Other</v>
      </c>
    </row>
    <row r="9399" hidden="1">
      <c r="A9399" s="40">
        <v>27661.0</v>
      </c>
      <c r="B9399" s="39">
        <f t="shared" si="1"/>
        <v>46</v>
      </c>
      <c r="C9399" s="39" t="str">
        <f>IFERROR(__xludf.DUMMYFUNCTION("IF(ISBETWEEN(B9399,60,69), ""Old"", IF(ISBETWEEN(B9399, 20, 29), ""Young"", ""Other""))"),"Other")</f>
        <v>Other</v>
      </c>
    </row>
    <row r="9400" hidden="1">
      <c r="A9400" s="40">
        <v>27662.0</v>
      </c>
      <c r="B9400" s="39">
        <f t="shared" si="1"/>
        <v>46</v>
      </c>
      <c r="C9400" s="39" t="str">
        <f>IFERROR(__xludf.DUMMYFUNCTION("IF(ISBETWEEN(B9400,60,69), ""Old"", IF(ISBETWEEN(B9400, 20, 29), ""Young"", ""Other""))"),"Other")</f>
        <v>Other</v>
      </c>
    </row>
    <row r="9401" hidden="1">
      <c r="A9401" s="40">
        <v>27663.0</v>
      </c>
      <c r="B9401" s="39">
        <f t="shared" si="1"/>
        <v>46</v>
      </c>
      <c r="C9401" s="39" t="str">
        <f>IFERROR(__xludf.DUMMYFUNCTION("IF(ISBETWEEN(B9401,60,69), ""Old"", IF(ISBETWEEN(B9401, 20, 29), ""Young"", ""Other""))"),"Other")</f>
        <v>Other</v>
      </c>
    </row>
    <row r="9402" hidden="1">
      <c r="A9402" s="40">
        <v>27664.0</v>
      </c>
      <c r="B9402" s="39">
        <f t="shared" si="1"/>
        <v>46</v>
      </c>
      <c r="C9402" s="39" t="str">
        <f>IFERROR(__xludf.DUMMYFUNCTION("IF(ISBETWEEN(B9402,60,69), ""Old"", IF(ISBETWEEN(B9402, 20, 29), ""Young"", ""Other""))"),"Other")</f>
        <v>Other</v>
      </c>
    </row>
    <row r="9403" hidden="1">
      <c r="A9403" s="40">
        <v>27665.0</v>
      </c>
      <c r="B9403" s="39">
        <f t="shared" si="1"/>
        <v>46</v>
      </c>
      <c r="C9403" s="39" t="str">
        <f>IFERROR(__xludf.DUMMYFUNCTION("IF(ISBETWEEN(B9403,60,69), ""Old"", IF(ISBETWEEN(B9403, 20, 29), ""Young"", ""Other""))"),"Other")</f>
        <v>Other</v>
      </c>
    </row>
    <row r="9404" hidden="1">
      <c r="A9404" s="40">
        <v>27666.0</v>
      </c>
      <c r="B9404" s="39">
        <f t="shared" si="1"/>
        <v>46</v>
      </c>
      <c r="C9404" s="39" t="str">
        <f>IFERROR(__xludf.DUMMYFUNCTION("IF(ISBETWEEN(B9404,60,69), ""Old"", IF(ISBETWEEN(B9404, 20, 29), ""Young"", ""Other""))"),"Other")</f>
        <v>Other</v>
      </c>
    </row>
    <row r="9405" hidden="1">
      <c r="A9405" s="40">
        <v>27667.0</v>
      </c>
      <c r="B9405" s="39">
        <f t="shared" si="1"/>
        <v>46</v>
      </c>
      <c r="C9405" s="39" t="str">
        <f>IFERROR(__xludf.DUMMYFUNCTION("IF(ISBETWEEN(B9405,60,69), ""Old"", IF(ISBETWEEN(B9405, 20, 29), ""Young"", ""Other""))"),"Other")</f>
        <v>Other</v>
      </c>
    </row>
    <row r="9406" hidden="1">
      <c r="A9406" s="40">
        <v>27668.0</v>
      </c>
      <c r="B9406" s="39">
        <f t="shared" si="1"/>
        <v>46</v>
      </c>
      <c r="C9406" s="39" t="str">
        <f>IFERROR(__xludf.DUMMYFUNCTION("IF(ISBETWEEN(B9406,60,69), ""Old"", IF(ISBETWEEN(B9406, 20, 29), ""Young"", ""Other""))"),"Other")</f>
        <v>Other</v>
      </c>
    </row>
    <row r="9407" hidden="1">
      <c r="A9407" s="40">
        <v>27669.0</v>
      </c>
      <c r="B9407" s="39">
        <f t="shared" si="1"/>
        <v>46</v>
      </c>
      <c r="C9407" s="39" t="str">
        <f>IFERROR(__xludf.DUMMYFUNCTION("IF(ISBETWEEN(B9407,60,69), ""Old"", IF(ISBETWEEN(B9407, 20, 29), ""Young"", ""Other""))"),"Other")</f>
        <v>Other</v>
      </c>
    </row>
    <row r="9408" hidden="1">
      <c r="A9408" s="40">
        <v>27670.0</v>
      </c>
      <c r="B9408" s="39">
        <f t="shared" si="1"/>
        <v>46</v>
      </c>
      <c r="C9408" s="39" t="str">
        <f>IFERROR(__xludf.DUMMYFUNCTION("IF(ISBETWEEN(B9408,60,69), ""Old"", IF(ISBETWEEN(B9408, 20, 29), ""Young"", ""Other""))"),"Other")</f>
        <v>Other</v>
      </c>
    </row>
    <row r="9409" hidden="1">
      <c r="A9409" s="40">
        <v>27671.0</v>
      </c>
      <c r="B9409" s="39">
        <f t="shared" si="1"/>
        <v>46</v>
      </c>
      <c r="C9409" s="39" t="str">
        <f>IFERROR(__xludf.DUMMYFUNCTION("IF(ISBETWEEN(B9409,60,69), ""Old"", IF(ISBETWEEN(B9409, 20, 29), ""Young"", ""Other""))"),"Other")</f>
        <v>Other</v>
      </c>
    </row>
    <row r="9410" hidden="1">
      <c r="A9410" s="40">
        <v>27672.0</v>
      </c>
      <c r="B9410" s="39">
        <f t="shared" si="1"/>
        <v>46</v>
      </c>
      <c r="C9410" s="39" t="str">
        <f>IFERROR(__xludf.DUMMYFUNCTION("IF(ISBETWEEN(B9410,60,69), ""Old"", IF(ISBETWEEN(B9410, 20, 29), ""Young"", ""Other""))"),"Other")</f>
        <v>Other</v>
      </c>
    </row>
    <row r="9411" hidden="1">
      <c r="A9411" s="40">
        <v>27673.0</v>
      </c>
      <c r="B9411" s="39">
        <f t="shared" si="1"/>
        <v>46</v>
      </c>
      <c r="C9411" s="39" t="str">
        <f>IFERROR(__xludf.DUMMYFUNCTION("IF(ISBETWEEN(B9411,60,69), ""Old"", IF(ISBETWEEN(B9411, 20, 29), ""Young"", ""Other""))"),"Other")</f>
        <v>Other</v>
      </c>
    </row>
    <row r="9412" hidden="1">
      <c r="A9412" s="40">
        <v>27674.0</v>
      </c>
      <c r="B9412" s="39">
        <f t="shared" si="1"/>
        <v>46</v>
      </c>
      <c r="C9412" s="39" t="str">
        <f>IFERROR(__xludf.DUMMYFUNCTION("IF(ISBETWEEN(B9412,60,69), ""Old"", IF(ISBETWEEN(B9412, 20, 29), ""Young"", ""Other""))"),"Other")</f>
        <v>Other</v>
      </c>
    </row>
    <row r="9413" hidden="1">
      <c r="A9413" s="40">
        <v>27675.0</v>
      </c>
      <c r="B9413" s="39">
        <f t="shared" si="1"/>
        <v>46</v>
      </c>
      <c r="C9413" s="39" t="str">
        <f>IFERROR(__xludf.DUMMYFUNCTION("IF(ISBETWEEN(B9413,60,69), ""Old"", IF(ISBETWEEN(B9413, 20, 29), ""Young"", ""Other""))"),"Other")</f>
        <v>Other</v>
      </c>
    </row>
    <row r="9414" hidden="1">
      <c r="A9414" s="40">
        <v>27676.0</v>
      </c>
      <c r="B9414" s="39">
        <f t="shared" si="1"/>
        <v>46</v>
      </c>
      <c r="C9414" s="39" t="str">
        <f>IFERROR(__xludf.DUMMYFUNCTION("IF(ISBETWEEN(B9414,60,69), ""Old"", IF(ISBETWEEN(B9414, 20, 29), ""Young"", ""Other""))"),"Other")</f>
        <v>Other</v>
      </c>
    </row>
    <row r="9415" hidden="1">
      <c r="A9415" s="40">
        <v>27677.0</v>
      </c>
      <c r="B9415" s="39">
        <f t="shared" si="1"/>
        <v>46</v>
      </c>
      <c r="C9415" s="39" t="str">
        <f>IFERROR(__xludf.DUMMYFUNCTION("IF(ISBETWEEN(B9415,60,69), ""Old"", IF(ISBETWEEN(B9415, 20, 29), ""Young"", ""Other""))"),"Other")</f>
        <v>Other</v>
      </c>
    </row>
    <row r="9416" hidden="1">
      <c r="A9416" s="40">
        <v>27678.0</v>
      </c>
      <c r="B9416" s="39">
        <f t="shared" si="1"/>
        <v>46</v>
      </c>
      <c r="C9416" s="39" t="str">
        <f>IFERROR(__xludf.DUMMYFUNCTION("IF(ISBETWEEN(B9416,60,69), ""Old"", IF(ISBETWEEN(B9416, 20, 29), ""Young"", ""Other""))"),"Other")</f>
        <v>Other</v>
      </c>
    </row>
    <row r="9417" hidden="1">
      <c r="A9417" s="40">
        <v>27679.0</v>
      </c>
      <c r="B9417" s="39">
        <f t="shared" si="1"/>
        <v>46</v>
      </c>
      <c r="C9417" s="39" t="str">
        <f>IFERROR(__xludf.DUMMYFUNCTION("IF(ISBETWEEN(B9417,60,69), ""Old"", IF(ISBETWEEN(B9417, 20, 29), ""Young"", ""Other""))"),"Other")</f>
        <v>Other</v>
      </c>
    </row>
    <row r="9418" hidden="1">
      <c r="A9418" s="40">
        <v>27680.0</v>
      </c>
      <c r="B9418" s="39">
        <f t="shared" si="1"/>
        <v>46</v>
      </c>
      <c r="C9418" s="39" t="str">
        <f>IFERROR(__xludf.DUMMYFUNCTION("IF(ISBETWEEN(B9418,60,69), ""Old"", IF(ISBETWEEN(B9418, 20, 29), ""Young"", ""Other""))"),"Other")</f>
        <v>Other</v>
      </c>
    </row>
    <row r="9419" hidden="1">
      <c r="A9419" s="40">
        <v>27681.0</v>
      </c>
      <c r="B9419" s="39">
        <f t="shared" si="1"/>
        <v>46</v>
      </c>
      <c r="C9419" s="39" t="str">
        <f>IFERROR(__xludf.DUMMYFUNCTION("IF(ISBETWEEN(B9419,60,69), ""Old"", IF(ISBETWEEN(B9419, 20, 29), ""Young"", ""Other""))"),"Other")</f>
        <v>Other</v>
      </c>
    </row>
    <row r="9420" hidden="1">
      <c r="A9420" s="40">
        <v>27682.0</v>
      </c>
      <c r="B9420" s="39">
        <f t="shared" si="1"/>
        <v>46</v>
      </c>
      <c r="C9420" s="39" t="str">
        <f>IFERROR(__xludf.DUMMYFUNCTION("IF(ISBETWEEN(B9420,60,69), ""Old"", IF(ISBETWEEN(B9420, 20, 29), ""Young"", ""Other""))"),"Other")</f>
        <v>Other</v>
      </c>
    </row>
    <row r="9421" hidden="1">
      <c r="A9421" s="40">
        <v>27683.0</v>
      </c>
      <c r="B9421" s="39">
        <f t="shared" si="1"/>
        <v>46</v>
      </c>
      <c r="C9421" s="39" t="str">
        <f>IFERROR(__xludf.DUMMYFUNCTION("IF(ISBETWEEN(B9421,60,69), ""Old"", IF(ISBETWEEN(B9421, 20, 29), ""Young"", ""Other""))"),"Other")</f>
        <v>Other</v>
      </c>
    </row>
    <row r="9422" hidden="1">
      <c r="A9422" s="40">
        <v>27684.0</v>
      </c>
      <c r="B9422" s="39">
        <f t="shared" si="1"/>
        <v>46</v>
      </c>
      <c r="C9422" s="39" t="str">
        <f>IFERROR(__xludf.DUMMYFUNCTION("IF(ISBETWEEN(B9422,60,69), ""Old"", IF(ISBETWEEN(B9422, 20, 29), ""Young"", ""Other""))"),"Other")</f>
        <v>Other</v>
      </c>
    </row>
    <row r="9423" hidden="1">
      <c r="A9423" s="40">
        <v>27685.0</v>
      </c>
      <c r="B9423" s="39">
        <f t="shared" si="1"/>
        <v>46</v>
      </c>
      <c r="C9423" s="39" t="str">
        <f>IFERROR(__xludf.DUMMYFUNCTION("IF(ISBETWEEN(B9423,60,69), ""Old"", IF(ISBETWEEN(B9423, 20, 29), ""Young"", ""Other""))"),"Other")</f>
        <v>Other</v>
      </c>
    </row>
    <row r="9424" hidden="1">
      <c r="A9424" s="40">
        <v>27686.0</v>
      </c>
      <c r="B9424" s="39">
        <f t="shared" si="1"/>
        <v>46</v>
      </c>
      <c r="C9424" s="39" t="str">
        <f>IFERROR(__xludf.DUMMYFUNCTION("IF(ISBETWEEN(B9424,60,69), ""Old"", IF(ISBETWEEN(B9424, 20, 29), ""Young"", ""Other""))"),"Other")</f>
        <v>Other</v>
      </c>
    </row>
    <row r="9425" hidden="1">
      <c r="A9425" s="40">
        <v>27687.0</v>
      </c>
      <c r="B9425" s="39">
        <f t="shared" si="1"/>
        <v>46</v>
      </c>
      <c r="C9425" s="39" t="str">
        <f>IFERROR(__xludf.DUMMYFUNCTION("IF(ISBETWEEN(B9425,60,69), ""Old"", IF(ISBETWEEN(B9425, 20, 29), ""Young"", ""Other""))"),"Other")</f>
        <v>Other</v>
      </c>
    </row>
    <row r="9426" hidden="1">
      <c r="A9426" s="40">
        <v>27688.0</v>
      </c>
      <c r="B9426" s="39">
        <f t="shared" si="1"/>
        <v>46</v>
      </c>
      <c r="C9426" s="39" t="str">
        <f>IFERROR(__xludf.DUMMYFUNCTION("IF(ISBETWEEN(B9426,60,69), ""Old"", IF(ISBETWEEN(B9426, 20, 29), ""Young"", ""Other""))"),"Other")</f>
        <v>Other</v>
      </c>
    </row>
    <row r="9427" hidden="1">
      <c r="A9427" s="40">
        <v>27689.0</v>
      </c>
      <c r="B9427" s="39">
        <f t="shared" si="1"/>
        <v>46</v>
      </c>
      <c r="C9427" s="39" t="str">
        <f>IFERROR(__xludf.DUMMYFUNCTION("IF(ISBETWEEN(B9427,60,69), ""Old"", IF(ISBETWEEN(B9427, 20, 29), ""Young"", ""Other""))"),"Other")</f>
        <v>Other</v>
      </c>
    </row>
    <row r="9428" hidden="1">
      <c r="A9428" s="40">
        <v>27690.0</v>
      </c>
      <c r="B9428" s="39">
        <f t="shared" si="1"/>
        <v>46</v>
      </c>
      <c r="C9428" s="39" t="str">
        <f>IFERROR(__xludf.DUMMYFUNCTION("IF(ISBETWEEN(B9428,60,69), ""Old"", IF(ISBETWEEN(B9428, 20, 29), ""Young"", ""Other""))"),"Other")</f>
        <v>Other</v>
      </c>
    </row>
    <row r="9429" hidden="1">
      <c r="A9429" s="40">
        <v>27691.0</v>
      </c>
      <c r="B9429" s="39">
        <f t="shared" si="1"/>
        <v>46</v>
      </c>
      <c r="C9429" s="39" t="str">
        <f>IFERROR(__xludf.DUMMYFUNCTION("IF(ISBETWEEN(B9429,60,69), ""Old"", IF(ISBETWEEN(B9429, 20, 29), ""Young"", ""Other""))"),"Other")</f>
        <v>Other</v>
      </c>
    </row>
    <row r="9430" hidden="1">
      <c r="A9430" s="40">
        <v>27692.0</v>
      </c>
      <c r="B9430" s="39">
        <f t="shared" si="1"/>
        <v>46</v>
      </c>
      <c r="C9430" s="39" t="str">
        <f>IFERROR(__xludf.DUMMYFUNCTION("IF(ISBETWEEN(B9430,60,69), ""Old"", IF(ISBETWEEN(B9430, 20, 29), ""Young"", ""Other""))"),"Other")</f>
        <v>Other</v>
      </c>
    </row>
    <row r="9431" hidden="1">
      <c r="A9431" s="40">
        <v>27693.0</v>
      </c>
      <c r="B9431" s="39">
        <f t="shared" si="1"/>
        <v>46</v>
      </c>
      <c r="C9431" s="39" t="str">
        <f>IFERROR(__xludf.DUMMYFUNCTION("IF(ISBETWEEN(B9431,60,69), ""Old"", IF(ISBETWEEN(B9431, 20, 29), ""Young"", ""Other""))"),"Other")</f>
        <v>Other</v>
      </c>
    </row>
    <row r="9432" hidden="1">
      <c r="A9432" s="40">
        <v>27694.0</v>
      </c>
      <c r="B9432" s="39">
        <f t="shared" si="1"/>
        <v>46</v>
      </c>
      <c r="C9432" s="39" t="str">
        <f>IFERROR(__xludf.DUMMYFUNCTION("IF(ISBETWEEN(B9432,60,69), ""Old"", IF(ISBETWEEN(B9432, 20, 29), ""Young"", ""Other""))"),"Other")</f>
        <v>Other</v>
      </c>
    </row>
    <row r="9433" hidden="1">
      <c r="A9433" s="40">
        <v>27695.0</v>
      </c>
      <c r="B9433" s="39">
        <f t="shared" si="1"/>
        <v>46</v>
      </c>
      <c r="C9433" s="39" t="str">
        <f>IFERROR(__xludf.DUMMYFUNCTION("IF(ISBETWEEN(B9433,60,69), ""Old"", IF(ISBETWEEN(B9433, 20, 29), ""Young"", ""Other""))"),"Other")</f>
        <v>Other</v>
      </c>
    </row>
    <row r="9434" hidden="1">
      <c r="A9434" s="40">
        <v>27696.0</v>
      </c>
      <c r="B9434" s="39">
        <f t="shared" si="1"/>
        <v>46</v>
      </c>
      <c r="C9434" s="39" t="str">
        <f>IFERROR(__xludf.DUMMYFUNCTION("IF(ISBETWEEN(B9434,60,69), ""Old"", IF(ISBETWEEN(B9434, 20, 29), ""Young"", ""Other""))"),"Other")</f>
        <v>Other</v>
      </c>
    </row>
    <row r="9435" hidden="1">
      <c r="A9435" s="40">
        <v>27697.0</v>
      </c>
      <c r="B9435" s="39">
        <f t="shared" si="1"/>
        <v>46</v>
      </c>
      <c r="C9435" s="39" t="str">
        <f>IFERROR(__xludf.DUMMYFUNCTION("IF(ISBETWEEN(B9435,60,69), ""Old"", IF(ISBETWEEN(B9435, 20, 29), ""Young"", ""Other""))"),"Other")</f>
        <v>Other</v>
      </c>
    </row>
    <row r="9436" hidden="1">
      <c r="A9436" s="40">
        <v>27698.0</v>
      </c>
      <c r="B9436" s="39">
        <f t="shared" si="1"/>
        <v>46</v>
      </c>
      <c r="C9436" s="39" t="str">
        <f>IFERROR(__xludf.DUMMYFUNCTION("IF(ISBETWEEN(B9436,60,69), ""Old"", IF(ISBETWEEN(B9436, 20, 29), ""Young"", ""Other""))"),"Other")</f>
        <v>Other</v>
      </c>
    </row>
    <row r="9437" hidden="1">
      <c r="A9437" s="40">
        <v>27699.0</v>
      </c>
      <c r="B9437" s="39">
        <f t="shared" si="1"/>
        <v>46</v>
      </c>
      <c r="C9437" s="39" t="str">
        <f>IFERROR(__xludf.DUMMYFUNCTION("IF(ISBETWEEN(B9437,60,69), ""Old"", IF(ISBETWEEN(B9437, 20, 29), ""Young"", ""Other""))"),"Other")</f>
        <v>Other</v>
      </c>
    </row>
    <row r="9438" hidden="1">
      <c r="A9438" s="40">
        <v>27700.0</v>
      </c>
      <c r="B9438" s="39">
        <f t="shared" si="1"/>
        <v>46</v>
      </c>
      <c r="C9438" s="39" t="str">
        <f>IFERROR(__xludf.DUMMYFUNCTION("IF(ISBETWEEN(B9438,60,69), ""Old"", IF(ISBETWEEN(B9438, 20, 29), ""Young"", ""Other""))"),"Other")</f>
        <v>Other</v>
      </c>
    </row>
    <row r="9439" hidden="1">
      <c r="A9439" s="40">
        <v>27701.0</v>
      </c>
      <c r="B9439" s="39">
        <f t="shared" si="1"/>
        <v>46</v>
      </c>
      <c r="C9439" s="39" t="str">
        <f>IFERROR(__xludf.DUMMYFUNCTION("IF(ISBETWEEN(B9439,60,69), ""Old"", IF(ISBETWEEN(B9439, 20, 29), ""Young"", ""Other""))"),"Other")</f>
        <v>Other</v>
      </c>
    </row>
    <row r="9440" hidden="1">
      <c r="A9440" s="40">
        <v>27702.0</v>
      </c>
      <c r="B9440" s="39">
        <f t="shared" si="1"/>
        <v>46</v>
      </c>
      <c r="C9440" s="39" t="str">
        <f>IFERROR(__xludf.DUMMYFUNCTION("IF(ISBETWEEN(B9440,60,69), ""Old"", IF(ISBETWEEN(B9440, 20, 29), ""Young"", ""Other""))"),"Other")</f>
        <v>Other</v>
      </c>
    </row>
    <row r="9441" hidden="1">
      <c r="A9441" s="40">
        <v>27703.0</v>
      </c>
      <c r="B9441" s="39">
        <f t="shared" si="1"/>
        <v>46</v>
      </c>
      <c r="C9441" s="39" t="str">
        <f>IFERROR(__xludf.DUMMYFUNCTION("IF(ISBETWEEN(B9441,60,69), ""Old"", IF(ISBETWEEN(B9441, 20, 29), ""Young"", ""Other""))"),"Other")</f>
        <v>Other</v>
      </c>
    </row>
    <row r="9442" hidden="1">
      <c r="A9442" s="40">
        <v>27704.0</v>
      </c>
      <c r="B9442" s="39">
        <f t="shared" si="1"/>
        <v>46</v>
      </c>
      <c r="C9442" s="39" t="str">
        <f>IFERROR(__xludf.DUMMYFUNCTION("IF(ISBETWEEN(B9442,60,69), ""Old"", IF(ISBETWEEN(B9442, 20, 29), ""Young"", ""Other""))"),"Other")</f>
        <v>Other</v>
      </c>
    </row>
    <row r="9443" hidden="1">
      <c r="A9443" s="40">
        <v>27705.0</v>
      </c>
      <c r="B9443" s="39">
        <f t="shared" si="1"/>
        <v>46</v>
      </c>
      <c r="C9443" s="39" t="str">
        <f>IFERROR(__xludf.DUMMYFUNCTION("IF(ISBETWEEN(B9443,60,69), ""Old"", IF(ISBETWEEN(B9443, 20, 29), ""Young"", ""Other""))"),"Other")</f>
        <v>Other</v>
      </c>
    </row>
    <row r="9444" hidden="1">
      <c r="A9444" s="40">
        <v>27706.0</v>
      </c>
      <c r="B9444" s="39">
        <f t="shared" si="1"/>
        <v>46</v>
      </c>
      <c r="C9444" s="39" t="str">
        <f>IFERROR(__xludf.DUMMYFUNCTION("IF(ISBETWEEN(B9444,60,69), ""Old"", IF(ISBETWEEN(B9444, 20, 29), ""Young"", ""Other""))"),"Other")</f>
        <v>Other</v>
      </c>
    </row>
    <row r="9445" hidden="1">
      <c r="A9445" s="40">
        <v>27707.0</v>
      </c>
      <c r="B9445" s="39">
        <f t="shared" si="1"/>
        <v>46</v>
      </c>
      <c r="C9445" s="39" t="str">
        <f>IFERROR(__xludf.DUMMYFUNCTION("IF(ISBETWEEN(B9445,60,69), ""Old"", IF(ISBETWEEN(B9445, 20, 29), ""Young"", ""Other""))"),"Other")</f>
        <v>Other</v>
      </c>
    </row>
    <row r="9446" hidden="1">
      <c r="A9446" s="40">
        <v>27708.0</v>
      </c>
      <c r="B9446" s="39">
        <f t="shared" si="1"/>
        <v>46</v>
      </c>
      <c r="C9446" s="39" t="str">
        <f>IFERROR(__xludf.DUMMYFUNCTION("IF(ISBETWEEN(B9446,60,69), ""Old"", IF(ISBETWEEN(B9446, 20, 29), ""Young"", ""Other""))"),"Other")</f>
        <v>Other</v>
      </c>
    </row>
    <row r="9447" hidden="1">
      <c r="A9447" s="40">
        <v>27709.0</v>
      </c>
      <c r="B9447" s="39">
        <f t="shared" si="1"/>
        <v>46</v>
      </c>
      <c r="C9447" s="39" t="str">
        <f>IFERROR(__xludf.DUMMYFUNCTION("IF(ISBETWEEN(B9447,60,69), ""Old"", IF(ISBETWEEN(B9447, 20, 29), ""Young"", ""Other""))"),"Other")</f>
        <v>Other</v>
      </c>
    </row>
    <row r="9448" hidden="1">
      <c r="A9448" s="40">
        <v>27710.0</v>
      </c>
      <c r="B9448" s="39">
        <f t="shared" si="1"/>
        <v>46</v>
      </c>
      <c r="C9448" s="39" t="str">
        <f>IFERROR(__xludf.DUMMYFUNCTION("IF(ISBETWEEN(B9448,60,69), ""Old"", IF(ISBETWEEN(B9448, 20, 29), ""Young"", ""Other""))"),"Other")</f>
        <v>Other</v>
      </c>
    </row>
    <row r="9449" hidden="1">
      <c r="A9449" s="40">
        <v>27711.0</v>
      </c>
      <c r="B9449" s="39">
        <f t="shared" si="1"/>
        <v>46</v>
      </c>
      <c r="C9449" s="39" t="str">
        <f>IFERROR(__xludf.DUMMYFUNCTION("IF(ISBETWEEN(B9449,60,69), ""Old"", IF(ISBETWEEN(B9449, 20, 29), ""Young"", ""Other""))"),"Other")</f>
        <v>Other</v>
      </c>
    </row>
    <row r="9450" hidden="1">
      <c r="A9450" s="40">
        <v>27712.0</v>
      </c>
      <c r="B9450" s="39">
        <f t="shared" si="1"/>
        <v>46</v>
      </c>
      <c r="C9450" s="39" t="str">
        <f>IFERROR(__xludf.DUMMYFUNCTION("IF(ISBETWEEN(B9450,60,69), ""Old"", IF(ISBETWEEN(B9450, 20, 29), ""Young"", ""Other""))"),"Other")</f>
        <v>Other</v>
      </c>
    </row>
    <row r="9451" hidden="1">
      <c r="A9451" s="40">
        <v>27713.0</v>
      </c>
      <c r="B9451" s="39">
        <f t="shared" si="1"/>
        <v>46</v>
      </c>
      <c r="C9451" s="39" t="str">
        <f>IFERROR(__xludf.DUMMYFUNCTION("IF(ISBETWEEN(B9451,60,69), ""Old"", IF(ISBETWEEN(B9451, 20, 29), ""Young"", ""Other""))"),"Other")</f>
        <v>Other</v>
      </c>
    </row>
    <row r="9452" hidden="1">
      <c r="A9452" s="40">
        <v>27714.0</v>
      </c>
      <c r="B9452" s="39">
        <f t="shared" si="1"/>
        <v>46</v>
      </c>
      <c r="C9452" s="39" t="str">
        <f>IFERROR(__xludf.DUMMYFUNCTION("IF(ISBETWEEN(B9452,60,69), ""Old"", IF(ISBETWEEN(B9452, 20, 29), ""Young"", ""Other""))"),"Other")</f>
        <v>Other</v>
      </c>
    </row>
    <row r="9453" hidden="1">
      <c r="A9453" s="40">
        <v>27715.0</v>
      </c>
      <c r="B9453" s="39">
        <f t="shared" si="1"/>
        <v>46</v>
      </c>
      <c r="C9453" s="39" t="str">
        <f>IFERROR(__xludf.DUMMYFUNCTION("IF(ISBETWEEN(B9453,60,69), ""Old"", IF(ISBETWEEN(B9453, 20, 29), ""Young"", ""Other""))"),"Other")</f>
        <v>Other</v>
      </c>
    </row>
    <row r="9454" hidden="1">
      <c r="A9454" s="40">
        <v>27716.0</v>
      </c>
      <c r="B9454" s="39">
        <f t="shared" si="1"/>
        <v>46</v>
      </c>
      <c r="C9454" s="39" t="str">
        <f>IFERROR(__xludf.DUMMYFUNCTION("IF(ISBETWEEN(B9454,60,69), ""Old"", IF(ISBETWEEN(B9454, 20, 29), ""Young"", ""Other""))"),"Other")</f>
        <v>Other</v>
      </c>
    </row>
    <row r="9455" hidden="1">
      <c r="A9455" s="40">
        <v>27717.0</v>
      </c>
      <c r="B9455" s="39">
        <f t="shared" si="1"/>
        <v>46</v>
      </c>
      <c r="C9455" s="39" t="str">
        <f>IFERROR(__xludf.DUMMYFUNCTION("IF(ISBETWEEN(B9455,60,69), ""Old"", IF(ISBETWEEN(B9455, 20, 29), ""Young"", ""Other""))"),"Other")</f>
        <v>Other</v>
      </c>
    </row>
    <row r="9456" hidden="1">
      <c r="A9456" s="40">
        <v>27718.0</v>
      </c>
      <c r="B9456" s="39">
        <f t="shared" si="1"/>
        <v>46</v>
      </c>
      <c r="C9456" s="39" t="str">
        <f>IFERROR(__xludf.DUMMYFUNCTION("IF(ISBETWEEN(B9456,60,69), ""Old"", IF(ISBETWEEN(B9456, 20, 29), ""Young"", ""Other""))"),"Other")</f>
        <v>Other</v>
      </c>
    </row>
    <row r="9457" hidden="1">
      <c r="A9457" s="40">
        <v>27719.0</v>
      </c>
      <c r="B9457" s="39">
        <f t="shared" si="1"/>
        <v>46</v>
      </c>
      <c r="C9457" s="39" t="str">
        <f>IFERROR(__xludf.DUMMYFUNCTION("IF(ISBETWEEN(B9457,60,69), ""Old"", IF(ISBETWEEN(B9457, 20, 29), ""Young"", ""Other""))"),"Other")</f>
        <v>Other</v>
      </c>
    </row>
    <row r="9458" hidden="1">
      <c r="A9458" s="40">
        <v>27720.0</v>
      </c>
      <c r="B9458" s="39">
        <f t="shared" si="1"/>
        <v>46</v>
      </c>
      <c r="C9458" s="39" t="str">
        <f>IFERROR(__xludf.DUMMYFUNCTION("IF(ISBETWEEN(B9458,60,69), ""Old"", IF(ISBETWEEN(B9458, 20, 29), ""Young"", ""Other""))"),"Other")</f>
        <v>Other</v>
      </c>
    </row>
    <row r="9459" hidden="1">
      <c r="A9459" s="40">
        <v>27721.0</v>
      </c>
      <c r="B9459" s="39">
        <f t="shared" si="1"/>
        <v>46</v>
      </c>
      <c r="C9459" s="39" t="str">
        <f>IFERROR(__xludf.DUMMYFUNCTION("IF(ISBETWEEN(B9459,60,69), ""Old"", IF(ISBETWEEN(B9459, 20, 29), ""Young"", ""Other""))"),"Other")</f>
        <v>Other</v>
      </c>
    </row>
    <row r="9460" hidden="1">
      <c r="A9460" s="40">
        <v>27722.0</v>
      </c>
      <c r="B9460" s="39">
        <f t="shared" si="1"/>
        <v>46</v>
      </c>
      <c r="C9460" s="39" t="str">
        <f>IFERROR(__xludf.DUMMYFUNCTION("IF(ISBETWEEN(B9460,60,69), ""Old"", IF(ISBETWEEN(B9460, 20, 29), ""Young"", ""Other""))"),"Other")</f>
        <v>Other</v>
      </c>
    </row>
    <row r="9461" hidden="1">
      <c r="A9461" s="40">
        <v>27723.0</v>
      </c>
      <c r="B9461" s="39">
        <f t="shared" si="1"/>
        <v>46</v>
      </c>
      <c r="C9461" s="39" t="str">
        <f>IFERROR(__xludf.DUMMYFUNCTION("IF(ISBETWEEN(B9461,60,69), ""Old"", IF(ISBETWEEN(B9461, 20, 29), ""Young"", ""Other""))"),"Other")</f>
        <v>Other</v>
      </c>
    </row>
    <row r="9462" hidden="1">
      <c r="A9462" s="40">
        <v>27724.0</v>
      </c>
      <c r="B9462" s="39">
        <f t="shared" si="1"/>
        <v>46</v>
      </c>
      <c r="C9462" s="39" t="str">
        <f>IFERROR(__xludf.DUMMYFUNCTION("IF(ISBETWEEN(B9462,60,69), ""Old"", IF(ISBETWEEN(B9462, 20, 29), ""Young"", ""Other""))"),"Other")</f>
        <v>Other</v>
      </c>
    </row>
    <row r="9463" hidden="1">
      <c r="A9463" s="40">
        <v>27725.0</v>
      </c>
      <c r="B9463" s="39">
        <f t="shared" si="1"/>
        <v>46</v>
      </c>
      <c r="C9463" s="39" t="str">
        <f>IFERROR(__xludf.DUMMYFUNCTION("IF(ISBETWEEN(B9463,60,69), ""Old"", IF(ISBETWEEN(B9463, 20, 29), ""Young"", ""Other""))"),"Other")</f>
        <v>Other</v>
      </c>
    </row>
    <row r="9464" hidden="1">
      <c r="A9464" s="40">
        <v>27726.0</v>
      </c>
      <c r="B9464" s="39">
        <f t="shared" si="1"/>
        <v>46</v>
      </c>
      <c r="C9464" s="39" t="str">
        <f>IFERROR(__xludf.DUMMYFUNCTION("IF(ISBETWEEN(B9464,60,69), ""Old"", IF(ISBETWEEN(B9464, 20, 29), ""Young"", ""Other""))"),"Other")</f>
        <v>Other</v>
      </c>
    </row>
    <row r="9465" hidden="1">
      <c r="A9465" s="40">
        <v>27727.0</v>
      </c>
      <c r="B9465" s="39">
        <f t="shared" si="1"/>
        <v>46</v>
      </c>
      <c r="C9465" s="39" t="str">
        <f>IFERROR(__xludf.DUMMYFUNCTION("IF(ISBETWEEN(B9465,60,69), ""Old"", IF(ISBETWEEN(B9465, 20, 29), ""Young"", ""Other""))"),"Other")</f>
        <v>Other</v>
      </c>
    </row>
    <row r="9466" hidden="1">
      <c r="A9466" s="40">
        <v>27728.0</v>
      </c>
      <c r="B9466" s="39">
        <f t="shared" si="1"/>
        <v>46</v>
      </c>
      <c r="C9466" s="39" t="str">
        <f>IFERROR(__xludf.DUMMYFUNCTION("IF(ISBETWEEN(B9466,60,69), ""Old"", IF(ISBETWEEN(B9466, 20, 29), ""Young"", ""Other""))"),"Other")</f>
        <v>Other</v>
      </c>
    </row>
    <row r="9467" hidden="1">
      <c r="A9467" s="40">
        <v>27729.0</v>
      </c>
      <c r="B9467" s="39">
        <f t="shared" si="1"/>
        <v>46</v>
      </c>
      <c r="C9467" s="39" t="str">
        <f>IFERROR(__xludf.DUMMYFUNCTION("IF(ISBETWEEN(B9467,60,69), ""Old"", IF(ISBETWEEN(B9467, 20, 29), ""Young"", ""Other""))"),"Other")</f>
        <v>Other</v>
      </c>
    </row>
    <row r="9468" hidden="1">
      <c r="A9468" s="40">
        <v>27730.0</v>
      </c>
      <c r="B9468" s="39">
        <f t="shared" si="1"/>
        <v>46</v>
      </c>
      <c r="C9468" s="39" t="str">
        <f>IFERROR(__xludf.DUMMYFUNCTION("IF(ISBETWEEN(B9468,60,69), ""Old"", IF(ISBETWEEN(B9468, 20, 29), ""Young"", ""Other""))"),"Other")</f>
        <v>Other</v>
      </c>
    </row>
    <row r="9469" hidden="1">
      <c r="A9469" s="40">
        <v>27731.0</v>
      </c>
      <c r="B9469" s="39">
        <f t="shared" si="1"/>
        <v>46</v>
      </c>
      <c r="C9469" s="39" t="str">
        <f>IFERROR(__xludf.DUMMYFUNCTION("IF(ISBETWEEN(B9469,60,69), ""Old"", IF(ISBETWEEN(B9469, 20, 29), ""Young"", ""Other""))"),"Other")</f>
        <v>Other</v>
      </c>
    </row>
    <row r="9470" hidden="1">
      <c r="A9470" s="40">
        <v>27732.0</v>
      </c>
      <c r="B9470" s="39">
        <f t="shared" si="1"/>
        <v>46</v>
      </c>
      <c r="C9470" s="39" t="str">
        <f>IFERROR(__xludf.DUMMYFUNCTION("IF(ISBETWEEN(B9470,60,69), ""Old"", IF(ISBETWEEN(B9470, 20, 29), ""Young"", ""Other""))"),"Other")</f>
        <v>Other</v>
      </c>
    </row>
    <row r="9471" hidden="1">
      <c r="A9471" s="40">
        <v>27733.0</v>
      </c>
      <c r="B9471" s="39">
        <f t="shared" si="1"/>
        <v>46</v>
      </c>
      <c r="C9471" s="39" t="str">
        <f>IFERROR(__xludf.DUMMYFUNCTION("IF(ISBETWEEN(B9471,60,69), ""Old"", IF(ISBETWEEN(B9471, 20, 29), ""Young"", ""Other""))"),"Other")</f>
        <v>Other</v>
      </c>
    </row>
    <row r="9472" hidden="1">
      <c r="A9472" s="40">
        <v>27734.0</v>
      </c>
      <c r="B9472" s="39">
        <f t="shared" si="1"/>
        <v>46</v>
      </c>
      <c r="C9472" s="39" t="str">
        <f>IFERROR(__xludf.DUMMYFUNCTION("IF(ISBETWEEN(B9472,60,69), ""Old"", IF(ISBETWEEN(B9472, 20, 29), ""Young"", ""Other""))"),"Other")</f>
        <v>Other</v>
      </c>
    </row>
    <row r="9473" hidden="1">
      <c r="A9473" s="40">
        <v>27735.0</v>
      </c>
      <c r="B9473" s="39">
        <f t="shared" si="1"/>
        <v>46</v>
      </c>
      <c r="C9473" s="39" t="str">
        <f>IFERROR(__xludf.DUMMYFUNCTION("IF(ISBETWEEN(B9473,60,69), ""Old"", IF(ISBETWEEN(B9473, 20, 29), ""Young"", ""Other""))"),"Other")</f>
        <v>Other</v>
      </c>
    </row>
    <row r="9474" hidden="1">
      <c r="A9474" s="40">
        <v>27736.0</v>
      </c>
      <c r="B9474" s="39">
        <f t="shared" si="1"/>
        <v>46</v>
      </c>
      <c r="C9474" s="39" t="str">
        <f>IFERROR(__xludf.DUMMYFUNCTION("IF(ISBETWEEN(B9474,60,69), ""Old"", IF(ISBETWEEN(B9474, 20, 29), ""Young"", ""Other""))"),"Other")</f>
        <v>Other</v>
      </c>
    </row>
    <row r="9475" hidden="1">
      <c r="A9475" s="40">
        <v>27737.0</v>
      </c>
      <c r="B9475" s="39">
        <f t="shared" si="1"/>
        <v>46</v>
      </c>
      <c r="C9475" s="39" t="str">
        <f>IFERROR(__xludf.DUMMYFUNCTION("IF(ISBETWEEN(B9475,60,69), ""Old"", IF(ISBETWEEN(B9475, 20, 29), ""Young"", ""Other""))"),"Other")</f>
        <v>Other</v>
      </c>
    </row>
    <row r="9476" hidden="1">
      <c r="A9476" s="40">
        <v>27738.0</v>
      </c>
      <c r="B9476" s="39">
        <f t="shared" si="1"/>
        <v>46</v>
      </c>
      <c r="C9476" s="39" t="str">
        <f>IFERROR(__xludf.DUMMYFUNCTION("IF(ISBETWEEN(B9476,60,69), ""Old"", IF(ISBETWEEN(B9476, 20, 29), ""Young"", ""Other""))"),"Other")</f>
        <v>Other</v>
      </c>
    </row>
    <row r="9477" hidden="1">
      <c r="A9477" s="40">
        <v>27739.0</v>
      </c>
      <c r="B9477" s="39">
        <f t="shared" si="1"/>
        <v>46</v>
      </c>
      <c r="C9477" s="39" t="str">
        <f>IFERROR(__xludf.DUMMYFUNCTION("IF(ISBETWEEN(B9477,60,69), ""Old"", IF(ISBETWEEN(B9477, 20, 29), ""Young"", ""Other""))"),"Other")</f>
        <v>Other</v>
      </c>
    </row>
    <row r="9478" hidden="1">
      <c r="A9478" s="40">
        <v>27740.0</v>
      </c>
      <c r="B9478" s="39">
        <f t="shared" si="1"/>
        <v>46</v>
      </c>
      <c r="C9478" s="39" t="str">
        <f>IFERROR(__xludf.DUMMYFUNCTION("IF(ISBETWEEN(B9478,60,69), ""Old"", IF(ISBETWEEN(B9478, 20, 29), ""Young"", ""Other""))"),"Other")</f>
        <v>Other</v>
      </c>
    </row>
    <row r="9479" hidden="1">
      <c r="A9479" s="40">
        <v>27741.0</v>
      </c>
      <c r="B9479" s="39">
        <f t="shared" si="1"/>
        <v>46</v>
      </c>
      <c r="C9479" s="39" t="str">
        <f>IFERROR(__xludf.DUMMYFUNCTION("IF(ISBETWEEN(B9479,60,69), ""Old"", IF(ISBETWEEN(B9479, 20, 29), ""Young"", ""Other""))"),"Other")</f>
        <v>Other</v>
      </c>
    </row>
    <row r="9480" hidden="1">
      <c r="A9480" s="40">
        <v>27742.0</v>
      </c>
      <c r="B9480" s="39">
        <f t="shared" si="1"/>
        <v>46</v>
      </c>
      <c r="C9480" s="39" t="str">
        <f>IFERROR(__xludf.DUMMYFUNCTION("IF(ISBETWEEN(B9480,60,69), ""Old"", IF(ISBETWEEN(B9480, 20, 29), ""Young"", ""Other""))"),"Other")</f>
        <v>Other</v>
      </c>
    </row>
    <row r="9481" hidden="1">
      <c r="A9481" s="40">
        <v>27743.0</v>
      </c>
      <c r="B9481" s="39">
        <f t="shared" si="1"/>
        <v>46</v>
      </c>
      <c r="C9481" s="39" t="str">
        <f>IFERROR(__xludf.DUMMYFUNCTION("IF(ISBETWEEN(B9481,60,69), ""Old"", IF(ISBETWEEN(B9481, 20, 29), ""Young"", ""Other""))"),"Other")</f>
        <v>Other</v>
      </c>
    </row>
    <row r="9482" hidden="1">
      <c r="A9482" s="40">
        <v>27744.0</v>
      </c>
      <c r="B9482" s="39">
        <f t="shared" si="1"/>
        <v>46</v>
      </c>
      <c r="C9482" s="39" t="str">
        <f>IFERROR(__xludf.DUMMYFUNCTION("IF(ISBETWEEN(B9482,60,69), ""Old"", IF(ISBETWEEN(B9482, 20, 29), ""Young"", ""Other""))"),"Other")</f>
        <v>Other</v>
      </c>
    </row>
    <row r="9483" hidden="1">
      <c r="A9483" s="40">
        <v>27745.0</v>
      </c>
      <c r="B9483" s="39">
        <f t="shared" si="1"/>
        <v>46</v>
      </c>
      <c r="C9483" s="39" t="str">
        <f>IFERROR(__xludf.DUMMYFUNCTION("IF(ISBETWEEN(B9483,60,69), ""Old"", IF(ISBETWEEN(B9483, 20, 29), ""Young"", ""Other""))"),"Other")</f>
        <v>Other</v>
      </c>
    </row>
    <row r="9484" hidden="1">
      <c r="A9484" s="40">
        <v>27746.0</v>
      </c>
      <c r="B9484" s="39">
        <f t="shared" si="1"/>
        <v>46</v>
      </c>
      <c r="C9484" s="39" t="str">
        <f>IFERROR(__xludf.DUMMYFUNCTION("IF(ISBETWEEN(B9484,60,69), ""Old"", IF(ISBETWEEN(B9484, 20, 29), ""Young"", ""Other""))"),"Other")</f>
        <v>Other</v>
      </c>
    </row>
    <row r="9485" hidden="1">
      <c r="A9485" s="40">
        <v>27747.0</v>
      </c>
      <c r="B9485" s="39">
        <f t="shared" si="1"/>
        <v>46</v>
      </c>
      <c r="C9485" s="39" t="str">
        <f>IFERROR(__xludf.DUMMYFUNCTION("IF(ISBETWEEN(B9485,60,69), ""Old"", IF(ISBETWEEN(B9485, 20, 29), ""Young"", ""Other""))"),"Other")</f>
        <v>Other</v>
      </c>
    </row>
    <row r="9486" hidden="1">
      <c r="A9486" s="40">
        <v>27748.0</v>
      </c>
      <c r="B9486" s="39">
        <f t="shared" si="1"/>
        <v>46</v>
      </c>
      <c r="C9486" s="39" t="str">
        <f>IFERROR(__xludf.DUMMYFUNCTION("IF(ISBETWEEN(B9486,60,69), ""Old"", IF(ISBETWEEN(B9486, 20, 29), ""Young"", ""Other""))"),"Other")</f>
        <v>Other</v>
      </c>
    </row>
    <row r="9487" hidden="1">
      <c r="A9487" s="40">
        <v>27749.0</v>
      </c>
      <c r="B9487" s="39">
        <f t="shared" si="1"/>
        <v>46</v>
      </c>
      <c r="C9487" s="39" t="str">
        <f>IFERROR(__xludf.DUMMYFUNCTION("IF(ISBETWEEN(B9487,60,69), ""Old"", IF(ISBETWEEN(B9487, 20, 29), ""Young"", ""Other""))"),"Other")</f>
        <v>Other</v>
      </c>
    </row>
    <row r="9488" hidden="1">
      <c r="A9488" s="40">
        <v>27750.0</v>
      </c>
      <c r="B9488" s="39">
        <f t="shared" si="1"/>
        <v>46</v>
      </c>
      <c r="C9488" s="39" t="str">
        <f>IFERROR(__xludf.DUMMYFUNCTION("IF(ISBETWEEN(B9488,60,69), ""Old"", IF(ISBETWEEN(B9488, 20, 29), ""Young"", ""Other""))"),"Other")</f>
        <v>Other</v>
      </c>
    </row>
    <row r="9489" hidden="1">
      <c r="A9489" s="40">
        <v>27751.0</v>
      </c>
      <c r="B9489" s="39">
        <f t="shared" si="1"/>
        <v>46</v>
      </c>
      <c r="C9489" s="39" t="str">
        <f>IFERROR(__xludf.DUMMYFUNCTION("IF(ISBETWEEN(B9489,60,69), ""Old"", IF(ISBETWEEN(B9489, 20, 29), ""Young"", ""Other""))"),"Other")</f>
        <v>Other</v>
      </c>
    </row>
    <row r="9490" hidden="1">
      <c r="A9490" s="40">
        <v>27752.0</v>
      </c>
      <c r="B9490" s="39">
        <f t="shared" si="1"/>
        <v>46</v>
      </c>
      <c r="C9490" s="39" t="str">
        <f>IFERROR(__xludf.DUMMYFUNCTION("IF(ISBETWEEN(B9490,60,69), ""Old"", IF(ISBETWEEN(B9490, 20, 29), ""Young"", ""Other""))"),"Other")</f>
        <v>Other</v>
      </c>
    </row>
    <row r="9491" hidden="1">
      <c r="A9491" s="40">
        <v>27753.0</v>
      </c>
      <c r="B9491" s="39">
        <f t="shared" si="1"/>
        <v>46</v>
      </c>
      <c r="C9491" s="39" t="str">
        <f>IFERROR(__xludf.DUMMYFUNCTION("IF(ISBETWEEN(B9491,60,69), ""Old"", IF(ISBETWEEN(B9491, 20, 29), ""Young"", ""Other""))"),"Other")</f>
        <v>Other</v>
      </c>
    </row>
    <row r="9492" hidden="1">
      <c r="A9492" s="40">
        <v>27754.0</v>
      </c>
      <c r="B9492" s="39">
        <f t="shared" si="1"/>
        <v>46</v>
      </c>
      <c r="C9492" s="39" t="str">
        <f>IFERROR(__xludf.DUMMYFUNCTION("IF(ISBETWEEN(B9492,60,69), ""Old"", IF(ISBETWEEN(B9492, 20, 29), ""Young"", ""Other""))"),"Other")</f>
        <v>Other</v>
      </c>
    </row>
    <row r="9493" hidden="1">
      <c r="A9493" s="40">
        <v>27755.0</v>
      </c>
      <c r="B9493" s="39">
        <f t="shared" si="1"/>
        <v>46</v>
      </c>
      <c r="C9493" s="39" t="str">
        <f>IFERROR(__xludf.DUMMYFUNCTION("IF(ISBETWEEN(B9493,60,69), ""Old"", IF(ISBETWEEN(B9493, 20, 29), ""Young"", ""Other""))"),"Other")</f>
        <v>Other</v>
      </c>
    </row>
    <row r="9494" hidden="1">
      <c r="A9494" s="40">
        <v>27756.0</v>
      </c>
      <c r="B9494" s="39">
        <f t="shared" si="1"/>
        <v>46</v>
      </c>
      <c r="C9494" s="39" t="str">
        <f>IFERROR(__xludf.DUMMYFUNCTION("IF(ISBETWEEN(B9494,60,69), ""Old"", IF(ISBETWEEN(B9494, 20, 29), ""Young"", ""Other""))"),"Other")</f>
        <v>Other</v>
      </c>
    </row>
    <row r="9495" hidden="1">
      <c r="A9495" s="40">
        <v>27757.0</v>
      </c>
      <c r="B9495" s="39">
        <f t="shared" si="1"/>
        <v>46</v>
      </c>
      <c r="C9495" s="39" t="str">
        <f>IFERROR(__xludf.DUMMYFUNCTION("IF(ISBETWEEN(B9495,60,69), ""Old"", IF(ISBETWEEN(B9495, 20, 29), ""Young"", ""Other""))"),"Other")</f>
        <v>Other</v>
      </c>
    </row>
    <row r="9496" hidden="1">
      <c r="A9496" s="40">
        <v>27758.0</v>
      </c>
      <c r="B9496" s="39">
        <f t="shared" si="1"/>
        <v>46</v>
      </c>
      <c r="C9496" s="39" t="str">
        <f>IFERROR(__xludf.DUMMYFUNCTION("IF(ISBETWEEN(B9496,60,69), ""Old"", IF(ISBETWEEN(B9496, 20, 29), ""Young"", ""Other""))"),"Other")</f>
        <v>Other</v>
      </c>
    </row>
    <row r="9497" hidden="1">
      <c r="A9497" s="40">
        <v>27759.0</v>
      </c>
      <c r="B9497" s="39">
        <f t="shared" si="1"/>
        <v>46</v>
      </c>
      <c r="C9497" s="39" t="str">
        <f>IFERROR(__xludf.DUMMYFUNCTION("IF(ISBETWEEN(B9497,60,69), ""Old"", IF(ISBETWEEN(B9497, 20, 29), ""Young"", ""Other""))"),"Other")</f>
        <v>Other</v>
      </c>
    </row>
    <row r="9498" hidden="1">
      <c r="A9498" s="40">
        <v>27760.0</v>
      </c>
      <c r="B9498" s="39">
        <f t="shared" si="1"/>
        <v>46</v>
      </c>
      <c r="C9498" s="39" t="str">
        <f>IFERROR(__xludf.DUMMYFUNCTION("IF(ISBETWEEN(B9498,60,69), ""Old"", IF(ISBETWEEN(B9498, 20, 29), ""Young"", ""Other""))"),"Other")</f>
        <v>Other</v>
      </c>
    </row>
    <row r="9499" hidden="1">
      <c r="A9499" s="40">
        <v>27761.0</v>
      </c>
      <c r="B9499" s="39">
        <f t="shared" si="1"/>
        <v>45</v>
      </c>
      <c r="C9499" s="39" t="str">
        <f>IFERROR(__xludf.DUMMYFUNCTION("IF(ISBETWEEN(B9499,60,69), ""Old"", IF(ISBETWEEN(B9499, 20, 29), ""Young"", ""Other""))"),"Other")</f>
        <v>Other</v>
      </c>
    </row>
    <row r="9500" hidden="1">
      <c r="A9500" s="40">
        <v>27762.0</v>
      </c>
      <c r="B9500" s="39">
        <f t="shared" si="1"/>
        <v>45</v>
      </c>
      <c r="C9500" s="39" t="str">
        <f>IFERROR(__xludf.DUMMYFUNCTION("IF(ISBETWEEN(B9500,60,69), ""Old"", IF(ISBETWEEN(B9500, 20, 29), ""Young"", ""Other""))"),"Other")</f>
        <v>Other</v>
      </c>
    </row>
    <row r="9501" hidden="1">
      <c r="A9501" s="40">
        <v>27763.0</v>
      </c>
      <c r="B9501" s="39">
        <f t="shared" si="1"/>
        <v>45</v>
      </c>
      <c r="C9501" s="39" t="str">
        <f>IFERROR(__xludf.DUMMYFUNCTION("IF(ISBETWEEN(B9501,60,69), ""Old"", IF(ISBETWEEN(B9501, 20, 29), ""Young"", ""Other""))"),"Other")</f>
        <v>Other</v>
      </c>
    </row>
    <row r="9502" hidden="1">
      <c r="A9502" s="40">
        <v>27764.0</v>
      </c>
      <c r="B9502" s="39">
        <f t="shared" si="1"/>
        <v>45</v>
      </c>
      <c r="C9502" s="39" t="str">
        <f>IFERROR(__xludf.DUMMYFUNCTION("IF(ISBETWEEN(B9502,60,69), ""Old"", IF(ISBETWEEN(B9502, 20, 29), ""Young"", ""Other""))"),"Other")</f>
        <v>Other</v>
      </c>
    </row>
    <row r="9503" hidden="1">
      <c r="A9503" s="40">
        <v>27765.0</v>
      </c>
      <c r="B9503" s="39">
        <f t="shared" si="1"/>
        <v>45</v>
      </c>
      <c r="C9503" s="39" t="str">
        <f>IFERROR(__xludf.DUMMYFUNCTION("IF(ISBETWEEN(B9503,60,69), ""Old"", IF(ISBETWEEN(B9503, 20, 29), ""Young"", ""Other""))"),"Other")</f>
        <v>Other</v>
      </c>
    </row>
    <row r="9504" hidden="1">
      <c r="A9504" s="40">
        <v>27766.0</v>
      </c>
      <c r="B9504" s="39">
        <f t="shared" si="1"/>
        <v>45</v>
      </c>
      <c r="C9504" s="39" t="str">
        <f>IFERROR(__xludf.DUMMYFUNCTION("IF(ISBETWEEN(B9504,60,69), ""Old"", IF(ISBETWEEN(B9504, 20, 29), ""Young"", ""Other""))"),"Other")</f>
        <v>Other</v>
      </c>
    </row>
    <row r="9505" hidden="1">
      <c r="A9505" s="40">
        <v>27767.0</v>
      </c>
      <c r="B9505" s="39">
        <f t="shared" si="1"/>
        <v>45</v>
      </c>
      <c r="C9505" s="39" t="str">
        <f>IFERROR(__xludf.DUMMYFUNCTION("IF(ISBETWEEN(B9505,60,69), ""Old"", IF(ISBETWEEN(B9505, 20, 29), ""Young"", ""Other""))"),"Other")</f>
        <v>Other</v>
      </c>
    </row>
    <row r="9506" hidden="1">
      <c r="A9506" s="40">
        <v>27768.0</v>
      </c>
      <c r="B9506" s="39">
        <f t="shared" si="1"/>
        <v>45</v>
      </c>
      <c r="C9506" s="39" t="str">
        <f>IFERROR(__xludf.DUMMYFUNCTION("IF(ISBETWEEN(B9506,60,69), ""Old"", IF(ISBETWEEN(B9506, 20, 29), ""Young"", ""Other""))"),"Other")</f>
        <v>Other</v>
      </c>
    </row>
    <row r="9507" hidden="1">
      <c r="A9507" s="40">
        <v>27769.0</v>
      </c>
      <c r="B9507" s="39">
        <f t="shared" si="1"/>
        <v>45</v>
      </c>
      <c r="C9507" s="39" t="str">
        <f>IFERROR(__xludf.DUMMYFUNCTION("IF(ISBETWEEN(B9507,60,69), ""Old"", IF(ISBETWEEN(B9507, 20, 29), ""Young"", ""Other""))"),"Other")</f>
        <v>Other</v>
      </c>
    </row>
    <row r="9508" hidden="1">
      <c r="A9508" s="40">
        <v>27770.0</v>
      </c>
      <c r="B9508" s="39">
        <f t="shared" si="1"/>
        <v>45</v>
      </c>
      <c r="C9508" s="39" t="str">
        <f>IFERROR(__xludf.DUMMYFUNCTION("IF(ISBETWEEN(B9508,60,69), ""Old"", IF(ISBETWEEN(B9508, 20, 29), ""Young"", ""Other""))"),"Other")</f>
        <v>Other</v>
      </c>
    </row>
    <row r="9509" hidden="1">
      <c r="A9509" s="40">
        <v>27771.0</v>
      </c>
      <c r="B9509" s="39">
        <f t="shared" si="1"/>
        <v>45</v>
      </c>
      <c r="C9509" s="39" t="str">
        <f>IFERROR(__xludf.DUMMYFUNCTION("IF(ISBETWEEN(B9509,60,69), ""Old"", IF(ISBETWEEN(B9509, 20, 29), ""Young"", ""Other""))"),"Other")</f>
        <v>Other</v>
      </c>
    </row>
    <row r="9510" hidden="1">
      <c r="A9510" s="40">
        <v>27772.0</v>
      </c>
      <c r="B9510" s="39">
        <f t="shared" si="1"/>
        <v>45</v>
      </c>
      <c r="C9510" s="39" t="str">
        <f>IFERROR(__xludf.DUMMYFUNCTION("IF(ISBETWEEN(B9510,60,69), ""Old"", IF(ISBETWEEN(B9510, 20, 29), ""Young"", ""Other""))"),"Other")</f>
        <v>Other</v>
      </c>
    </row>
    <row r="9511" hidden="1">
      <c r="A9511" s="40">
        <v>27773.0</v>
      </c>
      <c r="B9511" s="39">
        <f t="shared" si="1"/>
        <v>45</v>
      </c>
      <c r="C9511" s="39" t="str">
        <f>IFERROR(__xludf.DUMMYFUNCTION("IF(ISBETWEEN(B9511,60,69), ""Old"", IF(ISBETWEEN(B9511, 20, 29), ""Young"", ""Other""))"),"Other")</f>
        <v>Other</v>
      </c>
    </row>
    <row r="9512" hidden="1">
      <c r="A9512" s="40">
        <v>27774.0</v>
      </c>
      <c r="B9512" s="39">
        <f t="shared" si="1"/>
        <v>45</v>
      </c>
      <c r="C9512" s="39" t="str">
        <f>IFERROR(__xludf.DUMMYFUNCTION("IF(ISBETWEEN(B9512,60,69), ""Old"", IF(ISBETWEEN(B9512, 20, 29), ""Young"", ""Other""))"),"Other")</f>
        <v>Other</v>
      </c>
    </row>
    <row r="9513" hidden="1">
      <c r="A9513" s="40">
        <v>27775.0</v>
      </c>
      <c r="B9513" s="39">
        <f t="shared" si="1"/>
        <v>45</v>
      </c>
      <c r="C9513" s="39" t="str">
        <f>IFERROR(__xludf.DUMMYFUNCTION("IF(ISBETWEEN(B9513,60,69), ""Old"", IF(ISBETWEEN(B9513, 20, 29), ""Young"", ""Other""))"),"Other")</f>
        <v>Other</v>
      </c>
    </row>
    <row r="9514" hidden="1">
      <c r="A9514" s="40">
        <v>27776.0</v>
      </c>
      <c r="B9514" s="39">
        <f t="shared" si="1"/>
        <v>45</v>
      </c>
      <c r="C9514" s="39" t="str">
        <f>IFERROR(__xludf.DUMMYFUNCTION("IF(ISBETWEEN(B9514,60,69), ""Old"", IF(ISBETWEEN(B9514, 20, 29), ""Young"", ""Other""))"),"Other")</f>
        <v>Other</v>
      </c>
    </row>
    <row r="9515" hidden="1">
      <c r="A9515" s="40">
        <v>27777.0</v>
      </c>
      <c r="B9515" s="39">
        <f t="shared" si="1"/>
        <v>45</v>
      </c>
      <c r="C9515" s="39" t="str">
        <f>IFERROR(__xludf.DUMMYFUNCTION("IF(ISBETWEEN(B9515,60,69), ""Old"", IF(ISBETWEEN(B9515, 20, 29), ""Young"", ""Other""))"),"Other")</f>
        <v>Other</v>
      </c>
    </row>
    <row r="9516" hidden="1">
      <c r="A9516" s="40">
        <v>27778.0</v>
      </c>
      <c r="B9516" s="39">
        <f t="shared" si="1"/>
        <v>45</v>
      </c>
      <c r="C9516" s="39" t="str">
        <f>IFERROR(__xludf.DUMMYFUNCTION("IF(ISBETWEEN(B9516,60,69), ""Old"", IF(ISBETWEEN(B9516, 20, 29), ""Young"", ""Other""))"),"Other")</f>
        <v>Other</v>
      </c>
    </row>
    <row r="9517" hidden="1">
      <c r="A9517" s="40">
        <v>27779.0</v>
      </c>
      <c r="B9517" s="39">
        <f t="shared" si="1"/>
        <v>45</v>
      </c>
      <c r="C9517" s="39" t="str">
        <f>IFERROR(__xludf.DUMMYFUNCTION("IF(ISBETWEEN(B9517,60,69), ""Old"", IF(ISBETWEEN(B9517, 20, 29), ""Young"", ""Other""))"),"Other")</f>
        <v>Other</v>
      </c>
    </row>
    <row r="9518" hidden="1">
      <c r="A9518" s="40">
        <v>27780.0</v>
      </c>
      <c r="B9518" s="39">
        <f t="shared" si="1"/>
        <v>45</v>
      </c>
      <c r="C9518" s="39" t="str">
        <f>IFERROR(__xludf.DUMMYFUNCTION("IF(ISBETWEEN(B9518,60,69), ""Old"", IF(ISBETWEEN(B9518, 20, 29), ""Young"", ""Other""))"),"Other")</f>
        <v>Other</v>
      </c>
    </row>
    <row r="9519" hidden="1">
      <c r="A9519" s="40">
        <v>27781.0</v>
      </c>
      <c r="B9519" s="39">
        <f t="shared" si="1"/>
        <v>45</v>
      </c>
      <c r="C9519" s="39" t="str">
        <f>IFERROR(__xludf.DUMMYFUNCTION("IF(ISBETWEEN(B9519,60,69), ""Old"", IF(ISBETWEEN(B9519, 20, 29), ""Young"", ""Other""))"),"Other")</f>
        <v>Other</v>
      </c>
    </row>
    <row r="9520" hidden="1">
      <c r="A9520" s="40">
        <v>27782.0</v>
      </c>
      <c r="B9520" s="39">
        <f t="shared" si="1"/>
        <v>45</v>
      </c>
      <c r="C9520" s="39" t="str">
        <f>IFERROR(__xludf.DUMMYFUNCTION("IF(ISBETWEEN(B9520,60,69), ""Old"", IF(ISBETWEEN(B9520, 20, 29), ""Young"", ""Other""))"),"Other")</f>
        <v>Other</v>
      </c>
    </row>
    <row r="9521" hidden="1">
      <c r="A9521" s="40">
        <v>27783.0</v>
      </c>
      <c r="B9521" s="39">
        <f t="shared" si="1"/>
        <v>45</v>
      </c>
      <c r="C9521" s="39" t="str">
        <f>IFERROR(__xludf.DUMMYFUNCTION("IF(ISBETWEEN(B9521,60,69), ""Old"", IF(ISBETWEEN(B9521, 20, 29), ""Young"", ""Other""))"),"Other")</f>
        <v>Other</v>
      </c>
    </row>
    <row r="9522" hidden="1">
      <c r="A9522" s="40">
        <v>27784.0</v>
      </c>
      <c r="B9522" s="39">
        <f t="shared" si="1"/>
        <v>45</v>
      </c>
      <c r="C9522" s="39" t="str">
        <f>IFERROR(__xludf.DUMMYFUNCTION("IF(ISBETWEEN(B9522,60,69), ""Old"", IF(ISBETWEEN(B9522, 20, 29), ""Young"", ""Other""))"),"Other")</f>
        <v>Other</v>
      </c>
    </row>
    <row r="9523" hidden="1">
      <c r="A9523" s="40">
        <v>27785.0</v>
      </c>
      <c r="B9523" s="39">
        <f t="shared" si="1"/>
        <v>45</v>
      </c>
      <c r="C9523" s="39" t="str">
        <f>IFERROR(__xludf.DUMMYFUNCTION("IF(ISBETWEEN(B9523,60,69), ""Old"", IF(ISBETWEEN(B9523, 20, 29), ""Young"", ""Other""))"),"Other")</f>
        <v>Other</v>
      </c>
    </row>
    <row r="9524" hidden="1">
      <c r="A9524" s="40">
        <v>27786.0</v>
      </c>
      <c r="B9524" s="39">
        <f t="shared" si="1"/>
        <v>45</v>
      </c>
      <c r="C9524" s="39" t="str">
        <f>IFERROR(__xludf.DUMMYFUNCTION("IF(ISBETWEEN(B9524,60,69), ""Old"", IF(ISBETWEEN(B9524, 20, 29), ""Young"", ""Other""))"),"Other")</f>
        <v>Other</v>
      </c>
    </row>
    <row r="9525" hidden="1">
      <c r="A9525" s="40">
        <v>27787.0</v>
      </c>
      <c r="B9525" s="39">
        <f t="shared" si="1"/>
        <v>45</v>
      </c>
      <c r="C9525" s="39" t="str">
        <f>IFERROR(__xludf.DUMMYFUNCTION("IF(ISBETWEEN(B9525,60,69), ""Old"", IF(ISBETWEEN(B9525, 20, 29), ""Young"", ""Other""))"),"Other")</f>
        <v>Other</v>
      </c>
    </row>
    <row r="9526" hidden="1">
      <c r="A9526" s="40">
        <v>27788.0</v>
      </c>
      <c r="B9526" s="39">
        <f t="shared" si="1"/>
        <v>45</v>
      </c>
      <c r="C9526" s="39" t="str">
        <f>IFERROR(__xludf.DUMMYFUNCTION("IF(ISBETWEEN(B9526,60,69), ""Old"", IF(ISBETWEEN(B9526, 20, 29), ""Young"", ""Other""))"),"Other")</f>
        <v>Other</v>
      </c>
    </row>
    <row r="9527" hidden="1">
      <c r="A9527" s="40">
        <v>27789.0</v>
      </c>
      <c r="B9527" s="39">
        <f t="shared" si="1"/>
        <v>45</v>
      </c>
      <c r="C9527" s="39" t="str">
        <f>IFERROR(__xludf.DUMMYFUNCTION("IF(ISBETWEEN(B9527,60,69), ""Old"", IF(ISBETWEEN(B9527, 20, 29), ""Young"", ""Other""))"),"Other")</f>
        <v>Other</v>
      </c>
    </row>
    <row r="9528" hidden="1">
      <c r="A9528" s="40">
        <v>27790.0</v>
      </c>
      <c r="B9528" s="39">
        <f t="shared" si="1"/>
        <v>45</v>
      </c>
      <c r="C9528" s="39" t="str">
        <f>IFERROR(__xludf.DUMMYFUNCTION("IF(ISBETWEEN(B9528,60,69), ""Old"", IF(ISBETWEEN(B9528, 20, 29), ""Young"", ""Other""))"),"Other")</f>
        <v>Other</v>
      </c>
    </row>
    <row r="9529" hidden="1">
      <c r="A9529" s="40">
        <v>27791.0</v>
      </c>
      <c r="B9529" s="39">
        <f t="shared" si="1"/>
        <v>45</v>
      </c>
      <c r="C9529" s="39" t="str">
        <f>IFERROR(__xludf.DUMMYFUNCTION("IF(ISBETWEEN(B9529,60,69), ""Old"", IF(ISBETWEEN(B9529, 20, 29), ""Young"", ""Other""))"),"Other")</f>
        <v>Other</v>
      </c>
    </row>
    <row r="9530" hidden="1">
      <c r="A9530" s="40">
        <v>27792.0</v>
      </c>
      <c r="B9530" s="39">
        <f t="shared" si="1"/>
        <v>45</v>
      </c>
      <c r="C9530" s="39" t="str">
        <f>IFERROR(__xludf.DUMMYFUNCTION("IF(ISBETWEEN(B9530,60,69), ""Old"", IF(ISBETWEEN(B9530, 20, 29), ""Young"", ""Other""))"),"Other")</f>
        <v>Other</v>
      </c>
    </row>
    <row r="9531" hidden="1">
      <c r="A9531" s="40">
        <v>27793.0</v>
      </c>
      <c r="B9531" s="39">
        <f t="shared" si="1"/>
        <v>45</v>
      </c>
      <c r="C9531" s="39" t="str">
        <f>IFERROR(__xludf.DUMMYFUNCTION("IF(ISBETWEEN(B9531,60,69), ""Old"", IF(ISBETWEEN(B9531, 20, 29), ""Young"", ""Other""))"),"Other")</f>
        <v>Other</v>
      </c>
    </row>
    <row r="9532" hidden="1">
      <c r="A9532" s="40">
        <v>27794.0</v>
      </c>
      <c r="B9532" s="39">
        <f t="shared" si="1"/>
        <v>45</v>
      </c>
      <c r="C9532" s="39" t="str">
        <f>IFERROR(__xludf.DUMMYFUNCTION("IF(ISBETWEEN(B9532,60,69), ""Old"", IF(ISBETWEEN(B9532, 20, 29), ""Young"", ""Other""))"),"Other")</f>
        <v>Other</v>
      </c>
    </row>
    <row r="9533" hidden="1">
      <c r="A9533" s="40">
        <v>27795.0</v>
      </c>
      <c r="B9533" s="39">
        <f t="shared" si="1"/>
        <v>45</v>
      </c>
      <c r="C9533" s="39" t="str">
        <f>IFERROR(__xludf.DUMMYFUNCTION("IF(ISBETWEEN(B9533,60,69), ""Old"", IF(ISBETWEEN(B9533, 20, 29), ""Young"", ""Other""))"),"Other")</f>
        <v>Other</v>
      </c>
    </row>
    <row r="9534" hidden="1">
      <c r="A9534" s="40">
        <v>27796.0</v>
      </c>
      <c r="B9534" s="39">
        <f t="shared" si="1"/>
        <v>45</v>
      </c>
      <c r="C9534" s="39" t="str">
        <f>IFERROR(__xludf.DUMMYFUNCTION("IF(ISBETWEEN(B9534,60,69), ""Old"", IF(ISBETWEEN(B9534, 20, 29), ""Young"", ""Other""))"),"Other")</f>
        <v>Other</v>
      </c>
    </row>
    <row r="9535" hidden="1">
      <c r="A9535" s="40">
        <v>27797.0</v>
      </c>
      <c r="B9535" s="39">
        <f t="shared" si="1"/>
        <v>45</v>
      </c>
      <c r="C9535" s="39" t="str">
        <f>IFERROR(__xludf.DUMMYFUNCTION("IF(ISBETWEEN(B9535,60,69), ""Old"", IF(ISBETWEEN(B9535, 20, 29), ""Young"", ""Other""))"),"Other")</f>
        <v>Other</v>
      </c>
    </row>
    <row r="9536" hidden="1">
      <c r="A9536" s="40">
        <v>27798.0</v>
      </c>
      <c r="B9536" s="39">
        <f t="shared" si="1"/>
        <v>45</v>
      </c>
      <c r="C9536" s="39" t="str">
        <f>IFERROR(__xludf.DUMMYFUNCTION("IF(ISBETWEEN(B9536,60,69), ""Old"", IF(ISBETWEEN(B9536, 20, 29), ""Young"", ""Other""))"),"Other")</f>
        <v>Other</v>
      </c>
    </row>
    <row r="9537" hidden="1">
      <c r="A9537" s="40">
        <v>27799.0</v>
      </c>
      <c r="B9537" s="39">
        <f t="shared" si="1"/>
        <v>45</v>
      </c>
      <c r="C9537" s="39" t="str">
        <f>IFERROR(__xludf.DUMMYFUNCTION("IF(ISBETWEEN(B9537,60,69), ""Old"", IF(ISBETWEEN(B9537, 20, 29), ""Young"", ""Other""))"),"Other")</f>
        <v>Other</v>
      </c>
    </row>
    <row r="9538" hidden="1">
      <c r="A9538" s="40">
        <v>27800.0</v>
      </c>
      <c r="B9538" s="39">
        <f t="shared" si="1"/>
        <v>45</v>
      </c>
      <c r="C9538" s="39" t="str">
        <f>IFERROR(__xludf.DUMMYFUNCTION("IF(ISBETWEEN(B9538,60,69), ""Old"", IF(ISBETWEEN(B9538, 20, 29), ""Young"", ""Other""))"),"Other")</f>
        <v>Other</v>
      </c>
    </row>
    <row r="9539" hidden="1">
      <c r="A9539" s="40">
        <v>27801.0</v>
      </c>
      <c r="B9539" s="39">
        <f t="shared" si="1"/>
        <v>45</v>
      </c>
      <c r="C9539" s="39" t="str">
        <f>IFERROR(__xludf.DUMMYFUNCTION("IF(ISBETWEEN(B9539,60,69), ""Old"", IF(ISBETWEEN(B9539, 20, 29), ""Young"", ""Other""))"),"Other")</f>
        <v>Other</v>
      </c>
    </row>
    <row r="9540" hidden="1">
      <c r="A9540" s="40">
        <v>27802.0</v>
      </c>
      <c r="B9540" s="39">
        <f t="shared" si="1"/>
        <v>45</v>
      </c>
      <c r="C9540" s="39" t="str">
        <f>IFERROR(__xludf.DUMMYFUNCTION("IF(ISBETWEEN(B9540,60,69), ""Old"", IF(ISBETWEEN(B9540, 20, 29), ""Young"", ""Other""))"),"Other")</f>
        <v>Other</v>
      </c>
    </row>
    <row r="9541" hidden="1">
      <c r="A9541" s="40">
        <v>27803.0</v>
      </c>
      <c r="B9541" s="39">
        <f t="shared" si="1"/>
        <v>45</v>
      </c>
      <c r="C9541" s="39" t="str">
        <f>IFERROR(__xludf.DUMMYFUNCTION("IF(ISBETWEEN(B9541,60,69), ""Old"", IF(ISBETWEEN(B9541, 20, 29), ""Young"", ""Other""))"),"Other")</f>
        <v>Other</v>
      </c>
    </row>
    <row r="9542" hidden="1">
      <c r="A9542" s="40">
        <v>27804.0</v>
      </c>
      <c r="B9542" s="39">
        <f t="shared" si="1"/>
        <v>45</v>
      </c>
      <c r="C9542" s="39" t="str">
        <f>IFERROR(__xludf.DUMMYFUNCTION("IF(ISBETWEEN(B9542,60,69), ""Old"", IF(ISBETWEEN(B9542, 20, 29), ""Young"", ""Other""))"),"Other")</f>
        <v>Other</v>
      </c>
    </row>
    <row r="9543" hidden="1">
      <c r="A9543" s="40">
        <v>27805.0</v>
      </c>
      <c r="B9543" s="39">
        <f t="shared" si="1"/>
        <v>45</v>
      </c>
      <c r="C9543" s="39" t="str">
        <f>IFERROR(__xludf.DUMMYFUNCTION("IF(ISBETWEEN(B9543,60,69), ""Old"", IF(ISBETWEEN(B9543, 20, 29), ""Young"", ""Other""))"),"Other")</f>
        <v>Other</v>
      </c>
    </row>
    <row r="9544" hidden="1">
      <c r="A9544" s="40">
        <v>27806.0</v>
      </c>
      <c r="B9544" s="39">
        <f t="shared" si="1"/>
        <v>45</v>
      </c>
      <c r="C9544" s="39" t="str">
        <f>IFERROR(__xludf.DUMMYFUNCTION("IF(ISBETWEEN(B9544,60,69), ""Old"", IF(ISBETWEEN(B9544, 20, 29), ""Young"", ""Other""))"),"Other")</f>
        <v>Other</v>
      </c>
    </row>
    <row r="9545" hidden="1">
      <c r="A9545" s="40">
        <v>27807.0</v>
      </c>
      <c r="B9545" s="39">
        <f t="shared" si="1"/>
        <v>45</v>
      </c>
      <c r="C9545" s="39" t="str">
        <f>IFERROR(__xludf.DUMMYFUNCTION("IF(ISBETWEEN(B9545,60,69), ""Old"", IF(ISBETWEEN(B9545, 20, 29), ""Young"", ""Other""))"),"Other")</f>
        <v>Other</v>
      </c>
    </row>
    <row r="9546" hidden="1">
      <c r="A9546" s="40">
        <v>27808.0</v>
      </c>
      <c r="B9546" s="39">
        <f t="shared" si="1"/>
        <v>45</v>
      </c>
      <c r="C9546" s="39" t="str">
        <f>IFERROR(__xludf.DUMMYFUNCTION("IF(ISBETWEEN(B9546,60,69), ""Old"", IF(ISBETWEEN(B9546, 20, 29), ""Young"", ""Other""))"),"Other")</f>
        <v>Other</v>
      </c>
    </row>
    <row r="9547" hidden="1">
      <c r="A9547" s="40">
        <v>27809.0</v>
      </c>
      <c r="B9547" s="39">
        <f t="shared" si="1"/>
        <v>45</v>
      </c>
      <c r="C9547" s="39" t="str">
        <f>IFERROR(__xludf.DUMMYFUNCTION("IF(ISBETWEEN(B9547,60,69), ""Old"", IF(ISBETWEEN(B9547, 20, 29), ""Young"", ""Other""))"),"Other")</f>
        <v>Other</v>
      </c>
    </row>
    <row r="9548" hidden="1">
      <c r="A9548" s="40">
        <v>27810.0</v>
      </c>
      <c r="B9548" s="39">
        <f t="shared" si="1"/>
        <v>45</v>
      </c>
      <c r="C9548" s="39" t="str">
        <f>IFERROR(__xludf.DUMMYFUNCTION("IF(ISBETWEEN(B9548,60,69), ""Old"", IF(ISBETWEEN(B9548, 20, 29), ""Young"", ""Other""))"),"Other")</f>
        <v>Other</v>
      </c>
    </row>
    <row r="9549" hidden="1">
      <c r="A9549" s="40">
        <v>27811.0</v>
      </c>
      <c r="B9549" s="39">
        <f t="shared" si="1"/>
        <v>45</v>
      </c>
      <c r="C9549" s="39" t="str">
        <f>IFERROR(__xludf.DUMMYFUNCTION("IF(ISBETWEEN(B9549,60,69), ""Old"", IF(ISBETWEEN(B9549, 20, 29), ""Young"", ""Other""))"),"Other")</f>
        <v>Other</v>
      </c>
    </row>
    <row r="9550" hidden="1">
      <c r="A9550" s="40">
        <v>27812.0</v>
      </c>
      <c r="B9550" s="39">
        <f t="shared" si="1"/>
        <v>45</v>
      </c>
      <c r="C9550" s="39" t="str">
        <f>IFERROR(__xludf.DUMMYFUNCTION("IF(ISBETWEEN(B9550,60,69), ""Old"", IF(ISBETWEEN(B9550, 20, 29), ""Young"", ""Other""))"),"Other")</f>
        <v>Other</v>
      </c>
    </row>
    <row r="9551" hidden="1">
      <c r="A9551" s="40">
        <v>27813.0</v>
      </c>
      <c r="B9551" s="39">
        <f t="shared" si="1"/>
        <v>45</v>
      </c>
      <c r="C9551" s="39" t="str">
        <f>IFERROR(__xludf.DUMMYFUNCTION("IF(ISBETWEEN(B9551,60,69), ""Old"", IF(ISBETWEEN(B9551, 20, 29), ""Young"", ""Other""))"),"Other")</f>
        <v>Other</v>
      </c>
    </row>
    <row r="9552" hidden="1">
      <c r="A9552" s="40">
        <v>27814.0</v>
      </c>
      <c r="B9552" s="39">
        <f t="shared" si="1"/>
        <v>45</v>
      </c>
      <c r="C9552" s="39" t="str">
        <f>IFERROR(__xludf.DUMMYFUNCTION("IF(ISBETWEEN(B9552,60,69), ""Old"", IF(ISBETWEEN(B9552, 20, 29), ""Young"", ""Other""))"),"Other")</f>
        <v>Other</v>
      </c>
    </row>
    <row r="9553" hidden="1">
      <c r="A9553" s="40">
        <v>27815.0</v>
      </c>
      <c r="B9553" s="39">
        <f t="shared" si="1"/>
        <v>45</v>
      </c>
      <c r="C9553" s="39" t="str">
        <f>IFERROR(__xludf.DUMMYFUNCTION("IF(ISBETWEEN(B9553,60,69), ""Old"", IF(ISBETWEEN(B9553, 20, 29), ""Young"", ""Other""))"),"Other")</f>
        <v>Other</v>
      </c>
    </row>
    <row r="9554" hidden="1">
      <c r="A9554" s="40">
        <v>27816.0</v>
      </c>
      <c r="B9554" s="39">
        <f t="shared" si="1"/>
        <v>45</v>
      </c>
      <c r="C9554" s="39" t="str">
        <f>IFERROR(__xludf.DUMMYFUNCTION("IF(ISBETWEEN(B9554,60,69), ""Old"", IF(ISBETWEEN(B9554, 20, 29), ""Young"", ""Other""))"),"Other")</f>
        <v>Other</v>
      </c>
    </row>
    <row r="9555" hidden="1">
      <c r="A9555" s="40">
        <v>27817.0</v>
      </c>
      <c r="B9555" s="39">
        <f t="shared" si="1"/>
        <v>45</v>
      </c>
      <c r="C9555" s="39" t="str">
        <f>IFERROR(__xludf.DUMMYFUNCTION("IF(ISBETWEEN(B9555,60,69), ""Old"", IF(ISBETWEEN(B9555, 20, 29), ""Young"", ""Other""))"),"Other")</f>
        <v>Other</v>
      </c>
    </row>
    <row r="9556" hidden="1">
      <c r="A9556" s="40">
        <v>27818.0</v>
      </c>
      <c r="B9556" s="39">
        <f t="shared" si="1"/>
        <v>45</v>
      </c>
      <c r="C9556" s="39" t="str">
        <f>IFERROR(__xludf.DUMMYFUNCTION("IF(ISBETWEEN(B9556,60,69), ""Old"", IF(ISBETWEEN(B9556, 20, 29), ""Young"", ""Other""))"),"Other")</f>
        <v>Other</v>
      </c>
    </row>
    <row r="9557" hidden="1">
      <c r="A9557" s="40">
        <v>27819.0</v>
      </c>
      <c r="B9557" s="39">
        <f t="shared" si="1"/>
        <v>45</v>
      </c>
      <c r="C9557" s="39" t="str">
        <f>IFERROR(__xludf.DUMMYFUNCTION("IF(ISBETWEEN(B9557,60,69), ""Old"", IF(ISBETWEEN(B9557, 20, 29), ""Young"", ""Other""))"),"Other")</f>
        <v>Other</v>
      </c>
    </row>
    <row r="9558" hidden="1">
      <c r="A9558" s="40">
        <v>27820.0</v>
      </c>
      <c r="B9558" s="39">
        <f t="shared" si="1"/>
        <v>45</v>
      </c>
      <c r="C9558" s="39" t="str">
        <f>IFERROR(__xludf.DUMMYFUNCTION("IF(ISBETWEEN(B9558,60,69), ""Old"", IF(ISBETWEEN(B9558, 20, 29), ""Young"", ""Other""))"),"Other")</f>
        <v>Other</v>
      </c>
    </row>
    <row r="9559" hidden="1">
      <c r="A9559" s="40">
        <v>27821.0</v>
      </c>
      <c r="B9559" s="39">
        <f t="shared" si="1"/>
        <v>45</v>
      </c>
      <c r="C9559" s="39" t="str">
        <f>IFERROR(__xludf.DUMMYFUNCTION("IF(ISBETWEEN(B9559,60,69), ""Old"", IF(ISBETWEEN(B9559, 20, 29), ""Young"", ""Other""))"),"Other")</f>
        <v>Other</v>
      </c>
    </row>
    <row r="9560" hidden="1">
      <c r="A9560" s="40">
        <v>27822.0</v>
      </c>
      <c r="B9560" s="39">
        <f t="shared" si="1"/>
        <v>45</v>
      </c>
      <c r="C9560" s="39" t="str">
        <f>IFERROR(__xludf.DUMMYFUNCTION("IF(ISBETWEEN(B9560,60,69), ""Old"", IF(ISBETWEEN(B9560, 20, 29), ""Young"", ""Other""))"),"Other")</f>
        <v>Other</v>
      </c>
    </row>
    <row r="9561" hidden="1">
      <c r="A9561" s="40">
        <v>27823.0</v>
      </c>
      <c r="B9561" s="39">
        <f t="shared" si="1"/>
        <v>45</v>
      </c>
      <c r="C9561" s="39" t="str">
        <f>IFERROR(__xludf.DUMMYFUNCTION("IF(ISBETWEEN(B9561,60,69), ""Old"", IF(ISBETWEEN(B9561, 20, 29), ""Young"", ""Other""))"),"Other")</f>
        <v>Other</v>
      </c>
    </row>
    <row r="9562" hidden="1">
      <c r="A9562" s="40">
        <v>27824.0</v>
      </c>
      <c r="B9562" s="39">
        <f t="shared" si="1"/>
        <v>45</v>
      </c>
      <c r="C9562" s="39" t="str">
        <f>IFERROR(__xludf.DUMMYFUNCTION("IF(ISBETWEEN(B9562,60,69), ""Old"", IF(ISBETWEEN(B9562, 20, 29), ""Young"", ""Other""))"),"Other")</f>
        <v>Other</v>
      </c>
    </row>
    <row r="9563" hidden="1">
      <c r="A9563" s="40">
        <v>27825.0</v>
      </c>
      <c r="B9563" s="39">
        <f t="shared" si="1"/>
        <v>45</v>
      </c>
      <c r="C9563" s="39" t="str">
        <f>IFERROR(__xludf.DUMMYFUNCTION("IF(ISBETWEEN(B9563,60,69), ""Old"", IF(ISBETWEEN(B9563, 20, 29), ""Young"", ""Other""))"),"Other")</f>
        <v>Other</v>
      </c>
    </row>
    <row r="9564" hidden="1">
      <c r="A9564" s="40">
        <v>27826.0</v>
      </c>
      <c r="B9564" s="39">
        <f t="shared" si="1"/>
        <v>45</v>
      </c>
      <c r="C9564" s="39" t="str">
        <f>IFERROR(__xludf.DUMMYFUNCTION("IF(ISBETWEEN(B9564,60,69), ""Old"", IF(ISBETWEEN(B9564, 20, 29), ""Young"", ""Other""))"),"Other")</f>
        <v>Other</v>
      </c>
    </row>
    <row r="9565" hidden="1">
      <c r="A9565" s="40">
        <v>27827.0</v>
      </c>
      <c r="B9565" s="39">
        <f t="shared" si="1"/>
        <v>45</v>
      </c>
      <c r="C9565" s="39" t="str">
        <f>IFERROR(__xludf.DUMMYFUNCTION("IF(ISBETWEEN(B9565,60,69), ""Old"", IF(ISBETWEEN(B9565, 20, 29), ""Young"", ""Other""))"),"Other")</f>
        <v>Other</v>
      </c>
    </row>
    <row r="9566" hidden="1">
      <c r="A9566" s="40">
        <v>27828.0</v>
      </c>
      <c r="B9566" s="39">
        <f t="shared" si="1"/>
        <v>45</v>
      </c>
      <c r="C9566" s="39" t="str">
        <f>IFERROR(__xludf.DUMMYFUNCTION("IF(ISBETWEEN(B9566,60,69), ""Old"", IF(ISBETWEEN(B9566, 20, 29), ""Young"", ""Other""))"),"Other")</f>
        <v>Other</v>
      </c>
    </row>
    <row r="9567" hidden="1">
      <c r="A9567" s="40">
        <v>27829.0</v>
      </c>
      <c r="B9567" s="39">
        <f t="shared" si="1"/>
        <v>45</v>
      </c>
      <c r="C9567" s="39" t="str">
        <f>IFERROR(__xludf.DUMMYFUNCTION("IF(ISBETWEEN(B9567,60,69), ""Old"", IF(ISBETWEEN(B9567, 20, 29), ""Young"", ""Other""))"),"Other")</f>
        <v>Other</v>
      </c>
    </row>
    <row r="9568" hidden="1">
      <c r="A9568" s="40">
        <v>27830.0</v>
      </c>
      <c r="B9568" s="39">
        <f t="shared" si="1"/>
        <v>45</v>
      </c>
      <c r="C9568" s="39" t="str">
        <f>IFERROR(__xludf.DUMMYFUNCTION("IF(ISBETWEEN(B9568,60,69), ""Old"", IF(ISBETWEEN(B9568, 20, 29), ""Young"", ""Other""))"),"Other")</f>
        <v>Other</v>
      </c>
    </row>
    <row r="9569" hidden="1">
      <c r="A9569" s="40">
        <v>27831.0</v>
      </c>
      <c r="B9569" s="39">
        <f t="shared" si="1"/>
        <v>45</v>
      </c>
      <c r="C9569" s="39" t="str">
        <f>IFERROR(__xludf.DUMMYFUNCTION("IF(ISBETWEEN(B9569,60,69), ""Old"", IF(ISBETWEEN(B9569, 20, 29), ""Young"", ""Other""))"),"Other")</f>
        <v>Other</v>
      </c>
    </row>
    <row r="9570" hidden="1">
      <c r="A9570" s="40">
        <v>27832.0</v>
      </c>
      <c r="B9570" s="39">
        <f t="shared" si="1"/>
        <v>45</v>
      </c>
      <c r="C9570" s="39" t="str">
        <f>IFERROR(__xludf.DUMMYFUNCTION("IF(ISBETWEEN(B9570,60,69), ""Old"", IF(ISBETWEEN(B9570, 20, 29), ""Young"", ""Other""))"),"Other")</f>
        <v>Other</v>
      </c>
    </row>
    <row r="9571" hidden="1">
      <c r="A9571" s="40">
        <v>27833.0</v>
      </c>
      <c r="B9571" s="39">
        <f t="shared" si="1"/>
        <v>45</v>
      </c>
      <c r="C9571" s="39" t="str">
        <f>IFERROR(__xludf.DUMMYFUNCTION("IF(ISBETWEEN(B9571,60,69), ""Old"", IF(ISBETWEEN(B9571, 20, 29), ""Young"", ""Other""))"),"Other")</f>
        <v>Other</v>
      </c>
    </row>
    <row r="9572" hidden="1">
      <c r="A9572" s="40">
        <v>27834.0</v>
      </c>
      <c r="B9572" s="39">
        <f t="shared" si="1"/>
        <v>45</v>
      </c>
      <c r="C9572" s="39" t="str">
        <f>IFERROR(__xludf.DUMMYFUNCTION("IF(ISBETWEEN(B9572,60,69), ""Old"", IF(ISBETWEEN(B9572, 20, 29), ""Young"", ""Other""))"),"Other")</f>
        <v>Other</v>
      </c>
    </row>
    <row r="9573" hidden="1">
      <c r="A9573" s="40">
        <v>27835.0</v>
      </c>
      <c r="B9573" s="39">
        <f t="shared" si="1"/>
        <v>45</v>
      </c>
      <c r="C9573" s="39" t="str">
        <f>IFERROR(__xludf.DUMMYFUNCTION("IF(ISBETWEEN(B9573,60,69), ""Old"", IF(ISBETWEEN(B9573, 20, 29), ""Young"", ""Other""))"),"Other")</f>
        <v>Other</v>
      </c>
    </row>
    <row r="9574" hidden="1">
      <c r="A9574" s="40">
        <v>27836.0</v>
      </c>
      <c r="B9574" s="39">
        <f t="shared" si="1"/>
        <v>45</v>
      </c>
      <c r="C9574" s="39" t="str">
        <f>IFERROR(__xludf.DUMMYFUNCTION("IF(ISBETWEEN(B9574,60,69), ""Old"", IF(ISBETWEEN(B9574, 20, 29), ""Young"", ""Other""))"),"Other")</f>
        <v>Other</v>
      </c>
    </row>
    <row r="9575" hidden="1">
      <c r="A9575" s="40">
        <v>27837.0</v>
      </c>
      <c r="B9575" s="39">
        <f t="shared" si="1"/>
        <v>45</v>
      </c>
      <c r="C9575" s="39" t="str">
        <f>IFERROR(__xludf.DUMMYFUNCTION("IF(ISBETWEEN(B9575,60,69), ""Old"", IF(ISBETWEEN(B9575, 20, 29), ""Young"", ""Other""))"),"Other")</f>
        <v>Other</v>
      </c>
    </row>
    <row r="9576" hidden="1">
      <c r="A9576" s="40">
        <v>27838.0</v>
      </c>
      <c r="B9576" s="39">
        <f t="shared" si="1"/>
        <v>45</v>
      </c>
      <c r="C9576" s="39" t="str">
        <f>IFERROR(__xludf.DUMMYFUNCTION("IF(ISBETWEEN(B9576,60,69), ""Old"", IF(ISBETWEEN(B9576, 20, 29), ""Young"", ""Other""))"),"Other")</f>
        <v>Other</v>
      </c>
    </row>
    <row r="9577" hidden="1">
      <c r="A9577" s="40">
        <v>27839.0</v>
      </c>
      <c r="B9577" s="39">
        <f t="shared" si="1"/>
        <v>45</v>
      </c>
      <c r="C9577" s="39" t="str">
        <f>IFERROR(__xludf.DUMMYFUNCTION("IF(ISBETWEEN(B9577,60,69), ""Old"", IF(ISBETWEEN(B9577, 20, 29), ""Young"", ""Other""))"),"Other")</f>
        <v>Other</v>
      </c>
    </row>
    <row r="9578" hidden="1">
      <c r="A9578" s="40">
        <v>27840.0</v>
      </c>
      <c r="B9578" s="39">
        <f t="shared" si="1"/>
        <v>45</v>
      </c>
      <c r="C9578" s="39" t="str">
        <f>IFERROR(__xludf.DUMMYFUNCTION("IF(ISBETWEEN(B9578,60,69), ""Old"", IF(ISBETWEEN(B9578, 20, 29), ""Young"", ""Other""))"),"Other")</f>
        <v>Other</v>
      </c>
    </row>
    <row r="9579" hidden="1">
      <c r="A9579" s="40">
        <v>27841.0</v>
      </c>
      <c r="B9579" s="39">
        <f t="shared" si="1"/>
        <v>45</v>
      </c>
      <c r="C9579" s="39" t="str">
        <f>IFERROR(__xludf.DUMMYFUNCTION("IF(ISBETWEEN(B9579,60,69), ""Old"", IF(ISBETWEEN(B9579, 20, 29), ""Young"", ""Other""))"),"Other")</f>
        <v>Other</v>
      </c>
    </row>
    <row r="9580" hidden="1">
      <c r="A9580" s="40">
        <v>27842.0</v>
      </c>
      <c r="B9580" s="39">
        <f t="shared" si="1"/>
        <v>45</v>
      </c>
      <c r="C9580" s="39" t="str">
        <f>IFERROR(__xludf.DUMMYFUNCTION("IF(ISBETWEEN(B9580,60,69), ""Old"", IF(ISBETWEEN(B9580, 20, 29), ""Young"", ""Other""))"),"Other")</f>
        <v>Other</v>
      </c>
    </row>
    <row r="9581" hidden="1">
      <c r="A9581" s="40">
        <v>27843.0</v>
      </c>
      <c r="B9581" s="39">
        <f t="shared" si="1"/>
        <v>45</v>
      </c>
      <c r="C9581" s="39" t="str">
        <f>IFERROR(__xludf.DUMMYFUNCTION("IF(ISBETWEEN(B9581,60,69), ""Old"", IF(ISBETWEEN(B9581, 20, 29), ""Young"", ""Other""))"),"Other")</f>
        <v>Other</v>
      </c>
    </row>
    <row r="9582" hidden="1">
      <c r="A9582" s="40">
        <v>27844.0</v>
      </c>
      <c r="B9582" s="39">
        <f t="shared" si="1"/>
        <v>45</v>
      </c>
      <c r="C9582" s="39" t="str">
        <f>IFERROR(__xludf.DUMMYFUNCTION("IF(ISBETWEEN(B9582,60,69), ""Old"", IF(ISBETWEEN(B9582, 20, 29), ""Young"", ""Other""))"),"Other")</f>
        <v>Other</v>
      </c>
    </row>
    <row r="9583" hidden="1">
      <c r="A9583" s="40">
        <v>27845.0</v>
      </c>
      <c r="B9583" s="39">
        <f t="shared" si="1"/>
        <v>45</v>
      </c>
      <c r="C9583" s="39" t="str">
        <f>IFERROR(__xludf.DUMMYFUNCTION("IF(ISBETWEEN(B9583,60,69), ""Old"", IF(ISBETWEEN(B9583, 20, 29), ""Young"", ""Other""))"),"Other")</f>
        <v>Other</v>
      </c>
    </row>
    <row r="9584" hidden="1">
      <c r="A9584" s="40">
        <v>27846.0</v>
      </c>
      <c r="B9584" s="39">
        <f t="shared" si="1"/>
        <v>45</v>
      </c>
      <c r="C9584" s="39" t="str">
        <f>IFERROR(__xludf.DUMMYFUNCTION("IF(ISBETWEEN(B9584,60,69), ""Old"", IF(ISBETWEEN(B9584, 20, 29), ""Young"", ""Other""))"),"Other")</f>
        <v>Other</v>
      </c>
    </row>
    <row r="9585" hidden="1">
      <c r="A9585" s="40">
        <v>27847.0</v>
      </c>
      <c r="B9585" s="39">
        <f t="shared" si="1"/>
        <v>45</v>
      </c>
      <c r="C9585" s="39" t="str">
        <f>IFERROR(__xludf.DUMMYFUNCTION("IF(ISBETWEEN(B9585,60,69), ""Old"", IF(ISBETWEEN(B9585, 20, 29), ""Young"", ""Other""))"),"Other")</f>
        <v>Other</v>
      </c>
    </row>
    <row r="9586" hidden="1">
      <c r="A9586" s="40">
        <v>27848.0</v>
      </c>
      <c r="B9586" s="39">
        <f t="shared" si="1"/>
        <v>45</v>
      </c>
      <c r="C9586" s="39" t="str">
        <f>IFERROR(__xludf.DUMMYFUNCTION("IF(ISBETWEEN(B9586,60,69), ""Old"", IF(ISBETWEEN(B9586, 20, 29), ""Young"", ""Other""))"),"Other")</f>
        <v>Other</v>
      </c>
    </row>
    <row r="9587" hidden="1">
      <c r="A9587" s="40">
        <v>27849.0</v>
      </c>
      <c r="B9587" s="39">
        <f t="shared" si="1"/>
        <v>45</v>
      </c>
      <c r="C9587" s="39" t="str">
        <f>IFERROR(__xludf.DUMMYFUNCTION("IF(ISBETWEEN(B9587,60,69), ""Old"", IF(ISBETWEEN(B9587, 20, 29), ""Young"", ""Other""))"),"Other")</f>
        <v>Other</v>
      </c>
    </row>
    <row r="9588" hidden="1">
      <c r="A9588" s="40">
        <v>27850.0</v>
      </c>
      <c r="B9588" s="39">
        <f t="shared" si="1"/>
        <v>45</v>
      </c>
      <c r="C9588" s="39" t="str">
        <f>IFERROR(__xludf.DUMMYFUNCTION("IF(ISBETWEEN(B9588,60,69), ""Old"", IF(ISBETWEEN(B9588, 20, 29), ""Young"", ""Other""))"),"Other")</f>
        <v>Other</v>
      </c>
    </row>
    <row r="9589" hidden="1">
      <c r="A9589" s="40">
        <v>27851.0</v>
      </c>
      <c r="B9589" s="39">
        <f t="shared" si="1"/>
        <v>45</v>
      </c>
      <c r="C9589" s="39" t="str">
        <f>IFERROR(__xludf.DUMMYFUNCTION("IF(ISBETWEEN(B9589,60,69), ""Old"", IF(ISBETWEEN(B9589, 20, 29), ""Young"", ""Other""))"),"Other")</f>
        <v>Other</v>
      </c>
    </row>
    <row r="9590" hidden="1">
      <c r="A9590" s="40">
        <v>27852.0</v>
      </c>
      <c r="B9590" s="39">
        <f t="shared" si="1"/>
        <v>45</v>
      </c>
      <c r="C9590" s="39" t="str">
        <f>IFERROR(__xludf.DUMMYFUNCTION("IF(ISBETWEEN(B9590,60,69), ""Old"", IF(ISBETWEEN(B9590, 20, 29), ""Young"", ""Other""))"),"Other")</f>
        <v>Other</v>
      </c>
    </row>
    <row r="9591" hidden="1">
      <c r="A9591" s="40">
        <v>27853.0</v>
      </c>
      <c r="B9591" s="39">
        <f t="shared" si="1"/>
        <v>45</v>
      </c>
      <c r="C9591" s="39" t="str">
        <f>IFERROR(__xludf.DUMMYFUNCTION("IF(ISBETWEEN(B9591,60,69), ""Old"", IF(ISBETWEEN(B9591, 20, 29), ""Young"", ""Other""))"),"Other")</f>
        <v>Other</v>
      </c>
    </row>
    <row r="9592" hidden="1">
      <c r="A9592" s="40">
        <v>27854.0</v>
      </c>
      <c r="B9592" s="39">
        <f t="shared" si="1"/>
        <v>45</v>
      </c>
      <c r="C9592" s="39" t="str">
        <f>IFERROR(__xludf.DUMMYFUNCTION("IF(ISBETWEEN(B9592,60,69), ""Old"", IF(ISBETWEEN(B9592, 20, 29), ""Young"", ""Other""))"),"Other")</f>
        <v>Other</v>
      </c>
    </row>
    <row r="9593" hidden="1">
      <c r="A9593" s="40">
        <v>27855.0</v>
      </c>
      <c r="B9593" s="39">
        <f t="shared" si="1"/>
        <v>45</v>
      </c>
      <c r="C9593" s="39" t="str">
        <f>IFERROR(__xludf.DUMMYFUNCTION("IF(ISBETWEEN(B9593,60,69), ""Old"", IF(ISBETWEEN(B9593, 20, 29), ""Young"", ""Other""))"),"Other")</f>
        <v>Other</v>
      </c>
    </row>
    <row r="9594" hidden="1">
      <c r="A9594" s="40">
        <v>27856.0</v>
      </c>
      <c r="B9594" s="39">
        <f t="shared" si="1"/>
        <v>45</v>
      </c>
      <c r="C9594" s="39" t="str">
        <f>IFERROR(__xludf.DUMMYFUNCTION("IF(ISBETWEEN(B9594,60,69), ""Old"", IF(ISBETWEEN(B9594, 20, 29), ""Young"", ""Other""))"),"Other")</f>
        <v>Other</v>
      </c>
    </row>
    <row r="9595" hidden="1">
      <c r="A9595" s="40">
        <v>27857.0</v>
      </c>
      <c r="B9595" s="39">
        <f t="shared" si="1"/>
        <v>45</v>
      </c>
      <c r="C9595" s="39" t="str">
        <f>IFERROR(__xludf.DUMMYFUNCTION("IF(ISBETWEEN(B9595,60,69), ""Old"", IF(ISBETWEEN(B9595, 20, 29), ""Young"", ""Other""))"),"Other")</f>
        <v>Other</v>
      </c>
    </row>
    <row r="9596" hidden="1">
      <c r="A9596" s="40">
        <v>27858.0</v>
      </c>
      <c r="B9596" s="39">
        <f t="shared" si="1"/>
        <v>45</v>
      </c>
      <c r="C9596" s="39" t="str">
        <f>IFERROR(__xludf.DUMMYFUNCTION("IF(ISBETWEEN(B9596,60,69), ""Old"", IF(ISBETWEEN(B9596, 20, 29), ""Young"", ""Other""))"),"Other")</f>
        <v>Other</v>
      </c>
    </row>
    <row r="9597" hidden="1">
      <c r="A9597" s="40">
        <v>27859.0</v>
      </c>
      <c r="B9597" s="39">
        <f t="shared" si="1"/>
        <v>45</v>
      </c>
      <c r="C9597" s="39" t="str">
        <f>IFERROR(__xludf.DUMMYFUNCTION("IF(ISBETWEEN(B9597,60,69), ""Old"", IF(ISBETWEEN(B9597, 20, 29), ""Young"", ""Other""))"),"Other")</f>
        <v>Other</v>
      </c>
    </row>
    <row r="9598" hidden="1">
      <c r="A9598" s="40">
        <v>27860.0</v>
      </c>
      <c r="B9598" s="39">
        <f t="shared" si="1"/>
        <v>45</v>
      </c>
      <c r="C9598" s="39" t="str">
        <f>IFERROR(__xludf.DUMMYFUNCTION("IF(ISBETWEEN(B9598,60,69), ""Old"", IF(ISBETWEEN(B9598, 20, 29), ""Young"", ""Other""))"),"Other")</f>
        <v>Other</v>
      </c>
    </row>
    <row r="9599" hidden="1">
      <c r="A9599" s="40">
        <v>27861.0</v>
      </c>
      <c r="B9599" s="39">
        <f t="shared" si="1"/>
        <v>45</v>
      </c>
      <c r="C9599" s="39" t="str">
        <f>IFERROR(__xludf.DUMMYFUNCTION("IF(ISBETWEEN(B9599,60,69), ""Old"", IF(ISBETWEEN(B9599, 20, 29), ""Young"", ""Other""))"),"Other")</f>
        <v>Other</v>
      </c>
    </row>
    <row r="9600" hidden="1">
      <c r="A9600" s="40">
        <v>27862.0</v>
      </c>
      <c r="B9600" s="39">
        <f t="shared" si="1"/>
        <v>45</v>
      </c>
      <c r="C9600" s="39" t="str">
        <f>IFERROR(__xludf.DUMMYFUNCTION("IF(ISBETWEEN(B9600,60,69), ""Old"", IF(ISBETWEEN(B9600, 20, 29), ""Young"", ""Other""))"),"Other")</f>
        <v>Other</v>
      </c>
    </row>
    <row r="9601" hidden="1">
      <c r="A9601" s="40">
        <v>27863.0</v>
      </c>
      <c r="B9601" s="39">
        <f t="shared" si="1"/>
        <v>45</v>
      </c>
      <c r="C9601" s="39" t="str">
        <f>IFERROR(__xludf.DUMMYFUNCTION("IF(ISBETWEEN(B9601,60,69), ""Old"", IF(ISBETWEEN(B9601, 20, 29), ""Young"", ""Other""))"),"Other")</f>
        <v>Other</v>
      </c>
    </row>
    <row r="9602" hidden="1">
      <c r="A9602" s="40">
        <v>27864.0</v>
      </c>
      <c r="B9602" s="39">
        <f t="shared" si="1"/>
        <v>45</v>
      </c>
      <c r="C9602" s="39" t="str">
        <f>IFERROR(__xludf.DUMMYFUNCTION("IF(ISBETWEEN(B9602,60,69), ""Old"", IF(ISBETWEEN(B9602, 20, 29), ""Young"", ""Other""))"),"Other")</f>
        <v>Other</v>
      </c>
    </row>
    <row r="9603" hidden="1">
      <c r="A9603" s="40">
        <v>27865.0</v>
      </c>
      <c r="B9603" s="39">
        <f t="shared" si="1"/>
        <v>45</v>
      </c>
      <c r="C9603" s="39" t="str">
        <f>IFERROR(__xludf.DUMMYFUNCTION("IF(ISBETWEEN(B9603,60,69), ""Old"", IF(ISBETWEEN(B9603, 20, 29), ""Young"", ""Other""))"),"Other")</f>
        <v>Other</v>
      </c>
    </row>
    <row r="9604" hidden="1">
      <c r="A9604" s="40">
        <v>27866.0</v>
      </c>
      <c r="B9604" s="39">
        <f t="shared" si="1"/>
        <v>45</v>
      </c>
      <c r="C9604" s="39" t="str">
        <f>IFERROR(__xludf.DUMMYFUNCTION("IF(ISBETWEEN(B9604,60,69), ""Old"", IF(ISBETWEEN(B9604, 20, 29), ""Young"", ""Other""))"),"Other")</f>
        <v>Other</v>
      </c>
    </row>
    <row r="9605" hidden="1">
      <c r="A9605" s="40">
        <v>27867.0</v>
      </c>
      <c r="B9605" s="39">
        <f t="shared" si="1"/>
        <v>45</v>
      </c>
      <c r="C9605" s="39" t="str">
        <f>IFERROR(__xludf.DUMMYFUNCTION("IF(ISBETWEEN(B9605,60,69), ""Old"", IF(ISBETWEEN(B9605, 20, 29), ""Young"", ""Other""))"),"Other")</f>
        <v>Other</v>
      </c>
    </row>
    <row r="9606" hidden="1">
      <c r="A9606" s="40">
        <v>27868.0</v>
      </c>
      <c r="B9606" s="39">
        <f t="shared" si="1"/>
        <v>45</v>
      </c>
      <c r="C9606" s="39" t="str">
        <f>IFERROR(__xludf.DUMMYFUNCTION("IF(ISBETWEEN(B9606,60,69), ""Old"", IF(ISBETWEEN(B9606, 20, 29), ""Young"", ""Other""))"),"Other")</f>
        <v>Other</v>
      </c>
    </row>
    <row r="9607" hidden="1">
      <c r="A9607" s="40">
        <v>27869.0</v>
      </c>
      <c r="B9607" s="39">
        <f t="shared" si="1"/>
        <v>45</v>
      </c>
      <c r="C9607" s="39" t="str">
        <f>IFERROR(__xludf.DUMMYFUNCTION("IF(ISBETWEEN(B9607,60,69), ""Old"", IF(ISBETWEEN(B9607, 20, 29), ""Young"", ""Other""))"),"Other")</f>
        <v>Other</v>
      </c>
    </row>
    <row r="9608" hidden="1">
      <c r="A9608" s="40">
        <v>27870.0</v>
      </c>
      <c r="B9608" s="39">
        <f t="shared" si="1"/>
        <v>45</v>
      </c>
      <c r="C9608" s="39" t="str">
        <f>IFERROR(__xludf.DUMMYFUNCTION("IF(ISBETWEEN(B9608,60,69), ""Old"", IF(ISBETWEEN(B9608, 20, 29), ""Young"", ""Other""))"),"Other")</f>
        <v>Other</v>
      </c>
    </row>
    <row r="9609" hidden="1">
      <c r="A9609" s="40">
        <v>27871.0</v>
      </c>
      <c r="B9609" s="39">
        <f t="shared" si="1"/>
        <v>45</v>
      </c>
      <c r="C9609" s="39" t="str">
        <f>IFERROR(__xludf.DUMMYFUNCTION("IF(ISBETWEEN(B9609,60,69), ""Old"", IF(ISBETWEEN(B9609, 20, 29), ""Young"", ""Other""))"),"Other")</f>
        <v>Other</v>
      </c>
    </row>
    <row r="9610" hidden="1">
      <c r="A9610" s="40">
        <v>27872.0</v>
      </c>
      <c r="B9610" s="39">
        <f t="shared" si="1"/>
        <v>45</v>
      </c>
      <c r="C9610" s="39" t="str">
        <f>IFERROR(__xludf.DUMMYFUNCTION("IF(ISBETWEEN(B9610,60,69), ""Old"", IF(ISBETWEEN(B9610, 20, 29), ""Young"", ""Other""))"),"Other")</f>
        <v>Other</v>
      </c>
    </row>
    <row r="9611" hidden="1">
      <c r="A9611" s="40">
        <v>27873.0</v>
      </c>
      <c r="B9611" s="39">
        <f t="shared" si="1"/>
        <v>45</v>
      </c>
      <c r="C9611" s="39" t="str">
        <f>IFERROR(__xludf.DUMMYFUNCTION("IF(ISBETWEEN(B9611,60,69), ""Old"", IF(ISBETWEEN(B9611, 20, 29), ""Young"", ""Other""))"),"Other")</f>
        <v>Other</v>
      </c>
    </row>
    <row r="9612" hidden="1">
      <c r="A9612" s="40">
        <v>27874.0</v>
      </c>
      <c r="B9612" s="39">
        <f t="shared" si="1"/>
        <v>45</v>
      </c>
      <c r="C9612" s="39" t="str">
        <f>IFERROR(__xludf.DUMMYFUNCTION("IF(ISBETWEEN(B9612,60,69), ""Old"", IF(ISBETWEEN(B9612, 20, 29), ""Young"", ""Other""))"),"Other")</f>
        <v>Other</v>
      </c>
    </row>
    <row r="9613" hidden="1">
      <c r="A9613" s="40">
        <v>27875.0</v>
      </c>
      <c r="B9613" s="39">
        <f t="shared" si="1"/>
        <v>45</v>
      </c>
      <c r="C9613" s="39" t="str">
        <f>IFERROR(__xludf.DUMMYFUNCTION("IF(ISBETWEEN(B9613,60,69), ""Old"", IF(ISBETWEEN(B9613, 20, 29), ""Young"", ""Other""))"),"Other")</f>
        <v>Other</v>
      </c>
    </row>
    <row r="9614" hidden="1">
      <c r="A9614" s="40">
        <v>27876.0</v>
      </c>
      <c r="B9614" s="39">
        <f t="shared" si="1"/>
        <v>45</v>
      </c>
      <c r="C9614" s="39" t="str">
        <f>IFERROR(__xludf.DUMMYFUNCTION("IF(ISBETWEEN(B9614,60,69), ""Old"", IF(ISBETWEEN(B9614, 20, 29), ""Young"", ""Other""))"),"Other")</f>
        <v>Other</v>
      </c>
    </row>
    <row r="9615" hidden="1">
      <c r="A9615" s="40">
        <v>27877.0</v>
      </c>
      <c r="B9615" s="39">
        <f t="shared" si="1"/>
        <v>45</v>
      </c>
      <c r="C9615" s="39" t="str">
        <f>IFERROR(__xludf.DUMMYFUNCTION("IF(ISBETWEEN(B9615,60,69), ""Old"", IF(ISBETWEEN(B9615, 20, 29), ""Young"", ""Other""))"),"Other")</f>
        <v>Other</v>
      </c>
    </row>
    <row r="9616" hidden="1">
      <c r="A9616" s="40">
        <v>27878.0</v>
      </c>
      <c r="B9616" s="39">
        <f t="shared" si="1"/>
        <v>45</v>
      </c>
      <c r="C9616" s="39" t="str">
        <f>IFERROR(__xludf.DUMMYFUNCTION("IF(ISBETWEEN(B9616,60,69), ""Old"", IF(ISBETWEEN(B9616, 20, 29), ""Young"", ""Other""))"),"Other")</f>
        <v>Other</v>
      </c>
    </row>
    <row r="9617" hidden="1">
      <c r="A9617" s="40">
        <v>27879.0</v>
      </c>
      <c r="B9617" s="39">
        <f t="shared" si="1"/>
        <v>45</v>
      </c>
      <c r="C9617" s="39" t="str">
        <f>IFERROR(__xludf.DUMMYFUNCTION("IF(ISBETWEEN(B9617,60,69), ""Old"", IF(ISBETWEEN(B9617, 20, 29), ""Young"", ""Other""))"),"Other")</f>
        <v>Other</v>
      </c>
    </row>
    <row r="9618" hidden="1">
      <c r="A9618" s="40">
        <v>27880.0</v>
      </c>
      <c r="B9618" s="39">
        <f t="shared" si="1"/>
        <v>45</v>
      </c>
      <c r="C9618" s="39" t="str">
        <f>IFERROR(__xludf.DUMMYFUNCTION("IF(ISBETWEEN(B9618,60,69), ""Old"", IF(ISBETWEEN(B9618, 20, 29), ""Young"", ""Other""))"),"Other")</f>
        <v>Other</v>
      </c>
    </row>
    <row r="9619" hidden="1">
      <c r="A9619" s="40">
        <v>27881.0</v>
      </c>
      <c r="B9619" s="39">
        <f t="shared" si="1"/>
        <v>45</v>
      </c>
      <c r="C9619" s="39" t="str">
        <f>IFERROR(__xludf.DUMMYFUNCTION("IF(ISBETWEEN(B9619,60,69), ""Old"", IF(ISBETWEEN(B9619, 20, 29), ""Young"", ""Other""))"),"Other")</f>
        <v>Other</v>
      </c>
    </row>
    <row r="9620" hidden="1">
      <c r="A9620" s="40">
        <v>27882.0</v>
      </c>
      <c r="B9620" s="39">
        <f t="shared" si="1"/>
        <v>45</v>
      </c>
      <c r="C9620" s="39" t="str">
        <f>IFERROR(__xludf.DUMMYFUNCTION("IF(ISBETWEEN(B9620,60,69), ""Old"", IF(ISBETWEEN(B9620, 20, 29), ""Young"", ""Other""))"),"Other")</f>
        <v>Other</v>
      </c>
    </row>
    <row r="9621" hidden="1">
      <c r="A9621" s="40">
        <v>27883.0</v>
      </c>
      <c r="B9621" s="39">
        <f t="shared" si="1"/>
        <v>45</v>
      </c>
      <c r="C9621" s="39" t="str">
        <f>IFERROR(__xludf.DUMMYFUNCTION("IF(ISBETWEEN(B9621,60,69), ""Old"", IF(ISBETWEEN(B9621, 20, 29), ""Young"", ""Other""))"),"Other")</f>
        <v>Other</v>
      </c>
    </row>
    <row r="9622" hidden="1">
      <c r="A9622" s="40">
        <v>27884.0</v>
      </c>
      <c r="B9622" s="39">
        <f t="shared" si="1"/>
        <v>45</v>
      </c>
      <c r="C9622" s="39" t="str">
        <f>IFERROR(__xludf.DUMMYFUNCTION("IF(ISBETWEEN(B9622,60,69), ""Old"", IF(ISBETWEEN(B9622, 20, 29), ""Young"", ""Other""))"),"Other")</f>
        <v>Other</v>
      </c>
    </row>
    <row r="9623" hidden="1">
      <c r="A9623" s="40">
        <v>27885.0</v>
      </c>
      <c r="B9623" s="39">
        <f t="shared" si="1"/>
        <v>45</v>
      </c>
      <c r="C9623" s="39" t="str">
        <f>IFERROR(__xludf.DUMMYFUNCTION("IF(ISBETWEEN(B9623,60,69), ""Old"", IF(ISBETWEEN(B9623, 20, 29), ""Young"", ""Other""))"),"Other")</f>
        <v>Other</v>
      </c>
    </row>
    <row r="9624" hidden="1">
      <c r="A9624" s="40">
        <v>27886.0</v>
      </c>
      <c r="B9624" s="39">
        <f t="shared" si="1"/>
        <v>45</v>
      </c>
      <c r="C9624" s="39" t="str">
        <f>IFERROR(__xludf.DUMMYFUNCTION("IF(ISBETWEEN(B9624,60,69), ""Old"", IF(ISBETWEEN(B9624, 20, 29), ""Young"", ""Other""))"),"Other")</f>
        <v>Other</v>
      </c>
    </row>
    <row r="9625" hidden="1">
      <c r="A9625" s="40">
        <v>27887.0</v>
      </c>
      <c r="B9625" s="39">
        <f t="shared" si="1"/>
        <v>45</v>
      </c>
      <c r="C9625" s="39" t="str">
        <f>IFERROR(__xludf.DUMMYFUNCTION("IF(ISBETWEEN(B9625,60,69), ""Old"", IF(ISBETWEEN(B9625, 20, 29), ""Young"", ""Other""))"),"Other")</f>
        <v>Other</v>
      </c>
    </row>
    <row r="9626" hidden="1">
      <c r="A9626" s="40">
        <v>27888.0</v>
      </c>
      <c r="B9626" s="39">
        <f t="shared" si="1"/>
        <v>45</v>
      </c>
      <c r="C9626" s="39" t="str">
        <f>IFERROR(__xludf.DUMMYFUNCTION("IF(ISBETWEEN(B9626,60,69), ""Old"", IF(ISBETWEEN(B9626, 20, 29), ""Young"", ""Other""))"),"Other")</f>
        <v>Other</v>
      </c>
    </row>
    <row r="9627" hidden="1">
      <c r="A9627" s="40">
        <v>27889.0</v>
      </c>
      <c r="B9627" s="39">
        <f t="shared" si="1"/>
        <v>45</v>
      </c>
      <c r="C9627" s="39" t="str">
        <f>IFERROR(__xludf.DUMMYFUNCTION("IF(ISBETWEEN(B9627,60,69), ""Old"", IF(ISBETWEEN(B9627, 20, 29), ""Young"", ""Other""))"),"Other")</f>
        <v>Other</v>
      </c>
    </row>
    <row r="9628" hidden="1">
      <c r="A9628" s="40">
        <v>27890.0</v>
      </c>
      <c r="B9628" s="39">
        <f t="shared" si="1"/>
        <v>45</v>
      </c>
      <c r="C9628" s="39" t="str">
        <f>IFERROR(__xludf.DUMMYFUNCTION("IF(ISBETWEEN(B9628,60,69), ""Old"", IF(ISBETWEEN(B9628, 20, 29), ""Young"", ""Other""))"),"Other")</f>
        <v>Other</v>
      </c>
    </row>
    <row r="9629" hidden="1">
      <c r="A9629" s="40">
        <v>27891.0</v>
      </c>
      <c r="B9629" s="39">
        <f t="shared" si="1"/>
        <v>45</v>
      </c>
      <c r="C9629" s="39" t="str">
        <f>IFERROR(__xludf.DUMMYFUNCTION("IF(ISBETWEEN(B9629,60,69), ""Old"", IF(ISBETWEEN(B9629, 20, 29), ""Young"", ""Other""))"),"Other")</f>
        <v>Other</v>
      </c>
    </row>
    <row r="9630" hidden="1">
      <c r="A9630" s="40">
        <v>27892.0</v>
      </c>
      <c r="B9630" s="39">
        <f t="shared" si="1"/>
        <v>45</v>
      </c>
      <c r="C9630" s="39" t="str">
        <f>IFERROR(__xludf.DUMMYFUNCTION("IF(ISBETWEEN(B9630,60,69), ""Old"", IF(ISBETWEEN(B9630, 20, 29), ""Young"", ""Other""))"),"Other")</f>
        <v>Other</v>
      </c>
    </row>
    <row r="9631" hidden="1">
      <c r="A9631" s="40">
        <v>27893.0</v>
      </c>
      <c r="B9631" s="39">
        <f t="shared" si="1"/>
        <v>45</v>
      </c>
      <c r="C9631" s="39" t="str">
        <f>IFERROR(__xludf.DUMMYFUNCTION("IF(ISBETWEEN(B9631,60,69), ""Old"", IF(ISBETWEEN(B9631, 20, 29), ""Young"", ""Other""))"),"Other")</f>
        <v>Other</v>
      </c>
    </row>
    <row r="9632" hidden="1">
      <c r="A9632" s="40">
        <v>27894.0</v>
      </c>
      <c r="B9632" s="39">
        <f t="shared" si="1"/>
        <v>45</v>
      </c>
      <c r="C9632" s="39" t="str">
        <f>IFERROR(__xludf.DUMMYFUNCTION("IF(ISBETWEEN(B9632,60,69), ""Old"", IF(ISBETWEEN(B9632, 20, 29), ""Young"", ""Other""))"),"Other")</f>
        <v>Other</v>
      </c>
    </row>
    <row r="9633" hidden="1">
      <c r="A9633" s="40">
        <v>27895.0</v>
      </c>
      <c r="B9633" s="39">
        <f t="shared" si="1"/>
        <v>45</v>
      </c>
      <c r="C9633" s="39" t="str">
        <f>IFERROR(__xludf.DUMMYFUNCTION("IF(ISBETWEEN(B9633,60,69), ""Old"", IF(ISBETWEEN(B9633, 20, 29), ""Young"", ""Other""))"),"Other")</f>
        <v>Other</v>
      </c>
    </row>
    <row r="9634" hidden="1">
      <c r="A9634" s="40">
        <v>27896.0</v>
      </c>
      <c r="B9634" s="39">
        <f t="shared" si="1"/>
        <v>45</v>
      </c>
      <c r="C9634" s="39" t="str">
        <f>IFERROR(__xludf.DUMMYFUNCTION("IF(ISBETWEEN(B9634,60,69), ""Old"", IF(ISBETWEEN(B9634, 20, 29), ""Young"", ""Other""))"),"Other")</f>
        <v>Other</v>
      </c>
    </row>
    <row r="9635" hidden="1">
      <c r="A9635" s="40">
        <v>27897.0</v>
      </c>
      <c r="B9635" s="39">
        <f t="shared" si="1"/>
        <v>45</v>
      </c>
      <c r="C9635" s="39" t="str">
        <f>IFERROR(__xludf.DUMMYFUNCTION("IF(ISBETWEEN(B9635,60,69), ""Old"", IF(ISBETWEEN(B9635, 20, 29), ""Young"", ""Other""))"),"Other")</f>
        <v>Other</v>
      </c>
    </row>
    <row r="9636" hidden="1">
      <c r="A9636" s="40">
        <v>27898.0</v>
      </c>
      <c r="B9636" s="39">
        <f t="shared" si="1"/>
        <v>45</v>
      </c>
      <c r="C9636" s="39" t="str">
        <f>IFERROR(__xludf.DUMMYFUNCTION("IF(ISBETWEEN(B9636,60,69), ""Old"", IF(ISBETWEEN(B9636, 20, 29), ""Young"", ""Other""))"),"Other")</f>
        <v>Other</v>
      </c>
    </row>
    <row r="9637" hidden="1">
      <c r="A9637" s="40">
        <v>27899.0</v>
      </c>
      <c r="B9637" s="39">
        <f t="shared" si="1"/>
        <v>45</v>
      </c>
      <c r="C9637" s="39" t="str">
        <f>IFERROR(__xludf.DUMMYFUNCTION("IF(ISBETWEEN(B9637,60,69), ""Old"", IF(ISBETWEEN(B9637, 20, 29), ""Young"", ""Other""))"),"Other")</f>
        <v>Other</v>
      </c>
    </row>
    <row r="9638" hidden="1">
      <c r="A9638" s="40">
        <v>27900.0</v>
      </c>
      <c r="B9638" s="39">
        <f t="shared" si="1"/>
        <v>45</v>
      </c>
      <c r="C9638" s="39" t="str">
        <f>IFERROR(__xludf.DUMMYFUNCTION("IF(ISBETWEEN(B9638,60,69), ""Old"", IF(ISBETWEEN(B9638, 20, 29), ""Young"", ""Other""))"),"Other")</f>
        <v>Other</v>
      </c>
    </row>
    <row r="9639" hidden="1">
      <c r="A9639" s="40">
        <v>27901.0</v>
      </c>
      <c r="B9639" s="39">
        <f t="shared" si="1"/>
        <v>45</v>
      </c>
      <c r="C9639" s="39" t="str">
        <f>IFERROR(__xludf.DUMMYFUNCTION("IF(ISBETWEEN(B9639,60,69), ""Old"", IF(ISBETWEEN(B9639, 20, 29), ""Young"", ""Other""))"),"Other")</f>
        <v>Other</v>
      </c>
    </row>
    <row r="9640" hidden="1">
      <c r="A9640" s="40">
        <v>27902.0</v>
      </c>
      <c r="B9640" s="39">
        <f t="shared" si="1"/>
        <v>45</v>
      </c>
      <c r="C9640" s="39" t="str">
        <f>IFERROR(__xludf.DUMMYFUNCTION("IF(ISBETWEEN(B9640,60,69), ""Old"", IF(ISBETWEEN(B9640, 20, 29), ""Young"", ""Other""))"),"Other")</f>
        <v>Other</v>
      </c>
    </row>
    <row r="9641" hidden="1">
      <c r="A9641" s="40">
        <v>27903.0</v>
      </c>
      <c r="B9641" s="39">
        <f t="shared" si="1"/>
        <v>45</v>
      </c>
      <c r="C9641" s="39" t="str">
        <f>IFERROR(__xludf.DUMMYFUNCTION("IF(ISBETWEEN(B9641,60,69), ""Old"", IF(ISBETWEEN(B9641, 20, 29), ""Young"", ""Other""))"),"Other")</f>
        <v>Other</v>
      </c>
    </row>
    <row r="9642" hidden="1">
      <c r="A9642" s="40">
        <v>27904.0</v>
      </c>
      <c r="B9642" s="39">
        <f t="shared" si="1"/>
        <v>45</v>
      </c>
      <c r="C9642" s="39" t="str">
        <f>IFERROR(__xludf.DUMMYFUNCTION("IF(ISBETWEEN(B9642,60,69), ""Old"", IF(ISBETWEEN(B9642, 20, 29), ""Young"", ""Other""))"),"Other")</f>
        <v>Other</v>
      </c>
    </row>
    <row r="9643" hidden="1">
      <c r="A9643" s="40">
        <v>27905.0</v>
      </c>
      <c r="B9643" s="39">
        <f t="shared" si="1"/>
        <v>45</v>
      </c>
      <c r="C9643" s="39" t="str">
        <f>IFERROR(__xludf.DUMMYFUNCTION("IF(ISBETWEEN(B9643,60,69), ""Old"", IF(ISBETWEEN(B9643, 20, 29), ""Young"", ""Other""))"),"Other")</f>
        <v>Other</v>
      </c>
    </row>
    <row r="9644" hidden="1">
      <c r="A9644" s="40">
        <v>27906.0</v>
      </c>
      <c r="B9644" s="39">
        <f t="shared" si="1"/>
        <v>45</v>
      </c>
      <c r="C9644" s="39" t="str">
        <f>IFERROR(__xludf.DUMMYFUNCTION("IF(ISBETWEEN(B9644,60,69), ""Old"", IF(ISBETWEEN(B9644, 20, 29), ""Young"", ""Other""))"),"Other")</f>
        <v>Other</v>
      </c>
    </row>
    <row r="9645" hidden="1">
      <c r="A9645" s="40">
        <v>27907.0</v>
      </c>
      <c r="B9645" s="39">
        <f t="shared" si="1"/>
        <v>45</v>
      </c>
      <c r="C9645" s="39" t="str">
        <f>IFERROR(__xludf.DUMMYFUNCTION("IF(ISBETWEEN(B9645,60,69), ""Old"", IF(ISBETWEEN(B9645, 20, 29), ""Young"", ""Other""))"),"Other")</f>
        <v>Other</v>
      </c>
    </row>
    <row r="9646" hidden="1">
      <c r="A9646" s="40">
        <v>27908.0</v>
      </c>
      <c r="B9646" s="39">
        <f t="shared" si="1"/>
        <v>45</v>
      </c>
      <c r="C9646" s="39" t="str">
        <f>IFERROR(__xludf.DUMMYFUNCTION("IF(ISBETWEEN(B9646,60,69), ""Old"", IF(ISBETWEEN(B9646, 20, 29), ""Young"", ""Other""))"),"Other")</f>
        <v>Other</v>
      </c>
    </row>
    <row r="9647" hidden="1">
      <c r="A9647" s="40">
        <v>27909.0</v>
      </c>
      <c r="B9647" s="39">
        <f t="shared" si="1"/>
        <v>45</v>
      </c>
      <c r="C9647" s="39" t="str">
        <f>IFERROR(__xludf.DUMMYFUNCTION("IF(ISBETWEEN(B9647,60,69), ""Old"", IF(ISBETWEEN(B9647, 20, 29), ""Young"", ""Other""))"),"Other")</f>
        <v>Other</v>
      </c>
    </row>
    <row r="9648" hidden="1">
      <c r="A9648" s="40">
        <v>27910.0</v>
      </c>
      <c r="B9648" s="39">
        <f t="shared" si="1"/>
        <v>45</v>
      </c>
      <c r="C9648" s="39" t="str">
        <f>IFERROR(__xludf.DUMMYFUNCTION("IF(ISBETWEEN(B9648,60,69), ""Old"", IF(ISBETWEEN(B9648, 20, 29), ""Young"", ""Other""))"),"Other")</f>
        <v>Other</v>
      </c>
    </row>
    <row r="9649" hidden="1">
      <c r="A9649" s="40">
        <v>27911.0</v>
      </c>
      <c r="B9649" s="39">
        <f t="shared" si="1"/>
        <v>45</v>
      </c>
      <c r="C9649" s="39" t="str">
        <f>IFERROR(__xludf.DUMMYFUNCTION("IF(ISBETWEEN(B9649,60,69), ""Old"", IF(ISBETWEEN(B9649, 20, 29), ""Young"", ""Other""))"),"Other")</f>
        <v>Other</v>
      </c>
    </row>
    <row r="9650" hidden="1">
      <c r="A9650" s="40">
        <v>27912.0</v>
      </c>
      <c r="B9650" s="39">
        <f t="shared" si="1"/>
        <v>45</v>
      </c>
      <c r="C9650" s="39" t="str">
        <f>IFERROR(__xludf.DUMMYFUNCTION("IF(ISBETWEEN(B9650,60,69), ""Old"", IF(ISBETWEEN(B9650, 20, 29), ""Young"", ""Other""))"),"Other")</f>
        <v>Other</v>
      </c>
    </row>
    <row r="9651" hidden="1">
      <c r="A9651" s="40">
        <v>27913.0</v>
      </c>
      <c r="B9651" s="39">
        <f t="shared" si="1"/>
        <v>45</v>
      </c>
      <c r="C9651" s="39" t="str">
        <f>IFERROR(__xludf.DUMMYFUNCTION("IF(ISBETWEEN(B9651,60,69), ""Old"", IF(ISBETWEEN(B9651, 20, 29), ""Young"", ""Other""))"),"Other")</f>
        <v>Other</v>
      </c>
    </row>
    <row r="9652" hidden="1">
      <c r="A9652" s="40">
        <v>27914.0</v>
      </c>
      <c r="B9652" s="39">
        <f t="shared" si="1"/>
        <v>45</v>
      </c>
      <c r="C9652" s="39" t="str">
        <f>IFERROR(__xludf.DUMMYFUNCTION("IF(ISBETWEEN(B9652,60,69), ""Old"", IF(ISBETWEEN(B9652, 20, 29), ""Young"", ""Other""))"),"Other")</f>
        <v>Other</v>
      </c>
    </row>
    <row r="9653" hidden="1">
      <c r="A9653" s="40">
        <v>27915.0</v>
      </c>
      <c r="B9653" s="39">
        <f t="shared" si="1"/>
        <v>45</v>
      </c>
      <c r="C9653" s="39" t="str">
        <f>IFERROR(__xludf.DUMMYFUNCTION("IF(ISBETWEEN(B9653,60,69), ""Old"", IF(ISBETWEEN(B9653, 20, 29), ""Young"", ""Other""))"),"Other")</f>
        <v>Other</v>
      </c>
    </row>
    <row r="9654" hidden="1">
      <c r="A9654" s="40">
        <v>27916.0</v>
      </c>
      <c r="B9654" s="39">
        <f t="shared" si="1"/>
        <v>45</v>
      </c>
      <c r="C9654" s="39" t="str">
        <f>IFERROR(__xludf.DUMMYFUNCTION("IF(ISBETWEEN(B9654,60,69), ""Old"", IF(ISBETWEEN(B9654, 20, 29), ""Young"", ""Other""))"),"Other")</f>
        <v>Other</v>
      </c>
    </row>
    <row r="9655" hidden="1">
      <c r="A9655" s="40">
        <v>27917.0</v>
      </c>
      <c r="B9655" s="39">
        <f t="shared" si="1"/>
        <v>45</v>
      </c>
      <c r="C9655" s="39" t="str">
        <f>IFERROR(__xludf.DUMMYFUNCTION("IF(ISBETWEEN(B9655,60,69), ""Old"", IF(ISBETWEEN(B9655, 20, 29), ""Young"", ""Other""))"),"Other")</f>
        <v>Other</v>
      </c>
    </row>
    <row r="9656" hidden="1">
      <c r="A9656" s="40">
        <v>27918.0</v>
      </c>
      <c r="B9656" s="39">
        <f t="shared" si="1"/>
        <v>45</v>
      </c>
      <c r="C9656" s="39" t="str">
        <f>IFERROR(__xludf.DUMMYFUNCTION("IF(ISBETWEEN(B9656,60,69), ""Old"", IF(ISBETWEEN(B9656, 20, 29), ""Young"", ""Other""))"),"Other")</f>
        <v>Other</v>
      </c>
    </row>
    <row r="9657" hidden="1">
      <c r="A9657" s="40">
        <v>27919.0</v>
      </c>
      <c r="B9657" s="39">
        <f t="shared" si="1"/>
        <v>45</v>
      </c>
      <c r="C9657" s="39" t="str">
        <f>IFERROR(__xludf.DUMMYFUNCTION("IF(ISBETWEEN(B9657,60,69), ""Old"", IF(ISBETWEEN(B9657, 20, 29), ""Young"", ""Other""))"),"Other")</f>
        <v>Other</v>
      </c>
    </row>
    <row r="9658" hidden="1">
      <c r="A9658" s="40">
        <v>27920.0</v>
      </c>
      <c r="B9658" s="39">
        <f t="shared" si="1"/>
        <v>45</v>
      </c>
      <c r="C9658" s="39" t="str">
        <f>IFERROR(__xludf.DUMMYFUNCTION("IF(ISBETWEEN(B9658,60,69), ""Old"", IF(ISBETWEEN(B9658, 20, 29), ""Young"", ""Other""))"),"Other")</f>
        <v>Other</v>
      </c>
    </row>
    <row r="9659" hidden="1">
      <c r="A9659" s="40">
        <v>27921.0</v>
      </c>
      <c r="B9659" s="39">
        <f t="shared" si="1"/>
        <v>45</v>
      </c>
      <c r="C9659" s="39" t="str">
        <f>IFERROR(__xludf.DUMMYFUNCTION("IF(ISBETWEEN(B9659,60,69), ""Old"", IF(ISBETWEEN(B9659, 20, 29), ""Young"", ""Other""))"),"Other")</f>
        <v>Other</v>
      </c>
    </row>
    <row r="9660" hidden="1">
      <c r="A9660" s="40">
        <v>27922.0</v>
      </c>
      <c r="B9660" s="39">
        <f t="shared" si="1"/>
        <v>45</v>
      </c>
      <c r="C9660" s="39" t="str">
        <f>IFERROR(__xludf.DUMMYFUNCTION("IF(ISBETWEEN(B9660,60,69), ""Old"", IF(ISBETWEEN(B9660, 20, 29), ""Young"", ""Other""))"),"Other")</f>
        <v>Other</v>
      </c>
    </row>
    <row r="9661" hidden="1">
      <c r="A9661" s="40">
        <v>27923.0</v>
      </c>
      <c r="B9661" s="39">
        <f t="shared" si="1"/>
        <v>45</v>
      </c>
      <c r="C9661" s="39" t="str">
        <f>IFERROR(__xludf.DUMMYFUNCTION("IF(ISBETWEEN(B9661,60,69), ""Old"", IF(ISBETWEEN(B9661, 20, 29), ""Young"", ""Other""))"),"Other")</f>
        <v>Other</v>
      </c>
    </row>
    <row r="9662" hidden="1">
      <c r="A9662" s="40">
        <v>27924.0</v>
      </c>
      <c r="B9662" s="39">
        <f t="shared" si="1"/>
        <v>45</v>
      </c>
      <c r="C9662" s="39" t="str">
        <f>IFERROR(__xludf.DUMMYFUNCTION("IF(ISBETWEEN(B9662,60,69), ""Old"", IF(ISBETWEEN(B9662, 20, 29), ""Young"", ""Other""))"),"Other")</f>
        <v>Other</v>
      </c>
    </row>
    <row r="9663" hidden="1">
      <c r="A9663" s="40">
        <v>27925.0</v>
      </c>
      <c r="B9663" s="39">
        <f t="shared" si="1"/>
        <v>45</v>
      </c>
      <c r="C9663" s="39" t="str">
        <f>IFERROR(__xludf.DUMMYFUNCTION("IF(ISBETWEEN(B9663,60,69), ""Old"", IF(ISBETWEEN(B9663, 20, 29), ""Young"", ""Other""))"),"Other")</f>
        <v>Other</v>
      </c>
    </row>
    <row r="9664" hidden="1">
      <c r="A9664" s="40">
        <v>27926.0</v>
      </c>
      <c r="B9664" s="39">
        <f t="shared" si="1"/>
        <v>45</v>
      </c>
      <c r="C9664" s="39" t="str">
        <f>IFERROR(__xludf.DUMMYFUNCTION("IF(ISBETWEEN(B9664,60,69), ""Old"", IF(ISBETWEEN(B9664, 20, 29), ""Young"", ""Other""))"),"Other")</f>
        <v>Other</v>
      </c>
    </row>
    <row r="9665" hidden="1">
      <c r="A9665" s="40">
        <v>27927.0</v>
      </c>
      <c r="B9665" s="39">
        <f t="shared" si="1"/>
        <v>45</v>
      </c>
      <c r="C9665" s="39" t="str">
        <f>IFERROR(__xludf.DUMMYFUNCTION("IF(ISBETWEEN(B9665,60,69), ""Old"", IF(ISBETWEEN(B9665, 20, 29), ""Young"", ""Other""))"),"Other")</f>
        <v>Other</v>
      </c>
    </row>
    <row r="9666" hidden="1">
      <c r="A9666" s="40">
        <v>27928.0</v>
      </c>
      <c r="B9666" s="39">
        <f t="shared" si="1"/>
        <v>45</v>
      </c>
      <c r="C9666" s="39" t="str">
        <f>IFERROR(__xludf.DUMMYFUNCTION("IF(ISBETWEEN(B9666,60,69), ""Old"", IF(ISBETWEEN(B9666, 20, 29), ""Young"", ""Other""))"),"Other")</f>
        <v>Other</v>
      </c>
    </row>
    <row r="9667" hidden="1">
      <c r="A9667" s="40">
        <v>27929.0</v>
      </c>
      <c r="B9667" s="39">
        <f t="shared" si="1"/>
        <v>45</v>
      </c>
      <c r="C9667" s="39" t="str">
        <f>IFERROR(__xludf.DUMMYFUNCTION("IF(ISBETWEEN(B9667,60,69), ""Old"", IF(ISBETWEEN(B9667, 20, 29), ""Young"", ""Other""))"),"Other")</f>
        <v>Other</v>
      </c>
    </row>
    <row r="9668" hidden="1">
      <c r="A9668" s="40">
        <v>27930.0</v>
      </c>
      <c r="B9668" s="39">
        <f t="shared" si="1"/>
        <v>45</v>
      </c>
      <c r="C9668" s="39" t="str">
        <f>IFERROR(__xludf.DUMMYFUNCTION("IF(ISBETWEEN(B9668,60,69), ""Old"", IF(ISBETWEEN(B9668, 20, 29), ""Young"", ""Other""))"),"Other")</f>
        <v>Other</v>
      </c>
    </row>
    <row r="9669" hidden="1">
      <c r="A9669" s="40">
        <v>27931.0</v>
      </c>
      <c r="B9669" s="39">
        <f t="shared" si="1"/>
        <v>45</v>
      </c>
      <c r="C9669" s="39" t="str">
        <f>IFERROR(__xludf.DUMMYFUNCTION("IF(ISBETWEEN(B9669,60,69), ""Old"", IF(ISBETWEEN(B9669, 20, 29), ""Young"", ""Other""))"),"Other")</f>
        <v>Other</v>
      </c>
    </row>
    <row r="9670" hidden="1">
      <c r="A9670" s="40">
        <v>27932.0</v>
      </c>
      <c r="B9670" s="39">
        <f t="shared" si="1"/>
        <v>45</v>
      </c>
      <c r="C9670" s="39" t="str">
        <f>IFERROR(__xludf.DUMMYFUNCTION("IF(ISBETWEEN(B9670,60,69), ""Old"", IF(ISBETWEEN(B9670, 20, 29), ""Young"", ""Other""))"),"Other")</f>
        <v>Other</v>
      </c>
    </row>
    <row r="9671" hidden="1">
      <c r="A9671" s="40">
        <v>27933.0</v>
      </c>
      <c r="B9671" s="39">
        <f t="shared" si="1"/>
        <v>45</v>
      </c>
      <c r="C9671" s="39" t="str">
        <f>IFERROR(__xludf.DUMMYFUNCTION("IF(ISBETWEEN(B9671,60,69), ""Old"", IF(ISBETWEEN(B9671, 20, 29), ""Young"", ""Other""))"),"Other")</f>
        <v>Other</v>
      </c>
    </row>
    <row r="9672" hidden="1">
      <c r="A9672" s="40">
        <v>27934.0</v>
      </c>
      <c r="B9672" s="39">
        <f t="shared" si="1"/>
        <v>45</v>
      </c>
      <c r="C9672" s="39" t="str">
        <f>IFERROR(__xludf.DUMMYFUNCTION("IF(ISBETWEEN(B9672,60,69), ""Old"", IF(ISBETWEEN(B9672, 20, 29), ""Young"", ""Other""))"),"Other")</f>
        <v>Other</v>
      </c>
    </row>
    <row r="9673" hidden="1">
      <c r="A9673" s="40">
        <v>27935.0</v>
      </c>
      <c r="B9673" s="39">
        <f t="shared" si="1"/>
        <v>45</v>
      </c>
      <c r="C9673" s="39" t="str">
        <f>IFERROR(__xludf.DUMMYFUNCTION("IF(ISBETWEEN(B9673,60,69), ""Old"", IF(ISBETWEEN(B9673, 20, 29), ""Young"", ""Other""))"),"Other")</f>
        <v>Other</v>
      </c>
    </row>
    <row r="9674" hidden="1">
      <c r="A9674" s="40">
        <v>27936.0</v>
      </c>
      <c r="B9674" s="39">
        <f t="shared" si="1"/>
        <v>45</v>
      </c>
      <c r="C9674" s="39" t="str">
        <f>IFERROR(__xludf.DUMMYFUNCTION("IF(ISBETWEEN(B9674,60,69), ""Old"", IF(ISBETWEEN(B9674, 20, 29), ""Young"", ""Other""))"),"Other")</f>
        <v>Other</v>
      </c>
    </row>
    <row r="9675" hidden="1">
      <c r="A9675" s="40">
        <v>27937.0</v>
      </c>
      <c r="B9675" s="39">
        <f t="shared" si="1"/>
        <v>45</v>
      </c>
      <c r="C9675" s="39" t="str">
        <f>IFERROR(__xludf.DUMMYFUNCTION("IF(ISBETWEEN(B9675,60,69), ""Old"", IF(ISBETWEEN(B9675, 20, 29), ""Young"", ""Other""))"),"Other")</f>
        <v>Other</v>
      </c>
    </row>
    <row r="9676" hidden="1">
      <c r="A9676" s="40">
        <v>27938.0</v>
      </c>
      <c r="B9676" s="39">
        <f t="shared" si="1"/>
        <v>45</v>
      </c>
      <c r="C9676" s="39" t="str">
        <f>IFERROR(__xludf.DUMMYFUNCTION("IF(ISBETWEEN(B9676,60,69), ""Old"", IF(ISBETWEEN(B9676, 20, 29), ""Young"", ""Other""))"),"Other")</f>
        <v>Other</v>
      </c>
    </row>
    <row r="9677" hidden="1">
      <c r="A9677" s="40">
        <v>27939.0</v>
      </c>
      <c r="B9677" s="39">
        <f t="shared" si="1"/>
        <v>45</v>
      </c>
      <c r="C9677" s="39" t="str">
        <f>IFERROR(__xludf.DUMMYFUNCTION("IF(ISBETWEEN(B9677,60,69), ""Old"", IF(ISBETWEEN(B9677, 20, 29), ""Young"", ""Other""))"),"Other")</f>
        <v>Other</v>
      </c>
    </row>
    <row r="9678" hidden="1">
      <c r="A9678" s="40">
        <v>27940.0</v>
      </c>
      <c r="B9678" s="39">
        <f t="shared" si="1"/>
        <v>45</v>
      </c>
      <c r="C9678" s="39" t="str">
        <f>IFERROR(__xludf.DUMMYFUNCTION("IF(ISBETWEEN(B9678,60,69), ""Old"", IF(ISBETWEEN(B9678, 20, 29), ""Young"", ""Other""))"),"Other")</f>
        <v>Other</v>
      </c>
    </row>
    <row r="9679" hidden="1">
      <c r="A9679" s="40">
        <v>27941.0</v>
      </c>
      <c r="B9679" s="39">
        <f t="shared" si="1"/>
        <v>45</v>
      </c>
      <c r="C9679" s="39" t="str">
        <f>IFERROR(__xludf.DUMMYFUNCTION("IF(ISBETWEEN(B9679,60,69), ""Old"", IF(ISBETWEEN(B9679, 20, 29), ""Young"", ""Other""))"),"Other")</f>
        <v>Other</v>
      </c>
    </row>
    <row r="9680" hidden="1">
      <c r="A9680" s="40">
        <v>27942.0</v>
      </c>
      <c r="B9680" s="39">
        <f t="shared" si="1"/>
        <v>45</v>
      </c>
      <c r="C9680" s="39" t="str">
        <f>IFERROR(__xludf.DUMMYFUNCTION("IF(ISBETWEEN(B9680,60,69), ""Old"", IF(ISBETWEEN(B9680, 20, 29), ""Young"", ""Other""))"),"Other")</f>
        <v>Other</v>
      </c>
    </row>
    <row r="9681" hidden="1">
      <c r="A9681" s="40">
        <v>27943.0</v>
      </c>
      <c r="B9681" s="39">
        <f t="shared" si="1"/>
        <v>45</v>
      </c>
      <c r="C9681" s="39" t="str">
        <f>IFERROR(__xludf.DUMMYFUNCTION("IF(ISBETWEEN(B9681,60,69), ""Old"", IF(ISBETWEEN(B9681, 20, 29), ""Young"", ""Other""))"),"Other")</f>
        <v>Other</v>
      </c>
    </row>
    <row r="9682" hidden="1">
      <c r="A9682" s="40">
        <v>27944.0</v>
      </c>
      <c r="B9682" s="39">
        <f t="shared" si="1"/>
        <v>45</v>
      </c>
      <c r="C9682" s="39" t="str">
        <f>IFERROR(__xludf.DUMMYFUNCTION("IF(ISBETWEEN(B9682,60,69), ""Old"", IF(ISBETWEEN(B9682, 20, 29), ""Young"", ""Other""))"),"Other")</f>
        <v>Other</v>
      </c>
    </row>
    <row r="9683" hidden="1">
      <c r="A9683" s="40">
        <v>27945.0</v>
      </c>
      <c r="B9683" s="39">
        <f t="shared" si="1"/>
        <v>45</v>
      </c>
      <c r="C9683" s="39" t="str">
        <f>IFERROR(__xludf.DUMMYFUNCTION("IF(ISBETWEEN(B9683,60,69), ""Old"", IF(ISBETWEEN(B9683, 20, 29), ""Young"", ""Other""))"),"Other")</f>
        <v>Other</v>
      </c>
    </row>
    <row r="9684" hidden="1">
      <c r="A9684" s="40">
        <v>27946.0</v>
      </c>
      <c r="B9684" s="39">
        <f t="shared" si="1"/>
        <v>45</v>
      </c>
      <c r="C9684" s="39" t="str">
        <f>IFERROR(__xludf.DUMMYFUNCTION("IF(ISBETWEEN(B9684,60,69), ""Old"", IF(ISBETWEEN(B9684, 20, 29), ""Young"", ""Other""))"),"Other")</f>
        <v>Other</v>
      </c>
    </row>
    <row r="9685" hidden="1">
      <c r="A9685" s="40">
        <v>27947.0</v>
      </c>
      <c r="B9685" s="39">
        <f t="shared" si="1"/>
        <v>45</v>
      </c>
      <c r="C9685" s="39" t="str">
        <f>IFERROR(__xludf.DUMMYFUNCTION("IF(ISBETWEEN(B9685,60,69), ""Old"", IF(ISBETWEEN(B9685, 20, 29), ""Young"", ""Other""))"),"Other")</f>
        <v>Other</v>
      </c>
    </row>
    <row r="9686" hidden="1">
      <c r="A9686" s="40">
        <v>27948.0</v>
      </c>
      <c r="B9686" s="39">
        <f t="shared" si="1"/>
        <v>45</v>
      </c>
      <c r="C9686" s="39" t="str">
        <f>IFERROR(__xludf.DUMMYFUNCTION("IF(ISBETWEEN(B9686,60,69), ""Old"", IF(ISBETWEEN(B9686, 20, 29), ""Young"", ""Other""))"),"Other")</f>
        <v>Other</v>
      </c>
    </row>
    <row r="9687" hidden="1">
      <c r="A9687" s="40">
        <v>27949.0</v>
      </c>
      <c r="B9687" s="39">
        <f t="shared" si="1"/>
        <v>45</v>
      </c>
      <c r="C9687" s="39" t="str">
        <f>IFERROR(__xludf.DUMMYFUNCTION("IF(ISBETWEEN(B9687,60,69), ""Old"", IF(ISBETWEEN(B9687, 20, 29), ""Young"", ""Other""))"),"Other")</f>
        <v>Other</v>
      </c>
    </row>
    <row r="9688" hidden="1">
      <c r="A9688" s="40">
        <v>27950.0</v>
      </c>
      <c r="B9688" s="39">
        <f t="shared" si="1"/>
        <v>45</v>
      </c>
      <c r="C9688" s="39" t="str">
        <f>IFERROR(__xludf.DUMMYFUNCTION("IF(ISBETWEEN(B9688,60,69), ""Old"", IF(ISBETWEEN(B9688, 20, 29), ""Young"", ""Other""))"),"Other")</f>
        <v>Other</v>
      </c>
    </row>
    <row r="9689" hidden="1">
      <c r="A9689" s="40">
        <v>27951.0</v>
      </c>
      <c r="B9689" s="39">
        <f t="shared" si="1"/>
        <v>45</v>
      </c>
      <c r="C9689" s="39" t="str">
        <f>IFERROR(__xludf.DUMMYFUNCTION("IF(ISBETWEEN(B9689,60,69), ""Old"", IF(ISBETWEEN(B9689, 20, 29), ""Young"", ""Other""))"),"Other")</f>
        <v>Other</v>
      </c>
    </row>
    <row r="9690" hidden="1">
      <c r="A9690" s="40">
        <v>27952.0</v>
      </c>
      <c r="B9690" s="39">
        <f t="shared" si="1"/>
        <v>45</v>
      </c>
      <c r="C9690" s="39" t="str">
        <f>IFERROR(__xludf.DUMMYFUNCTION("IF(ISBETWEEN(B9690,60,69), ""Old"", IF(ISBETWEEN(B9690, 20, 29), ""Young"", ""Other""))"),"Other")</f>
        <v>Other</v>
      </c>
    </row>
    <row r="9691" hidden="1">
      <c r="A9691" s="40">
        <v>27953.0</v>
      </c>
      <c r="B9691" s="39">
        <f t="shared" si="1"/>
        <v>45</v>
      </c>
      <c r="C9691" s="39" t="str">
        <f>IFERROR(__xludf.DUMMYFUNCTION("IF(ISBETWEEN(B9691,60,69), ""Old"", IF(ISBETWEEN(B9691, 20, 29), ""Young"", ""Other""))"),"Other")</f>
        <v>Other</v>
      </c>
    </row>
    <row r="9692" hidden="1">
      <c r="A9692" s="40">
        <v>27954.0</v>
      </c>
      <c r="B9692" s="39">
        <f t="shared" si="1"/>
        <v>45</v>
      </c>
      <c r="C9692" s="39" t="str">
        <f>IFERROR(__xludf.DUMMYFUNCTION("IF(ISBETWEEN(B9692,60,69), ""Old"", IF(ISBETWEEN(B9692, 20, 29), ""Young"", ""Other""))"),"Other")</f>
        <v>Other</v>
      </c>
    </row>
    <row r="9693" hidden="1">
      <c r="A9693" s="40">
        <v>27955.0</v>
      </c>
      <c r="B9693" s="39">
        <f t="shared" si="1"/>
        <v>45</v>
      </c>
      <c r="C9693" s="39" t="str">
        <f>IFERROR(__xludf.DUMMYFUNCTION("IF(ISBETWEEN(B9693,60,69), ""Old"", IF(ISBETWEEN(B9693, 20, 29), ""Young"", ""Other""))"),"Other")</f>
        <v>Other</v>
      </c>
    </row>
    <row r="9694" hidden="1">
      <c r="A9694" s="40">
        <v>27956.0</v>
      </c>
      <c r="B9694" s="39">
        <f t="shared" si="1"/>
        <v>45</v>
      </c>
      <c r="C9694" s="39" t="str">
        <f>IFERROR(__xludf.DUMMYFUNCTION("IF(ISBETWEEN(B9694,60,69), ""Old"", IF(ISBETWEEN(B9694, 20, 29), ""Young"", ""Other""))"),"Other")</f>
        <v>Other</v>
      </c>
    </row>
    <row r="9695" hidden="1">
      <c r="A9695" s="40">
        <v>27957.0</v>
      </c>
      <c r="B9695" s="39">
        <f t="shared" si="1"/>
        <v>45</v>
      </c>
      <c r="C9695" s="39" t="str">
        <f>IFERROR(__xludf.DUMMYFUNCTION("IF(ISBETWEEN(B9695,60,69), ""Old"", IF(ISBETWEEN(B9695, 20, 29), ""Young"", ""Other""))"),"Other")</f>
        <v>Other</v>
      </c>
    </row>
    <row r="9696" hidden="1">
      <c r="A9696" s="40">
        <v>27958.0</v>
      </c>
      <c r="B9696" s="39">
        <f t="shared" si="1"/>
        <v>45</v>
      </c>
      <c r="C9696" s="39" t="str">
        <f>IFERROR(__xludf.DUMMYFUNCTION("IF(ISBETWEEN(B9696,60,69), ""Old"", IF(ISBETWEEN(B9696, 20, 29), ""Young"", ""Other""))"),"Other")</f>
        <v>Other</v>
      </c>
    </row>
    <row r="9697" hidden="1">
      <c r="A9697" s="40">
        <v>27959.0</v>
      </c>
      <c r="B9697" s="39">
        <f t="shared" si="1"/>
        <v>45</v>
      </c>
      <c r="C9697" s="39" t="str">
        <f>IFERROR(__xludf.DUMMYFUNCTION("IF(ISBETWEEN(B9697,60,69), ""Old"", IF(ISBETWEEN(B9697, 20, 29), ""Young"", ""Other""))"),"Other")</f>
        <v>Other</v>
      </c>
    </row>
    <row r="9698" hidden="1">
      <c r="A9698" s="40">
        <v>27960.0</v>
      </c>
      <c r="B9698" s="39">
        <f t="shared" si="1"/>
        <v>45</v>
      </c>
      <c r="C9698" s="39" t="str">
        <f>IFERROR(__xludf.DUMMYFUNCTION("IF(ISBETWEEN(B9698,60,69), ""Old"", IF(ISBETWEEN(B9698, 20, 29), ""Young"", ""Other""))"),"Other")</f>
        <v>Other</v>
      </c>
    </row>
    <row r="9699" hidden="1">
      <c r="A9699" s="40">
        <v>27961.0</v>
      </c>
      <c r="B9699" s="39">
        <f t="shared" si="1"/>
        <v>45</v>
      </c>
      <c r="C9699" s="39" t="str">
        <f>IFERROR(__xludf.DUMMYFUNCTION("IF(ISBETWEEN(B9699,60,69), ""Old"", IF(ISBETWEEN(B9699, 20, 29), ""Young"", ""Other""))"),"Other")</f>
        <v>Other</v>
      </c>
    </row>
    <row r="9700" hidden="1">
      <c r="A9700" s="40">
        <v>27962.0</v>
      </c>
      <c r="B9700" s="39">
        <f t="shared" si="1"/>
        <v>45</v>
      </c>
      <c r="C9700" s="39" t="str">
        <f>IFERROR(__xludf.DUMMYFUNCTION("IF(ISBETWEEN(B9700,60,69), ""Old"", IF(ISBETWEEN(B9700, 20, 29), ""Young"", ""Other""))"),"Other")</f>
        <v>Other</v>
      </c>
    </row>
    <row r="9701" hidden="1">
      <c r="A9701" s="40">
        <v>27963.0</v>
      </c>
      <c r="B9701" s="39">
        <f t="shared" si="1"/>
        <v>45</v>
      </c>
      <c r="C9701" s="39" t="str">
        <f>IFERROR(__xludf.DUMMYFUNCTION("IF(ISBETWEEN(B9701,60,69), ""Old"", IF(ISBETWEEN(B9701, 20, 29), ""Young"", ""Other""))"),"Other")</f>
        <v>Other</v>
      </c>
    </row>
    <row r="9702" hidden="1">
      <c r="A9702" s="40">
        <v>27964.0</v>
      </c>
      <c r="B9702" s="39">
        <f t="shared" si="1"/>
        <v>45</v>
      </c>
      <c r="C9702" s="39" t="str">
        <f>IFERROR(__xludf.DUMMYFUNCTION("IF(ISBETWEEN(B9702,60,69), ""Old"", IF(ISBETWEEN(B9702, 20, 29), ""Young"", ""Other""))"),"Other")</f>
        <v>Other</v>
      </c>
    </row>
    <row r="9703" hidden="1">
      <c r="A9703" s="40">
        <v>27965.0</v>
      </c>
      <c r="B9703" s="39">
        <f t="shared" si="1"/>
        <v>45</v>
      </c>
      <c r="C9703" s="39" t="str">
        <f>IFERROR(__xludf.DUMMYFUNCTION("IF(ISBETWEEN(B9703,60,69), ""Old"", IF(ISBETWEEN(B9703, 20, 29), ""Young"", ""Other""))"),"Other")</f>
        <v>Other</v>
      </c>
    </row>
    <row r="9704" hidden="1">
      <c r="A9704" s="40">
        <v>27966.0</v>
      </c>
      <c r="B9704" s="39">
        <f t="shared" si="1"/>
        <v>45</v>
      </c>
      <c r="C9704" s="39" t="str">
        <f>IFERROR(__xludf.DUMMYFUNCTION("IF(ISBETWEEN(B9704,60,69), ""Old"", IF(ISBETWEEN(B9704, 20, 29), ""Young"", ""Other""))"),"Other")</f>
        <v>Other</v>
      </c>
    </row>
    <row r="9705" hidden="1">
      <c r="A9705" s="40">
        <v>27967.0</v>
      </c>
      <c r="B9705" s="39">
        <f t="shared" si="1"/>
        <v>45</v>
      </c>
      <c r="C9705" s="39" t="str">
        <f>IFERROR(__xludf.DUMMYFUNCTION("IF(ISBETWEEN(B9705,60,69), ""Old"", IF(ISBETWEEN(B9705, 20, 29), ""Young"", ""Other""))"),"Other")</f>
        <v>Other</v>
      </c>
    </row>
    <row r="9706" hidden="1">
      <c r="A9706" s="40">
        <v>27968.0</v>
      </c>
      <c r="B9706" s="39">
        <f t="shared" si="1"/>
        <v>45</v>
      </c>
      <c r="C9706" s="39" t="str">
        <f>IFERROR(__xludf.DUMMYFUNCTION("IF(ISBETWEEN(B9706,60,69), ""Old"", IF(ISBETWEEN(B9706, 20, 29), ""Young"", ""Other""))"),"Other")</f>
        <v>Other</v>
      </c>
    </row>
    <row r="9707" hidden="1">
      <c r="A9707" s="40">
        <v>27969.0</v>
      </c>
      <c r="B9707" s="39">
        <f t="shared" si="1"/>
        <v>45</v>
      </c>
      <c r="C9707" s="39" t="str">
        <f>IFERROR(__xludf.DUMMYFUNCTION("IF(ISBETWEEN(B9707,60,69), ""Old"", IF(ISBETWEEN(B9707, 20, 29), ""Young"", ""Other""))"),"Other")</f>
        <v>Other</v>
      </c>
    </row>
    <row r="9708" hidden="1">
      <c r="A9708" s="40">
        <v>27970.0</v>
      </c>
      <c r="B9708" s="39">
        <f t="shared" si="1"/>
        <v>45</v>
      </c>
      <c r="C9708" s="39" t="str">
        <f>IFERROR(__xludf.DUMMYFUNCTION("IF(ISBETWEEN(B9708,60,69), ""Old"", IF(ISBETWEEN(B9708, 20, 29), ""Young"", ""Other""))"),"Other")</f>
        <v>Other</v>
      </c>
    </row>
    <row r="9709" hidden="1">
      <c r="A9709" s="40">
        <v>27971.0</v>
      </c>
      <c r="B9709" s="39">
        <f t="shared" si="1"/>
        <v>45</v>
      </c>
      <c r="C9709" s="39" t="str">
        <f>IFERROR(__xludf.DUMMYFUNCTION("IF(ISBETWEEN(B9709,60,69), ""Old"", IF(ISBETWEEN(B9709, 20, 29), ""Young"", ""Other""))"),"Other")</f>
        <v>Other</v>
      </c>
    </row>
    <row r="9710" hidden="1">
      <c r="A9710" s="40">
        <v>27972.0</v>
      </c>
      <c r="B9710" s="39">
        <f t="shared" si="1"/>
        <v>45</v>
      </c>
      <c r="C9710" s="39" t="str">
        <f>IFERROR(__xludf.DUMMYFUNCTION("IF(ISBETWEEN(B9710,60,69), ""Old"", IF(ISBETWEEN(B9710, 20, 29), ""Young"", ""Other""))"),"Other")</f>
        <v>Other</v>
      </c>
    </row>
    <row r="9711" hidden="1">
      <c r="A9711" s="40">
        <v>27973.0</v>
      </c>
      <c r="B9711" s="39">
        <f t="shared" si="1"/>
        <v>45</v>
      </c>
      <c r="C9711" s="39" t="str">
        <f>IFERROR(__xludf.DUMMYFUNCTION("IF(ISBETWEEN(B9711,60,69), ""Old"", IF(ISBETWEEN(B9711, 20, 29), ""Young"", ""Other""))"),"Other")</f>
        <v>Other</v>
      </c>
    </row>
    <row r="9712" hidden="1">
      <c r="A9712" s="40">
        <v>27974.0</v>
      </c>
      <c r="B9712" s="39">
        <f t="shared" si="1"/>
        <v>45</v>
      </c>
      <c r="C9712" s="39" t="str">
        <f>IFERROR(__xludf.DUMMYFUNCTION("IF(ISBETWEEN(B9712,60,69), ""Old"", IF(ISBETWEEN(B9712, 20, 29), ""Young"", ""Other""))"),"Other")</f>
        <v>Other</v>
      </c>
    </row>
    <row r="9713" hidden="1">
      <c r="A9713" s="40">
        <v>27975.0</v>
      </c>
      <c r="B9713" s="39">
        <f t="shared" si="1"/>
        <v>45</v>
      </c>
      <c r="C9713" s="39" t="str">
        <f>IFERROR(__xludf.DUMMYFUNCTION("IF(ISBETWEEN(B9713,60,69), ""Old"", IF(ISBETWEEN(B9713, 20, 29), ""Young"", ""Other""))"),"Other")</f>
        <v>Other</v>
      </c>
    </row>
    <row r="9714" hidden="1">
      <c r="A9714" s="40">
        <v>27976.0</v>
      </c>
      <c r="B9714" s="39">
        <f t="shared" si="1"/>
        <v>45</v>
      </c>
      <c r="C9714" s="39" t="str">
        <f>IFERROR(__xludf.DUMMYFUNCTION("IF(ISBETWEEN(B9714,60,69), ""Old"", IF(ISBETWEEN(B9714, 20, 29), ""Young"", ""Other""))"),"Other")</f>
        <v>Other</v>
      </c>
    </row>
    <row r="9715" hidden="1">
      <c r="A9715" s="40">
        <v>27977.0</v>
      </c>
      <c r="B9715" s="39">
        <f t="shared" si="1"/>
        <v>45</v>
      </c>
      <c r="C9715" s="39" t="str">
        <f>IFERROR(__xludf.DUMMYFUNCTION("IF(ISBETWEEN(B9715,60,69), ""Old"", IF(ISBETWEEN(B9715, 20, 29), ""Young"", ""Other""))"),"Other")</f>
        <v>Other</v>
      </c>
    </row>
    <row r="9716" hidden="1">
      <c r="A9716" s="40">
        <v>27978.0</v>
      </c>
      <c r="B9716" s="39">
        <f t="shared" si="1"/>
        <v>45</v>
      </c>
      <c r="C9716" s="39" t="str">
        <f>IFERROR(__xludf.DUMMYFUNCTION("IF(ISBETWEEN(B9716,60,69), ""Old"", IF(ISBETWEEN(B9716, 20, 29), ""Young"", ""Other""))"),"Other")</f>
        <v>Other</v>
      </c>
    </row>
    <row r="9717" hidden="1">
      <c r="A9717" s="40">
        <v>27979.0</v>
      </c>
      <c r="B9717" s="39">
        <f t="shared" si="1"/>
        <v>45</v>
      </c>
      <c r="C9717" s="39" t="str">
        <f>IFERROR(__xludf.DUMMYFUNCTION("IF(ISBETWEEN(B9717,60,69), ""Old"", IF(ISBETWEEN(B9717, 20, 29), ""Young"", ""Other""))"),"Other")</f>
        <v>Other</v>
      </c>
    </row>
    <row r="9718" hidden="1">
      <c r="A9718" s="40">
        <v>27980.0</v>
      </c>
      <c r="B9718" s="39">
        <f t="shared" si="1"/>
        <v>45</v>
      </c>
      <c r="C9718" s="39" t="str">
        <f>IFERROR(__xludf.DUMMYFUNCTION("IF(ISBETWEEN(B9718,60,69), ""Old"", IF(ISBETWEEN(B9718, 20, 29), ""Young"", ""Other""))"),"Other")</f>
        <v>Other</v>
      </c>
    </row>
    <row r="9719" hidden="1">
      <c r="A9719" s="40">
        <v>27981.0</v>
      </c>
      <c r="B9719" s="39">
        <f t="shared" si="1"/>
        <v>45</v>
      </c>
      <c r="C9719" s="39" t="str">
        <f>IFERROR(__xludf.DUMMYFUNCTION("IF(ISBETWEEN(B9719,60,69), ""Old"", IF(ISBETWEEN(B9719, 20, 29), ""Young"", ""Other""))"),"Other")</f>
        <v>Other</v>
      </c>
    </row>
    <row r="9720" hidden="1">
      <c r="A9720" s="40">
        <v>27982.0</v>
      </c>
      <c r="B9720" s="39">
        <f t="shared" si="1"/>
        <v>45</v>
      </c>
      <c r="C9720" s="39" t="str">
        <f>IFERROR(__xludf.DUMMYFUNCTION("IF(ISBETWEEN(B9720,60,69), ""Old"", IF(ISBETWEEN(B9720, 20, 29), ""Young"", ""Other""))"),"Other")</f>
        <v>Other</v>
      </c>
    </row>
    <row r="9721" hidden="1">
      <c r="A9721" s="40">
        <v>27983.0</v>
      </c>
      <c r="B9721" s="39">
        <f t="shared" si="1"/>
        <v>45</v>
      </c>
      <c r="C9721" s="39" t="str">
        <f>IFERROR(__xludf.DUMMYFUNCTION("IF(ISBETWEEN(B9721,60,69), ""Old"", IF(ISBETWEEN(B9721, 20, 29), ""Young"", ""Other""))"),"Other")</f>
        <v>Other</v>
      </c>
    </row>
    <row r="9722" hidden="1">
      <c r="A9722" s="40">
        <v>27984.0</v>
      </c>
      <c r="B9722" s="39">
        <f t="shared" si="1"/>
        <v>45</v>
      </c>
      <c r="C9722" s="39" t="str">
        <f>IFERROR(__xludf.DUMMYFUNCTION("IF(ISBETWEEN(B9722,60,69), ""Old"", IF(ISBETWEEN(B9722, 20, 29), ""Young"", ""Other""))"),"Other")</f>
        <v>Other</v>
      </c>
    </row>
    <row r="9723" hidden="1">
      <c r="A9723" s="40">
        <v>27985.0</v>
      </c>
      <c r="B9723" s="39">
        <f t="shared" si="1"/>
        <v>45</v>
      </c>
      <c r="C9723" s="39" t="str">
        <f>IFERROR(__xludf.DUMMYFUNCTION("IF(ISBETWEEN(B9723,60,69), ""Old"", IF(ISBETWEEN(B9723, 20, 29), ""Young"", ""Other""))"),"Other")</f>
        <v>Other</v>
      </c>
    </row>
    <row r="9724" hidden="1">
      <c r="A9724" s="40">
        <v>27986.0</v>
      </c>
      <c r="B9724" s="39">
        <f t="shared" si="1"/>
        <v>45</v>
      </c>
      <c r="C9724" s="39" t="str">
        <f>IFERROR(__xludf.DUMMYFUNCTION("IF(ISBETWEEN(B9724,60,69), ""Old"", IF(ISBETWEEN(B9724, 20, 29), ""Young"", ""Other""))"),"Other")</f>
        <v>Other</v>
      </c>
    </row>
    <row r="9725" hidden="1">
      <c r="A9725" s="40">
        <v>27987.0</v>
      </c>
      <c r="B9725" s="39">
        <f t="shared" si="1"/>
        <v>45</v>
      </c>
      <c r="C9725" s="39" t="str">
        <f>IFERROR(__xludf.DUMMYFUNCTION("IF(ISBETWEEN(B9725,60,69), ""Old"", IF(ISBETWEEN(B9725, 20, 29), ""Young"", ""Other""))"),"Other")</f>
        <v>Other</v>
      </c>
    </row>
    <row r="9726" hidden="1">
      <c r="A9726" s="40">
        <v>27988.0</v>
      </c>
      <c r="B9726" s="39">
        <f t="shared" si="1"/>
        <v>45</v>
      </c>
      <c r="C9726" s="39" t="str">
        <f>IFERROR(__xludf.DUMMYFUNCTION("IF(ISBETWEEN(B9726,60,69), ""Old"", IF(ISBETWEEN(B9726, 20, 29), ""Young"", ""Other""))"),"Other")</f>
        <v>Other</v>
      </c>
    </row>
    <row r="9727" hidden="1">
      <c r="A9727" s="40">
        <v>27989.0</v>
      </c>
      <c r="B9727" s="39">
        <f t="shared" si="1"/>
        <v>45</v>
      </c>
      <c r="C9727" s="39" t="str">
        <f>IFERROR(__xludf.DUMMYFUNCTION("IF(ISBETWEEN(B9727,60,69), ""Old"", IF(ISBETWEEN(B9727, 20, 29), ""Young"", ""Other""))"),"Other")</f>
        <v>Other</v>
      </c>
    </row>
    <row r="9728" hidden="1">
      <c r="A9728" s="40">
        <v>27990.0</v>
      </c>
      <c r="B9728" s="39">
        <f t="shared" si="1"/>
        <v>45</v>
      </c>
      <c r="C9728" s="39" t="str">
        <f>IFERROR(__xludf.DUMMYFUNCTION("IF(ISBETWEEN(B9728,60,69), ""Old"", IF(ISBETWEEN(B9728, 20, 29), ""Young"", ""Other""))"),"Other")</f>
        <v>Other</v>
      </c>
    </row>
    <row r="9729" hidden="1">
      <c r="A9729" s="40">
        <v>27991.0</v>
      </c>
      <c r="B9729" s="39">
        <f t="shared" si="1"/>
        <v>45</v>
      </c>
      <c r="C9729" s="39" t="str">
        <f>IFERROR(__xludf.DUMMYFUNCTION("IF(ISBETWEEN(B9729,60,69), ""Old"", IF(ISBETWEEN(B9729, 20, 29), ""Young"", ""Other""))"),"Other")</f>
        <v>Other</v>
      </c>
    </row>
    <row r="9730" hidden="1">
      <c r="A9730" s="40">
        <v>27992.0</v>
      </c>
      <c r="B9730" s="39">
        <f t="shared" si="1"/>
        <v>45</v>
      </c>
      <c r="C9730" s="39" t="str">
        <f>IFERROR(__xludf.DUMMYFUNCTION("IF(ISBETWEEN(B9730,60,69), ""Old"", IF(ISBETWEEN(B9730, 20, 29), ""Young"", ""Other""))"),"Other")</f>
        <v>Other</v>
      </c>
    </row>
    <row r="9731" hidden="1">
      <c r="A9731" s="40">
        <v>27993.0</v>
      </c>
      <c r="B9731" s="39">
        <f t="shared" si="1"/>
        <v>45</v>
      </c>
      <c r="C9731" s="39" t="str">
        <f>IFERROR(__xludf.DUMMYFUNCTION("IF(ISBETWEEN(B9731,60,69), ""Old"", IF(ISBETWEEN(B9731, 20, 29), ""Young"", ""Other""))"),"Other")</f>
        <v>Other</v>
      </c>
    </row>
    <row r="9732" hidden="1">
      <c r="A9732" s="40">
        <v>27994.0</v>
      </c>
      <c r="B9732" s="39">
        <f t="shared" si="1"/>
        <v>45</v>
      </c>
      <c r="C9732" s="39" t="str">
        <f>IFERROR(__xludf.DUMMYFUNCTION("IF(ISBETWEEN(B9732,60,69), ""Old"", IF(ISBETWEEN(B9732, 20, 29), ""Young"", ""Other""))"),"Other")</f>
        <v>Other</v>
      </c>
    </row>
    <row r="9733" hidden="1">
      <c r="A9733" s="40">
        <v>27995.0</v>
      </c>
      <c r="B9733" s="39">
        <f t="shared" si="1"/>
        <v>45</v>
      </c>
      <c r="C9733" s="39" t="str">
        <f>IFERROR(__xludf.DUMMYFUNCTION("IF(ISBETWEEN(B9733,60,69), ""Old"", IF(ISBETWEEN(B9733, 20, 29), ""Young"", ""Other""))"),"Other")</f>
        <v>Other</v>
      </c>
    </row>
    <row r="9734" hidden="1">
      <c r="A9734" s="40">
        <v>27996.0</v>
      </c>
      <c r="B9734" s="39">
        <f t="shared" si="1"/>
        <v>45</v>
      </c>
      <c r="C9734" s="39" t="str">
        <f>IFERROR(__xludf.DUMMYFUNCTION("IF(ISBETWEEN(B9734,60,69), ""Old"", IF(ISBETWEEN(B9734, 20, 29), ""Young"", ""Other""))"),"Other")</f>
        <v>Other</v>
      </c>
    </row>
    <row r="9735" hidden="1">
      <c r="A9735" s="40">
        <v>27997.0</v>
      </c>
      <c r="B9735" s="39">
        <f t="shared" si="1"/>
        <v>45</v>
      </c>
      <c r="C9735" s="39" t="str">
        <f>IFERROR(__xludf.DUMMYFUNCTION("IF(ISBETWEEN(B9735,60,69), ""Old"", IF(ISBETWEEN(B9735, 20, 29), ""Young"", ""Other""))"),"Other")</f>
        <v>Other</v>
      </c>
    </row>
    <row r="9736" hidden="1">
      <c r="A9736" s="40">
        <v>27998.0</v>
      </c>
      <c r="B9736" s="39">
        <f t="shared" si="1"/>
        <v>45</v>
      </c>
      <c r="C9736" s="39" t="str">
        <f>IFERROR(__xludf.DUMMYFUNCTION("IF(ISBETWEEN(B9736,60,69), ""Old"", IF(ISBETWEEN(B9736, 20, 29), ""Young"", ""Other""))"),"Other")</f>
        <v>Other</v>
      </c>
    </row>
    <row r="9737" hidden="1">
      <c r="A9737" s="40">
        <v>27999.0</v>
      </c>
      <c r="B9737" s="39">
        <f t="shared" si="1"/>
        <v>45</v>
      </c>
      <c r="C9737" s="39" t="str">
        <f>IFERROR(__xludf.DUMMYFUNCTION("IF(ISBETWEEN(B9737,60,69), ""Old"", IF(ISBETWEEN(B9737, 20, 29), ""Young"", ""Other""))"),"Other")</f>
        <v>Other</v>
      </c>
    </row>
    <row r="9738" hidden="1">
      <c r="A9738" s="40">
        <v>28000.0</v>
      </c>
      <c r="B9738" s="39">
        <f t="shared" si="1"/>
        <v>45</v>
      </c>
      <c r="C9738" s="39" t="str">
        <f>IFERROR(__xludf.DUMMYFUNCTION("IF(ISBETWEEN(B9738,60,69), ""Old"", IF(ISBETWEEN(B9738, 20, 29), ""Young"", ""Other""))"),"Other")</f>
        <v>Other</v>
      </c>
    </row>
    <row r="9739" hidden="1">
      <c r="A9739" s="40">
        <v>28001.0</v>
      </c>
      <c r="B9739" s="39">
        <f t="shared" si="1"/>
        <v>45</v>
      </c>
      <c r="C9739" s="39" t="str">
        <f>IFERROR(__xludf.DUMMYFUNCTION("IF(ISBETWEEN(B9739,60,69), ""Old"", IF(ISBETWEEN(B9739, 20, 29), ""Young"", ""Other""))"),"Other")</f>
        <v>Other</v>
      </c>
    </row>
    <row r="9740" hidden="1">
      <c r="A9740" s="40">
        <v>28002.0</v>
      </c>
      <c r="B9740" s="39">
        <f t="shared" si="1"/>
        <v>45</v>
      </c>
      <c r="C9740" s="39" t="str">
        <f>IFERROR(__xludf.DUMMYFUNCTION("IF(ISBETWEEN(B9740,60,69), ""Old"", IF(ISBETWEEN(B9740, 20, 29), ""Young"", ""Other""))"),"Other")</f>
        <v>Other</v>
      </c>
    </row>
    <row r="9741" hidden="1">
      <c r="A9741" s="40">
        <v>28003.0</v>
      </c>
      <c r="B9741" s="39">
        <f t="shared" si="1"/>
        <v>45</v>
      </c>
      <c r="C9741" s="39" t="str">
        <f>IFERROR(__xludf.DUMMYFUNCTION("IF(ISBETWEEN(B9741,60,69), ""Old"", IF(ISBETWEEN(B9741, 20, 29), ""Young"", ""Other""))"),"Other")</f>
        <v>Other</v>
      </c>
    </row>
    <row r="9742" hidden="1">
      <c r="A9742" s="40">
        <v>28004.0</v>
      </c>
      <c r="B9742" s="39">
        <f t="shared" si="1"/>
        <v>45</v>
      </c>
      <c r="C9742" s="39" t="str">
        <f>IFERROR(__xludf.DUMMYFUNCTION("IF(ISBETWEEN(B9742,60,69), ""Old"", IF(ISBETWEEN(B9742, 20, 29), ""Young"", ""Other""))"),"Other")</f>
        <v>Other</v>
      </c>
    </row>
    <row r="9743" hidden="1">
      <c r="A9743" s="40">
        <v>28005.0</v>
      </c>
      <c r="B9743" s="39">
        <f t="shared" si="1"/>
        <v>45</v>
      </c>
      <c r="C9743" s="39" t="str">
        <f>IFERROR(__xludf.DUMMYFUNCTION("IF(ISBETWEEN(B9743,60,69), ""Old"", IF(ISBETWEEN(B9743, 20, 29), ""Young"", ""Other""))"),"Other")</f>
        <v>Other</v>
      </c>
    </row>
    <row r="9744" hidden="1">
      <c r="A9744" s="40">
        <v>28006.0</v>
      </c>
      <c r="B9744" s="39">
        <f t="shared" si="1"/>
        <v>45</v>
      </c>
      <c r="C9744" s="39" t="str">
        <f>IFERROR(__xludf.DUMMYFUNCTION("IF(ISBETWEEN(B9744,60,69), ""Old"", IF(ISBETWEEN(B9744, 20, 29), ""Young"", ""Other""))"),"Other")</f>
        <v>Other</v>
      </c>
    </row>
    <row r="9745" hidden="1">
      <c r="A9745" s="40">
        <v>28007.0</v>
      </c>
      <c r="B9745" s="39">
        <f t="shared" si="1"/>
        <v>45</v>
      </c>
      <c r="C9745" s="39" t="str">
        <f>IFERROR(__xludf.DUMMYFUNCTION("IF(ISBETWEEN(B9745,60,69), ""Old"", IF(ISBETWEEN(B9745, 20, 29), ""Young"", ""Other""))"),"Other")</f>
        <v>Other</v>
      </c>
    </row>
    <row r="9746" hidden="1">
      <c r="A9746" s="40">
        <v>28008.0</v>
      </c>
      <c r="B9746" s="39">
        <f t="shared" si="1"/>
        <v>45</v>
      </c>
      <c r="C9746" s="39" t="str">
        <f>IFERROR(__xludf.DUMMYFUNCTION("IF(ISBETWEEN(B9746,60,69), ""Old"", IF(ISBETWEEN(B9746, 20, 29), ""Young"", ""Other""))"),"Other")</f>
        <v>Other</v>
      </c>
    </row>
    <row r="9747" hidden="1">
      <c r="A9747" s="40">
        <v>28009.0</v>
      </c>
      <c r="B9747" s="39">
        <f t="shared" si="1"/>
        <v>45</v>
      </c>
      <c r="C9747" s="39" t="str">
        <f>IFERROR(__xludf.DUMMYFUNCTION("IF(ISBETWEEN(B9747,60,69), ""Old"", IF(ISBETWEEN(B9747, 20, 29), ""Young"", ""Other""))"),"Other")</f>
        <v>Other</v>
      </c>
    </row>
    <row r="9748" hidden="1">
      <c r="A9748" s="40">
        <v>28010.0</v>
      </c>
      <c r="B9748" s="39">
        <f t="shared" si="1"/>
        <v>45</v>
      </c>
      <c r="C9748" s="39" t="str">
        <f>IFERROR(__xludf.DUMMYFUNCTION("IF(ISBETWEEN(B9748,60,69), ""Old"", IF(ISBETWEEN(B9748, 20, 29), ""Young"", ""Other""))"),"Other")</f>
        <v>Other</v>
      </c>
    </row>
    <row r="9749" hidden="1">
      <c r="A9749" s="40">
        <v>28011.0</v>
      </c>
      <c r="B9749" s="39">
        <f t="shared" si="1"/>
        <v>45</v>
      </c>
      <c r="C9749" s="39" t="str">
        <f>IFERROR(__xludf.DUMMYFUNCTION("IF(ISBETWEEN(B9749,60,69), ""Old"", IF(ISBETWEEN(B9749, 20, 29), ""Young"", ""Other""))"),"Other")</f>
        <v>Other</v>
      </c>
    </row>
    <row r="9750" hidden="1">
      <c r="A9750" s="40">
        <v>28012.0</v>
      </c>
      <c r="B9750" s="39">
        <f t="shared" si="1"/>
        <v>45</v>
      </c>
      <c r="C9750" s="39" t="str">
        <f>IFERROR(__xludf.DUMMYFUNCTION("IF(ISBETWEEN(B9750,60,69), ""Old"", IF(ISBETWEEN(B9750, 20, 29), ""Young"", ""Other""))"),"Other")</f>
        <v>Other</v>
      </c>
    </row>
    <row r="9751" hidden="1">
      <c r="A9751" s="40">
        <v>28013.0</v>
      </c>
      <c r="B9751" s="39">
        <f t="shared" si="1"/>
        <v>45</v>
      </c>
      <c r="C9751" s="39" t="str">
        <f>IFERROR(__xludf.DUMMYFUNCTION("IF(ISBETWEEN(B9751,60,69), ""Old"", IF(ISBETWEEN(B9751, 20, 29), ""Young"", ""Other""))"),"Other")</f>
        <v>Other</v>
      </c>
    </row>
    <row r="9752" hidden="1">
      <c r="A9752" s="40">
        <v>28014.0</v>
      </c>
      <c r="B9752" s="39">
        <f t="shared" si="1"/>
        <v>45</v>
      </c>
      <c r="C9752" s="39" t="str">
        <f>IFERROR(__xludf.DUMMYFUNCTION("IF(ISBETWEEN(B9752,60,69), ""Old"", IF(ISBETWEEN(B9752, 20, 29), ""Young"", ""Other""))"),"Other")</f>
        <v>Other</v>
      </c>
    </row>
    <row r="9753" hidden="1">
      <c r="A9753" s="40">
        <v>28015.0</v>
      </c>
      <c r="B9753" s="39">
        <f t="shared" si="1"/>
        <v>45</v>
      </c>
      <c r="C9753" s="39" t="str">
        <f>IFERROR(__xludf.DUMMYFUNCTION("IF(ISBETWEEN(B9753,60,69), ""Old"", IF(ISBETWEEN(B9753, 20, 29), ""Young"", ""Other""))"),"Other")</f>
        <v>Other</v>
      </c>
    </row>
    <row r="9754" hidden="1">
      <c r="A9754" s="40">
        <v>28016.0</v>
      </c>
      <c r="B9754" s="39">
        <f t="shared" si="1"/>
        <v>45</v>
      </c>
      <c r="C9754" s="39" t="str">
        <f>IFERROR(__xludf.DUMMYFUNCTION("IF(ISBETWEEN(B9754,60,69), ""Old"", IF(ISBETWEEN(B9754, 20, 29), ""Young"", ""Other""))"),"Other")</f>
        <v>Other</v>
      </c>
    </row>
    <row r="9755" hidden="1">
      <c r="A9755" s="40">
        <v>28017.0</v>
      </c>
      <c r="B9755" s="39">
        <f t="shared" si="1"/>
        <v>45</v>
      </c>
      <c r="C9755" s="39" t="str">
        <f>IFERROR(__xludf.DUMMYFUNCTION("IF(ISBETWEEN(B9755,60,69), ""Old"", IF(ISBETWEEN(B9755, 20, 29), ""Young"", ""Other""))"),"Other")</f>
        <v>Other</v>
      </c>
    </row>
    <row r="9756" hidden="1">
      <c r="A9756" s="40">
        <v>28018.0</v>
      </c>
      <c r="B9756" s="39">
        <f t="shared" si="1"/>
        <v>45</v>
      </c>
      <c r="C9756" s="39" t="str">
        <f>IFERROR(__xludf.DUMMYFUNCTION("IF(ISBETWEEN(B9756,60,69), ""Old"", IF(ISBETWEEN(B9756, 20, 29), ""Young"", ""Other""))"),"Other")</f>
        <v>Other</v>
      </c>
    </row>
    <row r="9757" hidden="1">
      <c r="A9757" s="40">
        <v>28019.0</v>
      </c>
      <c r="B9757" s="39">
        <f t="shared" si="1"/>
        <v>45</v>
      </c>
      <c r="C9757" s="39" t="str">
        <f>IFERROR(__xludf.DUMMYFUNCTION("IF(ISBETWEEN(B9757,60,69), ""Old"", IF(ISBETWEEN(B9757, 20, 29), ""Young"", ""Other""))"),"Other")</f>
        <v>Other</v>
      </c>
    </row>
    <row r="9758" hidden="1">
      <c r="A9758" s="40">
        <v>28020.0</v>
      </c>
      <c r="B9758" s="39">
        <f t="shared" si="1"/>
        <v>45</v>
      </c>
      <c r="C9758" s="39" t="str">
        <f>IFERROR(__xludf.DUMMYFUNCTION("IF(ISBETWEEN(B9758,60,69), ""Old"", IF(ISBETWEEN(B9758, 20, 29), ""Young"", ""Other""))"),"Other")</f>
        <v>Other</v>
      </c>
    </row>
    <row r="9759" hidden="1">
      <c r="A9759" s="40">
        <v>28021.0</v>
      </c>
      <c r="B9759" s="39">
        <f t="shared" si="1"/>
        <v>45</v>
      </c>
      <c r="C9759" s="39" t="str">
        <f>IFERROR(__xludf.DUMMYFUNCTION("IF(ISBETWEEN(B9759,60,69), ""Old"", IF(ISBETWEEN(B9759, 20, 29), ""Young"", ""Other""))"),"Other")</f>
        <v>Other</v>
      </c>
    </row>
    <row r="9760" hidden="1">
      <c r="A9760" s="40">
        <v>28022.0</v>
      </c>
      <c r="B9760" s="39">
        <f t="shared" si="1"/>
        <v>45</v>
      </c>
      <c r="C9760" s="39" t="str">
        <f>IFERROR(__xludf.DUMMYFUNCTION("IF(ISBETWEEN(B9760,60,69), ""Old"", IF(ISBETWEEN(B9760, 20, 29), ""Young"", ""Other""))"),"Other")</f>
        <v>Other</v>
      </c>
    </row>
    <row r="9761" hidden="1">
      <c r="A9761" s="40">
        <v>28023.0</v>
      </c>
      <c r="B9761" s="39">
        <f t="shared" si="1"/>
        <v>45</v>
      </c>
      <c r="C9761" s="39" t="str">
        <f>IFERROR(__xludf.DUMMYFUNCTION("IF(ISBETWEEN(B9761,60,69), ""Old"", IF(ISBETWEEN(B9761, 20, 29), ""Young"", ""Other""))"),"Other")</f>
        <v>Other</v>
      </c>
    </row>
    <row r="9762" hidden="1">
      <c r="A9762" s="40">
        <v>28024.0</v>
      </c>
      <c r="B9762" s="39">
        <f t="shared" si="1"/>
        <v>45</v>
      </c>
      <c r="C9762" s="39" t="str">
        <f>IFERROR(__xludf.DUMMYFUNCTION("IF(ISBETWEEN(B9762,60,69), ""Old"", IF(ISBETWEEN(B9762, 20, 29), ""Young"", ""Other""))"),"Other")</f>
        <v>Other</v>
      </c>
    </row>
    <row r="9763" hidden="1">
      <c r="A9763" s="40">
        <v>28025.0</v>
      </c>
      <c r="B9763" s="39">
        <f t="shared" si="1"/>
        <v>45</v>
      </c>
      <c r="C9763" s="39" t="str">
        <f>IFERROR(__xludf.DUMMYFUNCTION("IF(ISBETWEEN(B9763,60,69), ""Old"", IF(ISBETWEEN(B9763, 20, 29), ""Young"", ""Other""))"),"Other")</f>
        <v>Other</v>
      </c>
    </row>
    <row r="9764" hidden="1">
      <c r="A9764" s="40">
        <v>28026.0</v>
      </c>
      <c r="B9764" s="39">
        <f t="shared" si="1"/>
        <v>45</v>
      </c>
      <c r="C9764" s="39" t="str">
        <f>IFERROR(__xludf.DUMMYFUNCTION("IF(ISBETWEEN(B9764,60,69), ""Old"", IF(ISBETWEEN(B9764, 20, 29), ""Young"", ""Other""))"),"Other")</f>
        <v>Other</v>
      </c>
    </row>
    <row r="9765" hidden="1">
      <c r="A9765" s="40">
        <v>28027.0</v>
      </c>
      <c r="B9765" s="39">
        <f t="shared" si="1"/>
        <v>45</v>
      </c>
      <c r="C9765" s="39" t="str">
        <f>IFERROR(__xludf.DUMMYFUNCTION("IF(ISBETWEEN(B9765,60,69), ""Old"", IF(ISBETWEEN(B9765, 20, 29), ""Young"", ""Other""))"),"Other")</f>
        <v>Other</v>
      </c>
    </row>
    <row r="9766" hidden="1">
      <c r="A9766" s="40">
        <v>28028.0</v>
      </c>
      <c r="B9766" s="39">
        <f t="shared" si="1"/>
        <v>45</v>
      </c>
      <c r="C9766" s="39" t="str">
        <f>IFERROR(__xludf.DUMMYFUNCTION("IF(ISBETWEEN(B9766,60,69), ""Old"", IF(ISBETWEEN(B9766, 20, 29), ""Young"", ""Other""))"),"Other")</f>
        <v>Other</v>
      </c>
    </row>
    <row r="9767" hidden="1">
      <c r="A9767" s="40">
        <v>28029.0</v>
      </c>
      <c r="B9767" s="39">
        <f t="shared" si="1"/>
        <v>45</v>
      </c>
      <c r="C9767" s="39" t="str">
        <f>IFERROR(__xludf.DUMMYFUNCTION("IF(ISBETWEEN(B9767,60,69), ""Old"", IF(ISBETWEEN(B9767, 20, 29), ""Young"", ""Other""))"),"Other")</f>
        <v>Other</v>
      </c>
    </row>
    <row r="9768" hidden="1">
      <c r="A9768" s="40">
        <v>28030.0</v>
      </c>
      <c r="B9768" s="39">
        <f t="shared" si="1"/>
        <v>45</v>
      </c>
      <c r="C9768" s="39" t="str">
        <f>IFERROR(__xludf.DUMMYFUNCTION("IF(ISBETWEEN(B9768,60,69), ""Old"", IF(ISBETWEEN(B9768, 20, 29), ""Young"", ""Other""))"),"Other")</f>
        <v>Other</v>
      </c>
    </row>
    <row r="9769" hidden="1">
      <c r="A9769" s="40">
        <v>28031.0</v>
      </c>
      <c r="B9769" s="39">
        <f t="shared" si="1"/>
        <v>45</v>
      </c>
      <c r="C9769" s="39" t="str">
        <f>IFERROR(__xludf.DUMMYFUNCTION("IF(ISBETWEEN(B9769,60,69), ""Old"", IF(ISBETWEEN(B9769, 20, 29), ""Young"", ""Other""))"),"Other")</f>
        <v>Other</v>
      </c>
    </row>
    <row r="9770" hidden="1">
      <c r="A9770" s="40">
        <v>28032.0</v>
      </c>
      <c r="B9770" s="39">
        <f t="shared" si="1"/>
        <v>45</v>
      </c>
      <c r="C9770" s="39" t="str">
        <f>IFERROR(__xludf.DUMMYFUNCTION("IF(ISBETWEEN(B9770,60,69), ""Old"", IF(ISBETWEEN(B9770, 20, 29), ""Young"", ""Other""))"),"Other")</f>
        <v>Other</v>
      </c>
    </row>
    <row r="9771" hidden="1">
      <c r="A9771" s="40">
        <v>28033.0</v>
      </c>
      <c r="B9771" s="39">
        <f t="shared" si="1"/>
        <v>45</v>
      </c>
      <c r="C9771" s="39" t="str">
        <f>IFERROR(__xludf.DUMMYFUNCTION("IF(ISBETWEEN(B9771,60,69), ""Old"", IF(ISBETWEEN(B9771, 20, 29), ""Young"", ""Other""))"),"Other")</f>
        <v>Other</v>
      </c>
    </row>
    <row r="9772" hidden="1">
      <c r="A9772" s="40">
        <v>28034.0</v>
      </c>
      <c r="B9772" s="39">
        <f t="shared" si="1"/>
        <v>45</v>
      </c>
      <c r="C9772" s="39" t="str">
        <f>IFERROR(__xludf.DUMMYFUNCTION("IF(ISBETWEEN(B9772,60,69), ""Old"", IF(ISBETWEEN(B9772, 20, 29), ""Young"", ""Other""))"),"Other")</f>
        <v>Other</v>
      </c>
    </row>
    <row r="9773" hidden="1">
      <c r="A9773" s="40">
        <v>28035.0</v>
      </c>
      <c r="B9773" s="39">
        <f t="shared" si="1"/>
        <v>45</v>
      </c>
      <c r="C9773" s="39" t="str">
        <f>IFERROR(__xludf.DUMMYFUNCTION("IF(ISBETWEEN(B9773,60,69), ""Old"", IF(ISBETWEEN(B9773, 20, 29), ""Young"", ""Other""))"),"Other")</f>
        <v>Other</v>
      </c>
    </row>
    <row r="9774" hidden="1">
      <c r="A9774" s="40">
        <v>28036.0</v>
      </c>
      <c r="B9774" s="39">
        <f t="shared" si="1"/>
        <v>45</v>
      </c>
      <c r="C9774" s="39" t="str">
        <f>IFERROR(__xludf.DUMMYFUNCTION("IF(ISBETWEEN(B9774,60,69), ""Old"", IF(ISBETWEEN(B9774, 20, 29), ""Young"", ""Other""))"),"Other")</f>
        <v>Other</v>
      </c>
    </row>
    <row r="9775" hidden="1">
      <c r="A9775" s="40">
        <v>28037.0</v>
      </c>
      <c r="B9775" s="39">
        <f t="shared" si="1"/>
        <v>45</v>
      </c>
      <c r="C9775" s="39" t="str">
        <f>IFERROR(__xludf.DUMMYFUNCTION("IF(ISBETWEEN(B9775,60,69), ""Old"", IF(ISBETWEEN(B9775, 20, 29), ""Young"", ""Other""))"),"Other")</f>
        <v>Other</v>
      </c>
    </row>
    <row r="9776" hidden="1">
      <c r="A9776" s="40">
        <v>28038.0</v>
      </c>
      <c r="B9776" s="39">
        <f t="shared" si="1"/>
        <v>45</v>
      </c>
      <c r="C9776" s="39" t="str">
        <f>IFERROR(__xludf.DUMMYFUNCTION("IF(ISBETWEEN(B9776,60,69), ""Old"", IF(ISBETWEEN(B9776, 20, 29), ""Young"", ""Other""))"),"Other")</f>
        <v>Other</v>
      </c>
    </row>
    <row r="9777" hidden="1">
      <c r="A9777" s="40">
        <v>28039.0</v>
      </c>
      <c r="B9777" s="39">
        <f t="shared" si="1"/>
        <v>45</v>
      </c>
      <c r="C9777" s="39" t="str">
        <f>IFERROR(__xludf.DUMMYFUNCTION("IF(ISBETWEEN(B9777,60,69), ""Old"", IF(ISBETWEEN(B9777, 20, 29), ""Young"", ""Other""))"),"Other")</f>
        <v>Other</v>
      </c>
    </row>
    <row r="9778" hidden="1">
      <c r="A9778" s="40">
        <v>28040.0</v>
      </c>
      <c r="B9778" s="39">
        <f t="shared" si="1"/>
        <v>45</v>
      </c>
      <c r="C9778" s="39" t="str">
        <f>IFERROR(__xludf.DUMMYFUNCTION("IF(ISBETWEEN(B9778,60,69), ""Old"", IF(ISBETWEEN(B9778, 20, 29), ""Young"", ""Other""))"),"Other")</f>
        <v>Other</v>
      </c>
    </row>
    <row r="9779" hidden="1">
      <c r="A9779" s="40">
        <v>28041.0</v>
      </c>
      <c r="B9779" s="39">
        <f t="shared" si="1"/>
        <v>45</v>
      </c>
      <c r="C9779" s="39" t="str">
        <f>IFERROR(__xludf.DUMMYFUNCTION("IF(ISBETWEEN(B9779,60,69), ""Old"", IF(ISBETWEEN(B9779, 20, 29), ""Young"", ""Other""))"),"Other")</f>
        <v>Other</v>
      </c>
    </row>
    <row r="9780" hidden="1">
      <c r="A9780" s="40">
        <v>28042.0</v>
      </c>
      <c r="B9780" s="39">
        <f t="shared" si="1"/>
        <v>45</v>
      </c>
      <c r="C9780" s="39" t="str">
        <f>IFERROR(__xludf.DUMMYFUNCTION("IF(ISBETWEEN(B9780,60,69), ""Old"", IF(ISBETWEEN(B9780, 20, 29), ""Young"", ""Other""))"),"Other")</f>
        <v>Other</v>
      </c>
    </row>
    <row r="9781" hidden="1">
      <c r="A9781" s="40">
        <v>28043.0</v>
      </c>
      <c r="B9781" s="39">
        <f t="shared" si="1"/>
        <v>45</v>
      </c>
      <c r="C9781" s="39" t="str">
        <f>IFERROR(__xludf.DUMMYFUNCTION("IF(ISBETWEEN(B9781,60,69), ""Old"", IF(ISBETWEEN(B9781, 20, 29), ""Young"", ""Other""))"),"Other")</f>
        <v>Other</v>
      </c>
    </row>
    <row r="9782" hidden="1">
      <c r="A9782" s="40">
        <v>28044.0</v>
      </c>
      <c r="B9782" s="39">
        <f t="shared" si="1"/>
        <v>45</v>
      </c>
      <c r="C9782" s="39" t="str">
        <f>IFERROR(__xludf.DUMMYFUNCTION("IF(ISBETWEEN(B9782,60,69), ""Old"", IF(ISBETWEEN(B9782, 20, 29), ""Young"", ""Other""))"),"Other")</f>
        <v>Other</v>
      </c>
    </row>
    <row r="9783" hidden="1">
      <c r="A9783" s="40">
        <v>28045.0</v>
      </c>
      <c r="B9783" s="39">
        <f t="shared" si="1"/>
        <v>45</v>
      </c>
      <c r="C9783" s="39" t="str">
        <f>IFERROR(__xludf.DUMMYFUNCTION("IF(ISBETWEEN(B9783,60,69), ""Old"", IF(ISBETWEEN(B9783, 20, 29), ""Young"", ""Other""))"),"Other")</f>
        <v>Other</v>
      </c>
    </row>
    <row r="9784" hidden="1">
      <c r="A9784" s="40">
        <v>28046.0</v>
      </c>
      <c r="B9784" s="39">
        <f t="shared" si="1"/>
        <v>45</v>
      </c>
      <c r="C9784" s="39" t="str">
        <f>IFERROR(__xludf.DUMMYFUNCTION("IF(ISBETWEEN(B9784,60,69), ""Old"", IF(ISBETWEEN(B9784, 20, 29), ""Young"", ""Other""))"),"Other")</f>
        <v>Other</v>
      </c>
    </row>
    <row r="9785" hidden="1">
      <c r="A9785" s="40">
        <v>28047.0</v>
      </c>
      <c r="B9785" s="39">
        <f t="shared" si="1"/>
        <v>45</v>
      </c>
      <c r="C9785" s="39" t="str">
        <f>IFERROR(__xludf.DUMMYFUNCTION("IF(ISBETWEEN(B9785,60,69), ""Old"", IF(ISBETWEEN(B9785, 20, 29), ""Young"", ""Other""))"),"Other")</f>
        <v>Other</v>
      </c>
    </row>
    <row r="9786" hidden="1">
      <c r="A9786" s="40">
        <v>28048.0</v>
      </c>
      <c r="B9786" s="39">
        <f t="shared" si="1"/>
        <v>45</v>
      </c>
      <c r="C9786" s="39" t="str">
        <f>IFERROR(__xludf.DUMMYFUNCTION("IF(ISBETWEEN(B9786,60,69), ""Old"", IF(ISBETWEEN(B9786, 20, 29), ""Young"", ""Other""))"),"Other")</f>
        <v>Other</v>
      </c>
    </row>
    <row r="9787" hidden="1">
      <c r="A9787" s="40">
        <v>28049.0</v>
      </c>
      <c r="B9787" s="39">
        <f t="shared" si="1"/>
        <v>45</v>
      </c>
      <c r="C9787" s="39" t="str">
        <f>IFERROR(__xludf.DUMMYFUNCTION("IF(ISBETWEEN(B9787,60,69), ""Old"", IF(ISBETWEEN(B9787, 20, 29), ""Young"", ""Other""))"),"Other")</f>
        <v>Other</v>
      </c>
    </row>
    <row r="9788" hidden="1">
      <c r="A9788" s="40">
        <v>28050.0</v>
      </c>
      <c r="B9788" s="39">
        <f t="shared" si="1"/>
        <v>45</v>
      </c>
      <c r="C9788" s="39" t="str">
        <f>IFERROR(__xludf.DUMMYFUNCTION("IF(ISBETWEEN(B9788,60,69), ""Old"", IF(ISBETWEEN(B9788, 20, 29), ""Young"", ""Other""))"),"Other")</f>
        <v>Other</v>
      </c>
    </row>
    <row r="9789" hidden="1">
      <c r="A9789" s="40">
        <v>28051.0</v>
      </c>
      <c r="B9789" s="39">
        <f t="shared" si="1"/>
        <v>45</v>
      </c>
      <c r="C9789" s="39" t="str">
        <f>IFERROR(__xludf.DUMMYFUNCTION("IF(ISBETWEEN(B9789,60,69), ""Old"", IF(ISBETWEEN(B9789, 20, 29), ""Young"", ""Other""))"),"Other")</f>
        <v>Other</v>
      </c>
    </row>
    <row r="9790" hidden="1">
      <c r="A9790" s="40">
        <v>28052.0</v>
      </c>
      <c r="B9790" s="39">
        <f t="shared" si="1"/>
        <v>45</v>
      </c>
      <c r="C9790" s="39" t="str">
        <f>IFERROR(__xludf.DUMMYFUNCTION("IF(ISBETWEEN(B9790,60,69), ""Old"", IF(ISBETWEEN(B9790, 20, 29), ""Young"", ""Other""))"),"Other")</f>
        <v>Other</v>
      </c>
    </row>
    <row r="9791" hidden="1">
      <c r="A9791" s="40">
        <v>28053.0</v>
      </c>
      <c r="B9791" s="39">
        <f t="shared" si="1"/>
        <v>45</v>
      </c>
      <c r="C9791" s="39" t="str">
        <f>IFERROR(__xludf.DUMMYFUNCTION("IF(ISBETWEEN(B9791,60,69), ""Old"", IF(ISBETWEEN(B9791, 20, 29), ""Young"", ""Other""))"),"Other")</f>
        <v>Other</v>
      </c>
    </row>
    <row r="9792" hidden="1">
      <c r="A9792" s="40">
        <v>28054.0</v>
      </c>
      <c r="B9792" s="39">
        <f t="shared" si="1"/>
        <v>45</v>
      </c>
      <c r="C9792" s="39" t="str">
        <f>IFERROR(__xludf.DUMMYFUNCTION("IF(ISBETWEEN(B9792,60,69), ""Old"", IF(ISBETWEEN(B9792, 20, 29), ""Young"", ""Other""))"),"Other")</f>
        <v>Other</v>
      </c>
    </row>
    <row r="9793" hidden="1">
      <c r="A9793" s="40">
        <v>28055.0</v>
      </c>
      <c r="B9793" s="39">
        <f t="shared" si="1"/>
        <v>45</v>
      </c>
      <c r="C9793" s="39" t="str">
        <f>IFERROR(__xludf.DUMMYFUNCTION("IF(ISBETWEEN(B9793,60,69), ""Old"", IF(ISBETWEEN(B9793, 20, 29), ""Young"", ""Other""))"),"Other")</f>
        <v>Other</v>
      </c>
    </row>
    <row r="9794" hidden="1">
      <c r="A9794" s="40">
        <v>28056.0</v>
      </c>
      <c r="B9794" s="39">
        <f t="shared" si="1"/>
        <v>45</v>
      </c>
      <c r="C9794" s="39" t="str">
        <f>IFERROR(__xludf.DUMMYFUNCTION("IF(ISBETWEEN(B9794,60,69), ""Old"", IF(ISBETWEEN(B9794, 20, 29), ""Young"", ""Other""))"),"Other")</f>
        <v>Other</v>
      </c>
    </row>
    <row r="9795" hidden="1">
      <c r="A9795" s="40">
        <v>28057.0</v>
      </c>
      <c r="B9795" s="39">
        <f t="shared" si="1"/>
        <v>45</v>
      </c>
      <c r="C9795" s="39" t="str">
        <f>IFERROR(__xludf.DUMMYFUNCTION("IF(ISBETWEEN(B9795,60,69), ""Old"", IF(ISBETWEEN(B9795, 20, 29), ""Young"", ""Other""))"),"Other")</f>
        <v>Other</v>
      </c>
    </row>
    <row r="9796" hidden="1">
      <c r="A9796" s="40">
        <v>28058.0</v>
      </c>
      <c r="B9796" s="39">
        <f t="shared" si="1"/>
        <v>45</v>
      </c>
      <c r="C9796" s="39" t="str">
        <f>IFERROR(__xludf.DUMMYFUNCTION("IF(ISBETWEEN(B9796,60,69), ""Old"", IF(ISBETWEEN(B9796, 20, 29), ""Young"", ""Other""))"),"Other")</f>
        <v>Other</v>
      </c>
    </row>
    <row r="9797" hidden="1">
      <c r="A9797" s="40">
        <v>28059.0</v>
      </c>
      <c r="B9797" s="39">
        <f t="shared" si="1"/>
        <v>45</v>
      </c>
      <c r="C9797" s="39" t="str">
        <f>IFERROR(__xludf.DUMMYFUNCTION("IF(ISBETWEEN(B9797,60,69), ""Old"", IF(ISBETWEEN(B9797, 20, 29), ""Young"", ""Other""))"),"Other")</f>
        <v>Other</v>
      </c>
    </row>
    <row r="9798" hidden="1">
      <c r="A9798" s="40">
        <v>28060.0</v>
      </c>
      <c r="B9798" s="39">
        <f t="shared" si="1"/>
        <v>45</v>
      </c>
      <c r="C9798" s="39" t="str">
        <f>IFERROR(__xludf.DUMMYFUNCTION("IF(ISBETWEEN(B9798,60,69), ""Old"", IF(ISBETWEEN(B9798, 20, 29), ""Young"", ""Other""))"),"Other")</f>
        <v>Other</v>
      </c>
    </row>
    <row r="9799" hidden="1">
      <c r="A9799" s="40">
        <v>28061.0</v>
      </c>
      <c r="B9799" s="39">
        <f t="shared" si="1"/>
        <v>45</v>
      </c>
      <c r="C9799" s="39" t="str">
        <f>IFERROR(__xludf.DUMMYFUNCTION("IF(ISBETWEEN(B9799,60,69), ""Old"", IF(ISBETWEEN(B9799, 20, 29), ""Young"", ""Other""))"),"Other")</f>
        <v>Other</v>
      </c>
    </row>
    <row r="9800" hidden="1">
      <c r="A9800" s="40">
        <v>28062.0</v>
      </c>
      <c r="B9800" s="39">
        <f t="shared" si="1"/>
        <v>45</v>
      </c>
      <c r="C9800" s="39" t="str">
        <f>IFERROR(__xludf.DUMMYFUNCTION("IF(ISBETWEEN(B9800,60,69), ""Old"", IF(ISBETWEEN(B9800, 20, 29), ""Young"", ""Other""))"),"Other")</f>
        <v>Other</v>
      </c>
    </row>
    <row r="9801" hidden="1">
      <c r="A9801" s="40">
        <v>28063.0</v>
      </c>
      <c r="B9801" s="39">
        <f t="shared" si="1"/>
        <v>45</v>
      </c>
      <c r="C9801" s="39" t="str">
        <f>IFERROR(__xludf.DUMMYFUNCTION("IF(ISBETWEEN(B9801,60,69), ""Old"", IF(ISBETWEEN(B9801, 20, 29), ""Young"", ""Other""))"),"Other")</f>
        <v>Other</v>
      </c>
    </row>
    <row r="9802" hidden="1">
      <c r="A9802" s="40">
        <v>28064.0</v>
      </c>
      <c r="B9802" s="39">
        <f t="shared" si="1"/>
        <v>45</v>
      </c>
      <c r="C9802" s="39" t="str">
        <f>IFERROR(__xludf.DUMMYFUNCTION("IF(ISBETWEEN(B9802,60,69), ""Old"", IF(ISBETWEEN(B9802, 20, 29), ""Young"", ""Other""))"),"Other")</f>
        <v>Other</v>
      </c>
    </row>
    <row r="9803" hidden="1">
      <c r="A9803" s="40">
        <v>28065.0</v>
      </c>
      <c r="B9803" s="39">
        <f t="shared" si="1"/>
        <v>45</v>
      </c>
      <c r="C9803" s="39" t="str">
        <f>IFERROR(__xludf.DUMMYFUNCTION("IF(ISBETWEEN(B9803,60,69), ""Old"", IF(ISBETWEEN(B9803, 20, 29), ""Young"", ""Other""))"),"Other")</f>
        <v>Other</v>
      </c>
    </row>
    <row r="9804" hidden="1">
      <c r="A9804" s="40">
        <v>28066.0</v>
      </c>
      <c r="B9804" s="39">
        <f t="shared" si="1"/>
        <v>45</v>
      </c>
      <c r="C9804" s="39" t="str">
        <f>IFERROR(__xludf.DUMMYFUNCTION("IF(ISBETWEEN(B9804,60,69), ""Old"", IF(ISBETWEEN(B9804, 20, 29), ""Young"", ""Other""))"),"Other")</f>
        <v>Other</v>
      </c>
    </row>
    <row r="9805" hidden="1">
      <c r="A9805" s="40">
        <v>28067.0</v>
      </c>
      <c r="B9805" s="39">
        <f t="shared" si="1"/>
        <v>45</v>
      </c>
      <c r="C9805" s="39" t="str">
        <f>IFERROR(__xludf.DUMMYFUNCTION("IF(ISBETWEEN(B9805,60,69), ""Old"", IF(ISBETWEEN(B9805, 20, 29), ""Young"", ""Other""))"),"Other")</f>
        <v>Other</v>
      </c>
    </row>
    <row r="9806" hidden="1">
      <c r="A9806" s="40">
        <v>28068.0</v>
      </c>
      <c r="B9806" s="39">
        <f t="shared" si="1"/>
        <v>45</v>
      </c>
      <c r="C9806" s="39" t="str">
        <f>IFERROR(__xludf.DUMMYFUNCTION("IF(ISBETWEEN(B9806,60,69), ""Old"", IF(ISBETWEEN(B9806, 20, 29), ""Young"", ""Other""))"),"Other")</f>
        <v>Other</v>
      </c>
    </row>
    <row r="9807" hidden="1">
      <c r="A9807" s="40">
        <v>28069.0</v>
      </c>
      <c r="B9807" s="39">
        <f t="shared" si="1"/>
        <v>45</v>
      </c>
      <c r="C9807" s="39" t="str">
        <f>IFERROR(__xludf.DUMMYFUNCTION("IF(ISBETWEEN(B9807,60,69), ""Old"", IF(ISBETWEEN(B9807, 20, 29), ""Young"", ""Other""))"),"Other")</f>
        <v>Other</v>
      </c>
    </row>
    <row r="9808" hidden="1">
      <c r="A9808" s="40">
        <v>28070.0</v>
      </c>
      <c r="B9808" s="39">
        <f t="shared" si="1"/>
        <v>45</v>
      </c>
      <c r="C9808" s="39" t="str">
        <f>IFERROR(__xludf.DUMMYFUNCTION("IF(ISBETWEEN(B9808,60,69), ""Old"", IF(ISBETWEEN(B9808, 20, 29), ""Young"", ""Other""))"),"Other")</f>
        <v>Other</v>
      </c>
    </row>
    <row r="9809" hidden="1">
      <c r="A9809" s="40">
        <v>28071.0</v>
      </c>
      <c r="B9809" s="39">
        <f t="shared" si="1"/>
        <v>45</v>
      </c>
      <c r="C9809" s="39" t="str">
        <f>IFERROR(__xludf.DUMMYFUNCTION("IF(ISBETWEEN(B9809,60,69), ""Old"", IF(ISBETWEEN(B9809, 20, 29), ""Young"", ""Other""))"),"Other")</f>
        <v>Other</v>
      </c>
    </row>
    <row r="9810" hidden="1">
      <c r="A9810" s="40">
        <v>28072.0</v>
      </c>
      <c r="B9810" s="39">
        <f t="shared" si="1"/>
        <v>45</v>
      </c>
      <c r="C9810" s="39" t="str">
        <f>IFERROR(__xludf.DUMMYFUNCTION("IF(ISBETWEEN(B9810,60,69), ""Old"", IF(ISBETWEEN(B9810, 20, 29), ""Young"", ""Other""))"),"Other")</f>
        <v>Other</v>
      </c>
    </row>
    <row r="9811" hidden="1">
      <c r="A9811" s="40">
        <v>28073.0</v>
      </c>
      <c r="B9811" s="39">
        <f t="shared" si="1"/>
        <v>45</v>
      </c>
      <c r="C9811" s="39" t="str">
        <f>IFERROR(__xludf.DUMMYFUNCTION("IF(ISBETWEEN(B9811,60,69), ""Old"", IF(ISBETWEEN(B9811, 20, 29), ""Young"", ""Other""))"),"Other")</f>
        <v>Other</v>
      </c>
    </row>
    <row r="9812" hidden="1">
      <c r="A9812" s="40">
        <v>28074.0</v>
      </c>
      <c r="B9812" s="39">
        <f t="shared" si="1"/>
        <v>45</v>
      </c>
      <c r="C9812" s="39" t="str">
        <f>IFERROR(__xludf.DUMMYFUNCTION("IF(ISBETWEEN(B9812,60,69), ""Old"", IF(ISBETWEEN(B9812, 20, 29), ""Young"", ""Other""))"),"Other")</f>
        <v>Other</v>
      </c>
    </row>
    <row r="9813" hidden="1">
      <c r="A9813" s="40">
        <v>28075.0</v>
      </c>
      <c r="B9813" s="39">
        <f t="shared" si="1"/>
        <v>45</v>
      </c>
      <c r="C9813" s="39" t="str">
        <f>IFERROR(__xludf.DUMMYFUNCTION("IF(ISBETWEEN(B9813,60,69), ""Old"", IF(ISBETWEEN(B9813, 20, 29), ""Young"", ""Other""))"),"Other")</f>
        <v>Other</v>
      </c>
    </row>
    <row r="9814" hidden="1">
      <c r="A9814" s="40">
        <v>28076.0</v>
      </c>
      <c r="B9814" s="39">
        <f t="shared" si="1"/>
        <v>45</v>
      </c>
      <c r="C9814" s="39" t="str">
        <f>IFERROR(__xludf.DUMMYFUNCTION("IF(ISBETWEEN(B9814,60,69), ""Old"", IF(ISBETWEEN(B9814, 20, 29), ""Young"", ""Other""))"),"Other")</f>
        <v>Other</v>
      </c>
    </row>
    <row r="9815" hidden="1">
      <c r="A9815" s="40">
        <v>28077.0</v>
      </c>
      <c r="B9815" s="39">
        <f t="shared" si="1"/>
        <v>45</v>
      </c>
      <c r="C9815" s="39" t="str">
        <f>IFERROR(__xludf.DUMMYFUNCTION("IF(ISBETWEEN(B9815,60,69), ""Old"", IF(ISBETWEEN(B9815, 20, 29), ""Young"", ""Other""))"),"Other")</f>
        <v>Other</v>
      </c>
    </row>
    <row r="9816" hidden="1">
      <c r="A9816" s="40">
        <v>28078.0</v>
      </c>
      <c r="B9816" s="39">
        <f t="shared" si="1"/>
        <v>45</v>
      </c>
      <c r="C9816" s="39" t="str">
        <f>IFERROR(__xludf.DUMMYFUNCTION("IF(ISBETWEEN(B9816,60,69), ""Old"", IF(ISBETWEEN(B9816, 20, 29), ""Young"", ""Other""))"),"Other")</f>
        <v>Other</v>
      </c>
    </row>
    <row r="9817" hidden="1">
      <c r="A9817" s="40">
        <v>28079.0</v>
      </c>
      <c r="B9817" s="39">
        <f t="shared" si="1"/>
        <v>45</v>
      </c>
      <c r="C9817" s="39" t="str">
        <f>IFERROR(__xludf.DUMMYFUNCTION("IF(ISBETWEEN(B9817,60,69), ""Old"", IF(ISBETWEEN(B9817, 20, 29), ""Young"", ""Other""))"),"Other")</f>
        <v>Other</v>
      </c>
    </row>
    <row r="9818" hidden="1">
      <c r="A9818" s="40">
        <v>28080.0</v>
      </c>
      <c r="B9818" s="39">
        <f t="shared" si="1"/>
        <v>45</v>
      </c>
      <c r="C9818" s="39" t="str">
        <f>IFERROR(__xludf.DUMMYFUNCTION("IF(ISBETWEEN(B9818,60,69), ""Old"", IF(ISBETWEEN(B9818, 20, 29), ""Young"", ""Other""))"),"Other")</f>
        <v>Other</v>
      </c>
    </row>
    <row r="9819" hidden="1">
      <c r="A9819" s="40">
        <v>28081.0</v>
      </c>
      <c r="B9819" s="39">
        <f t="shared" si="1"/>
        <v>45</v>
      </c>
      <c r="C9819" s="39" t="str">
        <f>IFERROR(__xludf.DUMMYFUNCTION("IF(ISBETWEEN(B9819,60,69), ""Old"", IF(ISBETWEEN(B9819, 20, 29), ""Young"", ""Other""))"),"Other")</f>
        <v>Other</v>
      </c>
    </row>
    <row r="9820" hidden="1">
      <c r="A9820" s="40">
        <v>28082.0</v>
      </c>
      <c r="B9820" s="39">
        <f t="shared" si="1"/>
        <v>45</v>
      </c>
      <c r="C9820" s="39" t="str">
        <f>IFERROR(__xludf.DUMMYFUNCTION("IF(ISBETWEEN(B9820,60,69), ""Old"", IF(ISBETWEEN(B9820, 20, 29), ""Young"", ""Other""))"),"Other")</f>
        <v>Other</v>
      </c>
    </row>
    <row r="9821" hidden="1">
      <c r="A9821" s="40">
        <v>28083.0</v>
      </c>
      <c r="B9821" s="39">
        <f t="shared" si="1"/>
        <v>45</v>
      </c>
      <c r="C9821" s="39" t="str">
        <f>IFERROR(__xludf.DUMMYFUNCTION("IF(ISBETWEEN(B9821,60,69), ""Old"", IF(ISBETWEEN(B9821, 20, 29), ""Young"", ""Other""))"),"Other")</f>
        <v>Other</v>
      </c>
    </row>
    <row r="9822" hidden="1">
      <c r="A9822" s="40">
        <v>28084.0</v>
      </c>
      <c r="B9822" s="39">
        <f t="shared" si="1"/>
        <v>45</v>
      </c>
      <c r="C9822" s="39" t="str">
        <f>IFERROR(__xludf.DUMMYFUNCTION("IF(ISBETWEEN(B9822,60,69), ""Old"", IF(ISBETWEEN(B9822, 20, 29), ""Young"", ""Other""))"),"Other")</f>
        <v>Other</v>
      </c>
    </row>
    <row r="9823" hidden="1">
      <c r="A9823" s="40">
        <v>28085.0</v>
      </c>
      <c r="B9823" s="39">
        <f t="shared" si="1"/>
        <v>45</v>
      </c>
      <c r="C9823" s="39" t="str">
        <f>IFERROR(__xludf.DUMMYFUNCTION("IF(ISBETWEEN(B9823,60,69), ""Old"", IF(ISBETWEEN(B9823, 20, 29), ""Young"", ""Other""))"),"Other")</f>
        <v>Other</v>
      </c>
    </row>
    <row r="9824" hidden="1">
      <c r="A9824" s="40">
        <v>28086.0</v>
      </c>
      <c r="B9824" s="39">
        <f t="shared" si="1"/>
        <v>45</v>
      </c>
      <c r="C9824" s="39" t="str">
        <f>IFERROR(__xludf.DUMMYFUNCTION("IF(ISBETWEEN(B9824,60,69), ""Old"", IF(ISBETWEEN(B9824, 20, 29), ""Young"", ""Other""))"),"Other")</f>
        <v>Other</v>
      </c>
    </row>
    <row r="9825" hidden="1">
      <c r="A9825" s="40">
        <v>28087.0</v>
      </c>
      <c r="B9825" s="39">
        <f t="shared" si="1"/>
        <v>45</v>
      </c>
      <c r="C9825" s="39" t="str">
        <f>IFERROR(__xludf.DUMMYFUNCTION("IF(ISBETWEEN(B9825,60,69), ""Old"", IF(ISBETWEEN(B9825, 20, 29), ""Young"", ""Other""))"),"Other")</f>
        <v>Other</v>
      </c>
    </row>
    <row r="9826" hidden="1">
      <c r="A9826" s="40">
        <v>28088.0</v>
      </c>
      <c r="B9826" s="39">
        <f t="shared" si="1"/>
        <v>45</v>
      </c>
      <c r="C9826" s="39" t="str">
        <f>IFERROR(__xludf.DUMMYFUNCTION("IF(ISBETWEEN(B9826,60,69), ""Old"", IF(ISBETWEEN(B9826, 20, 29), ""Young"", ""Other""))"),"Other")</f>
        <v>Other</v>
      </c>
    </row>
    <row r="9827" hidden="1">
      <c r="A9827" s="40">
        <v>28089.0</v>
      </c>
      <c r="B9827" s="39">
        <f t="shared" si="1"/>
        <v>45</v>
      </c>
      <c r="C9827" s="39" t="str">
        <f>IFERROR(__xludf.DUMMYFUNCTION("IF(ISBETWEEN(B9827,60,69), ""Old"", IF(ISBETWEEN(B9827, 20, 29), ""Young"", ""Other""))"),"Other")</f>
        <v>Other</v>
      </c>
    </row>
    <row r="9828" hidden="1">
      <c r="A9828" s="40">
        <v>28090.0</v>
      </c>
      <c r="B9828" s="39">
        <f t="shared" si="1"/>
        <v>45</v>
      </c>
      <c r="C9828" s="39" t="str">
        <f>IFERROR(__xludf.DUMMYFUNCTION("IF(ISBETWEEN(B9828,60,69), ""Old"", IF(ISBETWEEN(B9828, 20, 29), ""Young"", ""Other""))"),"Other")</f>
        <v>Other</v>
      </c>
    </row>
    <row r="9829" hidden="1">
      <c r="A9829" s="40">
        <v>28091.0</v>
      </c>
      <c r="B9829" s="39">
        <f t="shared" si="1"/>
        <v>45</v>
      </c>
      <c r="C9829" s="39" t="str">
        <f>IFERROR(__xludf.DUMMYFUNCTION("IF(ISBETWEEN(B9829,60,69), ""Old"", IF(ISBETWEEN(B9829, 20, 29), ""Young"", ""Other""))"),"Other")</f>
        <v>Other</v>
      </c>
    </row>
    <row r="9830" hidden="1">
      <c r="A9830" s="40">
        <v>28092.0</v>
      </c>
      <c r="B9830" s="39">
        <f t="shared" si="1"/>
        <v>45</v>
      </c>
      <c r="C9830" s="39" t="str">
        <f>IFERROR(__xludf.DUMMYFUNCTION("IF(ISBETWEEN(B9830,60,69), ""Old"", IF(ISBETWEEN(B9830, 20, 29), ""Young"", ""Other""))"),"Other")</f>
        <v>Other</v>
      </c>
    </row>
    <row r="9831" hidden="1">
      <c r="A9831" s="40">
        <v>28093.0</v>
      </c>
      <c r="B9831" s="39">
        <f t="shared" si="1"/>
        <v>45</v>
      </c>
      <c r="C9831" s="39" t="str">
        <f>IFERROR(__xludf.DUMMYFUNCTION("IF(ISBETWEEN(B9831,60,69), ""Old"", IF(ISBETWEEN(B9831, 20, 29), ""Young"", ""Other""))"),"Other")</f>
        <v>Other</v>
      </c>
    </row>
    <row r="9832" hidden="1">
      <c r="A9832" s="40">
        <v>28094.0</v>
      </c>
      <c r="B9832" s="39">
        <f t="shared" si="1"/>
        <v>45</v>
      </c>
      <c r="C9832" s="39" t="str">
        <f>IFERROR(__xludf.DUMMYFUNCTION("IF(ISBETWEEN(B9832,60,69), ""Old"", IF(ISBETWEEN(B9832, 20, 29), ""Young"", ""Other""))"),"Other")</f>
        <v>Other</v>
      </c>
    </row>
    <row r="9833" hidden="1">
      <c r="A9833" s="40">
        <v>28095.0</v>
      </c>
      <c r="B9833" s="39">
        <f t="shared" si="1"/>
        <v>45</v>
      </c>
      <c r="C9833" s="39" t="str">
        <f>IFERROR(__xludf.DUMMYFUNCTION("IF(ISBETWEEN(B9833,60,69), ""Old"", IF(ISBETWEEN(B9833, 20, 29), ""Young"", ""Other""))"),"Other")</f>
        <v>Other</v>
      </c>
    </row>
    <row r="9834" hidden="1">
      <c r="A9834" s="40">
        <v>28096.0</v>
      </c>
      <c r="B9834" s="39">
        <f t="shared" si="1"/>
        <v>45</v>
      </c>
      <c r="C9834" s="39" t="str">
        <f>IFERROR(__xludf.DUMMYFUNCTION("IF(ISBETWEEN(B9834,60,69), ""Old"", IF(ISBETWEEN(B9834, 20, 29), ""Young"", ""Other""))"),"Other")</f>
        <v>Other</v>
      </c>
    </row>
    <row r="9835" hidden="1">
      <c r="A9835" s="40">
        <v>28097.0</v>
      </c>
      <c r="B9835" s="39">
        <f t="shared" si="1"/>
        <v>45</v>
      </c>
      <c r="C9835" s="39" t="str">
        <f>IFERROR(__xludf.DUMMYFUNCTION("IF(ISBETWEEN(B9835,60,69), ""Old"", IF(ISBETWEEN(B9835, 20, 29), ""Young"", ""Other""))"),"Other")</f>
        <v>Other</v>
      </c>
    </row>
    <row r="9836" hidden="1">
      <c r="A9836" s="40">
        <v>28098.0</v>
      </c>
      <c r="B9836" s="39">
        <f t="shared" si="1"/>
        <v>45</v>
      </c>
      <c r="C9836" s="39" t="str">
        <f>IFERROR(__xludf.DUMMYFUNCTION("IF(ISBETWEEN(B9836,60,69), ""Old"", IF(ISBETWEEN(B9836, 20, 29), ""Young"", ""Other""))"),"Other")</f>
        <v>Other</v>
      </c>
    </row>
    <row r="9837" hidden="1">
      <c r="A9837" s="40">
        <v>28099.0</v>
      </c>
      <c r="B9837" s="39">
        <f t="shared" si="1"/>
        <v>45</v>
      </c>
      <c r="C9837" s="39" t="str">
        <f>IFERROR(__xludf.DUMMYFUNCTION("IF(ISBETWEEN(B9837,60,69), ""Old"", IF(ISBETWEEN(B9837, 20, 29), ""Young"", ""Other""))"),"Other")</f>
        <v>Other</v>
      </c>
    </row>
    <row r="9838" hidden="1">
      <c r="A9838" s="40">
        <v>28100.0</v>
      </c>
      <c r="B9838" s="39">
        <f t="shared" si="1"/>
        <v>45</v>
      </c>
      <c r="C9838" s="39" t="str">
        <f>IFERROR(__xludf.DUMMYFUNCTION("IF(ISBETWEEN(B9838,60,69), ""Old"", IF(ISBETWEEN(B9838, 20, 29), ""Young"", ""Other""))"),"Other")</f>
        <v>Other</v>
      </c>
    </row>
    <row r="9839" hidden="1">
      <c r="A9839" s="40">
        <v>28101.0</v>
      </c>
      <c r="B9839" s="39">
        <f t="shared" si="1"/>
        <v>45</v>
      </c>
      <c r="C9839" s="39" t="str">
        <f>IFERROR(__xludf.DUMMYFUNCTION("IF(ISBETWEEN(B9839,60,69), ""Old"", IF(ISBETWEEN(B9839, 20, 29), ""Young"", ""Other""))"),"Other")</f>
        <v>Other</v>
      </c>
    </row>
    <row r="9840" hidden="1">
      <c r="A9840" s="40">
        <v>28102.0</v>
      </c>
      <c r="B9840" s="39">
        <f t="shared" si="1"/>
        <v>45</v>
      </c>
      <c r="C9840" s="39" t="str">
        <f>IFERROR(__xludf.DUMMYFUNCTION("IF(ISBETWEEN(B9840,60,69), ""Old"", IF(ISBETWEEN(B9840, 20, 29), ""Young"", ""Other""))"),"Other")</f>
        <v>Other</v>
      </c>
    </row>
    <row r="9841" hidden="1">
      <c r="A9841" s="40">
        <v>28103.0</v>
      </c>
      <c r="B9841" s="39">
        <f t="shared" si="1"/>
        <v>45</v>
      </c>
      <c r="C9841" s="39" t="str">
        <f>IFERROR(__xludf.DUMMYFUNCTION("IF(ISBETWEEN(B9841,60,69), ""Old"", IF(ISBETWEEN(B9841, 20, 29), ""Young"", ""Other""))"),"Other")</f>
        <v>Other</v>
      </c>
    </row>
    <row r="9842" hidden="1">
      <c r="A9842" s="40">
        <v>28104.0</v>
      </c>
      <c r="B9842" s="39">
        <f t="shared" si="1"/>
        <v>45</v>
      </c>
      <c r="C9842" s="39" t="str">
        <f>IFERROR(__xludf.DUMMYFUNCTION("IF(ISBETWEEN(B9842,60,69), ""Old"", IF(ISBETWEEN(B9842, 20, 29), ""Young"", ""Other""))"),"Other")</f>
        <v>Other</v>
      </c>
    </row>
    <row r="9843" hidden="1">
      <c r="A9843" s="40">
        <v>28105.0</v>
      </c>
      <c r="B9843" s="39">
        <f t="shared" si="1"/>
        <v>45</v>
      </c>
      <c r="C9843" s="39" t="str">
        <f>IFERROR(__xludf.DUMMYFUNCTION("IF(ISBETWEEN(B9843,60,69), ""Old"", IF(ISBETWEEN(B9843, 20, 29), ""Young"", ""Other""))"),"Other")</f>
        <v>Other</v>
      </c>
    </row>
    <row r="9844" hidden="1">
      <c r="A9844" s="40">
        <v>28106.0</v>
      </c>
      <c r="B9844" s="39">
        <f t="shared" si="1"/>
        <v>45</v>
      </c>
      <c r="C9844" s="39" t="str">
        <f>IFERROR(__xludf.DUMMYFUNCTION("IF(ISBETWEEN(B9844,60,69), ""Old"", IF(ISBETWEEN(B9844, 20, 29), ""Young"", ""Other""))"),"Other")</f>
        <v>Other</v>
      </c>
    </row>
    <row r="9845" hidden="1">
      <c r="A9845" s="40">
        <v>28107.0</v>
      </c>
      <c r="B9845" s="39">
        <f t="shared" si="1"/>
        <v>45</v>
      </c>
      <c r="C9845" s="39" t="str">
        <f>IFERROR(__xludf.DUMMYFUNCTION("IF(ISBETWEEN(B9845,60,69), ""Old"", IF(ISBETWEEN(B9845, 20, 29), ""Young"", ""Other""))"),"Other")</f>
        <v>Other</v>
      </c>
    </row>
    <row r="9846" hidden="1">
      <c r="A9846" s="40">
        <v>28108.0</v>
      </c>
      <c r="B9846" s="39">
        <f t="shared" si="1"/>
        <v>45</v>
      </c>
      <c r="C9846" s="39" t="str">
        <f>IFERROR(__xludf.DUMMYFUNCTION("IF(ISBETWEEN(B9846,60,69), ""Old"", IF(ISBETWEEN(B9846, 20, 29), ""Young"", ""Other""))"),"Other")</f>
        <v>Other</v>
      </c>
    </row>
    <row r="9847" hidden="1">
      <c r="A9847" s="40">
        <v>28109.0</v>
      </c>
      <c r="B9847" s="39">
        <f t="shared" si="1"/>
        <v>45</v>
      </c>
      <c r="C9847" s="39" t="str">
        <f>IFERROR(__xludf.DUMMYFUNCTION("IF(ISBETWEEN(B9847,60,69), ""Old"", IF(ISBETWEEN(B9847, 20, 29), ""Young"", ""Other""))"),"Other")</f>
        <v>Other</v>
      </c>
    </row>
    <row r="9848" hidden="1">
      <c r="A9848" s="40">
        <v>28110.0</v>
      </c>
      <c r="B9848" s="39">
        <f t="shared" si="1"/>
        <v>45</v>
      </c>
      <c r="C9848" s="39" t="str">
        <f>IFERROR(__xludf.DUMMYFUNCTION("IF(ISBETWEEN(B9848,60,69), ""Old"", IF(ISBETWEEN(B9848, 20, 29), ""Young"", ""Other""))"),"Other")</f>
        <v>Other</v>
      </c>
    </row>
    <row r="9849" hidden="1">
      <c r="A9849" s="40">
        <v>28111.0</v>
      </c>
      <c r="B9849" s="39">
        <f t="shared" si="1"/>
        <v>45</v>
      </c>
      <c r="C9849" s="39" t="str">
        <f>IFERROR(__xludf.DUMMYFUNCTION("IF(ISBETWEEN(B9849,60,69), ""Old"", IF(ISBETWEEN(B9849, 20, 29), ""Young"", ""Other""))"),"Other")</f>
        <v>Other</v>
      </c>
    </row>
    <row r="9850" hidden="1">
      <c r="A9850" s="40">
        <v>28112.0</v>
      </c>
      <c r="B9850" s="39">
        <f t="shared" si="1"/>
        <v>45</v>
      </c>
      <c r="C9850" s="39" t="str">
        <f>IFERROR(__xludf.DUMMYFUNCTION("IF(ISBETWEEN(B9850,60,69), ""Old"", IF(ISBETWEEN(B9850, 20, 29), ""Young"", ""Other""))"),"Other")</f>
        <v>Other</v>
      </c>
    </row>
    <row r="9851" hidden="1">
      <c r="A9851" s="40">
        <v>28113.0</v>
      </c>
      <c r="B9851" s="39">
        <f t="shared" si="1"/>
        <v>45</v>
      </c>
      <c r="C9851" s="39" t="str">
        <f>IFERROR(__xludf.DUMMYFUNCTION("IF(ISBETWEEN(B9851,60,69), ""Old"", IF(ISBETWEEN(B9851, 20, 29), ""Young"", ""Other""))"),"Other")</f>
        <v>Other</v>
      </c>
    </row>
    <row r="9852" hidden="1">
      <c r="A9852" s="40">
        <v>28114.0</v>
      </c>
      <c r="B9852" s="39">
        <f t="shared" si="1"/>
        <v>45</v>
      </c>
      <c r="C9852" s="39" t="str">
        <f>IFERROR(__xludf.DUMMYFUNCTION("IF(ISBETWEEN(B9852,60,69), ""Old"", IF(ISBETWEEN(B9852, 20, 29), ""Young"", ""Other""))"),"Other")</f>
        <v>Other</v>
      </c>
    </row>
    <row r="9853" hidden="1">
      <c r="A9853" s="40">
        <v>28115.0</v>
      </c>
      <c r="B9853" s="39">
        <f t="shared" si="1"/>
        <v>45</v>
      </c>
      <c r="C9853" s="39" t="str">
        <f>IFERROR(__xludf.DUMMYFUNCTION("IF(ISBETWEEN(B9853,60,69), ""Old"", IF(ISBETWEEN(B9853, 20, 29), ""Young"", ""Other""))"),"Other")</f>
        <v>Other</v>
      </c>
    </row>
    <row r="9854" hidden="1">
      <c r="A9854" s="40">
        <v>28116.0</v>
      </c>
      <c r="B9854" s="39">
        <f t="shared" si="1"/>
        <v>45</v>
      </c>
      <c r="C9854" s="39" t="str">
        <f>IFERROR(__xludf.DUMMYFUNCTION("IF(ISBETWEEN(B9854,60,69), ""Old"", IF(ISBETWEEN(B9854, 20, 29), ""Young"", ""Other""))"),"Other")</f>
        <v>Other</v>
      </c>
    </row>
    <row r="9855" hidden="1">
      <c r="A9855" s="40">
        <v>28117.0</v>
      </c>
      <c r="B9855" s="39">
        <f t="shared" si="1"/>
        <v>45</v>
      </c>
      <c r="C9855" s="39" t="str">
        <f>IFERROR(__xludf.DUMMYFUNCTION("IF(ISBETWEEN(B9855,60,69), ""Old"", IF(ISBETWEEN(B9855, 20, 29), ""Young"", ""Other""))"),"Other")</f>
        <v>Other</v>
      </c>
    </row>
    <row r="9856" hidden="1">
      <c r="A9856" s="40">
        <v>28118.0</v>
      </c>
      <c r="B9856" s="39">
        <f t="shared" si="1"/>
        <v>45</v>
      </c>
      <c r="C9856" s="39" t="str">
        <f>IFERROR(__xludf.DUMMYFUNCTION("IF(ISBETWEEN(B9856,60,69), ""Old"", IF(ISBETWEEN(B9856, 20, 29), ""Young"", ""Other""))"),"Other")</f>
        <v>Other</v>
      </c>
    </row>
    <row r="9857" hidden="1">
      <c r="A9857" s="40">
        <v>28119.0</v>
      </c>
      <c r="B9857" s="39">
        <f t="shared" si="1"/>
        <v>45</v>
      </c>
      <c r="C9857" s="39" t="str">
        <f>IFERROR(__xludf.DUMMYFUNCTION("IF(ISBETWEEN(B9857,60,69), ""Old"", IF(ISBETWEEN(B9857, 20, 29), ""Young"", ""Other""))"),"Other")</f>
        <v>Other</v>
      </c>
    </row>
    <row r="9858" hidden="1">
      <c r="A9858" s="40">
        <v>28120.0</v>
      </c>
      <c r="B9858" s="39">
        <f t="shared" si="1"/>
        <v>45</v>
      </c>
      <c r="C9858" s="39" t="str">
        <f>IFERROR(__xludf.DUMMYFUNCTION("IF(ISBETWEEN(B9858,60,69), ""Old"", IF(ISBETWEEN(B9858, 20, 29), ""Young"", ""Other""))"),"Other")</f>
        <v>Other</v>
      </c>
    </row>
    <row r="9859" hidden="1">
      <c r="A9859" s="40">
        <v>28121.0</v>
      </c>
      <c r="B9859" s="39">
        <f t="shared" si="1"/>
        <v>45</v>
      </c>
      <c r="C9859" s="39" t="str">
        <f>IFERROR(__xludf.DUMMYFUNCTION("IF(ISBETWEEN(B9859,60,69), ""Old"", IF(ISBETWEEN(B9859, 20, 29), ""Young"", ""Other""))"),"Other")</f>
        <v>Other</v>
      </c>
    </row>
    <row r="9860" hidden="1">
      <c r="A9860" s="40">
        <v>28122.0</v>
      </c>
      <c r="B9860" s="39">
        <f t="shared" si="1"/>
        <v>45</v>
      </c>
      <c r="C9860" s="39" t="str">
        <f>IFERROR(__xludf.DUMMYFUNCTION("IF(ISBETWEEN(B9860,60,69), ""Old"", IF(ISBETWEEN(B9860, 20, 29), ""Young"", ""Other""))"),"Other")</f>
        <v>Other</v>
      </c>
    </row>
    <row r="9861" hidden="1">
      <c r="A9861" s="40">
        <v>28123.0</v>
      </c>
      <c r="B9861" s="39">
        <f t="shared" si="1"/>
        <v>45</v>
      </c>
      <c r="C9861" s="39" t="str">
        <f>IFERROR(__xludf.DUMMYFUNCTION("IF(ISBETWEEN(B9861,60,69), ""Old"", IF(ISBETWEEN(B9861, 20, 29), ""Young"", ""Other""))"),"Other")</f>
        <v>Other</v>
      </c>
    </row>
    <row r="9862" hidden="1">
      <c r="A9862" s="40">
        <v>28124.0</v>
      </c>
      <c r="B9862" s="39">
        <f t="shared" si="1"/>
        <v>45</v>
      </c>
      <c r="C9862" s="39" t="str">
        <f>IFERROR(__xludf.DUMMYFUNCTION("IF(ISBETWEEN(B9862,60,69), ""Old"", IF(ISBETWEEN(B9862, 20, 29), ""Young"", ""Other""))"),"Other")</f>
        <v>Other</v>
      </c>
    </row>
    <row r="9863" hidden="1">
      <c r="A9863" s="40">
        <v>28125.0</v>
      </c>
      <c r="B9863" s="39">
        <f t="shared" si="1"/>
        <v>45</v>
      </c>
      <c r="C9863" s="39" t="str">
        <f>IFERROR(__xludf.DUMMYFUNCTION("IF(ISBETWEEN(B9863,60,69), ""Old"", IF(ISBETWEEN(B9863, 20, 29), ""Young"", ""Other""))"),"Other")</f>
        <v>Other</v>
      </c>
    </row>
    <row r="9864" hidden="1">
      <c r="A9864" s="40">
        <v>28126.0</v>
      </c>
      <c r="B9864" s="39">
        <f t="shared" si="1"/>
        <v>45</v>
      </c>
      <c r="C9864" s="39" t="str">
        <f>IFERROR(__xludf.DUMMYFUNCTION("IF(ISBETWEEN(B9864,60,69), ""Old"", IF(ISBETWEEN(B9864, 20, 29), ""Young"", ""Other""))"),"Other")</f>
        <v>Other</v>
      </c>
    </row>
    <row r="9865" hidden="1">
      <c r="A9865" s="40">
        <v>28127.0</v>
      </c>
      <c r="B9865" s="39">
        <f t="shared" si="1"/>
        <v>44</v>
      </c>
      <c r="C9865" s="39" t="str">
        <f>IFERROR(__xludf.DUMMYFUNCTION("IF(ISBETWEEN(B9865,60,69), ""Old"", IF(ISBETWEEN(B9865, 20, 29), ""Young"", ""Other""))"),"Other")</f>
        <v>Other</v>
      </c>
    </row>
    <row r="9866" hidden="1">
      <c r="A9866" s="40">
        <v>28128.0</v>
      </c>
      <c r="B9866" s="39">
        <f t="shared" si="1"/>
        <v>44</v>
      </c>
      <c r="C9866" s="39" t="str">
        <f>IFERROR(__xludf.DUMMYFUNCTION("IF(ISBETWEEN(B9866,60,69), ""Old"", IF(ISBETWEEN(B9866, 20, 29), ""Young"", ""Other""))"),"Other")</f>
        <v>Other</v>
      </c>
    </row>
    <row r="9867" hidden="1">
      <c r="A9867" s="40">
        <v>28129.0</v>
      </c>
      <c r="B9867" s="39">
        <f t="shared" si="1"/>
        <v>44</v>
      </c>
      <c r="C9867" s="39" t="str">
        <f>IFERROR(__xludf.DUMMYFUNCTION("IF(ISBETWEEN(B9867,60,69), ""Old"", IF(ISBETWEEN(B9867, 20, 29), ""Young"", ""Other""))"),"Other")</f>
        <v>Other</v>
      </c>
    </row>
    <row r="9868" hidden="1">
      <c r="A9868" s="40">
        <v>28130.0</v>
      </c>
      <c r="B9868" s="39">
        <f t="shared" si="1"/>
        <v>44</v>
      </c>
      <c r="C9868" s="39" t="str">
        <f>IFERROR(__xludf.DUMMYFUNCTION("IF(ISBETWEEN(B9868,60,69), ""Old"", IF(ISBETWEEN(B9868, 20, 29), ""Young"", ""Other""))"),"Other")</f>
        <v>Other</v>
      </c>
    </row>
    <row r="9869" hidden="1">
      <c r="A9869" s="40">
        <v>28131.0</v>
      </c>
      <c r="B9869" s="39">
        <f t="shared" si="1"/>
        <v>44</v>
      </c>
      <c r="C9869" s="39" t="str">
        <f>IFERROR(__xludf.DUMMYFUNCTION("IF(ISBETWEEN(B9869,60,69), ""Old"", IF(ISBETWEEN(B9869, 20, 29), ""Young"", ""Other""))"),"Other")</f>
        <v>Other</v>
      </c>
    </row>
    <row r="9870" hidden="1">
      <c r="A9870" s="40">
        <v>28132.0</v>
      </c>
      <c r="B9870" s="39">
        <f t="shared" si="1"/>
        <v>44</v>
      </c>
      <c r="C9870" s="39" t="str">
        <f>IFERROR(__xludf.DUMMYFUNCTION("IF(ISBETWEEN(B9870,60,69), ""Old"", IF(ISBETWEEN(B9870, 20, 29), ""Young"", ""Other""))"),"Other")</f>
        <v>Other</v>
      </c>
    </row>
    <row r="9871" hidden="1">
      <c r="A9871" s="40">
        <v>28133.0</v>
      </c>
      <c r="B9871" s="39">
        <f t="shared" si="1"/>
        <v>44</v>
      </c>
      <c r="C9871" s="39" t="str">
        <f>IFERROR(__xludf.DUMMYFUNCTION("IF(ISBETWEEN(B9871,60,69), ""Old"", IF(ISBETWEEN(B9871, 20, 29), ""Young"", ""Other""))"),"Other")</f>
        <v>Other</v>
      </c>
    </row>
    <row r="9872" hidden="1">
      <c r="A9872" s="40">
        <v>28134.0</v>
      </c>
      <c r="B9872" s="39">
        <f t="shared" si="1"/>
        <v>44</v>
      </c>
      <c r="C9872" s="39" t="str">
        <f>IFERROR(__xludf.DUMMYFUNCTION("IF(ISBETWEEN(B9872,60,69), ""Old"", IF(ISBETWEEN(B9872, 20, 29), ""Young"", ""Other""))"),"Other")</f>
        <v>Other</v>
      </c>
    </row>
    <row r="9873" hidden="1">
      <c r="A9873" s="40">
        <v>28135.0</v>
      </c>
      <c r="B9873" s="39">
        <f t="shared" si="1"/>
        <v>44</v>
      </c>
      <c r="C9873" s="39" t="str">
        <f>IFERROR(__xludf.DUMMYFUNCTION("IF(ISBETWEEN(B9873,60,69), ""Old"", IF(ISBETWEEN(B9873, 20, 29), ""Young"", ""Other""))"),"Other")</f>
        <v>Other</v>
      </c>
    </row>
    <row r="9874" hidden="1">
      <c r="A9874" s="40">
        <v>28136.0</v>
      </c>
      <c r="B9874" s="39">
        <f t="shared" si="1"/>
        <v>44</v>
      </c>
      <c r="C9874" s="39" t="str">
        <f>IFERROR(__xludf.DUMMYFUNCTION("IF(ISBETWEEN(B9874,60,69), ""Old"", IF(ISBETWEEN(B9874, 20, 29), ""Young"", ""Other""))"),"Other")</f>
        <v>Other</v>
      </c>
    </row>
    <row r="9875" hidden="1">
      <c r="A9875" s="40">
        <v>28137.0</v>
      </c>
      <c r="B9875" s="39">
        <f t="shared" si="1"/>
        <v>44</v>
      </c>
      <c r="C9875" s="39" t="str">
        <f>IFERROR(__xludf.DUMMYFUNCTION("IF(ISBETWEEN(B9875,60,69), ""Old"", IF(ISBETWEEN(B9875, 20, 29), ""Young"", ""Other""))"),"Other")</f>
        <v>Other</v>
      </c>
    </row>
    <row r="9876" hidden="1">
      <c r="A9876" s="40">
        <v>28138.0</v>
      </c>
      <c r="B9876" s="39">
        <f t="shared" si="1"/>
        <v>44</v>
      </c>
      <c r="C9876" s="39" t="str">
        <f>IFERROR(__xludf.DUMMYFUNCTION("IF(ISBETWEEN(B9876,60,69), ""Old"", IF(ISBETWEEN(B9876, 20, 29), ""Young"", ""Other""))"),"Other")</f>
        <v>Other</v>
      </c>
    </row>
    <row r="9877" hidden="1">
      <c r="A9877" s="40">
        <v>28139.0</v>
      </c>
      <c r="B9877" s="39">
        <f t="shared" si="1"/>
        <v>44</v>
      </c>
      <c r="C9877" s="39" t="str">
        <f>IFERROR(__xludf.DUMMYFUNCTION("IF(ISBETWEEN(B9877,60,69), ""Old"", IF(ISBETWEEN(B9877, 20, 29), ""Young"", ""Other""))"),"Other")</f>
        <v>Other</v>
      </c>
    </row>
    <row r="9878" hidden="1">
      <c r="A9878" s="40">
        <v>28140.0</v>
      </c>
      <c r="B9878" s="39">
        <f t="shared" si="1"/>
        <v>44</v>
      </c>
      <c r="C9878" s="39" t="str">
        <f>IFERROR(__xludf.DUMMYFUNCTION("IF(ISBETWEEN(B9878,60,69), ""Old"", IF(ISBETWEEN(B9878, 20, 29), ""Young"", ""Other""))"),"Other")</f>
        <v>Other</v>
      </c>
    </row>
    <row r="9879" hidden="1">
      <c r="A9879" s="40">
        <v>28141.0</v>
      </c>
      <c r="B9879" s="39">
        <f t="shared" si="1"/>
        <v>44</v>
      </c>
      <c r="C9879" s="39" t="str">
        <f>IFERROR(__xludf.DUMMYFUNCTION("IF(ISBETWEEN(B9879,60,69), ""Old"", IF(ISBETWEEN(B9879, 20, 29), ""Young"", ""Other""))"),"Other")</f>
        <v>Other</v>
      </c>
    </row>
    <row r="9880" hidden="1">
      <c r="A9880" s="40">
        <v>28142.0</v>
      </c>
      <c r="B9880" s="39">
        <f t="shared" si="1"/>
        <v>44</v>
      </c>
      <c r="C9880" s="39" t="str">
        <f>IFERROR(__xludf.DUMMYFUNCTION("IF(ISBETWEEN(B9880,60,69), ""Old"", IF(ISBETWEEN(B9880, 20, 29), ""Young"", ""Other""))"),"Other")</f>
        <v>Other</v>
      </c>
    </row>
    <row r="9881" hidden="1">
      <c r="A9881" s="40">
        <v>28143.0</v>
      </c>
      <c r="B9881" s="39">
        <f t="shared" si="1"/>
        <v>44</v>
      </c>
      <c r="C9881" s="39" t="str">
        <f>IFERROR(__xludf.DUMMYFUNCTION("IF(ISBETWEEN(B9881,60,69), ""Old"", IF(ISBETWEEN(B9881, 20, 29), ""Young"", ""Other""))"),"Other")</f>
        <v>Other</v>
      </c>
    </row>
    <row r="9882" hidden="1">
      <c r="A9882" s="40">
        <v>28144.0</v>
      </c>
      <c r="B9882" s="39">
        <f t="shared" si="1"/>
        <v>44</v>
      </c>
      <c r="C9882" s="39" t="str">
        <f>IFERROR(__xludf.DUMMYFUNCTION("IF(ISBETWEEN(B9882,60,69), ""Old"", IF(ISBETWEEN(B9882, 20, 29), ""Young"", ""Other""))"),"Other")</f>
        <v>Other</v>
      </c>
    </row>
    <row r="9883" hidden="1">
      <c r="A9883" s="40">
        <v>28145.0</v>
      </c>
      <c r="B9883" s="39">
        <f t="shared" si="1"/>
        <v>44</v>
      </c>
      <c r="C9883" s="39" t="str">
        <f>IFERROR(__xludf.DUMMYFUNCTION("IF(ISBETWEEN(B9883,60,69), ""Old"", IF(ISBETWEEN(B9883, 20, 29), ""Young"", ""Other""))"),"Other")</f>
        <v>Other</v>
      </c>
    </row>
    <row r="9884" hidden="1">
      <c r="A9884" s="40">
        <v>28146.0</v>
      </c>
      <c r="B9884" s="39">
        <f t="shared" si="1"/>
        <v>44</v>
      </c>
      <c r="C9884" s="39" t="str">
        <f>IFERROR(__xludf.DUMMYFUNCTION("IF(ISBETWEEN(B9884,60,69), ""Old"", IF(ISBETWEEN(B9884, 20, 29), ""Young"", ""Other""))"),"Other")</f>
        <v>Other</v>
      </c>
    </row>
    <row r="9885" hidden="1">
      <c r="A9885" s="40">
        <v>28147.0</v>
      </c>
      <c r="B9885" s="39">
        <f t="shared" si="1"/>
        <v>44</v>
      </c>
      <c r="C9885" s="39" t="str">
        <f>IFERROR(__xludf.DUMMYFUNCTION("IF(ISBETWEEN(B9885,60,69), ""Old"", IF(ISBETWEEN(B9885, 20, 29), ""Young"", ""Other""))"),"Other")</f>
        <v>Other</v>
      </c>
    </row>
    <row r="9886" hidden="1">
      <c r="A9886" s="40">
        <v>28148.0</v>
      </c>
      <c r="B9886" s="39">
        <f t="shared" si="1"/>
        <v>44</v>
      </c>
      <c r="C9886" s="39" t="str">
        <f>IFERROR(__xludf.DUMMYFUNCTION("IF(ISBETWEEN(B9886,60,69), ""Old"", IF(ISBETWEEN(B9886, 20, 29), ""Young"", ""Other""))"),"Other")</f>
        <v>Other</v>
      </c>
    </row>
    <row r="9887" hidden="1">
      <c r="A9887" s="40">
        <v>28149.0</v>
      </c>
      <c r="B9887" s="39">
        <f t="shared" si="1"/>
        <v>44</v>
      </c>
      <c r="C9887" s="39" t="str">
        <f>IFERROR(__xludf.DUMMYFUNCTION("IF(ISBETWEEN(B9887,60,69), ""Old"", IF(ISBETWEEN(B9887, 20, 29), ""Young"", ""Other""))"),"Other")</f>
        <v>Other</v>
      </c>
    </row>
    <row r="9888" hidden="1">
      <c r="A9888" s="40">
        <v>28150.0</v>
      </c>
      <c r="B9888" s="39">
        <f t="shared" si="1"/>
        <v>44</v>
      </c>
      <c r="C9888" s="39" t="str">
        <f>IFERROR(__xludf.DUMMYFUNCTION("IF(ISBETWEEN(B9888,60,69), ""Old"", IF(ISBETWEEN(B9888, 20, 29), ""Young"", ""Other""))"),"Other")</f>
        <v>Other</v>
      </c>
    </row>
    <row r="9889" hidden="1">
      <c r="A9889" s="40">
        <v>28151.0</v>
      </c>
      <c r="B9889" s="39">
        <f t="shared" si="1"/>
        <v>44</v>
      </c>
      <c r="C9889" s="39" t="str">
        <f>IFERROR(__xludf.DUMMYFUNCTION("IF(ISBETWEEN(B9889,60,69), ""Old"", IF(ISBETWEEN(B9889, 20, 29), ""Young"", ""Other""))"),"Other")</f>
        <v>Other</v>
      </c>
    </row>
    <row r="9890" hidden="1">
      <c r="A9890" s="40">
        <v>28152.0</v>
      </c>
      <c r="B9890" s="39">
        <f t="shared" si="1"/>
        <v>44</v>
      </c>
      <c r="C9890" s="39" t="str">
        <f>IFERROR(__xludf.DUMMYFUNCTION("IF(ISBETWEEN(B9890,60,69), ""Old"", IF(ISBETWEEN(B9890, 20, 29), ""Young"", ""Other""))"),"Other")</f>
        <v>Other</v>
      </c>
    </row>
    <row r="9891" hidden="1">
      <c r="A9891" s="40">
        <v>28153.0</v>
      </c>
      <c r="B9891" s="39">
        <f t="shared" si="1"/>
        <v>44</v>
      </c>
      <c r="C9891" s="39" t="str">
        <f>IFERROR(__xludf.DUMMYFUNCTION("IF(ISBETWEEN(B9891,60,69), ""Old"", IF(ISBETWEEN(B9891, 20, 29), ""Young"", ""Other""))"),"Other")</f>
        <v>Other</v>
      </c>
    </row>
    <row r="9892" hidden="1">
      <c r="A9892" s="40">
        <v>28154.0</v>
      </c>
      <c r="B9892" s="39">
        <f t="shared" si="1"/>
        <v>44</v>
      </c>
      <c r="C9892" s="39" t="str">
        <f>IFERROR(__xludf.DUMMYFUNCTION("IF(ISBETWEEN(B9892,60,69), ""Old"", IF(ISBETWEEN(B9892, 20, 29), ""Young"", ""Other""))"),"Other")</f>
        <v>Other</v>
      </c>
    </row>
    <row r="9893" hidden="1">
      <c r="A9893" s="40">
        <v>28155.0</v>
      </c>
      <c r="B9893" s="39">
        <f t="shared" si="1"/>
        <v>44</v>
      </c>
      <c r="C9893" s="39" t="str">
        <f>IFERROR(__xludf.DUMMYFUNCTION("IF(ISBETWEEN(B9893,60,69), ""Old"", IF(ISBETWEEN(B9893, 20, 29), ""Young"", ""Other""))"),"Other")</f>
        <v>Other</v>
      </c>
    </row>
    <row r="9894" hidden="1">
      <c r="A9894" s="40">
        <v>28156.0</v>
      </c>
      <c r="B9894" s="39">
        <f t="shared" si="1"/>
        <v>44</v>
      </c>
      <c r="C9894" s="39" t="str">
        <f>IFERROR(__xludf.DUMMYFUNCTION("IF(ISBETWEEN(B9894,60,69), ""Old"", IF(ISBETWEEN(B9894, 20, 29), ""Young"", ""Other""))"),"Other")</f>
        <v>Other</v>
      </c>
    </row>
    <row r="9895" hidden="1">
      <c r="A9895" s="40">
        <v>28157.0</v>
      </c>
      <c r="B9895" s="39">
        <f t="shared" si="1"/>
        <v>44</v>
      </c>
      <c r="C9895" s="39" t="str">
        <f>IFERROR(__xludf.DUMMYFUNCTION("IF(ISBETWEEN(B9895,60,69), ""Old"", IF(ISBETWEEN(B9895, 20, 29), ""Young"", ""Other""))"),"Other")</f>
        <v>Other</v>
      </c>
    </row>
    <row r="9896" hidden="1">
      <c r="A9896" s="40">
        <v>28158.0</v>
      </c>
      <c r="B9896" s="39">
        <f t="shared" si="1"/>
        <v>44</v>
      </c>
      <c r="C9896" s="39" t="str">
        <f>IFERROR(__xludf.DUMMYFUNCTION("IF(ISBETWEEN(B9896,60,69), ""Old"", IF(ISBETWEEN(B9896, 20, 29), ""Young"", ""Other""))"),"Other")</f>
        <v>Other</v>
      </c>
    </row>
    <row r="9897" hidden="1">
      <c r="A9897" s="40">
        <v>28159.0</v>
      </c>
      <c r="B9897" s="39">
        <f t="shared" si="1"/>
        <v>44</v>
      </c>
      <c r="C9897" s="39" t="str">
        <f>IFERROR(__xludf.DUMMYFUNCTION("IF(ISBETWEEN(B9897,60,69), ""Old"", IF(ISBETWEEN(B9897, 20, 29), ""Young"", ""Other""))"),"Other")</f>
        <v>Other</v>
      </c>
    </row>
    <row r="9898" hidden="1">
      <c r="A9898" s="40">
        <v>28160.0</v>
      </c>
      <c r="B9898" s="39">
        <f t="shared" si="1"/>
        <v>44</v>
      </c>
      <c r="C9898" s="39" t="str">
        <f>IFERROR(__xludf.DUMMYFUNCTION("IF(ISBETWEEN(B9898,60,69), ""Old"", IF(ISBETWEEN(B9898, 20, 29), ""Young"", ""Other""))"),"Other")</f>
        <v>Other</v>
      </c>
    </row>
    <row r="9899" hidden="1">
      <c r="A9899" s="40">
        <v>28161.0</v>
      </c>
      <c r="B9899" s="39">
        <f t="shared" si="1"/>
        <v>44</v>
      </c>
      <c r="C9899" s="39" t="str">
        <f>IFERROR(__xludf.DUMMYFUNCTION("IF(ISBETWEEN(B9899,60,69), ""Old"", IF(ISBETWEEN(B9899, 20, 29), ""Young"", ""Other""))"),"Other")</f>
        <v>Other</v>
      </c>
    </row>
    <row r="9900" hidden="1">
      <c r="A9900" s="40">
        <v>28162.0</v>
      </c>
      <c r="B9900" s="39">
        <f t="shared" si="1"/>
        <v>44</v>
      </c>
      <c r="C9900" s="39" t="str">
        <f>IFERROR(__xludf.DUMMYFUNCTION("IF(ISBETWEEN(B9900,60,69), ""Old"", IF(ISBETWEEN(B9900, 20, 29), ""Young"", ""Other""))"),"Other")</f>
        <v>Other</v>
      </c>
    </row>
    <row r="9901" hidden="1">
      <c r="A9901" s="40">
        <v>28163.0</v>
      </c>
      <c r="B9901" s="39">
        <f t="shared" si="1"/>
        <v>44</v>
      </c>
      <c r="C9901" s="39" t="str">
        <f>IFERROR(__xludf.DUMMYFUNCTION("IF(ISBETWEEN(B9901,60,69), ""Old"", IF(ISBETWEEN(B9901, 20, 29), ""Young"", ""Other""))"),"Other")</f>
        <v>Other</v>
      </c>
    </row>
    <row r="9902" hidden="1">
      <c r="A9902" s="40">
        <v>28164.0</v>
      </c>
      <c r="B9902" s="39">
        <f t="shared" si="1"/>
        <v>44</v>
      </c>
      <c r="C9902" s="39" t="str">
        <f>IFERROR(__xludf.DUMMYFUNCTION("IF(ISBETWEEN(B9902,60,69), ""Old"", IF(ISBETWEEN(B9902, 20, 29), ""Young"", ""Other""))"),"Other")</f>
        <v>Other</v>
      </c>
    </row>
    <row r="9903" hidden="1">
      <c r="A9903" s="40">
        <v>28165.0</v>
      </c>
      <c r="B9903" s="39">
        <f t="shared" si="1"/>
        <v>44</v>
      </c>
      <c r="C9903" s="39" t="str">
        <f>IFERROR(__xludf.DUMMYFUNCTION("IF(ISBETWEEN(B9903,60,69), ""Old"", IF(ISBETWEEN(B9903, 20, 29), ""Young"", ""Other""))"),"Other")</f>
        <v>Other</v>
      </c>
    </row>
    <row r="9904" hidden="1">
      <c r="A9904" s="40">
        <v>28166.0</v>
      </c>
      <c r="B9904" s="39">
        <f t="shared" si="1"/>
        <v>44</v>
      </c>
      <c r="C9904" s="39" t="str">
        <f>IFERROR(__xludf.DUMMYFUNCTION("IF(ISBETWEEN(B9904,60,69), ""Old"", IF(ISBETWEEN(B9904, 20, 29), ""Young"", ""Other""))"),"Other")</f>
        <v>Other</v>
      </c>
    </row>
    <row r="9905" hidden="1">
      <c r="A9905" s="40">
        <v>28167.0</v>
      </c>
      <c r="B9905" s="39">
        <f t="shared" si="1"/>
        <v>44</v>
      </c>
      <c r="C9905" s="39" t="str">
        <f>IFERROR(__xludf.DUMMYFUNCTION("IF(ISBETWEEN(B9905,60,69), ""Old"", IF(ISBETWEEN(B9905, 20, 29), ""Young"", ""Other""))"),"Other")</f>
        <v>Other</v>
      </c>
    </row>
    <row r="9906" hidden="1">
      <c r="A9906" s="40">
        <v>28168.0</v>
      </c>
      <c r="B9906" s="39">
        <f t="shared" si="1"/>
        <v>44</v>
      </c>
      <c r="C9906" s="39" t="str">
        <f>IFERROR(__xludf.DUMMYFUNCTION("IF(ISBETWEEN(B9906,60,69), ""Old"", IF(ISBETWEEN(B9906, 20, 29), ""Young"", ""Other""))"),"Other")</f>
        <v>Other</v>
      </c>
    </row>
    <row r="9907" hidden="1">
      <c r="A9907" s="40">
        <v>28169.0</v>
      </c>
      <c r="B9907" s="39">
        <f t="shared" si="1"/>
        <v>44</v>
      </c>
      <c r="C9907" s="39" t="str">
        <f>IFERROR(__xludf.DUMMYFUNCTION("IF(ISBETWEEN(B9907,60,69), ""Old"", IF(ISBETWEEN(B9907, 20, 29), ""Young"", ""Other""))"),"Other")</f>
        <v>Other</v>
      </c>
    </row>
    <row r="9908" hidden="1">
      <c r="A9908" s="40">
        <v>28170.0</v>
      </c>
      <c r="B9908" s="39">
        <f t="shared" si="1"/>
        <v>44</v>
      </c>
      <c r="C9908" s="39" t="str">
        <f>IFERROR(__xludf.DUMMYFUNCTION("IF(ISBETWEEN(B9908,60,69), ""Old"", IF(ISBETWEEN(B9908, 20, 29), ""Young"", ""Other""))"),"Other")</f>
        <v>Other</v>
      </c>
    </row>
    <row r="9909" hidden="1">
      <c r="A9909" s="40">
        <v>28171.0</v>
      </c>
      <c r="B9909" s="39">
        <f t="shared" si="1"/>
        <v>44</v>
      </c>
      <c r="C9909" s="39" t="str">
        <f>IFERROR(__xludf.DUMMYFUNCTION("IF(ISBETWEEN(B9909,60,69), ""Old"", IF(ISBETWEEN(B9909, 20, 29), ""Young"", ""Other""))"),"Other")</f>
        <v>Other</v>
      </c>
    </row>
    <row r="9910" hidden="1">
      <c r="A9910" s="40">
        <v>28172.0</v>
      </c>
      <c r="B9910" s="39">
        <f t="shared" si="1"/>
        <v>44</v>
      </c>
      <c r="C9910" s="39" t="str">
        <f>IFERROR(__xludf.DUMMYFUNCTION("IF(ISBETWEEN(B9910,60,69), ""Old"", IF(ISBETWEEN(B9910, 20, 29), ""Young"", ""Other""))"),"Other")</f>
        <v>Other</v>
      </c>
    </row>
    <row r="9911" hidden="1">
      <c r="A9911" s="40">
        <v>28173.0</v>
      </c>
      <c r="B9911" s="39">
        <f t="shared" si="1"/>
        <v>44</v>
      </c>
      <c r="C9911" s="39" t="str">
        <f>IFERROR(__xludf.DUMMYFUNCTION("IF(ISBETWEEN(B9911,60,69), ""Old"", IF(ISBETWEEN(B9911, 20, 29), ""Young"", ""Other""))"),"Other")</f>
        <v>Other</v>
      </c>
    </row>
    <row r="9912" hidden="1">
      <c r="A9912" s="40">
        <v>28174.0</v>
      </c>
      <c r="B9912" s="39">
        <f t="shared" si="1"/>
        <v>44</v>
      </c>
      <c r="C9912" s="39" t="str">
        <f>IFERROR(__xludf.DUMMYFUNCTION("IF(ISBETWEEN(B9912,60,69), ""Old"", IF(ISBETWEEN(B9912, 20, 29), ""Young"", ""Other""))"),"Other")</f>
        <v>Other</v>
      </c>
    </row>
    <row r="9913" hidden="1">
      <c r="A9913" s="40">
        <v>28175.0</v>
      </c>
      <c r="B9913" s="39">
        <f t="shared" si="1"/>
        <v>44</v>
      </c>
      <c r="C9913" s="39" t="str">
        <f>IFERROR(__xludf.DUMMYFUNCTION("IF(ISBETWEEN(B9913,60,69), ""Old"", IF(ISBETWEEN(B9913, 20, 29), ""Young"", ""Other""))"),"Other")</f>
        <v>Other</v>
      </c>
    </row>
    <row r="9914" hidden="1">
      <c r="A9914" s="40">
        <v>28176.0</v>
      </c>
      <c r="B9914" s="39">
        <f t="shared" si="1"/>
        <v>44</v>
      </c>
      <c r="C9914" s="39" t="str">
        <f>IFERROR(__xludf.DUMMYFUNCTION("IF(ISBETWEEN(B9914,60,69), ""Old"", IF(ISBETWEEN(B9914, 20, 29), ""Young"", ""Other""))"),"Other")</f>
        <v>Other</v>
      </c>
    </row>
    <row r="9915" hidden="1">
      <c r="A9915" s="40">
        <v>28177.0</v>
      </c>
      <c r="B9915" s="39">
        <f t="shared" si="1"/>
        <v>44</v>
      </c>
      <c r="C9915" s="39" t="str">
        <f>IFERROR(__xludf.DUMMYFUNCTION("IF(ISBETWEEN(B9915,60,69), ""Old"", IF(ISBETWEEN(B9915, 20, 29), ""Young"", ""Other""))"),"Other")</f>
        <v>Other</v>
      </c>
    </row>
    <row r="9916" hidden="1">
      <c r="A9916" s="40">
        <v>28178.0</v>
      </c>
      <c r="B9916" s="39">
        <f t="shared" si="1"/>
        <v>44</v>
      </c>
      <c r="C9916" s="39" t="str">
        <f>IFERROR(__xludf.DUMMYFUNCTION("IF(ISBETWEEN(B9916,60,69), ""Old"", IF(ISBETWEEN(B9916, 20, 29), ""Young"", ""Other""))"),"Other")</f>
        <v>Other</v>
      </c>
    </row>
    <row r="9917" hidden="1">
      <c r="A9917" s="40">
        <v>28179.0</v>
      </c>
      <c r="B9917" s="39">
        <f t="shared" si="1"/>
        <v>44</v>
      </c>
      <c r="C9917" s="39" t="str">
        <f>IFERROR(__xludf.DUMMYFUNCTION("IF(ISBETWEEN(B9917,60,69), ""Old"", IF(ISBETWEEN(B9917, 20, 29), ""Young"", ""Other""))"),"Other")</f>
        <v>Other</v>
      </c>
    </row>
    <row r="9918" hidden="1">
      <c r="A9918" s="40">
        <v>28180.0</v>
      </c>
      <c r="B9918" s="39">
        <f t="shared" si="1"/>
        <v>44</v>
      </c>
      <c r="C9918" s="39" t="str">
        <f>IFERROR(__xludf.DUMMYFUNCTION("IF(ISBETWEEN(B9918,60,69), ""Old"", IF(ISBETWEEN(B9918, 20, 29), ""Young"", ""Other""))"),"Other")</f>
        <v>Other</v>
      </c>
    </row>
    <row r="9919" hidden="1">
      <c r="A9919" s="40">
        <v>28181.0</v>
      </c>
      <c r="B9919" s="39">
        <f t="shared" si="1"/>
        <v>44</v>
      </c>
      <c r="C9919" s="39" t="str">
        <f>IFERROR(__xludf.DUMMYFUNCTION("IF(ISBETWEEN(B9919,60,69), ""Old"", IF(ISBETWEEN(B9919, 20, 29), ""Young"", ""Other""))"),"Other")</f>
        <v>Other</v>
      </c>
    </row>
    <row r="9920" hidden="1">
      <c r="A9920" s="40">
        <v>28182.0</v>
      </c>
      <c r="B9920" s="39">
        <f t="shared" si="1"/>
        <v>44</v>
      </c>
      <c r="C9920" s="39" t="str">
        <f>IFERROR(__xludf.DUMMYFUNCTION("IF(ISBETWEEN(B9920,60,69), ""Old"", IF(ISBETWEEN(B9920, 20, 29), ""Young"", ""Other""))"),"Other")</f>
        <v>Other</v>
      </c>
    </row>
    <row r="9921" hidden="1">
      <c r="A9921" s="40">
        <v>28183.0</v>
      </c>
      <c r="B9921" s="39">
        <f t="shared" si="1"/>
        <v>44</v>
      </c>
      <c r="C9921" s="39" t="str">
        <f>IFERROR(__xludf.DUMMYFUNCTION("IF(ISBETWEEN(B9921,60,69), ""Old"", IF(ISBETWEEN(B9921, 20, 29), ""Young"", ""Other""))"),"Other")</f>
        <v>Other</v>
      </c>
    </row>
    <row r="9922" hidden="1">
      <c r="A9922" s="40">
        <v>28184.0</v>
      </c>
      <c r="B9922" s="39">
        <f t="shared" si="1"/>
        <v>44</v>
      </c>
      <c r="C9922" s="39" t="str">
        <f>IFERROR(__xludf.DUMMYFUNCTION("IF(ISBETWEEN(B9922,60,69), ""Old"", IF(ISBETWEEN(B9922, 20, 29), ""Young"", ""Other""))"),"Other")</f>
        <v>Other</v>
      </c>
    </row>
    <row r="9923" hidden="1">
      <c r="A9923" s="40">
        <v>28185.0</v>
      </c>
      <c r="B9923" s="39">
        <f t="shared" si="1"/>
        <v>44</v>
      </c>
      <c r="C9923" s="39" t="str">
        <f>IFERROR(__xludf.DUMMYFUNCTION("IF(ISBETWEEN(B9923,60,69), ""Old"", IF(ISBETWEEN(B9923, 20, 29), ""Young"", ""Other""))"),"Other")</f>
        <v>Other</v>
      </c>
    </row>
    <row r="9924" hidden="1">
      <c r="A9924" s="40">
        <v>28186.0</v>
      </c>
      <c r="B9924" s="39">
        <f t="shared" si="1"/>
        <v>44</v>
      </c>
      <c r="C9924" s="39" t="str">
        <f>IFERROR(__xludf.DUMMYFUNCTION("IF(ISBETWEEN(B9924,60,69), ""Old"", IF(ISBETWEEN(B9924, 20, 29), ""Young"", ""Other""))"),"Other")</f>
        <v>Other</v>
      </c>
    </row>
    <row r="9925" hidden="1">
      <c r="A9925" s="40">
        <v>28187.0</v>
      </c>
      <c r="B9925" s="39">
        <f t="shared" si="1"/>
        <v>44</v>
      </c>
      <c r="C9925" s="39" t="str">
        <f>IFERROR(__xludf.DUMMYFUNCTION("IF(ISBETWEEN(B9925,60,69), ""Old"", IF(ISBETWEEN(B9925, 20, 29), ""Young"", ""Other""))"),"Other")</f>
        <v>Other</v>
      </c>
    </row>
    <row r="9926" hidden="1">
      <c r="A9926" s="40">
        <v>28188.0</v>
      </c>
      <c r="B9926" s="39">
        <f t="shared" si="1"/>
        <v>44</v>
      </c>
      <c r="C9926" s="39" t="str">
        <f>IFERROR(__xludf.DUMMYFUNCTION("IF(ISBETWEEN(B9926,60,69), ""Old"", IF(ISBETWEEN(B9926, 20, 29), ""Young"", ""Other""))"),"Other")</f>
        <v>Other</v>
      </c>
    </row>
    <row r="9927" hidden="1">
      <c r="A9927" s="40">
        <v>28189.0</v>
      </c>
      <c r="B9927" s="39">
        <f t="shared" si="1"/>
        <v>44</v>
      </c>
      <c r="C9927" s="39" t="str">
        <f>IFERROR(__xludf.DUMMYFUNCTION("IF(ISBETWEEN(B9927,60,69), ""Old"", IF(ISBETWEEN(B9927, 20, 29), ""Young"", ""Other""))"),"Other")</f>
        <v>Other</v>
      </c>
    </row>
    <row r="9928" hidden="1">
      <c r="A9928" s="40">
        <v>28190.0</v>
      </c>
      <c r="B9928" s="39">
        <f t="shared" si="1"/>
        <v>44</v>
      </c>
      <c r="C9928" s="39" t="str">
        <f>IFERROR(__xludf.DUMMYFUNCTION("IF(ISBETWEEN(B9928,60,69), ""Old"", IF(ISBETWEEN(B9928, 20, 29), ""Young"", ""Other""))"),"Other")</f>
        <v>Other</v>
      </c>
    </row>
    <row r="9929" hidden="1">
      <c r="A9929" s="40">
        <v>28191.0</v>
      </c>
      <c r="B9929" s="39">
        <f t="shared" si="1"/>
        <v>44</v>
      </c>
      <c r="C9929" s="39" t="str">
        <f>IFERROR(__xludf.DUMMYFUNCTION("IF(ISBETWEEN(B9929,60,69), ""Old"", IF(ISBETWEEN(B9929, 20, 29), ""Young"", ""Other""))"),"Other")</f>
        <v>Other</v>
      </c>
    </row>
    <row r="9930" hidden="1">
      <c r="A9930" s="40">
        <v>28192.0</v>
      </c>
      <c r="B9930" s="39">
        <f t="shared" si="1"/>
        <v>44</v>
      </c>
      <c r="C9930" s="39" t="str">
        <f>IFERROR(__xludf.DUMMYFUNCTION("IF(ISBETWEEN(B9930,60,69), ""Old"", IF(ISBETWEEN(B9930, 20, 29), ""Young"", ""Other""))"),"Other")</f>
        <v>Other</v>
      </c>
    </row>
    <row r="9931" hidden="1">
      <c r="A9931" s="40">
        <v>28193.0</v>
      </c>
      <c r="B9931" s="39">
        <f t="shared" si="1"/>
        <v>44</v>
      </c>
      <c r="C9931" s="39" t="str">
        <f>IFERROR(__xludf.DUMMYFUNCTION("IF(ISBETWEEN(B9931,60,69), ""Old"", IF(ISBETWEEN(B9931, 20, 29), ""Young"", ""Other""))"),"Other")</f>
        <v>Other</v>
      </c>
    </row>
    <row r="9932" hidden="1">
      <c r="A9932" s="40">
        <v>28194.0</v>
      </c>
      <c r="B9932" s="39">
        <f t="shared" si="1"/>
        <v>44</v>
      </c>
      <c r="C9932" s="39" t="str">
        <f>IFERROR(__xludf.DUMMYFUNCTION("IF(ISBETWEEN(B9932,60,69), ""Old"", IF(ISBETWEEN(B9932, 20, 29), ""Young"", ""Other""))"),"Other")</f>
        <v>Other</v>
      </c>
    </row>
    <row r="9933" hidden="1">
      <c r="A9933" s="40">
        <v>28195.0</v>
      </c>
      <c r="B9933" s="39">
        <f t="shared" si="1"/>
        <v>44</v>
      </c>
      <c r="C9933" s="39" t="str">
        <f>IFERROR(__xludf.DUMMYFUNCTION("IF(ISBETWEEN(B9933,60,69), ""Old"", IF(ISBETWEEN(B9933, 20, 29), ""Young"", ""Other""))"),"Other")</f>
        <v>Other</v>
      </c>
    </row>
    <row r="9934" hidden="1">
      <c r="A9934" s="40">
        <v>28196.0</v>
      </c>
      <c r="B9934" s="39">
        <f t="shared" si="1"/>
        <v>44</v>
      </c>
      <c r="C9934" s="39" t="str">
        <f>IFERROR(__xludf.DUMMYFUNCTION("IF(ISBETWEEN(B9934,60,69), ""Old"", IF(ISBETWEEN(B9934, 20, 29), ""Young"", ""Other""))"),"Other")</f>
        <v>Other</v>
      </c>
    </row>
    <row r="9935" hidden="1">
      <c r="A9935" s="40">
        <v>28197.0</v>
      </c>
      <c r="B9935" s="39">
        <f t="shared" si="1"/>
        <v>44</v>
      </c>
      <c r="C9935" s="39" t="str">
        <f>IFERROR(__xludf.DUMMYFUNCTION("IF(ISBETWEEN(B9935,60,69), ""Old"", IF(ISBETWEEN(B9935, 20, 29), ""Young"", ""Other""))"),"Other")</f>
        <v>Other</v>
      </c>
    </row>
    <row r="9936" hidden="1">
      <c r="A9936" s="40">
        <v>28198.0</v>
      </c>
      <c r="B9936" s="39">
        <f t="shared" si="1"/>
        <v>44</v>
      </c>
      <c r="C9936" s="39" t="str">
        <f>IFERROR(__xludf.DUMMYFUNCTION("IF(ISBETWEEN(B9936,60,69), ""Old"", IF(ISBETWEEN(B9936, 20, 29), ""Young"", ""Other""))"),"Other")</f>
        <v>Other</v>
      </c>
    </row>
    <row r="9937" hidden="1">
      <c r="A9937" s="40">
        <v>28199.0</v>
      </c>
      <c r="B9937" s="39">
        <f t="shared" si="1"/>
        <v>44</v>
      </c>
      <c r="C9937" s="39" t="str">
        <f>IFERROR(__xludf.DUMMYFUNCTION("IF(ISBETWEEN(B9937,60,69), ""Old"", IF(ISBETWEEN(B9937, 20, 29), ""Young"", ""Other""))"),"Other")</f>
        <v>Other</v>
      </c>
    </row>
    <row r="9938" hidden="1">
      <c r="A9938" s="40">
        <v>28200.0</v>
      </c>
      <c r="B9938" s="39">
        <f t="shared" si="1"/>
        <v>44</v>
      </c>
      <c r="C9938" s="39" t="str">
        <f>IFERROR(__xludf.DUMMYFUNCTION("IF(ISBETWEEN(B9938,60,69), ""Old"", IF(ISBETWEEN(B9938, 20, 29), ""Young"", ""Other""))"),"Other")</f>
        <v>Other</v>
      </c>
    </row>
    <row r="9939" hidden="1">
      <c r="A9939" s="40">
        <v>28201.0</v>
      </c>
      <c r="B9939" s="39">
        <f t="shared" si="1"/>
        <v>44</v>
      </c>
      <c r="C9939" s="39" t="str">
        <f>IFERROR(__xludf.DUMMYFUNCTION("IF(ISBETWEEN(B9939,60,69), ""Old"", IF(ISBETWEEN(B9939, 20, 29), ""Young"", ""Other""))"),"Other")</f>
        <v>Other</v>
      </c>
    </row>
    <row r="9940" hidden="1">
      <c r="A9940" s="40">
        <v>28202.0</v>
      </c>
      <c r="B9940" s="39">
        <f t="shared" si="1"/>
        <v>44</v>
      </c>
      <c r="C9940" s="39" t="str">
        <f>IFERROR(__xludf.DUMMYFUNCTION("IF(ISBETWEEN(B9940,60,69), ""Old"", IF(ISBETWEEN(B9940, 20, 29), ""Young"", ""Other""))"),"Other")</f>
        <v>Other</v>
      </c>
    </row>
    <row r="9941" hidden="1">
      <c r="A9941" s="40">
        <v>28203.0</v>
      </c>
      <c r="B9941" s="39">
        <f t="shared" si="1"/>
        <v>44</v>
      </c>
      <c r="C9941" s="39" t="str">
        <f>IFERROR(__xludf.DUMMYFUNCTION("IF(ISBETWEEN(B9941,60,69), ""Old"", IF(ISBETWEEN(B9941, 20, 29), ""Young"", ""Other""))"),"Other")</f>
        <v>Other</v>
      </c>
    </row>
    <row r="9942" hidden="1">
      <c r="A9942" s="40">
        <v>28204.0</v>
      </c>
      <c r="B9942" s="39">
        <f t="shared" si="1"/>
        <v>44</v>
      </c>
      <c r="C9942" s="39" t="str">
        <f>IFERROR(__xludf.DUMMYFUNCTION("IF(ISBETWEEN(B9942,60,69), ""Old"", IF(ISBETWEEN(B9942, 20, 29), ""Young"", ""Other""))"),"Other")</f>
        <v>Other</v>
      </c>
    </row>
    <row r="9943" hidden="1">
      <c r="A9943" s="40">
        <v>28205.0</v>
      </c>
      <c r="B9943" s="39">
        <f t="shared" si="1"/>
        <v>44</v>
      </c>
      <c r="C9943" s="39" t="str">
        <f>IFERROR(__xludf.DUMMYFUNCTION("IF(ISBETWEEN(B9943,60,69), ""Old"", IF(ISBETWEEN(B9943, 20, 29), ""Young"", ""Other""))"),"Other")</f>
        <v>Other</v>
      </c>
    </row>
    <row r="9944" hidden="1">
      <c r="A9944" s="40">
        <v>28206.0</v>
      </c>
      <c r="B9944" s="39">
        <f t="shared" si="1"/>
        <v>44</v>
      </c>
      <c r="C9944" s="39" t="str">
        <f>IFERROR(__xludf.DUMMYFUNCTION("IF(ISBETWEEN(B9944,60,69), ""Old"", IF(ISBETWEEN(B9944, 20, 29), ""Young"", ""Other""))"),"Other")</f>
        <v>Other</v>
      </c>
    </row>
    <row r="9945" hidden="1">
      <c r="A9945" s="40">
        <v>28207.0</v>
      </c>
      <c r="B9945" s="39">
        <f t="shared" si="1"/>
        <v>44</v>
      </c>
      <c r="C9945" s="39" t="str">
        <f>IFERROR(__xludf.DUMMYFUNCTION("IF(ISBETWEEN(B9945,60,69), ""Old"", IF(ISBETWEEN(B9945, 20, 29), ""Young"", ""Other""))"),"Other")</f>
        <v>Other</v>
      </c>
    </row>
    <row r="9946" hidden="1">
      <c r="A9946" s="40">
        <v>28208.0</v>
      </c>
      <c r="B9946" s="39">
        <f t="shared" si="1"/>
        <v>44</v>
      </c>
      <c r="C9946" s="39" t="str">
        <f>IFERROR(__xludf.DUMMYFUNCTION("IF(ISBETWEEN(B9946,60,69), ""Old"", IF(ISBETWEEN(B9946, 20, 29), ""Young"", ""Other""))"),"Other")</f>
        <v>Other</v>
      </c>
    </row>
    <row r="9947" hidden="1">
      <c r="A9947" s="40">
        <v>28209.0</v>
      </c>
      <c r="B9947" s="39">
        <f t="shared" si="1"/>
        <v>44</v>
      </c>
      <c r="C9947" s="39" t="str">
        <f>IFERROR(__xludf.DUMMYFUNCTION("IF(ISBETWEEN(B9947,60,69), ""Old"", IF(ISBETWEEN(B9947, 20, 29), ""Young"", ""Other""))"),"Other")</f>
        <v>Other</v>
      </c>
    </row>
    <row r="9948" hidden="1">
      <c r="A9948" s="40">
        <v>28210.0</v>
      </c>
      <c r="B9948" s="39">
        <f t="shared" si="1"/>
        <v>44</v>
      </c>
      <c r="C9948" s="39" t="str">
        <f>IFERROR(__xludf.DUMMYFUNCTION("IF(ISBETWEEN(B9948,60,69), ""Old"", IF(ISBETWEEN(B9948, 20, 29), ""Young"", ""Other""))"),"Other")</f>
        <v>Other</v>
      </c>
    </row>
    <row r="9949" hidden="1">
      <c r="A9949" s="40">
        <v>28211.0</v>
      </c>
      <c r="B9949" s="39">
        <f t="shared" si="1"/>
        <v>44</v>
      </c>
      <c r="C9949" s="39" t="str">
        <f>IFERROR(__xludf.DUMMYFUNCTION("IF(ISBETWEEN(B9949,60,69), ""Old"", IF(ISBETWEEN(B9949, 20, 29), ""Young"", ""Other""))"),"Other")</f>
        <v>Other</v>
      </c>
    </row>
    <row r="9950" hidden="1">
      <c r="A9950" s="40">
        <v>28212.0</v>
      </c>
      <c r="B9950" s="39">
        <f t="shared" si="1"/>
        <v>44</v>
      </c>
      <c r="C9950" s="39" t="str">
        <f>IFERROR(__xludf.DUMMYFUNCTION("IF(ISBETWEEN(B9950,60,69), ""Old"", IF(ISBETWEEN(B9950, 20, 29), ""Young"", ""Other""))"),"Other")</f>
        <v>Other</v>
      </c>
    </row>
    <row r="9951" hidden="1">
      <c r="A9951" s="40">
        <v>28213.0</v>
      </c>
      <c r="B9951" s="39">
        <f t="shared" si="1"/>
        <v>44</v>
      </c>
      <c r="C9951" s="39" t="str">
        <f>IFERROR(__xludf.DUMMYFUNCTION("IF(ISBETWEEN(B9951,60,69), ""Old"", IF(ISBETWEEN(B9951, 20, 29), ""Young"", ""Other""))"),"Other")</f>
        <v>Other</v>
      </c>
    </row>
    <row r="9952" hidden="1">
      <c r="A9952" s="40">
        <v>28214.0</v>
      </c>
      <c r="B9952" s="39">
        <f t="shared" si="1"/>
        <v>44</v>
      </c>
      <c r="C9952" s="39" t="str">
        <f>IFERROR(__xludf.DUMMYFUNCTION("IF(ISBETWEEN(B9952,60,69), ""Old"", IF(ISBETWEEN(B9952, 20, 29), ""Young"", ""Other""))"),"Other")</f>
        <v>Other</v>
      </c>
    </row>
    <row r="9953" hidden="1">
      <c r="A9953" s="40">
        <v>28215.0</v>
      </c>
      <c r="B9953" s="39">
        <f t="shared" si="1"/>
        <v>44</v>
      </c>
      <c r="C9953" s="39" t="str">
        <f>IFERROR(__xludf.DUMMYFUNCTION("IF(ISBETWEEN(B9953,60,69), ""Old"", IF(ISBETWEEN(B9953, 20, 29), ""Young"", ""Other""))"),"Other")</f>
        <v>Other</v>
      </c>
    </row>
    <row r="9954" hidden="1">
      <c r="A9954" s="40">
        <v>28216.0</v>
      </c>
      <c r="B9954" s="39">
        <f t="shared" si="1"/>
        <v>44</v>
      </c>
      <c r="C9954" s="39" t="str">
        <f>IFERROR(__xludf.DUMMYFUNCTION("IF(ISBETWEEN(B9954,60,69), ""Old"", IF(ISBETWEEN(B9954, 20, 29), ""Young"", ""Other""))"),"Other")</f>
        <v>Other</v>
      </c>
    </row>
    <row r="9955" hidden="1">
      <c r="A9955" s="40">
        <v>28217.0</v>
      </c>
      <c r="B9955" s="39">
        <f t="shared" si="1"/>
        <v>44</v>
      </c>
      <c r="C9955" s="39" t="str">
        <f>IFERROR(__xludf.DUMMYFUNCTION("IF(ISBETWEEN(B9955,60,69), ""Old"", IF(ISBETWEEN(B9955, 20, 29), ""Young"", ""Other""))"),"Other")</f>
        <v>Other</v>
      </c>
    </row>
    <row r="9956" hidden="1">
      <c r="A9956" s="40">
        <v>28218.0</v>
      </c>
      <c r="B9956" s="39">
        <f t="shared" si="1"/>
        <v>44</v>
      </c>
      <c r="C9956" s="39" t="str">
        <f>IFERROR(__xludf.DUMMYFUNCTION("IF(ISBETWEEN(B9956,60,69), ""Old"", IF(ISBETWEEN(B9956, 20, 29), ""Young"", ""Other""))"),"Other")</f>
        <v>Other</v>
      </c>
    </row>
    <row r="9957" hidden="1">
      <c r="A9957" s="40">
        <v>28219.0</v>
      </c>
      <c r="B9957" s="39">
        <f t="shared" si="1"/>
        <v>44</v>
      </c>
      <c r="C9957" s="39" t="str">
        <f>IFERROR(__xludf.DUMMYFUNCTION("IF(ISBETWEEN(B9957,60,69), ""Old"", IF(ISBETWEEN(B9957, 20, 29), ""Young"", ""Other""))"),"Other")</f>
        <v>Other</v>
      </c>
    </row>
    <row r="9958" hidden="1">
      <c r="A9958" s="40">
        <v>28220.0</v>
      </c>
      <c r="B9958" s="39">
        <f t="shared" si="1"/>
        <v>44</v>
      </c>
      <c r="C9958" s="39" t="str">
        <f>IFERROR(__xludf.DUMMYFUNCTION("IF(ISBETWEEN(B9958,60,69), ""Old"", IF(ISBETWEEN(B9958, 20, 29), ""Young"", ""Other""))"),"Other")</f>
        <v>Other</v>
      </c>
    </row>
    <row r="9959" hidden="1">
      <c r="A9959" s="40">
        <v>28221.0</v>
      </c>
      <c r="B9959" s="39">
        <f t="shared" si="1"/>
        <v>44</v>
      </c>
      <c r="C9959" s="39" t="str">
        <f>IFERROR(__xludf.DUMMYFUNCTION("IF(ISBETWEEN(B9959,60,69), ""Old"", IF(ISBETWEEN(B9959, 20, 29), ""Young"", ""Other""))"),"Other")</f>
        <v>Other</v>
      </c>
    </row>
    <row r="9960" hidden="1">
      <c r="A9960" s="40">
        <v>28222.0</v>
      </c>
      <c r="B9960" s="39">
        <f t="shared" si="1"/>
        <v>44</v>
      </c>
      <c r="C9960" s="39" t="str">
        <f>IFERROR(__xludf.DUMMYFUNCTION("IF(ISBETWEEN(B9960,60,69), ""Old"", IF(ISBETWEEN(B9960, 20, 29), ""Young"", ""Other""))"),"Other")</f>
        <v>Other</v>
      </c>
    </row>
    <row r="9961" hidden="1">
      <c r="A9961" s="40">
        <v>28223.0</v>
      </c>
      <c r="B9961" s="39">
        <f t="shared" si="1"/>
        <v>44</v>
      </c>
      <c r="C9961" s="39" t="str">
        <f>IFERROR(__xludf.DUMMYFUNCTION("IF(ISBETWEEN(B9961,60,69), ""Old"", IF(ISBETWEEN(B9961, 20, 29), ""Young"", ""Other""))"),"Other")</f>
        <v>Other</v>
      </c>
    </row>
    <row r="9962" hidden="1">
      <c r="A9962" s="40">
        <v>28224.0</v>
      </c>
      <c r="B9962" s="39">
        <f t="shared" si="1"/>
        <v>44</v>
      </c>
      <c r="C9962" s="39" t="str">
        <f>IFERROR(__xludf.DUMMYFUNCTION("IF(ISBETWEEN(B9962,60,69), ""Old"", IF(ISBETWEEN(B9962, 20, 29), ""Young"", ""Other""))"),"Other")</f>
        <v>Other</v>
      </c>
    </row>
    <row r="9963" hidden="1">
      <c r="A9963" s="40">
        <v>28225.0</v>
      </c>
      <c r="B9963" s="39">
        <f t="shared" si="1"/>
        <v>44</v>
      </c>
      <c r="C9963" s="39" t="str">
        <f>IFERROR(__xludf.DUMMYFUNCTION("IF(ISBETWEEN(B9963,60,69), ""Old"", IF(ISBETWEEN(B9963, 20, 29), ""Young"", ""Other""))"),"Other")</f>
        <v>Other</v>
      </c>
    </row>
    <row r="9964" hidden="1">
      <c r="A9964" s="40">
        <v>28226.0</v>
      </c>
      <c r="B9964" s="39">
        <f t="shared" si="1"/>
        <v>44</v>
      </c>
      <c r="C9964" s="39" t="str">
        <f>IFERROR(__xludf.DUMMYFUNCTION("IF(ISBETWEEN(B9964,60,69), ""Old"", IF(ISBETWEEN(B9964, 20, 29), ""Young"", ""Other""))"),"Other")</f>
        <v>Other</v>
      </c>
    </row>
    <row r="9965" hidden="1">
      <c r="A9965" s="40">
        <v>28227.0</v>
      </c>
      <c r="B9965" s="39">
        <f t="shared" si="1"/>
        <v>44</v>
      </c>
      <c r="C9965" s="39" t="str">
        <f>IFERROR(__xludf.DUMMYFUNCTION("IF(ISBETWEEN(B9965,60,69), ""Old"", IF(ISBETWEEN(B9965, 20, 29), ""Young"", ""Other""))"),"Other")</f>
        <v>Other</v>
      </c>
    </row>
    <row r="9966" hidden="1">
      <c r="A9966" s="40">
        <v>28228.0</v>
      </c>
      <c r="B9966" s="39">
        <f t="shared" si="1"/>
        <v>44</v>
      </c>
      <c r="C9966" s="39" t="str">
        <f>IFERROR(__xludf.DUMMYFUNCTION("IF(ISBETWEEN(B9966,60,69), ""Old"", IF(ISBETWEEN(B9966, 20, 29), ""Young"", ""Other""))"),"Other")</f>
        <v>Other</v>
      </c>
    </row>
    <row r="9967" hidden="1">
      <c r="A9967" s="40">
        <v>28229.0</v>
      </c>
      <c r="B9967" s="39">
        <f t="shared" si="1"/>
        <v>44</v>
      </c>
      <c r="C9967" s="39" t="str">
        <f>IFERROR(__xludf.DUMMYFUNCTION("IF(ISBETWEEN(B9967,60,69), ""Old"", IF(ISBETWEEN(B9967, 20, 29), ""Young"", ""Other""))"),"Other")</f>
        <v>Other</v>
      </c>
    </row>
    <row r="9968" hidden="1">
      <c r="A9968" s="40">
        <v>28230.0</v>
      </c>
      <c r="B9968" s="39">
        <f t="shared" si="1"/>
        <v>44</v>
      </c>
      <c r="C9968" s="39" t="str">
        <f>IFERROR(__xludf.DUMMYFUNCTION("IF(ISBETWEEN(B9968,60,69), ""Old"", IF(ISBETWEEN(B9968, 20, 29), ""Young"", ""Other""))"),"Other")</f>
        <v>Other</v>
      </c>
    </row>
    <row r="9969" hidden="1">
      <c r="A9969" s="40">
        <v>28231.0</v>
      </c>
      <c r="B9969" s="39">
        <f t="shared" si="1"/>
        <v>44</v>
      </c>
      <c r="C9969" s="39" t="str">
        <f>IFERROR(__xludf.DUMMYFUNCTION("IF(ISBETWEEN(B9969,60,69), ""Old"", IF(ISBETWEEN(B9969, 20, 29), ""Young"", ""Other""))"),"Other")</f>
        <v>Other</v>
      </c>
    </row>
    <row r="9970" hidden="1">
      <c r="A9970" s="40">
        <v>28232.0</v>
      </c>
      <c r="B9970" s="39">
        <f t="shared" si="1"/>
        <v>44</v>
      </c>
      <c r="C9970" s="39" t="str">
        <f>IFERROR(__xludf.DUMMYFUNCTION("IF(ISBETWEEN(B9970,60,69), ""Old"", IF(ISBETWEEN(B9970, 20, 29), ""Young"", ""Other""))"),"Other")</f>
        <v>Other</v>
      </c>
    </row>
    <row r="9971" hidden="1">
      <c r="A9971" s="40">
        <v>28233.0</v>
      </c>
      <c r="B9971" s="39">
        <f t="shared" si="1"/>
        <v>44</v>
      </c>
      <c r="C9971" s="39" t="str">
        <f>IFERROR(__xludf.DUMMYFUNCTION("IF(ISBETWEEN(B9971,60,69), ""Old"", IF(ISBETWEEN(B9971, 20, 29), ""Young"", ""Other""))"),"Other")</f>
        <v>Other</v>
      </c>
    </row>
    <row r="9972" hidden="1">
      <c r="A9972" s="40">
        <v>28234.0</v>
      </c>
      <c r="B9972" s="39">
        <f t="shared" si="1"/>
        <v>44</v>
      </c>
      <c r="C9972" s="39" t="str">
        <f>IFERROR(__xludf.DUMMYFUNCTION("IF(ISBETWEEN(B9972,60,69), ""Old"", IF(ISBETWEEN(B9972, 20, 29), ""Young"", ""Other""))"),"Other")</f>
        <v>Other</v>
      </c>
    </row>
    <row r="9973" hidden="1">
      <c r="A9973" s="40">
        <v>28235.0</v>
      </c>
      <c r="B9973" s="39">
        <f t="shared" si="1"/>
        <v>44</v>
      </c>
      <c r="C9973" s="39" t="str">
        <f>IFERROR(__xludf.DUMMYFUNCTION("IF(ISBETWEEN(B9973,60,69), ""Old"", IF(ISBETWEEN(B9973, 20, 29), ""Young"", ""Other""))"),"Other")</f>
        <v>Other</v>
      </c>
    </row>
    <row r="9974" hidden="1">
      <c r="A9974" s="40">
        <v>28236.0</v>
      </c>
      <c r="B9974" s="39">
        <f t="shared" si="1"/>
        <v>44</v>
      </c>
      <c r="C9974" s="39" t="str">
        <f>IFERROR(__xludf.DUMMYFUNCTION("IF(ISBETWEEN(B9974,60,69), ""Old"", IF(ISBETWEEN(B9974, 20, 29), ""Young"", ""Other""))"),"Other")</f>
        <v>Other</v>
      </c>
    </row>
    <row r="9975" hidden="1">
      <c r="A9975" s="40">
        <v>28237.0</v>
      </c>
      <c r="B9975" s="39">
        <f t="shared" si="1"/>
        <v>44</v>
      </c>
      <c r="C9975" s="39" t="str">
        <f>IFERROR(__xludf.DUMMYFUNCTION("IF(ISBETWEEN(B9975,60,69), ""Old"", IF(ISBETWEEN(B9975, 20, 29), ""Young"", ""Other""))"),"Other")</f>
        <v>Other</v>
      </c>
    </row>
    <row r="9976" hidden="1">
      <c r="A9976" s="40">
        <v>28238.0</v>
      </c>
      <c r="B9976" s="39">
        <f t="shared" si="1"/>
        <v>44</v>
      </c>
      <c r="C9976" s="39" t="str">
        <f>IFERROR(__xludf.DUMMYFUNCTION("IF(ISBETWEEN(B9976,60,69), ""Old"", IF(ISBETWEEN(B9976, 20, 29), ""Young"", ""Other""))"),"Other")</f>
        <v>Other</v>
      </c>
    </row>
    <row r="9977" hidden="1">
      <c r="A9977" s="40">
        <v>28239.0</v>
      </c>
      <c r="B9977" s="39">
        <f t="shared" si="1"/>
        <v>44</v>
      </c>
      <c r="C9977" s="39" t="str">
        <f>IFERROR(__xludf.DUMMYFUNCTION("IF(ISBETWEEN(B9977,60,69), ""Old"", IF(ISBETWEEN(B9977, 20, 29), ""Young"", ""Other""))"),"Other")</f>
        <v>Other</v>
      </c>
    </row>
    <row r="9978" hidden="1">
      <c r="A9978" s="40">
        <v>28240.0</v>
      </c>
      <c r="B9978" s="39">
        <f t="shared" si="1"/>
        <v>44</v>
      </c>
      <c r="C9978" s="39" t="str">
        <f>IFERROR(__xludf.DUMMYFUNCTION("IF(ISBETWEEN(B9978,60,69), ""Old"", IF(ISBETWEEN(B9978, 20, 29), ""Young"", ""Other""))"),"Other")</f>
        <v>Other</v>
      </c>
    </row>
    <row r="9979" hidden="1">
      <c r="A9979" s="40">
        <v>28241.0</v>
      </c>
      <c r="B9979" s="39">
        <f t="shared" si="1"/>
        <v>44</v>
      </c>
      <c r="C9979" s="39" t="str">
        <f>IFERROR(__xludf.DUMMYFUNCTION("IF(ISBETWEEN(B9979,60,69), ""Old"", IF(ISBETWEEN(B9979, 20, 29), ""Young"", ""Other""))"),"Other")</f>
        <v>Other</v>
      </c>
    </row>
    <row r="9980" hidden="1">
      <c r="A9980" s="40">
        <v>28242.0</v>
      </c>
      <c r="B9980" s="39">
        <f t="shared" si="1"/>
        <v>44</v>
      </c>
      <c r="C9980" s="39" t="str">
        <f>IFERROR(__xludf.DUMMYFUNCTION("IF(ISBETWEEN(B9980,60,69), ""Old"", IF(ISBETWEEN(B9980, 20, 29), ""Young"", ""Other""))"),"Other")</f>
        <v>Other</v>
      </c>
    </row>
    <row r="9981" hidden="1">
      <c r="A9981" s="40">
        <v>28243.0</v>
      </c>
      <c r="B9981" s="39">
        <f t="shared" si="1"/>
        <v>44</v>
      </c>
      <c r="C9981" s="39" t="str">
        <f>IFERROR(__xludf.DUMMYFUNCTION("IF(ISBETWEEN(B9981,60,69), ""Old"", IF(ISBETWEEN(B9981, 20, 29), ""Young"", ""Other""))"),"Other")</f>
        <v>Other</v>
      </c>
    </row>
    <row r="9982" hidden="1">
      <c r="A9982" s="40">
        <v>28244.0</v>
      </c>
      <c r="B9982" s="39">
        <f t="shared" si="1"/>
        <v>44</v>
      </c>
      <c r="C9982" s="39" t="str">
        <f>IFERROR(__xludf.DUMMYFUNCTION("IF(ISBETWEEN(B9982,60,69), ""Old"", IF(ISBETWEEN(B9982, 20, 29), ""Young"", ""Other""))"),"Other")</f>
        <v>Other</v>
      </c>
    </row>
    <row r="9983" hidden="1">
      <c r="A9983" s="40">
        <v>28245.0</v>
      </c>
      <c r="B9983" s="39">
        <f t="shared" si="1"/>
        <v>44</v>
      </c>
      <c r="C9983" s="39" t="str">
        <f>IFERROR(__xludf.DUMMYFUNCTION("IF(ISBETWEEN(B9983,60,69), ""Old"", IF(ISBETWEEN(B9983, 20, 29), ""Young"", ""Other""))"),"Other")</f>
        <v>Other</v>
      </c>
    </row>
    <row r="9984" hidden="1">
      <c r="A9984" s="40">
        <v>28246.0</v>
      </c>
      <c r="B9984" s="39">
        <f t="shared" si="1"/>
        <v>44</v>
      </c>
      <c r="C9984" s="39" t="str">
        <f>IFERROR(__xludf.DUMMYFUNCTION("IF(ISBETWEEN(B9984,60,69), ""Old"", IF(ISBETWEEN(B9984, 20, 29), ""Young"", ""Other""))"),"Other")</f>
        <v>Other</v>
      </c>
    </row>
    <row r="9985" hidden="1">
      <c r="A9985" s="40">
        <v>28247.0</v>
      </c>
      <c r="B9985" s="39">
        <f t="shared" si="1"/>
        <v>44</v>
      </c>
      <c r="C9985" s="39" t="str">
        <f>IFERROR(__xludf.DUMMYFUNCTION("IF(ISBETWEEN(B9985,60,69), ""Old"", IF(ISBETWEEN(B9985, 20, 29), ""Young"", ""Other""))"),"Other")</f>
        <v>Other</v>
      </c>
    </row>
    <row r="9986" hidden="1">
      <c r="A9986" s="40">
        <v>28248.0</v>
      </c>
      <c r="B9986" s="39">
        <f t="shared" si="1"/>
        <v>44</v>
      </c>
      <c r="C9986" s="39" t="str">
        <f>IFERROR(__xludf.DUMMYFUNCTION("IF(ISBETWEEN(B9986,60,69), ""Old"", IF(ISBETWEEN(B9986, 20, 29), ""Young"", ""Other""))"),"Other")</f>
        <v>Other</v>
      </c>
    </row>
    <row r="9987" hidden="1">
      <c r="A9987" s="40">
        <v>28249.0</v>
      </c>
      <c r="B9987" s="39">
        <f t="shared" si="1"/>
        <v>44</v>
      </c>
      <c r="C9987" s="39" t="str">
        <f>IFERROR(__xludf.DUMMYFUNCTION("IF(ISBETWEEN(B9987,60,69), ""Old"", IF(ISBETWEEN(B9987, 20, 29), ""Young"", ""Other""))"),"Other")</f>
        <v>Other</v>
      </c>
    </row>
    <row r="9988" hidden="1">
      <c r="A9988" s="40">
        <v>28250.0</v>
      </c>
      <c r="B9988" s="39">
        <f t="shared" si="1"/>
        <v>44</v>
      </c>
      <c r="C9988" s="39" t="str">
        <f>IFERROR(__xludf.DUMMYFUNCTION("IF(ISBETWEEN(B9988,60,69), ""Old"", IF(ISBETWEEN(B9988, 20, 29), ""Young"", ""Other""))"),"Other")</f>
        <v>Other</v>
      </c>
    </row>
    <row r="9989" hidden="1">
      <c r="A9989" s="40">
        <v>28251.0</v>
      </c>
      <c r="B9989" s="39">
        <f t="shared" si="1"/>
        <v>44</v>
      </c>
      <c r="C9989" s="39" t="str">
        <f>IFERROR(__xludf.DUMMYFUNCTION("IF(ISBETWEEN(B9989,60,69), ""Old"", IF(ISBETWEEN(B9989, 20, 29), ""Young"", ""Other""))"),"Other")</f>
        <v>Other</v>
      </c>
    </row>
    <row r="9990" hidden="1">
      <c r="A9990" s="40">
        <v>28252.0</v>
      </c>
      <c r="B9990" s="39">
        <f t="shared" si="1"/>
        <v>44</v>
      </c>
      <c r="C9990" s="39" t="str">
        <f>IFERROR(__xludf.DUMMYFUNCTION("IF(ISBETWEEN(B9990,60,69), ""Old"", IF(ISBETWEEN(B9990, 20, 29), ""Young"", ""Other""))"),"Other")</f>
        <v>Other</v>
      </c>
    </row>
    <row r="9991" hidden="1">
      <c r="A9991" s="40">
        <v>28253.0</v>
      </c>
      <c r="B9991" s="39">
        <f t="shared" si="1"/>
        <v>44</v>
      </c>
      <c r="C9991" s="39" t="str">
        <f>IFERROR(__xludf.DUMMYFUNCTION("IF(ISBETWEEN(B9991,60,69), ""Old"", IF(ISBETWEEN(B9991, 20, 29), ""Young"", ""Other""))"),"Other")</f>
        <v>Other</v>
      </c>
    </row>
    <row r="9992" hidden="1">
      <c r="A9992" s="40">
        <v>28254.0</v>
      </c>
      <c r="B9992" s="39">
        <f t="shared" si="1"/>
        <v>44</v>
      </c>
      <c r="C9992" s="39" t="str">
        <f>IFERROR(__xludf.DUMMYFUNCTION("IF(ISBETWEEN(B9992,60,69), ""Old"", IF(ISBETWEEN(B9992, 20, 29), ""Young"", ""Other""))"),"Other")</f>
        <v>Other</v>
      </c>
    </row>
    <row r="9993" hidden="1">
      <c r="A9993" s="40">
        <v>28255.0</v>
      </c>
      <c r="B9993" s="39">
        <f t="shared" si="1"/>
        <v>44</v>
      </c>
      <c r="C9993" s="39" t="str">
        <f>IFERROR(__xludf.DUMMYFUNCTION("IF(ISBETWEEN(B9993,60,69), ""Old"", IF(ISBETWEEN(B9993, 20, 29), ""Young"", ""Other""))"),"Other")</f>
        <v>Other</v>
      </c>
    </row>
    <row r="9994" hidden="1">
      <c r="A9994" s="40">
        <v>28256.0</v>
      </c>
      <c r="B9994" s="39">
        <f t="shared" si="1"/>
        <v>44</v>
      </c>
      <c r="C9994" s="39" t="str">
        <f>IFERROR(__xludf.DUMMYFUNCTION("IF(ISBETWEEN(B9994,60,69), ""Old"", IF(ISBETWEEN(B9994, 20, 29), ""Young"", ""Other""))"),"Other")</f>
        <v>Other</v>
      </c>
    </row>
    <row r="9995" hidden="1">
      <c r="A9995" s="40">
        <v>28257.0</v>
      </c>
      <c r="B9995" s="39">
        <f t="shared" si="1"/>
        <v>44</v>
      </c>
      <c r="C9995" s="39" t="str">
        <f>IFERROR(__xludf.DUMMYFUNCTION("IF(ISBETWEEN(B9995,60,69), ""Old"", IF(ISBETWEEN(B9995, 20, 29), ""Young"", ""Other""))"),"Other")</f>
        <v>Other</v>
      </c>
    </row>
    <row r="9996" hidden="1">
      <c r="A9996" s="40">
        <v>28258.0</v>
      </c>
      <c r="B9996" s="39">
        <f t="shared" si="1"/>
        <v>44</v>
      </c>
      <c r="C9996" s="39" t="str">
        <f>IFERROR(__xludf.DUMMYFUNCTION("IF(ISBETWEEN(B9996,60,69), ""Old"", IF(ISBETWEEN(B9996, 20, 29), ""Young"", ""Other""))"),"Other")</f>
        <v>Other</v>
      </c>
    </row>
    <row r="9997" hidden="1">
      <c r="A9997" s="40">
        <v>28259.0</v>
      </c>
      <c r="B9997" s="39">
        <f t="shared" si="1"/>
        <v>44</v>
      </c>
      <c r="C9997" s="39" t="str">
        <f>IFERROR(__xludf.DUMMYFUNCTION("IF(ISBETWEEN(B9997,60,69), ""Old"", IF(ISBETWEEN(B9997, 20, 29), ""Young"", ""Other""))"),"Other")</f>
        <v>Other</v>
      </c>
    </row>
    <row r="9998" hidden="1">
      <c r="A9998" s="40">
        <v>28260.0</v>
      </c>
      <c r="B9998" s="39">
        <f t="shared" si="1"/>
        <v>44</v>
      </c>
      <c r="C9998" s="39" t="str">
        <f>IFERROR(__xludf.DUMMYFUNCTION("IF(ISBETWEEN(B9998,60,69), ""Old"", IF(ISBETWEEN(B9998, 20, 29), ""Young"", ""Other""))"),"Other")</f>
        <v>Other</v>
      </c>
    </row>
    <row r="9999" hidden="1">
      <c r="A9999" s="40">
        <v>28261.0</v>
      </c>
      <c r="B9999" s="39">
        <f t="shared" si="1"/>
        <v>44</v>
      </c>
      <c r="C9999" s="39" t="str">
        <f>IFERROR(__xludf.DUMMYFUNCTION("IF(ISBETWEEN(B9999,60,69), ""Old"", IF(ISBETWEEN(B9999, 20, 29), ""Young"", ""Other""))"),"Other")</f>
        <v>Other</v>
      </c>
    </row>
    <row r="10000" hidden="1">
      <c r="A10000" s="40">
        <v>28262.0</v>
      </c>
      <c r="B10000" s="39">
        <f t="shared" si="1"/>
        <v>44</v>
      </c>
      <c r="C10000" s="39" t="str">
        <f>IFERROR(__xludf.DUMMYFUNCTION("IF(ISBETWEEN(B10000,60,69), ""Old"", IF(ISBETWEEN(B10000, 20, 29), ""Young"", ""Other""))"),"Other")</f>
        <v>Other</v>
      </c>
    </row>
    <row r="10001" hidden="1">
      <c r="A10001" s="40">
        <v>28263.0</v>
      </c>
      <c r="B10001" s="39">
        <f t="shared" si="1"/>
        <v>44</v>
      </c>
      <c r="C10001" s="39" t="str">
        <f>IFERROR(__xludf.DUMMYFUNCTION("IF(ISBETWEEN(B10001,60,69), ""Old"", IF(ISBETWEEN(B10001, 20, 29), ""Young"", ""Other""))"),"Other")</f>
        <v>Other</v>
      </c>
    </row>
    <row r="10002" hidden="1">
      <c r="A10002" s="40">
        <v>28264.0</v>
      </c>
      <c r="B10002" s="39">
        <f t="shared" si="1"/>
        <v>44</v>
      </c>
      <c r="C10002" s="39" t="str">
        <f>IFERROR(__xludf.DUMMYFUNCTION("IF(ISBETWEEN(B10002,60,69), ""Old"", IF(ISBETWEEN(B10002, 20, 29), ""Young"", ""Other""))"),"Other")</f>
        <v>Other</v>
      </c>
    </row>
    <row r="10003" hidden="1">
      <c r="A10003" s="40">
        <v>28265.0</v>
      </c>
      <c r="B10003" s="39">
        <f t="shared" si="1"/>
        <v>44</v>
      </c>
      <c r="C10003" s="39" t="str">
        <f>IFERROR(__xludf.DUMMYFUNCTION("IF(ISBETWEEN(B10003,60,69), ""Old"", IF(ISBETWEEN(B10003, 20, 29), ""Young"", ""Other""))"),"Other")</f>
        <v>Other</v>
      </c>
    </row>
    <row r="10004" hidden="1">
      <c r="A10004" s="40">
        <v>28266.0</v>
      </c>
      <c r="B10004" s="39">
        <f t="shared" si="1"/>
        <v>44</v>
      </c>
      <c r="C10004" s="39" t="str">
        <f>IFERROR(__xludf.DUMMYFUNCTION("IF(ISBETWEEN(B10004,60,69), ""Old"", IF(ISBETWEEN(B10004, 20, 29), ""Young"", ""Other""))"),"Other")</f>
        <v>Other</v>
      </c>
    </row>
    <row r="10005" hidden="1">
      <c r="A10005" s="40">
        <v>28267.0</v>
      </c>
      <c r="B10005" s="39">
        <f t="shared" si="1"/>
        <v>44</v>
      </c>
      <c r="C10005" s="39" t="str">
        <f>IFERROR(__xludf.DUMMYFUNCTION("IF(ISBETWEEN(B10005,60,69), ""Old"", IF(ISBETWEEN(B10005, 20, 29), ""Young"", ""Other""))"),"Other")</f>
        <v>Other</v>
      </c>
    </row>
    <row r="10006" hidden="1">
      <c r="A10006" s="40">
        <v>28268.0</v>
      </c>
      <c r="B10006" s="39">
        <f t="shared" si="1"/>
        <v>44</v>
      </c>
      <c r="C10006" s="39" t="str">
        <f>IFERROR(__xludf.DUMMYFUNCTION("IF(ISBETWEEN(B10006,60,69), ""Old"", IF(ISBETWEEN(B10006, 20, 29), ""Young"", ""Other""))"),"Other")</f>
        <v>Other</v>
      </c>
    </row>
    <row r="10007" hidden="1">
      <c r="A10007" s="40">
        <v>28269.0</v>
      </c>
      <c r="B10007" s="39">
        <f t="shared" si="1"/>
        <v>44</v>
      </c>
      <c r="C10007" s="39" t="str">
        <f>IFERROR(__xludf.DUMMYFUNCTION("IF(ISBETWEEN(B10007,60,69), ""Old"", IF(ISBETWEEN(B10007, 20, 29), ""Young"", ""Other""))"),"Other")</f>
        <v>Other</v>
      </c>
    </row>
    <row r="10008" hidden="1">
      <c r="A10008" s="40">
        <v>28270.0</v>
      </c>
      <c r="B10008" s="39">
        <f t="shared" si="1"/>
        <v>44</v>
      </c>
      <c r="C10008" s="39" t="str">
        <f>IFERROR(__xludf.DUMMYFUNCTION("IF(ISBETWEEN(B10008,60,69), ""Old"", IF(ISBETWEEN(B10008, 20, 29), ""Young"", ""Other""))"),"Other")</f>
        <v>Other</v>
      </c>
    </row>
    <row r="10009" hidden="1">
      <c r="A10009" s="40">
        <v>28271.0</v>
      </c>
      <c r="B10009" s="39">
        <f t="shared" si="1"/>
        <v>44</v>
      </c>
      <c r="C10009" s="39" t="str">
        <f>IFERROR(__xludf.DUMMYFUNCTION("IF(ISBETWEEN(B10009,60,69), ""Old"", IF(ISBETWEEN(B10009, 20, 29), ""Young"", ""Other""))"),"Other")</f>
        <v>Other</v>
      </c>
    </row>
    <row r="10010" hidden="1">
      <c r="A10010" s="40">
        <v>28272.0</v>
      </c>
      <c r="B10010" s="39">
        <f t="shared" si="1"/>
        <v>44</v>
      </c>
      <c r="C10010" s="39" t="str">
        <f>IFERROR(__xludf.DUMMYFUNCTION("IF(ISBETWEEN(B10010,60,69), ""Old"", IF(ISBETWEEN(B10010, 20, 29), ""Young"", ""Other""))"),"Other")</f>
        <v>Other</v>
      </c>
    </row>
    <row r="10011" hidden="1">
      <c r="A10011" s="40">
        <v>28273.0</v>
      </c>
      <c r="B10011" s="39">
        <f t="shared" si="1"/>
        <v>44</v>
      </c>
      <c r="C10011" s="39" t="str">
        <f>IFERROR(__xludf.DUMMYFUNCTION("IF(ISBETWEEN(B10011,60,69), ""Old"", IF(ISBETWEEN(B10011, 20, 29), ""Young"", ""Other""))"),"Other")</f>
        <v>Other</v>
      </c>
    </row>
    <row r="10012" hidden="1">
      <c r="A10012" s="40">
        <v>28274.0</v>
      </c>
      <c r="B10012" s="39">
        <f t="shared" si="1"/>
        <v>44</v>
      </c>
      <c r="C10012" s="39" t="str">
        <f>IFERROR(__xludf.DUMMYFUNCTION("IF(ISBETWEEN(B10012,60,69), ""Old"", IF(ISBETWEEN(B10012, 20, 29), ""Young"", ""Other""))"),"Other")</f>
        <v>Other</v>
      </c>
    </row>
    <row r="10013" hidden="1">
      <c r="A10013" s="40">
        <v>28275.0</v>
      </c>
      <c r="B10013" s="39">
        <f t="shared" si="1"/>
        <v>44</v>
      </c>
      <c r="C10013" s="39" t="str">
        <f>IFERROR(__xludf.DUMMYFUNCTION("IF(ISBETWEEN(B10013,60,69), ""Old"", IF(ISBETWEEN(B10013, 20, 29), ""Young"", ""Other""))"),"Other")</f>
        <v>Other</v>
      </c>
    </row>
    <row r="10014" hidden="1">
      <c r="A10014" s="40">
        <v>28276.0</v>
      </c>
      <c r="B10014" s="39">
        <f t="shared" si="1"/>
        <v>44</v>
      </c>
      <c r="C10014" s="39" t="str">
        <f>IFERROR(__xludf.DUMMYFUNCTION("IF(ISBETWEEN(B10014,60,69), ""Old"", IF(ISBETWEEN(B10014, 20, 29), ""Young"", ""Other""))"),"Other")</f>
        <v>Other</v>
      </c>
    </row>
    <row r="10015" hidden="1">
      <c r="A10015" s="40">
        <v>28277.0</v>
      </c>
      <c r="B10015" s="39">
        <f t="shared" si="1"/>
        <v>44</v>
      </c>
      <c r="C10015" s="39" t="str">
        <f>IFERROR(__xludf.DUMMYFUNCTION("IF(ISBETWEEN(B10015,60,69), ""Old"", IF(ISBETWEEN(B10015, 20, 29), ""Young"", ""Other""))"),"Other")</f>
        <v>Other</v>
      </c>
    </row>
    <row r="10016" hidden="1">
      <c r="A10016" s="40">
        <v>28278.0</v>
      </c>
      <c r="B10016" s="39">
        <f t="shared" si="1"/>
        <v>44</v>
      </c>
      <c r="C10016" s="39" t="str">
        <f>IFERROR(__xludf.DUMMYFUNCTION("IF(ISBETWEEN(B10016,60,69), ""Old"", IF(ISBETWEEN(B10016, 20, 29), ""Young"", ""Other""))"),"Other")</f>
        <v>Other</v>
      </c>
    </row>
    <row r="10017" hidden="1">
      <c r="A10017" s="40">
        <v>28279.0</v>
      </c>
      <c r="B10017" s="39">
        <f t="shared" si="1"/>
        <v>44</v>
      </c>
      <c r="C10017" s="39" t="str">
        <f>IFERROR(__xludf.DUMMYFUNCTION("IF(ISBETWEEN(B10017,60,69), ""Old"", IF(ISBETWEEN(B10017, 20, 29), ""Young"", ""Other""))"),"Other")</f>
        <v>Other</v>
      </c>
    </row>
    <row r="10018" hidden="1">
      <c r="A10018" s="40">
        <v>28280.0</v>
      </c>
      <c r="B10018" s="39">
        <f t="shared" si="1"/>
        <v>44</v>
      </c>
      <c r="C10018" s="39" t="str">
        <f>IFERROR(__xludf.DUMMYFUNCTION("IF(ISBETWEEN(B10018,60,69), ""Old"", IF(ISBETWEEN(B10018, 20, 29), ""Young"", ""Other""))"),"Other")</f>
        <v>Other</v>
      </c>
    </row>
    <row r="10019" hidden="1">
      <c r="A10019" s="40">
        <v>28281.0</v>
      </c>
      <c r="B10019" s="39">
        <f t="shared" si="1"/>
        <v>44</v>
      </c>
      <c r="C10019" s="39" t="str">
        <f>IFERROR(__xludf.DUMMYFUNCTION("IF(ISBETWEEN(B10019,60,69), ""Old"", IF(ISBETWEEN(B10019, 20, 29), ""Young"", ""Other""))"),"Other")</f>
        <v>Other</v>
      </c>
    </row>
    <row r="10020" hidden="1">
      <c r="A10020" s="40">
        <v>28282.0</v>
      </c>
      <c r="B10020" s="39">
        <f t="shared" si="1"/>
        <v>44</v>
      </c>
      <c r="C10020" s="39" t="str">
        <f>IFERROR(__xludf.DUMMYFUNCTION("IF(ISBETWEEN(B10020,60,69), ""Old"", IF(ISBETWEEN(B10020, 20, 29), ""Young"", ""Other""))"),"Other")</f>
        <v>Other</v>
      </c>
    </row>
    <row r="10021" hidden="1">
      <c r="A10021" s="40">
        <v>28283.0</v>
      </c>
      <c r="B10021" s="39">
        <f t="shared" si="1"/>
        <v>44</v>
      </c>
      <c r="C10021" s="39" t="str">
        <f>IFERROR(__xludf.DUMMYFUNCTION("IF(ISBETWEEN(B10021,60,69), ""Old"", IF(ISBETWEEN(B10021, 20, 29), ""Young"", ""Other""))"),"Other")</f>
        <v>Other</v>
      </c>
    </row>
    <row r="10022" hidden="1">
      <c r="A10022" s="40">
        <v>28284.0</v>
      </c>
      <c r="B10022" s="39">
        <f t="shared" si="1"/>
        <v>44</v>
      </c>
      <c r="C10022" s="39" t="str">
        <f>IFERROR(__xludf.DUMMYFUNCTION("IF(ISBETWEEN(B10022,60,69), ""Old"", IF(ISBETWEEN(B10022, 20, 29), ""Young"", ""Other""))"),"Other")</f>
        <v>Other</v>
      </c>
    </row>
    <row r="10023" hidden="1">
      <c r="A10023" s="40">
        <v>28285.0</v>
      </c>
      <c r="B10023" s="39">
        <f t="shared" si="1"/>
        <v>44</v>
      </c>
      <c r="C10023" s="39" t="str">
        <f>IFERROR(__xludf.DUMMYFUNCTION("IF(ISBETWEEN(B10023,60,69), ""Old"", IF(ISBETWEEN(B10023, 20, 29), ""Young"", ""Other""))"),"Other")</f>
        <v>Other</v>
      </c>
    </row>
    <row r="10024" hidden="1">
      <c r="A10024" s="40">
        <v>28286.0</v>
      </c>
      <c r="B10024" s="39">
        <f t="shared" si="1"/>
        <v>44</v>
      </c>
      <c r="C10024" s="39" t="str">
        <f>IFERROR(__xludf.DUMMYFUNCTION("IF(ISBETWEEN(B10024,60,69), ""Old"", IF(ISBETWEEN(B10024, 20, 29), ""Young"", ""Other""))"),"Other")</f>
        <v>Other</v>
      </c>
    </row>
    <row r="10025" hidden="1">
      <c r="A10025" s="40">
        <v>28287.0</v>
      </c>
      <c r="B10025" s="39">
        <f t="shared" si="1"/>
        <v>44</v>
      </c>
      <c r="C10025" s="39" t="str">
        <f>IFERROR(__xludf.DUMMYFUNCTION("IF(ISBETWEEN(B10025,60,69), ""Old"", IF(ISBETWEEN(B10025, 20, 29), ""Young"", ""Other""))"),"Other")</f>
        <v>Other</v>
      </c>
    </row>
    <row r="10026" hidden="1">
      <c r="A10026" s="40">
        <v>28288.0</v>
      </c>
      <c r="B10026" s="39">
        <f t="shared" si="1"/>
        <v>44</v>
      </c>
      <c r="C10026" s="39" t="str">
        <f>IFERROR(__xludf.DUMMYFUNCTION("IF(ISBETWEEN(B10026,60,69), ""Old"", IF(ISBETWEEN(B10026, 20, 29), ""Young"", ""Other""))"),"Other")</f>
        <v>Other</v>
      </c>
    </row>
    <row r="10027" hidden="1">
      <c r="A10027" s="40">
        <v>28289.0</v>
      </c>
      <c r="B10027" s="39">
        <f t="shared" si="1"/>
        <v>44</v>
      </c>
      <c r="C10027" s="39" t="str">
        <f>IFERROR(__xludf.DUMMYFUNCTION("IF(ISBETWEEN(B10027,60,69), ""Old"", IF(ISBETWEEN(B10027, 20, 29), ""Young"", ""Other""))"),"Other")</f>
        <v>Other</v>
      </c>
    </row>
    <row r="10028" hidden="1">
      <c r="A10028" s="40">
        <v>28290.0</v>
      </c>
      <c r="B10028" s="39">
        <f t="shared" si="1"/>
        <v>44</v>
      </c>
      <c r="C10028" s="39" t="str">
        <f>IFERROR(__xludf.DUMMYFUNCTION("IF(ISBETWEEN(B10028,60,69), ""Old"", IF(ISBETWEEN(B10028, 20, 29), ""Young"", ""Other""))"),"Other")</f>
        <v>Other</v>
      </c>
    </row>
    <row r="10029" hidden="1">
      <c r="A10029" s="40">
        <v>28291.0</v>
      </c>
      <c r="B10029" s="39">
        <f t="shared" si="1"/>
        <v>44</v>
      </c>
      <c r="C10029" s="39" t="str">
        <f>IFERROR(__xludf.DUMMYFUNCTION("IF(ISBETWEEN(B10029,60,69), ""Old"", IF(ISBETWEEN(B10029, 20, 29), ""Young"", ""Other""))"),"Other")</f>
        <v>Other</v>
      </c>
    </row>
    <row r="10030" hidden="1">
      <c r="A10030" s="40">
        <v>28292.0</v>
      </c>
      <c r="B10030" s="39">
        <f t="shared" si="1"/>
        <v>44</v>
      </c>
      <c r="C10030" s="39" t="str">
        <f>IFERROR(__xludf.DUMMYFUNCTION("IF(ISBETWEEN(B10030,60,69), ""Old"", IF(ISBETWEEN(B10030, 20, 29), ""Young"", ""Other""))"),"Other")</f>
        <v>Other</v>
      </c>
    </row>
    <row r="10031" hidden="1">
      <c r="A10031" s="40">
        <v>28293.0</v>
      </c>
      <c r="B10031" s="39">
        <f t="shared" si="1"/>
        <v>44</v>
      </c>
      <c r="C10031" s="39" t="str">
        <f>IFERROR(__xludf.DUMMYFUNCTION("IF(ISBETWEEN(B10031,60,69), ""Old"", IF(ISBETWEEN(B10031, 20, 29), ""Young"", ""Other""))"),"Other")</f>
        <v>Other</v>
      </c>
    </row>
    <row r="10032" hidden="1">
      <c r="A10032" s="40">
        <v>28294.0</v>
      </c>
      <c r="B10032" s="39">
        <f t="shared" si="1"/>
        <v>44</v>
      </c>
      <c r="C10032" s="39" t="str">
        <f>IFERROR(__xludf.DUMMYFUNCTION("IF(ISBETWEEN(B10032,60,69), ""Old"", IF(ISBETWEEN(B10032, 20, 29), ""Young"", ""Other""))"),"Other")</f>
        <v>Other</v>
      </c>
    </row>
    <row r="10033" hidden="1">
      <c r="A10033" s="40">
        <v>28295.0</v>
      </c>
      <c r="B10033" s="39">
        <f t="shared" si="1"/>
        <v>44</v>
      </c>
      <c r="C10033" s="39" t="str">
        <f>IFERROR(__xludf.DUMMYFUNCTION("IF(ISBETWEEN(B10033,60,69), ""Old"", IF(ISBETWEEN(B10033, 20, 29), ""Young"", ""Other""))"),"Other")</f>
        <v>Other</v>
      </c>
    </row>
    <row r="10034" hidden="1">
      <c r="A10034" s="40">
        <v>28296.0</v>
      </c>
      <c r="B10034" s="39">
        <f t="shared" si="1"/>
        <v>44</v>
      </c>
      <c r="C10034" s="39" t="str">
        <f>IFERROR(__xludf.DUMMYFUNCTION("IF(ISBETWEEN(B10034,60,69), ""Old"", IF(ISBETWEEN(B10034, 20, 29), ""Young"", ""Other""))"),"Other")</f>
        <v>Other</v>
      </c>
    </row>
    <row r="10035" hidden="1">
      <c r="A10035" s="40">
        <v>28297.0</v>
      </c>
      <c r="B10035" s="39">
        <f t="shared" si="1"/>
        <v>44</v>
      </c>
      <c r="C10035" s="39" t="str">
        <f>IFERROR(__xludf.DUMMYFUNCTION("IF(ISBETWEEN(B10035,60,69), ""Old"", IF(ISBETWEEN(B10035, 20, 29), ""Young"", ""Other""))"),"Other")</f>
        <v>Other</v>
      </c>
    </row>
    <row r="10036" hidden="1">
      <c r="A10036" s="40">
        <v>28298.0</v>
      </c>
      <c r="B10036" s="39">
        <f t="shared" si="1"/>
        <v>44</v>
      </c>
      <c r="C10036" s="39" t="str">
        <f>IFERROR(__xludf.DUMMYFUNCTION("IF(ISBETWEEN(B10036,60,69), ""Old"", IF(ISBETWEEN(B10036, 20, 29), ""Young"", ""Other""))"),"Other")</f>
        <v>Other</v>
      </c>
    </row>
    <row r="10037" hidden="1">
      <c r="A10037" s="40">
        <v>28299.0</v>
      </c>
      <c r="B10037" s="39">
        <f t="shared" si="1"/>
        <v>44</v>
      </c>
      <c r="C10037" s="39" t="str">
        <f>IFERROR(__xludf.DUMMYFUNCTION("IF(ISBETWEEN(B10037,60,69), ""Old"", IF(ISBETWEEN(B10037, 20, 29), ""Young"", ""Other""))"),"Other")</f>
        <v>Other</v>
      </c>
    </row>
    <row r="10038" hidden="1">
      <c r="A10038" s="40">
        <v>28300.0</v>
      </c>
      <c r="B10038" s="39">
        <f t="shared" si="1"/>
        <v>44</v>
      </c>
      <c r="C10038" s="39" t="str">
        <f>IFERROR(__xludf.DUMMYFUNCTION("IF(ISBETWEEN(B10038,60,69), ""Old"", IF(ISBETWEEN(B10038, 20, 29), ""Young"", ""Other""))"),"Other")</f>
        <v>Other</v>
      </c>
    </row>
    <row r="10039" hidden="1">
      <c r="A10039" s="40">
        <v>28301.0</v>
      </c>
      <c r="B10039" s="39">
        <f t="shared" si="1"/>
        <v>44</v>
      </c>
      <c r="C10039" s="39" t="str">
        <f>IFERROR(__xludf.DUMMYFUNCTION("IF(ISBETWEEN(B10039,60,69), ""Old"", IF(ISBETWEEN(B10039, 20, 29), ""Young"", ""Other""))"),"Other")</f>
        <v>Other</v>
      </c>
    </row>
    <row r="10040" hidden="1">
      <c r="A10040" s="40">
        <v>28302.0</v>
      </c>
      <c r="B10040" s="39">
        <f t="shared" si="1"/>
        <v>44</v>
      </c>
      <c r="C10040" s="39" t="str">
        <f>IFERROR(__xludf.DUMMYFUNCTION("IF(ISBETWEEN(B10040,60,69), ""Old"", IF(ISBETWEEN(B10040, 20, 29), ""Young"", ""Other""))"),"Other")</f>
        <v>Other</v>
      </c>
    </row>
    <row r="10041" hidden="1">
      <c r="A10041" s="40">
        <v>28303.0</v>
      </c>
      <c r="B10041" s="39">
        <f t="shared" si="1"/>
        <v>44</v>
      </c>
      <c r="C10041" s="39" t="str">
        <f>IFERROR(__xludf.DUMMYFUNCTION("IF(ISBETWEEN(B10041,60,69), ""Old"", IF(ISBETWEEN(B10041, 20, 29), ""Young"", ""Other""))"),"Other")</f>
        <v>Other</v>
      </c>
    </row>
    <row r="10042" hidden="1">
      <c r="A10042" s="40">
        <v>28304.0</v>
      </c>
      <c r="B10042" s="39">
        <f t="shared" si="1"/>
        <v>44</v>
      </c>
      <c r="C10042" s="39" t="str">
        <f>IFERROR(__xludf.DUMMYFUNCTION("IF(ISBETWEEN(B10042,60,69), ""Old"", IF(ISBETWEEN(B10042, 20, 29), ""Young"", ""Other""))"),"Other")</f>
        <v>Other</v>
      </c>
    </row>
    <row r="10043" hidden="1">
      <c r="A10043" s="40">
        <v>28305.0</v>
      </c>
      <c r="B10043" s="39">
        <f t="shared" si="1"/>
        <v>44</v>
      </c>
      <c r="C10043" s="39" t="str">
        <f>IFERROR(__xludf.DUMMYFUNCTION("IF(ISBETWEEN(B10043,60,69), ""Old"", IF(ISBETWEEN(B10043, 20, 29), ""Young"", ""Other""))"),"Other")</f>
        <v>Other</v>
      </c>
    </row>
    <row r="10044" hidden="1">
      <c r="A10044" s="40">
        <v>28306.0</v>
      </c>
      <c r="B10044" s="39">
        <f t="shared" si="1"/>
        <v>44</v>
      </c>
      <c r="C10044" s="39" t="str">
        <f>IFERROR(__xludf.DUMMYFUNCTION("IF(ISBETWEEN(B10044,60,69), ""Old"", IF(ISBETWEEN(B10044, 20, 29), ""Young"", ""Other""))"),"Other")</f>
        <v>Other</v>
      </c>
    </row>
    <row r="10045" hidden="1">
      <c r="A10045" s="40">
        <v>28307.0</v>
      </c>
      <c r="B10045" s="39">
        <f t="shared" si="1"/>
        <v>44</v>
      </c>
      <c r="C10045" s="39" t="str">
        <f>IFERROR(__xludf.DUMMYFUNCTION("IF(ISBETWEEN(B10045,60,69), ""Old"", IF(ISBETWEEN(B10045, 20, 29), ""Young"", ""Other""))"),"Other")</f>
        <v>Other</v>
      </c>
    </row>
    <row r="10046" hidden="1">
      <c r="A10046" s="40">
        <v>28308.0</v>
      </c>
      <c r="B10046" s="39">
        <f t="shared" si="1"/>
        <v>44</v>
      </c>
      <c r="C10046" s="39" t="str">
        <f>IFERROR(__xludf.DUMMYFUNCTION("IF(ISBETWEEN(B10046,60,69), ""Old"", IF(ISBETWEEN(B10046, 20, 29), ""Young"", ""Other""))"),"Other")</f>
        <v>Other</v>
      </c>
    </row>
    <row r="10047" hidden="1">
      <c r="A10047" s="40">
        <v>28309.0</v>
      </c>
      <c r="B10047" s="39">
        <f t="shared" si="1"/>
        <v>44</v>
      </c>
      <c r="C10047" s="39" t="str">
        <f>IFERROR(__xludf.DUMMYFUNCTION("IF(ISBETWEEN(B10047,60,69), ""Old"", IF(ISBETWEEN(B10047, 20, 29), ""Young"", ""Other""))"),"Other")</f>
        <v>Other</v>
      </c>
    </row>
    <row r="10048" hidden="1">
      <c r="A10048" s="40">
        <v>28310.0</v>
      </c>
      <c r="B10048" s="39">
        <f t="shared" si="1"/>
        <v>44</v>
      </c>
      <c r="C10048" s="39" t="str">
        <f>IFERROR(__xludf.DUMMYFUNCTION("IF(ISBETWEEN(B10048,60,69), ""Old"", IF(ISBETWEEN(B10048, 20, 29), ""Young"", ""Other""))"),"Other")</f>
        <v>Other</v>
      </c>
    </row>
    <row r="10049" hidden="1">
      <c r="A10049" s="40">
        <v>28311.0</v>
      </c>
      <c r="B10049" s="39">
        <f t="shared" si="1"/>
        <v>44</v>
      </c>
      <c r="C10049" s="39" t="str">
        <f>IFERROR(__xludf.DUMMYFUNCTION("IF(ISBETWEEN(B10049,60,69), ""Old"", IF(ISBETWEEN(B10049, 20, 29), ""Young"", ""Other""))"),"Other")</f>
        <v>Other</v>
      </c>
    </row>
    <row r="10050" hidden="1">
      <c r="A10050" s="40">
        <v>28312.0</v>
      </c>
      <c r="B10050" s="39">
        <f t="shared" si="1"/>
        <v>44</v>
      </c>
      <c r="C10050" s="39" t="str">
        <f>IFERROR(__xludf.DUMMYFUNCTION("IF(ISBETWEEN(B10050,60,69), ""Old"", IF(ISBETWEEN(B10050, 20, 29), ""Young"", ""Other""))"),"Other")</f>
        <v>Other</v>
      </c>
    </row>
    <row r="10051" hidden="1">
      <c r="A10051" s="40">
        <v>28313.0</v>
      </c>
      <c r="B10051" s="39">
        <f t="shared" si="1"/>
        <v>44</v>
      </c>
      <c r="C10051" s="39" t="str">
        <f>IFERROR(__xludf.DUMMYFUNCTION("IF(ISBETWEEN(B10051,60,69), ""Old"", IF(ISBETWEEN(B10051, 20, 29), ""Young"", ""Other""))"),"Other")</f>
        <v>Other</v>
      </c>
    </row>
    <row r="10052" hidden="1">
      <c r="A10052" s="40">
        <v>28314.0</v>
      </c>
      <c r="B10052" s="39">
        <f t="shared" si="1"/>
        <v>44</v>
      </c>
      <c r="C10052" s="39" t="str">
        <f>IFERROR(__xludf.DUMMYFUNCTION("IF(ISBETWEEN(B10052,60,69), ""Old"", IF(ISBETWEEN(B10052, 20, 29), ""Young"", ""Other""))"),"Other")</f>
        <v>Other</v>
      </c>
    </row>
    <row r="10053" hidden="1">
      <c r="A10053" s="40">
        <v>28315.0</v>
      </c>
      <c r="B10053" s="39">
        <f t="shared" si="1"/>
        <v>44</v>
      </c>
      <c r="C10053" s="39" t="str">
        <f>IFERROR(__xludf.DUMMYFUNCTION("IF(ISBETWEEN(B10053,60,69), ""Old"", IF(ISBETWEEN(B10053, 20, 29), ""Young"", ""Other""))"),"Other")</f>
        <v>Other</v>
      </c>
    </row>
    <row r="10054" hidden="1">
      <c r="A10054" s="40">
        <v>28316.0</v>
      </c>
      <c r="B10054" s="39">
        <f t="shared" si="1"/>
        <v>44</v>
      </c>
      <c r="C10054" s="39" t="str">
        <f>IFERROR(__xludf.DUMMYFUNCTION("IF(ISBETWEEN(B10054,60,69), ""Old"", IF(ISBETWEEN(B10054, 20, 29), ""Young"", ""Other""))"),"Other")</f>
        <v>Other</v>
      </c>
    </row>
    <row r="10055" hidden="1">
      <c r="A10055" s="40">
        <v>28317.0</v>
      </c>
      <c r="B10055" s="39">
        <f t="shared" si="1"/>
        <v>44</v>
      </c>
      <c r="C10055" s="39" t="str">
        <f>IFERROR(__xludf.DUMMYFUNCTION("IF(ISBETWEEN(B10055,60,69), ""Old"", IF(ISBETWEEN(B10055, 20, 29), ""Young"", ""Other""))"),"Other")</f>
        <v>Other</v>
      </c>
    </row>
    <row r="10056" hidden="1">
      <c r="A10056" s="40">
        <v>28318.0</v>
      </c>
      <c r="B10056" s="39">
        <f t="shared" si="1"/>
        <v>44</v>
      </c>
      <c r="C10056" s="39" t="str">
        <f>IFERROR(__xludf.DUMMYFUNCTION("IF(ISBETWEEN(B10056,60,69), ""Old"", IF(ISBETWEEN(B10056, 20, 29), ""Young"", ""Other""))"),"Other")</f>
        <v>Other</v>
      </c>
    </row>
    <row r="10057" hidden="1">
      <c r="A10057" s="40">
        <v>28319.0</v>
      </c>
      <c r="B10057" s="39">
        <f t="shared" si="1"/>
        <v>44</v>
      </c>
      <c r="C10057" s="39" t="str">
        <f>IFERROR(__xludf.DUMMYFUNCTION("IF(ISBETWEEN(B10057,60,69), ""Old"", IF(ISBETWEEN(B10057, 20, 29), ""Young"", ""Other""))"),"Other")</f>
        <v>Other</v>
      </c>
    </row>
    <row r="10058" hidden="1">
      <c r="A10058" s="40">
        <v>28320.0</v>
      </c>
      <c r="B10058" s="39">
        <f t="shared" si="1"/>
        <v>44</v>
      </c>
      <c r="C10058" s="39" t="str">
        <f>IFERROR(__xludf.DUMMYFUNCTION("IF(ISBETWEEN(B10058,60,69), ""Old"", IF(ISBETWEEN(B10058, 20, 29), ""Young"", ""Other""))"),"Other")</f>
        <v>Other</v>
      </c>
    </row>
    <row r="10059" hidden="1">
      <c r="A10059" s="40">
        <v>28321.0</v>
      </c>
      <c r="B10059" s="39">
        <f t="shared" si="1"/>
        <v>44</v>
      </c>
      <c r="C10059" s="39" t="str">
        <f>IFERROR(__xludf.DUMMYFUNCTION("IF(ISBETWEEN(B10059,60,69), ""Old"", IF(ISBETWEEN(B10059, 20, 29), ""Young"", ""Other""))"),"Other")</f>
        <v>Other</v>
      </c>
    </row>
    <row r="10060" hidden="1">
      <c r="A10060" s="40">
        <v>28322.0</v>
      </c>
      <c r="B10060" s="39">
        <f t="shared" si="1"/>
        <v>44</v>
      </c>
      <c r="C10060" s="39" t="str">
        <f>IFERROR(__xludf.DUMMYFUNCTION("IF(ISBETWEEN(B10060,60,69), ""Old"", IF(ISBETWEEN(B10060, 20, 29), ""Young"", ""Other""))"),"Other")</f>
        <v>Other</v>
      </c>
    </row>
    <row r="10061" hidden="1">
      <c r="A10061" s="40">
        <v>28323.0</v>
      </c>
      <c r="B10061" s="39">
        <f t="shared" si="1"/>
        <v>44</v>
      </c>
      <c r="C10061" s="39" t="str">
        <f>IFERROR(__xludf.DUMMYFUNCTION("IF(ISBETWEEN(B10061,60,69), ""Old"", IF(ISBETWEEN(B10061, 20, 29), ""Young"", ""Other""))"),"Other")</f>
        <v>Other</v>
      </c>
    </row>
    <row r="10062" hidden="1">
      <c r="A10062" s="40">
        <v>28324.0</v>
      </c>
      <c r="B10062" s="39">
        <f t="shared" si="1"/>
        <v>44</v>
      </c>
      <c r="C10062" s="39" t="str">
        <f>IFERROR(__xludf.DUMMYFUNCTION("IF(ISBETWEEN(B10062,60,69), ""Old"", IF(ISBETWEEN(B10062, 20, 29), ""Young"", ""Other""))"),"Other")</f>
        <v>Other</v>
      </c>
    </row>
    <row r="10063" hidden="1">
      <c r="A10063" s="40">
        <v>28325.0</v>
      </c>
      <c r="B10063" s="39">
        <f t="shared" si="1"/>
        <v>44</v>
      </c>
      <c r="C10063" s="39" t="str">
        <f>IFERROR(__xludf.DUMMYFUNCTION("IF(ISBETWEEN(B10063,60,69), ""Old"", IF(ISBETWEEN(B10063, 20, 29), ""Young"", ""Other""))"),"Other")</f>
        <v>Other</v>
      </c>
    </row>
    <row r="10064" hidden="1">
      <c r="A10064" s="40">
        <v>28326.0</v>
      </c>
      <c r="B10064" s="39">
        <f t="shared" si="1"/>
        <v>44</v>
      </c>
      <c r="C10064" s="39" t="str">
        <f>IFERROR(__xludf.DUMMYFUNCTION("IF(ISBETWEEN(B10064,60,69), ""Old"", IF(ISBETWEEN(B10064, 20, 29), ""Young"", ""Other""))"),"Other")</f>
        <v>Other</v>
      </c>
    </row>
    <row r="10065" hidden="1">
      <c r="A10065" s="40">
        <v>28327.0</v>
      </c>
      <c r="B10065" s="39">
        <f t="shared" si="1"/>
        <v>44</v>
      </c>
      <c r="C10065" s="39" t="str">
        <f>IFERROR(__xludf.DUMMYFUNCTION("IF(ISBETWEEN(B10065,60,69), ""Old"", IF(ISBETWEEN(B10065, 20, 29), ""Young"", ""Other""))"),"Other")</f>
        <v>Other</v>
      </c>
    </row>
    <row r="10066" hidden="1">
      <c r="A10066" s="40">
        <v>28328.0</v>
      </c>
      <c r="B10066" s="39">
        <f t="shared" si="1"/>
        <v>44</v>
      </c>
      <c r="C10066" s="39" t="str">
        <f>IFERROR(__xludf.DUMMYFUNCTION("IF(ISBETWEEN(B10066,60,69), ""Old"", IF(ISBETWEEN(B10066, 20, 29), ""Young"", ""Other""))"),"Other")</f>
        <v>Other</v>
      </c>
    </row>
    <row r="10067" hidden="1">
      <c r="A10067" s="40">
        <v>28329.0</v>
      </c>
      <c r="B10067" s="39">
        <f t="shared" si="1"/>
        <v>44</v>
      </c>
      <c r="C10067" s="39" t="str">
        <f>IFERROR(__xludf.DUMMYFUNCTION("IF(ISBETWEEN(B10067,60,69), ""Old"", IF(ISBETWEEN(B10067, 20, 29), ""Young"", ""Other""))"),"Other")</f>
        <v>Other</v>
      </c>
    </row>
    <row r="10068" hidden="1">
      <c r="A10068" s="40">
        <v>28330.0</v>
      </c>
      <c r="B10068" s="39">
        <f t="shared" si="1"/>
        <v>44</v>
      </c>
      <c r="C10068" s="39" t="str">
        <f>IFERROR(__xludf.DUMMYFUNCTION("IF(ISBETWEEN(B10068,60,69), ""Old"", IF(ISBETWEEN(B10068, 20, 29), ""Young"", ""Other""))"),"Other")</f>
        <v>Other</v>
      </c>
    </row>
    <row r="10069" hidden="1">
      <c r="A10069" s="40">
        <v>28331.0</v>
      </c>
      <c r="B10069" s="39">
        <f t="shared" si="1"/>
        <v>44</v>
      </c>
      <c r="C10069" s="39" t="str">
        <f>IFERROR(__xludf.DUMMYFUNCTION("IF(ISBETWEEN(B10069,60,69), ""Old"", IF(ISBETWEEN(B10069, 20, 29), ""Young"", ""Other""))"),"Other")</f>
        <v>Other</v>
      </c>
    </row>
    <row r="10070" hidden="1">
      <c r="A10070" s="40">
        <v>28332.0</v>
      </c>
      <c r="B10070" s="39">
        <f t="shared" si="1"/>
        <v>44</v>
      </c>
      <c r="C10070" s="39" t="str">
        <f>IFERROR(__xludf.DUMMYFUNCTION("IF(ISBETWEEN(B10070,60,69), ""Old"", IF(ISBETWEEN(B10070, 20, 29), ""Young"", ""Other""))"),"Other")</f>
        <v>Other</v>
      </c>
    </row>
    <row r="10071" hidden="1">
      <c r="A10071" s="40">
        <v>28333.0</v>
      </c>
      <c r="B10071" s="39">
        <f t="shared" si="1"/>
        <v>44</v>
      </c>
      <c r="C10071" s="39" t="str">
        <f>IFERROR(__xludf.DUMMYFUNCTION("IF(ISBETWEEN(B10071,60,69), ""Old"", IF(ISBETWEEN(B10071, 20, 29), ""Young"", ""Other""))"),"Other")</f>
        <v>Other</v>
      </c>
    </row>
    <row r="10072" hidden="1">
      <c r="A10072" s="40">
        <v>28334.0</v>
      </c>
      <c r="B10072" s="39">
        <f t="shared" si="1"/>
        <v>44</v>
      </c>
      <c r="C10072" s="39" t="str">
        <f>IFERROR(__xludf.DUMMYFUNCTION("IF(ISBETWEEN(B10072,60,69), ""Old"", IF(ISBETWEEN(B10072, 20, 29), ""Young"", ""Other""))"),"Other")</f>
        <v>Other</v>
      </c>
    </row>
    <row r="10073" hidden="1">
      <c r="A10073" s="40">
        <v>28335.0</v>
      </c>
      <c r="B10073" s="39">
        <f t="shared" si="1"/>
        <v>44</v>
      </c>
      <c r="C10073" s="39" t="str">
        <f>IFERROR(__xludf.DUMMYFUNCTION("IF(ISBETWEEN(B10073,60,69), ""Old"", IF(ISBETWEEN(B10073, 20, 29), ""Young"", ""Other""))"),"Other")</f>
        <v>Other</v>
      </c>
    </row>
    <row r="10074" hidden="1">
      <c r="A10074" s="40">
        <v>28336.0</v>
      </c>
      <c r="B10074" s="39">
        <f t="shared" si="1"/>
        <v>44</v>
      </c>
      <c r="C10074" s="39" t="str">
        <f>IFERROR(__xludf.DUMMYFUNCTION("IF(ISBETWEEN(B10074,60,69), ""Old"", IF(ISBETWEEN(B10074, 20, 29), ""Young"", ""Other""))"),"Other")</f>
        <v>Other</v>
      </c>
    </row>
    <row r="10075" hidden="1">
      <c r="A10075" s="40">
        <v>28337.0</v>
      </c>
      <c r="B10075" s="39">
        <f t="shared" si="1"/>
        <v>44</v>
      </c>
      <c r="C10075" s="39" t="str">
        <f>IFERROR(__xludf.DUMMYFUNCTION("IF(ISBETWEEN(B10075,60,69), ""Old"", IF(ISBETWEEN(B10075, 20, 29), ""Young"", ""Other""))"),"Other")</f>
        <v>Other</v>
      </c>
    </row>
    <row r="10076" hidden="1">
      <c r="A10076" s="40">
        <v>28338.0</v>
      </c>
      <c r="B10076" s="39">
        <f t="shared" si="1"/>
        <v>44</v>
      </c>
      <c r="C10076" s="39" t="str">
        <f>IFERROR(__xludf.DUMMYFUNCTION("IF(ISBETWEEN(B10076,60,69), ""Old"", IF(ISBETWEEN(B10076, 20, 29), ""Young"", ""Other""))"),"Other")</f>
        <v>Other</v>
      </c>
    </row>
    <row r="10077" hidden="1">
      <c r="A10077" s="40">
        <v>28339.0</v>
      </c>
      <c r="B10077" s="39">
        <f t="shared" si="1"/>
        <v>44</v>
      </c>
      <c r="C10077" s="39" t="str">
        <f>IFERROR(__xludf.DUMMYFUNCTION("IF(ISBETWEEN(B10077,60,69), ""Old"", IF(ISBETWEEN(B10077, 20, 29), ""Young"", ""Other""))"),"Other")</f>
        <v>Other</v>
      </c>
    </row>
    <row r="10078" hidden="1">
      <c r="A10078" s="40">
        <v>28340.0</v>
      </c>
      <c r="B10078" s="39">
        <f t="shared" si="1"/>
        <v>44</v>
      </c>
      <c r="C10078" s="39" t="str">
        <f>IFERROR(__xludf.DUMMYFUNCTION("IF(ISBETWEEN(B10078,60,69), ""Old"", IF(ISBETWEEN(B10078, 20, 29), ""Young"", ""Other""))"),"Other")</f>
        <v>Other</v>
      </c>
    </row>
    <row r="10079" hidden="1">
      <c r="A10079" s="40">
        <v>28341.0</v>
      </c>
      <c r="B10079" s="39">
        <f t="shared" si="1"/>
        <v>44</v>
      </c>
      <c r="C10079" s="39" t="str">
        <f>IFERROR(__xludf.DUMMYFUNCTION("IF(ISBETWEEN(B10079,60,69), ""Old"", IF(ISBETWEEN(B10079, 20, 29), ""Young"", ""Other""))"),"Other")</f>
        <v>Other</v>
      </c>
    </row>
    <row r="10080" hidden="1">
      <c r="A10080" s="40">
        <v>28342.0</v>
      </c>
      <c r="B10080" s="39">
        <f t="shared" si="1"/>
        <v>44</v>
      </c>
      <c r="C10080" s="39" t="str">
        <f>IFERROR(__xludf.DUMMYFUNCTION("IF(ISBETWEEN(B10080,60,69), ""Old"", IF(ISBETWEEN(B10080, 20, 29), ""Young"", ""Other""))"),"Other")</f>
        <v>Other</v>
      </c>
    </row>
    <row r="10081" hidden="1">
      <c r="A10081" s="40">
        <v>28343.0</v>
      </c>
      <c r="B10081" s="39">
        <f t="shared" si="1"/>
        <v>44</v>
      </c>
      <c r="C10081" s="39" t="str">
        <f>IFERROR(__xludf.DUMMYFUNCTION("IF(ISBETWEEN(B10081,60,69), ""Old"", IF(ISBETWEEN(B10081, 20, 29), ""Young"", ""Other""))"),"Other")</f>
        <v>Other</v>
      </c>
    </row>
    <row r="10082" hidden="1">
      <c r="A10082" s="40">
        <v>28344.0</v>
      </c>
      <c r="B10082" s="39">
        <f t="shared" si="1"/>
        <v>44</v>
      </c>
      <c r="C10082" s="39" t="str">
        <f>IFERROR(__xludf.DUMMYFUNCTION("IF(ISBETWEEN(B10082,60,69), ""Old"", IF(ISBETWEEN(B10082, 20, 29), ""Young"", ""Other""))"),"Other")</f>
        <v>Other</v>
      </c>
    </row>
    <row r="10083" hidden="1">
      <c r="A10083" s="40">
        <v>28345.0</v>
      </c>
      <c r="B10083" s="39">
        <f t="shared" si="1"/>
        <v>44</v>
      </c>
      <c r="C10083" s="39" t="str">
        <f>IFERROR(__xludf.DUMMYFUNCTION("IF(ISBETWEEN(B10083,60,69), ""Old"", IF(ISBETWEEN(B10083, 20, 29), ""Young"", ""Other""))"),"Other")</f>
        <v>Other</v>
      </c>
    </row>
    <row r="10084" hidden="1">
      <c r="A10084" s="40">
        <v>28346.0</v>
      </c>
      <c r="B10084" s="39">
        <f t="shared" si="1"/>
        <v>44</v>
      </c>
      <c r="C10084" s="39" t="str">
        <f>IFERROR(__xludf.DUMMYFUNCTION("IF(ISBETWEEN(B10084,60,69), ""Old"", IF(ISBETWEEN(B10084, 20, 29), ""Young"", ""Other""))"),"Other")</f>
        <v>Other</v>
      </c>
    </row>
    <row r="10085" hidden="1">
      <c r="A10085" s="40">
        <v>28347.0</v>
      </c>
      <c r="B10085" s="39">
        <f t="shared" si="1"/>
        <v>44</v>
      </c>
      <c r="C10085" s="39" t="str">
        <f>IFERROR(__xludf.DUMMYFUNCTION("IF(ISBETWEEN(B10085,60,69), ""Old"", IF(ISBETWEEN(B10085, 20, 29), ""Young"", ""Other""))"),"Other")</f>
        <v>Other</v>
      </c>
    </row>
    <row r="10086" hidden="1">
      <c r="A10086" s="40">
        <v>28348.0</v>
      </c>
      <c r="B10086" s="39">
        <f t="shared" si="1"/>
        <v>44</v>
      </c>
      <c r="C10086" s="39" t="str">
        <f>IFERROR(__xludf.DUMMYFUNCTION("IF(ISBETWEEN(B10086,60,69), ""Old"", IF(ISBETWEEN(B10086, 20, 29), ""Young"", ""Other""))"),"Other")</f>
        <v>Other</v>
      </c>
    </row>
    <row r="10087" hidden="1">
      <c r="A10087" s="40">
        <v>28349.0</v>
      </c>
      <c r="B10087" s="39">
        <f t="shared" si="1"/>
        <v>44</v>
      </c>
      <c r="C10087" s="39" t="str">
        <f>IFERROR(__xludf.DUMMYFUNCTION("IF(ISBETWEEN(B10087,60,69), ""Old"", IF(ISBETWEEN(B10087, 20, 29), ""Young"", ""Other""))"),"Other")</f>
        <v>Other</v>
      </c>
    </row>
    <row r="10088" hidden="1">
      <c r="A10088" s="40">
        <v>28350.0</v>
      </c>
      <c r="B10088" s="39">
        <f t="shared" si="1"/>
        <v>44</v>
      </c>
      <c r="C10088" s="39" t="str">
        <f>IFERROR(__xludf.DUMMYFUNCTION("IF(ISBETWEEN(B10088,60,69), ""Old"", IF(ISBETWEEN(B10088, 20, 29), ""Young"", ""Other""))"),"Other")</f>
        <v>Other</v>
      </c>
    </row>
    <row r="10089" hidden="1">
      <c r="A10089" s="40">
        <v>28351.0</v>
      </c>
      <c r="B10089" s="39">
        <f t="shared" si="1"/>
        <v>44</v>
      </c>
      <c r="C10089" s="39" t="str">
        <f>IFERROR(__xludf.DUMMYFUNCTION("IF(ISBETWEEN(B10089,60,69), ""Old"", IF(ISBETWEEN(B10089, 20, 29), ""Young"", ""Other""))"),"Other")</f>
        <v>Other</v>
      </c>
    </row>
    <row r="10090" hidden="1">
      <c r="A10090" s="40">
        <v>28352.0</v>
      </c>
      <c r="B10090" s="39">
        <f t="shared" si="1"/>
        <v>44</v>
      </c>
      <c r="C10090" s="39" t="str">
        <f>IFERROR(__xludf.DUMMYFUNCTION("IF(ISBETWEEN(B10090,60,69), ""Old"", IF(ISBETWEEN(B10090, 20, 29), ""Young"", ""Other""))"),"Other")</f>
        <v>Other</v>
      </c>
    </row>
    <row r="10091" hidden="1">
      <c r="A10091" s="40">
        <v>28353.0</v>
      </c>
      <c r="B10091" s="39">
        <f t="shared" si="1"/>
        <v>44</v>
      </c>
      <c r="C10091" s="39" t="str">
        <f>IFERROR(__xludf.DUMMYFUNCTION("IF(ISBETWEEN(B10091,60,69), ""Old"", IF(ISBETWEEN(B10091, 20, 29), ""Young"", ""Other""))"),"Other")</f>
        <v>Other</v>
      </c>
    </row>
    <row r="10092" hidden="1">
      <c r="A10092" s="40">
        <v>28354.0</v>
      </c>
      <c r="B10092" s="39">
        <f t="shared" si="1"/>
        <v>44</v>
      </c>
      <c r="C10092" s="39" t="str">
        <f>IFERROR(__xludf.DUMMYFUNCTION("IF(ISBETWEEN(B10092,60,69), ""Old"", IF(ISBETWEEN(B10092, 20, 29), ""Young"", ""Other""))"),"Other")</f>
        <v>Other</v>
      </c>
    </row>
    <row r="10093" hidden="1">
      <c r="A10093" s="40">
        <v>28355.0</v>
      </c>
      <c r="B10093" s="39">
        <f t="shared" si="1"/>
        <v>44</v>
      </c>
      <c r="C10093" s="39" t="str">
        <f>IFERROR(__xludf.DUMMYFUNCTION("IF(ISBETWEEN(B10093,60,69), ""Old"", IF(ISBETWEEN(B10093, 20, 29), ""Young"", ""Other""))"),"Other")</f>
        <v>Other</v>
      </c>
    </row>
    <row r="10094" hidden="1">
      <c r="A10094" s="40">
        <v>28356.0</v>
      </c>
      <c r="B10094" s="39">
        <f t="shared" si="1"/>
        <v>44</v>
      </c>
      <c r="C10094" s="39" t="str">
        <f>IFERROR(__xludf.DUMMYFUNCTION("IF(ISBETWEEN(B10094,60,69), ""Old"", IF(ISBETWEEN(B10094, 20, 29), ""Young"", ""Other""))"),"Other")</f>
        <v>Other</v>
      </c>
    </row>
    <row r="10095" hidden="1">
      <c r="A10095" s="40">
        <v>28357.0</v>
      </c>
      <c r="B10095" s="39">
        <f t="shared" si="1"/>
        <v>44</v>
      </c>
      <c r="C10095" s="39" t="str">
        <f>IFERROR(__xludf.DUMMYFUNCTION("IF(ISBETWEEN(B10095,60,69), ""Old"", IF(ISBETWEEN(B10095, 20, 29), ""Young"", ""Other""))"),"Other")</f>
        <v>Other</v>
      </c>
    </row>
    <row r="10096" hidden="1">
      <c r="A10096" s="40">
        <v>28358.0</v>
      </c>
      <c r="B10096" s="39">
        <f t="shared" si="1"/>
        <v>44</v>
      </c>
      <c r="C10096" s="39" t="str">
        <f>IFERROR(__xludf.DUMMYFUNCTION("IF(ISBETWEEN(B10096,60,69), ""Old"", IF(ISBETWEEN(B10096, 20, 29), ""Young"", ""Other""))"),"Other")</f>
        <v>Other</v>
      </c>
    </row>
    <row r="10097" hidden="1">
      <c r="A10097" s="40">
        <v>28359.0</v>
      </c>
      <c r="B10097" s="39">
        <f t="shared" si="1"/>
        <v>44</v>
      </c>
      <c r="C10097" s="39" t="str">
        <f>IFERROR(__xludf.DUMMYFUNCTION("IF(ISBETWEEN(B10097,60,69), ""Old"", IF(ISBETWEEN(B10097, 20, 29), ""Young"", ""Other""))"),"Other")</f>
        <v>Other</v>
      </c>
    </row>
    <row r="10098" hidden="1">
      <c r="A10098" s="40">
        <v>28360.0</v>
      </c>
      <c r="B10098" s="39">
        <f t="shared" si="1"/>
        <v>44</v>
      </c>
      <c r="C10098" s="39" t="str">
        <f>IFERROR(__xludf.DUMMYFUNCTION("IF(ISBETWEEN(B10098,60,69), ""Old"", IF(ISBETWEEN(B10098, 20, 29), ""Young"", ""Other""))"),"Other")</f>
        <v>Other</v>
      </c>
    </row>
    <row r="10099" hidden="1">
      <c r="A10099" s="40">
        <v>28361.0</v>
      </c>
      <c r="B10099" s="39">
        <f t="shared" si="1"/>
        <v>44</v>
      </c>
      <c r="C10099" s="39" t="str">
        <f>IFERROR(__xludf.DUMMYFUNCTION("IF(ISBETWEEN(B10099,60,69), ""Old"", IF(ISBETWEEN(B10099, 20, 29), ""Young"", ""Other""))"),"Other")</f>
        <v>Other</v>
      </c>
    </row>
    <row r="10100" hidden="1">
      <c r="A10100" s="40">
        <v>28362.0</v>
      </c>
      <c r="B10100" s="39">
        <f t="shared" si="1"/>
        <v>44</v>
      </c>
      <c r="C10100" s="39" t="str">
        <f>IFERROR(__xludf.DUMMYFUNCTION("IF(ISBETWEEN(B10100,60,69), ""Old"", IF(ISBETWEEN(B10100, 20, 29), ""Young"", ""Other""))"),"Other")</f>
        <v>Other</v>
      </c>
    </row>
    <row r="10101" hidden="1">
      <c r="A10101" s="40">
        <v>28363.0</v>
      </c>
      <c r="B10101" s="39">
        <f t="shared" si="1"/>
        <v>44</v>
      </c>
      <c r="C10101" s="39" t="str">
        <f>IFERROR(__xludf.DUMMYFUNCTION("IF(ISBETWEEN(B10101,60,69), ""Old"", IF(ISBETWEEN(B10101, 20, 29), ""Young"", ""Other""))"),"Other")</f>
        <v>Other</v>
      </c>
    </row>
    <row r="10102" hidden="1">
      <c r="A10102" s="40">
        <v>28364.0</v>
      </c>
      <c r="B10102" s="39">
        <f t="shared" si="1"/>
        <v>44</v>
      </c>
      <c r="C10102" s="39" t="str">
        <f>IFERROR(__xludf.DUMMYFUNCTION("IF(ISBETWEEN(B10102,60,69), ""Old"", IF(ISBETWEEN(B10102, 20, 29), ""Young"", ""Other""))"),"Other")</f>
        <v>Other</v>
      </c>
    </row>
    <row r="10103" hidden="1">
      <c r="A10103" s="40">
        <v>28365.0</v>
      </c>
      <c r="B10103" s="39">
        <f t="shared" si="1"/>
        <v>44</v>
      </c>
      <c r="C10103" s="39" t="str">
        <f>IFERROR(__xludf.DUMMYFUNCTION("IF(ISBETWEEN(B10103,60,69), ""Old"", IF(ISBETWEEN(B10103, 20, 29), ""Young"", ""Other""))"),"Other")</f>
        <v>Other</v>
      </c>
    </row>
    <row r="10104" hidden="1">
      <c r="A10104" s="40">
        <v>28366.0</v>
      </c>
      <c r="B10104" s="39">
        <f t="shared" si="1"/>
        <v>44</v>
      </c>
      <c r="C10104" s="39" t="str">
        <f>IFERROR(__xludf.DUMMYFUNCTION("IF(ISBETWEEN(B10104,60,69), ""Old"", IF(ISBETWEEN(B10104, 20, 29), ""Young"", ""Other""))"),"Other")</f>
        <v>Other</v>
      </c>
    </row>
    <row r="10105" hidden="1">
      <c r="A10105" s="40">
        <v>28367.0</v>
      </c>
      <c r="B10105" s="39">
        <f t="shared" si="1"/>
        <v>44</v>
      </c>
      <c r="C10105" s="39" t="str">
        <f>IFERROR(__xludf.DUMMYFUNCTION("IF(ISBETWEEN(B10105,60,69), ""Old"", IF(ISBETWEEN(B10105, 20, 29), ""Young"", ""Other""))"),"Other")</f>
        <v>Other</v>
      </c>
    </row>
    <row r="10106" hidden="1">
      <c r="A10106" s="40">
        <v>28368.0</v>
      </c>
      <c r="B10106" s="39">
        <f t="shared" si="1"/>
        <v>44</v>
      </c>
      <c r="C10106" s="39" t="str">
        <f>IFERROR(__xludf.DUMMYFUNCTION("IF(ISBETWEEN(B10106,60,69), ""Old"", IF(ISBETWEEN(B10106, 20, 29), ""Young"", ""Other""))"),"Other")</f>
        <v>Other</v>
      </c>
    </row>
    <row r="10107" hidden="1">
      <c r="A10107" s="40">
        <v>28369.0</v>
      </c>
      <c r="B10107" s="39">
        <f t="shared" si="1"/>
        <v>44</v>
      </c>
      <c r="C10107" s="39" t="str">
        <f>IFERROR(__xludf.DUMMYFUNCTION("IF(ISBETWEEN(B10107,60,69), ""Old"", IF(ISBETWEEN(B10107, 20, 29), ""Young"", ""Other""))"),"Other")</f>
        <v>Other</v>
      </c>
    </row>
    <row r="10108" hidden="1">
      <c r="A10108" s="40">
        <v>28370.0</v>
      </c>
      <c r="B10108" s="39">
        <f t="shared" si="1"/>
        <v>44</v>
      </c>
      <c r="C10108" s="39" t="str">
        <f>IFERROR(__xludf.DUMMYFUNCTION("IF(ISBETWEEN(B10108,60,69), ""Old"", IF(ISBETWEEN(B10108, 20, 29), ""Young"", ""Other""))"),"Other")</f>
        <v>Other</v>
      </c>
    </row>
    <row r="10109" hidden="1">
      <c r="A10109" s="40">
        <v>28371.0</v>
      </c>
      <c r="B10109" s="39">
        <f t="shared" si="1"/>
        <v>44</v>
      </c>
      <c r="C10109" s="39" t="str">
        <f>IFERROR(__xludf.DUMMYFUNCTION("IF(ISBETWEEN(B10109,60,69), ""Old"", IF(ISBETWEEN(B10109, 20, 29), ""Young"", ""Other""))"),"Other")</f>
        <v>Other</v>
      </c>
    </row>
    <row r="10110" hidden="1">
      <c r="A10110" s="40">
        <v>28372.0</v>
      </c>
      <c r="B10110" s="39">
        <f t="shared" si="1"/>
        <v>44</v>
      </c>
      <c r="C10110" s="39" t="str">
        <f>IFERROR(__xludf.DUMMYFUNCTION("IF(ISBETWEEN(B10110,60,69), ""Old"", IF(ISBETWEEN(B10110, 20, 29), ""Young"", ""Other""))"),"Other")</f>
        <v>Other</v>
      </c>
    </row>
    <row r="10111" hidden="1">
      <c r="A10111" s="40">
        <v>28373.0</v>
      </c>
      <c r="B10111" s="39">
        <f t="shared" si="1"/>
        <v>44</v>
      </c>
      <c r="C10111" s="39" t="str">
        <f>IFERROR(__xludf.DUMMYFUNCTION("IF(ISBETWEEN(B10111,60,69), ""Old"", IF(ISBETWEEN(B10111, 20, 29), ""Young"", ""Other""))"),"Other")</f>
        <v>Other</v>
      </c>
    </row>
    <row r="10112" hidden="1">
      <c r="A10112" s="40">
        <v>28374.0</v>
      </c>
      <c r="B10112" s="39">
        <f t="shared" si="1"/>
        <v>44</v>
      </c>
      <c r="C10112" s="39" t="str">
        <f>IFERROR(__xludf.DUMMYFUNCTION("IF(ISBETWEEN(B10112,60,69), ""Old"", IF(ISBETWEEN(B10112, 20, 29), ""Young"", ""Other""))"),"Other")</f>
        <v>Other</v>
      </c>
    </row>
    <row r="10113" hidden="1">
      <c r="A10113" s="40">
        <v>28375.0</v>
      </c>
      <c r="B10113" s="39">
        <f t="shared" si="1"/>
        <v>44</v>
      </c>
      <c r="C10113" s="39" t="str">
        <f>IFERROR(__xludf.DUMMYFUNCTION("IF(ISBETWEEN(B10113,60,69), ""Old"", IF(ISBETWEEN(B10113, 20, 29), ""Young"", ""Other""))"),"Other")</f>
        <v>Other</v>
      </c>
    </row>
    <row r="10114" hidden="1">
      <c r="A10114" s="40">
        <v>28376.0</v>
      </c>
      <c r="B10114" s="39">
        <f t="shared" si="1"/>
        <v>44</v>
      </c>
      <c r="C10114" s="39" t="str">
        <f>IFERROR(__xludf.DUMMYFUNCTION("IF(ISBETWEEN(B10114,60,69), ""Old"", IF(ISBETWEEN(B10114, 20, 29), ""Young"", ""Other""))"),"Other")</f>
        <v>Other</v>
      </c>
    </row>
    <row r="10115" hidden="1">
      <c r="A10115" s="40">
        <v>28377.0</v>
      </c>
      <c r="B10115" s="39">
        <f t="shared" si="1"/>
        <v>44</v>
      </c>
      <c r="C10115" s="39" t="str">
        <f>IFERROR(__xludf.DUMMYFUNCTION("IF(ISBETWEEN(B10115,60,69), ""Old"", IF(ISBETWEEN(B10115, 20, 29), ""Young"", ""Other""))"),"Other")</f>
        <v>Other</v>
      </c>
    </row>
    <row r="10116" hidden="1">
      <c r="A10116" s="40">
        <v>28378.0</v>
      </c>
      <c r="B10116" s="39">
        <f t="shared" si="1"/>
        <v>44</v>
      </c>
      <c r="C10116" s="39" t="str">
        <f>IFERROR(__xludf.DUMMYFUNCTION("IF(ISBETWEEN(B10116,60,69), ""Old"", IF(ISBETWEEN(B10116, 20, 29), ""Young"", ""Other""))"),"Other")</f>
        <v>Other</v>
      </c>
    </row>
    <row r="10117" hidden="1">
      <c r="A10117" s="40">
        <v>28379.0</v>
      </c>
      <c r="B10117" s="39">
        <f t="shared" si="1"/>
        <v>44</v>
      </c>
      <c r="C10117" s="39" t="str">
        <f>IFERROR(__xludf.DUMMYFUNCTION("IF(ISBETWEEN(B10117,60,69), ""Old"", IF(ISBETWEEN(B10117, 20, 29), ""Young"", ""Other""))"),"Other")</f>
        <v>Other</v>
      </c>
    </row>
    <row r="10118" hidden="1">
      <c r="A10118" s="40">
        <v>28380.0</v>
      </c>
      <c r="B10118" s="39">
        <f t="shared" si="1"/>
        <v>44</v>
      </c>
      <c r="C10118" s="39" t="str">
        <f>IFERROR(__xludf.DUMMYFUNCTION("IF(ISBETWEEN(B10118,60,69), ""Old"", IF(ISBETWEEN(B10118, 20, 29), ""Young"", ""Other""))"),"Other")</f>
        <v>Other</v>
      </c>
    </row>
    <row r="10119" hidden="1">
      <c r="A10119" s="40">
        <v>28381.0</v>
      </c>
      <c r="B10119" s="39">
        <f t="shared" si="1"/>
        <v>44</v>
      </c>
      <c r="C10119" s="39" t="str">
        <f>IFERROR(__xludf.DUMMYFUNCTION("IF(ISBETWEEN(B10119,60,69), ""Old"", IF(ISBETWEEN(B10119, 20, 29), ""Young"", ""Other""))"),"Other")</f>
        <v>Other</v>
      </c>
    </row>
    <row r="10120" hidden="1">
      <c r="A10120" s="40">
        <v>28382.0</v>
      </c>
      <c r="B10120" s="39">
        <f t="shared" si="1"/>
        <v>44</v>
      </c>
      <c r="C10120" s="39" t="str">
        <f>IFERROR(__xludf.DUMMYFUNCTION("IF(ISBETWEEN(B10120,60,69), ""Old"", IF(ISBETWEEN(B10120, 20, 29), ""Young"", ""Other""))"),"Other")</f>
        <v>Other</v>
      </c>
    </row>
    <row r="10121" hidden="1">
      <c r="A10121" s="40">
        <v>28383.0</v>
      </c>
      <c r="B10121" s="39">
        <f t="shared" si="1"/>
        <v>44</v>
      </c>
      <c r="C10121" s="39" t="str">
        <f>IFERROR(__xludf.DUMMYFUNCTION("IF(ISBETWEEN(B10121,60,69), ""Old"", IF(ISBETWEEN(B10121, 20, 29), ""Young"", ""Other""))"),"Other")</f>
        <v>Other</v>
      </c>
    </row>
    <row r="10122" hidden="1">
      <c r="A10122" s="40">
        <v>28384.0</v>
      </c>
      <c r="B10122" s="39">
        <f t="shared" si="1"/>
        <v>44</v>
      </c>
      <c r="C10122" s="39" t="str">
        <f>IFERROR(__xludf.DUMMYFUNCTION("IF(ISBETWEEN(B10122,60,69), ""Old"", IF(ISBETWEEN(B10122, 20, 29), ""Young"", ""Other""))"),"Other")</f>
        <v>Other</v>
      </c>
    </row>
    <row r="10123" hidden="1">
      <c r="A10123" s="40">
        <v>28385.0</v>
      </c>
      <c r="B10123" s="39">
        <f t="shared" si="1"/>
        <v>44</v>
      </c>
      <c r="C10123" s="39" t="str">
        <f>IFERROR(__xludf.DUMMYFUNCTION("IF(ISBETWEEN(B10123,60,69), ""Old"", IF(ISBETWEEN(B10123, 20, 29), ""Young"", ""Other""))"),"Other")</f>
        <v>Other</v>
      </c>
    </row>
    <row r="10124" hidden="1">
      <c r="A10124" s="40">
        <v>28386.0</v>
      </c>
      <c r="B10124" s="39">
        <f t="shared" si="1"/>
        <v>44</v>
      </c>
      <c r="C10124" s="39" t="str">
        <f>IFERROR(__xludf.DUMMYFUNCTION("IF(ISBETWEEN(B10124,60,69), ""Old"", IF(ISBETWEEN(B10124, 20, 29), ""Young"", ""Other""))"),"Other")</f>
        <v>Other</v>
      </c>
    </row>
    <row r="10125" hidden="1">
      <c r="A10125" s="40">
        <v>28387.0</v>
      </c>
      <c r="B10125" s="39">
        <f t="shared" si="1"/>
        <v>44</v>
      </c>
      <c r="C10125" s="39" t="str">
        <f>IFERROR(__xludf.DUMMYFUNCTION("IF(ISBETWEEN(B10125,60,69), ""Old"", IF(ISBETWEEN(B10125, 20, 29), ""Young"", ""Other""))"),"Other")</f>
        <v>Other</v>
      </c>
    </row>
    <row r="10126" hidden="1">
      <c r="A10126" s="40">
        <v>28388.0</v>
      </c>
      <c r="B10126" s="39">
        <f t="shared" si="1"/>
        <v>44</v>
      </c>
      <c r="C10126" s="39" t="str">
        <f>IFERROR(__xludf.DUMMYFUNCTION("IF(ISBETWEEN(B10126,60,69), ""Old"", IF(ISBETWEEN(B10126, 20, 29), ""Young"", ""Other""))"),"Other")</f>
        <v>Other</v>
      </c>
    </row>
    <row r="10127" hidden="1">
      <c r="A10127" s="40">
        <v>28389.0</v>
      </c>
      <c r="B10127" s="39">
        <f t="shared" si="1"/>
        <v>44</v>
      </c>
      <c r="C10127" s="39" t="str">
        <f>IFERROR(__xludf.DUMMYFUNCTION("IF(ISBETWEEN(B10127,60,69), ""Old"", IF(ISBETWEEN(B10127, 20, 29), ""Young"", ""Other""))"),"Other")</f>
        <v>Other</v>
      </c>
    </row>
    <row r="10128" hidden="1">
      <c r="A10128" s="40">
        <v>28390.0</v>
      </c>
      <c r="B10128" s="39">
        <f t="shared" si="1"/>
        <v>44</v>
      </c>
      <c r="C10128" s="39" t="str">
        <f>IFERROR(__xludf.DUMMYFUNCTION("IF(ISBETWEEN(B10128,60,69), ""Old"", IF(ISBETWEEN(B10128, 20, 29), ""Young"", ""Other""))"),"Other")</f>
        <v>Other</v>
      </c>
    </row>
    <row r="10129" hidden="1">
      <c r="A10129" s="40">
        <v>28391.0</v>
      </c>
      <c r="B10129" s="39">
        <f t="shared" si="1"/>
        <v>44</v>
      </c>
      <c r="C10129" s="39" t="str">
        <f>IFERROR(__xludf.DUMMYFUNCTION("IF(ISBETWEEN(B10129,60,69), ""Old"", IF(ISBETWEEN(B10129, 20, 29), ""Young"", ""Other""))"),"Other")</f>
        <v>Other</v>
      </c>
    </row>
    <row r="10130" hidden="1">
      <c r="A10130" s="40">
        <v>28392.0</v>
      </c>
      <c r="B10130" s="39">
        <f t="shared" si="1"/>
        <v>44</v>
      </c>
      <c r="C10130" s="39" t="str">
        <f>IFERROR(__xludf.DUMMYFUNCTION("IF(ISBETWEEN(B10130,60,69), ""Old"", IF(ISBETWEEN(B10130, 20, 29), ""Young"", ""Other""))"),"Other")</f>
        <v>Other</v>
      </c>
    </row>
    <row r="10131" hidden="1">
      <c r="A10131" s="40">
        <v>28393.0</v>
      </c>
      <c r="B10131" s="39">
        <f t="shared" si="1"/>
        <v>44</v>
      </c>
      <c r="C10131" s="39" t="str">
        <f>IFERROR(__xludf.DUMMYFUNCTION("IF(ISBETWEEN(B10131,60,69), ""Old"", IF(ISBETWEEN(B10131, 20, 29), ""Young"", ""Other""))"),"Other")</f>
        <v>Other</v>
      </c>
    </row>
    <row r="10132" hidden="1">
      <c r="A10132" s="40">
        <v>28394.0</v>
      </c>
      <c r="B10132" s="39">
        <f t="shared" si="1"/>
        <v>44</v>
      </c>
      <c r="C10132" s="39" t="str">
        <f>IFERROR(__xludf.DUMMYFUNCTION("IF(ISBETWEEN(B10132,60,69), ""Old"", IF(ISBETWEEN(B10132, 20, 29), ""Young"", ""Other""))"),"Other")</f>
        <v>Other</v>
      </c>
    </row>
    <row r="10133" hidden="1">
      <c r="A10133" s="40">
        <v>28395.0</v>
      </c>
      <c r="B10133" s="39">
        <f t="shared" si="1"/>
        <v>44</v>
      </c>
      <c r="C10133" s="39" t="str">
        <f>IFERROR(__xludf.DUMMYFUNCTION("IF(ISBETWEEN(B10133,60,69), ""Old"", IF(ISBETWEEN(B10133, 20, 29), ""Young"", ""Other""))"),"Other")</f>
        <v>Other</v>
      </c>
    </row>
    <row r="10134" hidden="1">
      <c r="A10134" s="40">
        <v>28396.0</v>
      </c>
      <c r="B10134" s="39">
        <f t="shared" si="1"/>
        <v>44</v>
      </c>
      <c r="C10134" s="39" t="str">
        <f>IFERROR(__xludf.DUMMYFUNCTION("IF(ISBETWEEN(B10134,60,69), ""Old"", IF(ISBETWEEN(B10134, 20, 29), ""Young"", ""Other""))"),"Other")</f>
        <v>Other</v>
      </c>
    </row>
    <row r="10135" hidden="1">
      <c r="A10135" s="40">
        <v>28397.0</v>
      </c>
      <c r="B10135" s="39">
        <f t="shared" si="1"/>
        <v>44</v>
      </c>
      <c r="C10135" s="39" t="str">
        <f>IFERROR(__xludf.DUMMYFUNCTION("IF(ISBETWEEN(B10135,60,69), ""Old"", IF(ISBETWEEN(B10135, 20, 29), ""Young"", ""Other""))"),"Other")</f>
        <v>Other</v>
      </c>
    </row>
    <row r="10136" hidden="1">
      <c r="A10136" s="40">
        <v>28398.0</v>
      </c>
      <c r="B10136" s="39">
        <f t="shared" si="1"/>
        <v>44</v>
      </c>
      <c r="C10136" s="39" t="str">
        <f>IFERROR(__xludf.DUMMYFUNCTION("IF(ISBETWEEN(B10136,60,69), ""Old"", IF(ISBETWEEN(B10136, 20, 29), ""Young"", ""Other""))"),"Other")</f>
        <v>Other</v>
      </c>
    </row>
    <row r="10137" hidden="1">
      <c r="A10137" s="40">
        <v>28399.0</v>
      </c>
      <c r="B10137" s="39">
        <f t="shared" si="1"/>
        <v>44</v>
      </c>
      <c r="C10137" s="39" t="str">
        <f>IFERROR(__xludf.DUMMYFUNCTION("IF(ISBETWEEN(B10137,60,69), ""Old"", IF(ISBETWEEN(B10137, 20, 29), ""Young"", ""Other""))"),"Other")</f>
        <v>Other</v>
      </c>
    </row>
    <row r="10138" hidden="1">
      <c r="A10138" s="40">
        <v>28400.0</v>
      </c>
      <c r="B10138" s="39">
        <f t="shared" si="1"/>
        <v>44</v>
      </c>
      <c r="C10138" s="39" t="str">
        <f>IFERROR(__xludf.DUMMYFUNCTION("IF(ISBETWEEN(B10138,60,69), ""Old"", IF(ISBETWEEN(B10138, 20, 29), ""Young"", ""Other""))"),"Other")</f>
        <v>Other</v>
      </c>
    </row>
    <row r="10139" hidden="1">
      <c r="A10139" s="40">
        <v>28401.0</v>
      </c>
      <c r="B10139" s="39">
        <f t="shared" si="1"/>
        <v>44</v>
      </c>
      <c r="C10139" s="39" t="str">
        <f>IFERROR(__xludf.DUMMYFUNCTION("IF(ISBETWEEN(B10139,60,69), ""Old"", IF(ISBETWEEN(B10139, 20, 29), ""Young"", ""Other""))"),"Other")</f>
        <v>Other</v>
      </c>
    </row>
    <row r="10140" hidden="1">
      <c r="A10140" s="40">
        <v>28402.0</v>
      </c>
      <c r="B10140" s="39">
        <f t="shared" si="1"/>
        <v>44</v>
      </c>
      <c r="C10140" s="39" t="str">
        <f>IFERROR(__xludf.DUMMYFUNCTION("IF(ISBETWEEN(B10140,60,69), ""Old"", IF(ISBETWEEN(B10140, 20, 29), ""Young"", ""Other""))"),"Other")</f>
        <v>Other</v>
      </c>
    </row>
    <row r="10141" hidden="1">
      <c r="A10141" s="40">
        <v>28403.0</v>
      </c>
      <c r="B10141" s="39">
        <f t="shared" si="1"/>
        <v>44</v>
      </c>
      <c r="C10141" s="39" t="str">
        <f>IFERROR(__xludf.DUMMYFUNCTION("IF(ISBETWEEN(B10141,60,69), ""Old"", IF(ISBETWEEN(B10141, 20, 29), ""Young"", ""Other""))"),"Other")</f>
        <v>Other</v>
      </c>
    </row>
    <row r="10142" hidden="1">
      <c r="A10142" s="40">
        <v>28404.0</v>
      </c>
      <c r="B10142" s="39">
        <f t="shared" si="1"/>
        <v>44</v>
      </c>
      <c r="C10142" s="39" t="str">
        <f>IFERROR(__xludf.DUMMYFUNCTION("IF(ISBETWEEN(B10142,60,69), ""Old"", IF(ISBETWEEN(B10142, 20, 29), ""Young"", ""Other""))"),"Other")</f>
        <v>Other</v>
      </c>
    </row>
    <row r="10143" hidden="1">
      <c r="A10143" s="40">
        <v>28405.0</v>
      </c>
      <c r="B10143" s="39">
        <f t="shared" si="1"/>
        <v>44</v>
      </c>
      <c r="C10143" s="39" t="str">
        <f>IFERROR(__xludf.DUMMYFUNCTION("IF(ISBETWEEN(B10143,60,69), ""Old"", IF(ISBETWEEN(B10143, 20, 29), ""Young"", ""Other""))"),"Other")</f>
        <v>Other</v>
      </c>
    </row>
    <row r="10144" hidden="1">
      <c r="A10144" s="40">
        <v>28406.0</v>
      </c>
      <c r="B10144" s="39">
        <f t="shared" si="1"/>
        <v>44</v>
      </c>
      <c r="C10144" s="39" t="str">
        <f>IFERROR(__xludf.DUMMYFUNCTION("IF(ISBETWEEN(B10144,60,69), ""Old"", IF(ISBETWEEN(B10144, 20, 29), ""Young"", ""Other""))"),"Other")</f>
        <v>Other</v>
      </c>
    </row>
    <row r="10145" hidden="1">
      <c r="A10145" s="40">
        <v>28407.0</v>
      </c>
      <c r="B10145" s="39">
        <f t="shared" si="1"/>
        <v>44</v>
      </c>
      <c r="C10145" s="39" t="str">
        <f>IFERROR(__xludf.DUMMYFUNCTION("IF(ISBETWEEN(B10145,60,69), ""Old"", IF(ISBETWEEN(B10145, 20, 29), ""Young"", ""Other""))"),"Other")</f>
        <v>Other</v>
      </c>
    </row>
    <row r="10146" hidden="1">
      <c r="A10146" s="40">
        <v>28408.0</v>
      </c>
      <c r="B10146" s="39">
        <f t="shared" si="1"/>
        <v>44</v>
      </c>
      <c r="C10146" s="39" t="str">
        <f>IFERROR(__xludf.DUMMYFUNCTION("IF(ISBETWEEN(B10146,60,69), ""Old"", IF(ISBETWEEN(B10146, 20, 29), ""Young"", ""Other""))"),"Other")</f>
        <v>Other</v>
      </c>
    </row>
    <row r="10147" hidden="1">
      <c r="A10147" s="40">
        <v>28409.0</v>
      </c>
      <c r="B10147" s="39">
        <f t="shared" si="1"/>
        <v>44</v>
      </c>
      <c r="C10147" s="39" t="str">
        <f>IFERROR(__xludf.DUMMYFUNCTION("IF(ISBETWEEN(B10147,60,69), ""Old"", IF(ISBETWEEN(B10147, 20, 29), ""Young"", ""Other""))"),"Other")</f>
        <v>Other</v>
      </c>
    </row>
    <row r="10148" hidden="1">
      <c r="A10148" s="40">
        <v>28410.0</v>
      </c>
      <c r="B10148" s="39">
        <f t="shared" si="1"/>
        <v>44</v>
      </c>
      <c r="C10148" s="39" t="str">
        <f>IFERROR(__xludf.DUMMYFUNCTION("IF(ISBETWEEN(B10148,60,69), ""Old"", IF(ISBETWEEN(B10148, 20, 29), ""Young"", ""Other""))"),"Other")</f>
        <v>Other</v>
      </c>
    </row>
    <row r="10149" hidden="1">
      <c r="A10149" s="40">
        <v>28411.0</v>
      </c>
      <c r="B10149" s="39">
        <f t="shared" si="1"/>
        <v>44</v>
      </c>
      <c r="C10149" s="39" t="str">
        <f>IFERROR(__xludf.DUMMYFUNCTION("IF(ISBETWEEN(B10149,60,69), ""Old"", IF(ISBETWEEN(B10149, 20, 29), ""Young"", ""Other""))"),"Other")</f>
        <v>Other</v>
      </c>
    </row>
    <row r="10150" hidden="1">
      <c r="A10150" s="40">
        <v>28412.0</v>
      </c>
      <c r="B10150" s="39">
        <f t="shared" si="1"/>
        <v>44</v>
      </c>
      <c r="C10150" s="39" t="str">
        <f>IFERROR(__xludf.DUMMYFUNCTION("IF(ISBETWEEN(B10150,60,69), ""Old"", IF(ISBETWEEN(B10150, 20, 29), ""Young"", ""Other""))"),"Other")</f>
        <v>Other</v>
      </c>
    </row>
    <row r="10151" hidden="1">
      <c r="A10151" s="40">
        <v>28413.0</v>
      </c>
      <c r="B10151" s="39">
        <f t="shared" si="1"/>
        <v>44</v>
      </c>
      <c r="C10151" s="39" t="str">
        <f>IFERROR(__xludf.DUMMYFUNCTION("IF(ISBETWEEN(B10151,60,69), ""Old"", IF(ISBETWEEN(B10151, 20, 29), ""Young"", ""Other""))"),"Other")</f>
        <v>Other</v>
      </c>
    </row>
    <row r="10152" hidden="1">
      <c r="A10152" s="40">
        <v>28414.0</v>
      </c>
      <c r="B10152" s="39">
        <f t="shared" si="1"/>
        <v>44</v>
      </c>
      <c r="C10152" s="39" t="str">
        <f>IFERROR(__xludf.DUMMYFUNCTION("IF(ISBETWEEN(B10152,60,69), ""Old"", IF(ISBETWEEN(B10152, 20, 29), ""Young"", ""Other""))"),"Other")</f>
        <v>Other</v>
      </c>
    </row>
    <row r="10153" hidden="1">
      <c r="A10153" s="40">
        <v>28415.0</v>
      </c>
      <c r="B10153" s="39">
        <f t="shared" si="1"/>
        <v>44</v>
      </c>
      <c r="C10153" s="39" t="str">
        <f>IFERROR(__xludf.DUMMYFUNCTION("IF(ISBETWEEN(B10153,60,69), ""Old"", IF(ISBETWEEN(B10153, 20, 29), ""Young"", ""Other""))"),"Other")</f>
        <v>Other</v>
      </c>
    </row>
    <row r="10154" hidden="1">
      <c r="A10154" s="40">
        <v>28416.0</v>
      </c>
      <c r="B10154" s="39">
        <f t="shared" si="1"/>
        <v>44</v>
      </c>
      <c r="C10154" s="39" t="str">
        <f>IFERROR(__xludf.DUMMYFUNCTION("IF(ISBETWEEN(B10154,60,69), ""Old"", IF(ISBETWEEN(B10154, 20, 29), ""Young"", ""Other""))"),"Other")</f>
        <v>Other</v>
      </c>
    </row>
    <row r="10155" hidden="1">
      <c r="A10155" s="40">
        <v>28417.0</v>
      </c>
      <c r="B10155" s="39">
        <f t="shared" si="1"/>
        <v>44</v>
      </c>
      <c r="C10155" s="39" t="str">
        <f>IFERROR(__xludf.DUMMYFUNCTION("IF(ISBETWEEN(B10155,60,69), ""Old"", IF(ISBETWEEN(B10155, 20, 29), ""Young"", ""Other""))"),"Other")</f>
        <v>Other</v>
      </c>
    </row>
    <row r="10156" hidden="1">
      <c r="A10156" s="40">
        <v>28418.0</v>
      </c>
      <c r="B10156" s="39">
        <f t="shared" si="1"/>
        <v>44</v>
      </c>
      <c r="C10156" s="39" t="str">
        <f>IFERROR(__xludf.DUMMYFUNCTION("IF(ISBETWEEN(B10156,60,69), ""Old"", IF(ISBETWEEN(B10156, 20, 29), ""Young"", ""Other""))"),"Other")</f>
        <v>Other</v>
      </c>
    </row>
    <row r="10157" hidden="1">
      <c r="A10157" s="40">
        <v>28419.0</v>
      </c>
      <c r="B10157" s="39">
        <f t="shared" si="1"/>
        <v>44</v>
      </c>
      <c r="C10157" s="39" t="str">
        <f>IFERROR(__xludf.DUMMYFUNCTION("IF(ISBETWEEN(B10157,60,69), ""Old"", IF(ISBETWEEN(B10157, 20, 29), ""Young"", ""Other""))"),"Other")</f>
        <v>Other</v>
      </c>
    </row>
    <row r="10158" hidden="1">
      <c r="A10158" s="40">
        <v>28420.0</v>
      </c>
      <c r="B10158" s="39">
        <f t="shared" si="1"/>
        <v>44</v>
      </c>
      <c r="C10158" s="39" t="str">
        <f>IFERROR(__xludf.DUMMYFUNCTION("IF(ISBETWEEN(B10158,60,69), ""Old"", IF(ISBETWEEN(B10158, 20, 29), ""Young"", ""Other""))"),"Other")</f>
        <v>Other</v>
      </c>
    </row>
    <row r="10159" hidden="1">
      <c r="A10159" s="40">
        <v>28421.0</v>
      </c>
      <c r="B10159" s="39">
        <f t="shared" si="1"/>
        <v>44</v>
      </c>
      <c r="C10159" s="39" t="str">
        <f>IFERROR(__xludf.DUMMYFUNCTION("IF(ISBETWEEN(B10159,60,69), ""Old"", IF(ISBETWEEN(B10159, 20, 29), ""Young"", ""Other""))"),"Other")</f>
        <v>Other</v>
      </c>
    </row>
    <row r="10160" hidden="1">
      <c r="A10160" s="40">
        <v>28422.0</v>
      </c>
      <c r="B10160" s="39">
        <f t="shared" si="1"/>
        <v>44</v>
      </c>
      <c r="C10160" s="39" t="str">
        <f>IFERROR(__xludf.DUMMYFUNCTION("IF(ISBETWEEN(B10160,60,69), ""Old"", IF(ISBETWEEN(B10160, 20, 29), ""Young"", ""Other""))"),"Other")</f>
        <v>Other</v>
      </c>
    </row>
    <row r="10161" hidden="1">
      <c r="A10161" s="40">
        <v>28423.0</v>
      </c>
      <c r="B10161" s="39">
        <f t="shared" si="1"/>
        <v>44</v>
      </c>
      <c r="C10161" s="39" t="str">
        <f>IFERROR(__xludf.DUMMYFUNCTION("IF(ISBETWEEN(B10161,60,69), ""Old"", IF(ISBETWEEN(B10161, 20, 29), ""Young"", ""Other""))"),"Other")</f>
        <v>Other</v>
      </c>
    </row>
    <row r="10162" hidden="1">
      <c r="A10162" s="40">
        <v>28424.0</v>
      </c>
      <c r="B10162" s="39">
        <f t="shared" si="1"/>
        <v>44</v>
      </c>
      <c r="C10162" s="39" t="str">
        <f>IFERROR(__xludf.DUMMYFUNCTION("IF(ISBETWEEN(B10162,60,69), ""Old"", IF(ISBETWEEN(B10162, 20, 29), ""Young"", ""Other""))"),"Other")</f>
        <v>Other</v>
      </c>
    </row>
    <row r="10163" hidden="1">
      <c r="A10163" s="40">
        <v>28425.0</v>
      </c>
      <c r="B10163" s="39">
        <f t="shared" si="1"/>
        <v>44</v>
      </c>
      <c r="C10163" s="39" t="str">
        <f>IFERROR(__xludf.DUMMYFUNCTION("IF(ISBETWEEN(B10163,60,69), ""Old"", IF(ISBETWEEN(B10163, 20, 29), ""Young"", ""Other""))"),"Other")</f>
        <v>Other</v>
      </c>
    </row>
    <row r="10164" hidden="1">
      <c r="A10164" s="40">
        <v>28426.0</v>
      </c>
      <c r="B10164" s="39">
        <f t="shared" si="1"/>
        <v>44</v>
      </c>
      <c r="C10164" s="39" t="str">
        <f>IFERROR(__xludf.DUMMYFUNCTION("IF(ISBETWEEN(B10164,60,69), ""Old"", IF(ISBETWEEN(B10164, 20, 29), ""Young"", ""Other""))"),"Other")</f>
        <v>Other</v>
      </c>
    </row>
    <row r="10165" hidden="1">
      <c r="A10165" s="40">
        <v>28427.0</v>
      </c>
      <c r="B10165" s="39">
        <f t="shared" si="1"/>
        <v>44</v>
      </c>
      <c r="C10165" s="39" t="str">
        <f>IFERROR(__xludf.DUMMYFUNCTION("IF(ISBETWEEN(B10165,60,69), ""Old"", IF(ISBETWEEN(B10165, 20, 29), ""Young"", ""Other""))"),"Other")</f>
        <v>Other</v>
      </c>
    </row>
    <row r="10166" hidden="1">
      <c r="A10166" s="40">
        <v>28428.0</v>
      </c>
      <c r="B10166" s="39">
        <f t="shared" si="1"/>
        <v>44</v>
      </c>
      <c r="C10166" s="39" t="str">
        <f>IFERROR(__xludf.DUMMYFUNCTION("IF(ISBETWEEN(B10166,60,69), ""Old"", IF(ISBETWEEN(B10166, 20, 29), ""Young"", ""Other""))"),"Other")</f>
        <v>Other</v>
      </c>
    </row>
    <row r="10167" hidden="1">
      <c r="A10167" s="40">
        <v>28429.0</v>
      </c>
      <c r="B10167" s="39">
        <f t="shared" si="1"/>
        <v>44</v>
      </c>
      <c r="C10167" s="39" t="str">
        <f>IFERROR(__xludf.DUMMYFUNCTION("IF(ISBETWEEN(B10167,60,69), ""Old"", IF(ISBETWEEN(B10167, 20, 29), ""Young"", ""Other""))"),"Other")</f>
        <v>Other</v>
      </c>
    </row>
    <row r="10168" hidden="1">
      <c r="A10168" s="40">
        <v>28430.0</v>
      </c>
      <c r="B10168" s="39">
        <f t="shared" si="1"/>
        <v>44</v>
      </c>
      <c r="C10168" s="39" t="str">
        <f>IFERROR(__xludf.DUMMYFUNCTION("IF(ISBETWEEN(B10168,60,69), ""Old"", IF(ISBETWEEN(B10168, 20, 29), ""Young"", ""Other""))"),"Other")</f>
        <v>Other</v>
      </c>
    </row>
    <row r="10169" hidden="1">
      <c r="A10169" s="40">
        <v>28431.0</v>
      </c>
      <c r="B10169" s="39">
        <f t="shared" si="1"/>
        <v>44</v>
      </c>
      <c r="C10169" s="39" t="str">
        <f>IFERROR(__xludf.DUMMYFUNCTION("IF(ISBETWEEN(B10169,60,69), ""Old"", IF(ISBETWEEN(B10169, 20, 29), ""Young"", ""Other""))"),"Other")</f>
        <v>Other</v>
      </c>
    </row>
    <row r="10170" hidden="1">
      <c r="A10170" s="40">
        <v>28432.0</v>
      </c>
      <c r="B10170" s="39">
        <f t="shared" si="1"/>
        <v>44</v>
      </c>
      <c r="C10170" s="39" t="str">
        <f>IFERROR(__xludf.DUMMYFUNCTION("IF(ISBETWEEN(B10170,60,69), ""Old"", IF(ISBETWEEN(B10170, 20, 29), ""Young"", ""Other""))"),"Other")</f>
        <v>Other</v>
      </c>
    </row>
    <row r="10171" hidden="1">
      <c r="A10171" s="40">
        <v>28433.0</v>
      </c>
      <c r="B10171" s="39">
        <f t="shared" si="1"/>
        <v>44</v>
      </c>
      <c r="C10171" s="39" t="str">
        <f>IFERROR(__xludf.DUMMYFUNCTION("IF(ISBETWEEN(B10171,60,69), ""Old"", IF(ISBETWEEN(B10171, 20, 29), ""Young"", ""Other""))"),"Other")</f>
        <v>Other</v>
      </c>
    </row>
    <row r="10172" hidden="1">
      <c r="A10172" s="40">
        <v>28434.0</v>
      </c>
      <c r="B10172" s="39">
        <f t="shared" si="1"/>
        <v>44</v>
      </c>
      <c r="C10172" s="39" t="str">
        <f>IFERROR(__xludf.DUMMYFUNCTION("IF(ISBETWEEN(B10172,60,69), ""Old"", IF(ISBETWEEN(B10172, 20, 29), ""Young"", ""Other""))"),"Other")</f>
        <v>Other</v>
      </c>
    </row>
    <row r="10173" hidden="1">
      <c r="A10173" s="40">
        <v>28435.0</v>
      </c>
      <c r="B10173" s="39">
        <f t="shared" si="1"/>
        <v>44</v>
      </c>
      <c r="C10173" s="39" t="str">
        <f>IFERROR(__xludf.DUMMYFUNCTION("IF(ISBETWEEN(B10173,60,69), ""Old"", IF(ISBETWEEN(B10173, 20, 29), ""Young"", ""Other""))"),"Other")</f>
        <v>Other</v>
      </c>
    </row>
    <row r="10174" hidden="1">
      <c r="A10174" s="40">
        <v>28436.0</v>
      </c>
      <c r="B10174" s="39">
        <f t="shared" si="1"/>
        <v>44</v>
      </c>
      <c r="C10174" s="39" t="str">
        <f>IFERROR(__xludf.DUMMYFUNCTION("IF(ISBETWEEN(B10174,60,69), ""Old"", IF(ISBETWEEN(B10174, 20, 29), ""Young"", ""Other""))"),"Other")</f>
        <v>Other</v>
      </c>
    </row>
    <row r="10175" hidden="1">
      <c r="A10175" s="40">
        <v>28437.0</v>
      </c>
      <c r="B10175" s="39">
        <f t="shared" si="1"/>
        <v>44</v>
      </c>
      <c r="C10175" s="39" t="str">
        <f>IFERROR(__xludf.DUMMYFUNCTION("IF(ISBETWEEN(B10175,60,69), ""Old"", IF(ISBETWEEN(B10175, 20, 29), ""Young"", ""Other""))"),"Other")</f>
        <v>Other</v>
      </c>
    </row>
    <row r="10176" hidden="1">
      <c r="A10176" s="40">
        <v>28438.0</v>
      </c>
      <c r="B10176" s="39">
        <f t="shared" si="1"/>
        <v>44</v>
      </c>
      <c r="C10176" s="39" t="str">
        <f>IFERROR(__xludf.DUMMYFUNCTION("IF(ISBETWEEN(B10176,60,69), ""Old"", IF(ISBETWEEN(B10176, 20, 29), ""Young"", ""Other""))"),"Other")</f>
        <v>Other</v>
      </c>
    </row>
    <row r="10177" hidden="1">
      <c r="A10177" s="40">
        <v>28439.0</v>
      </c>
      <c r="B10177" s="39">
        <f t="shared" si="1"/>
        <v>44</v>
      </c>
      <c r="C10177" s="39" t="str">
        <f>IFERROR(__xludf.DUMMYFUNCTION("IF(ISBETWEEN(B10177,60,69), ""Old"", IF(ISBETWEEN(B10177, 20, 29), ""Young"", ""Other""))"),"Other")</f>
        <v>Other</v>
      </c>
    </row>
    <row r="10178" hidden="1">
      <c r="A10178" s="40">
        <v>28440.0</v>
      </c>
      <c r="B10178" s="39">
        <f t="shared" si="1"/>
        <v>44</v>
      </c>
      <c r="C10178" s="39" t="str">
        <f>IFERROR(__xludf.DUMMYFUNCTION("IF(ISBETWEEN(B10178,60,69), ""Old"", IF(ISBETWEEN(B10178, 20, 29), ""Young"", ""Other""))"),"Other")</f>
        <v>Other</v>
      </c>
    </row>
    <row r="10179" hidden="1">
      <c r="A10179" s="40">
        <v>28441.0</v>
      </c>
      <c r="B10179" s="39">
        <f t="shared" si="1"/>
        <v>44</v>
      </c>
      <c r="C10179" s="39" t="str">
        <f>IFERROR(__xludf.DUMMYFUNCTION("IF(ISBETWEEN(B10179,60,69), ""Old"", IF(ISBETWEEN(B10179, 20, 29), ""Young"", ""Other""))"),"Other")</f>
        <v>Other</v>
      </c>
    </row>
    <row r="10180" hidden="1">
      <c r="A10180" s="40">
        <v>28442.0</v>
      </c>
      <c r="B10180" s="39">
        <f t="shared" si="1"/>
        <v>44</v>
      </c>
      <c r="C10180" s="39" t="str">
        <f>IFERROR(__xludf.DUMMYFUNCTION("IF(ISBETWEEN(B10180,60,69), ""Old"", IF(ISBETWEEN(B10180, 20, 29), ""Young"", ""Other""))"),"Other")</f>
        <v>Other</v>
      </c>
    </row>
    <row r="10181" hidden="1">
      <c r="A10181" s="40">
        <v>28443.0</v>
      </c>
      <c r="B10181" s="39">
        <f t="shared" si="1"/>
        <v>44</v>
      </c>
      <c r="C10181" s="39" t="str">
        <f>IFERROR(__xludf.DUMMYFUNCTION("IF(ISBETWEEN(B10181,60,69), ""Old"", IF(ISBETWEEN(B10181, 20, 29), ""Young"", ""Other""))"),"Other")</f>
        <v>Other</v>
      </c>
    </row>
    <row r="10182" hidden="1">
      <c r="A10182" s="40">
        <v>28444.0</v>
      </c>
      <c r="B10182" s="39">
        <f t="shared" si="1"/>
        <v>44</v>
      </c>
      <c r="C10182" s="39" t="str">
        <f>IFERROR(__xludf.DUMMYFUNCTION("IF(ISBETWEEN(B10182,60,69), ""Old"", IF(ISBETWEEN(B10182, 20, 29), ""Young"", ""Other""))"),"Other")</f>
        <v>Other</v>
      </c>
    </row>
    <row r="10183" hidden="1">
      <c r="A10183" s="40">
        <v>28445.0</v>
      </c>
      <c r="B10183" s="39">
        <f t="shared" si="1"/>
        <v>44</v>
      </c>
      <c r="C10183" s="39" t="str">
        <f>IFERROR(__xludf.DUMMYFUNCTION("IF(ISBETWEEN(B10183,60,69), ""Old"", IF(ISBETWEEN(B10183, 20, 29), ""Young"", ""Other""))"),"Other")</f>
        <v>Other</v>
      </c>
    </row>
    <row r="10184" hidden="1">
      <c r="A10184" s="40">
        <v>28446.0</v>
      </c>
      <c r="B10184" s="39">
        <f t="shared" si="1"/>
        <v>44</v>
      </c>
      <c r="C10184" s="39" t="str">
        <f>IFERROR(__xludf.DUMMYFUNCTION("IF(ISBETWEEN(B10184,60,69), ""Old"", IF(ISBETWEEN(B10184, 20, 29), ""Young"", ""Other""))"),"Other")</f>
        <v>Other</v>
      </c>
    </row>
    <row r="10185" hidden="1">
      <c r="A10185" s="40">
        <v>28447.0</v>
      </c>
      <c r="B10185" s="39">
        <f t="shared" si="1"/>
        <v>44</v>
      </c>
      <c r="C10185" s="39" t="str">
        <f>IFERROR(__xludf.DUMMYFUNCTION("IF(ISBETWEEN(B10185,60,69), ""Old"", IF(ISBETWEEN(B10185, 20, 29), ""Young"", ""Other""))"),"Other")</f>
        <v>Other</v>
      </c>
    </row>
    <row r="10186" hidden="1">
      <c r="A10186" s="40">
        <v>28448.0</v>
      </c>
      <c r="B10186" s="39">
        <f t="shared" si="1"/>
        <v>44</v>
      </c>
      <c r="C10186" s="39" t="str">
        <f>IFERROR(__xludf.DUMMYFUNCTION("IF(ISBETWEEN(B10186,60,69), ""Old"", IF(ISBETWEEN(B10186, 20, 29), ""Young"", ""Other""))"),"Other")</f>
        <v>Other</v>
      </c>
    </row>
    <row r="10187" hidden="1">
      <c r="A10187" s="40">
        <v>28449.0</v>
      </c>
      <c r="B10187" s="39">
        <f t="shared" si="1"/>
        <v>44</v>
      </c>
      <c r="C10187" s="39" t="str">
        <f>IFERROR(__xludf.DUMMYFUNCTION("IF(ISBETWEEN(B10187,60,69), ""Old"", IF(ISBETWEEN(B10187, 20, 29), ""Young"", ""Other""))"),"Other")</f>
        <v>Other</v>
      </c>
    </row>
    <row r="10188" hidden="1">
      <c r="A10188" s="40">
        <v>28450.0</v>
      </c>
      <c r="B10188" s="39">
        <f t="shared" si="1"/>
        <v>44</v>
      </c>
      <c r="C10188" s="39" t="str">
        <f>IFERROR(__xludf.DUMMYFUNCTION("IF(ISBETWEEN(B10188,60,69), ""Old"", IF(ISBETWEEN(B10188, 20, 29), ""Young"", ""Other""))"),"Other")</f>
        <v>Other</v>
      </c>
    </row>
    <row r="10189" hidden="1">
      <c r="A10189" s="40">
        <v>28451.0</v>
      </c>
      <c r="B10189" s="39">
        <f t="shared" si="1"/>
        <v>44</v>
      </c>
      <c r="C10189" s="39" t="str">
        <f>IFERROR(__xludf.DUMMYFUNCTION("IF(ISBETWEEN(B10189,60,69), ""Old"", IF(ISBETWEEN(B10189, 20, 29), ""Young"", ""Other""))"),"Other")</f>
        <v>Other</v>
      </c>
    </row>
    <row r="10190" hidden="1">
      <c r="A10190" s="40">
        <v>28452.0</v>
      </c>
      <c r="B10190" s="39">
        <f t="shared" si="1"/>
        <v>44</v>
      </c>
      <c r="C10190" s="39" t="str">
        <f>IFERROR(__xludf.DUMMYFUNCTION("IF(ISBETWEEN(B10190,60,69), ""Old"", IF(ISBETWEEN(B10190, 20, 29), ""Young"", ""Other""))"),"Other")</f>
        <v>Other</v>
      </c>
    </row>
    <row r="10191" hidden="1">
      <c r="A10191" s="40">
        <v>28453.0</v>
      </c>
      <c r="B10191" s="39">
        <f t="shared" si="1"/>
        <v>44</v>
      </c>
      <c r="C10191" s="39" t="str">
        <f>IFERROR(__xludf.DUMMYFUNCTION("IF(ISBETWEEN(B10191,60,69), ""Old"", IF(ISBETWEEN(B10191, 20, 29), ""Young"", ""Other""))"),"Other")</f>
        <v>Other</v>
      </c>
    </row>
    <row r="10192" hidden="1">
      <c r="A10192" s="40">
        <v>28454.0</v>
      </c>
      <c r="B10192" s="39">
        <f t="shared" si="1"/>
        <v>44</v>
      </c>
      <c r="C10192" s="39" t="str">
        <f>IFERROR(__xludf.DUMMYFUNCTION("IF(ISBETWEEN(B10192,60,69), ""Old"", IF(ISBETWEEN(B10192, 20, 29), ""Young"", ""Other""))"),"Other")</f>
        <v>Other</v>
      </c>
    </row>
    <row r="10193" hidden="1">
      <c r="A10193" s="40">
        <v>28455.0</v>
      </c>
      <c r="B10193" s="39">
        <f t="shared" si="1"/>
        <v>44</v>
      </c>
      <c r="C10193" s="39" t="str">
        <f>IFERROR(__xludf.DUMMYFUNCTION("IF(ISBETWEEN(B10193,60,69), ""Old"", IF(ISBETWEEN(B10193, 20, 29), ""Young"", ""Other""))"),"Other")</f>
        <v>Other</v>
      </c>
    </row>
    <row r="10194" hidden="1">
      <c r="A10194" s="40">
        <v>28456.0</v>
      </c>
      <c r="B10194" s="39">
        <f t="shared" si="1"/>
        <v>44</v>
      </c>
      <c r="C10194" s="39" t="str">
        <f>IFERROR(__xludf.DUMMYFUNCTION("IF(ISBETWEEN(B10194,60,69), ""Old"", IF(ISBETWEEN(B10194, 20, 29), ""Young"", ""Other""))"),"Other")</f>
        <v>Other</v>
      </c>
    </row>
    <row r="10195" hidden="1">
      <c r="A10195" s="40">
        <v>28457.0</v>
      </c>
      <c r="B10195" s="39">
        <f t="shared" si="1"/>
        <v>44</v>
      </c>
      <c r="C10195" s="39" t="str">
        <f>IFERROR(__xludf.DUMMYFUNCTION("IF(ISBETWEEN(B10195,60,69), ""Old"", IF(ISBETWEEN(B10195, 20, 29), ""Young"", ""Other""))"),"Other")</f>
        <v>Other</v>
      </c>
    </row>
    <row r="10196" hidden="1">
      <c r="A10196" s="40">
        <v>28458.0</v>
      </c>
      <c r="B10196" s="39">
        <f t="shared" si="1"/>
        <v>44</v>
      </c>
      <c r="C10196" s="39" t="str">
        <f>IFERROR(__xludf.DUMMYFUNCTION("IF(ISBETWEEN(B10196,60,69), ""Old"", IF(ISBETWEEN(B10196, 20, 29), ""Young"", ""Other""))"),"Other")</f>
        <v>Other</v>
      </c>
    </row>
    <row r="10197" hidden="1">
      <c r="A10197" s="40">
        <v>28459.0</v>
      </c>
      <c r="B10197" s="39">
        <f t="shared" si="1"/>
        <v>44</v>
      </c>
      <c r="C10197" s="39" t="str">
        <f>IFERROR(__xludf.DUMMYFUNCTION("IF(ISBETWEEN(B10197,60,69), ""Old"", IF(ISBETWEEN(B10197, 20, 29), ""Young"", ""Other""))"),"Other")</f>
        <v>Other</v>
      </c>
    </row>
    <row r="10198" hidden="1">
      <c r="A10198" s="40">
        <v>28460.0</v>
      </c>
      <c r="B10198" s="39">
        <f t="shared" si="1"/>
        <v>44</v>
      </c>
      <c r="C10198" s="39" t="str">
        <f>IFERROR(__xludf.DUMMYFUNCTION("IF(ISBETWEEN(B10198,60,69), ""Old"", IF(ISBETWEEN(B10198, 20, 29), ""Young"", ""Other""))"),"Other")</f>
        <v>Other</v>
      </c>
    </row>
    <row r="10199" hidden="1">
      <c r="A10199" s="40">
        <v>28461.0</v>
      </c>
      <c r="B10199" s="39">
        <f t="shared" si="1"/>
        <v>44</v>
      </c>
      <c r="C10199" s="39" t="str">
        <f>IFERROR(__xludf.DUMMYFUNCTION("IF(ISBETWEEN(B10199,60,69), ""Old"", IF(ISBETWEEN(B10199, 20, 29), ""Young"", ""Other""))"),"Other")</f>
        <v>Other</v>
      </c>
    </row>
    <row r="10200" hidden="1">
      <c r="A10200" s="40">
        <v>28462.0</v>
      </c>
      <c r="B10200" s="39">
        <f t="shared" si="1"/>
        <v>44</v>
      </c>
      <c r="C10200" s="39" t="str">
        <f>IFERROR(__xludf.DUMMYFUNCTION("IF(ISBETWEEN(B10200,60,69), ""Old"", IF(ISBETWEEN(B10200, 20, 29), ""Young"", ""Other""))"),"Other")</f>
        <v>Other</v>
      </c>
    </row>
    <row r="10201" hidden="1">
      <c r="A10201" s="40">
        <v>28463.0</v>
      </c>
      <c r="B10201" s="39">
        <f t="shared" si="1"/>
        <v>44</v>
      </c>
      <c r="C10201" s="39" t="str">
        <f>IFERROR(__xludf.DUMMYFUNCTION("IF(ISBETWEEN(B10201,60,69), ""Old"", IF(ISBETWEEN(B10201, 20, 29), ""Young"", ""Other""))"),"Other")</f>
        <v>Other</v>
      </c>
    </row>
    <row r="10202" hidden="1">
      <c r="A10202" s="40">
        <v>28464.0</v>
      </c>
      <c r="B10202" s="39">
        <f t="shared" si="1"/>
        <v>44</v>
      </c>
      <c r="C10202" s="39" t="str">
        <f>IFERROR(__xludf.DUMMYFUNCTION("IF(ISBETWEEN(B10202,60,69), ""Old"", IF(ISBETWEEN(B10202, 20, 29), ""Young"", ""Other""))"),"Other")</f>
        <v>Other</v>
      </c>
    </row>
    <row r="10203" hidden="1">
      <c r="A10203" s="40">
        <v>28465.0</v>
      </c>
      <c r="B10203" s="39">
        <f t="shared" si="1"/>
        <v>44</v>
      </c>
      <c r="C10203" s="39" t="str">
        <f>IFERROR(__xludf.DUMMYFUNCTION("IF(ISBETWEEN(B10203,60,69), ""Old"", IF(ISBETWEEN(B10203, 20, 29), ""Young"", ""Other""))"),"Other")</f>
        <v>Other</v>
      </c>
    </row>
    <row r="10204" hidden="1">
      <c r="A10204" s="40">
        <v>28466.0</v>
      </c>
      <c r="B10204" s="39">
        <f t="shared" si="1"/>
        <v>44</v>
      </c>
      <c r="C10204" s="39" t="str">
        <f>IFERROR(__xludf.DUMMYFUNCTION("IF(ISBETWEEN(B10204,60,69), ""Old"", IF(ISBETWEEN(B10204, 20, 29), ""Young"", ""Other""))"),"Other")</f>
        <v>Other</v>
      </c>
    </row>
    <row r="10205" hidden="1">
      <c r="A10205" s="40">
        <v>28467.0</v>
      </c>
      <c r="B10205" s="39">
        <f t="shared" si="1"/>
        <v>44</v>
      </c>
      <c r="C10205" s="39" t="str">
        <f>IFERROR(__xludf.DUMMYFUNCTION("IF(ISBETWEEN(B10205,60,69), ""Old"", IF(ISBETWEEN(B10205, 20, 29), ""Young"", ""Other""))"),"Other")</f>
        <v>Other</v>
      </c>
    </row>
    <row r="10206" hidden="1">
      <c r="A10206" s="40">
        <v>28468.0</v>
      </c>
      <c r="B10206" s="39">
        <f t="shared" si="1"/>
        <v>44</v>
      </c>
      <c r="C10206" s="39" t="str">
        <f>IFERROR(__xludf.DUMMYFUNCTION("IF(ISBETWEEN(B10206,60,69), ""Old"", IF(ISBETWEEN(B10206, 20, 29), ""Young"", ""Other""))"),"Other")</f>
        <v>Other</v>
      </c>
    </row>
    <row r="10207" hidden="1">
      <c r="A10207" s="40">
        <v>28469.0</v>
      </c>
      <c r="B10207" s="39">
        <f t="shared" si="1"/>
        <v>44</v>
      </c>
      <c r="C10207" s="39" t="str">
        <f>IFERROR(__xludf.DUMMYFUNCTION("IF(ISBETWEEN(B10207,60,69), ""Old"", IF(ISBETWEEN(B10207, 20, 29), ""Young"", ""Other""))"),"Other")</f>
        <v>Other</v>
      </c>
    </row>
    <row r="10208" hidden="1">
      <c r="A10208" s="40">
        <v>28470.0</v>
      </c>
      <c r="B10208" s="39">
        <f t="shared" si="1"/>
        <v>44</v>
      </c>
      <c r="C10208" s="39" t="str">
        <f>IFERROR(__xludf.DUMMYFUNCTION("IF(ISBETWEEN(B10208,60,69), ""Old"", IF(ISBETWEEN(B10208, 20, 29), ""Young"", ""Other""))"),"Other")</f>
        <v>Other</v>
      </c>
    </row>
    <row r="10209" hidden="1">
      <c r="A10209" s="40">
        <v>28471.0</v>
      </c>
      <c r="B10209" s="39">
        <f t="shared" si="1"/>
        <v>44</v>
      </c>
      <c r="C10209" s="39" t="str">
        <f>IFERROR(__xludf.DUMMYFUNCTION("IF(ISBETWEEN(B10209,60,69), ""Old"", IF(ISBETWEEN(B10209, 20, 29), ""Young"", ""Other""))"),"Other")</f>
        <v>Other</v>
      </c>
    </row>
    <row r="10210" hidden="1">
      <c r="A10210" s="40">
        <v>28472.0</v>
      </c>
      <c r="B10210" s="39">
        <f t="shared" si="1"/>
        <v>44</v>
      </c>
      <c r="C10210" s="39" t="str">
        <f>IFERROR(__xludf.DUMMYFUNCTION("IF(ISBETWEEN(B10210,60,69), ""Old"", IF(ISBETWEEN(B10210, 20, 29), ""Young"", ""Other""))"),"Other")</f>
        <v>Other</v>
      </c>
    </row>
    <row r="10211" hidden="1">
      <c r="A10211" s="40">
        <v>28473.0</v>
      </c>
      <c r="B10211" s="39">
        <f t="shared" si="1"/>
        <v>44</v>
      </c>
      <c r="C10211" s="39" t="str">
        <f>IFERROR(__xludf.DUMMYFUNCTION("IF(ISBETWEEN(B10211,60,69), ""Old"", IF(ISBETWEEN(B10211, 20, 29), ""Young"", ""Other""))"),"Other")</f>
        <v>Other</v>
      </c>
    </row>
    <row r="10212" hidden="1">
      <c r="A10212" s="40">
        <v>28474.0</v>
      </c>
      <c r="B10212" s="39">
        <f t="shared" si="1"/>
        <v>44</v>
      </c>
      <c r="C10212" s="39" t="str">
        <f>IFERROR(__xludf.DUMMYFUNCTION("IF(ISBETWEEN(B10212,60,69), ""Old"", IF(ISBETWEEN(B10212, 20, 29), ""Young"", ""Other""))"),"Other")</f>
        <v>Other</v>
      </c>
    </row>
    <row r="10213" hidden="1">
      <c r="A10213" s="40">
        <v>28475.0</v>
      </c>
      <c r="B10213" s="39">
        <f t="shared" si="1"/>
        <v>44</v>
      </c>
      <c r="C10213" s="39" t="str">
        <f>IFERROR(__xludf.DUMMYFUNCTION("IF(ISBETWEEN(B10213,60,69), ""Old"", IF(ISBETWEEN(B10213, 20, 29), ""Young"", ""Other""))"),"Other")</f>
        <v>Other</v>
      </c>
    </row>
    <row r="10214" hidden="1">
      <c r="A10214" s="40">
        <v>28476.0</v>
      </c>
      <c r="B10214" s="39">
        <f t="shared" si="1"/>
        <v>44</v>
      </c>
      <c r="C10214" s="39" t="str">
        <f>IFERROR(__xludf.DUMMYFUNCTION("IF(ISBETWEEN(B10214,60,69), ""Old"", IF(ISBETWEEN(B10214, 20, 29), ""Young"", ""Other""))"),"Other")</f>
        <v>Other</v>
      </c>
    </row>
    <row r="10215" hidden="1">
      <c r="A10215" s="40">
        <v>28477.0</v>
      </c>
      <c r="B10215" s="39">
        <f t="shared" si="1"/>
        <v>44</v>
      </c>
      <c r="C10215" s="39" t="str">
        <f>IFERROR(__xludf.DUMMYFUNCTION("IF(ISBETWEEN(B10215,60,69), ""Old"", IF(ISBETWEEN(B10215, 20, 29), ""Young"", ""Other""))"),"Other")</f>
        <v>Other</v>
      </c>
    </row>
    <row r="10216" hidden="1">
      <c r="A10216" s="40">
        <v>28478.0</v>
      </c>
      <c r="B10216" s="39">
        <f t="shared" si="1"/>
        <v>44</v>
      </c>
      <c r="C10216" s="39" t="str">
        <f>IFERROR(__xludf.DUMMYFUNCTION("IF(ISBETWEEN(B10216,60,69), ""Old"", IF(ISBETWEEN(B10216, 20, 29), ""Young"", ""Other""))"),"Other")</f>
        <v>Other</v>
      </c>
    </row>
    <row r="10217" hidden="1">
      <c r="A10217" s="40">
        <v>28479.0</v>
      </c>
      <c r="B10217" s="39">
        <f t="shared" si="1"/>
        <v>44</v>
      </c>
      <c r="C10217" s="39" t="str">
        <f>IFERROR(__xludf.DUMMYFUNCTION("IF(ISBETWEEN(B10217,60,69), ""Old"", IF(ISBETWEEN(B10217, 20, 29), ""Young"", ""Other""))"),"Other")</f>
        <v>Other</v>
      </c>
    </row>
    <row r="10218" hidden="1">
      <c r="A10218" s="40">
        <v>28480.0</v>
      </c>
      <c r="B10218" s="39">
        <f t="shared" si="1"/>
        <v>44</v>
      </c>
      <c r="C10218" s="39" t="str">
        <f>IFERROR(__xludf.DUMMYFUNCTION("IF(ISBETWEEN(B10218,60,69), ""Old"", IF(ISBETWEEN(B10218, 20, 29), ""Young"", ""Other""))"),"Other")</f>
        <v>Other</v>
      </c>
    </row>
    <row r="10219" hidden="1">
      <c r="A10219" s="40">
        <v>28481.0</v>
      </c>
      <c r="B10219" s="39">
        <f t="shared" si="1"/>
        <v>44</v>
      </c>
      <c r="C10219" s="39" t="str">
        <f>IFERROR(__xludf.DUMMYFUNCTION("IF(ISBETWEEN(B10219,60,69), ""Old"", IF(ISBETWEEN(B10219, 20, 29), ""Young"", ""Other""))"),"Other")</f>
        <v>Other</v>
      </c>
    </row>
    <row r="10220" hidden="1">
      <c r="A10220" s="40">
        <v>28482.0</v>
      </c>
      <c r="B10220" s="39">
        <f t="shared" si="1"/>
        <v>44</v>
      </c>
      <c r="C10220" s="39" t="str">
        <f>IFERROR(__xludf.DUMMYFUNCTION("IF(ISBETWEEN(B10220,60,69), ""Old"", IF(ISBETWEEN(B10220, 20, 29), ""Young"", ""Other""))"),"Other")</f>
        <v>Other</v>
      </c>
    </row>
    <row r="10221" hidden="1">
      <c r="A10221" s="40">
        <v>28483.0</v>
      </c>
      <c r="B10221" s="39">
        <f t="shared" si="1"/>
        <v>44</v>
      </c>
      <c r="C10221" s="39" t="str">
        <f>IFERROR(__xludf.DUMMYFUNCTION("IF(ISBETWEEN(B10221,60,69), ""Old"", IF(ISBETWEEN(B10221, 20, 29), ""Young"", ""Other""))"),"Other")</f>
        <v>Other</v>
      </c>
    </row>
    <row r="10222" hidden="1">
      <c r="A10222" s="40">
        <v>28484.0</v>
      </c>
      <c r="B10222" s="39">
        <f t="shared" si="1"/>
        <v>44</v>
      </c>
      <c r="C10222" s="39" t="str">
        <f>IFERROR(__xludf.DUMMYFUNCTION("IF(ISBETWEEN(B10222,60,69), ""Old"", IF(ISBETWEEN(B10222, 20, 29), ""Young"", ""Other""))"),"Other")</f>
        <v>Other</v>
      </c>
    </row>
    <row r="10223" hidden="1">
      <c r="A10223" s="40">
        <v>28485.0</v>
      </c>
      <c r="B10223" s="39">
        <f t="shared" si="1"/>
        <v>44</v>
      </c>
      <c r="C10223" s="39" t="str">
        <f>IFERROR(__xludf.DUMMYFUNCTION("IF(ISBETWEEN(B10223,60,69), ""Old"", IF(ISBETWEEN(B10223, 20, 29), ""Young"", ""Other""))"),"Other")</f>
        <v>Other</v>
      </c>
    </row>
    <row r="10224" hidden="1">
      <c r="A10224" s="40">
        <v>28486.0</v>
      </c>
      <c r="B10224" s="39">
        <f t="shared" si="1"/>
        <v>44</v>
      </c>
      <c r="C10224" s="39" t="str">
        <f>IFERROR(__xludf.DUMMYFUNCTION("IF(ISBETWEEN(B10224,60,69), ""Old"", IF(ISBETWEEN(B10224, 20, 29), ""Young"", ""Other""))"),"Other")</f>
        <v>Other</v>
      </c>
    </row>
    <row r="10225" hidden="1">
      <c r="A10225" s="40">
        <v>28487.0</v>
      </c>
      <c r="B10225" s="39">
        <f t="shared" si="1"/>
        <v>44</v>
      </c>
      <c r="C10225" s="39" t="str">
        <f>IFERROR(__xludf.DUMMYFUNCTION("IF(ISBETWEEN(B10225,60,69), ""Old"", IF(ISBETWEEN(B10225, 20, 29), ""Young"", ""Other""))"),"Other")</f>
        <v>Other</v>
      </c>
    </row>
    <row r="10226" hidden="1">
      <c r="A10226" s="40">
        <v>28488.0</v>
      </c>
      <c r="B10226" s="39">
        <f t="shared" si="1"/>
        <v>44</v>
      </c>
      <c r="C10226" s="39" t="str">
        <f>IFERROR(__xludf.DUMMYFUNCTION("IF(ISBETWEEN(B10226,60,69), ""Old"", IF(ISBETWEEN(B10226, 20, 29), ""Young"", ""Other""))"),"Other")</f>
        <v>Other</v>
      </c>
    </row>
    <row r="10227" hidden="1">
      <c r="A10227" s="40">
        <v>28489.0</v>
      </c>
      <c r="B10227" s="39">
        <f t="shared" si="1"/>
        <v>44</v>
      </c>
      <c r="C10227" s="39" t="str">
        <f>IFERROR(__xludf.DUMMYFUNCTION("IF(ISBETWEEN(B10227,60,69), ""Old"", IF(ISBETWEEN(B10227, 20, 29), ""Young"", ""Other""))"),"Other")</f>
        <v>Other</v>
      </c>
    </row>
    <row r="10228" hidden="1">
      <c r="A10228" s="40">
        <v>28490.0</v>
      </c>
      <c r="B10228" s="39">
        <f t="shared" si="1"/>
        <v>44</v>
      </c>
      <c r="C10228" s="39" t="str">
        <f>IFERROR(__xludf.DUMMYFUNCTION("IF(ISBETWEEN(B10228,60,69), ""Old"", IF(ISBETWEEN(B10228, 20, 29), ""Young"", ""Other""))"),"Other")</f>
        <v>Other</v>
      </c>
    </row>
    <row r="10229" hidden="1">
      <c r="A10229" s="40">
        <v>28491.0</v>
      </c>
      <c r="B10229" s="39">
        <f t="shared" si="1"/>
        <v>44</v>
      </c>
      <c r="C10229" s="39" t="str">
        <f>IFERROR(__xludf.DUMMYFUNCTION("IF(ISBETWEEN(B10229,60,69), ""Old"", IF(ISBETWEEN(B10229, 20, 29), ""Young"", ""Other""))"),"Other")</f>
        <v>Other</v>
      </c>
    </row>
    <row r="10230" hidden="1">
      <c r="A10230" s="40">
        <v>28492.0</v>
      </c>
      <c r="B10230" s="39">
        <f t="shared" si="1"/>
        <v>43</v>
      </c>
      <c r="C10230" s="39" t="str">
        <f>IFERROR(__xludf.DUMMYFUNCTION("IF(ISBETWEEN(B10230,60,69), ""Old"", IF(ISBETWEEN(B10230, 20, 29), ""Young"", ""Other""))"),"Other")</f>
        <v>Other</v>
      </c>
    </row>
    <row r="10231" hidden="1">
      <c r="A10231" s="40">
        <v>28493.0</v>
      </c>
      <c r="B10231" s="39">
        <f t="shared" si="1"/>
        <v>43</v>
      </c>
      <c r="C10231" s="39" t="str">
        <f>IFERROR(__xludf.DUMMYFUNCTION("IF(ISBETWEEN(B10231,60,69), ""Old"", IF(ISBETWEEN(B10231, 20, 29), ""Young"", ""Other""))"),"Other")</f>
        <v>Other</v>
      </c>
    </row>
    <row r="10232" hidden="1">
      <c r="A10232" s="40">
        <v>28494.0</v>
      </c>
      <c r="B10232" s="39">
        <f t="shared" si="1"/>
        <v>43</v>
      </c>
      <c r="C10232" s="39" t="str">
        <f>IFERROR(__xludf.DUMMYFUNCTION("IF(ISBETWEEN(B10232,60,69), ""Old"", IF(ISBETWEEN(B10232, 20, 29), ""Young"", ""Other""))"),"Other")</f>
        <v>Other</v>
      </c>
    </row>
    <row r="10233" hidden="1">
      <c r="A10233" s="40">
        <v>28495.0</v>
      </c>
      <c r="B10233" s="39">
        <f t="shared" si="1"/>
        <v>43</v>
      </c>
      <c r="C10233" s="39" t="str">
        <f>IFERROR(__xludf.DUMMYFUNCTION("IF(ISBETWEEN(B10233,60,69), ""Old"", IF(ISBETWEEN(B10233, 20, 29), ""Young"", ""Other""))"),"Other")</f>
        <v>Other</v>
      </c>
    </row>
    <row r="10234" hidden="1">
      <c r="A10234" s="40">
        <v>28496.0</v>
      </c>
      <c r="B10234" s="39">
        <f t="shared" si="1"/>
        <v>43</v>
      </c>
      <c r="C10234" s="39" t="str">
        <f>IFERROR(__xludf.DUMMYFUNCTION("IF(ISBETWEEN(B10234,60,69), ""Old"", IF(ISBETWEEN(B10234, 20, 29), ""Young"", ""Other""))"),"Other")</f>
        <v>Other</v>
      </c>
    </row>
    <row r="10235" hidden="1">
      <c r="A10235" s="40">
        <v>28497.0</v>
      </c>
      <c r="B10235" s="39">
        <f t="shared" si="1"/>
        <v>43</v>
      </c>
      <c r="C10235" s="39" t="str">
        <f>IFERROR(__xludf.DUMMYFUNCTION("IF(ISBETWEEN(B10235,60,69), ""Old"", IF(ISBETWEEN(B10235, 20, 29), ""Young"", ""Other""))"),"Other")</f>
        <v>Other</v>
      </c>
    </row>
    <row r="10236" hidden="1">
      <c r="A10236" s="40">
        <v>28498.0</v>
      </c>
      <c r="B10236" s="39">
        <f t="shared" si="1"/>
        <v>43</v>
      </c>
      <c r="C10236" s="39" t="str">
        <f>IFERROR(__xludf.DUMMYFUNCTION("IF(ISBETWEEN(B10236,60,69), ""Old"", IF(ISBETWEEN(B10236, 20, 29), ""Young"", ""Other""))"),"Other")</f>
        <v>Other</v>
      </c>
    </row>
    <row r="10237" hidden="1">
      <c r="A10237" s="40">
        <v>28499.0</v>
      </c>
      <c r="B10237" s="39">
        <f t="shared" si="1"/>
        <v>43</v>
      </c>
      <c r="C10237" s="39" t="str">
        <f>IFERROR(__xludf.DUMMYFUNCTION("IF(ISBETWEEN(B10237,60,69), ""Old"", IF(ISBETWEEN(B10237, 20, 29), ""Young"", ""Other""))"),"Other")</f>
        <v>Other</v>
      </c>
    </row>
    <row r="10238" hidden="1">
      <c r="A10238" s="40">
        <v>28500.0</v>
      </c>
      <c r="B10238" s="39">
        <f t="shared" si="1"/>
        <v>43</v>
      </c>
      <c r="C10238" s="39" t="str">
        <f>IFERROR(__xludf.DUMMYFUNCTION("IF(ISBETWEEN(B10238,60,69), ""Old"", IF(ISBETWEEN(B10238, 20, 29), ""Young"", ""Other""))"),"Other")</f>
        <v>Other</v>
      </c>
    </row>
    <row r="10239" hidden="1">
      <c r="A10239" s="40">
        <v>28501.0</v>
      </c>
      <c r="B10239" s="39">
        <f t="shared" si="1"/>
        <v>43</v>
      </c>
      <c r="C10239" s="39" t="str">
        <f>IFERROR(__xludf.DUMMYFUNCTION("IF(ISBETWEEN(B10239,60,69), ""Old"", IF(ISBETWEEN(B10239, 20, 29), ""Young"", ""Other""))"),"Other")</f>
        <v>Other</v>
      </c>
    </row>
    <row r="10240" hidden="1">
      <c r="A10240" s="40">
        <v>28502.0</v>
      </c>
      <c r="B10240" s="39">
        <f t="shared" si="1"/>
        <v>43</v>
      </c>
      <c r="C10240" s="39" t="str">
        <f>IFERROR(__xludf.DUMMYFUNCTION("IF(ISBETWEEN(B10240,60,69), ""Old"", IF(ISBETWEEN(B10240, 20, 29), ""Young"", ""Other""))"),"Other")</f>
        <v>Other</v>
      </c>
    </row>
    <row r="10241" hidden="1">
      <c r="A10241" s="40">
        <v>28503.0</v>
      </c>
      <c r="B10241" s="39">
        <f t="shared" si="1"/>
        <v>43</v>
      </c>
      <c r="C10241" s="39" t="str">
        <f>IFERROR(__xludf.DUMMYFUNCTION("IF(ISBETWEEN(B10241,60,69), ""Old"", IF(ISBETWEEN(B10241, 20, 29), ""Young"", ""Other""))"),"Other")</f>
        <v>Other</v>
      </c>
    </row>
    <row r="10242" hidden="1">
      <c r="A10242" s="40">
        <v>28504.0</v>
      </c>
      <c r="B10242" s="39">
        <f t="shared" si="1"/>
        <v>43</v>
      </c>
      <c r="C10242" s="39" t="str">
        <f>IFERROR(__xludf.DUMMYFUNCTION("IF(ISBETWEEN(B10242,60,69), ""Old"", IF(ISBETWEEN(B10242, 20, 29), ""Young"", ""Other""))"),"Other")</f>
        <v>Other</v>
      </c>
    </row>
    <row r="10243" hidden="1">
      <c r="A10243" s="40">
        <v>28505.0</v>
      </c>
      <c r="B10243" s="39">
        <f t="shared" si="1"/>
        <v>43</v>
      </c>
      <c r="C10243" s="39" t="str">
        <f>IFERROR(__xludf.DUMMYFUNCTION("IF(ISBETWEEN(B10243,60,69), ""Old"", IF(ISBETWEEN(B10243, 20, 29), ""Young"", ""Other""))"),"Other")</f>
        <v>Other</v>
      </c>
    </row>
    <row r="10244" hidden="1">
      <c r="A10244" s="40">
        <v>28506.0</v>
      </c>
      <c r="B10244" s="39">
        <f t="shared" si="1"/>
        <v>43</v>
      </c>
      <c r="C10244" s="39" t="str">
        <f>IFERROR(__xludf.DUMMYFUNCTION("IF(ISBETWEEN(B10244,60,69), ""Old"", IF(ISBETWEEN(B10244, 20, 29), ""Young"", ""Other""))"),"Other")</f>
        <v>Other</v>
      </c>
    </row>
    <row r="10245" hidden="1">
      <c r="A10245" s="40">
        <v>28507.0</v>
      </c>
      <c r="B10245" s="39">
        <f t="shared" si="1"/>
        <v>43</v>
      </c>
      <c r="C10245" s="39" t="str">
        <f>IFERROR(__xludf.DUMMYFUNCTION("IF(ISBETWEEN(B10245,60,69), ""Old"", IF(ISBETWEEN(B10245, 20, 29), ""Young"", ""Other""))"),"Other")</f>
        <v>Other</v>
      </c>
    </row>
    <row r="10246" hidden="1">
      <c r="A10246" s="40">
        <v>28508.0</v>
      </c>
      <c r="B10246" s="39">
        <f t="shared" si="1"/>
        <v>43</v>
      </c>
      <c r="C10246" s="39" t="str">
        <f>IFERROR(__xludf.DUMMYFUNCTION("IF(ISBETWEEN(B10246,60,69), ""Old"", IF(ISBETWEEN(B10246, 20, 29), ""Young"", ""Other""))"),"Other")</f>
        <v>Other</v>
      </c>
    </row>
    <row r="10247" hidden="1">
      <c r="A10247" s="40">
        <v>28509.0</v>
      </c>
      <c r="B10247" s="39">
        <f t="shared" si="1"/>
        <v>43</v>
      </c>
      <c r="C10247" s="39" t="str">
        <f>IFERROR(__xludf.DUMMYFUNCTION("IF(ISBETWEEN(B10247,60,69), ""Old"", IF(ISBETWEEN(B10247, 20, 29), ""Young"", ""Other""))"),"Other")</f>
        <v>Other</v>
      </c>
    </row>
    <row r="10248" hidden="1">
      <c r="A10248" s="40">
        <v>28510.0</v>
      </c>
      <c r="B10248" s="39">
        <f t="shared" si="1"/>
        <v>43</v>
      </c>
      <c r="C10248" s="39" t="str">
        <f>IFERROR(__xludf.DUMMYFUNCTION("IF(ISBETWEEN(B10248,60,69), ""Old"", IF(ISBETWEEN(B10248, 20, 29), ""Young"", ""Other""))"),"Other")</f>
        <v>Other</v>
      </c>
    </row>
    <row r="10249" hidden="1">
      <c r="A10249" s="40">
        <v>28511.0</v>
      </c>
      <c r="B10249" s="39">
        <f t="shared" si="1"/>
        <v>43</v>
      </c>
      <c r="C10249" s="39" t="str">
        <f>IFERROR(__xludf.DUMMYFUNCTION("IF(ISBETWEEN(B10249,60,69), ""Old"", IF(ISBETWEEN(B10249, 20, 29), ""Young"", ""Other""))"),"Other")</f>
        <v>Other</v>
      </c>
    </row>
    <row r="10250" hidden="1">
      <c r="A10250" s="40">
        <v>28512.0</v>
      </c>
      <c r="B10250" s="39">
        <f t="shared" si="1"/>
        <v>43</v>
      </c>
      <c r="C10250" s="39" t="str">
        <f>IFERROR(__xludf.DUMMYFUNCTION("IF(ISBETWEEN(B10250,60,69), ""Old"", IF(ISBETWEEN(B10250, 20, 29), ""Young"", ""Other""))"),"Other")</f>
        <v>Other</v>
      </c>
    </row>
    <row r="10251" hidden="1">
      <c r="A10251" s="40">
        <v>28513.0</v>
      </c>
      <c r="B10251" s="39">
        <f t="shared" si="1"/>
        <v>43</v>
      </c>
      <c r="C10251" s="39" t="str">
        <f>IFERROR(__xludf.DUMMYFUNCTION("IF(ISBETWEEN(B10251,60,69), ""Old"", IF(ISBETWEEN(B10251, 20, 29), ""Young"", ""Other""))"),"Other")</f>
        <v>Other</v>
      </c>
    </row>
    <row r="10252" hidden="1">
      <c r="A10252" s="40">
        <v>28514.0</v>
      </c>
      <c r="B10252" s="39">
        <f t="shared" si="1"/>
        <v>43</v>
      </c>
      <c r="C10252" s="39" t="str">
        <f>IFERROR(__xludf.DUMMYFUNCTION("IF(ISBETWEEN(B10252,60,69), ""Old"", IF(ISBETWEEN(B10252, 20, 29), ""Young"", ""Other""))"),"Other")</f>
        <v>Other</v>
      </c>
    </row>
    <row r="10253" hidden="1">
      <c r="A10253" s="40">
        <v>28515.0</v>
      </c>
      <c r="B10253" s="39">
        <f t="shared" si="1"/>
        <v>43</v>
      </c>
      <c r="C10253" s="39" t="str">
        <f>IFERROR(__xludf.DUMMYFUNCTION("IF(ISBETWEEN(B10253,60,69), ""Old"", IF(ISBETWEEN(B10253, 20, 29), ""Young"", ""Other""))"),"Other")</f>
        <v>Other</v>
      </c>
    </row>
    <row r="10254" hidden="1">
      <c r="A10254" s="40">
        <v>28516.0</v>
      </c>
      <c r="B10254" s="39">
        <f t="shared" si="1"/>
        <v>43</v>
      </c>
      <c r="C10254" s="39" t="str">
        <f>IFERROR(__xludf.DUMMYFUNCTION("IF(ISBETWEEN(B10254,60,69), ""Old"", IF(ISBETWEEN(B10254, 20, 29), ""Young"", ""Other""))"),"Other")</f>
        <v>Other</v>
      </c>
    </row>
    <row r="10255" hidden="1">
      <c r="A10255" s="40">
        <v>28517.0</v>
      </c>
      <c r="B10255" s="39">
        <f t="shared" si="1"/>
        <v>43</v>
      </c>
      <c r="C10255" s="39" t="str">
        <f>IFERROR(__xludf.DUMMYFUNCTION("IF(ISBETWEEN(B10255,60,69), ""Old"", IF(ISBETWEEN(B10255, 20, 29), ""Young"", ""Other""))"),"Other")</f>
        <v>Other</v>
      </c>
    </row>
    <row r="10256" hidden="1">
      <c r="A10256" s="40">
        <v>28518.0</v>
      </c>
      <c r="B10256" s="39">
        <f t="shared" si="1"/>
        <v>43</v>
      </c>
      <c r="C10256" s="39" t="str">
        <f>IFERROR(__xludf.DUMMYFUNCTION("IF(ISBETWEEN(B10256,60,69), ""Old"", IF(ISBETWEEN(B10256, 20, 29), ""Young"", ""Other""))"),"Other")</f>
        <v>Other</v>
      </c>
    </row>
    <row r="10257" hidden="1">
      <c r="A10257" s="40">
        <v>28519.0</v>
      </c>
      <c r="B10257" s="39">
        <f t="shared" si="1"/>
        <v>43</v>
      </c>
      <c r="C10257" s="39" t="str">
        <f>IFERROR(__xludf.DUMMYFUNCTION("IF(ISBETWEEN(B10257,60,69), ""Old"", IF(ISBETWEEN(B10257, 20, 29), ""Young"", ""Other""))"),"Other")</f>
        <v>Other</v>
      </c>
    </row>
    <row r="10258" hidden="1">
      <c r="A10258" s="40">
        <v>28520.0</v>
      </c>
      <c r="B10258" s="39">
        <f t="shared" si="1"/>
        <v>43</v>
      </c>
      <c r="C10258" s="39" t="str">
        <f>IFERROR(__xludf.DUMMYFUNCTION("IF(ISBETWEEN(B10258,60,69), ""Old"", IF(ISBETWEEN(B10258, 20, 29), ""Young"", ""Other""))"),"Other")</f>
        <v>Other</v>
      </c>
    </row>
    <row r="10259" hidden="1">
      <c r="A10259" s="40">
        <v>28521.0</v>
      </c>
      <c r="B10259" s="39">
        <f t="shared" si="1"/>
        <v>43</v>
      </c>
      <c r="C10259" s="39" t="str">
        <f>IFERROR(__xludf.DUMMYFUNCTION("IF(ISBETWEEN(B10259,60,69), ""Old"", IF(ISBETWEEN(B10259, 20, 29), ""Young"", ""Other""))"),"Other")</f>
        <v>Other</v>
      </c>
    </row>
    <row r="10260" hidden="1">
      <c r="A10260" s="40">
        <v>28522.0</v>
      </c>
      <c r="B10260" s="39">
        <f t="shared" si="1"/>
        <v>43</v>
      </c>
      <c r="C10260" s="39" t="str">
        <f>IFERROR(__xludf.DUMMYFUNCTION("IF(ISBETWEEN(B10260,60,69), ""Old"", IF(ISBETWEEN(B10260, 20, 29), ""Young"", ""Other""))"),"Other")</f>
        <v>Other</v>
      </c>
    </row>
    <row r="10261" hidden="1">
      <c r="A10261" s="40">
        <v>28523.0</v>
      </c>
      <c r="B10261" s="39">
        <f t="shared" si="1"/>
        <v>43</v>
      </c>
      <c r="C10261" s="39" t="str">
        <f>IFERROR(__xludf.DUMMYFUNCTION("IF(ISBETWEEN(B10261,60,69), ""Old"", IF(ISBETWEEN(B10261, 20, 29), ""Young"", ""Other""))"),"Other")</f>
        <v>Other</v>
      </c>
    </row>
    <row r="10262" hidden="1">
      <c r="A10262" s="40">
        <v>28524.0</v>
      </c>
      <c r="B10262" s="39">
        <f t="shared" si="1"/>
        <v>43</v>
      </c>
      <c r="C10262" s="39" t="str">
        <f>IFERROR(__xludf.DUMMYFUNCTION("IF(ISBETWEEN(B10262,60,69), ""Old"", IF(ISBETWEEN(B10262, 20, 29), ""Young"", ""Other""))"),"Other")</f>
        <v>Other</v>
      </c>
    </row>
    <row r="10263" hidden="1">
      <c r="A10263" s="40">
        <v>28525.0</v>
      </c>
      <c r="B10263" s="39">
        <f t="shared" si="1"/>
        <v>43</v>
      </c>
      <c r="C10263" s="39" t="str">
        <f>IFERROR(__xludf.DUMMYFUNCTION("IF(ISBETWEEN(B10263,60,69), ""Old"", IF(ISBETWEEN(B10263, 20, 29), ""Young"", ""Other""))"),"Other")</f>
        <v>Other</v>
      </c>
    </row>
    <row r="10264" hidden="1">
      <c r="A10264" s="40">
        <v>28526.0</v>
      </c>
      <c r="B10264" s="39">
        <f t="shared" si="1"/>
        <v>43</v>
      </c>
      <c r="C10264" s="39" t="str">
        <f>IFERROR(__xludf.DUMMYFUNCTION("IF(ISBETWEEN(B10264,60,69), ""Old"", IF(ISBETWEEN(B10264, 20, 29), ""Young"", ""Other""))"),"Other")</f>
        <v>Other</v>
      </c>
    </row>
    <row r="10265" hidden="1">
      <c r="A10265" s="40">
        <v>28527.0</v>
      </c>
      <c r="B10265" s="39">
        <f t="shared" si="1"/>
        <v>43</v>
      </c>
      <c r="C10265" s="39" t="str">
        <f>IFERROR(__xludf.DUMMYFUNCTION("IF(ISBETWEEN(B10265,60,69), ""Old"", IF(ISBETWEEN(B10265, 20, 29), ""Young"", ""Other""))"),"Other")</f>
        <v>Other</v>
      </c>
    </row>
    <row r="10266" hidden="1">
      <c r="A10266" s="40">
        <v>28528.0</v>
      </c>
      <c r="B10266" s="39">
        <f t="shared" si="1"/>
        <v>43</v>
      </c>
      <c r="C10266" s="39" t="str">
        <f>IFERROR(__xludf.DUMMYFUNCTION("IF(ISBETWEEN(B10266,60,69), ""Old"", IF(ISBETWEEN(B10266, 20, 29), ""Young"", ""Other""))"),"Other")</f>
        <v>Other</v>
      </c>
    </row>
    <row r="10267" hidden="1">
      <c r="A10267" s="40">
        <v>28529.0</v>
      </c>
      <c r="B10267" s="39">
        <f t="shared" si="1"/>
        <v>43</v>
      </c>
      <c r="C10267" s="39" t="str">
        <f>IFERROR(__xludf.DUMMYFUNCTION("IF(ISBETWEEN(B10267,60,69), ""Old"", IF(ISBETWEEN(B10267, 20, 29), ""Young"", ""Other""))"),"Other")</f>
        <v>Other</v>
      </c>
    </row>
    <row r="10268" hidden="1">
      <c r="A10268" s="40">
        <v>28530.0</v>
      </c>
      <c r="B10268" s="39">
        <f t="shared" si="1"/>
        <v>43</v>
      </c>
      <c r="C10268" s="39" t="str">
        <f>IFERROR(__xludf.DUMMYFUNCTION("IF(ISBETWEEN(B10268,60,69), ""Old"", IF(ISBETWEEN(B10268, 20, 29), ""Young"", ""Other""))"),"Other")</f>
        <v>Other</v>
      </c>
    </row>
    <row r="10269" hidden="1">
      <c r="A10269" s="40">
        <v>28531.0</v>
      </c>
      <c r="B10269" s="39">
        <f t="shared" si="1"/>
        <v>43</v>
      </c>
      <c r="C10269" s="39" t="str">
        <f>IFERROR(__xludf.DUMMYFUNCTION("IF(ISBETWEEN(B10269,60,69), ""Old"", IF(ISBETWEEN(B10269, 20, 29), ""Young"", ""Other""))"),"Other")</f>
        <v>Other</v>
      </c>
    </row>
    <row r="10270" hidden="1">
      <c r="A10270" s="40">
        <v>28532.0</v>
      </c>
      <c r="B10270" s="39">
        <f t="shared" si="1"/>
        <v>43</v>
      </c>
      <c r="C10270" s="39" t="str">
        <f>IFERROR(__xludf.DUMMYFUNCTION("IF(ISBETWEEN(B10270,60,69), ""Old"", IF(ISBETWEEN(B10270, 20, 29), ""Young"", ""Other""))"),"Other")</f>
        <v>Other</v>
      </c>
    </row>
    <row r="10271" hidden="1">
      <c r="A10271" s="40">
        <v>28533.0</v>
      </c>
      <c r="B10271" s="39">
        <f t="shared" si="1"/>
        <v>43</v>
      </c>
      <c r="C10271" s="39" t="str">
        <f>IFERROR(__xludf.DUMMYFUNCTION("IF(ISBETWEEN(B10271,60,69), ""Old"", IF(ISBETWEEN(B10271, 20, 29), ""Young"", ""Other""))"),"Other")</f>
        <v>Other</v>
      </c>
    </row>
    <row r="10272" hidden="1">
      <c r="A10272" s="40">
        <v>28534.0</v>
      </c>
      <c r="B10272" s="39">
        <f t="shared" si="1"/>
        <v>43</v>
      </c>
      <c r="C10272" s="39" t="str">
        <f>IFERROR(__xludf.DUMMYFUNCTION("IF(ISBETWEEN(B10272,60,69), ""Old"", IF(ISBETWEEN(B10272, 20, 29), ""Young"", ""Other""))"),"Other")</f>
        <v>Other</v>
      </c>
    </row>
    <row r="10273" hidden="1">
      <c r="A10273" s="40">
        <v>28535.0</v>
      </c>
      <c r="B10273" s="39">
        <f t="shared" si="1"/>
        <v>43</v>
      </c>
      <c r="C10273" s="39" t="str">
        <f>IFERROR(__xludf.DUMMYFUNCTION("IF(ISBETWEEN(B10273,60,69), ""Old"", IF(ISBETWEEN(B10273, 20, 29), ""Young"", ""Other""))"),"Other")</f>
        <v>Other</v>
      </c>
    </row>
    <row r="10274" hidden="1">
      <c r="A10274" s="40">
        <v>28536.0</v>
      </c>
      <c r="B10274" s="39">
        <f t="shared" si="1"/>
        <v>43</v>
      </c>
      <c r="C10274" s="39" t="str">
        <f>IFERROR(__xludf.DUMMYFUNCTION("IF(ISBETWEEN(B10274,60,69), ""Old"", IF(ISBETWEEN(B10274, 20, 29), ""Young"", ""Other""))"),"Other")</f>
        <v>Other</v>
      </c>
    </row>
    <row r="10275" hidden="1">
      <c r="A10275" s="40">
        <v>28537.0</v>
      </c>
      <c r="B10275" s="39">
        <f t="shared" si="1"/>
        <v>43</v>
      </c>
      <c r="C10275" s="39" t="str">
        <f>IFERROR(__xludf.DUMMYFUNCTION("IF(ISBETWEEN(B10275,60,69), ""Old"", IF(ISBETWEEN(B10275, 20, 29), ""Young"", ""Other""))"),"Other")</f>
        <v>Other</v>
      </c>
    </row>
    <row r="10276" hidden="1">
      <c r="A10276" s="40">
        <v>28538.0</v>
      </c>
      <c r="B10276" s="39">
        <f t="shared" si="1"/>
        <v>43</v>
      </c>
      <c r="C10276" s="39" t="str">
        <f>IFERROR(__xludf.DUMMYFUNCTION("IF(ISBETWEEN(B10276,60,69), ""Old"", IF(ISBETWEEN(B10276, 20, 29), ""Young"", ""Other""))"),"Other")</f>
        <v>Other</v>
      </c>
    </row>
    <row r="10277" hidden="1">
      <c r="A10277" s="40">
        <v>28539.0</v>
      </c>
      <c r="B10277" s="39">
        <f t="shared" si="1"/>
        <v>43</v>
      </c>
      <c r="C10277" s="39" t="str">
        <f>IFERROR(__xludf.DUMMYFUNCTION("IF(ISBETWEEN(B10277,60,69), ""Old"", IF(ISBETWEEN(B10277, 20, 29), ""Young"", ""Other""))"),"Other")</f>
        <v>Other</v>
      </c>
    </row>
    <row r="10278" hidden="1">
      <c r="A10278" s="40">
        <v>28540.0</v>
      </c>
      <c r="B10278" s="39">
        <f t="shared" si="1"/>
        <v>43</v>
      </c>
      <c r="C10278" s="39" t="str">
        <f>IFERROR(__xludf.DUMMYFUNCTION("IF(ISBETWEEN(B10278,60,69), ""Old"", IF(ISBETWEEN(B10278, 20, 29), ""Young"", ""Other""))"),"Other")</f>
        <v>Other</v>
      </c>
    </row>
    <row r="10279" hidden="1">
      <c r="A10279" s="40">
        <v>28541.0</v>
      </c>
      <c r="B10279" s="39">
        <f t="shared" si="1"/>
        <v>43</v>
      </c>
      <c r="C10279" s="39" t="str">
        <f>IFERROR(__xludf.DUMMYFUNCTION("IF(ISBETWEEN(B10279,60,69), ""Old"", IF(ISBETWEEN(B10279, 20, 29), ""Young"", ""Other""))"),"Other")</f>
        <v>Other</v>
      </c>
    </row>
    <row r="10280" hidden="1">
      <c r="A10280" s="40">
        <v>28542.0</v>
      </c>
      <c r="B10280" s="39">
        <f t="shared" si="1"/>
        <v>43</v>
      </c>
      <c r="C10280" s="39" t="str">
        <f>IFERROR(__xludf.DUMMYFUNCTION("IF(ISBETWEEN(B10280,60,69), ""Old"", IF(ISBETWEEN(B10280, 20, 29), ""Young"", ""Other""))"),"Other")</f>
        <v>Other</v>
      </c>
    </row>
    <row r="10281" hidden="1">
      <c r="A10281" s="40">
        <v>28543.0</v>
      </c>
      <c r="B10281" s="39">
        <f t="shared" si="1"/>
        <v>43</v>
      </c>
      <c r="C10281" s="39" t="str">
        <f>IFERROR(__xludf.DUMMYFUNCTION("IF(ISBETWEEN(B10281,60,69), ""Old"", IF(ISBETWEEN(B10281, 20, 29), ""Young"", ""Other""))"),"Other")</f>
        <v>Other</v>
      </c>
    </row>
    <row r="10282" hidden="1">
      <c r="A10282" s="40">
        <v>28544.0</v>
      </c>
      <c r="B10282" s="39">
        <f t="shared" si="1"/>
        <v>43</v>
      </c>
      <c r="C10282" s="39" t="str">
        <f>IFERROR(__xludf.DUMMYFUNCTION("IF(ISBETWEEN(B10282,60,69), ""Old"", IF(ISBETWEEN(B10282, 20, 29), ""Young"", ""Other""))"),"Other")</f>
        <v>Other</v>
      </c>
    </row>
    <row r="10283" hidden="1">
      <c r="A10283" s="40">
        <v>28545.0</v>
      </c>
      <c r="B10283" s="39">
        <f t="shared" si="1"/>
        <v>43</v>
      </c>
      <c r="C10283" s="39" t="str">
        <f>IFERROR(__xludf.DUMMYFUNCTION("IF(ISBETWEEN(B10283,60,69), ""Old"", IF(ISBETWEEN(B10283, 20, 29), ""Young"", ""Other""))"),"Other")</f>
        <v>Other</v>
      </c>
    </row>
    <row r="10284" hidden="1">
      <c r="A10284" s="40">
        <v>28546.0</v>
      </c>
      <c r="B10284" s="39">
        <f t="shared" si="1"/>
        <v>43</v>
      </c>
      <c r="C10284" s="39" t="str">
        <f>IFERROR(__xludf.DUMMYFUNCTION("IF(ISBETWEEN(B10284,60,69), ""Old"", IF(ISBETWEEN(B10284, 20, 29), ""Young"", ""Other""))"),"Other")</f>
        <v>Other</v>
      </c>
    </row>
    <row r="10285" hidden="1">
      <c r="A10285" s="40">
        <v>28547.0</v>
      </c>
      <c r="B10285" s="39">
        <f t="shared" si="1"/>
        <v>43</v>
      </c>
      <c r="C10285" s="39" t="str">
        <f>IFERROR(__xludf.DUMMYFUNCTION("IF(ISBETWEEN(B10285,60,69), ""Old"", IF(ISBETWEEN(B10285, 20, 29), ""Young"", ""Other""))"),"Other")</f>
        <v>Other</v>
      </c>
    </row>
    <row r="10286" hidden="1">
      <c r="A10286" s="40">
        <v>28548.0</v>
      </c>
      <c r="B10286" s="39">
        <f t="shared" si="1"/>
        <v>43</v>
      </c>
      <c r="C10286" s="39" t="str">
        <f>IFERROR(__xludf.DUMMYFUNCTION("IF(ISBETWEEN(B10286,60,69), ""Old"", IF(ISBETWEEN(B10286, 20, 29), ""Young"", ""Other""))"),"Other")</f>
        <v>Other</v>
      </c>
    </row>
    <row r="10287" hidden="1">
      <c r="A10287" s="40">
        <v>28549.0</v>
      </c>
      <c r="B10287" s="39">
        <f t="shared" si="1"/>
        <v>43</v>
      </c>
      <c r="C10287" s="39" t="str">
        <f>IFERROR(__xludf.DUMMYFUNCTION("IF(ISBETWEEN(B10287,60,69), ""Old"", IF(ISBETWEEN(B10287, 20, 29), ""Young"", ""Other""))"),"Other")</f>
        <v>Other</v>
      </c>
    </row>
    <row r="10288" hidden="1">
      <c r="A10288" s="40">
        <v>28550.0</v>
      </c>
      <c r="B10288" s="39">
        <f t="shared" si="1"/>
        <v>43</v>
      </c>
      <c r="C10288" s="39" t="str">
        <f>IFERROR(__xludf.DUMMYFUNCTION("IF(ISBETWEEN(B10288,60,69), ""Old"", IF(ISBETWEEN(B10288, 20, 29), ""Young"", ""Other""))"),"Other")</f>
        <v>Other</v>
      </c>
    </row>
    <row r="10289" hidden="1">
      <c r="A10289" s="40">
        <v>28551.0</v>
      </c>
      <c r="B10289" s="39">
        <f t="shared" si="1"/>
        <v>43</v>
      </c>
      <c r="C10289" s="39" t="str">
        <f>IFERROR(__xludf.DUMMYFUNCTION("IF(ISBETWEEN(B10289,60,69), ""Old"", IF(ISBETWEEN(B10289, 20, 29), ""Young"", ""Other""))"),"Other")</f>
        <v>Other</v>
      </c>
    </row>
    <row r="10290" hidden="1">
      <c r="A10290" s="40">
        <v>28552.0</v>
      </c>
      <c r="B10290" s="39">
        <f t="shared" si="1"/>
        <v>43</v>
      </c>
      <c r="C10290" s="39" t="str">
        <f>IFERROR(__xludf.DUMMYFUNCTION("IF(ISBETWEEN(B10290,60,69), ""Old"", IF(ISBETWEEN(B10290, 20, 29), ""Young"", ""Other""))"),"Other")</f>
        <v>Other</v>
      </c>
    </row>
    <row r="10291" hidden="1">
      <c r="A10291" s="40">
        <v>28553.0</v>
      </c>
      <c r="B10291" s="39">
        <f t="shared" si="1"/>
        <v>43</v>
      </c>
      <c r="C10291" s="39" t="str">
        <f>IFERROR(__xludf.DUMMYFUNCTION("IF(ISBETWEEN(B10291,60,69), ""Old"", IF(ISBETWEEN(B10291, 20, 29), ""Young"", ""Other""))"),"Other")</f>
        <v>Other</v>
      </c>
    </row>
    <row r="10292" hidden="1">
      <c r="A10292" s="40">
        <v>28554.0</v>
      </c>
      <c r="B10292" s="39">
        <f t="shared" si="1"/>
        <v>43</v>
      </c>
      <c r="C10292" s="39" t="str">
        <f>IFERROR(__xludf.DUMMYFUNCTION("IF(ISBETWEEN(B10292,60,69), ""Old"", IF(ISBETWEEN(B10292, 20, 29), ""Young"", ""Other""))"),"Other")</f>
        <v>Other</v>
      </c>
    </row>
    <row r="10293" hidden="1">
      <c r="A10293" s="40">
        <v>28555.0</v>
      </c>
      <c r="B10293" s="39">
        <f t="shared" si="1"/>
        <v>43</v>
      </c>
      <c r="C10293" s="39" t="str">
        <f>IFERROR(__xludf.DUMMYFUNCTION("IF(ISBETWEEN(B10293,60,69), ""Old"", IF(ISBETWEEN(B10293, 20, 29), ""Young"", ""Other""))"),"Other")</f>
        <v>Other</v>
      </c>
    </row>
    <row r="10294" hidden="1">
      <c r="A10294" s="40">
        <v>28556.0</v>
      </c>
      <c r="B10294" s="39">
        <f t="shared" si="1"/>
        <v>43</v>
      </c>
      <c r="C10294" s="39" t="str">
        <f>IFERROR(__xludf.DUMMYFUNCTION("IF(ISBETWEEN(B10294,60,69), ""Old"", IF(ISBETWEEN(B10294, 20, 29), ""Young"", ""Other""))"),"Other")</f>
        <v>Other</v>
      </c>
    </row>
    <row r="10295" hidden="1">
      <c r="A10295" s="40">
        <v>28557.0</v>
      </c>
      <c r="B10295" s="39">
        <f t="shared" si="1"/>
        <v>43</v>
      </c>
      <c r="C10295" s="39" t="str">
        <f>IFERROR(__xludf.DUMMYFUNCTION("IF(ISBETWEEN(B10295,60,69), ""Old"", IF(ISBETWEEN(B10295, 20, 29), ""Young"", ""Other""))"),"Other")</f>
        <v>Other</v>
      </c>
    </row>
    <row r="10296" hidden="1">
      <c r="A10296" s="40">
        <v>28558.0</v>
      </c>
      <c r="B10296" s="39">
        <f t="shared" si="1"/>
        <v>43</v>
      </c>
      <c r="C10296" s="39" t="str">
        <f>IFERROR(__xludf.DUMMYFUNCTION("IF(ISBETWEEN(B10296,60,69), ""Old"", IF(ISBETWEEN(B10296, 20, 29), ""Young"", ""Other""))"),"Other")</f>
        <v>Other</v>
      </c>
    </row>
    <row r="10297" hidden="1">
      <c r="A10297" s="40">
        <v>28559.0</v>
      </c>
      <c r="B10297" s="39">
        <f t="shared" si="1"/>
        <v>43</v>
      </c>
      <c r="C10297" s="39" t="str">
        <f>IFERROR(__xludf.DUMMYFUNCTION("IF(ISBETWEEN(B10297,60,69), ""Old"", IF(ISBETWEEN(B10297, 20, 29), ""Young"", ""Other""))"),"Other")</f>
        <v>Other</v>
      </c>
    </row>
    <row r="10298" hidden="1">
      <c r="A10298" s="40">
        <v>28560.0</v>
      </c>
      <c r="B10298" s="39">
        <f t="shared" si="1"/>
        <v>43</v>
      </c>
      <c r="C10298" s="39" t="str">
        <f>IFERROR(__xludf.DUMMYFUNCTION("IF(ISBETWEEN(B10298,60,69), ""Old"", IF(ISBETWEEN(B10298, 20, 29), ""Young"", ""Other""))"),"Other")</f>
        <v>Other</v>
      </c>
    </row>
    <row r="10299" hidden="1">
      <c r="A10299" s="40">
        <v>28561.0</v>
      </c>
      <c r="B10299" s="39">
        <f t="shared" si="1"/>
        <v>43</v>
      </c>
      <c r="C10299" s="39" t="str">
        <f>IFERROR(__xludf.DUMMYFUNCTION("IF(ISBETWEEN(B10299,60,69), ""Old"", IF(ISBETWEEN(B10299, 20, 29), ""Young"", ""Other""))"),"Other")</f>
        <v>Other</v>
      </c>
    </row>
    <row r="10300" hidden="1">
      <c r="A10300" s="40">
        <v>28562.0</v>
      </c>
      <c r="B10300" s="39">
        <f t="shared" si="1"/>
        <v>43</v>
      </c>
      <c r="C10300" s="39" t="str">
        <f>IFERROR(__xludf.DUMMYFUNCTION("IF(ISBETWEEN(B10300,60,69), ""Old"", IF(ISBETWEEN(B10300, 20, 29), ""Young"", ""Other""))"),"Other")</f>
        <v>Other</v>
      </c>
    </row>
    <row r="10301" hidden="1">
      <c r="A10301" s="40">
        <v>28563.0</v>
      </c>
      <c r="B10301" s="39">
        <f t="shared" si="1"/>
        <v>43</v>
      </c>
      <c r="C10301" s="39" t="str">
        <f>IFERROR(__xludf.DUMMYFUNCTION("IF(ISBETWEEN(B10301,60,69), ""Old"", IF(ISBETWEEN(B10301, 20, 29), ""Young"", ""Other""))"),"Other")</f>
        <v>Other</v>
      </c>
    </row>
    <row r="10302" hidden="1">
      <c r="A10302" s="40">
        <v>28564.0</v>
      </c>
      <c r="B10302" s="39">
        <f t="shared" si="1"/>
        <v>43</v>
      </c>
      <c r="C10302" s="39" t="str">
        <f>IFERROR(__xludf.DUMMYFUNCTION("IF(ISBETWEEN(B10302,60,69), ""Old"", IF(ISBETWEEN(B10302, 20, 29), ""Young"", ""Other""))"),"Other")</f>
        <v>Other</v>
      </c>
    </row>
    <row r="10303" hidden="1">
      <c r="A10303" s="40">
        <v>28565.0</v>
      </c>
      <c r="B10303" s="39">
        <f t="shared" si="1"/>
        <v>43</v>
      </c>
      <c r="C10303" s="39" t="str">
        <f>IFERROR(__xludf.DUMMYFUNCTION("IF(ISBETWEEN(B10303,60,69), ""Old"", IF(ISBETWEEN(B10303, 20, 29), ""Young"", ""Other""))"),"Other")</f>
        <v>Other</v>
      </c>
    </row>
    <row r="10304" hidden="1">
      <c r="A10304" s="40">
        <v>28566.0</v>
      </c>
      <c r="B10304" s="39">
        <f t="shared" si="1"/>
        <v>43</v>
      </c>
      <c r="C10304" s="39" t="str">
        <f>IFERROR(__xludf.DUMMYFUNCTION("IF(ISBETWEEN(B10304,60,69), ""Old"", IF(ISBETWEEN(B10304, 20, 29), ""Young"", ""Other""))"),"Other")</f>
        <v>Other</v>
      </c>
    </row>
    <row r="10305" hidden="1">
      <c r="A10305" s="40">
        <v>28567.0</v>
      </c>
      <c r="B10305" s="39">
        <f t="shared" si="1"/>
        <v>43</v>
      </c>
      <c r="C10305" s="39" t="str">
        <f>IFERROR(__xludf.DUMMYFUNCTION("IF(ISBETWEEN(B10305,60,69), ""Old"", IF(ISBETWEEN(B10305, 20, 29), ""Young"", ""Other""))"),"Other")</f>
        <v>Other</v>
      </c>
    </row>
    <row r="10306" hidden="1">
      <c r="A10306" s="40">
        <v>28568.0</v>
      </c>
      <c r="B10306" s="39">
        <f t="shared" si="1"/>
        <v>43</v>
      </c>
      <c r="C10306" s="39" t="str">
        <f>IFERROR(__xludf.DUMMYFUNCTION("IF(ISBETWEEN(B10306,60,69), ""Old"", IF(ISBETWEEN(B10306, 20, 29), ""Young"", ""Other""))"),"Other")</f>
        <v>Other</v>
      </c>
    </row>
    <row r="10307" hidden="1">
      <c r="A10307" s="40">
        <v>28569.0</v>
      </c>
      <c r="B10307" s="39">
        <f t="shared" si="1"/>
        <v>43</v>
      </c>
      <c r="C10307" s="39" t="str">
        <f>IFERROR(__xludf.DUMMYFUNCTION("IF(ISBETWEEN(B10307,60,69), ""Old"", IF(ISBETWEEN(B10307, 20, 29), ""Young"", ""Other""))"),"Other")</f>
        <v>Other</v>
      </c>
    </row>
    <row r="10308" hidden="1">
      <c r="A10308" s="40">
        <v>28570.0</v>
      </c>
      <c r="B10308" s="39">
        <f t="shared" si="1"/>
        <v>43</v>
      </c>
      <c r="C10308" s="39" t="str">
        <f>IFERROR(__xludf.DUMMYFUNCTION("IF(ISBETWEEN(B10308,60,69), ""Old"", IF(ISBETWEEN(B10308, 20, 29), ""Young"", ""Other""))"),"Other")</f>
        <v>Other</v>
      </c>
    </row>
    <row r="10309" hidden="1">
      <c r="A10309" s="40">
        <v>28571.0</v>
      </c>
      <c r="B10309" s="39">
        <f t="shared" si="1"/>
        <v>43</v>
      </c>
      <c r="C10309" s="39" t="str">
        <f>IFERROR(__xludf.DUMMYFUNCTION("IF(ISBETWEEN(B10309,60,69), ""Old"", IF(ISBETWEEN(B10309, 20, 29), ""Young"", ""Other""))"),"Other")</f>
        <v>Other</v>
      </c>
    </row>
    <row r="10310" hidden="1">
      <c r="A10310" s="40">
        <v>28572.0</v>
      </c>
      <c r="B10310" s="39">
        <f t="shared" si="1"/>
        <v>43</v>
      </c>
      <c r="C10310" s="39" t="str">
        <f>IFERROR(__xludf.DUMMYFUNCTION("IF(ISBETWEEN(B10310,60,69), ""Old"", IF(ISBETWEEN(B10310, 20, 29), ""Young"", ""Other""))"),"Other")</f>
        <v>Other</v>
      </c>
    </row>
    <row r="10311" hidden="1">
      <c r="A10311" s="40">
        <v>28573.0</v>
      </c>
      <c r="B10311" s="39">
        <f t="shared" si="1"/>
        <v>43</v>
      </c>
      <c r="C10311" s="39" t="str">
        <f>IFERROR(__xludf.DUMMYFUNCTION("IF(ISBETWEEN(B10311,60,69), ""Old"", IF(ISBETWEEN(B10311, 20, 29), ""Young"", ""Other""))"),"Other")</f>
        <v>Other</v>
      </c>
    </row>
    <row r="10312" hidden="1">
      <c r="A10312" s="40">
        <v>28574.0</v>
      </c>
      <c r="B10312" s="39">
        <f t="shared" si="1"/>
        <v>43</v>
      </c>
      <c r="C10312" s="39" t="str">
        <f>IFERROR(__xludf.DUMMYFUNCTION("IF(ISBETWEEN(B10312,60,69), ""Old"", IF(ISBETWEEN(B10312, 20, 29), ""Young"", ""Other""))"),"Other")</f>
        <v>Other</v>
      </c>
    </row>
    <row r="10313" hidden="1">
      <c r="A10313" s="40">
        <v>28575.0</v>
      </c>
      <c r="B10313" s="39">
        <f t="shared" si="1"/>
        <v>43</v>
      </c>
      <c r="C10313" s="39" t="str">
        <f>IFERROR(__xludf.DUMMYFUNCTION("IF(ISBETWEEN(B10313,60,69), ""Old"", IF(ISBETWEEN(B10313, 20, 29), ""Young"", ""Other""))"),"Other")</f>
        <v>Other</v>
      </c>
    </row>
    <row r="10314" hidden="1">
      <c r="A10314" s="40">
        <v>28576.0</v>
      </c>
      <c r="B10314" s="39">
        <f t="shared" si="1"/>
        <v>43</v>
      </c>
      <c r="C10314" s="39" t="str">
        <f>IFERROR(__xludf.DUMMYFUNCTION("IF(ISBETWEEN(B10314,60,69), ""Old"", IF(ISBETWEEN(B10314, 20, 29), ""Young"", ""Other""))"),"Other")</f>
        <v>Other</v>
      </c>
    </row>
    <row r="10315" hidden="1">
      <c r="A10315" s="40">
        <v>28577.0</v>
      </c>
      <c r="B10315" s="39">
        <f t="shared" si="1"/>
        <v>43</v>
      </c>
      <c r="C10315" s="39" t="str">
        <f>IFERROR(__xludf.DUMMYFUNCTION("IF(ISBETWEEN(B10315,60,69), ""Old"", IF(ISBETWEEN(B10315, 20, 29), ""Young"", ""Other""))"),"Other")</f>
        <v>Other</v>
      </c>
    </row>
    <row r="10316" hidden="1">
      <c r="A10316" s="40">
        <v>28578.0</v>
      </c>
      <c r="B10316" s="39">
        <f t="shared" si="1"/>
        <v>43</v>
      </c>
      <c r="C10316" s="39" t="str">
        <f>IFERROR(__xludf.DUMMYFUNCTION("IF(ISBETWEEN(B10316,60,69), ""Old"", IF(ISBETWEEN(B10316, 20, 29), ""Young"", ""Other""))"),"Other")</f>
        <v>Other</v>
      </c>
    </row>
    <row r="10317" hidden="1">
      <c r="A10317" s="40">
        <v>28579.0</v>
      </c>
      <c r="B10317" s="39">
        <f t="shared" si="1"/>
        <v>43</v>
      </c>
      <c r="C10317" s="39" t="str">
        <f>IFERROR(__xludf.DUMMYFUNCTION("IF(ISBETWEEN(B10317,60,69), ""Old"", IF(ISBETWEEN(B10317, 20, 29), ""Young"", ""Other""))"),"Other")</f>
        <v>Other</v>
      </c>
    </row>
    <row r="10318" hidden="1">
      <c r="A10318" s="40">
        <v>28580.0</v>
      </c>
      <c r="B10318" s="39">
        <f t="shared" si="1"/>
        <v>43</v>
      </c>
      <c r="C10318" s="39" t="str">
        <f>IFERROR(__xludf.DUMMYFUNCTION("IF(ISBETWEEN(B10318,60,69), ""Old"", IF(ISBETWEEN(B10318, 20, 29), ""Young"", ""Other""))"),"Other")</f>
        <v>Other</v>
      </c>
    </row>
    <row r="10319" hidden="1">
      <c r="A10319" s="40">
        <v>28581.0</v>
      </c>
      <c r="B10319" s="39">
        <f t="shared" si="1"/>
        <v>43</v>
      </c>
      <c r="C10319" s="39" t="str">
        <f>IFERROR(__xludf.DUMMYFUNCTION("IF(ISBETWEEN(B10319,60,69), ""Old"", IF(ISBETWEEN(B10319, 20, 29), ""Young"", ""Other""))"),"Other")</f>
        <v>Other</v>
      </c>
    </row>
    <row r="10320" hidden="1">
      <c r="A10320" s="40">
        <v>28582.0</v>
      </c>
      <c r="B10320" s="39">
        <f t="shared" si="1"/>
        <v>43</v>
      </c>
      <c r="C10320" s="39" t="str">
        <f>IFERROR(__xludf.DUMMYFUNCTION("IF(ISBETWEEN(B10320,60,69), ""Old"", IF(ISBETWEEN(B10320, 20, 29), ""Young"", ""Other""))"),"Other")</f>
        <v>Other</v>
      </c>
    </row>
    <row r="10321" hidden="1">
      <c r="A10321" s="40">
        <v>28583.0</v>
      </c>
      <c r="B10321" s="39">
        <f t="shared" si="1"/>
        <v>43</v>
      </c>
      <c r="C10321" s="39" t="str">
        <f>IFERROR(__xludf.DUMMYFUNCTION("IF(ISBETWEEN(B10321,60,69), ""Old"", IF(ISBETWEEN(B10321, 20, 29), ""Young"", ""Other""))"),"Other")</f>
        <v>Other</v>
      </c>
    </row>
    <row r="10322" hidden="1">
      <c r="A10322" s="40">
        <v>28584.0</v>
      </c>
      <c r="B10322" s="39">
        <f t="shared" si="1"/>
        <v>43</v>
      </c>
      <c r="C10322" s="39" t="str">
        <f>IFERROR(__xludf.DUMMYFUNCTION("IF(ISBETWEEN(B10322,60,69), ""Old"", IF(ISBETWEEN(B10322, 20, 29), ""Young"", ""Other""))"),"Other")</f>
        <v>Other</v>
      </c>
    </row>
    <row r="10323" hidden="1">
      <c r="A10323" s="40">
        <v>28585.0</v>
      </c>
      <c r="B10323" s="39">
        <f t="shared" si="1"/>
        <v>43</v>
      </c>
      <c r="C10323" s="39" t="str">
        <f>IFERROR(__xludf.DUMMYFUNCTION("IF(ISBETWEEN(B10323,60,69), ""Old"", IF(ISBETWEEN(B10323, 20, 29), ""Young"", ""Other""))"),"Other")</f>
        <v>Other</v>
      </c>
    </row>
    <row r="10324" hidden="1">
      <c r="A10324" s="40">
        <v>28586.0</v>
      </c>
      <c r="B10324" s="39">
        <f t="shared" si="1"/>
        <v>43</v>
      </c>
      <c r="C10324" s="39" t="str">
        <f>IFERROR(__xludf.DUMMYFUNCTION("IF(ISBETWEEN(B10324,60,69), ""Old"", IF(ISBETWEEN(B10324, 20, 29), ""Young"", ""Other""))"),"Other")</f>
        <v>Other</v>
      </c>
    </row>
    <row r="10325" hidden="1">
      <c r="A10325" s="40">
        <v>28587.0</v>
      </c>
      <c r="B10325" s="39">
        <f t="shared" si="1"/>
        <v>43</v>
      </c>
      <c r="C10325" s="39" t="str">
        <f>IFERROR(__xludf.DUMMYFUNCTION("IF(ISBETWEEN(B10325,60,69), ""Old"", IF(ISBETWEEN(B10325, 20, 29), ""Young"", ""Other""))"),"Other")</f>
        <v>Other</v>
      </c>
    </row>
    <row r="10326" hidden="1">
      <c r="A10326" s="40">
        <v>28588.0</v>
      </c>
      <c r="B10326" s="39">
        <f t="shared" si="1"/>
        <v>43</v>
      </c>
      <c r="C10326" s="39" t="str">
        <f>IFERROR(__xludf.DUMMYFUNCTION("IF(ISBETWEEN(B10326,60,69), ""Old"", IF(ISBETWEEN(B10326, 20, 29), ""Young"", ""Other""))"),"Other")</f>
        <v>Other</v>
      </c>
    </row>
    <row r="10327" hidden="1">
      <c r="A10327" s="40">
        <v>28589.0</v>
      </c>
      <c r="B10327" s="39">
        <f t="shared" si="1"/>
        <v>43</v>
      </c>
      <c r="C10327" s="39" t="str">
        <f>IFERROR(__xludf.DUMMYFUNCTION("IF(ISBETWEEN(B10327,60,69), ""Old"", IF(ISBETWEEN(B10327, 20, 29), ""Young"", ""Other""))"),"Other")</f>
        <v>Other</v>
      </c>
    </row>
    <row r="10328" hidden="1">
      <c r="A10328" s="40">
        <v>28590.0</v>
      </c>
      <c r="B10328" s="39">
        <f t="shared" si="1"/>
        <v>43</v>
      </c>
      <c r="C10328" s="39" t="str">
        <f>IFERROR(__xludf.DUMMYFUNCTION("IF(ISBETWEEN(B10328,60,69), ""Old"", IF(ISBETWEEN(B10328, 20, 29), ""Young"", ""Other""))"),"Other")</f>
        <v>Other</v>
      </c>
    </row>
    <row r="10329" hidden="1">
      <c r="A10329" s="40">
        <v>28591.0</v>
      </c>
      <c r="B10329" s="39">
        <f t="shared" si="1"/>
        <v>43</v>
      </c>
      <c r="C10329" s="39" t="str">
        <f>IFERROR(__xludf.DUMMYFUNCTION("IF(ISBETWEEN(B10329,60,69), ""Old"", IF(ISBETWEEN(B10329, 20, 29), ""Young"", ""Other""))"),"Other")</f>
        <v>Other</v>
      </c>
    </row>
    <row r="10330" hidden="1">
      <c r="A10330" s="40">
        <v>28592.0</v>
      </c>
      <c r="B10330" s="39">
        <f t="shared" si="1"/>
        <v>43</v>
      </c>
      <c r="C10330" s="39" t="str">
        <f>IFERROR(__xludf.DUMMYFUNCTION("IF(ISBETWEEN(B10330,60,69), ""Old"", IF(ISBETWEEN(B10330, 20, 29), ""Young"", ""Other""))"),"Other")</f>
        <v>Other</v>
      </c>
    </row>
    <row r="10331" hidden="1">
      <c r="A10331" s="40">
        <v>28593.0</v>
      </c>
      <c r="B10331" s="39">
        <f t="shared" si="1"/>
        <v>43</v>
      </c>
      <c r="C10331" s="39" t="str">
        <f>IFERROR(__xludf.DUMMYFUNCTION("IF(ISBETWEEN(B10331,60,69), ""Old"", IF(ISBETWEEN(B10331, 20, 29), ""Young"", ""Other""))"),"Other")</f>
        <v>Other</v>
      </c>
    </row>
    <row r="10332" hidden="1">
      <c r="A10332" s="40">
        <v>28594.0</v>
      </c>
      <c r="B10332" s="39">
        <f t="shared" si="1"/>
        <v>43</v>
      </c>
      <c r="C10332" s="39" t="str">
        <f>IFERROR(__xludf.DUMMYFUNCTION("IF(ISBETWEEN(B10332,60,69), ""Old"", IF(ISBETWEEN(B10332, 20, 29), ""Young"", ""Other""))"),"Other")</f>
        <v>Other</v>
      </c>
    </row>
    <row r="10333" hidden="1">
      <c r="A10333" s="40">
        <v>28595.0</v>
      </c>
      <c r="B10333" s="39">
        <f t="shared" si="1"/>
        <v>43</v>
      </c>
      <c r="C10333" s="39" t="str">
        <f>IFERROR(__xludf.DUMMYFUNCTION("IF(ISBETWEEN(B10333,60,69), ""Old"", IF(ISBETWEEN(B10333, 20, 29), ""Young"", ""Other""))"),"Other")</f>
        <v>Other</v>
      </c>
    </row>
    <row r="10334" hidden="1">
      <c r="A10334" s="40">
        <v>28596.0</v>
      </c>
      <c r="B10334" s="39">
        <f t="shared" si="1"/>
        <v>43</v>
      </c>
      <c r="C10334" s="39" t="str">
        <f>IFERROR(__xludf.DUMMYFUNCTION("IF(ISBETWEEN(B10334,60,69), ""Old"", IF(ISBETWEEN(B10334, 20, 29), ""Young"", ""Other""))"),"Other")</f>
        <v>Other</v>
      </c>
    </row>
    <row r="10335" hidden="1">
      <c r="A10335" s="40">
        <v>28597.0</v>
      </c>
      <c r="B10335" s="39">
        <f t="shared" si="1"/>
        <v>43</v>
      </c>
      <c r="C10335" s="39" t="str">
        <f>IFERROR(__xludf.DUMMYFUNCTION("IF(ISBETWEEN(B10335,60,69), ""Old"", IF(ISBETWEEN(B10335, 20, 29), ""Young"", ""Other""))"),"Other")</f>
        <v>Other</v>
      </c>
    </row>
    <row r="10336" hidden="1">
      <c r="A10336" s="40">
        <v>28598.0</v>
      </c>
      <c r="B10336" s="39">
        <f t="shared" si="1"/>
        <v>43</v>
      </c>
      <c r="C10336" s="39" t="str">
        <f>IFERROR(__xludf.DUMMYFUNCTION("IF(ISBETWEEN(B10336,60,69), ""Old"", IF(ISBETWEEN(B10336, 20, 29), ""Young"", ""Other""))"),"Other")</f>
        <v>Other</v>
      </c>
    </row>
    <row r="10337" hidden="1">
      <c r="A10337" s="40">
        <v>28599.0</v>
      </c>
      <c r="B10337" s="39">
        <f t="shared" si="1"/>
        <v>43</v>
      </c>
      <c r="C10337" s="39" t="str">
        <f>IFERROR(__xludf.DUMMYFUNCTION("IF(ISBETWEEN(B10337,60,69), ""Old"", IF(ISBETWEEN(B10337, 20, 29), ""Young"", ""Other""))"),"Other")</f>
        <v>Other</v>
      </c>
    </row>
    <row r="10338" hidden="1">
      <c r="A10338" s="40">
        <v>28600.0</v>
      </c>
      <c r="B10338" s="39">
        <f t="shared" si="1"/>
        <v>43</v>
      </c>
      <c r="C10338" s="39" t="str">
        <f>IFERROR(__xludf.DUMMYFUNCTION("IF(ISBETWEEN(B10338,60,69), ""Old"", IF(ISBETWEEN(B10338, 20, 29), ""Young"", ""Other""))"),"Other")</f>
        <v>Other</v>
      </c>
    </row>
    <row r="10339" hidden="1">
      <c r="A10339" s="40">
        <v>28601.0</v>
      </c>
      <c r="B10339" s="39">
        <f t="shared" si="1"/>
        <v>43</v>
      </c>
      <c r="C10339" s="39" t="str">
        <f>IFERROR(__xludf.DUMMYFUNCTION("IF(ISBETWEEN(B10339,60,69), ""Old"", IF(ISBETWEEN(B10339, 20, 29), ""Young"", ""Other""))"),"Other")</f>
        <v>Other</v>
      </c>
    </row>
    <row r="10340" hidden="1">
      <c r="A10340" s="40">
        <v>28602.0</v>
      </c>
      <c r="B10340" s="39">
        <f t="shared" si="1"/>
        <v>43</v>
      </c>
      <c r="C10340" s="39" t="str">
        <f>IFERROR(__xludf.DUMMYFUNCTION("IF(ISBETWEEN(B10340,60,69), ""Old"", IF(ISBETWEEN(B10340, 20, 29), ""Young"", ""Other""))"),"Other")</f>
        <v>Other</v>
      </c>
    </row>
    <row r="10341" hidden="1">
      <c r="A10341" s="40">
        <v>28603.0</v>
      </c>
      <c r="B10341" s="39">
        <f t="shared" si="1"/>
        <v>43</v>
      </c>
      <c r="C10341" s="39" t="str">
        <f>IFERROR(__xludf.DUMMYFUNCTION("IF(ISBETWEEN(B10341,60,69), ""Old"", IF(ISBETWEEN(B10341, 20, 29), ""Young"", ""Other""))"),"Other")</f>
        <v>Other</v>
      </c>
    </row>
    <row r="10342" hidden="1">
      <c r="A10342" s="40">
        <v>28604.0</v>
      </c>
      <c r="B10342" s="39">
        <f t="shared" si="1"/>
        <v>43</v>
      </c>
      <c r="C10342" s="39" t="str">
        <f>IFERROR(__xludf.DUMMYFUNCTION("IF(ISBETWEEN(B10342,60,69), ""Old"", IF(ISBETWEEN(B10342, 20, 29), ""Young"", ""Other""))"),"Other")</f>
        <v>Other</v>
      </c>
    </row>
    <row r="10343" hidden="1">
      <c r="A10343" s="40">
        <v>28605.0</v>
      </c>
      <c r="B10343" s="39">
        <f t="shared" si="1"/>
        <v>43</v>
      </c>
      <c r="C10343" s="39" t="str">
        <f>IFERROR(__xludf.DUMMYFUNCTION("IF(ISBETWEEN(B10343,60,69), ""Old"", IF(ISBETWEEN(B10343, 20, 29), ""Young"", ""Other""))"),"Other")</f>
        <v>Other</v>
      </c>
    </row>
    <row r="10344" hidden="1">
      <c r="A10344" s="40">
        <v>28606.0</v>
      </c>
      <c r="B10344" s="39">
        <f t="shared" si="1"/>
        <v>43</v>
      </c>
      <c r="C10344" s="39" t="str">
        <f>IFERROR(__xludf.DUMMYFUNCTION("IF(ISBETWEEN(B10344,60,69), ""Old"", IF(ISBETWEEN(B10344, 20, 29), ""Young"", ""Other""))"),"Other")</f>
        <v>Other</v>
      </c>
    </row>
    <row r="10345" hidden="1">
      <c r="A10345" s="40">
        <v>28607.0</v>
      </c>
      <c r="B10345" s="39">
        <f t="shared" si="1"/>
        <v>43</v>
      </c>
      <c r="C10345" s="39" t="str">
        <f>IFERROR(__xludf.DUMMYFUNCTION("IF(ISBETWEEN(B10345,60,69), ""Old"", IF(ISBETWEEN(B10345, 20, 29), ""Young"", ""Other""))"),"Other")</f>
        <v>Other</v>
      </c>
    </row>
    <row r="10346" hidden="1">
      <c r="A10346" s="40">
        <v>28608.0</v>
      </c>
      <c r="B10346" s="39">
        <f t="shared" si="1"/>
        <v>43</v>
      </c>
      <c r="C10346" s="39" t="str">
        <f>IFERROR(__xludf.DUMMYFUNCTION("IF(ISBETWEEN(B10346,60,69), ""Old"", IF(ISBETWEEN(B10346, 20, 29), ""Young"", ""Other""))"),"Other")</f>
        <v>Other</v>
      </c>
    </row>
    <row r="10347" hidden="1">
      <c r="A10347" s="40">
        <v>28609.0</v>
      </c>
      <c r="B10347" s="39">
        <f t="shared" si="1"/>
        <v>43</v>
      </c>
      <c r="C10347" s="39" t="str">
        <f>IFERROR(__xludf.DUMMYFUNCTION("IF(ISBETWEEN(B10347,60,69), ""Old"", IF(ISBETWEEN(B10347, 20, 29), ""Young"", ""Other""))"),"Other")</f>
        <v>Other</v>
      </c>
    </row>
    <row r="10348" hidden="1">
      <c r="A10348" s="40">
        <v>28610.0</v>
      </c>
      <c r="B10348" s="39">
        <f t="shared" si="1"/>
        <v>43</v>
      </c>
      <c r="C10348" s="39" t="str">
        <f>IFERROR(__xludf.DUMMYFUNCTION("IF(ISBETWEEN(B10348,60,69), ""Old"", IF(ISBETWEEN(B10348, 20, 29), ""Young"", ""Other""))"),"Other")</f>
        <v>Other</v>
      </c>
    </row>
    <row r="10349" hidden="1">
      <c r="A10349" s="40">
        <v>28611.0</v>
      </c>
      <c r="B10349" s="39">
        <f t="shared" si="1"/>
        <v>43</v>
      </c>
      <c r="C10349" s="39" t="str">
        <f>IFERROR(__xludf.DUMMYFUNCTION("IF(ISBETWEEN(B10349,60,69), ""Old"", IF(ISBETWEEN(B10349, 20, 29), ""Young"", ""Other""))"),"Other")</f>
        <v>Other</v>
      </c>
    </row>
    <row r="10350" hidden="1">
      <c r="A10350" s="40">
        <v>28612.0</v>
      </c>
      <c r="B10350" s="39">
        <f t="shared" si="1"/>
        <v>43</v>
      </c>
      <c r="C10350" s="39" t="str">
        <f>IFERROR(__xludf.DUMMYFUNCTION("IF(ISBETWEEN(B10350,60,69), ""Old"", IF(ISBETWEEN(B10350, 20, 29), ""Young"", ""Other""))"),"Other")</f>
        <v>Other</v>
      </c>
    </row>
    <row r="10351" hidden="1">
      <c r="A10351" s="40">
        <v>28613.0</v>
      </c>
      <c r="B10351" s="39">
        <f t="shared" si="1"/>
        <v>43</v>
      </c>
      <c r="C10351" s="39" t="str">
        <f>IFERROR(__xludf.DUMMYFUNCTION("IF(ISBETWEEN(B10351,60,69), ""Old"", IF(ISBETWEEN(B10351, 20, 29), ""Young"", ""Other""))"),"Other")</f>
        <v>Other</v>
      </c>
    </row>
    <row r="10352" hidden="1">
      <c r="A10352" s="40">
        <v>28614.0</v>
      </c>
      <c r="B10352" s="39">
        <f t="shared" si="1"/>
        <v>43</v>
      </c>
      <c r="C10352" s="39" t="str">
        <f>IFERROR(__xludf.DUMMYFUNCTION("IF(ISBETWEEN(B10352,60,69), ""Old"", IF(ISBETWEEN(B10352, 20, 29), ""Young"", ""Other""))"),"Other")</f>
        <v>Other</v>
      </c>
    </row>
    <row r="10353" hidden="1">
      <c r="A10353" s="40">
        <v>28615.0</v>
      </c>
      <c r="B10353" s="39">
        <f t="shared" si="1"/>
        <v>43</v>
      </c>
      <c r="C10353" s="39" t="str">
        <f>IFERROR(__xludf.DUMMYFUNCTION("IF(ISBETWEEN(B10353,60,69), ""Old"", IF(ISBETWEEN(B10353, 20, 29), ""Young"", ""Other""))"),"Other")</f>
        <v>Other</v>
      </c>
    </row>
    <row r="10354" hidden="1">
      <c r="A10354" s="40">
        <v>28616.0</v>
      </c>
      <c r="B10354" s="39">
        <f t="shared" si="1"/>
        <v>43</v>
      </c>
      <c r="C10354" s="39" t="str">
        <f>IFERROR(__xludf.DUMMYFUNCTION("IF(ISBETWEEN(B10354,60,69), ""Old"", IF(ISBETWEEN(B10354, 20, 29), ""Young"", ""Other""))"),"Other")</f>
        <v>Other</v>
      </c>
    </row>
    <row r="10355" hidden="1">
      <c r="A10355" s="40">
        <v>28617.0</v>
      </c>
      <c r="B10355" s="39">
        <f t="shared" si="1"/>
        <v>43</v>
      </c>
      <c r="C10355" s="39" t="str">
        <f>IFERROR(__xludf.DUMMYFUNCTION("IF(ISBETWEEN(B10355,60,69), ""Old"", IF(ISBETWEEN(B10355, 20, 29), ""Young"", ""Other""))"),"Other")</f>
        <v>Other</v>
      </c>
    </row>
    <row r="10356" hidden="1">
      <c r="A10356" s="40">
        <v>28618.0</v>
      </c>
      <c r="B10356" s="39">
        <f t="shared" si="1"/>
        <v>43</v>
      </c>
      <c r="C10356" s="39" t="str">
        <f>IFERROR(__xludf.DUMMYFUNCTION("IF(ISBETWEEN(B10356,60,69), ""Old"", IF(ISBETWEEN(B10356, 20, 29), ""Young"", ""Other""))"),"Other")</f>
        <v>Other</v>
      </c>
    </row>
    <row r="10357" hidden="1">
      <c r="A10357" s="40">
        <v>28619.0</v>
      </c>
      <c r="B10357" s="39">
        <f t="shared" si="1"/>
        <v>43</v>
      </c>
      <c r="C10357" s="39" t="str">
        <f>IFERROR(__xludf.DUMMYFUNCTION("IF(ISBETWEEN(B10357,60,69), ""Old"", IF(ISBETWEEN(B10357, 20, 29), ""Young"", ""Other""))"),"Other")</f>
        <v>Other</v>
      </c>
    </row>
    <row r="10358" hidden="1">
      <c r="A10358" s="40">
        <v>28620.0</v>
      </c>
      <c r="B10358" s="39">
        <f t="shared" si="1"/>
        <v>43</v>
      </c>
      <c r="C10358" s="39" t="str">
        <f>IFERROR(__xludf.DUMMYFUNCTION("IF(ISBETWEEN(B10358,60,69), ""Old"", IF(ISBETWEEN(B10358, 20, 29), ""Young"", ""Other""))"),"Other")</f>
        <v>Other</v>
      </c>
    </row>
    <row r="10359" hidden="1">
      <c r="A10359" s="40">
        <v>28621.0</v>
      </c>
      <c r="B10359" s="39">
        <f t="shared" si="1"/>
        <v>43</v>
      </c>
      <c r="C10359" s="39" t="str">
        <f>IFERROR(__xludf.DUMMYFUNCTION("IF(ISBETWEEN(B10359,60,69), ""Old"", IF(ISBETWEEN(B10359, 20, 29), ""Young"", ""Other""))"),"Other")</f>
        <v>Other</v>
      </c>
    </row>
    <row r="10360" hidden="1">
      <c r="A10360" s="40">
        <v>28622.0</v>
      </c>
      <c r="B10360" s="39">
        <f t="shared" si="1"/>
        <v>43</v>
      </c>
      <c r="C10360" s="39" t="str">
        <f>IFERROR(__xludf.DUMMYFUNCTION("IF(ISBETWEEN(B10360,60,69), ""Old"", IF(ISBETWEEN(B10360, 20, 29), ""Young"", ""Other""))"),"Other")</f>
        <v>Other</v>
      </c>
    </row>
    <row r="10361" hidden="1">
      <c r="A10361" s="40">
        <v>28623.0</v>
      </c>
      <c r="B10361" s="39">
        <f t="shared" si="1"/>
        <v>43</v>
      </c>
      <c r="C10361" s="39" t="str">
        <f>IFERROR(__xludf.DUMMYFUNCTION("IF(ISBETWEEN(B10361,60,69), ""Old"", IF(ISBETWEEN(B10361, 20, 29), ""Young"", ""Other""))"),"Other")</f>
        <v>Other</v>
      </c>
    </row>
    <row r="10362" hidden="1">
      <c r="A10362" s="40">
        <v>28624.0</v>
      </c>
      <c r="B10362" s="39">
        <f t="shared" si="1"/>
        <v>43</v>
      </c>
      <c r="C10362" s="39" t="str">
        <f>IFERROR(__xludf.DUMMYFUNCTION("IF(ISBETWEEN(B10362,60,69), ""Old"", IF(ISBETWEEN(B10362, 20, 29), ""Young"", ""Other""))"),"Other")</f>
        <v>Other</v>
      </c>
    </row>
    <row r="10363" hidden="1">
      <c r="A10363" s="40">
        <v>28625.0</v>
      </c>
      <c r="B10363" s="39">
        <f t="shared" si="1"/>
        <v>43</v>
      </c>
      <c r="C10363" s="39" t="str">
        <f>IFERROR(__xludf.DUMMYFUNCTION("IF(ISBETWEEN(B10363,60,69), ""Old"", IF(ISBETWEEN(B10363, 20, 29), ""Young"", ""Other""))"),"Other")</f>
        <v>Other</v>
      </c>
    </row>
    <row r="10364" hidden="1">
      <c r="A10364" s="40">
        <v>28626.0</v>
      </c>
      <c r="B10364" s="39">
        <f t="shared" si="1"/>
        <v>43</v>
      </c>
      <c r="C10364" s="39" t="str">
        <f>IFERROR(__xludf.DUMMYFUNCTION("IF(ISBETWEEN(B10364,60,69), ""Old"", IF(ISBETWEEN(B10364, 20, 29), ""Young"", ""Other""))"),"Other")</f>
        <v>Other</v>
      </c>
    </row>
    <row r="10365" hidden="1">
      <c r="A10365" s="40">
        <v>28627.0</v>
      </c>
      <c r="B10365" s="39">
        <f t="shared" si="1"/>
        <v>43</v>
      </c>
      <c r="C10365" s="39" t="str">
        <f>IFERROR(__xludf.DUMMYFUNCTION("IF(ISBETWEEN(B10365,60,69), ""Old"", IF(ISBETWEEN(B10365, 20, 29), ""Young"", ""Other""))"),"Other")</f>
        <v>Other</v>
      </c>
    </row>
    <row r="10366" hidden="1">
      <c r="A10366" s="40">
        <v>28628.0</v>
      </c>
      <c r="B10366" s="39">
        <f t="shared" si="1"/>
        <v>43</v>
      </c>
      <c r="C10366" s="39" t="str">
        <f>IFERROR(__xludf.DUMMYFUNCTION("IF(ISBETWEEN(B10366,60,69), ""Old"", IF(ISBETWEEN(B10366, 20, 29), ""Young"", ""Other""))"),"Other")</f>
        <v>Other</v>
      </c>
    </row>
    <row r="10367" hidden="1">
      <c r="A10367" s="40">
        <v>28629.0</v>
      </c>
      <c r="B10367" s="39">
        <f t="shared" si="1"/>
        <v>43</v>
      </c>
      <c r="C10367" s="39" t="str">
        <f>IFERROR(__xludf.DUMMYFUNCTION("IF(ISBETWEEN(B10367,60,69), ""Old"", IF(ISBETWEEN(B10367, 20, 29), ""Young"", ""Other""))"),"Other")</f>
        <v>Other</v>
      </c>
    </row>
    <row r="10368" hidden="1">
      <c r="A10368" s="40">
        <v>28630.0</v>
      </c>
      <c r="B10368" s="39">
        <f t="shared" si="1"/>
        <v>43</v>
      </c>
      <c r="C10368" s="39" t="str">
        <f>IFERROR(__xludf.DUMMYFUNCTION("IF(ISBETWEEN(B10368,60,69), ""Old"", IF(ISBETWEEN(B10368, 20, 29), ""Young"", ""Other""))"),"Other")</f>
        <v>Other</v>
      </c>
    </row>
    <row r="10369" hidden="1">
      <c r="A10369" s="40">
        <v>28631.0</v>
      </c>
      <c r="B10369" s="39">
        <f t="shared" si="1"/>
        <v>43</v>
      </c>
      <c r="C10369" s="39" t="str">
        <f>IFERROR(__xludf.DUMMYFUNCTION("IF(ISBETWEEN(B10369,60,69), ""Old"", IF(ISBETWEEN(B10369, 20, 29), ""Young"", ""Other""))"),"Other")</f>
        <v>Other</v>
      </c>
    </row>
    <row r="10370" hidden="1">
      <c r="A10370" s="40">
        <v>28632.0</v>
      </c>
      <c r="B10370" s="39">
        <f t="shared" si="1"/>
        <v>43</v>
      </c>
      <c r="C10370" s="39" t="str">
        <f>IFERROR(__xludf.DUMMYFUNCTION("IF(ISBETWEEN(B10370,60,69), ""Old"", IF(ISBETWEEN(B10370, 20, 29), ""Young"", ""Other""))"),"Other")</f>
        <v>Other</v>
      </c>
    </row>
    <row r="10371" hidden="1">
      <c r="A10371" s="40">
        <v>28633.0</v>
      </c>
      <c r="B10371" s="39">
        <f t="shared" si="1"/>
        <v>43</v>
      </c>
      <c r="C10371" s="39" t="str">
        <f>IFERROR(__xludf.DUMMYFUNCTION("IF(ISBETWEEN(B10371,60,69), ""Old"", IF(ISBETWEEN(B10371, 20, 29), ""Young"", ""Other""))"),"Other")</f>
        <v>Other</v>
      </c>
    </row>
    <row r="10372" hidden="1">
      <c r="A10372" s="40">
        <v>28634.0</v>
      </c>
      <c r="B10372" s="39">
        <f t="shared" si="1"/>
        <v>43</v>
      </c>
      <c r="C10372" s="39" t="str">
        <f>IFERROR(__xludf.DUMMYFUNCTION("IF(ISBETWEEN(B10372,60,69), ""Old"", IF(ISBETWEEN(B10372, 20, 29), ""Young"", ""Other""))"),"Other")</f>
        <v>Other</v>
      </c>
    </row>
    <row r="10373" hidden="1">
      <c r="A10373" s="40">
        <v>28635.0</v>
      </c>
      <c r="B10373" s="39">
        <f t="shared" si="1"/>
        <v>43</v>
      </c>
      <c r="C10373" s="39" t="str">
        <f>IFERROR(__xludf.DUMMYFUNCTION("IF(ISBETWEEN(B10373,60,69), ""Old"", IF(ISBETWEEN(B10373, 20, 29), ""Young"", ""Other""))"),"Other")</f>
        <v>Other</v>
      </c>
    </row>
    <row r="10374" hidden="1">
      <c r="A10374" s="40">
        <v>28636.0</v>
      </c>
      <c r="B10374" s="39">
        <f t="shared" si="1"/>
        <v>43</v>
      </c>
      <c r="C10374" s="39" t="str">
        <f>IFERROR(__xludf.DUMMYFUNCTION("IF(ISBETWEEN(B10374,60,69), ""Old"", IF(ISBETWEEN(B10374, 20, 29), ""Young"", ""Other""))"),"Other")</f>
        <v>Other</v>
      </c>
    </row>
    <row r="10375" hidden="1">
      <c r="A10375" s="40">
        <v>28637.0</v>
      </c>
      <c r="B10375" s="39">
        <f t="shared" si="1"/>
        <v>43</v>
      </c>
      <c r="C10375" s="39" t="str">
        <f>IFERROR(__xludf.DUMMYFUNCTION("IF(ISBETWEEN(B10375,60,69), ""Old"", IF(ISBETWEEN(B10375, 20, 29), ""Young"", ""Other""))"),"Other")</f>
        <v>Other</v>
      </c>
    </row>
    <row r="10376" hidden="1">
      <c r="A10376" s="40">
        <v>28638.0</v>
      </c>
      <c r="B10376" s="39">
        <f t="shared" si="1"/>
        <v>43</v>
      </c>
      <c r="C10376" s="39" t="str">
        <f>IFERROR(__xludf.DUMMYFUNCTION("IF(ISBETWEEN(B10376,60,69), ""Old"", IF(ISBETWEEN(B10376, 20, 29), ""Young"", ""Other""))"),"Other")</f>
        <v>Other</v>
      </c>
    </row>
    <row r="10377" hidden="1">
      <c r="A10377" s="40">
        <v>28639.0</v>
      </c>
      <c r="B10377" s="39">
        <f t="shared" si="1"/>
        <v>43</v>
      </c>
      <c r="C10377" s="39" t="str">
        <f>IFERROR(__xludf.DUMMYFUNCTION("IF(ISBETWEEN(B10377,60,69), ""Old"", IF(ISBETWEEN(B10377, 20, 29), ""Young"", ""Other""))"),"Other")</f>
        <v>Other</v>
      </c>
    </row>
    <row r="10378" hidden="1">
      <c r="A10378" s="40">
        <v>28640.0</v>
      </c>
      <c r="B10378" s="39">
        <f t="shared" si="1"/>
        <v>43</v>
      </c>
      <c r="C10378" s="39" t="str">
        <f>IFERROR(__xludf.DUMMYFUNCTION("IF(ISBETWEEN(B10378,60,69), ""Old"", IF(ISBETWEEN(B10378, 20, 29), ""Young"", ""Other""))"),"Other")</f>
        <v>Other</v>
      </c>
    </row>
    <row r="10379" hidden="1">
      <c r="A10379" s="40">
        <v>28641.0</v>
      </c>
      <c r="B10379" s="39">
        <f t="shared" si="1"/>
        <v>43</v>
      </c>
      <c r="C10379" s="39" t="str">
        <f>IFERROR(__xludf.DUMMYFUNCTION("IF(ISBETWEEN(B10379,60,69), ""Old"", IF(ISBETWEEN(B10379, 20, 29), ""Young"", ""Other""))"),"Other")</f>
        <v>Other</v>
      </c>
    </row>
    <row r="10380" hidden="1">
      <c r="A10380" s="40">
        <v>28642.0</v>
      </c>
      <c r="B10380" s="39">
        <f t="shared" si="1"/>
        <v>43</v>
      </c>
      <c r="C10380" s="39" t="str">
        <f>IFERROR(__xludf.DUMMYFUNCTION("IF(ISBETWEEN(B10380,60,69), ""Old"", IF(ISBETWEEN(B10380, 20, 29), ""Young"", ""Other""))"),"Other")</f>
        <v>Other</v>
      </c>
    </row>
    <row r="10381" hidden="1">
      <c r="A10381" s="40">
        <v>28643.0</v>
      </c>
      <c r="B10381" s="39">
        <f t="shared" si="1"/>
        <v>43</v>
      </c>
      <c r="C10381" s="39" t="str">
        <f>IFERROR(__xludf.DUMMYFUNCTION("IF(ISBETWEEN(B10381,60,69), ""Old"", IF(ISBETWEEN(B10381, 20, 29), ""Young"", ""Other""))"),"Other")</f>
        <v>Other</v>
      </c>
    </row>
    <row r="10382" hidden="1">
      <c r="A10382" s="40">
        <v>28644.0</v>
      </c>
      <c r="B10382" s="39">
        <f t="shared" si="1"/>
        <v>43</v>
      </c>
      <c r="C10382" s="39" t="str">
        <f>IFERROR(__xludf.DUMMYFUNCTION("IF(ISBETWEEN(B10382,60,69), ""Old"", IF(ISBETWEEN(B10382, 20, 29), ""Young"", ""Other""))"),"Other")</f>
        <v>Other</v>
      </c>
    </row>
    <row r="10383" hidden="1">
      <c r="A10383" s="40">
        <v>28645.0</v>
      </c>
      <c r="B10383" s="39">
        <f t="shared" si="1"/>
        <v>43</v>
      </c>
      <c r="C10383" s="39" t="str">
        <f>IFERROR(__xludf.DUMMYFUNCTION("IF(ISBETWEEN(B10383,60,69), ""Old"", IF(ISBETWEEN(B10383, 20, 29), ""Young"", ""Other""))"),"Other")</f>
        <v>Other</v>
      </c>
    </row>
    <row r="10384" hidden="1">
      <c r="A10384" s="40">
        <v>28646.0</v>
      </c>
      <c r="B10384" s="39">
        <f t="shared" si="1"/>
        <v>43</v>
      </c>
      <c r="C10384" s="39" t="str">
        <f>IFERROR(__xludf.DUMMYFUNCTION("IF(ISBETWEEN(B10384,60,69), ""Old"", IF(ISBETWEEN(B10384, 20, 29), ""Young"", ""Other""))"),"Other")</f>
        <v>Other</v>
      </c>
    </row>
    <row r="10385" hidden="1">
      <c r="A10385" s="40">
        <v>28647.0</v>
      </c>
      <c r="B10385" s="39">
        <f t="shared" si="1"/>
        <v>43</v>
      </c>
      <c r="C10385" s="39" t="str">
        <f>IFERROR(__xludf.DUMMYFUNCTION("IF(ISBETWEEN(B10385,60,69), ""Old"", IF(ISBETWEEN(B10385, 20, 29), ""Young"", ""Other""))"),"Other")</f>
        <v>Other</v>
      </c>
    </row>
    <row r="10386" hidden="1">
      <c r="A10386" s="40">
        <v>28648.0</v>
      </c>
      <c r="B10386" s="39">
        <f t="shared" si="1"/>
        <v>43</v>
      </c>
      <c r="C10386" s="39" t="str">
        <f>IFERROR(__xludf.DUMMYFUNCTION("IF(ISBETWEEN(B10386,60,69), ""Old"", IF(ISBETWEEN(B10386, 20, 29), ""Young"", ""Other""))"),"Other")</f>
        <v>Other</v>
      </c>
    </row>
    <row r="10387" hidden="1">
      <c r="A10387" s="40">
        <v>28649.0</v>
      </c>
      <c r="B10387" s="39">
        <f t="shared" si="1"/>
        <v>43</v>
      </c>
      <c r="C10387" s="39" t="str">
        <f>IFERROR(__xludf.DUMMYFUNCTION("IF(ISBETWEEN(B10387,60,69), ""Old"", IF(ISBETWEEN(B10387, 20, 29), ""Young"", ""Other""))"),"Other")</f>
        <v>Other</v>
      </c>
    </row>
    <row r="10388" hidden="1">
      <c r="A10388" s="40">
        <v>28650.0</v>
      </c>
      <c r="B10388" s="39">
        <f t="shared" si="1"/>
        <v>43</v>
      </c>
      <c r="C10388" s="39" t="str">
        <f>IFERROR(__xludf.DUMMYFUNCTION("IF(ISBETWEEN(B10388,60,69), ""Old"", IF(ISBETWEEN(B10388, 20, 29), ""Young"", ""Other""))"),"Other")</f>
        <v>Other</v>
      </c>
    </row>
    <row r="10389" hidden="1">
      <c r="A10389" s="40">
        <v>28651.0</v>
      </c>
      <c r="B10389" s="39">
        <f t="shared" si="1"/>
        <v>43</v>
      </c>
      <c r="C10389" s="39" t="str">
        <f>IFERROR(__xludf.DUMMYFUNCTION("IF(ISBETWEEN(B10389,60,69), ""Old"", IF(ISBETWEEN(B10389, 20, 29), ""Young"", ""Other""))"),"Other")</f>
        <v>Other</v>
      </c>
    </row>
    <row r="10390" hidden="1">
      <c r="A10390" s="40">
        <v>28652.0</v>
      </c>
      <c r="B10390" s="39">
        <f t="shared" si="1"/>
        <v>43</v>
      </c>
      <c r="C10390" s="39" t="str">
        <f>IFERROR(__xludf.DUMMYFUNCTION("IF(ISBETWEEN(B10390,60,69), ""Old"", IF(ISBETWEEN(B10390, 20, 29), ""Young"", ""Other""))"),"Other")</f>
        <v>Other</v>
      </c>
    </row>
    <row r="10391" hidden="1">
      <c r="A10391" s="40">
        <v>28653.0</v>
      </c>
      <c r="B10391" s="39">
        <f t="shared" si="1"/>
        <v>43</v>
      </c>
      <c r="C10391" s="39" t="str">
        <f>IFERROR(__xludf.DUMMYFUNCTION("IF(ISBETWEEN(B10391,60,69), ""Old"", IF(ISBETWEEN(B10391, 20, 29), ""Young"", ""Other""))"),"Other")</f>
        <v>Other</v>
      </c>
    </row>
    <row r="10392" hidden="1">
      <c r="A10392" s="40">
        <v>28654.0</v>
      </c>
      <c r="B10392" s="39">
        <f t="shared" si="1"/>
        <v>43</v>
      </c>
      <c r="C10392" s="39" t="str">
        <f>IFERROR(__xludf.DUMMYFUNCTION("IF(ISBETWEEN(B10392,60,69), ""Old"", IF(ISBETWEEN(B10392, 20, 29), ""Young"", ""Other""))"),"Other")</f>
        <v>Other</v>
      </c>
    </row>
    <row r="10393" hidden="1">
      <c r="A10393" s="40">
        <v>28655.0</v>
      </c>
      <c r="B10393" s="39">
        <f t="shared" si="1"/>
        <v>43</v>
      </c>
      <c r="C10393" s="39" t="str">
        <f>IFERROR(__xludf.DUMMYFUNCTION("IF(ISBETWEEN(B10393,60,69), ""Old"", IF(ISBETWEEN(B10393, 20, 29), ""Young"", ""Other""))"),"Other")</f>
        <v>Other</v>
      </c>
    </row>
    <row r="10394" hidden="1">
      <c r="A10394" s="40">
        <v>28656.0</v>
      </c>
      <c r="B10394" s="39">
        <f t="shared" si="1"/>
        <v>43</v>
      </c>
      <c r="C10394" s="39" t="str">
        <f>IFERROR(__xludf.DUMMYFUNCTION("IF(ISBETWEEN(B10394,60,69), ""Old"", IF(ISBETWEEN(B10394, 20, 29), ""Young"", ""Other""))"),"Other")</f>
        <v>Other</v>
      </c>
    </row>
    <row r="10395" hidden="1">
      <c r="A10395" s="40">
        <v>28657.0</v>
      </c>
      <c r="B10395" s="39">
        <f t="shared" si="1"/>
        <v>43</v>
      </c>
      <c r="C10395" s="39" t="str">
        <f>IFERROR(__xludf.DUMMYFUNCTION("IF(ISBETWEEN(B10395,60,69), ""Old"", IF(ISBETWEEN(B10395, 20, 29), ""Young"", ""Other""))"),"Other")</f>
        <v>Other</v>
      </c>
    </row>
    <row r="10396" hidden="1">
      <c r="A10396" s="40">
        <v>28658.0</v>
      </c>
      <c r="B10396" s="39">
        <f t="shared" si="1"/>
        <v>43</v>
      </c>
      <c r="C10396" s="39" t="str">
        <f>IFERROR(__xludf.DUMMYFUNCTION("IF(ISBETWEEN(B10396,60,69), ""Old"", IF(ISBETWEEN(B10396, 20, 29), ""Young"", ""Other""))"),"Other")</f>
        <v>Other</v>
      </c>
    </row>
    <row r="10397" hidden="1">
      <c r="A10397" s="40">
        <v>28659.0</v>
      </c>
      <c r="B10397" s="39">
        <f t="shared" si="1"/>
        <v>43</v>
      </c>
      <c r="C10397" s="39" t="str">
        <f>IFERROR(__xludf.DUMMYFUNCTION("IF(ISBETWEEN(B10397,60,69), ""Old"", IF(ISBETWEEN(B10397, 20, 29), ""Young"", ""Other""))"),"Other")</f>
        <v>Other</v>
      </c>
    </row>
    <row r="10398" hidden="1">
      <c r="A10398" s="40">
        <v>28660.0</v>
      </c>
      <c r="B10398" s="39">
        <f t="shared" si="1"/>
        <v>43</v>
      </c>
      <c r="C10398" s="39" t="str">
        <f>IFERROR(__xludf.DUMMYFUNCTION("IF(ISBETWEEN(B10398,60,69), ""Old"", IF(ISBETWEEN(B10398, 20, 29), ""Young"", ""Other""))"),"Other")</f>
        <v>Other</v>
      </c>
    </row>
    <row r="10399" hidden="1">
      <c r="A10399" s="40">
        <v>28661.0</v>
      </c>
      <c r="B10399" s="39">
        <f t="shared" si="1"/>
        <v>43</v>
      </c>
      <c r="C10399" s="39" t="str">
        <f>IFERROR(__xludf.DUMMYFUNCTION("IF(ISBETWEEN(B10399,60,69), ""Old"", IF(ISBETWEEN(B10399, 20, 29), ""Young"", ""Other""))"),"Other")</f>
        <v>Other</v>
      </c>
    </row>
    <row r="10400" hidden="1">
      <c r="A10400" s="40">
        <v>28662.0</v>
      </c>
      <c r="B10400" s="39">
        <f t="shared" si="1"/>
        <v>43</v>
      </c>
      <c r="C10400" s="39" t="str">
        <f>IFERROR(__xludf.DUMMYFUNCTION("IF(ISBETWEEN(B10400,60,69), ""Old"", IF(ISBETWEEN(B10400, 20, 29), ""Young"", ""Other""))"),"Other")</f>
        <v>Other</v>
      </c>
    </row>
    <row r="10401" hidden="1">
      <c r="A10401" s="40">
        <v>28663.0</v>
      </c>
      <c r="B10401" s="39">
        <f t="shared" si="1"/>
        <v>43</v>
      </c>
      <c r="C10401" s="39" t="str">
        <f>IFERROR(__xludf.DUMMYFUNCTION("IF(ISBETWEEN(B10401,60,69), ""Old"", IF(ISBETWEEN(B10401, 20, 29), ""Young"", ""Other""))"),"Other")</f>
        <v>Other</v>
      </c>
    </row>
    <row r="10402" hidden="1">
      <c r="A10402" s="40">
        <v>28664.0</v>
      </c>
      <c r="B10402" s="39">
        <f t="shared" si="1"/>
        <v>43</v>
      </c>
      <c r="C10402" s="39" t="str">
        <f>IFERROR(__xludf.DUMMYFUNCTION("IF(ISBETWEEN(B10402,60,69), ""Old"", IF(ISBETWEEN(B10402, 20, 29), ""Young"", ""Other""))"),"Other")</f>
        <v>Other</v>
      </c>
    </row>
    <row r="10403" hidden="1">
      <c r="A10403" s="40">
        <v>28665.0</v>
      </c>
      <c r="B10403" s="39">
        <f t="shared" si="1"/>
        <v>43</v>
      </c>
      <c r="C10403" s="39" t="str">
        <f>IFERROR(__xludf.DUMMYFUNCTION("IF(ISBETWEEN(B10403,60,69), ""Old"", IF(ISBETWEEN(B10403, 20, 29), ""Young"", ""Other""))"),"Other")</f>
        <v>Other</v>
      </c>
    </row>
    <row r="10404" hidden="1">
      <c r="A10404" s="40">
        <v>28666.0</v>
      </c>
      <c r="B10404" s="39">
        <f t="shared" si="1"/>
        <v>43</v>
      </c>
      <c r="C10404" s="39" t="str">
        <f>IFERROR(__xludf.DUMMYFUNCTION("IF(ISBETWEEN(B10404,60,69), ""Old"", IF(ISBETWEEN(B10404, 20, 29), ""Young"", ""Other""))"),"Other")</f>
        <v>Other</v>
      </c>
    </row>
    <row r="10405" hidden="1">
      <c r="A10405" s="40">
        <v>28667.0</v>
      </c>
      <c r="B10405" s="39">
        <f t="shared" si="1"/>
        <v>43</v>
      </c>
      <c r="C10405" s="39" t="str">
        <f>IFERROR(__xludf.DUMMYFUNCTION("IF(ISBETWEEN(B10405,60,69), ""Old"", IF(ISBETWEEN(B10405, 20, 29), ""Young"", ""Other""))"),"Other")</f>
        <v>Other</v>
      </c>
    </row>
    <row r="10406" hidden="1">
      <c r="A10406" s="40">
        <v>28668.0</v>
      </c>
      <c r="B10406" s="39">
        <f t="shared" si="1"/>
        <v>43</v>
      </c>
      <c r="C10406" s="39" t="str">
        <f>IFERROR(__xludf.DUMMYFUNCTION("IF(ISBETWEEN(B10406,60,69), ""Old"", IF(ISBETWEEN(B10406, 20, 29), ""Young"", ""Other""))"),"Other")</f>
        <v>Other</v>
      </c>
    </row>
    <row r="10407" hidden="1">
      <c r="A10407" s="40">
        <v>28669.0</v>
      </c>
      <c r="B10407" s="39">
        <f t="shared" si="1"/>
        <v>43</v>
      </c>
      <c r="C10407" s="39" t="str">
        <f>IFERROR(__xludf.DUMMYFUNCTION("IF(ISBETWEEN(B10407,60,69), ""Old"", IF(ISBETWEEN(B10407, 20, 29), ""Young"", ""Other""))"),"Other")</f>
        <v>Other</v>
      </c>
    </row>
    <row r="10408" hidden="1">
      <c r="A10408" s="40">
        <v>28670.0</v>
      </c>
      <c r="B10408" s="39">
        <f t="shared" si="1"/>
        <v>43</v>
      </c>
      <c r="C10408" s="39" t="str">
        <f>IFERROR(__xludf.DUMMYFUNCTION("IF(ISBETWEEN(B10408,60,69), ""Old"", IF(ISBETWEEN(B10408, 20, 29), ""Young"", ""Other""))"),"Other")</f>
        <v>Other</v>
      </c>
    </row>
    <row r="10409" hidden="1">
      <c r="A10409" s="40">
        <v>28671.0</v>
      </c>
      <c r="B10409" s="39">
        <f t="shared" si="1"/>
        <v>43</v>
      </c>
      <c r="C10409" s="39" t="str">
        <f>IFERROR(__xludf.DUMMYFUNCTION("IF(ISBETWEEN(B10409,60,69), ""Old"", IF(ISBETWEEN(B10409, 20, 29), ""Young"", ""Other""))"),"Other")</f>
        <v>Other</v>
      </c>
    </row>
    <row r="10410" hidden="1">
      <c r="A10410" s="40">
        <v>28672.0</v>
      </c>
      <c r="B10410" s="39">
        <f t="shared" si="1"/>
        <v>43</v>
      </c>
      <c r="C10410" s="39" t="str">
        <f>IFERROR(__xludf.DUMMYFUNCTION("IF(ISBETWEEN(B10410,60,69), ""Old"", IF(ISBETWEEN(B10410, 20, 29), ""Young"", ""Other""))"),"Other")</f>
        <v>Other</v>
      </c>
    </row>
    <row r="10411" hidden="1">
      <c r="A10411" s="40">
        <v>28673.0</v>
      </c>
      <c r="B10411" s="39">
        <f t="shared" si="1"/>
        <v>43</v>
      </c>
      <c r="C10411" s="39" t="str">
        <f>IFERROR(__xludf.DUMMYFUNCTION("IF(ISBETWEEN(B10411,60,69), ""Old"", IF(ISBETWEEN(B10411, 20, 29), ""Young"", ""Other""))"),"Other")</f>
        <v>Other</v>
      </c>
    </row>
    <row r="10412" hidden="1">
      <c r="A10412" s="40">
        <v>28674.0</v>
      </c>
      <c r="B10412" s="39">
        <f t="shared" si="1"/>
        <v>43</v>
      </c>
      <c r="C10412" s="39" t="str">
        <f>IFERROR(__xludf.DUMMYFUNCTION("IF(ISBETWEEN(B10412,60,69), ""Old"", IF(ISBETWEEN(B10412, 20, 29), ""Young"", ""Other""))"),"Other")</f>
        <v>Other</v>
      </c>
    </row>
    <row r="10413" hidden="1">
      <c r="A10413" s="40">
        <v>28675.0</v>
      </c>
      <c r="B10413" s="39">
        <f t="shared" si="1"/>
        <v>43</v>
      </c>
      <c r="C10413" s="39" t="str">
        <f>IFERROR(__xludf.DUMMYFUNCTION("IF(ISBETWEEN(B10413,60,69), ""Old"", IF(ISBETWEEN(B10413, 20, 29), ""Young"", ""Other""))"),"Other")</f>
        <v>Other</v>
      </c>
    </row>
    <row r="10414" hidden="1">
      <c r="A10414" s="40">
        <v>28676.0</v>
      </c>
      <c r="B10414" s="39">
        <f t="shared" si="1"/>
        <v>43</v>
      </c>
      <c r="C10414" s="39" t="str">
        <f>IFERROR(__xludf.DUMMYFUNCTION("IF(ISBETWEEN(B10414,60,69), ""Old"", IF(ISBETWEEN(B10414, 20, 29), ""Young"", ""Other""))"),"Other")</f>
        <v>Other</v>
      </c>
    </row>
    <row r="10415" hidden="1">
      <c r="A10415" s="40">
        <v>28677.0</v>
      </c>
      <c r="B10415" s="39">
        <f t="shared" si="1"/>
        <v>43</v>
      </c>
      <c r="C10415" s="39" t="str">
        <f>IFERROR(__xludf.DUMMYFUNCTION("IF(ISBETWEEN(B10415,60,69), ""Old"", IF(ISBETWEEN(B10415, 20, 29), ""Young"", ""Other""))"),"Other")</f>
        <v>Other</v>
      </c>
    </row>
    <row r="10416" hidden="1">
      <c r="A10416" s="40">
        <v>28678.0</v>
      </c>
      <c r="B10416" s="39">
        <f t="shared" si="1"/>
        <v>43</v>
      </c>
      <c r="C10416" s="39" t="str">
        <f>IFERROR(__xludf.DUMMYFUNCTION("IF(ISBETWEEN(B10416,60,69), ""Old"", IF(ISBETWEEN(B10416, 20, 29), ""Young"", ""Other""))"),"Other")</f>
        <v>Other</v>
      </c>
    </row>
    <row r="10417" hidden="1">
      <c r="A10417" s="40">
        <v>28679.0</v>
      </c>
      <c r="B10417" s="39">
        <f t="shared" si="1"/>
        <v>43</v>
      </c>
      <c r="C10417" s="39" t="str">
        <f>IFERROR(__xludf.DUMMYFUNCTION("IF(ISBETWEEN(B10417,60,69), ""Old"", IF(ISBETWEEN(B10417, 20, 29), ""Young"", ""Other""))"),"Other")</f>
        <v>Other</v>
      </c>
    </row>
    <row r="10418" hidden="1">
      <c r="A10418" s="40">
        <v>28680.0</v>
      </c>
      <c r="B10418" s="39">
        <f t="shared" si="1"/>
        <v>43</v>
      </c>
      <c r="C10418" s="39" t="str">
        <f>IFERROR(__xludf.DUMMYFUNCTION("IF(ISBETWEEN(B10418,60,69), ""Old"", IF(ISBETWEEN(B10418, 20, 29), ""Young"", ""Other""))"),"Other")</f>
        <v>Other</v>
      </c>
    </row>
    <row r="10419" hidden="1">
      <c r="A10419" s="40">
        <v>28681.0</v>
      </c>
      <c r="B10419" s="39">
        <f t="shared" si="1"/>
        <v>43</v>
      </c>
      <c r="C10419" s="39" t="str">
        <f>IFERROR(__xludf.DUMMYFUNCTION("IF(ISBETWEEN(B10419,60,69), ""Old"", IF(ISBETWEEN(B10419, 20, 29), ""Young"", ""Other""))"),"Other")</f>
        <v>Other</v>
      </c>
    </row>
    <row r="10420" hidden="1">
      <c r="A10420" s="40">
        <v>28682.0</v>
      </c>
      <c r="B10420" s="39">
        <f t="shared" si="1"/>
        <v>43</v>
      </c>
      <c r="C10420" s="39" t="str">
        <f>IFERROR(__xludf.DUMMYFUNCTION("IF(ISBETWEEN(B10420,60,69), ""Old"", IF(ISBETWEEN(B10420, 20, 29), ""Young"", ""Other""))"),"Other")</f>
        <v>Other</v>
      </c>
    </row>
    <row r="10421" hidden="1">
      <c r="A10421" s="40">
        <v>28683.0</v>
      </c>
      <c r="B10421" s="39">
        <f t="shared" si="1"/>
        <v>43</v>
      </c>
      <c r="C10421" s="39" t="str">
        <f>IFERROR(__xludf.DUMMYFUNCTION("IF(ISBETWEEN(B10421,60,69), ""Old"", IF(ISBETWEEN(B10421, 20, 29), ""Young"", ""Other""))"),"Other")</f>
        <v>Other</v>
      </c>
    </row>
    <row r="10422" hidden="1">
      <c r="A10422" s="40">
        <v>28684.0</v>
      </c>
      <c r="B10422" s="39">
        <f t="shared" si="1"/>
        <v>43</v>
      </c>
      <c r="C10422" s="39" t="str">
        <f>IFERROR(__xludf.DUMMYFUNCTION("IF(ISBETWEEN(B10422,60,69), ""Old"", IF(ISBETWEEN(B10422, 20, 29), ""Young"", ""Other""))"),"Other")</f>
        <v>Other</v>
      </c>
    </row>
    <row r="10423" hidden="1">
      <c r="A10423" s="40">
        <v>28685.0</v>
      </c>
      <c r="B10423" s="39">
        <f t="shared" si="1"/>
        <v>43</v>
      </c>
      <c r="C10423" s="39" t="str">
        <f>IFERROR(__xludf.DUMMYFUNCTION("IF(ISBETWEEN(B10423,60,69), ""Old"", IF(ISBETWEEN(B10423, 20, 29), ""Young"", ""Other""))"),"Other")</f>
        <v>Other</v>
      </c>
    </row>
    <row r="10424" hidden="1">
      <c r="A10424" s="40">
        <v>28686.0</v>
      </c>
      <c r="B10424" s="39">
        <f t="shared" si="1"/>
        <v>43</v>
      </c>
      <c r="C10424" s="39" t="str">
        <f>IFERROR(__xludf.DUMMYFUNCTION("IF(ISBETWEEN(B10424,60,69), ""Old"", IF(ISBETWEEN(B10424, 20, 29), ""Young"", ""Other""))"),"Other")</f>
        <v>Other</v>
      </c>
    </row>
    <row r="10425" hidden="1">
      <c r="A10425" s="40">
        <v>28687.0</v>
      </c>
      <c r="B10425" s="39">
        <f t="shared" si="1"/>
        <v>43</v>
      </c>
      <c r="C10425" s="39" t="str">
        <f>IFERROR(__xludf.DUMMYFUNCTION("IF(ISBETWEEN(B10425,60,69), ""Old"", IF(ISBETWEEN(B10425, 20, 29), ""Young"", ""Other""))"),"Other")</f>
        <v>Other</v>
      </c>
    </row>
    <row r="10426" hidden="1">
      <c r="A10426" s="40">
        <v>28688.0</v>
      </c>
      <c r="B10426" s="39">
        <f t="shared" si="1"/>
        <v>43</v>
      </c>
      <c r="C10426" s="39" t="str">
        <f>IFERROR(__xludf.DUMMYFUNCTION("IF(ISBETWEEN(B10426,60,69), ""Old"", IF(ISBETWEEN(B10426, 20, 29), ""Young"", ""Other""))"),"Other")</f>
        <v>Other</v>
      </c>
    </row>
    <row r="10427" hidden="1">
      <c r="A10427" s="40">
        <v>28689.0</v>
      </c>
      <c r="B10427" s="39">
        <f t="shared" si="1"/>
        <v>43</v>
      </c>
      <c r="C10427" s="39" t="str">
        <f>IFERROR(__xludf.DUMMYFUNCTION("IF(ISBETWEEN(B10427,60,69), ""Old"", IF(ISBETWEEN(B10427, 20, 29), ""Young"", ""Other""))"),"Other")</f>
        <v>Other</v>
      </c>
    </row>
    <row r="10428" hidden="1">
      <c r="A10428" s="40">
        <v>28690.0</v>
      </c>
      <c r="B10428" s="39">
        <f t="shared" si="1"/>
        <v>43</v>
      </c>
      <c r="C10428" s="39" t="str">
        <f>IFERROR(__xludf.DUMMYFUNCTION("IF(ISBETWEEN(B10428,60,69), ""Old"", IF(ISBETWEEN(B10428, 20, 29), ""Young"", ""Other""))"),"Other")</f>
        <v>Other</v>
      </c>
    </row>
    <row r="10429" hidden="1">
      <c r="A10429" s="40">
        <v>28691.0</v>
      </c>
      <c r="B10429" s="39">
        <f t="shared" si="1"/>
        <v>43</v>
      </c>
      <c r="C10429" s="39" t="str">
        <f>IFERROR(__xludf.DUMMYFUNCTION("IF(ISBETWEEN(B10429,60,69), ""Old"", IF(ISBETWEEN(B10429, 20, 29), ""Young"", ""Other""))"),"Other")</f>
        <v>Other</v>
      </c>
    </row>
    <row r="10430" hidden="1">
      <c r="A10430" s="40">
        <v>28692.0</v>
      </c>
      <c r="B10430" s="39">
        <f t="shared" si="1"/>
        <v>43</v>
      </c>
      <c r="C10430" s="39" t="str">
        <f>IFERROR(__xludf.DUMMYFUNCTION("IF(ISBETWEEN(B10430,60,69), ""Old"", IF(ISBETWEEN(B10430, 20, 29), ""Young"", ""Other""))"),"Other")</f>
        <v>Other</v>
      </c>
    </row>
    <row r="10431" hidden="1">
      <c r="A10431" s="40">
        <v>28693.0</v>
      </c>
      <c r="B10431" s="39">
        <f t="shared" si="1"/>
        <v>43</v>
      </c>
      <c r="C10431" s="39" t="str">
        <f>IFERROR(__xludf.DUMMYFUNCTION("IF(ISBETWEEN(B10431,60,69), ""Old"", IF(ISBETWEEN(B10431, 20, 29), ""Young"", ""Other""))"),"Other")</f>
        <v>Other</v>
      </c>
    </row>
    <row r="10432" hidden="1">
      <c r="A10432" s="40">
        <v>28694.0</v>
      </c>
      <c r="B10432" s="39">
        <f t="shared" si="1"/>
        <v>43</v>
      </c>
      <c r="C10432" s="39" t="str">
        <f>IFERROR(__xludf.DUMMYFUNCTION("IF(ISBETWEEN(B10432,60,69), ""Old"", IF(ISBETWEEN(B10432, 20, 29), ""Young"", ""Other""))"),"Other")</f>
        <v>Other</v>
      </c>
    </row>
    <row r="10433" hidden="1">
      <c r="A10433" s="40">
        <v>28695.0</v>
      </c>
      <c r="B10433" s="39">
        <f t="shared" si="1"/>
        <v>43</v>
      </c>
      <c r="C10433" s="39" t="str">
        <f>IFERROR(__xludf.DUMMYFUNCTION("IF(ISBETWEEN(B10433,60,69), ""Old"", IF(ISBETWEEN(B10433, 20, 29), ""Young"", ""Other""))"),"Other")</f>
        <v>Other</v>
      </c>
    </row>
    <row r="10434" hidden="1">
      <c r="A10434" s="40">
        <v>28696.0</v>
      </c>
      <c r="B10434" s="39">
        <f t="shared" si="1"/>
        <v>43</v>
      </c>
      <c r="C10434" s="39" t="str">
        <f>IFERROR(__xludf.DUMMYFUNCTION("IF(ISBETWEEN(B10434,60,69), ""Old"", IF(ISBETWEEN(B10434, 20, 29), ""Young"", ""Other""))"),"Other")</f>
        <v>Other</v>
      </c>
    </row>
    <row r="10435" hidden="1">
      <c r="A10435" s="40">
        <v>28697.0</v>
      </c>
      <c r="B10435" s="39">
        <f t="shared" si="1"/>
        <v>43</v>
      </c>
      <c r="C10435" s="39" t="str">
        <f>IFERROR(__xludf.DUMMYFUNCTION("IF(ISBETWEEN(B10435,60,69), ""Old"", IF(ISBETWEEN(B10435, 20, 29), ""Young"", ""Other""))"),"Other")</f>
        <v>Other</v>
      </c>
    </row>
    <row r="10436" hidden="1">
      <c r="A10436" s="40">
        <v>28698.0</v>
      </c>
      <c r="B10436" s="39">
        <f t="shared" si="1"/>
        <v>43</v>
      </c>
      <c r="C10436" s="39" t="str">
        <f>IFERROR(__xludf.DUMMYFUNCTION("IF(ISBETWEEN(B10436,60,69), ""Old"", IF(ISBETWEEN(B10436, 20, 29), ""Young"", ""Other""))"),"Other")</f>
        <v>Other</v>
      </c>
    </row>
    <row r="10437" hidden="1">
      <c r="A10437" s="40">
        <v>28699.0</v>
      </c>
      <c r="B10437" s="39">
        <f t="shared" si="1"/>
        <v>43</v>
      </c>
      <c r="C10437" s="39" t="str">
        <f>IFERROR(__xludf.DUMMYFUNCTION("IF(ISBETWEEN(B10437,60,69), ""Old"", IF(ISBETWEEN(B10437, 20, 29), ""Young"", ""Other""))"),"Other")</f>
        <v>Other</v>
      </c>
    </row>
    <row r="10438" hidden="1">
      <c r="A10438" s="40">
        <v>28700.0</v>
      </c>
      <c r="B10438" s="39">
        <f t="shared" si="1"/>
        <v>43</v>
      </c>
      <c r="C10438" s="39" t="str">
        <f>IFERROR(__xludf.DUMMYFUNCTION("IF(ISBETWEEN(B10438,60,69), ""Old"", IF(ISBETWEEN(B10438, 20, 29), ""Young"", ""Other""))"),"Other")</f>
        <v>Other</v>
      </c>
    </row>
    <row r="10439" hidden="1">
      <c r="A10439" s="40">
        <v>28701.0</v>
      </c>
      <c r="B10439" s="39">
        <f t="shared" si="1"/>
        <v>43</v>
      </c>
      <c r="C10439" s="39" t="str">
        <f>IFERROR(__xludf.DUMMYFUNCTION("IF(ISBETWEEN(B10439,60,69), ""Old"", IF(ISBETWEEN(B10439, 20, 29), ""Young"", ""Other""))"),"Other")</f>
        <v>Other</v>
      </c>
    </row>
    <row r="10440" hidden="1">
      <c r="A10440" s="40">
        <v>28702.0</v>
      </c>
      <c r="B10440" s="39">
        <f t="shared" si="1"/>
        <v>43</v>
      </c>
      <c r="C10440" s="39" t="str">
        <f>IFERROR(__xludf.DUMMYFUNCTION("IF(ISBETWEEN(B10440,60,69), ""Old"", IF(ISBETWEEN(B10440, 20, 29), ""Young"", ""Other""))"),"Other")</f>
        <v>Other</v>
      </c>
    </row>
    <row r="10441" hidden="1">
      <c r="A10441" s="40">
        <v>28703.0</v>
      </c>
      <c r="B10441" s="39">
        <f t="shared" si="1"/>
        <v>43</v>
      </c>
      <c r="C10441" s="39" t="str">
        <f>IFERROR(__xludf.DUMMYFUNCTION("IF(ISBETWEEN(B10441,60,69), ""Old"", IF(ISBETWEEN(B10441, 20, 29), ""Young"", ""Other""))"),"Other")</f>
        <v>Other</v>
      </c>
    </row>
    <row r="10442" hidden="1">
      <c r="A10442" s="40">
        <v>28704.0</v>
      </c>
      <c r="B10442" s="39">
        <f t="shared" si="1"/>
        <v>43</v>
      </c>
      <c r="C10442" s="39" t="str">
        <f>IFERROR(__xludf.DUMMYFUNCTION("IF(ISBETWEEN(B10442,60,69), ""Old"", IF(ISBETWEEN(B10442, 20, 29), ""Young"", ""Other""))"),"Other")</f>
        <v>Other</v>
      </c>
    </row>
    <row r="10443" hidden="1">
      <c r="A10443" s="40">
        <v>28705.0</v>
      </c>
      <c r="B10443" s="39">
        <f t="shared" si="1"/>
        <v>43</v>
      </c>
      <c r="C10443" s="39" t="str">
        <f>IFERROR(__xludf.DUMMYFUNCTION("IF(ISBETWEEN(B10443,60,69), ""Old"", IF(ISBETWEEN(B10443, 20, 29), ""Young"", ""Other""))"),"Other")</f>
        <v>Other</v>
      </c>
    </row>
    <row r="10444" hidden="1">
      <c r="A10444" s="40">
        <v>28706.0</v>
      </c>
      <c r="B10444" s="39">
        <f t="shared" si="1"/>
        <v>43</v>
      </c>
      <c r="C10444" s="39" t="str">
        <f>IFERROR(__xludf.DUMMYFUNCTION("IF(ISBETWEEN(B10444,60,69), ""Old"", IF(ISBETWEEN(B10444, 20, 29), ""Young"", ""Other""))"),"Other")</f>
        <v>Other</v>
      </c>
    </row>
    <row r="10445" hidden="1">
      <c r="A10445" s="40">
        <v>28707.0</v>
      </c>
      <c r="B10445" s="39">
        <f t="shared" si="1"/>
        <v>43</v>
      </c>
      <c r="C10445" s="39" t="str">
        <f>IFERROR(__xludf.DUMMYFUNCTION("IF(ISBETWEEN(B10445,60,69), ""Old"", IF(ISBETWEEN(B10445, 20, 29), ""Young"", ""Other""))"),"Other")</f>
        <v>Other</v>
      </c>
    </row>
    <row r="10446" hidden="1">
      <c r="A10446" s="40">
        <v>28708.0</v>
      </c>
      <c r="B10446" s="39">
        <f t="shared" si="1"/>
        <v>43</v>
      </c>
      <c r="C10446" s="39" t="str">
        <f>IFERROR(__xludf.DUMMYFUNCTION("IF(ISBETWEEN(B10446,60,69), ""Old"", IF(ISBETWEEN(B10446, 20, 29), ""Young"", ""Other""))"),"Other")</f>
        <v>Other</v>
      </c>
    </row>
    <row r="10447" hidden="1">
      <c r="A10447" s="40">
        <v>28709.0</v>
      </c>
      <c r="B10447" s="39">
        <f t="shared" si="1"/>
        <v>43</v>
      </c>
      <c r="C10447" s="39" t="str">
        <f>IFERROR(__xludf.DUMMYFUNCTION("IF(ISBETWEEN(B10447,60,69), ""Old"", IF(ISBETWEEN(B10447, 20, 29), ""Young"", ""Other""))"),"Other")</f>
        <v>Other</v>
      </c>
    </row>
    <row r="10448" hidden="1">
      <c r="A10448" s="40">
        <v>28710.0</v>
      </c>
      <c r="B10448" s="39">
        <f t="shared" si="1"/>
        <v>43</v>
      </c>
      <c r="C10448" s="39" t="str">
        <f>IFERROR(__xludf.DUMMYFUNCTION("IF(ISBETWEEN(B10448,60,69), ""Old"", IF(ISBETWEEN(B10448, 20, 29), ""Young"", ""Other""))"),"Other")</f>
        <v>Other</v>
      </c>
    </row>
    <row r="10449" hidden="1">
      <c r="A10449" s="40">
        <v>28711.0</v>
      </c>
      <c r="B10449" s="39">
        <f t="shared" si="1"/>
        <v>43</v>
      </c>
      <c r="C10449" s="39" t="str">
        <f>IFERROR(__xludf.DUMMYFUNCTION("IF(ISBETWEEN(B10449,60,69), ""Old"", IF(ISBETWEEN(B10449, 20, 29), ""Young"", ""Other""))"),"Other")</f>
        <v>Other</v>
      </c>
    </row>
    <row r="10450" hidden="1">
      <c r="A10450" s="40">
        <v>28712.0</v>
      </c>
      <c r="B10450" s="39">
        <f t="shared" si="1"/>
        <v>43</v>
      </c>
      <c r="C10450" s="39" t="str">
        <f>IFERROR(__xludf.DUMMYFUNCTION("IF(ISBETWEEN(B10450,60,69), ""Old"", IF(ISBETWEEN(B10450, 20, 29), ""Young"", ""Other""))"),"Other")</f>
        <v>Other</v>
      </c>
    </row>
    <row r="10451" hidden="1">
      <c r="A10451" s="40">
        <v>28713.0</v>
      </c>
      <c r="B10451" s="39">
        <f t="shared" si="1"/>
        <v>43</v>
      </c>
      <c r="C10451" s="39" t="str">
        <f>IFERROR(__xludf.DUMMYFUNCTION("IF(ISBETWEEN(B10451,60,69), ""Old"", IF(ISBETWEEN(B10451, 20, 29), ""Young"", ""Other""))"),"Other")</f>
        <v>Other</v>
      </c>
    </row>
    <row r="10452" hidden="1">
      <c r="A10452" s="40">
        <v>28714.0</v>
      </c>
      <c r="B10452" s="39">
        <f t="shared" si="1"/>
        <v>43</v>
      </c>
      <c r="C10452" s="39" t="str">
        <f>IFERROR(__xludf.DUMMYFUNCTION("IF(ISBETWEEN(B10452,60,69), ""Old"", IF(ISBETWEEN(B10452, 20, 29), ""Young"", ""Other""))"),"Other")</f>
        <v>Other</v>
      </c>
    </row>
    <row r="10453" hidden="1">
      <c r="A10453" s="40">
        <v>28715.0</v>
      </c>
      <c r="B10453" s="39">
        <f t="shared" si="1"/>
        <v>43</v>
      </c>
      <c r="C10453" s="39" t="str">
        <f>IFERROR(__xludf.DUMMYFUNCTION("IF(ISBETWEEN(B10453,60,69), ""Old"", IF(ISBETWEEN(B10453, 20, 29), ""Young"", ""Other""))"),"Other")</f>
        <v>Other</v>
      </c>
    </row>
    <row r="10454" hidden="1">
      <c r="A10454" s="40">
        <v>28716.0</v>
      </c>
      <c r="B10454" s="39">
        <f t="shared" si="1"/>
        <v>43</v>
      </c>
      <c r="C10454" s="39" t="str">
        <f>IFERROR(__xludf.DUMMYFUNCTION("IF(ISBETWEEN(B10454,60,69), ""Old"", IF(ISBETWEEN(B10454, 20, 29), ""Young"", ""Other""))"),"Other")</f>
        <v>Other</v>
      </c>
    </row>
    <row r="10455" hidden="1">
      <c r="A10455" s="40">
        <v>28717.0</v>
      </c>
      <c r="B10455" s="39">
        <f t="shared" si="1"/>
        <v>43</v>
      </c>
      <c r="C10455" s="39" t="str">
        <f>IFERROR(__xludf.DUMMYFUNCTION("IF(ISBETWEEN(B10455,60,69), ""Old"", IF(ISBETWEEN(B10455, 20, 29), ""Young"", ""Other""))"),"Other")</f>
        <v>Other</v>
      </c>
    </row>
    <row r="10456" hidden="1">
      <c r="A10456" s="40">
        <v>28718.0</v>
      </c>
      <c r="B10456" s="39">
        <f t="shared" si="1"/>
        <v>43</v>
      </c>
      <c r="C10456" s="39" t="str">
        <f>IFERROR(__xludf.DUMMYFUNCTION("IF(ISBETWEEN(B10456,60,69), ""Old"", IF(ISBETWEEN(B10456, 20, 29), ""Young"", ""Other""))"),"Other")</f>
        <v>Other</v>
      </c>
    </row>
    <row r="10457" hidden="1">
      <c r="A10457" s="40">
        <v>28719.0</v>
      </c>
      <c r="B10457" s="39">
        <f t="shared" si="1"/>
        <v>43</v>
      </c>
      <c r="C10457" s="39" t="str">
        <f>IFERROR(__xludf.DUMMYFUNCTION("IF(ISBETWEEN(B10457,60,69), ""Old"", IF(ISBETWEEN(B10457, 20, 29), ""Young"", ""Other""))"),"Other")</f>
        <v>Other</v>
      </c>
    </row>
    <row r="10458" hidden="1">
      <c r="A10458" s="40">
        <v>28720.0</v>
      </c>
      <c r="B10458" s="39">
        <f t="shared" si="1"/>
        <v>43</v>
      </c>
      <c r="C10458" s="39" t="str">
        <f>IFERROR(__xludf.DUMMYFUNCTION("IF(ISBETWEEN(B10458,60,69), ""Old"", IF(ISBETWEEN(B10458, 20, 29), ""Young"", ""Other""))"),"Other")</f>
        <v>Other</v>
      </c>
    </row>
    <row r="10459" hidden="1">
      <c r="A10459" s="40">
        <v>28721.0</v>
      </c>
      <c r="B10459" s="39">
        <f t="shared" si="1"/>
        <v>43</v>
      </c>
      <c r="C10459" s="39" t="str">
        <f>IFERROR(__xludf.DUMMYFUNCTION("IF(ISBETWEEN(B10459,60,69), ""Old"", IF(ISBETWEEN(B10459, 20, 29), ""Young"", ""Other""))"),"Other")</f>
        <v>Other</v>
      </c>
    </row>
    <row r="10460" hidden="1">
      <c r="A10460" s="40">
        <v>28722.0</v>
      </c>
      <c r="B10460" s="39">
        <f t="shared" si="1"/>
        <v>43</v>
      </c>
      <c r="C10460" s="39" t="str">
        <f>IFERROR(__xludf.DUMMYFUNCTION("IF(ISBETWEEN(B10460,60,69), ""Old"", IF(ISBETWEEN(B10460, 20, 29), ""Young"", ""Other""))"),"Other")</f>
        <v>Other</v>
      </c>
    </row>
    <row r="10461" hidden="1">
      <c r="A10461" s="40">
        <v>28723.0</v>
      </c>
      <c r="B10461" s="39">
        <f t="shared" si="1"/>
        <v>43</v>
      </c>
      <c r="C10461" s="39" t="str">
        <f>IFERROR(__xludf.DUMMYFUNCTION("IF(ISBETWEEN(B10461,60,69), ""Old"", IF(ISBETWEEN(B10461, 20, 29), ""Young"", ""Other""))"),"Other")</f>
        <v>Other</v>
      </c>
    </row>
    <row r="10462" hidden="1">
      <c r="A10462" s="40">
        <v>28724.0</v>
      </c>
      <c r="B10462" s="39">
        <f t="shared" si="1"/>
        <v>43</v>
      </c>
      <c r="C10462" s="39" t="str">
        <f>IFERROR(__xludf.DUMMYFUNCTION("IF(ISBETWEEN(B10462,60,69), ""Old"", IF(ISBETWEEN(B10462, 20, 29), ""Young"", ""Other""))"),"Other")</f>
        <v>Other</v>
      </c>
    </row>
    <row r="10463" hidden="1">
      <c r="A10463" s="40">
        <v>28725.0</v>
      </c>
      <c r="B10463" s="39">
        <f t="shared" si="1"/>
        <v>43</v>
      </c>
      <c r="C10463" s="39" t="str">
        <f>IFERROR(__xludf.DUMMYFUNCTION("IF(ISBETWEEN(B10463,60,69), ""Old"", IF(ISBETWEEN(B10463, 20, 29), ""Young"", ""Other""))"),"Other")</f>
        <v>Other</v>
      </c>
    </row>
    <row r="10464" hidden="1">
      <c r="A10464" s="40">
        <v>28726.0</v>
      </c>
      <c r="B10464" s="39">
        <f t="shared" si="1"/>
        <v>43</v>
      </c>
      <c r="C10464" s="39" t="str">
        <f>IFERROR(__xludf.DUMMYFUNCTION("IF(ISBETWEEN(B10464,60,69), ""Old"", IF(ISBETWEEN(B10464, 20, 29), ""Young"", ""Other""))"),"Other")</f>
        <v>Other</v>
      </c>
    </row>
    <row r="10465" hidden="1">
      <c r="A10465" s="40">
        <v>28727.0</v>
      </c>
      <c r="B10465" s="39">
        <f t="shared" si="1"/>
        <v>43</v>
      </c>
      <c r="C10465" s="39" t="str">
        <f>IFERROR(__xludf.DUMMYFUNCTION("IF(ISBETWEEN(B10465,60,69), ""Old"", IF(ISBETWEEN(B10465, 20, 29), ""Young"", ""Other""))"),"Other")</f>
        <v>Other</v>
      </c>
    </row>
    <row r="10466" hidden="1">
      <c r="A10466" s="40">
        <v>28728.0</v>
      </c>
      <c r="B10466" s="39">
        <f t="shared" si="1"/>
        <v>43</v>
      </c>
      <c r="C10466" s="39" t="str">
        <f>IFERROR(__xludf.DUMMYFUNCTION("IF(ISBETWEEN(B10466,60,69), ""Old"", IF(ISBETWEEN(B10466, 20, 29), ""Young"", ""Other""))"),"Other")</f>
        <v>Other</v>
      </c>
    </row>
    <row r="10467" hidden="1">
      <c r="A10467" s="40">
        <v>28729.0</v>
      </c>
      <c r="B10467" s="39">
        <f t="shared" si="1"/>
        <v>43</v>
      </c>
      <c r="C10467" s="39" t="str">
        <f>IFERROR(__xludf.DUMMYFUNCTION("IF(ISBETWEEN(B10467,60,69), ""Old"", IF(ISBETWEEN(B10467, 20, 29), ""Young"", ""Other""))"),"Other")</f>
        <v>Other</v>
      </c>
    </row>
    <row r="10468" hidden="1">
      <c r="A10468" s="40">
        <v>28730.0</v>
      </c>
      <c r="B10468" s="39">
        <f t="shared" si="1"/>
        <v>43</v>
      </c>
      <c r="C10468" s="39" t="str">
        <f>IFERROR(__xludf.DUMMYFUNCTION("IF(ISBETWEEN(B10468,60,69), ""Old"", IF(ISBETWEEN(B10468, 20, 29), ""Young"", ""Other""))"),"Other")</f>
        <v>Other</v>
      </c>
    </row>
    <row r="10469" hidden="1">
      <c r="A10469" s="40">
        <v>28731.0</v>
      </c>
      <c r="B10469" s="39">
        <f t="shared" si="1"/>
        <v>43</v>
      </c>
      <c r="C10469" s="39" t="str">
        <f>IFERROR(__xludf.DUMMYFUNCTION("IF(ISBETWEEN(B10469,60,69), ""Old"", IF(ISBETWEEN(B10469, 20, 29), ""Young"", ""Other""))"),"Other")</f>
        <v>Other</v>
      </c>
    </row>
    <row r="10470" hidden="1">
      <c r="A10470" s="40">
        <v>28732.0</v>
      </c>
      <c r="B10470" s="39">
        <f t="shared" si="1"/>
        <v>43</v>
      </c>
      <c r="C10470" s="39" t="str">
        <f>IFERROR(__xludf.DUMMYFUNCTION("IF(ISBETWEEN(B10470,60,69), ""Old"", IF(ISBETWEEN(B10470, 20, 29), ""Young"", ""Other""))"),"Other")</f>
        <v>Other</v>
      </c>
    </row>
    <row r="10471" hidden="1">
      <c r="A10471" s="40">
        <v>28733.0</v>
      </c>
      <c r="B10471" s="39">
        <f t="shared" si="1"/>
        <v>43</v>
      </c>
      <c r="C10471" s="39" t="str">
        <f>IFERROR(__xludf.DUMMYFUNCTION("IF(ISBETWEEN(B10471,60,69), ""Old"", IF(ISBETWEEN(B10471, 20, 29), ""Young"", ""Other""))"),"Other")</f>
        <v>Other</v>
      </c>
    </row>
    <row r="10472" hidden="1">
      <c r="A10472" s="40">
        <v>28734.0</v>
      </c>
      <c r="B10472" s="39">
        <f t="shared" si="1"/>
        <v>43</v>
      </c>
      <c r="C10472" s="39" t="str">
        <f>IFERROR(__xludf.DUMMYFUNCTION("IF(ISBETWEEN(B10472,60,69), ""Old"", IF(ISBETWEEN(B10472, 20, 29), ""Young"", ""Other""))"),"Other")</f>
        <v>Other</v>
      </c>
    </row>
    <row r="10473" hidden="1">
      <c r="A10473" s="40">
        <v>28735.0</v>
      </c>
      <c r="B10473" s="39">
        <f t="shared" si="1"/>
        <v>43</v>
      </c>
      <c r="C10473" s="39" t="str">
        <f>IFERROR(__xludf.DUMMYFUNCTION("IF(ISBETWEEN(B10473,60,69), ""Old"", IF(ISBETWEEN(B10473, 20, 29), ""Young"", ""Other""))"),"Other")</f>
        <v>Other</v>
      </c>
    </row>
    <row r="10474" hidden="1">
      <c r="A10474" s="40">
        <v>28736.0</v>
      </c>
      <c r="B10474" s="39">
        <f t="shared" si="1"/>
        <v>43</v>
      </c>
      <c r="C10474" s="39" t="str">
        <f>IFERROR(__xludf.DUMMYFUNCTION("IF(ISBETWEEN(B10474,60,69), ""Old"", IF(ISBETWEEN(B10474, 20, 29), ""Young"", ""Other""))"),"Other")</f>
        <v>Other</v>
      </c>
    </row>
    <row r="10475" hidden="1">
      <c r="A10475" s="40">
        <v>28737.0</v>
      </c>
      <c r="B10475" s="39">
        <f t="shared" si="1"/>
        <v>43</v>
      </c>
      <c r="C10475" s="39" t="str">
        <f>IFERROR(__xludf.DUMMYFUNCTION("IF(ISBETWEEN(B10475,60,69), ""Old"", IF(ISBETWEEN(B10475, 20, 29), ""Young"", ""Other""))"),"Other")</f>
        <v>Other</v>
      </c>
    </row>
    <row r="10476" hidden="1">
      <c r="A10476" s="40">
        <v>28738.0</v>
      </c>
      <c r="B10476" s="39">
        <f t="shared" si="1"/>
        <v>43</v>
      </c>
      <c r="C10476" s="39" t="str">
        <f>IFERROR(__xludf.DUMMYFUNCTION("IF(ISBETWEEN(B10476,60,69), ""Old"", IF(ISBETWEEN(B10476, 20, 29), ""Young"", ""Other""))"),"Other")</f>
        <v>Other</v>
      </c>
    </row>
    <row r="10477" hidden="1">
      <c r="A10477" s="40">
        <v>28739.0</v>
      </c>
      <c r="B10477" s="39">
        <f t="shared" si="1"/>
        <v>43</v>
      </c>
      <c r="C10477" s="39" t="str">
        <f>IFERROR(__xludf.DUMMYFUNCTION("IF(ISBETWEEN(B10477,60,69), ""Old"", IF(ISBETWEEN(B10477, 20, 29), ""Young"", ""Other""))"),"Other")</f>
        <v>Other</v>
      </c>
    </row>
    <row r="10478" hidden="1">
      <c r="A10478" s="40">
        <v>28740.0</v>
      </c>
      <c r="B10478" s="39">
        <f t="shared" si="1"/>
        <v>43</v>
      </c>
      <c r="C10478" s="39" t="str">
        <f>IFERROR(__xludf.DUMMYFUNCTION("IF(ISBETWEEN(B10478,60,69), ""Old"", IF(ISBETWEEN(B10478, 20, 29), ""Young"", ""Other""))"),"Other")</f>
        <v>Other</v>
      </c>
    </row>
    <row r="10479" hidden="1">
      <c r="A10479" s="40">
        <v>28741.0</v>
      </c>
      <c r="B10479" s="39">
        <f t="shared" si="1"/>
        <v>43</v>
      </c>
      <c r="C10479" s="39" t="str">
        <f>IFERROR(__xludf.DUMMYFUNCTION("IF(ISBETWEEN(B10479,60,69), ""Old"", IF(ISBETWEEN(B10479, 20, 29), ""Young"", ""Other""))"),"Other")</f>
        <v>Other</v>
      </c>
    </row>
    <row r="10480" hidden="1">
      <c r="A10480" s="40">
        <v>28742.0</v>
      </c>
      <c r="B10480" s="39">
        <f t="shared" si="1"/>
        <v>43</v>
      </c>
      <c r="C10480" s="39" t="str">
        <f>IFERROR(__xludf.DUMMYFUNCTION("IF(ISBETWEEN(B10480,60,69), ""Old"", IF(ISBETWEEN(B10480, 20, 29), ""Young"", ""Other""))"),"Other")</f>
        <v>Other</v>
      </c>
    </row>
    <row r="10481" hidden="1">
      <c r="A10481" s="40">
        <v>28743.0</v>
      </c>
      <c r="B10481" s="39">
        <f t="shared" si="1"/>
        <v>43</v>
      </c>
      <c r="C10481" s="39" t="str">
        <f>IFERROR(__xludf.DUMMYFUNCTION("IF(ISBETWEEN(B10481,60,69), ""Old"", IF(ISBETWEEN(B10481, 20, 29), ""Young"", ""Other""))"),"Other")</f>
        <v>Other</v>
      </c>
    </row>
    <row r="10482" hidden="1">
      <c r="A10482" s="40">
        <v>28744.0</v>
      </c>
      <c r="B10482" s="39">
        <f t="shared" si="1"/>
        <v>43</v>
      </c>
      <c r="C10482" s="39" t="str">
        <f>IFERROR(__xludf.DUMMYFUNCTION("IF(ISBETWEEN(B10482,60,69), ""Old"", IF(ISBETWEEN(B10482, 20, 29), ""Young"", ""Other""))"),"Other")</f>
        <v>Other</v>
      </c>
    </row>
    <row r="10483" hidden="1">
      <c r="A10483" s="40">
        <v>28745.0</v>
      </c>
      <c r="B10483" s="39">
        <f t="shared" si="1"/>
        <v>43</v>
      </c>
      <c r="C10483" s="39" t="str">
        <f>IFERROR(__xludf.DUMMYFUNCTION("IF(ISBETWEEN(B10483,60,69), ""Old"", IF(ISBETWEEN(B10483, 20, 29), ""Young"", ""Other""))"),"Other")</f>
        <v>Other</v>
      </c>
    </row>
    <row r="10484" hidden="1">
      <c r="A10484" s="40">
        <v>28746.0</v>
      </c>
      <c r="B10484" s="39">
        <f t="shared" si="1"/>
        <v>43</v>
      </c>
      <c r="C10484" s="39" t="str">
        <f>IFERROR(__xludf.DUMMYFUNCTION("IF(ISBETWEEN(B10484,60,69), ""Old"", IF(ISBETWEEN(B10484, 20, 29), ""Young"", ""Other""))"),"Other")</f>
        <v>Other</v>
      </c>
    </row>
    <row r="10485" hidden="1">
      <c r="A10485" s="40">
        <v>28747.0</v>
      </c>
      <c r="B10485" s="39">
        <f t="shared" si="1"/>
        <v>43</v>
      </c>
      <c r="C10485" s="39" t="str">
        <f>IFERROR(__xludf.DUMMYFUNCTION("IF(ISBETWEEN(B10485,60,69), ""Old"", IF(ISBETWEEN(B10485, 20, 29), ""Young"", ""Other""))"),"Other")</f>
        <v>Other</v>
      </c>
    </row>
    <row r="10486" hidden="1">
      <c r="A10486" s="40">
        <v>28748.0</v>
      </c>
      <c r="B10486" s="39">
        <f t="shared" si="1"/>
        <v>43</v>
      </c>
      <c r="C10486" s="39" t="str">
        <f>IFERROR(__xludf.DUMMYFUNCTION("IF(ISBETWEEN(B10486,60,69), ""Old"", IF(ISBETWEEN(B10486, 20, 29), ""Young"", ""Other""))"),"Other")</f>
        <v>Other</v>
      </c>
    </row>
    <row r="10487" hidden="1">
      <c r="A10487" s="40">
        <v>28749.0</v>
      </c>
      <c r="B10487" s="39">
        <f t="shared" si="1"/>
        <v>43</v>
      </c>
      <c r="C10487" s="39" t="str">
        <f>IFERROR(__xludf.DUMMYFUNCTION("IF(ISBETWEEN(B10487,60,69), ""Old"", IF(ISBETWEEN(B10487, 20, 29), ""Young"", ""Other""))"),"Other")</f>
        <v>Other</v>
      </c>
    </row>
    <row r="10488" hidden="1">
      <c r="A10488" s="40">
        <v>28750.0</v>
      </c>
      <c r="B10488" s="39">
        <f t="shared" si="1"/>
        <v>43</v>
      </c>
      <c r="C10488" s="39" t="str">
        <f>IFERROR(__xludf.DUMMYFUNCTION("IF(ISBETWEEN(B10488,60,69), ""Old"", IF(ISBETWEEN(B10488, 20, 29), ""Young"", ""Other""))"),"Other")</f>
        <v>Other</v>
      </c>
    </row>
    <row r="10489" hidden="1">
      <c r="A10489" s="40">
        <v>28751.0</v>
      </c>
      <c r="B10489" s="39">
        <f t="shared" si="1"/>
        <v>43</v>
      </c>
      <c r="C10489" s="39" t="str">
        <f>IFERROR(__xludf.DUMMYFUNCTION("IF(ISBETWEEN(B10489,60,69), ""Old"", IF(ISBETWEEN(B10489, 20, 29), ""Young"", ""Other""))"),"Other")</f>
        <v>Other</v>
      </c>
    </row>
    <row r="10490" hidden="1">
      <c r="A10490" s="40">
        <v>28752.0</v>
      </c>
      <c r="B10490" s="39">
        <f t="shared" si="1"/>
        <v>43</v>
      </c>
      <c r="C10490" s="39" t="str">
        <f>IFERROR(__xludf.DUMMYFUNCTION("IF(ISBETWEEN(B10490,60,69), ""Old"", IF(ISBETWEEN(B10490, 20, 29), ""Young"", ""Other""))"),"Other")</f>
        <v>Other</v>
      </c>
    </row>
    <row r="10491" hidden="1">
      <c r="A10491" s="40">
        <v>28753.0</v>
      </c>
      <c r="B10491" s="39">
        <f t="shared" si="1"/>
        <v>43</v>
      </c>
      <c r="C10491" s="39" t="str">
        <f>IFERROR(__xludf.DUMMYFUNCTION("IF(ISBETWEEN(B10491,60,69), ""Old"", IF(ISBETWEEN(B10491, 20, 29), ""Young"", ""Other""))"),"Other")</f>
        <v>Other</v>
      </c>
    </row>
    <row r="10492" hidden="1">
      <c r="A10492" s="40">
        <v>28754.0</v>
      </c>
      <c r="B10492" s="39">
        <f t="shared" si="1"/>
        <v>43</v>
      </c>
      <c r="C10492" s="39" t="str">
        <f>IFERROR(__xludf.DUMMYFUNCTION("IF(ISBETWEEN(B10492,60,69), ""Old"", IF(ISBETWEEN(B10492, 20, 29), ""Young"", ""Other""))"),"Other")</f>
        <v>Other</v>
      </c>
    </row>
    <row r="10493" hidden="1">
      <c r="A10493" s="40">
        <v>28755.0</v>
      </c>
      <c r="B10493" s="39">
        <f t="shared" si="1"/>
        <v>43</v>
      </c>
      <c r="C10493" s="39" t="str">
        <f>IFERROR(__xludf.DUMMYFUNCTION("IF(ISBETWEEN(B10493,60,69), ""Old"", IF(ISBETWEEN(B10493, 20, 29), ""Young"", ""Other""))"),"Other")</f>
        <v>Other</v>
      </c>
    </row>
    <row r="10494" hidden="1">
      <c r="A10494" s="40">
        <v>28756.0</v>
      </c>
      <c r="B10494" s="39">
        <f t="shared" si="1"/>
        <v>43</v>
      </c>
      <c r="C10494" s="39" t="str">
        <f>IFERROR(__xludf.DUMMYFUNCTION("IF(ISBETWEEN(B10494,60,69), ""Old"", IF(ISBETWEEN(B10494, 20, 29), ""Young"", ""Other""))"),"Other")</f>
        <v>Other</v>
      </c>
    </row>
    <row r="10495" hidden="1">
      <c r="A10495" s="40">
        <v>28757.0</v>
      </c>
      <c r="B10495" s="39">
        <f t="shared" si="1"/>
        <v>43</v>
      </c>
      <c r="C10495" s="39" t="str">
        <f>IFERROR(__xludf.DUMMYFUNCTION("IF(ISBETWEEN(B10495,60,69), ""Old"", IF(ISBETWEEN(B10495, 20, 29), ""Young"", ""Other""))"),"Other")</f>
        <v>Other</v>
      </c>
    </row>
    <row r="10496" hidden="1">
      <c r="A10496" s="40">
        <v>28758.0</v>
      </c>
      <c r="B10496" s="39">
        <f t="shared" si="1"/>
        <v>43</v>
      </c>
      <c r="C10496" s="39" t="str">
        <f>IFERROR(__xludf.DUMMYFUNCTION("IF(ISBETWEEN(B10496,60,69), ""Old"", IF(ISBETWEEN(B10496, 20, 29), ""Young"", ""Other""))"),"Other")</f>
        <v>Other</v>
      </c>
    </row>
    <row r="10497" hidden="1">
      <c r="A10497" s="40">
        <v>28759.0</v>
      </c>
      <c r="B10497" s="39">
        <f t="shared" si="1"/>
        <v>43</v>
      </c>
      <c r="C10497" s="39" t="str">
        <f>IFERROR(__xludf.DUMMYFUNCTION("IF(ISBETWEEN(B10497,60,69), ""Old"", IF(ISBETWEEN(B10497, 20, 29), ""Young"", ""Other""))"),"Other")</f>
        <v>Other</v>
      </c>
    </row>
    <row r="10498" hidden="1">
      <c r="A10498" s="40">
        <v>28760.0</v>
      </c>
      <c r="B10498" s="39">
        <f t="shared" si="1"/>
        <v>43</v>
      </c>
      <c r="C10498" s="39" t="str">
        <f>IFERROR(__xludf.DUMMYFUNCTION("IF(ISBETWEEN(B10498,60,69), ""Old"", IF(ISBETWEEN(B10498, 20, 29), ""Young"", ""Other""))"),"Other")</f>
        <v>Other</v>
      </c>
    </row>
    <row r="10499" hidden="1">
      <c r="A10499" s="40">
        <v>28761.0</v>
      </c>
      <c r="B10499" s="39">
        <f t="shared" si="1"/>
        <v>43</v>
      </c>
      <c r="C10499" s="39" t="str">
        <f>IFERROR(__xludf.DUMMYFUNCTION("IF(ISBETWEEN(B10499,60,69), ""Old"", IF(ISBETWEEN(B10499, 20, 29), ""Young"", ""Other""))"),"Other")</f>
        <v>Other</v>
      </c>
    </row>
    <row r="10500" hidden="1">
      <c r="A10500" s="40">
        <v>28762.0</v>
      </c>
      <c r="B10500" s="39">
        <f t="shared" si="1"/>
        <v>43</v>
      </c>
      <c r="C10500" s="39" t="str">
        <f>IFERROR(__xludf.DUMMYFUNCTION("IF(ISBETWEEN(B10500,60,69), ""Old"", IF(ISBETWEEN(B10500, 20, 29), ""Young"", ""Other""))"),"Other")</f>
        <v>Other</v>
      </c>
    </row>
    <row r="10501" hidden="1">
      <c r="A10501" s="40">
        <v>28763.0</v>
      </c>
      <c r="B10501" s="39">
        <f t="shared" si="1"/>
        <v>43</v>
      </c>
      <c r="C10501" s="39" t="str">
        <f>IFERROR(__xludf.DUMMYFUNCTION("IF(ISBETWEEN(B10501,60,69), ""Old"", IF(ISBETWEEN(B10501, 20, 29), ""Young"", ""Other""))"),"Other")</f>
        <v>Other</v>
      </c>
    </row>
    <row r="10502" hidden="1">
      <c r="A10502" s="40">
        <v>28764.0</v>
      </c>
      <c r="B10502" s="39">
        <f t="shared" si="1"/>
        <v>43</v>
      </c>
      <c r="C10502" s="39" t="str">
        <f>IFERROR(__xludf.DUMMYFUNCTION("IF(ISBETWEEN(B10502,60,69), ""Old"", IF(ISBETWEEN(B10502, 20, 29), ""Young"", ""Other""))"),"Other")</f>
        <v>Other</v>
      </c>
    </row>
    <row r="10503" hidden="1">
      <c r="A10503" s="40">
        <v>28765.0</v>
      </c>
      <c r="B10503" s="39">
        <f t="shared" si="1"/>
        <v>43</v>
      </c>
      <c r="C10503" s="39" t="str">
        <f>IFERROR(__xludf.DUMMYFUNCTION("IF(ISBETWEEN(B10503,60,69), ""Old"", IF(ISBETWEEN(B10503, 20, 29), ""Young"", ""Other""))"),"Other")</f>
        <v>Other</v>
      </c>
    </row>
    <row r="10504" hidden="1">
      <c r="A10504" s="40">
        <v>28766.0</v>
      </c>
      <c r="B10504" s="39">
        <f t="shared" si="1"/>
        <v>43</v>
      </c>
      <c r="C10504" s="39" t="str">
        <f>IFERROR(__xludf.DUMMYFUNCTION("IF(ISBETWEEN(B10504,60,69), ""Old"", IF(ISBETWEEN(B10504, 20, 29), ""Young"", ""Other""))"),"Other")</f>
        <v>Other</v>
      </c>
    </row>
    <row r="10505" hidden="1">
      <c r="A10505" s="40">
        <v>28767.0</v>
      </c>
      <c r="B10505" s="39">
        <f t="shared" si="1"/>
        <v>43</v>
      </c>
      <c r="C10505" s="39" t="str">
        <f>IFERROR(__xludf.DUMMYFUNCTION("IF(ISBETWEEN(B10505,60,69), ""Old"", IF(ISBETWEEN(B10505, 20, 29), ""Young"", ""Other""))"),"Other")</f>
        <v>Other</v>
      </c>
    </row>
    <row r="10506" hidden="1">
      <c r="A10506" s="40">
        <v>28768.0</v>
      </c>
      <c r="B10506" s="39">
        <f t="shared" si="1"/>
        <v>43</v>
      </c>
      <c r="C10506" s="39" t="str">
        <f>IFERROR(__xludf.DUMMYFUNCTION("IF(ISBETWEEN(B10506,60,69), ""Old"", IF(ISBETWEEN(B10506, 20, 29), ""Young"", ""Other""))"),"Other")</f>
        <v>Other</v>
      </c>
    </row>
    <row r="10507" hidden="1">
      <c r="A10507" s="40">
        <v>28769.0</v>
      </c>
      <c r="B10507" s="39">
        <f t="shared" si="1"/>
        <v>43</v>
      </c>
      <c r="C10507" s="39" t="str">
        <f>IFERROR(__xludf.DUMMYFUNCTION("IF(ISBETWEEN(B10507,60,69), ""Old"", IF(ISBETWEEN(B10507, 20, 29), ""Young"", ""Other""))"),"Other")</f>
        <v>Other</v>
      </c>
    </row>
    <row r="10508" hidden="1">
      <c r="A10508" s="40">
        <v>28770.0</v>
      </c>
      <c r="B10508" s="39">
        <f t="shared" si="1"/>
        <v>43</v>
      </c>
      <c r="C10508" s="39" t="str">
        <f>IFERROR(__xludf.DUMMYFUNCTION("IF(ISBETWEEN(B10508,60,69), ""Old"", IF(ISBETWEEN(B10508, 20, 29), ""Young"", ""Other""))"),"Other")</f>
        <v>Other</v>
      </c>
    </row>
    <row r="10509" hidden="1">
      <c r="A10509" s="40">
        <v>28771.0</v>
      </c>
      <c r="B10509" s="39">
        <f t="shared" si="1"/>
        <v>43</v>
      </c>
      <c r="C10509" s="39" t="str">
        <f>IFERROR(__xludf.DUMMYFUNCTION("IF(ISBETWEEN(B10509,60,69), ""Old"", IF(ISBETWEEN(B10509, 20, 29), ""Young"", ""Other""))"),"Other")</f>
        <v>Other</v>
      </c>
    </row>
    <row r="10510" hidden="1">
      <c r="A10510" s="40">
        <v>28772.0</v>
      </c>
      <c r="B10510" s="39">
        <f t="shared" si="1"/>
        <v>43</v>
      </c>
      <c r="C10510" s="39" t="str">
        <f>IFERROR(__xludf.DUMMYFUNCTION("IF(ISBETWEEN(B10510,60,69), ""Old"", IF(ISBETWEEN(B10510, 20, 29), ""Young"", ""Other""))"),"Other")</f>
        <v>Other</v>
      </c>
    </row>
    <row r="10511" hidden="1">
      <c r="A10511" s="40">
        <v>28773.0</v>
      </c>
      <c r="B10511" s="39">
        <f t="shared" si="1"/>
        <v>43</v>
      </c>
      <c r="C10511" s="39" t="str">
        <f>IFERROR(__xludf.DUMMYFUNCTION("IF(ISBETWEEN(B10511,60,69), ""Old"", IF(ISBETWEEN(B10511, 20, 29), ""Young"", ""Other""))"),"Other")</f>
        <v>Other</v>
      </c>
    </row>
    <row r="10512" hidden="1">
      <c r="A10512" s="40">
        <v>28774.0</v>
      </c>
      <c r="B10512" s="39">
        <f t="shared" si="1"/>
        <v>43</v>
      </c>
      <c r="C10512" s="39" t="str">
        <f>IFERROR(__xludf.DUMMYFUNCTION("IF(ISBETWEEN(B10512,60,69), ""Old"", IF(ISBETWEEN(B10512, 20, 29), ""Young"", ""Other""))"),"Other")</f>
        <v>Other</v>
      </c>
    </row>
    <row r="10513" hidden="1">
      <c r="A10513" s="40">
        <v>28775.0</v>
      </c>
      <c r="B10513" s="39">
        <f t="shared" si="1"/>
        <v>43</v>
      </c>
      <c r="C10513" s="39" t="str">
        <f>IFERROR(__xludf.DUMMYFUNCTION("IF(ISBETWEEN(B10513,60,69), ""Old"", IF(ISBETWEEN(B10513, 20, 29), ""Young"", ""Other""))"),"Other")</f>
        <v>Other</v>
      </c>
    </row>
    <row r="10514" hidden="1">
      <c r="A10514" s="40">
        <v>28776.0</v>
      </c>
      <c r="B10514" s="39">
        <f t="shared" si="1"/>
        <v>43</v>
      </c>
      <c r="C10514" s="39" t="str">
        <f>IFERROR(__xludf.DUMMYFUNCTION("IF(ISBETWEEN(B10514,60,69), ""Old"", IF(ISBETWEEN(B10514, 20, 29), ""Young"", ""Other""))"),"Other")</f>
        <v>Other</v>
      </c>
    </row>
    <row r="10515" hidden="1">
      <c r="A10515" s="40">
        <v>28777.0</v>
      </c>
      <c r="B10515" s="39">
        <f t="shared" si="1"/>
        <v>43</v>
      </c>
      <c r="C10515" s="39" t="str">
        <f>IFERROR(__xludf.DUMMYFUNCTION("IF(ISBETWEEN(B10515,60,69), ""Old"", IF(ISBETWEEN(B10515, 20, 29), ""Young"", ""Other""))"),"Other")</f>
        <v>Other</v>
      </c>
    </row>
    <row r="10516" hidden="1">
      <c r="A10516" s="40">
        <v>28778.0</v>
      </c>
      <c r="B10516" s="39">
        <f t="shared" si="1"/>
        <v>43</v>
      </c>
      <c r="C10516" s="39" t="str">
        <f>IFERROR(__xludf.DUMMYFUNCTION("IF(ISBETWEEN(B10516,60,69), ""Old"", IF(ISBETWEEN(B10516, 20, 29), ""Young"", ""Other""))"),"Other")</f>
        <v>Other</v>
      </c>
    </row>
    <row r="10517" hidden="1">
      <c r="A10517" s="40">
        <v>28779.0</v>
      </c>
      <c r="B10517" s="39">
        <f t="shared" si="1"/>
        <v>43</v>
      </c>
      <c r="C10517" s="39" t="str">
        <f>IFERROR(__xludf.DUMMYFUNCTION("IF(ISBETWEEN(B10517,60,69), ""Old"", IF(ISBETWEEN(B10517, 20, 29), ""Young"", ""Other""))"),"Other")</f>
        <v>Other</v>
      </c>
    </row>
    <row r="10518" hidden="1">
      <c r="A10518" s="40">
        <v>28780.0</v>
      </c>
      <c r="B10518" s="39">
        <f t="shared" si="1"/>
        <v>43</v>
      </c>
      <c r="C10518" s="39" t="str">
        <f>IFERROR(__xludf.DUMMYFUNCTION("IF(ISBETWEEN(B10518,60,69), ""Old"", IF(ISBETWEEN(B10518, 20, 29), ""Young"", ""Other""))"),"Other")</f>
        <v>Other</v>
      </c>
    </row>
    <row r="10519" hidden="1">
      <c r="A10519" s="40">
        <v>28781.0</v>
      </c>
      <c r="B10519" s="39">
        <f t="shared" si="1"/>
        <v>43</v>
      </c>
      <c r="C10519" s="39" t="str">
        <f>IFERROR(__xludf.DUMMYFUNCTION("IF(ISBETWEEN(B10519,60,69), ""Old"", IF(ISBETWEEN(B10519, 20, 29), ""Young"", ""Other""))"),"Other")</f>
        <v>Other</v>
      </c>
    </row>
    <row r="10520" hidden="1">
      <c r="A10520" s="40">
        <v>28782.0</v>
      </c>
      <c r="B10520" s="39">
        <f t="shared" si="1"/>
        <v>43</v>
      </c>
      <c r="C10520" s="39" t="str">
        <f>IFERROR(__xludf.DUMMYFUNCTION("IF(ISBETWEEN(B10520,60,69), ""Old"", IF(ISBETWEEN(B10520, 20, 29), ""Young"", ""Other""))"),"Other")</f>
        <v>Other</v>
      </c>
    </row>
    <row r="10521" hidden="1">
      <c r="A10521" s="40">
        <v>28783.0</v>
      </c>
      <c r="B10521" s="39">
        <f t="shared" si="1"/>
        <v>43</v>
      </c>
      <c r="C10521" s="39" t="str">
        <f>IFERROR(__xludf.DUMMYFUNCTION("IF(ISBETWEEN(B10521,60,69), ""Old"", IF(ISBETWEEN(B10521, 20, 29), ""Young"", ""Other""))"),"Other")</f>
        <v>Other</v>
      </c>
    </row>
    <row r="10522" hidden="1">
      <c r="A10522" s="40">
        <v>28784.0</v>
      </c>
      <c r="B10522" s="39">
        <f t="shared" si="1"/>
        <v>43</v>
      </c>
      <c r="C10522" s="39" t="str">
        <f>IFERROR(__xludf.DUMMYFUNCTION("IF(ISBETWEEN(B10522,60,69), ""Old"", IF(ISBETWEEN(B10522, 20, 29), ""Young"", ""Other""))"),"Other")</f>
        <v>Other</v>
      </c>
    </row>
    <row r="10523" hidden="1">
      <c r="A10523" s="40">
        <v>28785.0</v>
      </c>
      <c r="B10523" s="39">
        <f t="shared" si="1"/>
        <v>43</v>
      </c>
      <c r="C10523" s="39" t="str">
        <f>IFERROR(__xludf.DUMMYFUNCTION("IF(ISBETWEEN(B10523,60,69), ""Old"", IF(ISBETWEEN(B10523, 20, 29), ""Young"", ""Other""))"),"Other")</f>
        <v>Other</v>
      </c>
    </row>
    <row r="10524" hidden="1">
      <c r="A10524" s="40">
        <v>28786.0</v>
      </c>
      <c r="B10524" s="39">
        <f t="shared" si="1"/>
        <v>43</v>
      </c>
      <c r="C10524" s="39" t="str">
        <f>IFERROR(__xludf.DUMMYFUNCTION("IF(ISBETWEEN(B10524,60,69), ""Old"", IF(ISBETWEEN(B10524, 20, 29), ""Young"", ""Other""))"),"Other")</f>
        <v>Other</v>
      </c>
    </row>
    <row r="10525" hidden="1">
      <c r="A10525" s="40">
        <v>28787.0</v>
      </c>
      <c r="B10525" s="39">
        <f t="shared" si="1"/>
        <v>43</v>
      </c>
      <c r="C10525" s="39" t="str">
        <f>IFERROR(__xludf.DUMMYFUNCTION("IF(ISBETWEEN(B10525,60,69), ""Old"", IF(ISBETWEEN(B10525, 20, 29), ""Young"", ""Other""))"),"Other")</f>
        <v>Other</v>
      </c>
    </row>
    <row r="10526" hidden="1">
      <c r="A10526" s="40">
        <v>28788.0</v>
      </c>
      <c r="B10526" s="39">
        <f t="shared" si="1"/>
        <v>43</v>
      </c>
      <c r="C10526" s="39" t="str">
        <f>IFERROR(__xludf.DUMMYFUNCTION("IF(ISBETWEEN(B10526,60,69), ""Old"", IF(ISBETWEEN(B10526, 20, 29), ""Young"", ""Other""))"),"Other")</f>
        <v>Other</v>
      </c>
    </row>
    <row r="10527" hidden="1">
      <c r="A10527" s="40">
        <v>28789.0</v>
      </c>
      <c r="B10527" s="39">
        <f t="shared" si="1"/>
        <v>43</v>
      </c>
      <c r="C10527" s="39" t="str">
        <f>IFERROR(__xludf.DUMMYFUNCTION("IF(ISBETWEEN(B10527,60,69), ""Old"", IF(ISBETWEEN(B10527, 20, 29), ""Young"", ""Other""))"),"Other")</f>
        <v>Other</v>
      </c>
    </row>
    <row r="10528" hidden="1">
      <c r="A10528" s="40">
        <v>28790.0</v>
      </c>
      <c r="B10528" s="39">
        <f t="shared" si="1"/>
        <v>43</v>
      </c>
      <c r="C10528" s="39" t="str">
        <f>IFERROR(__xludf.DUMMYFUNCTION("IF(ISBETWEEN(B10528,60,69), ""Old"", IF(ISBETWEEN(B10528, 20, 29), ""Young"", ""Other""))"),"Other")</f>
        <v>Other</v>
      </c>
    </row>
    <row r="10529" hidden="1">
      <c r="A10529" s="40">
        <v>28791.0</v>
      </c>
      <c r="B10529" s="39">
        <f t="shared" si="1"/>
        <v>43</v>
      </c>
      <c r="C10529" s="39" t="str">
        <f>IFERROR(__xludf.DUMMYFUNCTION("IF(ISBETWEEN(B10529,60,69), ""Old"", IF(ISBETWEEN(B10529, 20, 29), ""Young"", ""Other""))"),"Other")</f>
        <v>Other</v>
      </c>
    </row>
    <row r="10530" hidden="1">
      <c r="A10530" s="40">
        <v>28792.0</v>
      </c>
      <c r="B10530" s="39">
        <f t="shared" si="1"/>
        <v>43</v>
      </c>
      <c r="C10530" s="39" t="str">
        <f>IFERROR(__xludf.DUMMYFUNCTION("IF(ISBETWEEN(B10530,60,69), ""Old"", IF(ISBETWEEN(B10530, 20, 29), ""Young"", ""Other""))"),"Other")</f>
        <v>Other</v>
      </c>
    </row>
    <row r="10531" hidden="1">
      <c r="A10531" s="40">
        <v>28793.0</v>
      </c>
      <c r="B10531" s="39">
        <f t="shared" si="1"/>
        <v>43</v>
      </c>
      <c r="C10531" s="39" t="str">
        <f>IFERROR(__xludf.DUMMYFUNCTION("IF(ISBETWEEN(B10531,60,69), ""Old"", IF(ISBETWEEN(B10531, 20, 29), ""Young"", ""Other""))"),"Other")</f>
        <v>Other</v>
      </c>
    </row>
    <row r="10532" hidden="1">
      <c r="A10532" s="40">
        <v>28794.0</v>
      </c>
      <c r="B10532" s="39">
        <f t="shared" si="1"/>
        <v>43</v>
      </c>
      <c r="C10532" s="39" t="str">
        <f>IFERROR(__xludf.DUMMYFUNCTION("IF(ISBETWEEN(B10532,60,69), ""Old"", IF(ISBETWEEN(B10532, 20, 29), ""Young"", ""Other""))"),"Other")</f>
        <v>Other</v>
      </c>
    </row>
    <row r="10533" hidden="1">
      <c r="A10533" s="40">
        <v>28795.0</v>
      </c>
      <c r="B10533" s="39">
        <f t="shared" si="1"/>
        <v>43</v>
      </c>
      <c r="C10533" s="39" t="str">
        <f>IFERROR(__xludf.DUMMYFUNCTION("IF(ISBETWEEN(B10533,60,69), ""Old"", IF(ISBETWEEN(B10533, 20, 29), ""Young"", ""Other""))"),"Other")</f>
        <v>Other</v>
      </c>
    </row>
    <row r="10534" hidden="1">
      <c r="A10534" s="40">
        <v>28796.0</v>
      </c>
      <c r="B10534" s="39">
        <f t="shared" si="1"/>
        <v>43</v>
      </c>
      <c r="C10534" s="39" t="str">
        <f>IFERROR(__xludf.DUMMYFUNCTION("IF(ISBETWEEN(B10534,60,69), ""Old"", IF(ISBETWEEN(B10534, 20, 29), ""Young"", ""Other""))"),"Other")</f>
        <v>Other</v>
      </c>
    </row>
    <row r="10535" hidden="1">
      <c r="A10535" s="40">
        <v>28797.0</v>
      </c>
      <c r="B10535" s="39">
        <f t="shared" si="1"/>
        <v>43</v>
      </c>
      <c r="C10535" s="39" t="str">
        <f>IFERROR(__xludf.DUMMYFUNCTION("IF(ISBETWEEN(B10535,60,69), ""Old"", IF(ISBETWEEN(B10535, 20, 29), ""Young"", ""Other""))"),"Other")</f>
        <v>Other</v>
      </c>
    </row>
    <row r="10536" hidden="1">
      <c r="A10536" s="40">
        <v>28798.0</v>
      </c>
      <c r="B10536" s="39">
        <f t="shared" si="1"/>
        <v>43</v>
      </c>
      <c r="C10536" s="39" t="str">
        <f>IFERROR(__xludf.DUMMYFUNCTION("IF(ISBETWEEN(B10536,60,69), ""Old"", IF(ISBETWEEN(B10536, 20, 29), ""Young"", ""Other""))"),"Other")</f>
        <v>Other</v>
      </c>
    </row>
    <row r="10537" hidden="1">
      <c r="A10537" s="40">
        <v>28799.0</v>
      </c>
      <c r="B10537" s="39">
        <f t="shared" si="1"/>
        <v>43</v>
      </c>
      <c r="C10537" s="39" t="str">
        <f>IFERROR(__xludf.DUMMYFUNCTION("IF(ISBETWEEN(B10537,60,69), ""Old"", IF(ISBETWEEN(B10537, 20, 29), ""Young"", ""Other""))"),"Other")</f>
        <v>Other</v>
      </c>
    </row>
    <row r="10538" hidden="1">
      <c r="A10538" s="40">
        <v>28800.0</v>
      </c>
      <c r="B10538" s="39">
        <f t="shared" si="1"/>
        <v>43</v>
      </c>
      <c r="C10538" s="39" t="str">
        <f>IFERROR(__xludf.DUMMYFUNCTION("IF(ISBETWEEN(B10538,60,69), ""Old"", IF(ISBETWEEN(B10538, 20, 29), ""Young"", ""Other""))"),"Other")</f>
        <v>Other</v>
      </c>
    </row>
    <row r="10539" hidden="1">
      <c r="A10539" s="40">
        <v>28801.0</v>
      </c>
      <c r="B10539" s="39">
        <f t="shared" si="1"/>
        <v>43</v>
      </c>
      <c r="C10539" s="39" t="str">
        <f>IFERROR(__xludf.DUMMYFUNCTION("IF(ISBETWEEN(B10539,60,69), ""Old"", IF(ISBETWEEN(B10539, 20, 29), ""Young"", ""Other""))"),"Other")</f>
        <v>Other</v>
      </c>
    </row>
    <row r="10540" hidden="1">
      <c r="A10540" s="40">
        <v>28802.0</v>
      </c>
      <c r="B10540" s="39">
        <f t="shared" si="1"/>
        <v>43</v>
      </c>
      <c r="C10540" s="39" t="str">
        <f>IFERROR(__xludf.DUMMYFUNCTION("IF(ISBETWEEN(B10540,60,69), ""Old"", IF(ISBETWEEN(B10540, 20, 29), ""Young"", ""Other""))"),"Other")</f>
        <v>Other</v>
      </c>
    </row>
    <row r="10541" hidden="1">
      <c r="A10541" s="40">
        <v>28803.0</v>
      </c>
      <c r="B10541" s="39">
        <f t="shared" si="1"/>
        <v>43</v>
      </c>
      <c r="C10541" s="39" t="str">
        <f>IFERROR(__xludf.DUMMYFUNCTION("IF(ISBETWEEN(B10541,60,69), ""Old"", IF(ISBETWEEN(B10541, 20, 29), ""Young"", ""Other""))"),"Other")</f>
        <v>Other</v>
      </c>
    </row>
    <row r="10542" hidden="1">
      <c r="A10542" s="40">
        <v>28804.0</v>
      </c>
      <c r="B10542" s="39">
        <f t="shared" si="1"/>
        <v>43</v>
      </c>
      <c r="C10542" s="39" t="str">
        <f>IFERROR(__xludf.DUMMYFUNCTION("IF(ISBETWEEN(B10542,60,69), ""Old"", IF(ISBETWEEN(B10542, 20, 29), ""Young"", ""Other""))"),"Other")</f>
        <v>Other</v>
      </c>
    </row>
    <row r="10543" hidden="1">
      <c r="A10543" s="40">
        <v>28805.0</v>
      </c>
      <c r="B10543" s="39">
        <f t="shared" si="1"/>
        <v>43</v>
      </c>
      <c r="C10543" s="39" t="str">
        <f>IFERROR(__xludf.DUMMYFUNCTION("IF(ISBETWEEN(B10543,60,69), ""Old"", IF(ISBETWEEN(B10543, 20, 29), ""Young"", ""Other""))"),"Other")</f>
        <v>Other</v>
      </c>
    </row>
    <row r="10544" hidden="1">
      <c r="A10544" s="40">
        <v>28806.0</v>
      </c>
      <c r="B10544" s="39">
        <f t="shared" si="1"/>
        <v>43</v>
      </c>
      <c r="C10544" s="39" t="str">
        <f>IFERROR(__xludf.DUMMYFUNCTION("IF(ISBETWEEN(B10544,60,69), ""Old"", IF(ISBETWEEN(B10544, 20, 29), ""Young"", ""Other""))"),"Other")</f>
        <v>Other</v>
      </c>
    </row>
    <row r="10545" hidden="1">
      <c r="A10545" s="40">
        <v>28807.0</v>
      </c>
      <c r="B10545" s="39">
        <f t="shared" si="1"/>
        <v>43</v>
      </c>
      <c r="C10545" s="39" t="str">
        <f>IFERROR(__xludf.DUMMYFUNCTION("IF(ISBETWEEN(B10545,60,69), ""Old"", IF(ISBETWEEN(B10545, 20, 29), ""Young"", ""Other""))"),"Other")</f>
        <v>Other</v>
      </c>
    </row>
    <row r="10546" hidden="1">
      <c r="A10546" s="40">
        <v>28808.0</v>
      </c>
      <c r="B10546" s="39">
        <f t="shared" si="1"/>
        <v>43</v>
      </c>
      <c r="C10546" s="39" t="str">
        <f>IFERROR(__xludf.DUMMYFUNCTION("IF(ISBETWEEN(B10546,60,69), ""Old"", IF(ISBETWEEN(B10546, 20, 29), ""Young"", ""Other""))"),"Other")</f>
        <v>Other</v>
      </c>
    </row>
    <row r="10547" hidden="1">
      <c r="A10547" s="40">
        <v>28809.0</v>
      </c>
      <c r="B10547" s="39">
        <f t="shared" si="1"/>
        <v>43</v>
      </c>
      <c r="C10547" s="39" t="str">
        <f>IFERROR(__xludf.DUMMYFUNCTION("IF(ISBETWEEN(B10547,60,69), ""Old"", IF(ISBETWEEN(B10547, 20, 29), ""Young"", ""Other""))"),"Other")</f>
        <v>Other</v>
      </c>
    </row>
    <row r="10548" hidden="1">
      <c r="A10548" s="40">
        <v>28810.0</v>
      </c>
      <c r="B10548" s="39">
        <f t="shared" si="1"/>
        <v>43</v>
      </c>
      <c r="C10548" s="39" t="str">
        <f>IFERROR(__xludf.DUMMYFUNCTION("IF(ISBETWEEN(B10548,60,69), ""Old"", IF(ISBETWEEN(B10548, 20, 29), ""Young"", ""Other""))"),"Other")</f>
        <v>Other</v>
      </c>
    </row>
    <row r="10549" hidden="1">
      <c r="A10549" s="40">
        <v>28811.0</v>
      </c>
      <c r="B10549" s="39">
        <f t="shared" si="1"/>
        <v>43</v>
      </c>
      <c r="C10549" s="39" t="str">
        <f>IFERROR(__xludf.DUMMYFUNCTION("IF(ISBETWEEN(B10549,60,69), ""Old"", IF(ISBETWEEN(B10549, 20, 29), ""Young"", ""Other""))"),"Other")</f>
        <v>Other</v>
      </c>
    </row>
    <row r="10550" hidden="1">
      <c r="A10550" s="40">
        <v>28812.0</v>
      </c>
      <c r="B10550" s="39">
        <f t="shared" si="1"/>
        <v>43</v>
      </c>
      <c r="C10550" s="39" t="str">
        <f>IFERROR(__xludf.DUMMYFUNCTION("IF(ISBETWEEN(B10550,60,69), ""Old"", IF(ISBETWEEN(B10550, 20, 29), ""Young"", ""Other""))"),"Other")</f>
        <v>Other</v>
      </c>
    </row>
    <row r="10551" hidden="1">
      <c r="A10551" s="40">
        <v>28813.0</v>
      </c>
      <c r="B10551" s="39">
        <f t="shared" si="1"/>
        <v>43</v>
      </c>
      <c r="C10551" s="39" t="str">
        <f>IFERROR(__xludf.DUMMYFUNCTION("IF(ISBETWEEN(B10551,60,69), ""Old"", IF(ISBETWEEN(B10551, 20, 29), ""Young"", ""Other""))"),"Other")</f>
        <v>Other</v>
      </c>
    </row>
    <row r="10552" hidden="1">
      <c r="A10552" s="40">
        <v>28814.0</v>
      </c>
      <c r="B10552" s="39">
        <f t="shared" si="1"/>
        <v>43</v>
      </c>
      <c r="C10552" s="39" t="str">
        <f>IFERROR(__xludf.DUMMYFUNCTION("IF(ISBETWEEN(B10552,60,69), ""Old"", IF(ISBETWEEN(B10552, 20, 29), ""Young"", ""Other""))"),"Other")</f>
        <v>Other</v>
      </c>
    </row>
    <row r="10553" hidden="1">
      <c r="A10553" s="40">
        <v>28815.0</v>
      </c>
      <c r="B10553" s="39">
        <f t="shared" si="1"/>
        <v>43</v>
      </c>
      <c r="C10553" s="39" t="str">
        <f>IFERROR(__xludf.DUMMYFUNCTION("IF(ISBETWEEN(B10553,60,69), ""Old"", IF(ISBETWEEN(B10553, 20, 29), ""Young"", ""Other""))"),"Other")</f>
        <v>Other</v>
      </c>
    </row>
    <row r="10554" hidden="1">
      <c r="A10554" s="40">
        <v>28816.0</v>
      </c>
      <c r="B10554" s="39">
        <f t="shared" si="1"/>
        <v>43</v>
      </c>
      <c r="C10554" s="39" t="str">
        <f>IFERROR(__xludf.DUMMYFUNCTION("IF(ISBETWEEN(B10554,60,69), ""Old"", IF(ISBETWEEN(B10554, 20, 29), ""Young"", ""Other""))"),"Other")</f>
        <v>Other</v>
      </c>
    </row>
    <row r="10555" hidden="1">
      <c r="A10555" s="40">
        <v>28817.0</v>
      </c>
      <c r="B10555" s="39">
        <f t="shared" si="1"/>
        <v>43</v>
      </c>
      <c r="C10555" s="39" t="str">
        <f>IFERROR(__xludf.DUMMYFUNCTION("IF(ISBETWEEN(B10555,60,69), ""Old"", IF(ISBETWEEN(B10555, 20, 29), ""Young"", ""Other""))"),"Other")</f>
        <v>Other</v>
      </c>
    </row>
    <row r="10556" hidden="1">
      <c r="A10556" s="40">
        <v>28818.0</v>
      </c>
      <c r="B10556" s="39">
        <f t="shared" si="1"/>
        <v>43</v>
      </c>
      <c r="C10556" s="39" t="str">
        <f>IFERROR(__xludf.DUMMYFUNCTION("IF(ISBETWEEN(B10556,60,69), ""Old"", IF(ISBETWEEN(B10556, 20, 29), ""Young"", ""Other""))"),"Other")</f>
        <v>Other</v>
      </c>
    </row>
    <row r="10557" hidden="1">
      <c r="A10557" s="40">
        <v>28819.0</v>
      </c>
      <c r="B10557" s="39">
        <f t="shared" si="1"/>
        <v>43</v>
      </c>
      <c r="C10557" s="39" t="str">
        <f>IFERROR(__xludf.DUMMYFUNCTION("IF(ISBETWEEN(B10557,60,69), ""Old"", IF(ISBETWEEN(B10557, 20, 29), ""Young"", ""Other""))"),"Other")</f>
        <v>Other</v>
      </c>
    </row>
    <row r="10558" hidden="1">
      <c r="A10558" s="40">
        <v>28820.0</v>
      </c>
      <c r="B10558" s="39">
        <f t="shared" si="1"/>
        <v>43</v>
      </c>
      <c r="C10558" s="39" t="str">
        <f>IFERROR(__xludf.DUMMYFUNCTION("IF(ISBETWEEN(B10558,60,69), ""Old"", IF(ISBETWEEN(B10558, 20, 29), ""Young"", ""Other""))"),"Other")</f>
        <v>Other</v>
      </c>
    </row>
    <row r="10559" hidden="1">
      <c r="A10559" s="40">
        <v>28821.0</v>
      </c>
      <c r="B10559" s="39">
        <f t="shared" si="1"/>
        <v>43</v>
      </c>
      <c r="C10559" s="39" t="str">
        <f>IFERROR(__xludf.DUMMYFUNCTION("IF(ISBETWEEN(B10559,60,69), ""Old"", IF(ISBETWEEN(B10559, 20, 29), ""Young"", ""Other""))"),"Other")</f>
        <v>Other</v>
      </c>
    </row>
    <row r="10560" hidden="1">
      <c r="A10560" s="40">
        <v>28822.0</v>
      </c>
      <c r="B10560" s="39">
        <f t="shared" si="1"/>
        <v>43</v>
      </c>
      <c r="C10560" s="39" t="str">
        <f>IFERROR(__xludf.DUMMYFUNCTION("IF(ISBETWEEN(B10560,60,69), ""Old"", IF(ISBETWEEN(B10560, 20, 29), ""Young"", ""Other""))"),"Other")</f>
        <v>Other</v>
      </c>
    </row>
    <row r="10561" hidden="1">
      <c r="A10561" s="40">
        <v>28823.0</v>
      </c>
      <c r="B10561" s="39">
        <f t="shared" si="1"/>
        <v>43</v>
      </c>
      <c r="C10561" s="39" t="str">
        <f>IFERROR(__xludf.DUMMYFUNCTION("IF(ISBETWEEN(B10561,60,69), ""Old"", IF(ISBETWEEN(B10561, 20, 29), ""Young"", ""Other""))"),"Other")</f>
        <v>Other</v>
      </c>
    </row>
    <row r="10562" hidden="1">
      <c r="A10562" s="40">
        <v>28824.0</v>
      </c>
      <c r="B10562" s="39">
        <f t="shared" si="1"/>
        <v>43</v>
      </c>
      <c r="C10562" s="39" t="str">
        <f>IFERROR(__xludf.DUMMYFUNCTION("IF(ISBETWEEN(B10562,60,69), ""Old"", IF(ISBETWEEN(B10562, 20, 29), ""Young"", ""Other""))"),"Other")</f>
        <v>Other</v>
      </c>
    </row>
    <row r="10563" hidden="1">
      <c r="A10563" s="40">
        <v>28825.0</v>
      </c>
      <c r="B10563" s="39">
        <f t="shared" si="1"/>
        <v>43</v>
      </c>
      <c r="C10563" s="39" t="str">
        <f>IFERROR(__xludf.DUMMYFUNCTION("IF(ISBETWEEN(B10563,60,69), ""Old"", IF(ISBETWEEN(B10563, 20, 29), ""Young"", ""Other""))"),"Other")</f>
        <v>Other</v>
      </c>
    </row>
    <row r="10564" hidden="1">
      <c r="A10564" s="40">
        <v>28826.0</v>
      </c>
      <c r="B10564" s="39">
        <f t="shared" si="1"/>
        <v>43</v>
      </c>
      <c r="C10564" s="39" t="str">
        <f>IFERROR(__xludf.DUMMYFUNCTION("IF(ISBETWEEN(B10564,60,69), ""Old"", IF(ISBETWEEN(B10564, 20, 29), ""Young"", ""Other""))"),"Other")</f>
        <v>Other</v>
      </c>
    </row>
    <row r="10565" hidden="1">
      <c r="A10565" s="40">
        <v>28827.0</v>
      </c>
      <c r="B10565" s="39">
        <f t="shared" si="1"/>
        <v>43</v>
      </c>
      <c r="C10565" s="39" t="str">
        <f>IFERROR(__xludf.DUMMYFUNCTION("IF(ISBETWEEN(B10565,60,69), ""Old"", IF(ISBETWEEN(B10565, 20, 29), ""Young"", ""Other""))"),"Other")</f>
        <v>Other</v>
      </c>
    </row>
    <row r="10566" hidden="1">
      <c r="A10566" s="40">
        <v>28828.0</v>
      </c>
      <c r="B10566" s="39">
        <f t="shared" si="1"/>
        <v>43</v>
      </c>
      <c r="C10566" s="39" t="str">
        <f>IFERROR(__xludf.DUMMYFUNCTION("IF(ISBETWEEN(B10566,60,69), ""Old"", IF(ISBETWEEN(B10566, 20, 29), ""Young"", ""Other""))"),"Other")</f>
        <v>Other</v>
      </c>
    </row>
    <row r="10567" hidden="1">
      <c r="A10567" s="40">
        <v>28829.0</v>
      </c>
      <c r="B10567" s="39">
        <f t="shared" si="1"/>
        <v>43</v>
      </c>
      <c r="C10567" s="39" t="str">
        <f>IFERROR(__xludf.DUMMYFUNCTION("IF(ISBETWEEN(B10567,60,69), ""Old"", IF(ISBETWEEN(B10567, 20, 29), ""Young"", ""Other""))"),"Other")</f>
        <v>Other</v>
      </c>
    </row>
    <row r="10568" hidden="1">
      <c r="A10568" s="40">
        <v>28830.0</v>
      </c>
      <c r="B10568" s="39">
        <f t="shared" si="1"/>
        <v>43</v>
      </c>
      <c r="C10568" s="39" t="str">
        <f>IFERROR(__xludf.DUMMYFUNCTION("IF(ISBETWEEN(B10568,60,69), ""Old"", IF(ISBETWEEN(B10568, 20, 29), ""Young"", ""Other""))"),"Other")</f>
        <v>Other</v>
      </c>
    </row>
    <row r="10569" hidden="1">
      <c r="A10569" s="40">
        <v>28831.0</v>
      </c>
      <c r="B10569" s="39">
        <f t="shared" si="1"/>
        <v>43</v>
      </c>
      <c r="C10569" s="39" t="str">
        <f>IFERROR(__xludf.DUMMYFUNCTION("IF(ISBETWEEN(B10569,60,69), ""Old"", IF(ISBETWEEN(B10569, 20, 29), ""Young"", ""Other""))"),"Other")</f>
        <v>Other</v>
      </c>
    </row>
    <row r="10570" hidden="1">
      <c r="A10570" s="40">
        <v>28832.0</v>
      </c>
      <c r="B10570" s="39">
        <f t="shared" si="1"/>
        <v>43</v>
      </c>
      <c r="C10570" s="39" t="str">
        <f>IFERROR(__xludf.DUMMYFUNCTION("IF(ISBETWEEN(B10570,60,69), ""Old"", IF(ISBETWEEN(B10570, 20, 29), ""Young"", ""Other""))"),"Other")</f>
        <v>Other</v>
      </c>
    </row>
    <row r="10571" hidden="1">
      <c r="A10571" s="40">
        <v>28833.0</v>
      </c>
      <c r="B10571" s="39">
        <f t="shared" si="1"/>
        <v>43</v>
      </c>
      <c r="C10571" s="39" t="str">
        <f>IFERROR(__xludf.DUMMYFUNCTION("IF(ISBETWEEN(B10571,60,69), ""Old"", IF(ISBETWEEN(B10571, 20, 29), ""Young"", ""Other""))"),"Other")</f>
        <v>Other</v>
      </c>
    </row>
    <row r="10572" hidden="1">
      <c r="A10572" s="40">
        <v>28834.0</v>
      </c>
      <c r="B10572" s="39">
        <f t="shared" si="1"/>
        <v>43</v>
      </c>
      <c r="C10572" s="39" t="str">
        <f>IFERROR(__xludf.DUMMYFUNCTION("IF(ISBETWEEN(B10572,60,69), ""Old"", IF(ISBETWEEN(B10572, 20, 29), ""Young"", ""Other""))"),"Other")</f>
        <v>Other</v>
      </c>
    </row>
    <row r="10573" hidden="1">
      <c r="A10573" s="40">
        <v>28835.0</v>
      </c>
      <c r="B10573" s="39">
        <f t="shared" si="1"/>
        <v>43</v>
      </c>
      <c r="C10573" s="39" t="str">
        <f>IFERROR(__xludf.DUMMYFUNCTION("IF(ISBETWEEN(B10573,60,69), ""Old"", IF(ISBETWEEN(B10573, 20, 29), ""Young"", ""Other""))"),"Other")</f>
        <v>Other</v>
      </c>
    </row>
    <row r="10574" hidden="1">
      <c r="A10574" s="40">
        <v>28836.0</v>
      </c>
      <c r="B10574" s="39">
        <f t="shared" si="1"/>
        <v>43</v>
      </c>
      <c r="C10574" s="39" t="str">
        <f>IFERROR(__xludf.DUMMYFUNCTION("IF(ISBETWEEN(B10574,60,69), ""Old"", IF(ISBETWEEN(B10574, 20, 29), ""Young"", ""Other""))"),"Other")</f>
        <v>Other</v>
      </c>
    </row>
    <row r="10575" hidden="1">
      <c r="A10575" s="40">
        <v>28837.0</v>
      </c>
      <c r="B10575" s="39">
        <f t="shared" si="1"/>
        <v>43</v>
      </c>
      <c r="C10575" s="39" t="str">
        <f>IFERROR(__xludf.DUMMYFUNCTION("IF(ISBETWEEN(B10575,60,69), ""Old"", IF(ISBETWEEN(B10575, 20, 29), ""Young"", ""Other""))"),"Other")</f>
        <v>Other</v>
      </c>
    </row>
    <row r="10576" hidden="1">
      <c r="A10576" s="40">
        <v>28838.0</v>
      </c>
      <c r="B10576" s="39">
        <f t="shared" si="1"/>
        <v>43</v>
      </c>
      <c r="C10576" s="39" t="str">
        <f>IFERROR(__xludf.DUMMYFUNCTION("IF(ISBETWEEN(B10576,60,69), ""Old"", IF(ISBETWEEN(B10576, 20, 29), ""Young"", ""Other""))"),"Other")</f>
        <v>Other</v>
      </c>
    </row>
    <row r="10577" hidden="1">
      <c r="A10577" s="40">
        <v>28839.0</v>
      </c>
      <c r="B10577" s="39">
        <f t="shared" si="1"/>
        <v>43</v>
      </c>
      <c r="C10577" s="39" t="str">
        <f>IFERROR(__xludf.DUMMYFUNCTION("IF(ISBETWEEN(B10577,60,69), ""Old"", IF(ISBETWEEN(B10577, 20, 29), ""Young"", ""Other""))"),"Other")</f>
        <v>Other</v>
      </c>
    </row>
    <row r="10578" hidden="1">
      <c r="A10578" s="40">
        <v>28840.0</v>
      </c>
      <c r="B10578" s="39">
        <f t="shared" si="1"/>
        <v>43</v>
      </c>
      <c r="C10578" s="39" t="str">
        <f>IFERROR(__xludf.DUMMYFUNCTION("IF(ISBETWEEN(B10578,60,69), ""Old"", IF(ISBETWEEN(B10578, 20, 29), ""Young"", ""Other""))"),"Other")</f>
        <v>Other</v>
      </c>
    </row>
    <row r="10579" hidden="1">
      <c r="A10579" s="40">
        <v>28841.0</v>
      </c>
      <c r="B10579" s="39">
        <f t="shared" si="1"/>
        <v>43</v>
      </c>
      <c r="C10579" s="39" t="str">
        <f>IFERROR(__xludf.DUMMYFUNCTION("IF(ISBETWEEN(B10579,60,69), ""Old"", IF(ISBETWEEN(B10579, 20, 29), ""Young"", ""Other""))"),"Other")</f>
        <v>Other</v>
      </c>
    </row>
    <row r="10580" hidden="1">
      <c r="A10580" s="40">
        <v>28842.0</v>
      </c>
      <c r="B10580" s="39">
        <f t="shared" si="1"/>
        <v>43</v>
      </c>
      <c r="C10580" s="39" t="str">
        <f>IFERROR(__xludf.DUMMYFUNCTION("IF(ISBETWEEN(B10580,60,69), ""Old"", IF(ISBETWEEN(B10580, 20, 29), ""Young"", ""Other""))"),"Other")</f>
        <v>Other</v>
      </c>
    </row>
    <row r="10581" hidden="1">
      <c r="A10581" s="40">
        <v>28843.0</v>
      </c>
      <c r="B10581" s="39">
        <f t="shared" si="1"/>
        <v>43</v>
      </c>
      <c r="C10581" s="39" t="str">
        <f>IFERROR(__xludf.DUMMYFUNCTION("IF(ISBETWEEN(B10581,60,69), ""Old"", IF(ISBETWEEN(B10581, 20, 29), ""Young"", ""Other""))"),"Other")</f>
        <v>Other</v>
      </c>
    </row>
    <row r="10582" hidden="1">
      <c r="A10582" s="40">
        <v>28844.0</v>
      </c>
      <c r="B10582" s="39">
        <f t="shared" si="1"/>
        <v>43</v>
      </c>
      <c r="C10582" s="39" t="str">
        <f>IFERROR(__xludf.DUMMYFUNCTION("IF(ISBETWEEN(B10582,60,69), ""Old"", IF(ISBETWEEN(B10582, 20, 29), ""Young"", ""Other""))"),"Other")</f>
        <v>Other</v>
      </c>
    </row>
    <row r="10583" hidden="1">
      <c r="A10583" s="40">
        <v>28845.0</v>
      </c>
      <c r="B10583" s="39">
        <f t="shared" si="1"/>
        <v>43</v>
      </c>
      <c r="C10583" s="39" t="str">
        <f>IFERROR(__xludf.DUMMYFUNCTION("IF(ISBETWEEN(B10583,60,69), ""Old"", IF(ISBETWEEN(B10583, 20, 29), ""Young"", ""Other""))"),"Other")</f>
        <v>Other</v>
      </c>
    </row>
    <row r="10584" hidden="1">
      <c r="A10584" s="40">
        <v>28846.0</v>
      </c>
      <c r="B10584" s="39">
        <f t="shared" si="1"/>
        <v>43</v>
      </c>
      <c r="C10584" s="39" t="str">
        <f>IFERROR(__xludf.DUMMYFUNCTION("IF(ISBETWEEN(B10584,60,69), ""Old"", IF(ISBETWEEN(B10584, 20, 29), ""Young"", ""Other""))"),"Other")</f>
        <v>Other</v>
      </c>
    </row>
    <row r="10585" hidden="1">
      <c r="A10585" s="40">
        <v>28847.0</v>
      </c>
      <c r="B10585" s="39">
        <f t="shared" si="1"/>
        <v>43</v>
      </c>
      <c r="C10585" s="39" t="str">
        <f>IFERROR(__xludf.DUMMYFUNCTION("IF(ISBETWEEN(B10585,60,69), ""Old"", IF(ISBETWEEN(B10585, 20, 29), ""Young"", ""Other""))"),"Other")</f>
        <v>Other</v>
      </c>
    </row>
    <row r="10586" hidden="1">
      <c r="A10586" s="40">
        <v>28848.0</v>
      </c>
      <c r="B10586" s="39">
        <f t="shared" si="1"/>
        <v>43</v>
      </c>
      <c r="C10586" s="39" t="str">
        <f>IFERROR(__xludf.DUMMYFUNCTION("IF(ISBETWEEN(B10586,60,69), ""Old"", IF(ISBETWEEN(B10586, 20, 29), ""Young"", ""Other""))"),"Other")</f>
        <v>Other</v>
      </c>
    </row>
    <row r="10587" hidden="1">
      <c r="A10587" s="40">
        <v>28849.0</v>
      </c>
      <c r="B10587" s="39">
        <f t="shared" si="1"/>
        <v>43</v>
      </c>
      <c r="C10587" s="39" t="str">
        <f>IFERROR(__xludf.DUMMYFUNCTION("IF(ISBETWEEN(B10587,60,69), ""Old"", IF(ISBETWEEN(B10587, 20, 29), ""Young"", ""Other""))"),"Other")</f>
        <v>Other</v>
      </c>
    </row>
    <row r="10588" hidden="1">
      <c r="A10588" s="40">
        <v>28850.0</v>
      </c>
      <c r="B10588" s="39">
        <f t="shared" si="1"/>
        <v>43</v>
      </c>
      <c r="C10588" s="39" t="str">
        <f>IFERROR(__xludf.DUMMYFUNCTION("IF(ISBETWEEN(B10588,60,69), ""Old"", IF(ISBETWEEN(B10588, 20, 29), ""Young"", ""Other""))"),"Other")</f>
        <v>Other</v>
      </c>
    </row>
    <row r="10589" hidden="1">
      <c r="A10589" s="40">
        <v>28851.0</v>
      </c>
      <c r="B10589" s="39">
        <f t="shared" si="1"/>
        <v>43</v>
      </c>
      <c r="C10589" s="39" t="str">
        <f>IFERROR(__xludf.DUMMYFUNCTION("IF(ISBETWEEN(B10589,60,69), ""Old"", IF(ISBETWEEN(B10589, 20, 29), ""Young"", ""Other""))"),"Other")</f>
        <v>Other</v>
      </c>
    </row>
    <row r="10590" hidden="1">
      <c r="A10590" s="40">
        <v>28852.0</v>
      </c>
      <c r="B10590" s="39">
        <f t="shared" si="1"/>
        <v>43</v>
      </c>
      <c r="C10590" s="39" t="str">
        <f>IFERROR(__xludf.DUMMYFUNCTION("IF(ISBETWEEN(B10590,60,69), ""Old"", IF(ISBETWEEN(B10590, 20, 29), ""Young"", ""Other""))"),"Other")</f>
        <v>Other</v>
      </c>
    </row>
    <row r="10591" hidden="1">
      <c r="A10591" s="40">
        <v>28853.0</v>
      </c>
      <c r="B10591" s="39">
        <f t="shared" si="1"/>
        <v>43</v>
      </c>
      <c r="C10591" s="39" t="str">
        <f>IFERROR(__xludf.DUMMYFUNCTION("IF(ISBETWEEN(B10591,60,69), ""Old"", IF(ISBETWEEN(B10591, 20, 29), ""Young"", ""Other""))"),"Other")</f>
        <v>Other</v>
      </c>
    </row>
    <row r="10592" hidden="1">
      <c r="A10592" s="40">
        <v>28854.0</v>
      </c>
      <c r="B10592" s="39">
        <f t="shared" si="1"/>
        <v>43</v>
      </c>
      <c r="C10592" s="39" t="str">
        <f>IFERROR(__xludf.DUMMYFUNCTION("IF(ISBETWEEN(B10592,60,69), ""Old"", IF(ISBETWEEN(B10592, 20, 29), ""Young"", ""Other""))"),"Other")</f>
        <v>Other</v>
      </c>
    </row>
    <row r="10593" hidden="1">
      <c r="A10593" s="40">
        <v>28855.0</v>
      </c>
      <c r="B10593" s="39">
        <f t="shared" si="1"/>
        <v>43</v>
      </c>
      <c r="C10593" s="39" t="str">
        <f>IFERROR(__xludf.DUMMYFUNCTION("IF(ISBETWEEN(B10593,60,69), ""Old"", IF(ISBETWEEN(B10593, 20, 29), ""Young"", ""Other""))"),"Other")</f>
        <v>Other</v>
      </c>
    </row>
    <row r="10594" hidden="1">
      <c r="A10594" s="40">
        <v>28856.0</v>
      </c>
      <c r="B10594" s="39">
        <f t="shared" si="1"/>
        <v>43</v>
      </c>
      <c r="C10594" s="39" t="str">
        <f>IFERROR(__xludf.DUMMYFUNCTION("IF(ISBETWEEN(B10594,60,69), ""Old"", IF(ISBETWEEN(B10594, 20, 29), ""Young"", ""Other""))"),"Other")</f>
        <v>Other</v>
      </c>
    </row>
    <row r="10595" hidden="1">
      <c r="A10595" s="40">
        <v>28857.0</v>
      </c>
      <c r="B10595" s="39">
        <f t="shared" si="1"/>
        <v>42</v>
      </c>
      <c r="C10595" s="39" t="str">
        <f>IFERROR(__xludf.DUMMYFUNCTION("IF(ISBETWEEN(B10595,60,69), ""Old"", IF(ISBETWEEN(B10595, 20, 29), ""Young"", ""Other""))"),"Other")</f>
        <v>Other</v>
      </c>
    </row>
    <row r="10596" hidden="1">
      <c r="A10596" s="40">
        <v>28858.0</v>
      </c>
      <c r="B10596" s="39">
        <f t="shared" si="1"/>
        <v>42</v>
      </c>
      <c r="C10596" s="39" t="str">
        <f>IFERROR(__xludf.DUMMYFUNCTION("IF(ISBETWEEN(B10596,60,69), ""Old"", IF(ISBETWEEN(B10596, 20, 29), ""Young"", ""Other""))"),"Other")</f>
        <v>Other</v>
      </c>
    </row>
    <row r="10597" hidden="1">
      <c r="A10597" s="40">
        <v>28859.0</v>
      </c>
      <c r="B10597" s="39">
        <f t="shared" si="1"/>
        <v>42</v>
      </c>
      <c r="C10597" s="39" t="str">
        <f>IFERROR(__xludf.DUMMYFUNCTION("IF(ISBETWEEN(B10597,60,69), ""Old"", IF(ISBETWEEN(B10597, 20, 29), ""Young"", ""Other""))"),"Other")</f>
        <v>Other</v>
      </c>
    </row>
    <row r="10598" hidden="1">
      <c r="A10598" s="40">
        <v>28860.0</v>
      </c>
      <c r="B10598" s="39">
        <f t="shared" si="1"/>
        <v>42</v>
      </c>
      <c r="C10598" s="39" t="str">
        <f>IFERROR(__xludf.DUMMYFUNCTION("IF(ISBETWEEN(B10598,60,69), ""Old"", IF(ISBETWEEN(B10598, 20, 29), ""Young"", ""Other""))"),"Other")</f>
        <v>Other</v>
      </c>
    </row>
    <row r="10599" hidden="1">
      <c r="A10599" s="40">
        <v>28861.0</v>
      </c>
      <c r="B10599" s="39">
        <f t="shared" si="1"/>
        <v>42</v>
      </c>
      <c r="C10599" s="39" t="str">
        <f>IFERROR(__xludf.DUMMYFUNCTION("IF(ISBETWEEN(B10599,60,69), ""Old"", IF(ISBETWEEN(B10599, 20, 29), ""Young"", ""Other""))"),"Other")</f>
        <v>Other</v>
      </c>
    </row>
    <row r="10600" hidden="1">
      <c r="A10600" s="40">
        <v>28862.0</v>
      </c>
      <c r="B10600" s="39">
        <f t="shared" si="1"/>
        <v>42</v>
      </c>
      <c r="C10600" s="39" t="str">
        <f>IFERROR(__xludf.DUMMYFUNCTION("IF(ISBETWEEN(B10600,60,69), ""Old"", IF(ISBETWEEN(B10600, 20, 29), ""Young"", ""Other""))"),"Other")</f>
        <v>Other</v>
      </c>
    </row>
    <row r="10601" hidden="1">
      <c r="A10601" s="40">
        <v>28863.0</v>
      </c>
      <c r="B10601" s="39">
        <f t="shared" si="1"/>
        <v>42</v>
      </c>
      <c r="C10601" s="39" t="str">
        <f>IFERROR(__xludf.DUMMYFUNCTION("IF(ISBETWEEN(B10601,60,69), ""Old"", IF(ISBETWEEN(B10601, 20, 29), ""Young"", ""Other""))"),"Other")</f>
        <v>Other</v>
      </c>
    </row>
    <row r="10602" hidden="1">
      <c r="A10602" s="40">
        <v>28864.0</v>
      </c>
      <c r="B10602" s="39">
        <f t="shared" si="1"/>
        <v>42</v>
      </c>
      <c r="C10602" s="39" t="str">
        <f>IFERROR(__xludf.DUMMYFUNCTION("IF(ISBETWEEN(B10602,60,69), ""Old"", IF(ISBETWEEN(B10602, 20, 29), ""Young"", ""Other""))"),"Other")</f>
        <v>Other</v>
      </c>
    </row>
    <row r="10603" hidden="1">
      <c r="A10603" s="40">
        <v>28865.0</v>
      </c>
      <c r="B10603" s="39">
        <f t="shared" si="1"/>
        <v>42</v>
      </c>
      <c r="C10603" s="39" t="str">
        <f>IFERROR(__xludf.DUMMYFUNCTION("IF(ISBETWEEN(B10603,60,69), ""Old"", IF(ISBETWEEN(B10603, 20, 29), ""Young"", ""Other""))"),"Other")</f>
        <v>Other</v>
      </c>
    </row>
    <row r="10604" hidden="1">
      <c r="A10604" s="40">
        <v>28866.0</v>
      </c>
      <c r="B10604" s="39">
        <f t="shared" si="1"/>
        <v>42</v>
      </c>
      <c r="C10604" s="39" t="str">
        <f>IFERROR(__xludf.DUMMYFUNCTION("IF(ISBETWEEN(B10604,60,69), ""Old"", IF(ISBETWEEN(B10604, 20, 29), ""Young"", ""Other""))"),"Other")</f>
        <v>Other</v>
      </c>
    </row>
    <row r="10605" hidden="1">
      <c r="A10605" s="40">
        <v>28867.0</v>
      </c>
      <c r="B10605" s="39">
        <f t="shared" si="1"/>
        <v>42</v>
      </c>
      <c r="C10605" s="39" t="str">
        <f>IFERROR(__xludf.DUMMYFUNCTION("IF(ISBETWEEN(B10605,60,69), ""Old"", IF(ISBETWEEN(B10605, 20, 29), ""Young"", ""Other""))"),"Other")</f>
        <v>Other</v>
      </c>
    </row>
    <row r="10606" hidden="1">
      <c r="A10606" s="40">
        <v>28868.0</v>
      </c>
      <c r="B10606" s="39">
        <f t="shared" si="1"/>
        <v>42</v>
      </c>
      <c r="C10606" s="39" t="str">
        <f>IFERROR(__xludf.DUMMYFUNCTION("IF(ISBETWEEN(B10606,60,69), ""Old"", IF(ISBETWEEN(B10606, 20, 29), ""Young"", ""Other""))"),"Other")</f>
        <v>Other</v>
      </c>
    </row>
    <row r="10607" hidden="1">
      <c r="A10607" s="40">
        <v>28869.0</v>
      </c>
      <c r="B10607" s="39">
        <f t="shared" si="1"/>
        <v>42</v>
      </c>
      <c r="C10607" s="39" t="str">
        <f>IFERROR(__xludf.DUMMYFUNCTION("IF(ISBETWEEN(B10607,60,69), ""Old"", IF(ISBETWEEN(B10607, 20, 29), ""Young"", ""Other""))"),"Other")</f>
        <v>Other</v>
      </c>
    </row>
    <row r="10608" hidden="1">
      <c r="A10608" s="40">
        <v>28870.0</v>
      </c>
      <c r="B10608" s="39">
        <f t="shared" si="1"/>
        <v>42</v>
      </c>
      <c r="C10608" s="39" t="str">
        <f>IFERROR(__xludf.DUMMYFUNCTION("IF(ISBETWEEN(B10608,60,69), ""Old"", IF(ISBETWEEN(B10608, 20, 29), ""Young"", ""Other""))"),"Other")</f>
        <v>Other</v>
      </c>
    </row>
    <row r="10609" hidden="1">
      <c r="A10609" s="40">
        <v>28871.0</v>
      </c>
      <c r="B10609" s="39">
        <f t="shared" si="1"/>
        <v>42</v>
      </c>
      <c r="C10609" s="39" t="str">
        <f>IFERROR(__xludf.DUMMYFUNCTION("IF(ISBETWEEN(B10609,60,69), ""Old"", IF(ISBETWEEN(B10609, 20, 29), ""Young"", ""Other""))"),"Other")</f>
        <v>Other</v>
      </c>
    </row>
    <row r="10610" hidden="1">
      <c r="A10610" s="40">
        <v>28872.0</v>
      </c>
      <c r="B10610" s="39">
        <f t="shared" si="1"/>
        <v>42</v>
      </c>
      <c r="C10610" s="39" t="str">
        <f>IFERROR(__xludf.DUMMYFUNCTION("IF(ISBETWEEN(B10610,60,69), ""Old"", IF(ISBETWEEN(B10610, 20, 29), ""Young"", ""Other""))"),"Other")</f>
        <v>Other</v>
      </c>
    </row>
    <row r="10611" hidden="1">
      <c r="A10611" s="40">
        <v>28873.0</v>
      </c>
      <c r="B10611" s="39">
        <f t="shared" si="1"/>
        <v>42</v>
      </c>
      <c r="C10611" s="39" t="str">
        <f>IFERROR(__xludf.DUMMYFUNCTION("IF(ISBETWEEN(B10611,60,69), ""Old"", IF(ISBETWEEN(B10611, 20, 29), ""Young"", ""Other""))"),"Other")</f>
        <v>Other</v>
      </c>
    </row>
    <row r="10612" hidden="1">
      <c r="A10612" s="40">
        <v>28874.0</v>
      </c>
      <c r="B10612" s="39">
        <f t="shared" si="1"/>
        <v>42</v>
      </c>
      <c r="C10612" s="39" t="str">
        <f>IFERROR(__xludf.DUMMYFUNCTION("IF(ISBETWEEN(B10612,60,69), ""Old"", IF(ISBETWEEN(B10612, 20, 29), ""Young"", ""Other""))"),"Other")</f>
        <v>Other</v>
      </c>
    </row>
    <row r="10613" hidden="1">
      <c r="A10613" s="40">
        <v>28875.0</v>
      </c>
      <c r="B10613" s="39">
        <f t="shared" si="1"/>
        <v>42</v>
      </c>
      <c r="C10613" s="39" t="str">
        <f>IFERROR(__xludf.DUMMYFUNCTION("IF(ISBETWEEN(B10613,60,69), ""Old"", IF(ISBETWEEN(B10613, 20, 29), ""Young"", ""Other""))"),"Other")</f>
        <v>Other</v>
      </c>
    </row>
    <row r="10614" hidden="1">
      <c r="A10614" s="40">
        <v>28876.0</v>
      </c>
      <c r="B10614" s="39">
        <f t="shared" si="1"/>
        <v>42</v>
      </c>
      <c r="C10614" s="39" t="str">
        <f>IFERROR(__xludf.DUMMYFUNCTION("IF(ISBETWEEN(B10614,60,69), ""Old"", IF(ISBETWEEN(B10614, 20, 29), ""Young"", ""Other""))"),"Other")</f>
        <v>Other</v>
      </c>
    </row>
    <row r="10615" hidden="1">
      <c r="A10615" s="40">
        <v>28877.0</v>
      </c>
      <c r="B10615" s="39">
        <f t="shared" si="1"/>
        <v>42</v>
      </c>
      <c r="C10615" s="39" t="str">
        <f>IFERROR(__xludf.DUMMYFUNCTION("IF(ISBETWEEN(B10615,60,69), ""Old"", IF(ISBETWEEN(B10615, 20, 29), ""Young"", ""Other""))"),"Other")</f>
        <v>Other</v>
      </c>
    </row>
    <row r="10616" hidden="1">
      <c r="A10616" s="40">
        <v>28878.0</v>
      </c>
      <c r="B10616" s="39">
        <f t="shared" si="1"/>
        <v>42</v>
      </c>
      <c r="C10616" s="39" t="str">
        <f>IFERROR(__xludf.DUMMYFUNCTION("IF(ISBETWEEN(B10616,60,69), ""Old"", IF(ISBETWEEN(B10616, 20, 29), ""Young"", ""Other""))"),"Other")</f>
        <v>Other</v>
      </c>
    </row>
    <row r="10617" hidden="1">
      <c r="A10617" s="40">
        <v>28879.0</v>
      </c>
      <c r="B10617" s="39">
        <f t="shared" si="1"/>
        <v>42</v>
      </c>
      <c r="C10617" s="39" t="str">
        <f>IFERROR(__xludf.DUMMYFUNCTION("IF(ISBETWEEN(B10617,60,69), ""Old"", IF(ISBETWEEN(B10617, 20, 29), ""Young"", ""Other""))"),"Other")</f>
        <v>Other</v>
      </c>
    </row>
    <row r="10618" hidden="1">
      <c r="A10618" s="40">
        <v>28880.0</v>
      </c>
      <c r="B10618" s="39">
        <f t="shared" si="1"/>
        <v>42</v>
      </c>
      <c r="C10618" s="39" t="str">
        <f>IFERROR(__xludf.DUMMYFUNCTION("IF(ISBETWEEN(B10618,60,69), ""Old"", IF(ISBETWEEN(B10618, 20, 29), ""Young"", ""Other""))"),"Other")</f>
        <v>Other</v>
      </c>
    </row>
    <row r="10619" hidden="1">
      <c r="A10619" s="40">
        <v>28881.0</v>
      </c>
      <c r="B10619" s="39">
        <f t="shared" si="1"/>
        <v>42</v>
      </c>
      <c r="C10619" s="39" t="str">
        <f>IFERROR(__xludf.DUMMYFUNCTION("IF(ISBETWEEN(B10619,60,69), ""Old"", IF(ISBETWEEN(B10619, 20, 29), ""Young"", ""Other""))"),"Other")</f>
        <v>Other</v>
      </c>
    </row>
    <row r="10620" hidden="1">
      <c r="A10620" s="40">
        <v>28882.0</v>
      </c>
      <c r="B10620" s="39">
        <f t="shared" si="1"/>
        <v>42</v>
      </c>
      <c r="C10620" s="39" t="str">
        <f>IFERROR(__xludf.DUMMYFUNCTION("IF(ISBETWEEN(B10620,60,69), ""Old"", IF(ISBETWEEN(B10620, 20, 29), ""Young"", ""Other""))"),"Other")</f>
        <v>Other</v>
      </c>
    </row>
    <row r="10621" hidden="1">
      <c r="A10621" s="40">
        <v>28883.0</v>
      </c>
      <c r="B10621" s="39">
        <f t="shared" si="1"/>
        <v>42</v>
      </c>
      <c r="C10621" s="39" t="str">
        <f>IFERROR(__xludf.DUMMYFUNCTION("IF(ISBETWEEN(B10621,60,69), ""Old"", IF(ISBETWEEN(B10621, 20, 29), ""Young"", ""Other""))"),"Other")</f>
        <v>Other</v>
      </c>
    </row>
    <row r="10622" hidden="1">
      <c r="A10622" s="40">
        <v>28884.0</v>
      </c>
      <c r="B10622" s="39">
        <f t="shared" si="1"/>
        <v>42</v>
      </c>
      <c r="C10622" s="39" t="str">
        <f>IFERROR(__xludf.DUMMYFUNCTION("IF(ISBETWEEN(B10622,60,69), ""Old"", IF(ISBETWEEN(B10622, 20, 29), ""Young"", ""Other""))"),"Other")</f>
        <v>Other</v>
      </c>
    </row>
    <row r="10623" hidden="1">
      <c r="A10623" s="40">
        <v>28885.0</v>
      </c>
      <c r="B10623" s="39">
        <f t="shared" si="1"/>
        <v>42</v>
      </c>
      <c r="C10623" s="39" t="str">
        <f>IFERROR(__xludf.DUMMYFUNCTION("IF(ISBETWEEN(B10623,60,69), ""Old"", IF(ISBETWEEN(B10623, 20, 29), ""Young"", ""Other""))"),"Other")</f>
        <v>Other</v>
      </c>
    </row>
    <row r="10624" hidden="1">
      <c r="A10624" s="40">
        <v>28886.0</v>
      </c>
      <c r="B10624" s="39">
        <f t="shared" si="1"/>
        <v>42</v>
      </c>
      <c r="C10624" s="39" t="str">
        <f>IFERROR(__xludf.DUMMYFUNCTION("IF(ISBETWEEN(B10624,60,69), ""Old"", IF(ISBETWEEN(B10624, 20, 29), ""Young"", ""Other""))"),"Other")</f>
        <v>Other</v>
      </c>
    </row>
    <row r="10625" hidden="1">
      <c r="A10625" s="40">
        <v>28887.0</v>
      </c>
      <c r="B10625" s="39">
        <f t="shared" si="1"/>
        <v>42</v>
      </c>
      <c r="C10625" s="39" t="str">
        <f>IFERROR(__xludf.DUMMYFUNCTION("IF(ISBETWEEN(B10625,60,69), ""Old"", IF(ISBETWEEN(B10625, 20, 29), ""Young"", ""Other""))"),"Other")</f>
        <v>Other</v>
      </c>
    </row>
    <row r="10626" hidden="1">
      <c r="A10626" s="40">
        <v>28888.0</v>
      </c>
      <c r="B10626" s="39">
        <f t="shared" si="1"/>
        <v>42</v>
      </c>
      <c r="C10626" s="39" t="str">
        <f>IFERROR(__xludf.DUMMYFUNCTION("IF(ISBETWEEN(B10626,60,69), ""Old"", IF(ISBETWEEN(B10626, 20, 29), ""Young"", ""Other""))"),"Other")</f>
        <v>Other</v>
      </c>
    </row>
    <row r="10627" hidden="1">
      <c r="A10627" s="40">
        <v>28889.0</v>
      </c>
      <c r="B10627" s="39">
        <f t="shared" si="1"/>
        <v>42</v>
      </c>
      <c r="C10627" s="39" t="str">
        <f>IFERROR(__xludf.DUMMYFUNCTION("IF(ISBETWEEN(B10627,60,69), ""Old"", IF(ISBETWEEN(B10627, 20, 29), ""Young"", ""Other""))"),"Other")</f>
        <v>Other</v>
      </c>
    </row>
    <row r="10628" hidden="1">
      <c r="A10628" s="40">
        <v>28890.0</v>
      </c>
      <c r="B10628" s="39">
        <f t="shared" si="1"/>
        <v>42</v>
      </c>
      <c r="C10628" s="39" t="str">
        <f>IFERROR(__xludf.DUMMYFUNCTION("IF(ISBETWEEN(B10628,60,69), ""Old"", IF(ISBETWEEN(B10628, 20, 29), ""Young"", ""Other""))"),"Other")</f>
        <v>Other</v>
      </c>
    </row>
    <row r="10629" hidden="1">
      <c r="A10629" s="40">
        <v>28891.0</v>
      </c>
      <c r="B10629" s="39">
        <f t="shared" si="1"/>
        <v>42</v>
      </c>
      <c r="C10629" s="39" t="str">
        <f>IFERROR(__xludf.DUMMYFUNCTION("IF(ISBETWEEN(B10629,60,69), ""Old"", IF(ISBETWEEN(B10629, 20, 29), ""Young"", ""Other""))"),"Other")</f>
        <v>Other</v>
      </c>
    </row>
    <row r="10630" hidden="1">
      <c r="A10630" s="40">
        <v>28892.0</v>
      </c>
      <c r="B10630" s="39">
        <f t="shared" si="1"/>
        <v>42</v>
      </c>
      <c r="C10630" s="39" t="str">
        <f>IFERROR(__xludf.DUMMYFUNCTION("IF(ISBETWEEN(B10630,60,69), ""Old"", IF(ISBETWEEN(B10630, 20, 29), ""Young"", ""Other""))"),"Other")</f>
        <v>Other</v>
      </c>
    </row>
    <row r="10631" hidden="1">
      <c r="A10631" s="40">
        <v>28893.0</v>
      </c>
      <c r="B10631" s="39">
        <f t="shared" si="1"/>
        <v>42</v>
      </c>
      <c r="C10631" s="39" t="str">
        <f>IFERROR(__xludf.DUMMYFUNCTION("IF(ISBETWEEN(B10631,60,69), ""Old"", IF(ISBETWEEN(B10631, 20, 29), ""Young"", ""Other""))"),"Other")</f>
        <v>Other</v>
      </c>
    </row>
    <row r="10632" hidden="1">
      <c r="A10632" s="40">
        <v>28894.0</v>
      </c>
      <c r="B10632" s="39">
        <f t="shared" si="1"/>
        <v>42</v>
      </c>
      <c r="C10632" s="39" t="str">
        <f>IFERROR(__xludf.DUMMYFUNCTION("IF(ISBETWEEN(B10632,60,69), ""Old"", IF(ISBETWEEN(B10632, 20, 29), ""Young"", ""Other""))"),"Other")</f>
        <v>Other</v>
      </c>
    </row>
    <row r="10633" hidden="1">
      <c r="A10633" s="40">
        <v>28895.0</v>
      </c>
      <c r="B10633" s="39">
        <f t="shared" si="1"/>
        <v>42</v>
      </c>
      <c r="C10633" s="39" t="str">
        <f>IFERROR(__xludf.DUMMYFUNCTION("IF(ISBETWEEN(B10633,60,69), ""Old"", IF(ISBETWEEN(B10633, 20, 29), ""Young"", ""Other""))"),"Other")</f>
        <v>Other</v>
      </c>
    </row>
    <row r="10634" hidden="1">
      <c r="A10634" s="40">
        <v>28896.0</v>
      </c>
      <c r="B10634" s="39">
        <f t="shared" si="1"/>
        <v>42</v>
      </c>
      <c r="C10634" s="39" t="str">
        <f>IFERROR(__xludf.DUMMYFUNCTION("IF(ISBETWEEN(B10634,60,69), ""Old"", IF(ISBETWEEN(B10634, 20, 29), ""Young"", ""Other""))"),"Other")</f>
        <v>Other</v>
      </c>
    </row>
    <row r="10635" hidden="1">
      <c r="A10635" s="40">
        <v>28897.0</v>
      </c>
      <c r="B10635" s="39">
        <f t="shared" si="1"/>
        <v>42</v>
      </c>
      <c r="C10635" s="39" t="str">
        <f>IFERROR(__xludf.DUMMYFUNCTION("IF(ISBETWEEN(B10635,60,69), ""Old"", IF(ISBETWEEN(B10635, 20, 29), ""Young"", ""Other""))"),"Other")</f>
        <v>Other</v>
      </c>
    </row>
    <row r="10636" hidden="1">
      <c r="A10636" s="40">
        <v>28898.0</v>
      </c>
      <c r="B10636" s="39">
        <f t="shared" si="1"/>
        <v>42</v>
      </c>
      <c r="C10636" s="39" t="str">
        <f>IFERROR(__xludf.DUMMYFUNCTION("IF(ISBETWEEN(B10636,60,69), ""Old"", IF(ISBETWEEN(B10636, 20, 29), ""Young"", ""Other""))"),"Other")</f>
        <v>Other</v>
      </c>
    </row>
    <row r="10637" hidden="1">
      <c r="A10637" s="40">
        <v>28899.0</v>
      </c>
      <c r="B10637" s="39">
        <f t="shared" si="1"/>
        <v>42</v>
      </c>
      <c r="C10637" s="39" t="str">
        <f>IFERROR(__xludf.DUMMYFUNCTION("IF(ISBETWEEN(B10637,60,69), ""Old"", IF(ISBETWEEN(B10637, 20, 29), ""Young"", ""Other""))"),"Other")</f>
        <v>Other</v>
      </c>
    </row>
    <row r="10638" hidden="1">
      <c r="A10638" s="40">
        <v>28900.0</v>
      </c>
      <c r="B10638" s="39">
        <f t="shared" si="1"/>
        <v>42</v>
      </c>
      <c r="C10638" s="39" t="str">
        <f>IFERROR(__xludf.DUMMYFUNCTION("IF(ISBETWEEN(B10638,60,69), ""Old"", IF(ISBETWEEN(B10638, 20, 29), ""Young"", ""Other""))"),"Other")</f>
        <v>Other</v>
      </c>
    </row>
    <row r="10639" hidden="1">
      <c r="A10639" s="40">
        <v>28901.0</v>
      </c>
      <c r="B10639" s="39">
        <f t="shared" si="1"/>
        <v>42</v>
      </c>
      <c r="C10639" s="39" t="str">
        <f>IFERROR(__xludf.DUMMYFUNCTION("IF(ISBETWEEN(B10639,60,69), ""Old"", IF(ISBETWEEN(B10639, 20, 29), ""Young"", ""Other""))"),"Other")</f>
        <v>Other</v>
      </c>
    </row>
    <row r="10640" hidden="1">
      <c r="A10640" s="40">
        <v>28902.0</v>
      </c>
      <c r="B10640" s="39">
        <f t="shared" si="1"/>
        <v>42</v>
      </c>
      <c r="C10640" s="39" t="str">
        <f>IFERROR(__xludf.DUMMYFUNCTION("IF(ISBETWEEN(B10640,60,69), ""Old"", IF(ISBETWEEN(B10640, 20, 29), ""Young"", ""Other""))"),"Other")</f>
        <v>Other</v>
      </c>
    </row>
    <row r="10641" hidden="1">
      <c r="A10641" s="40">
        <v>28903.0</v>
      </c>
      <c r="B10641" s="39">
        <f t="shared" si="1"/>
        <v>42</v>
      </c>
      <c r="C10641" s="39" t="str">
        <f>IFERROR(__xludf.DUMMYFUNCTION("IF(ISBETWEEN(B10641,60,69), ""Old"", IF(ISBETWEEN(B10641, 20, 29), ""Young"", ""Other""))"),"Other")</f>
        <v>Other</v>
      </c>
    </row>
    <row r="10642" hidden="1">
      <c r="A10642" s="40">
        <v>28904.0</v>
      </c>
      <c r="B10642" s="39">
        <f t="shared" si="1"/>
        <v>42</v>
      </c>
      <c r="C10642" s="39" t="str">
        <f>IFERROR(__xludf.DUMMYFUNCTION("IF(ISBETWEEN(B10642,60,69), ""Old"", IF(ISBETWEEN(B10642, 20, 29), ""Young"", ""Other""))"),"Other")</f>
        <v>Other</v>
      </c>
    </row>
    <row r="10643" hidden="1">
      <c r="A10643" s="40">
        <v>28905.0</v>
      </c>
      <c r="B10643" s="39">
        <f t="shared" si="1"/>
        <v>42</v>
      </c>
      <c r="C10643" s="39" t="str">
        <f>IFERROR(__xludf.DUMMYFUNCTION("IF(ISBETWEEN(B10643,60,69), ""Old"", IF(ISBETWEEN(B10643, 20, 29), ""Young"", ""Other""))"),"Other")</f>
        <v>Other</v>
      </c>
    </row>
    <row r="10644" hidden="1">
      <c r="A10644" s="40">
        <v>28906.0</v>
      </c>
      <c r="B10644" s="39">
        <f t="shared" si="1"/>
        <v>42</v>
      </c>
      <c r="C10644" s="39" t="str">
        <f>IFERROR(__xludf.DUMMYFUNCTION("IF(ISBETWEEN(B10644,60,69), ""Old"", IF(ISBETWEEN(B10644, 20, 29), ""Young"", ""Other""))"),"Other")</f>
        <v>Other</v>
      </c>
    </row>
    <row r="10645" hidden="1">
      <c r="A10645" s="40">
        <v>28907.0</v>
      </c>
      <c r="B10645" s="39">
        <f t="shared" si="1"/>
        <v>42</v>
      </c>
      <c r="C10645" s="39" t="str">
        <f>IFERROR(__xludf.DUMMYFUNCTION("IF(ISBETWEEN(B10645,60,69), ""Old"", IF(ISBETWEEN(B10645, 20, 29), ""Young"", ""Other""))"),"Other")</f>
        <v>Other</v>
      </c>
    </row>
    <row r="10646" hidden="1">
      <c r="A10646" s="40">
        <v>28908.0</v>
      </c>
      <c r="B10646" s="39">
        <f t="shared" si="1"/>
        <v>42</v>
      </c>
      <c r="C10646" s="39" t="str">
        <f>IFERROR(__xludf.DUMMYFUNCTION("IF(ISBETWEEN(B10646,60,69), ""Old"", IF(ISBETWEEN(B10646, 20, 29), ""Young"", ""Other""))"),"Other")</f>
        <v>Other</v>
      </c>
    </row>
    <row r="10647" hidden="1">
      <c r="A10647" s="40">
        <v>28909.0</v>
      </c>
      <c r="B10647" s="39">
        <f t="shared" si="1"/>
        <v>42</v>
      </c>
      <c r="C10647" s="39" t="str">
        <f>IFERROR(__xludf.DUMMYFUNCTION("IF(ISBETWEEN(B10647,60,69), ""Old"", IF(ISBETWEEN(B10647, 20, 29), ""Young"", ""Other""))"),"Other")</f>
        <v>Other</v>
      </c>
    </row>
    <row r="10648" hidden="1">
      <c r="A10648" s="40">
        <v>28910.0</v>
      </c>
      <c r="B10648" s="39">
        <f t="shared" si="1"/>
        <v>42</v>
      </c>
      <c r="C10648" s="39" t="str">
        <f>IFERROR(__xludf.DUMMYFUNCTION("IF(ISBETWEEN(B10648,60,69), ""Old"", IF(ISBETWEEN(B10648, 20, 29), ""Young"", ""Other""))"),"Other")</f>
        <v>Other</v>
      </c>
    </row>
    <row r="10649" hidden="1">
      <c r="A10649" s="40">
        <v>28911.0</v>
      </c>
      <c r="B10649" s="39">
        <f t="shared" si="1"/>
        <v>42</v>
      </c>
      <c r="C10649" s="39" t="str">
        <f>IFERROR(__xludf.DUMMYFUNCTION("IF(ISBETWEEN(B10649,60,69), ""Old"", IF(ISBETWEEN(B10649, 20, 29), ""Young"", ""Other""))"),"Other")</f>
        <v>Other</v>
      </c>
    </row>
    <row r="10650" hidden="1">
      <c r="A10650" s="40">
        <v>28912.0</v>
      </c>
      <c r="B10650" s="39">
        <f t="shared" si="1"/>
        <v>42</v>
      </c>
      <c r="C10650" s="39" t="str">
        <f>IFERROR(__xludf.DUMMYFUNCTION("IF(ISBETWEEN(B10650,60,69), ""Old"", IF(ISBETWEEN(B10650, 20, 29), ""Young"", ""Other""))"),"Other")</f>
        <v>Other</v>
      </c>
    </row>
    <row r="10651" hidden="1">
      <c r="A10651" s="40">
        <v>28913.0</v>
      </c>
      <c r="B10651" s="39">
        <f t="shared" si="1"/>
        <v>42</v>
      </c>
      <c r="C10651" s="39" t="str">
        <f>IFERROR(__xludf.DUMMYFUNCTION("IF(ISBETWEEN(B10651,60,69), ""Old"", IF(ISBETWEEN(B10651, 20, 29), ""Young"", ""Other""))"),"Other")</f>
        <v>Other</v>
      </c>
    </row>
    <row r="10652" hidden="1">
      <c r="A10652" s="40">
        <v>28914.0</v>
      </c>
      <c r="B10652" s="39">
        <f t="shared" si="1"/>
        <v>42</v>
      </c>
      <c r="C10652" s="39" t="str">
        <f>IFERROR(__xludf.DUMMYFUNCTION("IF(ISBETWEEN(B10652,60,69), ""Old"", IF(ISBETWEEN(B10652, 20, 29), ""Young"", ""Other""))"),"Other")</f>
        <v>Other</v>
      </c>
    </row>
    <row r="10653" hidden="1">
      <c r="A10653" s="40">
        <v>28915.0</v>
      </c>
      <c r="B10653" s="39">
        <f t="shared" si="1"/>
        <v>42</v>
      </c>
      <c r="C10653" s="39" t="str">
        <f>IFERROR(__xludf.DUMMYFUNCTION("IF(ISBETWEEN(B10653,60,69), ""Old"", IF(ISBETWEEN(B10653, 20, 29), ""Young"", ""Other""))"),"Other")</f>
        <v>Other</v>
      </c>
    </row>
    <row r="10654" hidden="1">
      <c r="A10654" s="40">
        <v>28916.0</v>
      </c>
      <c r="B10654" s="39">
        <f t="shared" si="1"/>
        <v>42</v>
      </c>
      <c r="C10654" s="39" t="str">
        <f>IFERROR(__xludf.DUMMYFUNCTION("IF(ISBETWEEN(B10654,60,69), ""Old"", IF(ISBETWEEN(B10654, 20, 29), ""Young"", ""Other""))"),"Other")</f>
        <v>Other</v>
      </c>
    </row>
    <row r="10655" hidden="1">
      <c r="A10655" s="40">
        <v>28917.0</v>
      </c>
      <c r="B10655" s="39">
        <f t="shared" si="1"/>
        <v>42</v>
      </c>
      <c r="C10655" s="39" t="str">
        <f>IFERROR(__xludf.DUMMYFUNCTION("IF(ISBETWEEN(B10655,60,69), ""Old"", IF(ISBETWEEN(B10655, 20, 29), ""Young"", ""Other""))"),"Other")</f>
        <v>Other</v>
      </c>
    </row>
    <row r="10656" hidden="1">
      <c r="A10656" s="40">
        <v>28918.0</v>
      </c>
      <c r="B10656" s="39">
        <f t="shared" si="1"/>
        <v>42</v>
      </c>
      <c r="C10656" s="39" t="str">
        <f>IFERROR(__xludf.DUMMYFUNCTION("IF(ISBETWEEN(B10656,60,69), ""Old"", IF(ISBETWEEN(B10656, 20, 29), ""Young"", ""Other""))"),"Other")</f>
        <v>Other</v>
      </c>
    </row>
    <row r="10657" hidden="1">
      <c r="A10657" s="40">
        <v>28919.0</v>
      </c>
      <c r="B10657" s="39">
        <f t="shared" si="1"/>
        <v>42</v>
      </c>
      <c r="C10657" s="39" t="str">
        <f>IFERROR(__xludf.DUMMYFUNCTION("IF(ISBETWEEN(B10657,60,69), ""Old"", IF(ISBETWEEN(B10657, 20, 29), ""Young"", ""Other""))"),"Other")</f>
        <v>Other</v>
      </c>
    </row>
    <row r="10658" hidden="1">
      <c r="A10658" s="40">
        <v>28920.0</v>
      </c>
      <c r="B10658" s="39">
        <f t="shared" si="1"/>
        <v>42</v>
      </c>
      <c r="C10658" s="39" t="str">
        <f>IFERROR(__xludf.DUMMYFUNCTION("IF(ISBETWEEN(B10658,60,69), ""Old"", IF(ISBETWEEN(B10658, 20, 29), ""Young"", ""Other""))"),"Other")</f>
        <v>Other</v>
      </c>
    </row>
    <row r="10659" hidden="1">
      <c r="A10659" s="40">
        <v>28921.0</v>
      </c>
      <c r="B10659" s="39">
        <f t="shared" si="1"/>
        <v>42</v>
      </c>
      <c r="C10659" s="39" t="str">
        <f>IFERROR(__xludf.DUMMYFUNCTION("IF(ISBETWEEN(B10659,60,69), ""Old"", IF(ISBETWEEN(B10659, 20, 29), ""Young"", ""Other""))"),"Other")</f>
        <v>Other</v>
      </c>
    </row>
    <row r="10660" hidden="1">
      <c r="A10660" s="40">
        <v>28922.0</v>
      </c>
      <c r="B10660" s="39">
        <f t="shared" si="1"/>
        <v>42</v>
      </c>
      <c r="C10660" s="39" t="str">
        <f>IFERROR(__xludf.DUMMYFUNCTION("IF(ISBETWEEN(B10660,60,69), ""Old"", IF(ISBETWEEN(B10660, 20, 29), ""Young"", ""Other""))"),"Other")</f>
        <v>Other</v>
      </c>
    </row>
    <row r="10661" hidden="1">
      <c r="A10661" s="40">
        <v>28923.0</v>
      </c>
      <c r="B10661" s="39">
        <f t="shared" si="1"/>
        <v>42</v>
      </c>
      <c r="C10661" s="39" t="str">
        <f>IFERROR(__xludf.DUMMYFUNCTION("IF(ISBETWEEN(B10661,60,69), ""Old"", IF(ISBETWEEN(B10661, 20, 29), ""Young"", ""Other""))"),"Other")</f>
        <v>Other</v>
      </c>
    </row>
    <row r="10662" hidden="1">
      <c r="A10662" s="40">
        <v>28924.0</v>
      </c>
      <c r="B10662" s="39">
        <f t="shared" si="1"/>
        <v>42</v>
      </c>
      <c r="C10662" s="39" t="str">
        <f>IFERROR(__xludf.DUMMYFUNCTION("IF(ISBETWEEN(B10662,60,69), ""Old"", IF(ISBETWEEN(B10662, 20, 29), ""Young"", ""Other""))"),"Other")</f>
        <v>Other</v>
      </c>
    </row>
    <row r="10663" hidden="1">
      <c r="A10663" s="40">
        <v>28925.0</v>
      </c>
      <c r="B10663" s="39">
        <f t="shared" si="1"/>
        <v>42</v>
      </c>
      <c r="C10663" s="39" t="str">
        <f>IFERROR(__xludf.DUMMYFUNCTION("IF(ISBETWEEN(B10663,60,69), ""Old"", IF(ISBETWEEN(B10663, 20, 29), ""Young"", ""Other""))"),"Other")</f>
        <v>Other</v>
      </c>
    </row>
    <row r="10664" hidden="1">
      <c r="A10664" s="40">
        <v>28926.0</v>
      </c>
      <c r="B10664" s="39">
        <f t="shared" si="1"/>
        <v>42</v>
      </c>
      <c r="C10664" s="39" t="str">
        <f>IFERROR(__xludf.DUMMYFUNCTION("IF(ISBETWEEN(B10664,60,69), ""Old"", IF(ISBETWEEN(B10664, 20, 29), ""Young"", ""Other""))"),"Other")</f>
        <v>Other</v>
      </c>
    </row>
    <row r="10665" hidden="1">
      <c r="A10665" s="40">
        <v>28927.0</v>
      </c>
      <c r="B10665" s="39">
        <f t="shared" si="1"/>
        <v>42</v>
      </c>
      <c r="C10665" s="39" t="str">
        <f>IFERROR(__xludf.DUMMYFUNCTION("IF(ISBETWEEN(B10665,60,69), ""Old"", IF(ISBETWEEN(B10665, 20, 29), ""Young"", ""Other""))"),"Other")</f>
        <v>Other</v>
      </c>
    </row>
    <row r="10666" hidden="1">
      <c r="A10666" s="40">
        <v>28928.0</v>
      </c>
      <c r="B10666" s="39">
        <f t="shared" si="1"/>
        <v>42</v>
      </c>
      <c r="C10666" s="39" t="str">
        <f>IFERROR(__xludf.DUMMYFUNCTION("IF(ISBETWEEN(B10666,60,69), ""Old"", IF(ISBETWEEN(B10666, 20, 29), ""Young"", ""Other""))"),"Other")</f>
        <v>Other</v>
      </c>
    </row>
    <row r="10667" hidden="1">
      <c r="A10667" s="40">
        <v>28929.0</v>
      </c>
      <c r="B10667" s="39">
        <f t="shared" si="1"/>
        <v>42</v>
      </c>
      <c r="C10667" s="39" t="str">
        <f>IFERROR(__xludf.DUMMYFUNCTION("IF(ISBETWEEN(B10667,60,69), ""Old"", IF(ISBETWEEN(B10667, 20, 29), ""Young"", ""Other""))"),"Other")</f>
        <v>Other</v>
      </c>
    </row>
    <row r="10668" hidden="1">
      <c r="A10668" s="40">
        <v>28930.0</v>
      </c>
      <c r="B10668" s="39">
        <f t="shared" si="1"/>
        <v>42</v>
      </c>
      <c r="C10668" s="39" t="str">
        <f>IFERROR(__xludf.DUMMYFUNCTION("IF(ISBETWEEN(B10668,60,69), ""Old"", IF(ISBETWEEN(B10668, 20, 29), ""Young"", ""Other""))"),"Other")</f>
        <v>Other</v>
      </c>
    </row>
    <row r="10669" hidden="1">
      <c r="A10669" s="40">
        <v>28931.0</v>
      </c>
      <c r="B10669" s="39">
        <f t="shared" si="1"/>
        <v>42</v>
      </c>
      <c r="C10669" s="39" t="str">
        <f>IFERROR(__xludf.DUMMYFUNCTION("IF(ISBETWEEN(B10669,60,69), ""Old"", IF(ISBETWEEN(B10669, 20, 29), ""Young"", ""Other""))"),"Other")</f>
        <v>Other</v>
      </c>
    </row>
    <row r="10670" hidden="1">
      <c r="A10670" s="40">
        <v>28932.0</v>
      </c>
      <c r="B10670" s="39">
        <f t="shared" si="1"/>
        <v>42</v>
      </c>
      <c r="C10670" s="39" t="str">
        <f>IFERROR(__xludf.DUMMYFUNCTION("IF(ISBETWEEN(B10670,60,69), ""Old"", IF(ISBETWEEN(B10670, 20, 29), ""Young"", ""Other""))"),"Other")</f>
        <v>Other</v>
      </c>
    </row>
    <row r="10671" hidden="1">
      <c r="A10671" s="40">
        <v>28933.0</v>
      </c>
      <c r="B10671" s="39">
        <f t="shared" si="1"/>
        <v>42</v>
      </c>
      <c r="C10671" s="39" t="str">
        <f>IFERROR(__xludf.DUMMYFUNCTION("IF(ISBETWEEN(B10671,60,69), ""Old"", IF(ISBETWEEN(B10671, 20, 29), ""Young"", ""Other""))"),"Other")</f>
        <v>Other</v>
      </c>
    </row>
    <row r="10672" hidden="1">
      <c r="A10672" s="40">
        <v>28934.0</v>
      </c>
      <c r="B10672" s="39">
        <f t="shared" si="1"/>
        <v>42</v>
      </c>
      <c r="C10672" s="39" t="str">
        <f>IFERROR(__xludf.DUMMYFUNCTION("IF(ISBETWEEN(B10672,60,69), ""Old"", IF(ISBETWEEN(B10672, 20, 29), ""Young"", ""Other""))"),"Other")</f>
        <v>Other</v>
      </c>
    </row>
    <row r="10673" hidden="1">
      <c r="A10673" s="40">
        <v>28935.0</v>
      </c>
      <c r="B10673" s="39">
        <f t="shared" si="1"/>
        <v>42</v>
      </c>
      <c r="C10673" s="39" t="str">
        <f>IFERROR(__xludf.DUMMYFUNCTION("IF(ISBETWEEN(B10673,60,69), ""Old"", IF(ISBETWEEN(B10673, 20, 29), ""Young"", ""Other""))"),"Other")</f>
        <v>Other</v>
      </c>
    </row>
    <row r="10674" hidden="1">
      <c r="A10674" s="40">
        <v>28936.0</v>
      </c>
      <c r="B10674" s="39">
        <f t="shared" si="1"/>
        <v>42</v>
      </c>
      <c r="C10674" s="39" t="str">
        <f>IFERROR(__xludf.DUMMYFUNCTION("IF(ISBETWEEN(B10674,60,69), ""Old"", IF(ISBETWEEN(B10674, 20, 29), ""Young"", ""Other""))"),"Other")</f>
        <v>Other</v>
      </c>
    </row>
    <row r="10675" hidden="1">
      <c r="A10675" s="40">
        <v>28937.0</v>
      </c>
      <c r="B10675" s="39">
        <f t="shared" si="1"/>
        <v>42</v>
      </c>
      <c r="C10675" s="39" t="str">
        <f>IFERROR(__xludf.DUMMYFUNCTION("IF(ISBETWEEN(B10675,60,69), ""Old"", IF(ISBETWEEN(B10675, 20, 29), ""Young"", ""Other""))"),"Other")</f>
        <v>Other</v>
      </c>
    </row>
    <row r="10676" hidden="1">
      <c r="A10676" s="40">
        <v>28938.0</v>
      </c>
      <c r="B10676" s="39">
        <f t="shared" si="1"/>
        <v>42</v>
      </c>
      <c r="C10676" s="39" t="str">
        <f>IFERROR(__xludf.DUMMYFUNCTION("IF(ISBETWEEN(B10676,60,69), ""Old"", IF(ISBETWEEN(B10676, 20, 29), ""Young"", ""Other""))"),"Other")</f>
        <v>Other</v>
      </c>
    </row>
    <row r="10677" hidden="1">
      <c r="A10677" s="40">
        <v>28939.0</v>
      </c>
      <c r="B10677" s="39">
        <f t="shared" si="1"/>
        <v>42</v>
      </c>
      <c r="C10677" s="39" t="str">
        <f>IFERROR(__xludf.DUMMYFUNCTION("IF(ISBETWEEN(B10677,60,69), ""Old"", IF(ISBETWEEN(B10677, 20, 29), ""Young"", ""Other""))"),"Other")</f>
        <v>Other</v>
      </c>
    </row>
    <row r="10678" hidden="1">
      <c r="A10678" s="40">
        <v>28940.0</v>
      </c>
      <c r="B10678" s="39">
        <f t="shared" si="1"/>
        <v>42</v>
      </c>
      <c r="C10678" s="39" t="str">
        <f>IFERROR(__xludf.DUMMYFUNCTION("IF(ISBETWEEN(B10678,60,69), ""Old"", IF(ISBETWEEN(B10678, 20, 29), ""Young"", ""Other""))"),"Other")</f>
        <v>Other</v>
      </c>
    </row>
    <row r="10679" hidden="1">
      <c r="A10679" s="40">
        <v>28941.0</v>
      </c>
      <c r="B10679" s="39">
        <f t="shared" si="1"/>
        <v>42</v>
      </c>
      <c r="C10679" s="39" t="str">
        <f>IFERROR(__xludf.DUMMYFUNCTION("IF(ISBETWEEN(B10679,60,69), ""Old"", IF(ISBETWEEN(B10679, 20, 29), ""Young"", ""Other""))"),"Other")</f>
        <v>Other</v>
      </c>
    </row>
    <row r="10680" hidden="1">
      <c r="A10680" s="40">
        <v>28942.0</v>
      </c>
      <c r="B10680" s="39">
        <f t="shared" si="1"/>
        <v>42</v>
      </c>
      <c r="C10680" s="39" t="str">
        <f>IFERROR(__xludf.DUMMYFUNCTION("IF(ISBETWEEN(B10680,60,69), ""Old"", IF(ISBETWEEN(B10680, 20, 29), ""Young"", ""Other""))"),"Other")</f>
        <v>Other</v>
      </c>
    </row>
    <row r="10681" hidden="1">
      <c r="A10681" s="40">
        <v>28943.0</v>
      </c>
      <c r="B10681" s="39">
        <f t="shared" si="1"/>
        <v>42</v>
      </c>
      <c r="C10681" s="39" t="str">
        <f>IFERROR(__xludf.DUMMYFUNCTION("IF(ISBETWEEN(B10681,60,69), ""Old"", IF(ISBETWEEN(B10681, 20, 29), ""Young"", ""Other""))"),"Other")</f>
        <v>Other</v>
      </c>
    </row>
    <row r="10682" hidden="1">
      <c r="A10682" s="40">
        <v>28944.0</v>
      </c>
      <c r="B10682" s="39">
        <f t="shared" si="1"/>
        <v>42</v>
      </c>
      <c r="C10682" s="39" t="str">
        <f>IFERROR(__xludf.DUMMYFUNCTION("IF(ISBETWEEN(B10682,60,69), ""Old"", IF(ISBETWEEN(B10682, 20, 29), ""Young"", ""Other""))"),"Other")</f>
        <v>Other</v>
      </c>
    </row>
    <row r="10683" hidden="1">
      <c r="A10683" s="40">
        <v>28945.0</v>
      </c>
      <c r="B10683" s="39">
        <f t="shared" si="1"/>
        <v>42</v>
      </c>
      <c r="C10683" s="39" t="str">
        <f>IFERROR(__xludf.DUMMYFUNCTION("IF(ISBETWEEN(B10683,60,69), ""Old"", IF(ISBETWEEN(B10683, 20, 29), ""Young"", ""Other""))"),"Other")</f>
        <v>Other</v>
      </c>
    </row>
    <row r="10684" hidden="1">
      <c r="A10684" s="40">
        <v>28946.0</v>
      </c>
      <c r="B10684" s="39">
        <f t="shared" si="1"/>
        <v>42</v>
      </c>
      <c r="C10684" s="39" t="str">
        <f>IFERROR(__xludf.DUMMYFUNCTION("IF(ISBETWEEN(B10684,60,69), ""Old"", IF(ISBETWEEN(B10684, 20, 29), ""Young"", ""Other""))"),"Other")</f>
        <v>Other</v>
      </c>
    </row>
    <row r="10685" hidden="1">
      <c r="A10685" s="40">
        <v>28947.0</v>
      </c>
      <c r="B10685" s="39">
        <f t="shared" si="1"/>
        <v>42</v>
      </c>
      <c r="C10685" s="39" t="str">
        <f>IFERROR(__xludf.DUMMYFUNCTION("IF(ISBETWEEN(B10685,60,69), ""Old"", IF(ISBETWEEN(B10685, 20, 29), ""Young"", ""Other""))"),"Other")</f>
        <v>Other</v>
      </c>
    </row>
    <row r="10686" hidden="1">
      <c r="A10686" s="40">
        <v>28948.0</v>
      </c>
      <c r="B10686" s="39">
        <f t="shared" si="1"/>
        <v>42</v>
      </c>
      <c r="C10686" s="39" t="str">
        <f>IFERROR(__xludf.DUMMYFUNCTION("IF(ISBETWEEN(B10686,60,69), ""Old"", IF(ISBETWEEN(B10686, 20, 29), ""Young"", ""Other""))"),"Other")</f>
        <v>Other</v>
      </c>
    </row>
    <row r="10687" hidden="1">
      <c r="A10687" s="40">
        <v>28949.0</v>
      </c>
      <c r="B10687" s="39">
        <f t="shared" si="1"/>
        <v>42</v>
      </c>
      <c r="C10687" s="39" t="str">
        <f>IFERROR(__xludf.DUMMYFUNCTION("IF(ISBETWEEN(B10687,60,69), ""Old"", IF(ISBETWEEN(B10687, 20, 29), ""Young"", ""Other""))"),"Other")</f>
        <v>Other</v>
      </c>
    </row>
    <row r="10688" hidden="1">
      <c r="A10688" s="40">
        <v>28950.0</v>
      </c>
      <c r="B10688" s="39">
        <f t="shared" si="1"/>
        <v>42</v>
      </c>
      <c r="C10688" s="39" t="str">
        <f>IFERROR(__xludf.DUMMYFUNCTION("IF(ISBETWEEN(B10688,60,69), ""Old"", IF(ISBETWEEN(B10688, 20, 29), ""Young"", ""Other""))"),"Other")</f>
        <v>Other</v>
      </c>
    </row>
    <row r="10689" hidden="1">
      <c r="A10689" s="40">
        <v>28951.0</v>
      </c>
      <c r="B10689" s="39">
        <f t="shared" si="1"/>
        <v>42</v>
      </c>
      <c r="C10689" s="39" t="str">
        <f>IFERROR(__xludf.DUMMYFUNCTION("IF(ISBETWEEN(B10689,60,69), ""Old"", IF(ISBETWEEN(B10689, 20, 29), ""Young"", ""Other""))"),"Other")</f>
        <v>Other</v>
      </c>
    </row>
    <row r="10690" hidden="1">
      <c r="A10690" s="40">
        <v>28952.0</v>
      </c>
      <c r="B10690" s="39">
        <f t="shared" si="1"/>
        <v>42</v>
      </c>
      <c r="C10690" s="39" t="str">
        <f>IFERROR(__xludf.DUMMYFUNCTION("IF(ISBETWEEN(B10690,60,69), ""Old"", IF(ISBETWEEN(B10690, 20, 29), ""Young"", ""Other""))"),"Other")</f>
        <v>Other</v>
      </c>
    </row>
    <row r="10691" hidden="1">
      <c r="A10691" s="40">
        <v>28953.0</v>
      </c>
      <c r="B10691" s="39">
        <f t="shared" si="1"/>
        <v>42</v>
      </c>
      <c r="C10691" s="39" t="str">
        <f>IFERROR(__xludf.DUMMYFUNCTION("IF(ISBETWEEN(B10691,60,69), ""Old"", IF(ISBETWEEN(B10691, 20, 29), ""Young"", ""Other""))"),"Other")</f>
        <v>Other</v>
      </c>
    </row>
    <row r="10692" hidden="1">
      <c r="A10692" s="40">
        <v>28954.0</v>
      </c>
      <c r="B10692" s="39">
        <f t="shared" si="1"/>
        <v>42</v>
      </c>
      <c r="C10692" s="39" t="str">
        <f>IFERROR(__xludf.DUMMYFUNCTION("IF(ISBETWEEN(B10692,60,69), ""Old"", IF(ISBETWEEN(B10692, 20, 29), ""Young"", ""Other""))"),"Other")</f>
        <v>Other</v>
      </c>
    </row>
    <row r="10693" hidden="1">
      <c r="A10693" s="40">
        <v>28955.0</v>
      </c>
      <c r="B10693" s="39">
        <f t="shared" si="1"/>
        <v>42</v>
      </c>
      <c r="C10693" s="39" t="str">
        <f>IFERROR(__xludf.DUMMYFUNCTION("IF(ISBETWEEN(B10693,60,69), ""Old"", IF(ISBETWEEN(B10693, 20, 29), ""Young"", ""Other""))"),"Other")</f>
        <v>Other</v>
      </c>
    </row>
    <row r="10694" hidden="1">
      <c r="A10694" s="40">
        <v>28956.0</v>
      </c>
      <c r="B10694" s="39">
        <f t="shared" si="1"/>
        <v>42</v>
      </c>
      <c r="C10694" s="39" t="str">
        <f>IFERROR(__xludf.DUMMYFUNCTION("IF(ISBETWEEN(B10694,60,69), ""Old"", IF(ISBETWEEN(B10694, 20, 29), ""Young"", ""Other""))"),"Other")</f>
        <v>Other</v>
      </c>
    </row>
    <row r="10695" hidden="1">
      <c r="A10695" s="40">
        <v>28957.0</v>
      </c>
      <c r="B10695" s="39">
        <f t="shared" si="1"/>
        <v>42</v>
      </c>
      <c r="C10695" s="39" t="str">
        <f>IFERROR(__xludf.DUMMYFUNCTION("IF(ISBETWEEN(B10695,60,69), ""Old"", IF(ISBETWEEN(B10695, 20, 29), ""Young"", ""Other""))"),"Other")</f>
        <v>Other</v>
      </c>
    </row>
    <row r="10696" hidden="1">
      <c r="A10696" s="40">
        <v>28958.0</v>
      </c>
      <c r="B10696" s="39">
        <f t="shared" si="1"/>
        <v>42</v>
      </c>
      <c r="C10696" s="39" t="str">
        <f>IFERROR(__xludf.DUMMYFUNCTION("IF(ISBETWEEN(B10696,60,69), ""Old"", IF(ISBETWEEN(B10696, 20, 29), ""Young"", ""Other""))"),"Other")</f>
        <v>Other</v>
      </c>
    </row>
    <row r="10697" hidden="1">
      <c r="A10697" s="40">
        <v>28959.0</v>
      </c>
      <c r="B10697" s="39">
        <f t="shared" si="1"/>
        <v>42</v>
      </c>
      <c r="C10697" s="39" t="str">
        <f>IFERROR(__xludf.DUMMYFUNCTION("IF(ISBETWEEN(B10697,60,69), ""Old"", IF(ISBETWEEN(B10697, 20, 29), ""Young"", ""Other""))"),"Other")</f>
        <v>Other</v>
      </c>
    </row>
    <row r="10698" hidden="1">
      <c r="A10698" s="40">
        <v>28960.0</v>
      </c>
      <c r="B10698" s="39">
        <f t="shared" si="1"/>
        <v>42</v>
      </c>
      <c r="C10698" s="39" t="str">
        <f>IFERROR(__xludf.DUMMYFUNCTION("IF(ISBETWEEN(B10698,60,69), ""Old"", IF(ISBETWEEN(B10698, 20, 29), ""Young"", ""Other""))"),"Other")</f>
        <v>Other</v>
      </c>
    </row>
    <row r="10699" hidden="1">
      <c r="A10699" s="40">
        <v>28961.0</v>
      </c>
      <c r="B10699" s="39">
        <f t="shared" si="1"/>
        <v>42</v>
      </c>
      <c r="C10699" s="39" t="str">
        <f>IFERROR(__xludf.DUMMYFUNCTION("IF(ISBETWEEN(B10699,60,69), ""Old"", IF(ISBETWEEN(B10699, 20, 29), ""Young"", ""Other""))"),"Other")</f>
        <v>Other</v>
      </c>
    </row>
    <row r="10700" hidden="1">
      <c r="A10700" s="40">
        <v>28962.0</v>
      </c>
      <c r="B10700" s="39">
        <f t="shared" si="1"/>
        <v>42</v>
      </c>
      <c r="C10700" s="39" t="str">
        <f>IFERROR(__xludf.DUMMYFUNCTION("IF(ISBETWEEN(B10700,60,69), ""Old"", IF(ISBETWEEN(B10700, 20, 29), ""Young"", ""Other""))"),"Other")</f>
        <v>Other</v>
      </c>
    </row>
    <row r="10701" hidden="1">
      <c r="A10701" s="40">
        <v>28963.0</v>
      </c>
      <c r="B10701" s="39">
        <f t="shared" si="1"/>
        <v>42</v>
      </c>
      <c r="C10701" s="39" t="str">
        <f>IFERROR(__xludf.DUMMYFUNCTION("IF(ISBETWEEN(B10701,60,69), ""Old"", IF(ISBETWEEN(B10701, 20, 29), ""Young"", ""Other""))"),"Other")</f>
        <v>Other</v>
      </c>
    </row>
    <row r="10702" hidden="1">
      <c r="A10702" s="40">
        <v>28964.0</v>
      </c>
      <c r="B10702" s="39">
        <f t="shared" si="1"/>
        <v>42</v>
      </c>
      <c r="C10702" s="39" t="str">
        <f>IFERROR(__xludf.DUMMYFUNCTION("IF(ISBETWEEN(B10702,60,69), ""Old"", IF(ISBETWEEN(B10702, 20, 29), ""Young"", ""Other""))"),"Other")</f>
        <v>Other</v>
      </c>
    </row>
    <row r="10703" hidden="1">
      <c r="A10703" s="40">
        <v>28965.0</v>
      </c>
      <c r="B10703" s="39">
        <f t="shared" si="1"/>
        <v>42</v>
      </c>
      <c r="C10703" s="39" t="str">
        <f>IFERROR(__xludf.DUMMYFUNCTION("IF(ISBETWEEN(B10703,60,69), ""Old"", IF(ISBETWEEN(B10703, 20, 29), ""Young"", ""Other""))"),"Other")</f>
        <v>Other</v>
      </c>
    </row>
    <row r="10704" hidden="1">
      <c r="A10704" s="40">
        <v>28966.0</v>
      </c>
      <c r="B10704" s="39">
        <f t="shared" si="1"/>
        <v>42</v>
      </c>
      <c r="C10704" s="39" t="str">
        <f>IFERROR(__xludf.DUMMYFUNCTION("IF(ISBETWEEN(B10704,60,69), ""Old"", IF(ISBETWEEN(B10704, 20, 29), ""Young"", ""Other""))"),"Other")</f>
        <v>Other</v>
      </c>
    </row>
    <row r="10705" hidden="1">
      <c r="A10705" s="40">
        <v>28967.0</v>
      </c>
      <c r="B10705" s="39">
        <f t="shared" si="1"/>
        <v>42</v>
      </c>
      <c r="C10705" s="39" t="str">
        <f>IFERROR(__xludf.DUMMYFUNCTION("IF(ISBETWEEN(B10705,60,69), ""Old"", IF(ISBETWEEN(B10705, 20, 29), ""Young"", ""Other""))"),"Other")</f>
        <v>Other</v>
      </c>
    </row>
    <row r="10706" hidden="1">
      <c r="A10706" s="40">
        <v>28968.0</v>
      </c>
      <c r="B10706" s="39">
        <f t="shared" si="1"/>
        <v>42</v>
      </c>
      <c r="C10706" s="39" t="str">
        <f>IFERROR(__xludf.DUMMYFUNCTION("IF(ISBETWEEN(B10706,60,69), ""Old"", IF(ISBETWEEN(B10706, 20, 29), ""Young"", ""Other""))"),"Other")</f>
        <v>Other</v>
      </c>
    </row>
    <row r="10707" hidden="1">
      <c r="A10707" s="40">
        <v>28969.0</v>
      </c>
      <c r="B10707" s="39">
        <f t="shared" si="1"/>
        <v>42</v>
      </c>
      <c r="C10707" s="39" t="str">
        <f>IFERROR(__xludf.DUMMYFUNCTION("IF(ISBETWEEN(B10707,60,69), ""Old"", IF(ISBETWEEN(B10707, 20, 29), ""Young"", ""Other""))"),"Other")</f>
        <v>Other</v>
      </c>
    </row>
    <row r="10708" hidden="1">
      <c r="A10708" s="40">
        <v>28970.0</v>
      </c>
      <c r="B10708" s="39">
        <f t="shared" si="1"/>
        <v>42</v>
      </c>
      <c r="C10708" s="39" t="str">
        <f>IFERROR(__xludf.DUMMYFUNCTION("IF(ISBETWEEN(B10708,60,69), ""Old"", IF(ISBETWEEN(B10708, 20, 29), ""Young"", ""Other""))"),"Other")</f>
        <v>Other</v>
      </c>
    </row>
    <row r="10709" hidden="1">
      <c r="A10709" s="40">
        <v>28971.0</v>
      </c>
      <c r="B10709" s="39">
        <f t="shared" si="1"/>
        <v>42</v>
      </c>
      <c r="C10709" s="39" t="str">
        <f>IFERROR(__xludf.DUMMYFUNCTION("IF(ISBETWEEN(B10709,60,69), ""Old"", IF(ISBETWEEN(B10709, 20, 29), ""Young"", ""Other""))"),"Other")</f>
        <v>Other</v>
      </c>
    </row>
    <row r="10710" hidden="1">
      <c r="A10710" s="40">
        <v>28972.0</v>
      </c>
      <c r="B10710" s="39">
        <f t="shared" si="1"/>
        <v>42</v>
      </c>
      <c r="C10710" s="39" t="str">
        <f>IFERROR(__xludf.DUMMYFUNCTION("IF(ISBETWEEN(B10710,60,69), ""Old"", IF(ISBETWEEN(B10710, 20, 29), ""Young"", ""Other""))"),"Other")</f>
        <v>Other</v>
      </c>
    </row>
    <row r="10711" hidden="1">
      <c r="A10711" s="40">
        <v>28973.0</v>
      </c>
      <c r="B10711" s="39">
        <f t="shared" si="1"/>
        <v>42</v>
      </c>
      <c r="C10711" s="39" t="str">
        <f>IFERROR(__xludf.DUMMYFUNCTION("IF(ISBETWEEN(B10711,60,69), ""Old"", IF(ISBETWEEN(B10711, 20, 29), ""Young"", ""Other""))"),"Other")</f>
        <v>Other</v>
      </c>
    </row>
    <row r="10712" hidden="1">
      <c r="A10712" s="40">
        <v>28974.0</v>
      </c>
      <c r="B10712" s="39">
        <f t="shared" si="1"/>
        <v>42</v>
      </c>
      <c r="C10712" s="39" t="str">
        <f>IFERROR(__xludf.DUMMYFUNCTION("IF(ISBETWEEN(B10712,60,69), ""Old"", IF(ISBETWEEN(B10712, 20, 29), ""Young"", ""Other""))"),"Other")</f>
        <v>Other</v>
      </c>
    </row>
    <row r="10713" hidden="1">
      <c r="A10713" s="40">
        <v>28975.0</v>
      </c>
      <c r="B10713" s="39">
        <f t="shared" si="1"/>
        <v>42</v>
      </c>
      <c r="C10713" s="39" t="str">
        <f>IFERROR(__xludf.DUMMYFUNCTION("IF(ISBETWEEN(B10713,60,69), ""Old"", IF(ISBETWEEN(B10713, 20, 29), ""Young"", ""Other""))"),"Other")</f>
        <v>Other</v>
      </c>
    </row>
    <row r="10714" hidden="1">
      <c r="A10714" s="40">
        <v>28976.0</v>
      </c>
      <c r="B10714" s="39">
        <f t="shared" si="1"/>
        <v>42</v>
      </c>
      <c r="C10714" s="39" t="str">
        <f>IFERROR(__xludf.DUMMYFUNCTION("IF(ISBETWEEN(B10714,60,69), ""Old"", IF(ISBETWEEN(B10714, 20, 29), ""Young"", ""Other""))"),"Other")</f>
        <v>Other</v>
      </c>
    </row>
    <row r="10715" hidden="1">
      <c r="A10715" s="40">
        <v>28977.0</v>
      </c>
      <c r="B10715" s="39">
        <f t="shared" si="1"/>
        <v>42</v>
      </c>
      <c r="C10715" s="39" t="str">
        <f>IFERROR(__xludf.DUMMYFUNCTION("IF(ISBETWEEN(B10715,60,69), ""Old"", IF(ISBETWEEN(B10715, 20, 29), ""Young"", ""Other""))"),"Other")</f>
        <v>Other</v>
      </c>
    </row>
    <row r="10716" hidden="1">
      <c r="A10716" s="40">
        <v>28978.0</v>
      </c>
      <c r="B10716" s="39">
        <f t="shared" si="1"/>
        <v>42</v>
      </c>
      <c r="C10716" s="39" t="str">
        <f>IFERROR(__xludf.DUMMYFUNCTION("IF(ISBETWEEN(B10716,60,69), ""Old"", IF(ISBETWEEN(B10716, 20, 29), ""Young"", ""Other""))"),"Other")</f>
        <v>Other</v>
      </c>
    </row>
    <row r="10717" hidden="1">
      <c r="A10717" s="40">
        <v>28979.0</v>
      </c>
      <c r="B10717" s="39">
        <f t="shared" si="1"/>
        <v>42</v>
      </c>
      <c r="C10717" s="39" t="str">
        <f>IFERROR(__xludf.DUMMYFUNCTION("IF(ISBETWEEN(B10717,60,69), ""Old"", IF(ISBETWEEN(B10717, 20, 29), ""Young"", ""Other""))"),"Other")</f>
        <v>Other</v>
      </c>
    </row>
    <row r="10718" hidden="1">
      <c r="A10718" s="40">
        <v>28980.0</v>
      </c>
      <c r="B10718" s="39">
        <f t="shared" si="1"/>
        <v>42</v>
      </c>
      <c r="C10718" s="39" t="str">
        <f>IFERROR(__xludf.DUMMYFUNCTION("IF(ISBETWEEN(B10718,60,69), ""Old"", IF(ISBETWEEN(B10718, 20, 29), ""Young"", ""Other""))"),"Other")</f>
        <v>Other</v>
      </c>
    </row>
    <row r="10719" hidden="1">
      <c r="A10719" s="40">
        <v>28981.0</v>
      </c>
      <c r="B10719" s="39">
        <f t="shared" si="1"/>
        <v>42</v>
      </c>
      <c r="C10719" s="39" t="str">
        <f>IFERROR(__xludf.DUMMYFUNCTION("IF(ISBETWEEN(B10719,60,69), ""Old"", IF(ISBETWEEN(B10719, 20, 29), ""Young"", ""Other""))"),"Other")</f>
        <v>Other</v>
      </c>
    </row>
    <row r="10720" hidden="1">
      <c r="A10720" s="40">
        <v>28982.0</v>
      </c>
      <c r="B10720" s="39">
        <f t="shared" si="1"/>
        <v>42</v>
      </c>
      <c r="C10720" s="39" t="str">
        <f>IFERROR(__xludf.DUMMYFUNCTION("IF(ISBETWEEN(B10720,60,69), ""Old"", IF(ISBETWEEN(B10720, 20, 29), ""Young"", ""Other""))"),"Other")</f>
        <v>Other</v>
      </c>
    </row>
    <row r="10721" hidden="1">
      <c r="A10721" s="40">
        <v>28983.0</v>
      </c>
      <c r="B10721" s="39">
        <f t="shared" si="1"/>
        <v>42</v>
      </c>
      <c r="C10721" s="39" t="str">
        <f>IFERROR(__xludf.DUMMYFUNCTION("IF(ISBETWEEN(B10721,60,69), ""Old"", IF(ISBETWEEN(B10721, 20, 29), ""Young"", ""Other""))"),"Other")</f>
        <v>Other</v>
      </c>
    </row>
    <row r="10722" hidden="1">
      <c r="A10722" s="40">
        <v>28984.0</v>
      </c>
      <c r="B10722" s="39">
        <f t="shared" si="1"/>
        <v>42</v>
      </c>
      <c r="C10722" s="39" t="str">
        <f>IFERROR(__xludf.DUMMYFUNCTION("IF(ISBETWEEN(B10722,60,69), ""Old"", IF(ISBETWEEN(B10722, 20, 29), ""Young"", ""Other""))"),"Other")</f>
        <v>Other</v>
      </c>
    </row>
    <row r="10723" hidden="1">
      <c r="A10723" s="40">
        <v>28985.0</v>
      </c>
      <c r="B10723" s="39">
        <f t="shared" si="1"/>
        <v>42</v>
      </c>
      <c r="C10723" s="39" t="str">
        <f>IFERROR(__xludf.DUMMYFUNCTION("IF(ISBETWEEN(B10723,60,69), ""Old"", IF(ISBETWEEN(B10723, 20, 29), ""Young"", ""Other""))"),"Other")</f>
        <v>Other</v>
      </c>
    </row>
    <row r="10724" hidden="1">
      <c r="A10724" s="40">
        <v>28986.0</v>
      </c>
      <c r="B10724" s="39">
        <f t="shared" si="1"/>
        <v>42</v>
      </c>
      <c r="C10724" s="39" t="str">
        <f>IFERROR(__xludf.DUMMYFUNCTION("IF(ISBETWEEN(B10724,60,69), ""Old"", IF(ISBETWEEN(B10724, 20, 29), ""Young"", ""Other""))"),"Other")</f>
        <v>Other</v>
      </c>
    </row>
    <row r="10725" hidden="1">
      <c r="A10725" s="40">
        <v>28987.0</v>
      </c>
      <c r="B10725" s="39">
        <f t="shared" si="1"/>
        <v>42</v>
      </c>
      <c r="C10725" s="39" t="str">
        <f>IFERROR(__xludf.DUMMYFUNCTION("IF(ISBETWEEN(B10725,60,69), ""Old"", IF(ISBETWEEN(B10725, 20, 29), ""Young"", ""Other""))"),"Other")</f>
        <v>Other</v>
      </c>
    </row>
    <row r="10726" hidden="1">
      <c r="A10726" s="40">
        <v>28988.0</v>
      </c>
      <c r="B10726" s="39">
        <f t="shared" si="1"/>
        <v>42</v>
      </c>
      <c r="C10726" s="39" t="str">
        <f>IFERROR(__xludf.DUMMYFUNCTION("IF(ISBETWEEN(B10726,60,69), ""Old"", IF(ISBETWEEN(B10726, 20, 29), ""Young"", ""Other""))"),"Other")</f>
        <v>Other</v>
      </c>
    </row>
    <row r="10727" hidden="1">
      <c r="A10727" s="40">
        <v>28989.0</v>
      </c>
      <c r="B10727" s="39">
        <f t="shared" si="1"/>
        <v>42</v>
      </c>
      <c r="C10727" s="39" t="str">
        <f>IFERROR(__xludf.DUMMYFUNCTION("IF(ISBETWEEN(B10727,60,69), ""Old"", IF(ISBETWEEN(B10727, 20, 29), ""Young"", ""Other""))"),"Other")</f>
        <v>Other</v>
      </c>
    </row>
    <row r="10728" hidden="1">
      <c r="A10728" s="40">
        <v>28990.0</v>
      </c>
      <c r="B10728" s="39">
        <f t="shared" si="1"/>
        <v>42</v>
      </c>
      <c r="C10728" s="39" t="str">
        <f>IFERROR(__xludf.DUMMYFUNCTION("IF(ISBETWEEN(B10728,60,69), ""Old"", IF(ISBETWEEN(B10728, 20, 29), ""Young"", ""Other""))"),"Other")</f>
        <v>Other</v>
      </c>
    </row>
    <row r="10729" hidden="1">
      <c r="A10729" s="40">
        <v>28991.0</v>
      </c>
      <c r="B10729" s="39">
        <f t="shared" si="1"/>
        <v>42</v>
      </c>
      <c r="C10729" s="39" t="str">
        <f>IFERROR(__xludf.DUMMYFUNCTION("IF(ISBETWEEN(B10729,60,69), ""Old"", IF(ISBETWEEN(B10729, 20, 29), ""Young"", ""Other""))"),"Other")</f>
        <v>Other</v>
      </c>
    </row>
    <row r="10730" hidden="1">
      <c r="A10730" s="40">
        <v>28992.0</v>
      </c>
      <c r="B10730" s="39">
        <f t="shared" si="1"/>
        <v>42</v>
      </c>
      <c r="C10730" s="39" t="str">
        <f>IFERROR(__xludf.DUMMYFUNCTION("IF(ISBETWEEN(B10730,60,69), ""Old"", IF(ISBETWEEN(B10730, 20, 29), ""Young"", ""Other""))"),"Other")</f>
        <v>Other</v>
      </c>
    </row>
    <row r="10731" hidden="1">
      <c r="A10731" s="40">
        <v>28993.0</v>
      </c>
      <c r="B10731" s="39">
        <f t="shared" si="1"/>
        <v>42</v>
      </c>
      <c r="C10731" s="39" t="str">
        <f>IFERROR(__xludf.DUMMYFUNCTION("IF(ISBETWEEN(B10731,60,69), ""Old"", IF(ISBETWEEN(B10731, 20, 29), ""Young"", ""Other""))"),"Other")</f>
        <v>Other</v>
      </c>
    </row>
    <row r="10732" hidden="1">
      <c r="A10732" s="40">
        <v>28994.0</v>
      </c>
      <c r="B10732" s="39">
        <f t="shared" si="1"/>
        <v>42</v>
      </c>
      <c r="C10732" s="39" t="str">
        <f>IFERROR(__xludf.DUMMYFUNCTION("IF(ISBETWEEN(B10732,60,69), ""Old"", IF(ISBETWEEN(B10732, 20, 29), ""Young"", ""Other""))"),"Other")</f>
        <v>Other</v>
      </c>
    </row>
    <row r="10733" hidden="1">
      <c r="A10733" s="40">
        <v>28995.0</v>
      </c>
      <c r="B10733" s="39">
        <f t="shared" si="1"/>
        <v>42</v>
      </c>
      <c r="C10733" s="39" t="str">
        <f>IFERROR(__xludf.DUMMYFUNCTION("IF(ISBETWEEN(B10733,60,69), ""Old"", IF(ISBETWEEN(B10733, 20, 29), ""Young"", ""Other""))"),"Other")</f>
        <v>Other</v>
      </c>
    </row>
    <row r="10734" hidden="1">
      <c r="A10734" s="40">
        <v>28996.0</v>
      </c>
      <c r="B10734" s="39">
        <f t="shared" si="1"/>
        <v>42</v>
      </c>
      <c r="C10734" s="39" t="str">
        <f>IFERROR(__xludf.DUMMYFUNCTION("IF(ISBETWEEN(B10734,60,69), ""Old"", IF(ISBETWEEN(B10734, 20, 29), ""Young"", ""Other""))"),"Other")</f>
        <v>Other</v>
      </c>
    </row>
    <row r="10735" hidden="1">
      <c r="A10735" s="40">
        <v>28997.0</v>
      </c>
      <c r="B10735" s="39">
        <f t="shared" si="1"/>
        <v>42</v>
      </c>
      <c r="C10735" s="39" t="str">
        <f>IFERROR(__xludf.DUMMYFUNCTION("IF(ISBETWEEN(B10735,60,69), ""Old"", IF(ISBETWEEN(B10735, 20, 29), ""Young"", ""Other""))"),"Other")</f>
        <v>Other</v>
      </c>
    </row>
    <row r="10736" hidden="1">
      <c r="A10736" s="40">
        <v>28998.0</v>
      </c>
      <c r="B10736" s="39">
        <f t="shared" si="1"/>
        <v>42</v>
      </c>
      <c r="C10736" s="39" t="str">
        <f>IFERROR(__xludf.DUMMYFUNCTION("IF(ISBETWEEN(B10736,60,69), ""Old"", IF(ISBETWEEN(B10736, 20, 29), ""Young"", ""Other""))"),"Other")</f>
        <v>Other</v>
      </c>
    </row>
    <row r="10737" hidden="1">
      <c r="A10737" s="40">
        <v>28999.0</v>
      </c>
      <c r="B10737" s="39">
        <f t="shared" si="1"/>
        <v>42</v>
      </c>
      <c r="C10737" s="39" t="str">
        <f>IFERROR(__xludf.DUMMYFUNCTION("IF(ISBETWEEN(B10737,60,69), ""Old"", IF(ISBETWEEN(B10737, 20, 29), ""Young"", ""Other""))"),"Other")</f>
        <v>Other</v>
      </c>
    </row>
    <row r="10738" hidden="1">
      <c r="A10738" s="40">
        <v>29000.0</v>
      </c>
      <c r="B10738" s="39">
        <f t="shared" si="1"/>
        <v>42</v>
      </c>
      <c r="C10738" s="39" t="str">
        <f>IFERROR(__xludf.DUMMYFUNCTION("IF(ISBETWEEN(B10738,60,69), ""Old"", IF(ISBETWEEN(B10738, 20, 29), ""Young"", ""Other""))"),"Other")</f>
        <v>Other</v>
      </c>
    </row>
    <row r="10739" hidden="1">
      <c r="A10739" s="40">
        <v>29001.0</v>
      </c>
      <c r="B10739" s="39">
        <f t="shared" si="1"/>
        <v>42</v>
      </c>
      <c r="C10739" s="39" t="str">
        <f>IFERROR(__xludf.DUMMYFUNCTION("IF(ISBETWEEN(B10739,60,69), ""Old"", IF(ISBETWEEN(B10739, 20, 29), ""Young"", ""Other""))"),"Other")</f>
        <v>Other</v>
      </c>
    </row>
    <row r="10740" hidden="1">
      <c r="A10740" s="40">
        <v>29002.0</v>
      </c>
      <c r="B10740" s="39">
        <f t="shared" si="1"/>
        <v>42</v>
      </c>
      <c r="C10740" s="39" t="str">
        <f>IFERROR(__xludf.DUMMYFUNCTION("IF(ISBETWEEN(B10740,60,69), ""Old"", IF(ISBETWEEN(B10740, 20, 29), ""Young"", ""Other""))"),"Other")</f>
        <v>Other</v>
      </c>
    </row>
    <row r="10741" hidden="1">
      <c r="A10741" s="40">
        <v>29003.0</v>
      </c>
      <c r="B10741" s="39">
        <f t="shared" si="1"/>
        <v>42</v>
      </c>
      <c r="C10741" s="39" t="str">
        <f>IFERROR(__xludf.DUMMYFUNCTION("IF(ISBETWEEN(B10741,60,69), ""Old"", IF(ISBETWEEN(B10741, 20, 29), ""Young"", ""Other""))"),"Other")</f>
        <v>Other</v>
      </c>
    </row>
    <row r="10742" hidden="1">
      <c r="A10742" s="40">
        <v>29004.0</v>
      </c>
      <c r="B10742" s="39">
        <f t="shared" si="1"/>
        <v>42</v>
      </c>
      <c r="C10742" s="39" t="str">
        <f>IFERROR(__xludf.DUMMYFUNCTION("IF(ISBETWEEN(B10742,60,69), ""Old"", IF(ISBETWEEN(B10742, 20, 29), ""Young"", ""Other""))"),"Other")</f>
        <v>Other</v>
      </c>
    </row>
    <row r="10743" hidden="1">
      <c r="A10743" s="40">
        <v>29005.0</v>
      </c>
      <c r="B10743" s="39">
        <f t="shared" si="1"/>
        <v>42</v>
      </c>
      <c r="C10743" s="39" t="str">
        <f>IFERROR(__xludf.DUMMYFUNCTION("IF(ISBETWEEN(B10743,60,69), ""Old"", IF(ISBETWEEN(B10743, 20, 29), ""Young"", ""Other""))"),"Other")</f>
        <v>Other</v>
      </c>
    </row>
    <row r="10744" hidden="1">
      <c r="A10744" s="40">
        <v>29006.0</v>
      </c>
      <c r="B10744" s="39">
        <f t="shared" si="1"/>
        <v>42</v>
      </c>
      <c r="C10744" s="39" t="str">
        <f>IFERROR(__xludf.DUMMYFUNCTION("IF(ISBETWEEN(B10744,60,69), ""Old"", IF(ISBETWEEN(B10744, 20, 29), ""Young"", ""Other""))"),"Other")</f>
        <v>Other</v>
      </c>
    </row>
    <row r="10745" hidden="1">
      <c r="A10745" s="40">
        <v>29007.0</v>
      </c>
      <c r="B10745" s="39">
        <f t="shared" si="1"/>
        <v>42</v>
      </c>
      <c r="C10745" s="39" t="str">
        <f>IFERROR(__xludf.DUMMYFUNCTION("IF(ISBETWEEN(B10745,60,69), ""Old"", IF(ISBETWEEN(B10745, 20, 29), ""Young"", ""Other""))"),"Other")</f>
        <v>Other</v>
      </c>
    </row>
    <row r="10746" hidden="1">
      <c r="A10746" s="40">
        <v>29008.0</v>
      </c>
      <c r="B10746" s="39">
        <f t="shared" si="1"/>
        <v>42</v>
      </c>
      <c r="C10746" s="39" t="str">
        <f>IFERROR(__xludf.DUMMYFUNCTION("IF(ISBETWEEN(B10746,60,69), ""Old"", IF(ISBETWEEN(B10746, 20, 29), ""Young"", ""Other""))"),"Other")</f>
        <v>Other</v>
      </c>
    </row>
    <row r="10747" hidden="1">
      <c r="A10747" s="40">
        <v>29009.0</v>
      </c>
      <c r="B10747" s="39">
        <f t="shared" si="1"/>
        <v>42</v>
      </c>
      <c r="C10747" s="39" t="str">
        <f>IFERROR(__xludf.DUMMYFUNCTION("IF(ISBETWEEN(B10747,60,69), ""Old"", IF(ISBETWEEN(B10747, 20, 29), ""Young"", ""Other""))"),"Other")</f>
        <v>Other</v>
      </c>
    </row>
    <row r="10748" hidden="1">
      <c r="A10748" s="40">
        <v>29010.0</v>
      </c>
      <c r="B10748" s="39">
        <f t="shared" si="1"/>
        <v>42</v>
      </c>
      <c r="C10748" s="39" t="str">
        <f>IFERROR(__xludf.DUMMYFUNCTION("IF(ISBETWEEN(B10748,60,69), ""Old"", IF(ISBETWEEN(B10748, 20, 29), ""Young"", ""Other""))"),"Other")</f>
        <v>Other</v>
      </c>
    </row>
    <row r="10749" hidden="1">
      <c r="A10749" s="40">
        <v>29011.0</v>
      </c>
      <c r="B10749" s="39">
        <f t="shared" si="1"/>
        <v>42</v>
      </c>
      <c r="C10749" s="39" t="str">
        <f>IFERROR(__xludf.DUMMYFUNCTION("IF(ISBETWEEN(B10749,60,69), ""Old"", IF(ISBETWEEN(B10749, 20, 29), ""Young"", ""Other""))"),"Other")</f>
        <v>Other</v>
      </c>
    </row>
    <row r="10750" hidden="1">
      <c r="A10750" s="40">
        <v>29012.0</v>
      </c>
      <c r="B10750" s="39">
        <f t="shared" si="1"/>
        <v>42</v>
      </c>
      <c r="C10750" s="39" t="str">
        <f>IFERROR(__xludf.DUMMYFUNCTION("IF(ISBETWEEN(B10750,60,69), ""Old"", IF(ISBETWEEN(B10750, 20, 29), ""Young"", ""Other""))"),"Other")</f>
        <v>Other</v>
      </c>
    </row>
    <row r="10751" hidden="1">
      <c r="A10751" s="40">
        <v>29013.0</v>
      </c>
      <c r="B10751" s="39">
        <f t="shared" si="1"/>
        <v>42</v>
      </c>
      <c r="C10751" s="39" t="str">
        <f>IFERROR(__xludf.DUMMYFUNCTION("IF(ISBETWEEN(B10751,60,69), ""Old"", IF(ISBETWEEN(B10751, 20, 29), ""Young"", ""Other""))"),"Other")</f>
        <v>Other</v>
      </c>
    </row>
    <row r="10752" hidden="1">
      <c r="A10752" s="40">
        <v>29014.0</v>
      </c>
      <c r="B10752" s="39">
        <f t="shared" si="1"/>
        <v>42</v>
      </c>
      <c r="C10752" s="39" t="str">
        <f>IFERROR(__xludf.DUMMYFUNCTION("IF(ISBETWEEN(B10752,60,69), ""Old"", IF(ISBETWEEN(B10752, 20, 29), ""Young"", ""Other""))"),"Other")</f>
        <v>Other</v>
      </c>
    </row>
    <row r="10753" hidden="1">
      <c r="A10753" s="40">
        <v>29015.0</v>
      </c>
      <c r="B10753" s="39">
        <f t="shared" si="1"/>
        <v>42</v>
      </c>
      <c r="C10753" s="39" t="str">
        <f>IFERROR(__xludf.DUMMYFUNCTION("IF(ISBETWEEN(B10753,60,69), ""Old"", IF(ISBETWEEN(B10753, 20, 29), ""Young"", ""Other""))"),"Other")</f>
        <v>Other</v>
      </c>
    </row>
    <row r="10754" hidden="1">
      <c r="A10754" s="40">
        <v>29016.0</v>
      </c>
      <c r="B10754" s="39">
        <f t="shared" si="1"/>
        <v>42</v>
      </c>
      <c r="C10754" s="39" t="str">
        <f>IFERROR(__xludf.DUMMYFUNCTION("IF(ISBETWEEN(B10754,60,69), ""Old"", IF(ISBETWEEN(B10754, 20, 29), ""Young"", ""Other""))"),"Other")</f>
        <v>Other</v>
      </c>
    </row>
    <row r="10755" hidden="1">
      <c r="A10755" s="40">
        <v>29017.0</v>
      </c>
      <c r="B10755" s="39">
        <f t="shared" si="1"/>
        <v>42</v>
      </c>
      <c r="C10755" s="39" t="str">
        <f>IFERROR(__xludf.DUMMYFUNCTION("IF(ISBETWEEN(B10755,60,69), ""Old"", IF(ISBETWEEN(B10755, 20, 29), ""Young"", ""Other""))"),"Other")</f>
        <v>Other</v>
      </c>
    </row>
    <row r="10756" hidden="1">
      <c r="A10756" s="40">
        <v>29018.0</v>
      </c>
      <c r="B10756" s="39">
        <f t="shared" si="1"/>
        <v>42</v>
      </c>
      <c r="C10756" s="39" t="str">
        <f>IFERROR(__xludf.DUMMYFUNCTION("IF(ISBETWEEN(B10756,60,69), ""Old"", IF(ISBETWEEN(B10756, 20, 29), ""Young"", ""Other""))"),"Other")</f>
        <v>Other</v>
      </c>
    </row>
    <row r="10757" hidden="1">
      <c r="A10757" s="40">
        <v>29019.0</v>
      </c>
      <c r="B10757" s="39">
        <f t="shared" si="1"/>
        <v>42</v>
      </c>
      <c r="C10757" s="39" t="str">
        <f>IFERROR(__xludf.DUMMYFUNCTION("IF(ISBETWEEN(B10757,60,69), ""Old"", IF(ISBETWEEN(B10757, 20, 29), ""Young"", ""Other""))"),"Other")</f>
        <v>Other</v>
      </c>
    </row>
    <row r="10758" hidden="1">
      <c r="A10758" s="40">
        <v>29020.0</v>
      </c>
      <c r="B10758" s="39">
        <f t="shared" si="1"/>
        <v>42</v>
      </c>
      <c r="C10758" s="39" t="str">
        <f>IFERROR(__xludf.DUMMYFUNCTION("IF(ISBETWEEN(B10758,60,69), ""Old"", IF(ISBETWEEN(B10758, 20, 29), ""Young"", ""Other""))"),"Other")</f>
        <v>Other</v>
      </c>
    </row>
    <row r="10759" hidden="1">
      <c r="A10759" s="40">
        <v>29021.0</v>
      </c>
      <c r="B10759" s="39">
        <f t="shared" si="1"/>
        <v>42</v>
      </c>
      <c r="C10759" s="39" t="str">
        <f>IFERROR(__xludf.DUMMYFUNCTION("IF(ISBETWEEN(B10759,60,69), ""Old"", IF(ISBETWEEN(B10759, 20, 29), ""Young"", ""Other""))"),"Other")</f>
        <v>Other</v>
      </c>
    </row>
    <row r="10760" hidden="1">
      <c r="A10760" s="40">
        <v>29022.0</v>
      </c>
      <c r="B10760" s="39">
        <f t="shared" si="1"/>
        <v>42</v>
      </c>
      <c r="C10760" s="39" t="str">
        <f>IFERROR(__xludf.DUMMYFUNCTION("IF(ISBETWEEN(B10760,60,69), ""Old"", IF(ISBETWEEN(B10760, 20, 29), ""Young"", ""Other""))"),"Other")</f>
        <v>Other</v>
      </c>
    </row>
    <row r="10761" hidden="1">
      <c r="A10761" s="40">
        <v>29023.0</v>
      </c>
      <c r="B10761" s="39">
        <f t="shared" si="1"/>
        <v>42</v>
      </c>
      <c r="C10761" s="39" t="str">
        <f>IFERROR(__xludf.DUMMYFUNCTION("IF(ISBETWEEN(B10761,60,69), ""Old"", IF(ISBETWEEN(B10761, 20, 29), ""Young"", ""Other""))"),"Other")</f>
        <v>Other</v>
      </c>
    </row>
    <row r="10762" hidden="1">
      <c r="A10762" s="40">
        <v>29024.0</v>
      </c>
      <c r="B10762" s="39">
        <f t="shared" si="1"/>
        <v>42</v>
      </c>
      <c r="C10762" s="39" t="str">
        <f>IFERROR(__xludf.DUMMYFUNCTION("IF(ISBETWEEN(B10762,60,69), ""Old"", IF(ISBETWEEN(B10762, 20, 29), ""Young"", ""Other""))"),"Other")</f>
        <v>Other</v>
      </c>
    </row>
    <row r="10763" hidden="1">
      <c r="A10763" s="40">
        <v>29025.0</v>
      </c>
      <c r="B10763" s="39">
        <f t="shared" si="1"/>
        <v>42</v>
      </c>
      <c r="C10763" s="39" t="str">
        <f>IFERROR(__xludf.DUMMYFUNCTION("IF(ISBETWEEN(B10763,60,69), ""Old"", IF(ISBETWEEN(B10763, 20, 29), ""Young"", ""Other""))"),"Other")</f>
        <v>Other</v>
      </c>
    </row>
    <row r="10764" hidden="1">
      <c r="A10764" s="40">
        <v>29026.0</v>
      </c>
      <c r="B10764" s="39">
        <f t="shared" si="1"/>
        <v>42</v>
      </c>
      <c r="C10764" s="39" t="str">
        <f>IFERROR(__xludf.DUMMYFUNCTION("IF(ISBETWEEN(B10764,60,69), ""Old"", IF(ISBETWEEN(B10764, 20, 29), ""Young"", ""Other""))"),"Other")</f>
        <v>Other</v>
      </c>
    </row>
    <row r="10765" hidden="1">
      <c r="A10765" s="40">
        <v>29027.0</v>
      </c>
      <c r="B10765" s="39">
        <f t="shared" si="1"/>
        <v>42</v>
      </c>
      <c r="C10765" s="39" t="str">
        <f>IFERROR(__xludf.DUMMYFUNCTION("IF(ISBETWEEN(B10765,60,69), ""Old"", IF(ISBETWEEN(B10765, 20, 29), ""Young"", ""Other""))"),"Other")</f>
        <v>Other</v>
      </c>
    </row>
    <row r="10766" hidden="1">
      <c r="A10766" s="40">
        <v>29028.0</v>
      </c>
      <c r="B10766" s="39">
        <f t="shared" si="1"/>
        <v>42</v>
      </c>
      <c r="C10766" s="39" t="str">
        <f>IFERROR(__xludf.DUMMYFUNCTION("IF(ISBETWEEN(B10766,60,69), ""Old"", IF(ISBETWEEN(B10766, 20, 29), ""Young"", ""Other""))"),"Other")</f>
        <v>Other</v>
      </c>
    </row>
    <row r="10767" hidden="1">
      <c r="A10767" s="40">
        <v>29029.0</v>
      </c>
      <c r="B10767" s="39">
        <f t="shared" si="1"/>
        <v>42</v>
      </c>
      <c r="C10767" s="39" t="str">
        <f>IFERROR(__xludf.DUMMYFUNCTION("IF(ISBETWEEN(B10767,60,69), ""Old"", IF(ISBETWEEN(B10767, 20, 29), ""Young"", ""Other""))"),"Other")</f>
        <v>Other</v>
      </c>
    </row>
    <row r="10768" hidden="1">
      <c r="A10768" s="40">
        <v>29030.0</v>
      </c>
      <c r="B10768" s="39">
        <f t="shared" si="1"/>
        <v>42</v>
      </c>
      <c r="C10768" s="39" t="str">
        <f>IFERROR(__xludf.DUMMYFUNCTION("IF(ISBETWEEN(B10768,60,69), ""Old"", IF(ISBETWEEN(B10768, 20, 29), ""Young"", ""Other""))"),"Other")</f>
        <v>Other</v>
      </c>
    </row>
    <row r="10769" hidden="1">
      <c r="A10769" s="40">
        <v>29031.0</v>
      </c>
      <c r="B10769" s="39">
        <f t="shared" si="1"/>
        <v>42</v>
      </c>
      <c r="C10769" s="39" t="str">
        <f>IFERROR(__xludf.DUMMYFUNCTION("IF(ISBETWEEN(B10769,60,69), ""Old"", IF(ISBETWEEN(B10769, 20, 29), ""Young"", ""Other""))"),"Other")</f>
        <v>Other</v>
      </c>
    </row>
    <row r="10770" hidden="1">
      <c r="A10770" s="40">
        <v>29032.0</v>
      </c>
      <c r="B10770" s="39">
        <f t="shared" si="1"/>
        <v>42</v>
      </c>
      <c r="C10770" s="39" t="str">
        <f>IFERROR(__xludf.DUMMYFUNCTION("IF(ISBETWEEN(B10770,60,69), ""Old"", IF(ISBETWEEN(B10770, 20, 29), ""Young"", ""Other""))"),"Other")</f>
        <v>Other</v>
      </c>
    </row>
    <row r="10771" hidden="1">
      <c r="A10771" s="40">
        <v>29033.0</v>
      </c>
      <c r="B10771" s="39">
        <f t="shared" si="1"/>
        <v>42</v>
      </c>
      <c r="C10771" s="39" t="str">
        <f>IFERROR(__xludf.DUMMYFUNCTION("IF(ISBETWEEN(B10771,60,69), ""Old"", IF(ISBETWEEN(B10771, 20, 29), ""Young"", ""Other""))"),"Other")</f>
        <v>Other</v>
      </c>
    </row>
    <row r="10772" hidden="1">
      <c r="A10772" s="40">
        <v>29034.0</v>
      </c>
      <c r="B10772" s="39">
        <f t="shared" si="1"/>
        <v>42</v>
      </c>
      <c r="C10772" s="39" t="str">
        <f>IFERROR(__xludf.DUMMYFUNCTION("IF(ISBETWEEN(B10772,60,69), ""Old"", IF(ISBETWEEN(B10772, 20, 29), ""Young"", ""Other""))"),"Other")</f>
        <v>Other</v>
      </c>
    </row>
    <row r="10773" hidden="1">
      <c r="A10773" s="40">
        <v>29035.0</v>
      </c>
      <c r="B10773" s="39">
        <f t="shared" si="1"/>
        <v>42</v>
      </c>
      <c r="C10773" s="39" t="str">
        <f>IFERROR(__xludf.DUMMYFUNCTION("IF(ISBETWEEN(B10773,60,69), ""Old"", IF(ISBETWEEN(B10773, 20, 29), ""Young"", ""Other""))"),"Other")</f>
        <v>Other</v>
      </c>
    </row>
    <row r="10774" hidden="1">
      <c r="A10774" s="40">
        <v>29036.0</v>
      </c>
      <c r="B10774" s="39">
        <f t="shared" si="1"/>
        <v>42</v>
      </c>
      <c r="C10774" s="39" t="str">
        <f>IFERROR(__xludf.DUMMYFUNCTION("IF(ISBETWEEN(B10774,60,69), ""Old"", IF(ISBETWEEN(B10774, 20, 29), ""Young"", ""Other""))"),"Other")</f>
        <v>Other</v>
      </c>
    </row>
    <row r="10775" hidden="1">
      <c r="A10775" s="40">
        <v>29037.0</v>
      </c>
      <c r="B10775" s="39">
        <f t="shared" si="1"/>
        <v>42</v>
      </c>
      <c r="C10775" s="39" t="str">
        <f>IFERROR(__xludf.DUMMYFUNCTION("IF(ISBETWEEN(B10775,60,69), ""Old"", IF(ISBETWEEN(B10775, 20, 29), ""Young"", ""Other""))"),"Other")</f>
        <v>Other</v>
      </c>
    </row>
    <row r="10776" hidden="1">
      <c r="A10776" s="40">
        <v>29038.0</v>
      </c>
      <c r="B10776" s="39">
        <f t="shared" si="1"/>
        <v>42</v>
      </c>
      <c r="C10776" s="39" t="str">
        <f>IFERROR(__xludf.DUMMYFUNCTION("IF(ISBETWEEN(B10776,60,69), ""Old"", IF(ISBETWEEN(B10776, 20, 29), ""Young"", ""Other""))"),"Other")</f>
        <v>Other</v>
      </c>
    </row>
    <row r="10777" hidden="1">
      <c r="A10777" s="40">
        <v>29039.0</v>
      </c>
      <c r="B10777" s="39">
        <f t="shared" si="1"/>
        <v>42</v>
      </c>
      <c r="C10777" s="39" t="str">
        <f>IFERROR(__xludf.DUMMYFUNCTION("IF(ISBETWEEN(B10777,60,69), ""Old"", IF(ISBETWEEN(B10777, 20, 29), ""Young"", ""Other""))"),"Other")</f>
        <v>Other</v>
      </c>
    </row>
    <row r="10778" hidden="1">
      <c r="A10778" s="40">
        <v>29040.0</v>
      </c>
      <c r="B10778" s="39">
        <f t="shared" si="1"/>
        <v>42</v>
      </c>
      <c r="C10778" s="39" t="str">
        <f>IFERROR(__xludf.DUMMYFUNCTION("IF(ISBETWEEN(B10778,60,69), ""Old"", IF(ISBETWEEN(B10778, 20, 29), ""Young"", ""Other""))"),"Other")</f>
        <v>Other</v>
      </c>
    </row>
    <row r="10779" hidden="1">
      <c r="A10779" s="40">
        <v>29041.0</v>
      </c>
      <c r="B10779" s="39">
        <f t="shared" si="1"/>
        <v>42</v>
      </c>
      <c r="C10779" s="39" t="str">
        <f>IFERROR(__xludf.DUMMYFUNCTION("IF(ISBETWEEN(B10779,60,69), ""Old"", IF(ISBETWEEN(B10779, 20, 29), ""Young"", ""Other""))"),"Other")</f>
        <v>Other</v>
      </c>
    </row>
    <row r="10780" hidden="1">
      <c r="A10780" s="40">
        <v>29042.0</v>
      </c>
      <c r="B10780" s="39">
        <f t="shared" si="1"/>
        <v>42</v>
      </c>
      <c r="C10780" s="39" t="str">
        <f>IFERROR(__xludf.DUMMYFUNCTION("IF(ISBETWEEN(B10780,60,69), ""Old"", IF(ISBETWEEN(B10780, 20, 29), ""Young"", ""Other""))"),"Other")</f>
        <v>Other</v>
      </c>
    </row>
    <row r="10781" hidden="1">
      <c r="A10781" s="40">
        <v>29043.0</v>
      </c>
      <c r="B10781" s="39">
        <f t="shared" si="1"/>
        <v>42</v>
      </c>
      <c r="C10781" s="39" t="str">
        <f>IFERROR(__xludf.DUMMYFUNCTION("IF(ISBETWEEN(B10781,60,69), ""Old"", IF(ISBETWEEN(B10781, 20, 29), ""Young"", ""Other""))"),"Other")</f>
        <v>Other</v>
      </c>
    </row>
    <row r="10782" hidden="1">
      <c r="A10782" s="40">
        <v>29044.0</v>
      </c>
      <c r="B10782" s="39">
        <f t="shared" si="1"/>
        <v>42</v>
      </c>
      <c r="C10782" s="39" t="str">
        <f>IFERROR(__xludf.DUMMYFUNCTION("IF(ISBETWEEN(B10782,60,69), ""Old"", IF(ISBETWEEN(B10782, 20, 29), ""Young"", ""Other""))"),"Other")</f>
        <v>Other</v>
      </c>
    </row>
    <row r="10783" hidden="1">
      <c r="A10783" s="40">
        <v>29045.0</v>
      </c>
      <c r="B10783" s="39">
        <f t="shared" si="1"/>
        <v>42</v>
      </c>
      <c r="C10783" s="39" t="str">
        <f>IFERROR(__xludf.DUMMYFUNCTION("IF(ISBETWEEN(B10783,60,69), ""Old"", IF(ISBETWEEN(B10783, 20, 29), ""Young"", ""Other""))"),"Other")</f>
        <v>Other</v>
      </c>
    </row>
    <row r="10784" hidden="1">
      <c r="A10784" s="40">
        <v>29046.0</v>
      </c>
      <c r="B10784" s="39">
        <f t="shared" si="1"/>
        <v>42</v>
      </c>
      <c r="C10784" s="39" t="str">
        <f>IFERROR(__xludf.DUMMYFUNCTION("IF(ISBETWEEN(B10784,60,69), ""Old"", IF(ISBETWEEN(B10784, 20, 29), ""Young"", ""Other""))"),"Other")</f>
        <v>Other</v>
      </c>
    </row>
    <row r="10785" hidden="1">
      <c r="A10785" s="40">
        <v>29047.0</v>
      </c>
      <c r="B10785" s="39">
        <f t="shared" si="1"/>
        <v>42</v>
      </c>
      <c r="C10785" s="39" t="str">
        <f>IFERROR(__xludf.DUMMYFUNCTION("IF(ISBETWEEN(B10785,60,69), ""Old"", IF(ISBETWEEN(B10785, 20, 29), ""Young"", ""Other""))"),"Other")</f>
        <v>Other</v>
      </c>
    </row>
    <row r="10786" hidden="1">
      <c r="A10786" s="40">
        <v>29048.0</v>
      </c>
      <c r="B10786" s="39">
        <f t="shared" si="1"/>
        <v>42</v>
      </c>
      <c r="C10786" s="39" t="str">
        <f>IFERROR(__xludf.DUMMYFUNCTION("IF(ISBETWEEN(B10786,60,69), ""Old"", IF(ISBETWEEN(B10786, 20, 29), ""Young"", ""Other""))"),"Other")</f>
        <v>Other</v>
      </c>
    </row>
    <row r="10787" hidden="1">
      <c r="A10787" s="40">
        <v>29049.0</v>
      </c>
      <c r="B10787" s="39">
        <f t="shared" si="1"/>
        <v>42</v>
      </c>
      <c r="C10787" s="39" t="str">
        <f>IFERROR(__xludf.DUMMYFUNCTION("IF(ISBETWEEN(B10787,60,69), ""Old"", IF(ISBETWEEN(B10787, 20, 29), ""Young"", ""Other""))"),"Other")</f>
        <v>Other</v>
      </c>
    </row>
    <row r="10788" hidden="1">
      <c r="A10788" s="40">
        <v>29050.0</v>
      </c>
      <c r="B10788" s="39">
        <f t="shared" si="1"/>
        <v>42</v>
      </c>
      <c r="C10788" s="39" t="str">
        <f>IFERROR(__xludf.DUMMYFUNCTION("IF(ISBETWEEN(B10788,60,69), ""Old"", IF(ISBETWEEN(B10788, 20, 29), ""Young"", ""Other""))"),"Other")</f>
        <v>Other</v>
      </c>
    </row>
    <row r="10789" hidden="1">
      <c r="A10789" s="40">
        <v>29051.0</v>
      </c>
      <c r="B10789" s="39">
        <f t="shared" si="1"/>
        <v>42</v>
      </c>
      <c r="C10789" s="39" t="str">
        <f>IFERROR(__xludf.DUMMYFUNCTION("IF(ISBETWEEN(B10789,60,69), ""Old"", IF(ISBETWEEN(B10789, 20, 29), ""Young"", ""Other""))"),"Other")</f>
        <v>Other</v>
      </c>
    </row>
    <row r="10790" hidden="1">
      <c r="A10790" s="40">
        <v>29052.0</v>
      </c>
      <c r="B10790" s="39">
        <f t="shared" si="1"/>
        <v>42</v>
      </c>
      <c r="C10790" s="39" t="str">
        <f>IFERROR(__xludf.DUMMYFUNCTION("IF(ISBETWEEN(B10790,60,69), ""Old"", IF(ISBETWEEN(B10790, 20, 29), ""Young"", ""Other""))"),"Other")</f>
        <v>Other</v>
      </c>
    </row>
    <row r="10791" hidden="1">
      <c r="A10791" s="40">
        <v>29053.0</v>
      </c>
      <c r="B10791" s="39">
        <f t="shared" si="1"/>
        <v>42</v>
      </c>
      <c r="C10791" s="39" t="str">
        <f>IFERROR(__xludf.DUMMYFUNCTION("IF(ISBETWEEN(B10791,60,69), ""Old"", IF(ISBETWEEN(B10791, 20, 29), ""Young"", ""Other""))"),"Other")</f>
        <v>Other</v>
      </c>
    </row>
    <row r="10792" hidden="1">
      <c r="A10792" s="40">
        <v>29054.0</v>
      </c>
      <c r="B10792" s="39">
        <f t="shared" si="1"/>
        <v>42</v>
      </c>
      <c r="C10792" s="39" t="str">
        <f>IFERROR(__xludf.DUMMYFUNCTION("IF(ISBETWEEN(B10792,60,69), ""Old"", IF(ISBETWEEN(B10792, 20, 29), ""Young"", ""Other""))"),"Other")</f>
        <v>Other</v>
      </c>
    </row>
    <row r="10793" hidden="1">
      <c r="A10793" s="40">
        <v>29055.0</v>
      </c>
      <c r="B10793" s="39">
        <f t="shared" si="1"/>
        <v>42</v>
      </c>
      <c r="C10793" s="39" t="str">
        <f>IFERROR(__xludf.DUMMYFUNCTION("IF(ISBETWEEN(B10793,60,69), ""Old"", IF(ISBETWEEN(B10793, 20, 29), ""Young"", ""Other""))"),"Other")</f>
        <v>Other</v>
      </c>
    </row>
    <row r="10794" hidden="1">
      <c r="A10794" s="40">
        <v>29056.0</v>
      </c>
      <c r="B10794" s="39">
        <f t="shared" si="1"/>
        <v>42</v>
      </c>
      <c r="C10794" s="39" t="str">
        <f>IFERROR(__xludf.DUMMYFUNCTION("IF(ISBETWEEN(B10794,60,69), ""Old"", IF(ISBETWEEN(B10794, 20, 29), ""Young"", ""Other""))"),"Other")</f>
        <v>Other</v>
      </c>
    </row>
    <row r="10795" hidden="1">
      <c r="A10795" s="40">
        <v>29057.0</v>
      </c>
      <c r="B10795" s="39">
        <f t="shared" si="1"/>
        <v>42</v>
      </c>
      <c r="C10795" s="39" t="str">
        <f>IFERROR(__xludf.DUMMYFUNCTION("IF(ISBETWEEN(B10795,60,69), ""Old"", IF(ISBETWEEN(B10795, 20, 29), ""Young"", ""Other""))"),"Other")</f>
        <v>Other</v>
      </c>
    </row>
    <row r="10796" hidden="1">
      <c r="A10796" s="40">
        <v>29058.0</v>
      </c>
      <c r="B10796" s="39">
        <f t="shared" si="1"/>
        <v>42</v>
      </c>
      <c r="C10796" s="39" t="str">
        <f>IFERROR(__xludf.DUMMYFUNCTION("IF(ISBETWEEN(B10796,60,69), ""Old"", IF(ISBETWEEN(B10796, 20, 29), ""Young"", ""Other""))"),"Other")</f>
        <v>Other</v>
      </c>
    </row>
    <row r="10797" hidden="1">
      <c r="A10797" s="40">
        <v>29059.0</v>
      </c>
      <c r="B10797" s="39">
        <f t="shared" si="1"/>
        <v>42</v>
      </c>
      <c r="C10797" s="39" t="str">
        <f>IFERROR(__xludf.DUMMYFUNCTION("IF(ISBETWEEN(B10797,60,69), ""Old"", IF(ISBETWEEN(B10797, 20, 29), ""Young"", ""Other""))"),"Other")</f>
        <v>Other</v>
      </c>
    </row>
    <row r="10798" hidden="1">
      <c r="A10798" s="40">
        <v>29060.0</v>
      </c>
      <c r="B10798" s="39">
        <f t="shared" si="1"/>
        <v>42</v>
      </c>
      <c r="C10798" s="39" t="str">
        <f>IFERROR(__xludf.DUMMYFUNCTION("IF(ISBETWEEN(B10798,60,69), ""Old"", IF(ISBETWEEN(B10798, 20, 29), ""Young"", ""Other""))"),"Other")</f>
        <v>Other</v>
      </c>
    </row>
    <row r="10799" hidden="1">
      <c r="A10799" s="40">
        <v>29061.0</v>
      </c>
      <c r="B10799" s="39">
        <f t="shared" si="1"/>
        <v>42</v>
      </c>
      <c r="C10799" s="39" t="str">
        <f>IFERROR(__xludf.DUMMYFUNCTION("IF(ISBETWEEN(B10799,60,69), ""Old"", IF(ISBETWEEN(B10799, 20, 29), ""Young"", ""Other""))"),"Other")</f>
        <v>Other</v>
      </c>
    </row>
    <row r="10800" hidden="1">
      <c r="A10800" s="40">
        <v>29062.0</v>
      </c>
      <c r="B10800" s="39">
        <f t="shared" si="1"/>
        <v>42</v>
      </c>
      <c r="C10800" s="39" t="str">
        <f>IFERROR(__xludf.DUMMYFUNCTION("IF(ISBETWEEN(B10800,60,69), ""Old"", IF(ISBETWEEN(B10800, 20, 29), ""Young"", ""Other""))"),"Other")</f>
        <v>Other</v>
      </c>
    </row>
    <row r="10801" hidden="1">
      <c r="A10801" s="40">
        <v>29063.0</v>
      </c>
      <c r="B10801" s="39">
        <f t="shared" si="1"/>
        <v>42</v>
      </c>
      <c r="C10801" s="39" t="str">
        <f>IFERROR(__xludf.DUMMYFUNCTION("IF(ISBETWEEN(B10801,60,69), ""Old"", IF(ISBETWEEN(B10801, 20, 29), ""Young"", ""Other""))"),"Other")</f>
        <v>Other</v>
      </c>
    </row>
    <row r="10802" hidden="1">
      <c r="A10802" s="40">
        <v>29064.0</v>
      </c>
      <c r="B10802" s="39">
        <f t="shared" si="1"/>
        <v>42</v>
      </c>
      <c r="C10802" s="39" t="str">
        <f>IFERROR(__xludf.DUMMYFUNCTION("IF(ISBETWEEN(B10802,60,69), ""Old"", IF(ISBETWEEN(B10802, 20, 29), ""Young"", ""Other""))"),"Other")</f>
        <v>Other</v>
      </c>
    </row>
    <row r="10803" hidden="1">
      <c r="A10803" s="40">
        <v>29065.0</v>
      </c>
      <c r="B10803" s="39">
        <f t="shared" si="1"/>
        <v>42</v>
      </c>
      <c r="C10803" s="39" t="str">
        <f>IFERROR(__xludf.DUMMYFUNCTION("IF(ISBETWEEN(B10803,60,69), ""Old"", IF(ISBETWEEN(B10803, 20, 29), ""Young"", ""Other""))"),"Other")</f>
        <v>Other</v>
      </c>
    </row>
    <row r="10804" hidden="1">
      <c r="A10804" s="40">
        <v>29066.0</v>
      </c>
      <c r="B10804" s="39">
        <f t="shared" si="1"/>
        <v>42</v>
      </c>
      <c r="C10804" s="39" t="str">
        <f>IFERROR(__xludf.DUMMYFUNCTION("IF(ISBETWEEN(B10804,60,69), ""Old"", IF(ISBETWEEN(B10804, 20, 29), ""Young"", ""Other""))"),"Other")</f>
        <v>Other</v>
      </c>
    </row>
    <row r="10805" hidden="1">
      <c r="A10805" s="40">
        <v>29067.0</v>
      </c>
      <c r="B10805" s="39">
        <f t="shared" si="1"/>
        <v>42</v>
      </c>
      <c r="C10805" s="39" t="str">
        <f>IFERROR(__xludf.DUMMYFUNCTION("IF(ISBETWEEN(B10805,60,69), ""Old"", IF(ISBETWEEN(B10805, 20, 29), ""Young"", ""Other""))"),"Other")</f>
        <v>Other</v>
      </c>
    </row>
    <row r="10806" hidden="1">
      <c r="A10806" s="40">
        <v>29068.0</v>
      </c>
      <c r="B10806" s="39">
        <f t="shared" si="1"/>
        <v>42</v>
      </c>
      <c r="C10806" s="39" t="str">
        <f>IFERROR(__xludf.DUMMYFUNCTION("IF(ISBETWEEN(B10806,60,69), ""Old"", IF(ISBETWEEN(B10806, 20, 29), ""Young"", ""Other""))"),"Other")</f>
        <v>Other</v>
      </c>
    </row>
    <row r="10807" hidden="1">
      <c r="A10807" s="40">
        <v>29069.0</v>
      </c>
      <c r="B10807" s="39">
        <f t="shared" si="1"/>
        <v>42</v>
      </c>
      <c r="C10807" s="39" t="str">
        <f>IFERROR(__xludf.DUMMYFUNCTION("IF(ISBETWEEN(B10807,60,69), ""Old"", IF(ISBETWEEN(B10807, 20, 29), ""Young"", ""Other""))"),"Other")</f>
        <v>Other</v>
      </c>
    </row>
    <row r="10808" hidden="1">
      <c r="A10808" s="40">
        <v>29070.0</v>
      </c>
      <c r="B10808" s="39">
        <f t="shared" si="1"/>
        <v>42</v>
      </c>
      <c r="C10808" s="39" t="str">
        <f>IFERROR(__xludf.DUMMYFUNCTION("IF(ISBETWEEN(B10808,60,69), ""Old"", IF(ISBETWEEN(B10808, 20, 29), ""Young"", ""Other""))"),"Other")</f>
        <v>Other</v>
      </c>
    </row>
    <row r="10809" hidden="1">
      <c r="A10809" s="40">
        <v>29071.0</v>
      </c>
      <c r="B10809" s="39">
        <f t="shared" si="1"/>
        <v>42</v>
      </c>
      <c r="C10809" s="39" t="str">
        <f>IFERROR(__xludf.DUMMYFUNCTION("IF(ISBETWEEN(B10809,60,69), ""Old"", IF(ISBETWEEN(B10809, 20, 29), ""Young"", ""Other""))"),"Other")</f>
        <v>Other</v>
      </c>
    </row>
    <row r="10810" hidden="1">
      <c r="A10810" s="40">
        <v>29072.0</v>
      </c>
      <c r="B10810" s="39">
        <f t="shared" si="1"/>
        <v>42</v>
      </c>
      <c r="C10810" s="39" t="str">
        <f>IFERROR(__xludf.DUMMYFUNCTION("IF(ISBETWEEN(B10810,60,69), ""Old"", IF(ISBETWEEN(B10810, 20, 29), ""Young"", ""Other""))"),"Other")</f>
        <v>Other</v>
      </c>
    </row>
    <row r="10811" hidden="1">
      <c r="A10811" s="40">
        <v>29073.0</v>
      </c>
      <c r="B10811" s="39">
        <f t="shared" si="1"/>
        <v>42</v>
      </c>
      <c r="C10811" s="39" t="str">
        <f>IFERROR(__xludf.DUMMYFUNCTION("IF(ISBETWEEN(B10811,60,69), ""Old"", IF(ISBETWEEN(B10811, 20, 29), ""Young"", ""Other""))"),"Other")</f>
        <v>Other</v>
      </c>
    </row>
    <row r="10812" hidden="1">
      <c r="A10812" s="40">
        <v>29074.0</v>
      </c>
      <c r="B10812" s="39">
        <f t="shared" si="1"/>
        <v>42</v>
      </c>
      <c r="C10812" s="39" t="str">
        <f>IFERROR(__xludf.DUMMYFUNCTION("IF(ISBETWEEN(B10812,60,69), ""Old"", IF(ISBETWEEN(B10812, 20, 29), ""Young"", ""Other""))"),"Other")</f>
        <v>Other</v>
      </c>
    </row>
    <row r="10813" hidden="1">
      <c r="A10813" s="40">
        <v>29075.0</v>
      </c>
      <c r="B10813" s="39">
        <f t="shared" si="1"/>
        <v>42</v>
      </c>
      <c r="C10813" s="39" t="str">
        <f>IFERROR(__xludf.DUMMYFUNCTION("IF(ISBETWEEN(B10813,60,69), ""Old"", IF(ISBETWEEN(B10813, 20, 29), ""Young"", ""Other""))"),"Other")</f>
        <v>Other</v>
      </c>
    </row>
    <row r="10814" hidden="1">
      <c r="A10814" s="40">
        <v>29076.0</v>
      </c>
      <c r="B10814" s="39">
        <f t="shared" si="1"/>
        <v>42</v>
      </c>
      <c r="C10814" s="39" t="str">
        <f>IFERROR(__xludf.DUMMYFUNCTION("IF(ISBETWEEN(B10814,60,69), ""Old"", IF(ISBETWEEN(B10814, 20, 29), ""Young"", ""Other""))"),"Other")</f>
        <v>Other</v>
      </c>
    </row>
    <row r="10815" hidden="1">
      <c r="A10815" s="40">
        <v>29077.0</v>
      </c>
      <c r="B10815" s="39">
        <f t="shared" si="1"/>
        <v>42</v>
      </c>
      <c r="C10815" s="39" t="str">
        <f>IFERROR(__xludf.DUMMYFUNCTION("IF(ISBETWEEN(B10815,60,69), ""Old"", IF(ISBETWEEN(B10815, 20, 29), ""Young"", ""Other""))"),"Other")</f>
        <v>Other</v>
      </c>
    </row>
    <row r="10816" hidden="1">
      <c r="A10816" s="40">
        <v>29078.0</v>
      </c>
      <c r="B10816" s="39">
        <f t="shared" si="1"/>
        <v>42</v>
      </c>
      <c r="C10816" s="39" t="str">
        <f>IFERROR(__xludf.DUMMYFUNCTION("IF(ISBETWEEN(B10816,60,69), ""Old"", IF(ISBETWEEN(B10816, 20, 29), ""Young"", ""Other""))"),"Other")</f>
        <v>Other</v>
      </c>
    </row>
    <row r="10817" hidden="1">
      <c r="A10817" s="40">
        <v>29079.0</v>
      </c>
      <c r="B10817" s="39">
        <f t="shared" si="1"/>
        <v>42</v>
      </c>
      <c r="C10817" s="39" t="str">
        <f>IFERROR(__xludf.DUMMYFUNCTION("IF(ISBETWEEN(B10817,60,69), ""Old"", IF(ISBETWEEN(B10817, 20, 29), ""Young"", ""Other""))"),"Other")</f>
        <v>Other</v>
      </c>
    </row>
    <row r="10818" hidden="1">
      <c r="A10818" s="40">
        <v>29080.0</v>
      </c>
      <c r="B10818" s="39">
        <f t="shared" si="1"/>
        <v>42</v>
      </c>
      <c r="C10818" s="39" t="str">
        <f>IFERROR(__xludf.DUMMYFUNCTION("IF(ISBETWEEN(B10818,60,69), ""Old"", IF(ISBETWEEN(B10818, 20, 29), ""Young"", ""Other""))"),"Other")</f>
        <v>Other</v>
      </c>
    </row>
    <row r="10819" hidden="1">
      <c r="A10819" s="40">
        <v>29081.0</v>
      </c>
      <c r="B10819" s="39">
        <f t="shared" si="1"/>
        <v>42</v>
      </c>
      <c r="C10819" s="39" t="str">
        <f>IFERROR(__xludf.DUMMYFUNCTION("IF(ISBETWEEN(B10819,60,69), ""Old"", IF(ISBETWEEN(B10819, 20, 29), ""Young"", ""Other""))"),"Other")</f>
        <v>Other</v>
      </c>
    </row>
    <row r="10820" hidden="1">
      <c r="A10820" s="40">
        <v>29082.0</v>
      </c>
      <c r="B10820" s="39">
        <f t="shared" si="1"/>
        <v>42</v>
      </c>
      <c r="C10820" s="39" t="str">
        <f>IFERROR(__xludf.DUMMYFUNCTION("IF(ISBETWEEN(B10820,60,69), ""Old"", IF(ISBETWEEN(B10820, 20, 29), ""Young"", ""Other""))"),"Other")</f>
        <v>Other</v>
      </c>
    </row>
    <row r="10821" hidden="1">
      <c r="A10821" s="40">
        <v>29083.0</v>
      </c>
      <c r="B10821" s="39">
        <f t="shared" si="1"/>
        <v>42</v>
      </c>
      <c r="C10821" s="39" t="str">
        <f>IFERROR(__xludf.DUMMYFUNCTION("IF(ISBETWEEN(B10821,60,69), ""Old"", IF(ISBETWEEN(B10821, 20, 29), ""Young"", ""Other""))"),"Other")</f>
        <v>Other</v>
      </c>
    </row>
    <row r="10822" hidden="1">
      <c r="A10822" s="40">
        <v>29084.0</v>
      </c>
      <c r="B10822" s="39">
        <f t="shared" si="1"/>
        <v>42</v>
      </c>
      <c r="C10822" s="39" t="str">
        <f>IFERROR(__xludf.DUMMYFUNCTION("IF(ISBETWEEN(B10822,60,69), ""Old"", IF(ISBETWEEN(B10822, 20, 29), ""Young"", ""Other""))"),"Other")</f>
        <v>Other</v>
      </c>
    </row>
    <row r="10823" hidden="1">
      <c r="A10823" s="40">
        <v>29085.0</v>
      </c>
      <c r="B10823" s="39">
        <f t="shared" si="1"/>
        <v>42</v>
      </c>
      <c r="C10823" s="39" t="str">
        <f>IFERROR(__xludf.DUMMYFUNCTION("IF(ISBETWEEN(B10823,60,69), ""Old"", IF(ISBETWEEN(B10823, 20, 29), ""Young"", ""Other""))"),"Other")</f>
        <v>Other</v>
      </c>
    </row>
    <row r="10824" hidden="1">
      <c r="A10824" s="40">
        <v>29086.0</v>
      </c>
      <c r="B10824" s="39">
        <f t="shared" si="1"/>
        <v>42</v>
      </c>
      <c r="C10824" s="39" t="str">
        <f>IFERROR(__xludf.DUMMYFUNCTION("IF(ISBETWEEN(B10824,60,69), ""Old"", IF(ISBETWEEN(B10824, 20, 29), ""Young"", ""Other""))"),"Other")</f>
        <v>Other</v>
      </c>
    </row>
    <row r="10825" hidden="1">
      <c r="A10825" s="40">
        <v>29087.0</v>
      </c>
      <c r="B10825" s="39">
        <f t="shared" si="1"/>
        <v>42</v>
      </c>
      <c r="C10825" s="39" t="str">
        <f>IFERROR(__xludf.DUMMYFUNCTION("IF(ISBETWEEN(B10825,60,69), ""Old"", IF(ISBETWEEN(B10825, 20, 29), ""Young"", ""Other""))"),"Other")</f>
        <v>Other</v>
      </c>
    </row>
    <row r="10826" hidden="1">
      <c r="A10826" s="40">
        <v>29088.0</v>
      </c>
      <c r="B10826" s="39">
        <f t="shared" si="1"/>
        <v>42</v>
      </c>
      <c r="C10826" s="39" t="str">
        <f>IFERROR(__xludf.DUMMYFUNCTION("IF(ISBETWEEN(B10826,60,69), ""Old"", IF(ISBETWEEN(B10826, 20, 29), ""Young"", ""Other""))"),"Other")</f>
        <v>Other</v>
      </c>
    </row>
    <row r="10827" hidden="1">
      <c r="A10827" s="40">
        <v>29089.0</v>
      </c>
      <c r="B10827" s="39">
        <f t="shared" si="1"/>
        <v>42</v>
      </c>
      <c r="C10827" s="39" t="str">
        <f>IFERROR(__xludf.DUMMYFUNCTION("IF(ISBETWEEN(B10827,60,69), ""Old"", IF(ISBETWEEN(B10827, 20, 29), ""Young"", ""Other""))"),"Other")</f>
        <v>Other</v>
      </c>
    </row>
    <row r="10828" hidden="1">
      <c r="A10828" s="40">
        <v>29090.0</v>
      </c>
      <c r="B10828" s="39">
        <f t="shared" si="1"/>
        <v>42</v>
      </c>
      <c r="C10828" s="39" t="str">
        <f>IFERROR(__xludf.DUMMYFUNCTION("IF(ISBETWEEN(B10828,60,69), ""Old"", IF(ISBETWEEN(B10828, 20, 29), ""Young"", ""Other""))"),"Other")</f>
        <v>Other</v>
      </c>
    </row>
    <row r="10829" hidden="1">
      <c r="A10829" s="40">
        <v>29091.0</v>
      </c>
      <c r="B10829" s="39">
        <f t="shared" si="1"/>
        <v>42</v>
      </c>
      <c r="C10829" s="39" t="str">
        <f>IFERROR(__xludf.DUMMYFUNCTION("IF(ISBETWEEN(B10829,60,69), ""Old"", IF(ISBETWEEN(B10829, 20, 29), ""Young"", ""Other""))"),"Other")</f>
        <v>Other</v>
      </c>
    </row>
    <row r="10830" hidden="1">
      <c r="A10830" s="40">
        <v>29092.0</v>
      </c>
      <c r="B10830" s="39">
        <f t="shared" si="1"/>
        <v>42</v>
      </c>
      <c r="C10830" s="39" t="str">
        <f>IFERROR(__xludf.DUMMYFUNCTION("IF(ISBETWEEN(B10830,60,69), ""Old"", IF(ISBETWEEN(B10830, 20, 29), ""Young"", ""Other""))"),"Other")</f>
        <v>Other</v>
      </c>
    </row>
    <row r="10831" hidden="1">
      <c r="A10831" s="40">
        <v>29093.0</v>
      </c>
      <c r="B10831" s="39">
        <f t="shared" si="1"/>
        <v>42</v>
      </c>
      <c r="C10831" s="39" t="str">
        <f>IFERROR(__xludf.DUMMYFUNCTION("IF(ISBETWEEN(B10831,60,69), ""Old"", IF(ISBETWEEN(B10831, 20, 29), ""Young"", ""Other""))"),"Other")</f>
        <v>Other</v>
      </c>
    </row>
    <row r="10832" hidden="1">
      <c r="A10832" s="40">
        <v>29094.0</v>
      </c>
      <c r="B10832" s="39">
        <f t="shared" si="1"/>
        <v>42</v>
      </c>
      <c r="C10832" s="39" t="str">
        <f>IFERROR(__xludf.DUMMYFUNCTION("IF(ISBETWEEN(B10832,60,69), ""Old"", IF(ISBETWEEN(B10832, 20, 29), ""Young"", ""Other""))"),"Other")</f>
        <v>Other</v>
      </c>
    </row>
    <row r="10833" hidden="1">
      <c r="A10833" s="40">
        <v>29095.0</v>
      </c>
      <c r="B10833" s="39">
        <f t="shared" si="1"/>
        <v>42</v>
      </c>
      <c r="C10833" s="39" t="str">
        <f>IFERROR(__xludf.DUMMYFUNCTION("IF(ISBETWEEN(B10833,60,69), ""Old"", IF(ISBETWEEN(B10833, 20, 29), ""Young"", ""Other""))"),"Other")</f>
        <v>Other</v>
      </c>
    </row>
    <row r="10834" hidden="1">
      <c r="A10834" s="40">
        <v>29096.0</v>
      </c>
      <c r="B10834" s="39">
        <f t="shared" si="1"/>
        <v>42</v>
      </c>
      <c r="C10834" s="39" t="str">
        <f>IFERROR(__xludf.DUMMYFUNCTION("IF(ISBETWEEN(B10834,60,69), ""Old"", IF(ISBETWEEN(B10834, 20, 29), ""Young"", ""Other""))"),"Other")</f>
        <v>Other</v>
      </c>
    </row>
    <row r="10835" hidden="1">
      <c r="A10835" s="40">
        <v>29097.0</v>
      </c>
      <c r="B10835" s="39">
        <f t="shared" si="1"/>
        <v>42</v>
      </c>
      <c r="C10835" s="39" t="str">
        <f>IFERROR(__xludf.DUMMYFUNCTION("IF(ISBETWEEN(B10835,60,69), ""Old"", IF(ISBETWEEN(B10835, 20, 29), ""Young"", ""Other""))"),"Other")</f>
        <v>Other</v>
      </c>
    </row>
    <row r="10836" hidden="1">
      <c r="A10836" s="40">
        <v>29098.0</v>
      </c>
      <c r="B10836" s="39">
        <f t="shared" si="1"/>
        <v>42</v>
      </c>
      <c r="C10836" s="39" t="str">
        <f>IFERROR(__xludf.DUMMYFUNCTION("IF(ISBETWEEN(B10836,60,69), ""Old"", IF(ISBETWEEN(B10836, 20, 29), ""Young"", ""Other""))"),"Other")</f>
        <v>Other</v>
      </c>
    </row>
    <row r="10837" hidden="1">
      <c r="A10837" s="40">
        <v>29099.0</v>
      </c>
      <c r="B10837" s="39">
        <f t="shared" si="1"/>
        <v>42</v>
      </c>
      <c r="C10837" s="39" t="str">
        <f>IFERROR(__xludf.DUMMYFUNCTION("IF(ISBETWEEN(B10837,60,69), ""Old"", IF(ISBETWEEN(B10837, 20, 29), ""Young"", ""Other""))"),"Other")</f>
        <v>Other</v>
      </c>
    </row>
    <row r="10838" hidden="1">
      <c r="A10838" s="40">
        <v>29100.0</v>
      </c>
      <c r="B10838" s="39">
        <f t="shared" si="1"/>
        <v>42</v>
      </c>
      <c r="C10838" s="39" t="str">
        <f>IFERROR(__xludf.DUMMYFUNCTION("IF(ISBETWEEN(B10838,60,69), ""Old"", IF(ISBETWEEN(B10838, 20, 29), ""Young"", ""Other""))"),"Other")</f>
        <v>Other</v>
      </c>
    </row>
    <row r="10839" hidden="1">
      <c r="A10839" s="40">
        <v>29101.0</v>
      </c>
      <c r="B10839" s="39">
        <f t="shared" si="1"/>
        <v>42</v>
      </c>
      <c r="C10839" s="39" t="str">
        <f>IFERROR(__xludf.DUMMYFUNCTION("IF(ISBETWEEN(B10839,60,69), ""Old"", IF(ISBETWEEN(B10839, 20, 29), ""Young"", ""Other""))"),"Other")</f>
        <v>Other</v>
      </c>
    </row>
    <row r="10840" hidden="1">
      <c r="A10840" s="40">
        <v>29102.0</v>
      </c>
      <c r="B10840" s="39">
        <f t="shared" si="1"/>
        <v>42</v>
      </c>
      <c r="C10840" s="39" t="str">
        <f>IFERROR(__xludf.DUMMYFUNCTION("IF(ISBETWEEN(B10840,60,69), ""Old"", IF(ISBETWEEN(B10840, 20, 29), ""Young"", ""Other""))"),"Other")</f>
        <v>Other</v>
      </c>
    </row>
    <row r="10841" hidden="1">
      <c r="A10841" s="40">
        <v>29103.0</v>
      </c>
      <c r="B10841" s="39">
        <f t="shared" si="1"/>
        <v>42</v>
      </c>
      <c r="C10841" s="39" t="str">
        <f>IFERROR(__xludf.DUMMYFUNCTION("IF(ISBETWEEN(B10841,60,69), ""Old"", IF(ISBETWEEN(B10841, 20, 29), ""Young"", ""Other""))"),"Other")</f>
        <v>Other</v>
      </c>
    </row>
    <row r="10842" hidden="1">
      <c r="A10842" s="40">
        <v>29104.0</v>
      </c>
      <c r="B10842" s="39">
        <f t="shared" si="1"/>
        <v>42</v>
      </c>
      <c r="C10842" s="39" t="str">
        <f>IFERROR(__xludf.DUMMYFUNCTION("IF(ISBETWEEN(B10842,60,69), ""Old"", IF(ISBETWEEN(B10842, 20, 29), ""Young"", ""Other""))"),"Other")</f>
        <v>Other</v>
      </c>
    </row>
    <row r="10843" hidden="1">
      <c r="A10843" s="40">
        <v>29105.0</v>
      </c>
      <c r="B10843" s="39">
        <f t="shared" si="1"/>
        <v>42</v>
      </c>
      <c r="C10843" s="39" t="str">
        <f>IFERROR(__xludf.DUMMYFUNCTION("IF(ISBETWEEN(B10843,60,69), ""Old"", IF(ISBETWEEN(B10843, 20, 29), ""Young"", ""Other""))"),"Other")</f>
        <v>Other</v>
      </c>
    </row>
    <row r="10844" hidden="1">
      <c r="A10844" s="40">
        <v>29106.0</v>
      </c>
      <c r="B10844" s="39">
        <f t="shared" si="1"/>
        <v>42</v>
      </c>
      <c r="C10844" s="39" t="str">
        <f>IFERROR(__xludf.DUMMYFUNCTION("IF(ISBETWEEN(B10844,60,69), ""Old"", IF(ISBETWEEN(B10844, 20, 29), ""Young"", ""Other""))"),"Other")</f>
        <v>Other</v>
      </c>
    </row>
    <row r="10845" hidden="1">
      <c r="A10845" s="40">
        <v>29107.0</v>
      </c>
      <c r="B10845" s="39">
        <f t="shared" si="1"/>
        <v>42</v>
      </c>
      <c r="C10845" s="39" t="str">
        <f>IFERROR(__xludf.DUMMYFUNCTION("IF(ISBETWEEN(B10845,60,69), ""Old"", IF(ISBETWEEN(B10845, 20, 29), ""Young"", ""Other""))"),"Other")</f>
        <v>Other</v>
      </c>
    </row>
    <row r="10846" hidden="1">
      <c r="A10846" s="40">
        <v>29108.0</v>
      </c>
      <c r="B10846" s="39">
        <f t="shared" si="1"/>
        <v>42</v>
      </c>
      <c r="C10846" s="39" t="str">
        <f>IFERROR(__xludf.DUMMYFUNCTION("IF(ISBETWEEN(B10846,60,69), ""Old"", IF(ISBETWEEN(B10846, 20, 29), ""Young"", ""Other""))"),"Other")</f>
        <v>Other</v>
      </c>
    </row>
    <row r="10847" hidden="1">
      <c r="A10847" s="40">
        <v>29109.0</v>
      </c>
      <c r="B10847" s="39">
        <f t="shared" si="1"/>
        <v>42</v>
      </c>
      <c r="C10847" s="39" t="str">
        <f>IFERROR(__xludf.DUMMYFUNCTION("IF(ISBETWEEN(B10847,60,69), ""Old"", IF(ISBETWEEN(B10847, 20, 29), ""Young"", ""Other""))"),"Other")</f>
        <v>Other</v>
      </c>
    </row>
    <row r="10848" hidden="1">
      <c r="A10848" s="40">
        <v>29110.0</v>
      </c>
      <c r="B10848" s="39">
        <f t="shared" si="1"/>
        <v>42</v>
      </c>
      <c r="C10848" s="39" t="str">
        <f>IFERROR(__xludf.DUMMYFUNCTION("IF(ISBETWEEN(B10848,60,69), ""Old"", IF(ISBETWEEN(B10848, 20, 29), ""Young"", ""Other""))"),"Other")</f>
        <v>Other</v>
      </c>
    </row>
    <row r="10849" hidden="1">
      <c r="A10849" s="40">
        <v>29111.0</v>
      </c>
      <c r="B10849" s="39">
        <f t="shared" si="1"/>
        <v>42</v>
      </c>
      <c r="C10849" s="39" t="str">
        <f>IFERROR(__xludf.DUMMYFUNCTION("IF(ISBETWEEN(B10849,60,69), ""Old"", IF(ISBETWEEN(B10849, 20, 29), ""Young"", ""Other""))"),"Other")</f>
        <v>Other</v>
      </c>
    </row>
    <row r="10850" hidden="1">
      <c r="A10850" s="40">
        <v>29112.0</v>
      </c>
      <c r="B10850" s="39">
        <f t="shared" si="1"/>
        <v>42</v>
      </c>
      <c r="C10850" s="39" t="str">
        <f>IFERROR(__xludf.DUMMYFUNCTION("IF(ISBETWEEN(B10850,60,69), ""Old"", IF(ISBETWEEN(B10850, 20, 29), ""Young"", ""Other""))"),"Other")</f>
        <v>Other</v>
      </c>
    </row>
    <row r="10851" hidden="1">
      <c r="A10851" s="40">
        <v>29113.0</v>
      </c>
      <c r="B10851" s="39">
        <f t="shared" si="1"/>
        <v>42</v>
      </c>
      <c r="C10851" s="39" t="str">
        <f>IFERROR(__xludf.DUMMYFUNCTION("IF(ISBETWEEN(B10851,60,69), ""Old"", IF(ISBETWEEN(B10851, 20, 29), ""Young"", ""Other""))"),"Other")</f>
        <v>Other</v>
      </c>
    </row>
    <row r="10852" hidden="1">
      <c r="A10852" s="40">
        <v>29114.0</v>
      </c>
      <c r="B10852" s="39">
        <f t="shared" si="1"/>
        <v>42</v>
      </c>
      <c r="C10852" s="39" t="str">
        <f>IFERROR(__xludf.DUMMYFUNCTION("IF(ISBETWEEN(B10852,60,69), ""Old"", IF(ISBETWEEN(B10852, 20, 29), ""Young"", ""Other""))"),"Other")</f>
        <v>Other</v>
      </c>
    </row>
    <row r="10853" hidden="1">
      <c r="A10853" s="40">
        <v>29115.0</v>
      </c>
      <c r="B10853" s="39">
        <f t="shared" si="1"/>
        <v>42</v>
      </c>
      <c r="C10853" s="39" t="str">
        <f>IFERROR(__xludf.DUMMYFUNCTION("IF(ISBETWEEN(B10853,60,69), ""Old"", IF(ISBETWEEN(B10853, 20, 29), ""Young"", ""Other""))"),"Other")</f>
        <v>Other</v>
      </c>
    </row>
    <row r="10854" hidden="1">
      <c r="A10854" s="40">
        <v>29116.0</v>
      </c>
      <c r="B10854" s="39">
        <f t="shared" si="1"/>
        <v>42</v>
      </c>
      <c r="C10854" s="39" t="str">
        <f>IFERROR(__xludf.DUMMYFUNCTION("IF(ISBETWEEN(B10854,60,69), ""Old"", IF(ISBETWEEN(B10854, 20, 29), ""Young"", ""Other""))"),"Other")</f>
        <v>Other</v>
      </c>
    </row>
    <row r="10855" hidden="1">
      <c r="A10855" s="40">
        <v>29117.0</v>
      </c>
      <c r="B10855" s="39">
        <f t="shared" si="1"/>
        <v>42</v>
      </c>
      <c r="C10855" s="39" t="str">
        <f>IFERROR(__xludf.DUMMYFUNCTION("IF(ISBETWEEN(B10855,60,69), ""Old"", IF(ISBETWEEN(B10855, 20, 29), ""Young"", ""Other""))"),"Other")</f>
        <v>Other</v>
      </c>
    </row>
    <row r="10856" hidden="1">
      <c r="A10856" s="40">
        <v>29118.0</v>
      </c>
      <c r="B10856" s="39">
        <f t="shared" si="1"/>
        <v>42</v>
      </c>
      <c r="C10856" s="39" t="str">
        <f>IFERROR(__xludf.DUMMYFUNCTION("IF(ISBETWEEN(B10856,60,69), ""Old"", IF(ISBETWEEN(B10856, 20, 29), ""Young"", ""Other""))"),"Other")</f>
        <v>Other</v>
      </c>
    </row>
    <row r="10857" hidden="1">
      <c r="A10857" s="40">
        <v>29119.0</v>
      </c>
      <c r="B10857" s="39">
        <f t="shared" si="1"/>
        <v>42</v>
      </c>
      <c r="C10857" s="39" t="str">
        <f>IFERROR(__xludf.DUMMYFUNCTION("IF(ISBETWEEN(B10857,60,69), ""Old"", IF(ISBETWEEN(B10857, 20, 29), ""Young"", ""Other""))"),"Other")</f>
        <v>Other</v>
      </c>
    </row>
    <row r="10858" hidden="1">
      <c r="A10858" s="40">
        <v>29120.0</v>
      </c>
      <c r="B10858" s="39">
        <f t="shared" si="1"/>
        <v>42</v>
      </c>
      <c r="C10858" s="39" t="str">
        <f>IFERROR(__xludf.DUMMYFUNCTION("IF(ISBETWEEN(B10858,60,69), ""Old"", IF(ISBETWEEN(B10858, 20, 29), ""Young"", ""Other""))"),"Other")</f>
        <v>Other</v>
      </c>
    </row>
    <row r="10859" hidden="1">
      <c r="A10859" s="40">
        <v>29121.0</v>
      </c>
      <c r="B10859" s="39">
        <f t="shared" si="1"/>
        <v>42</v>
      </c>
      <c r="C10859" s="39" t="str">
        <f>IFERROR(__xludf.DUMMYFUNCTION("IF(ISBETWEEN(B10859,60,69), ""Old"", IF(ISBETWEEN(B10859, 20, 29), ""Young"", ""Other""))"),"Other")</f>
        <v>Other</v>
      </c>
    </row>
    <row r="10860" hidden="1">
      <c r="A10860" s="40">
        <v>29122.0</v>
      </c>
      <c r="B10860" s="39">
        <f t="shared" si="1"/>
        <v>42</v>
      </c>
      <c r="C10860" s="39" t="str">
        <f>IFERROR(__xludf.DUMMYFUNCTION("IF(ISBETWEEN(B10860,60,69), ""Old"", IF(ISBETWEEN(B10860, 20, 29), ""Young"", ""Other""))"),"Other")</f>
        <v>Other</v>
      </c>
    </row>
    <row r="10861" hidden="1">
      <c r="A10861" s="40">
        <v>29123.0</v>
      </c>
      <c r="B10861" s="39">
        <f t="shared" si="1"/>
        <v>42</v>
      </c>
      <c r="C10861" s="39" t="str">
        <f>IFERROR(__xludf.DUMMYFUNCTION("IF(ISBETWEEN(B10861,60,69), ""Old"", IF(ISBETWEEN(B10861, 20, 29), ""Young"", ""Other""))"),"Other")</f>
        <v>Other</v>
      </c>
    </row>
    <row r="10862" hidden="1">
      <c r="A10862" s="40">
        <v>29124.0</v>
      </c>
      <c r="B10862" s="39">
        <f t="shared" si="1"/>
        <v>42</v>
      </c>
      <c r="C10862" s="39" t="str">
        <f>IFERROR(__xludf.DUMMYFUNCTION("IF(ISBETWEEN(B10862,60,69), ""Old"", IF(ISBETWEEN(B10862, 20, 29), ""Young"", ""Other""))"),"Other")</f>
        <v>Other</v>
      </c>
    </row>
    <row r="10863" hidden="1">
      <c r="A10863" s="40">
        <v>29125.0</v>
      </c>
      <c r="B10863" s="39">
        <f t="shared" si="1"/>
        <v>42</v>
      </c>
      <c r="C10863" s="39" t="str">
        <f>IFERROR(__xludf.DUMMYFUNCTION("IF(ISBETWEEN(B10863,60,69), ""Old"", IF(ISBETWEEN(B10863, 20, 29), ""Young"", ""Other""))"),"Other")</f>
        <v>Other</v>
      </c>
    </row>
    <row r="10864" hidden="1">
      <c r="A10864" s="40">
        <v>29126.0</v>
      </c>
      <c r="B10864" s="39">
        <f t="shared" si="1"/>
        <v>42</v>
      </c>
      <c r="C10864" s="39" t="str">
        <f>IFERROR(__xludf.DUMMYFUNCTION("IF(ISBETWEEN(B10864,60,69), ""Old"", IF(ISBETWEEN(B10864, 20, 29), ""Young"", ""Other""))"),"Other")</f>
        <v>Other</v>
      </c>
    </row>
    <row r="10865" hidden="1">
      <c r="A10865" s="40">
        <v>29127.0</v>
      </c>
      <c r="B10865" s="39">
        <f t="shared" si="1"/>
        <v>42</v>
      </c>
      <c r="C10865" s="39" t="str">
        <f>IFERROR(__xludf.DUMMYFUNCTION("IF(ISBETWEEN(B10865,60,69), ""Old"", IF(ISBETWEEN(B10865, 20, 29), ""Young"", ""Other""))"),"Other")</f>
        <v>Other</v>
      </c>
    </row>
    <row r="10866" hidden="1">
      <c r="A10866" s="40">
        <v>29128.0</v>
      </c>
      <c r="B10866" s="39">
        <f t="shared" si="1"/>
        <v>42</v>
      </c>
      <c r="C10866" s="39" t="str">
        <f>IFERROR(__xludf.DUMMYFUNCTION("IF(ISBETWEEN(B10866,60,69), ""Old"", IF(ISBETWEEN(B10866, 20, 29), ""Young"", ""Other""))"),"Other")</f>
        <v>Other</v>
      </c>
    </row>
    <row r="10867" hidden="1">
      <c r="A10867" s="40">
        <v>29129.0</v>
      </c>
      <c r="B10867" s="39">
        <f t="shared" si="1"/>
        <v>42</v>
      </c>
      <c r="C10867" s="39" t="str">
        <f>IFERROR(__xludf.DUMMYFUNCTION("IF(ISBETWEEN(B10867,60,69), ""Old"", IF(ISBETWEEN(B10867, 20, 29), ""Young"", ""Other""))"),"Other")</f>
        <v>Other</v>
      </c>
    </row>
    <row r="10868" hidden="1">
      <c r="A10868" s="40">
        <v>29130.0</v>
      </c>
      <c r="B10868" s="39">
        <f t="shared" si="1"/>
        <v>42</v>
      </c>
      <c r="C10868" s="39" t="str">
        <f>IFERROR(__xludf.DUMMYFUNCTION("IF(ISBETWEEN(B10868,60,69), ""Old"", IF(ISBETWEEN(B10868, 20, 29), ""Young"", ""Other""))"),"Other")</f>
        <v>Other</v>
      </c>
    </row>
    <row r="10869" hidden="1">
      <c r="A10869" s="40">
        <v>29131.0</v>
      </c>
      <c r="B10869" s="39">
        <f t="shared" si="1"/>
        <v>42</v>
      </c>
      <c r="C10869" s="39" t="str">
        <f>IFERROR(__xludf.DUMMYFUNCTION("IF(ISBETWEEN(B10869,60,69), ""Old"", IF(ISBETWEEN(B10869, 20, 29), ""Young"", ""Other""))"),"Other")</f>
        <v>Other</v>
      </c>
    </row>
    <row r="10870" hidden="1">
      <c r="A10870" s="40">
        <v>29132.0</v>
      </c>
      <c r="B10870" s="39">
        <f t="shared" si="1"/>
        <v>42</v>
      </c>
      <c r="C10870" s="39" t="str">
        <f>IFERROR(__xludf.DUMMYFUNCTION("IF(ISBETWEEN(B10870,60,69), ""Old"", IF(ISBETWEEN(B10870, 20, 29), ""Young"", ""Other""))"),"Other")</f>
        <v>Other</v>
      </c>
    </row>
    <row r="10871" hidden="1">
      <c r="A10871" s="40">
        <v>29133.0</v>
      </c>
      <c r="B10871" s="39">
        <f t="shared" si="1"/>
        <v>42</v>
      </c>
      <c r="C10871" s="39" t="str">
        <f>IFERROR(__xludf.DUMMYFUNCTION("IF(ISBETWEEN(B10871,60,69), ""Old"", IF(ISBETWEEN(B10871, 20, 29), ""Young"", ""Other""))"),"Other")</f>
        <v>Other</v>
      </c>
    </row>
    <row r="10872" hidden="1">
      <c r="A10872" s="40">
        <v>29134.0</v>
      </c>
      <c r="B10872" s="39">
        <f t="shared" si="1"/>
        <v>42</v>
      </c>
      <c r="C10872" s="39" t="str">
        <f>IFERROR(__xludf.DUMMYFUNCTION("IF(ISBETWEEN(B10872,60,69), ""Old"", IF(ISBETWEEN(B10872, 20, 29), ""Young"", ""Other""))"),"Other")</f>
        <v>Other</v>
      </c>
    </row>
    <row r="10873" hidden="1">
      <c r="A10873" s="40">
        <v>29135.0</v>
      </c>
      <c r="B10873" s="39">
        <f t="shared" si="1"/>
        <v>42</v>
      </c>
      <c r="C10873" s="39" t="str">
        <f>IFERROR(__xludf.DUMMYFUNCTION("IF(ISBETWEEN(B10873,60,69), ""Old"", IF(ISBETWEEN(B10873, 20, 29), ""Young"", ""Other""))"),"Other")</f>
        <v>Other</v>
      </c>
    </row>
    <row r="10874" hidden="1">
      <c r="A10874" s="40">
        <v>29136.0</v>
      </c>
      <c r="B10874" s="39">
        <f t="shared" si="1"/>
        <v>42</v>
      </c>
      <c r="C10874" s="39" t="str">
        <f>IFERROR(__xludf.DUMMYFUNCTION("IF(ISBETWEEN(B10874,60,69), ""Old"", IF(ISBETWEEN(B10874, 20, 29), ""Young"", ""Other""))"),"Other")</f>
        <v>Other</v>
      </c>
    </row>
    <row r="10875" hidden="1">
      <c r="A10875" s="40">
        <v>29137.0</v>
      </c>
      <c r="B10875" s="39">
        <f t="shared" si="1"/>
        <v>42</v>
      </c>
      <c r="C10875" s="39" t="str">
        <f>IFERROR(__xludf.DUMMYFUNCTION("IF(ISBETWEEN(B10875,60,69), ""Old"", IF(ISBETWEEN(B10875, 20, 29), ""Young"", ""Other""))"),"Other")</f>
        <v>Other</v>
      </c>
    </row>
    <row r="10876" hidden="1">
      <c r="A10876" s="40">
        <v>29138.0</v>
      </c>
      <c r="B10876" s="39">
        <f t="shared" si="1"/>
        <v>42</v>
      </c>
      <c r="C10876" s="39" t="str">
        <f>IFERROR(__xludf.DUMMYFUNCTION("IF(ISBETWEEN(B10876,60,69), ""Old"", IF(ISBETWEEN(B10876, 20, 29), ""Young"", ""Other""))"),"Other")</f>
        <v>Other</v>
      </c>
    </row>
    <row r="10877" hidden="1">
      <c r="A10877" s="40">
        <v>29139.0</v>
      </c>
      <c r="B10877" s="39">
        <f t="shared" si="1"/>
        <v>42</v>
      </c>
      <c r="C10877" s="39" t="str">
        <f>IFERROR(__xludf.DUMMYFUNCTION("IF(ISBETWEEN(B10877,60,69), ""Old"", IF(ISBETWEEN(B10877, 20, 29), ""Young"", ""Other""))"),"Other")</f>
        <v>Other</v>
      </c>
    </row>
    <row r="10878" hidden="1">
      <c r="A10878" s="40">
        <v>29140.0</v>
      </c>
      <c r="B10878" s="39">
        <f t="shared" si="1"/>
        <v>42</v>
      </c>
      <c r="C10878" s="39" t="str">
        <f>IFERROR(__xludf.DUMMYFUNCTION("IF(ISBETWEEN(B10878,60,69), ""Old"", IF(ISBETWEEN(B10878, 20, 29), ""Young"", ""Other""))"),"Other")</f>
        <v>Other</v>
      </c>
    </row>
    <row r="10879" hidden="1">
      <c r="A10879" s="40">
        <v>29141.0</v>
      </c>
      <c r="B10879" s="39">
        <f t="shared" si="1"/>
        <v>42</v>
      </c>
      <c r="C10879" s="39" t="str">
        <f>IFERROR(__xludf.DUMMYFUNCTION("IF(ISBETWEEN(B10879,60,69), ""Old"", IF(ISBETWEEN(B10879, 20, 29), ""Young"", ""Other""))"),"Other")</f>
        <v>Other</v>
      </c>
    </row>
    <row r="10880" hidden="1">
      <c r="A10880" s="40">
        <v>29142.0</v>
      </c>
      <c r="B10880" s="39">
        <f t="shared" si="1"/>
        <v>42</v>
      </c>
      <c r="C10880" s="39" t="str">
        <f>IFERROR(__xludf.DUMMYFUNCTION("IF(ISBETWEEN(B10880,60,69), ""Old"", IF(ISBETWEEN(B10880, 20, 29), ""Young"", ""Other""))"),"Other")</f>
        <v>Other</v>
      </c>
    </row>
    <row r="10881" hidden="1">
      <c r="A10881" s="40">
        <v>29143.0</v>
      </c>
      <c r="B10881" s="39">
        <f t="shared" si="1"/>
        <v>42</v>
      </c>
      <c r="C10881" s="39" t="str">
        <f>IFERROR(__xludf.DUMMYFUNCTION("IF(ISBETWEEN(B10881,60,69), ""Old"", IF(ISBETWEEN(B10881, 20, 29), ""Young"", ""Other""))"),"Other")</f>
        <v>Other</v>
      </c>
    </row>
    <row r="10882" hidden="1">
      <c r="A10882" s="40">
        <v>29144.0</v>
      </c>
      <c r="B10882" s="39">
        <f t="shared" si="1"/>
        <v>42</v>
      </c>
      <c r="C10882" s="39" t="str">
        <f>IFERROR(__xludf.DUMMYFUNCTION("IF(ISBETWEEN(B10882,60,69), ""Old"", IF(ISBETWEEN(B10882, 20, 29), ""Young"", ""Other""))"),"Other")</f>
        <v>Other</v>
      </c>
    </row>
    <row r="10883" hidden="1">
      <c r="A10883" s="40">
        <v>29145.0</v>
      </c>
      <c r="B10883" s="39">
        <f t="shared" si="1"/>
        <v>42</v>
      </c>
      <c r="C10883" s="39" t="str">
        <f>IFERROR(__xludf.DUMMYFUNCTION("IF(ISBETWEEN(B10883,60,69), ""Old"", IF(ISBETWEEN(B10883, 20, 29), ""Young"", ""Other""))"),"Other")</f>
        <v>Other</v>
      </c>
    </row>
    <row r="10884" hidden="1">
      <c r="A10884" s="40">
        <v>29146.0</v>
      </c>
      <c r="B10884" s="39">
        <f t="shared" si="1"/>
        <v>42</v>
      </c>
      <c r="C10884" s="39" t="str">
        <f>IFERROR(__xludf.DUMMYFUNCTION("IF(ISBETWEEN(B10884,60,69), ""Old"", IF(ISBETWEEN(B10884, 20, 29), ""Young"", ""Other""))"),"Other")</f>
        <v>Other</v>
      </c>
    </row>
    <row r="10885" hidden="1">
      <c r="A10885" s="40">
        <v>29147.0</v>
      </c>
      <c r="B10885" s="39">
        <f t="shared" si="1"/>
        <v>42</v>
      </c>
      <c r="C10885" s="39" t="str">
        <f>IFERROR(__xludf.DUMMYFUNCTION("IF(ISBETWEEN(B10885,60,69), ""Old"", IF(ISBETWEEN(B10885, 20, 29), ""Young"", ""Other""))"),"Other")</f>
        <v>Other</v>
      </c>
    </row>
    <row r="10886" hidden="1">
      <c r="A10886" s="40">
        <v>29148.0</v>
      </c>
      <c r="B10886" s="39">
        <f t="shared" si="1"/>
        <v>42</v>
      </c>
      <c r="C10886" s="39" t="str">
        <f>IFERROR(__xludf.DUMMYFUNCTION("IF(ISBETWEEN(B10886,60,69), ""Old"", IF(ISBETWEEN(B10886, 20, 29), ""Young"", ""Other""))"),"Other")</f>
        <v>Other</v>
      </c>
    </row>
    <row r="10887" hidden="1">
      <c r="A10887" s="40">
        <v>29149.0</v>
      </c>
      <c r="B10887" s="39">
        <f t="shared" si="1"/>
        <v>42</v>
      </c>
      <c r="C10887" s="39" t="str">
        <f>IFERROR(__xludf.DUMMYFUNCTION("IF(ISBETWEEN(B10887,60,69), ""Old"", IF(ISBETWEEN(B10887, 20, 29), ""Young"", ""Other""))"),"Other")</f>
        <v>Other</v>
      </c>
    </row>
    <row r="10888" hidden="1">
      <c r="A10888" s="40">
        <v>29150.0</v>
      </c>
      <c r="B10888" s="39">
        <f t="shared" si="1"/>
        <v>42</v>
      </c>
      <c r="C10888" s="39" t="str">
        <f>IFERROR(__xludf.DUMMYFUNCTION("IF(ISBETWEEN(B10888,60,69), ""Old"", IF(ISBETWEEN(B10888, 20, 29), ""Young"", ""Other""))"),"Other")</f>
        <v>Other</v>
      </c>
    </row>
    <row r="10889" hidden="1">
      <c r="A10889" s="40">
        <v>29151.0</v>
      </c>
      <c r="B10889" s="39">
        <f t="shared" si="1"/>
        <v>42</v>
      </c>
      <c r="C10889" s="39" t="str">
        <f>IFERROR(__xludf.DUMMYFUNCTION("IF(ISBETWEEN(B10889,60,69), ""Old"", IF(ISBETWEEN(B10889, 20, 29), ""Young"", ""Other""))"),"Other")</f>
        <v>Other</v>
      </c>
    </row>
    <row r="10890" hidden="1">
      <c r="A10890" s="40">
        <v>29152.0</v>
      </c>
      <c r="B10890" s="39">
        <f t="shared" si="1"/>
        <v>42</v>
      </c>
      <c r="C10890" s="39" t="str">
        <f>IFERROR(__xludf.DUMMYFUNCTION("IF(ISBETWEEN(B10890,60,69), ""Old"", IF(ISBETWEEN(B10890, 20, 29), ""Young"", ""Other""))"),"Other")</f>
        <v>Other</v>
      </c>
    </row>
    <row r="10891" hidden="1">
      <c r="A10891" s="40">
        <v>29153.0</v>
      </c>
      <c r="B10891" s="39">
        <f t="shared" si="1"/>
        <v>42</v>
      </c>
      <c r="C10891" s="39" t="str">
        <f>IFERROR(__xludf.DUMMYFUNCTION("IF(ISBETWEEN(B10891,60,69), ""Old"", IF(ISBETWEEN(B10891, 20, 29), ""Young"", ""Other""))"),"Other")</f>
        <v>Other</v>
      </c>
    </row>
    <row r="10892" hidden="1">
      <c r="A10892" s="40">
        <v>29154.0</v>
      </c>
      <c r="B10892" s="39">
        <f t="shared" si="1"/>
        <v>42</v>
      </c>
      <c r="C10892" s="39" t="str">
        <f>IFERROR(__xludf.DUMMYFUNCTION("IF(ISBETWEEN(B10892,60,69), ""Old"", IF(ISBETWEEN(B10892, 20, 29), ""Young"", ""Other""))"),"Other")</f>
        <v>Other</v>
      </c>
    </row>
    <row r="10893" hidden="1">
      <c r="A10893" s="40">
        <v>29155.0</v>
      </c>
      <c r="B10893" s="39">
        <f t="shared" si="1"/>
        <v>42</v>
      </c>
      <c r="C10893" s="39" t="str">
        <f>IFERROR(__xludf.DUMMYFUNCTION("IF(ISBETWEEN(B10893,60,69), ""Old"", IF(ISBETWEEN(B10893, 20, 29), ""Young"", ""Other""))"),"Other")</f>
        <v>Other</v>
      </c>
    </row>
    <row r="10894" hidden="1">
      <c r="A10894" s="40">
        <v>29156.0</v>
      </c>
      <c r="B10894" s="39">
        <f t="shared" si="1"/>
        <v>42</v>
      </c>
      <c r="C10894" s="39" t="str">
        <f>IFERROR(__xludf.DUMMYFUNCTION("IF(ISBETWEEN(B10894,60,69), ""Old"", IF(ISBETWEEN(B10894, 20, 29), ""Young"", ""Other""))"),"Other")</f>
        <v>Other</v>
      </c>
    </row>
    <row r="10895" hidden="1">
      <c r="A10895" s="40">
        <v>29157.0</v>
      </c>
      <c r="B10895" s="39">
        <f t="shared" si="1"/>
        <v>42</v>
      </c>
      <c r="C10895" s="39" t="str">
        <f>IFERROR(__xludf.DUMMYFUNCTION("IF(ISBETWEEN(B10895,60,69), ""Old"", IF(ISBETWEEN(B10895, 20, 29), ""Young"", ""Other""))"),"Other")</f>
        <v>Other</v>
      </c>
    </row>
    <row r="10896" hidden="1">
      <c r="A10896" s="40">
        <v>29158.0</v>
      </c>
      <c r="B10896" s="39">
        <f t="shared" si="1"/>
        <v>42</v>
      </c>
      <c r="C10896" s="39" t="str">
        <f>IFERROR(__xludf.DUMMYFUNCTION("IF(ISBETWEEN(B10896,60,69), ""Old"", IF(ISBETWEEN(B10896, 20, 29), ""Young"", ""Other""))"),"Other")</f>
        <v>Other</v>
      </c>
    </row>
    <row r="10897" hidden="1">
      <c r="A10897" s="40">
        <v>29159.0</v>
      </c>
      <c r="B10897" s="39">
        <f t="shared" si="1"/>
        <v>42</v>
      </c>
      <c r="C10897" s="39" t="str">
        <f>IFERROR(__xludf.DUMMYFUNCTION("IF(ISBETWEEN(B10897,60,69), ""Old"", IF(ISBETWEEN(B10897, 20, 29), ""Young"", ""Other""))"),"Other")</f>
        <v>Other</v>
      </c>
    </row>
    <row r="10898" hidden="1">
      <c r="A10898" s="40">
        <v>29160.0</v>
      </c>
      <c r="B10898" s="39">
        <f t="shared" si="1"/>
        <v>42</v>
      </c>
      <c r="C10898" s="39" t="str">
        <f>IFERROR(__xludf.DUMMYFUNCTION("IF(ISBETWEEN(B10898,60,69), ""Old"", IF(ISBETWEEN(B10898, 20, 29), ""Young"", ""Other""))"),"Other")</f>
        <v>Other</v>
      </c>
    </row>
    <row r="10899" hidden="1">
      <c r="A10899" s="40">
        <v>29161.0</v>
      </c>
      <c r="B10899" s="39">
        <f t="shared" si="1"/>
        <v>42</v>
      </c>
      <c r="C10899" s="39" t="str">
        <f>IFERROR(__xludf.DUMMYFUNCTION("IF(ISBETWEEN(B10899,60,69), ""Old"", IF(ISBETWEEN(B10899, 20, 29), ""Young"", ""Other""))"),"Other")</f>
        <v>Other</v>
      </c>
    </row>
    <row r="10900" hidden="1">
      <c r="A10900" s="40">
        <v>29162.0</v>
      </c>
      <c r="B10900" s="39">
        <f t="shared" si="1"/>
        <v>42</v>
      </c>
      <c r="C10900" s="39" t="str">
        <f>IFERROR(__xludf.DUMMYFUNCTION("IF(ISBETWEEN(B10900,60,69), ""Old"", IF(ISBETWEEN(B10900, 20, 29), ""Young"", ""Other""))"),"Other")</f>
        <v>Other</v>
      </c>
    </row>
    <row r="10901" hidden="1">
      <c r="A10901" s="40">
        <v>29163.0</v>
      </c>
      <c r="B10901" s="39">
        <f t="shared" si="1"/>
        <v>42</v>
      </c>
      <c r="C10901" s="39" t="str">
        <f>IFERROR(__xludf.DUMMYFUNCTION("IF(ISBETWEEN(B10901,60,69), ""Old"", IF(ISBETWEEN(B10901, 20, 29), ""Young"", ""Other""))"),"Other")</f>
        <v>Other</v>
      </c>
    </row>
    <row r="10902" hidden="1">
      <c r="A10902" s="40">
        <v>29164.0</v>
      </c>
      <c r="B10902" s="39">
        <f t="shared" si="1"/>
        <v>42</v>
      </c>
      <c r="C10902" s="39" t="str">
        <f>IFERROR(__xludf.DUMMYFUNCTION("IF(ISBETWEEN(B10902,60,69), ""Old"", IF(ISBETWEEN(B10902, 20, 29), ""Young"", ""Other""))"),"Other")</f>
        <v>Other</v>
      </c>
    </row>
    <row r="10903" hidden="1">
      <c r="A10903" s="40">
        <v>29165.0</v>
      </c>
      <c r="B10903" s="39">
        <f t="shared" si="1"/>
        <v>42</v>
      </c>
      <c r="C10903" s="39" t="str">
        <f>IFERROR(__xludf.DUMMYFUNCTION("IF(ISBETWEEN(B10903,60,69), ""Old"", IF(ISBETWEEN(B10903, 20, 29), ""Young"", ""Other""))"),"Other")</f>
        <v>Other</v>
      </c>
    </row>
    <row r="10904" hidden="1">
      <c r="A10904" s="40">
        <v>29166.0</v>
      </c>
      <c r="B10904" s="39">
        <f t="shared" si="1"/>
        <v>42</v>
      </c>
      <c r="C10904" s="39" t="str">
        <f>IFERROR(__xludf.DUMMYFUNCTION("IF(ISBETWEEN(B10904,60,69), ""Old"", IF(ISBETWEEN(B10904, 20, 29), ""Young"", ""Other""))"),"Other")</f>
        <v>Other</v>
      </c>
    </row>
    <row r="10905" hidden="1">
      <c r="A10905" s="40">
        <v>29167.0</v>
      </c>
      <c r="B10905" s="39">
        <f t="shared" si="1"/>
        <v>42</v>
      </c>
      <c r="C10905" s="39" t="str">
        <f>IFERROR(__xludf.DUMMYFUNCTION("IF(ISBETWEEN(B10905,60,69), ""Old"", IF(ISBETWEEN(B10905, 20, 29), ""Young"", ""Other""))"),"Other")</f>
        <v>Other</v>
      </c>
    </row>
    <row r="10906" hidden="1">
      <c r="A10906" s="40">
        <v>29168.0</v>
      </c>
      <c r="B10906" s="39">
        <f t="shared" si="1"/>
        <v>42</v>
      </c>
      <c r="C10906" s="39" t="str">
        <f>IFERROR(__xludf.DUMMYFUNCTION("IF(ISBETWEEN(B10906,60,69), ""Old"", IF(ISBETWEEN(B10906, 20, 29), ""Young"", ""Other""))"),"Other")</f>
        <v>Other</v>
      </c>
    </row>
    <row r="10907" hidden="1">
      <c r="A10907" s="40">
        <v>29169.0</v>
      </c>
      <c r="B10907" s="39">
        <f t="shared" si="1"/>
        <v>42</v>
      </c>
      <c r="C10907" s="39" t="str">
        <f>IFERROR(__xludf.DUMMYFUNCTION("IF(ISBETWEEN(B10907,60,69), ""Old"", IF(ISBETWEEN(B10907, 20, 29), ""Young"", ""Other""))"),"Other")</f>
        <v>Other</v>
      </c>
    </row>
    <row r="10908" hidden="1">
      <c r="A10908" s="40">
        <v>29170.0</v>
      </c>
      <c r="B10908" s="39">
        <f t="shared" si="1"/>
        <v>42</v>
      </c>
      <c r="C10908" s="39" t="str">
        <f>IFERROR(__xludf.DUMMYFUNCTION("IF(ISBETWEEN(B10908,60,69), ""Old"", IF(ISBETWEEN(B10908, 20, 29), ""Young"", ""Other""))"),"Other")</f>
        <v>Other</v>
      </c>
    </row>
    <row r="10909" hidden="1">
      <c r="A10909" s="40">
        <v>29171.0</v>
      </c>
      <c r="B10909" s="39">
        <f t="shared" si="1"/>
        <v>42</v>
      </c>
      <c r="C10909" s="39" t="str">
        <f>IFERROR(__xludf.DUMMYFUNCTION("IF(ISBETWEEN(B10909,60,69), ""Old"", IF(ISBETWEEN(B10909, 20, 29), ""Young"", ""Other""))"),"Other")</f>
        <v>Other</v>
      </c>
    </row>
    <row r="10910" hidden="1">
      <c r="A10910" s="40">
        <v>29172.0</v>
      </c>
      <c r="B10910" s="39">
        <f t="shared" si="1"/>
        <v>42</v>
      </c>
      <c r="C10910" s="39" t="str">
        <f>IFERROR(__xludf.DUMMYFUNCTION("IF(ISBETWEEN(B10910,60,69), ""Old"", IF(ISBETWEEN(B10910, 20, 29), ""Young"", ""Other""))"),"Other")</f>
        <v>Other</v>
      </c>
    </row>
    <row r="10911" hidden="1">
      <c r="A10911" s="40">
        <v>29173.0</v>
      </c>
      <c r="B10911" s="39">
        <f t="shared" si="1"/>
        <v>42</v>
      </c>
      <c r="C10911" s="39" t="str">
        <f>IFERROR(__xludf.DUMMYFUNCTION("IF(ISBETWEEN(B10911,60,69), ""Old"", IF(ISBETWEEN(B10911, 20, 29), ""Young"", ""Other""))"),"Other")</f>
        <v>Other</v>
      </c>
    </row>
    <row r="10912" hidden="1">
      <c r="A10912" s="40">
        <v>29174.0</v>
      </c>
      <c r="B10912" s="39">
        <f t="shared" si="1"/>
        <v>42</v>
      </c>
      <c r="C10912" s="39" t="str">
        <f>IFERROR(__xludf.DUMMYFUNCTION("IF(ISBETWEEN(B10912,60,69), ""Old"", IF(ISBETWEEN(B10912, 20, 29), ""Young"", ""Other""))"),"Other")</f>
        <v>Other</v>
      </c>
    </row>
    <row r="10913" hidden="1">
      <c r="A10913" s="40">
        <v>29175.0</v>
      </c>
      <c r="B10913" s="39">
        <f t="shared" si="1"/>
        <v>42</v>
      </c>
      <c r="C10913" s="39" t="str">
        <f>IFERROR(__xludf.DUMMYFUNCTION("IF(ISBETWEEN(B10913,60,69), ""Old"", IF(ISBETWEEN(B10913, 20, 29), ""Young"", ""Other""))"),"Other")</f>
        <v>Other</v>
      </c>
    </row>
    <row r="10914" hidden="1">
      <c r="A10914" s="40">
        <v>29176.0</v>
      </c>
      <c r="B10914" s="39">
        <f t="shared" si="1"/>
        <v>42</v>
      </c>
      <c r="C10914" s="39" t="str">
        <f>IFERROR(__xludf.DUMMYFUNCTION("IF(ISBETWEEN(B10914,60,69), ""Old"", IF(ISBETWEEN(B10914, 20, 29), ""Young"", ""Other""))"),"Other")</f>
        <v>Other</v>
      </c>
    </row>
    <row r="10915" hidden="1">
      <c r="A10915" s="40">
        <v>29177.0</v>
      </c>
      <c r="B10915" s="39">
        <f t="shared" si="1"/>
        <v>42</v>
      </c>
      <c r="C10915" s="39" t="str">
        <f>IFERROR(__xludf.DUMMYFUNCTION("IF(ISBETWEEN(B10915,60,69), ""Old"", IF(ISBETWEEN(B10915, 20, 29), ""Young"", ""Other""))"),"Other")</f>
        <v>Other</v>
      </c>
    </row>
    <row r="10916" hidden="1">
      <c r="A10916" s="40">
        <v>29178.0</v>
      </c>
      <c r="B10916" s="39">
        <f t="shared" si="1"/>
        <v>42</v>
      </c>
      <c r="C10916" s="39" t="str">
        <f>IFERROR(__xludf.DUMMYFUNCTION("IF(ISBETWEEN(B10916,60,69), ""Old"", IF(ISBETWEEN(B10916, 20, 29), ""Young"", ""Other""))"),"Other")</f>
        <v>Other</v>
      </c>
    </row>
    <row r="10917" hidden="1">
      <c r="A10917" s="40">
        <v>29179.0</v>
      </c>
      <c r="B10917" s="39">
        <f t="shared" si="1"/>
        <v>42</v>
      </c>
      <c r="C10917" s="39" t="str">
        <f>IFERROR(__xludf.DUMMYFUNCTION("IF(ISBETWEEN(B10917,60,69), ""Old"", IF(ISBETWEEN(B10917, 20, 29), ""Young"", ""Other""))"),"Other")</f>
        <v>Other</v>
      </c>
    </row>
    <row r="10918" hidden="1">
      <c r="A10918" s="40">
        <v>29180.0</v>
      </c>
      <c r="B10918" s="39">
        <f t="shared" si="1"/>
        <v>42</v>
      </c>
      <c r="C10918" s="39" t="str">
        <f>IFERROR(__xludf.DUMMYFUNCTION("IF(ISBETWEEN(B10918,60,69), ""Old"", IF(ISBETWEEN(B10918, 20, 29), ""Young"", ""Other""))"),"Other")</f>
        <v>Other</v>
      </c>
    </row>
    <row r="10919" hidden="1">
      <c r="A10919" s="40">
        <v>29181.0</v>
      </c>
      <c r="B10919" s="39">
        <f t="shared" si="1"/>
        <v>42</v>
      </c>
      <c r="C10919" s="39" t="str">
        <f>IFERROR(__xludf.DUMMYFUNCTION("IF(ISBETWEEN(B10919,60,69), ""Old"", IF(ISBETWEEN(B10919, 20, 29), ""Young"", ""Other""))"),"Other")</f>
        <v>Other</v>
      </c>
    </row>
    <row r="10920" hidden="1">
      <c r="A10920" s="40">
        <v>29182.0</v>
      </c>
      <c r="B10920" s="39">
        <f t="shared" si="1"/>
        <v>42</v>
      </c>
      <c r="C10920" s="39" t="str">
        <f>IFERROR(__xludf.DUMMYFUNCTION("IF(ISBETWEEN(B10920,60,69), ""Old"", IF(ISBETWEEN(B10920, 20, 29), ""Young"", ""Other""))"),"Other")</f>
        <v>Other</v>
      </c>
    </row>
    <row r="10921" hidden="1">
      <c r="A10921" s="40">
        <v>29183.0</v>
      </c>
      <c r="B10921" s="39">
        <f t="shared" si="1"/>
        <v>42</v>
      </c>
      <c r="C10921" s="39" t="str">
        <f>IFERROR(__xludf.DUMMYFUNCTION("IF(ISBETWEEN(B10921,60,69), ""Old"", IF(ISBETWEEN(B10921, 20, 29), ""Young"", ""Other""))"),"Other")</f>
        <v>Other</v>
      </c>
    </row>
    <row r="10922" hidden="1">
      <c r="A10922" s="40">
        <v>29184.0</v>
      </c>
      <c r="B10922" s="39">
        <f t="shared" si="1"/>
        <v>42</v>
      </c>
      <c r="C10922" s="39" t="str">
        <f>IFERROR(__xludf.DUMMYFUNCTION("IF(ISBETWEEN(B10922,60,69), ""Old"", IF(ISBETWEEN(B10922, 20, 29), ""Young"", ""Other""))"),"Other")</f>
        <v>Other</v>
      </c>
    </row>
    <row r="10923" hidden="1">
      <c r="A10923" s="40">
        <v>29185.0</v>
      </c>
      <c r="B10923" s="39">
        <f t="shared" si="1"/>
        <v>42</v>
      </c>
      <c r="C10923" s="39" t="str">
        <f>IFERROR(__xludf.DUMMYFUNCTION("IF(ISBETWEEN(B10923,60,69), ""Old"", IF(ISBETWEEN(B10923, 20, 29), ""Young"", ""Other""))"),"Other")</f>
        <v>Other</v>
      </c>
    </row>
    <row r="10924" hidden="1">
      <c r="A10924" s="40">
        <v>29186.0</v>
      </c>
      <c r="B10924" s="39">
        <f t="shared" si="1"/>
        <v>42</v>
      </c>
      <c r="C10924" s="39" t="str">
        <f>IFERROR(__xludf.DUMMYFUNCTION("IF(ISBETWEEN(B10924,60,69), ""Old"", IF(ISBETWEEN(B10924, 20, 29), ""Young"", ""Other""))"),"Other")</f>
        <v>Other</v>
      </c>
    </row>
    <row r="10925" hidden="1">
      <c r="A10925" s="40">
        <v>29187.0</v>
      </c>
      <c r="B10925" s="39">
        <f t="shared" si="1"/>
        <v>42</v>
      </c>
      <c r="C10925" s="39" t="str">
        <f>IFERROR(__xludf.DUMMYFUNCTION("IF(ISBETWEEN(B10925,60,69), ""Old"", IF(ISBETWEEN(B10925, 20, 29), ""Young"", ""Other""))"),"Other")</f>
        <v>Other</v>
      </c>
    </row>
    <row r="10926" hidden="1">
      <c r="A10926" s="40">
        <v>29188.0</v>
      </c>
      <c r="B10926" s="39">
        <f t="shared" si="1"/>
        <v>42</v>
      </c>
      <c r="C10926" s="39" t="str">
        <f>IFERROR(__xludf.DUMMYFUNCTION("IF(ISBETWEEN(B10926,60,69), ""Old"", IF(ISBETWEEN(B10926, 20, 29), ""Young"", ""Other""))"),"Other")</f>
        <v>Other</v>
      </c>
    </row>
    <row r="10927" hidden="1">
      <c r="A10927" s="40">
        <v>29189.0</v>
      </c>
      <c r="B10927" s="39">
        <f t="shared" si="1"/>
        <v>42</v>
      </c>
      <c r="C10927" s="39" t="str">
        <f>IFERROR(__xludf.DUMMYFUNCTION("IF(ISBETWEEN(B10927,60,69), ""Old"", IF(ISBETWEEN(B10927, 20, 29), ""Young"", ""Other""))"),"Other")</f>
        <v>Other</v>
      </c>
    </row>
    <row r="10928" hidden="1">
      <c r="A10928" s="40">
        <v>29190.0</v>
      </c>
      <c r="B10928" s="39">
        <f t="shared" si="1"/>
        <v>42</v>
      </c>
      <c r="C10928" s="39" t="str">
        <f>IFERROR(__xludf.DUMMYFUNCTION("IF(ISBETWEEN(B10928,60,69), ""Old"", IF(ISBETWEEN(B10928, 20, 29), ""Young"", ""Other""))"),"Other")</f>
        <v>Other</v>
      </c>
    </row>
    <row r="10929" hidden="1">
      <c r="A10929" s="40">
        <v>29191.0</v>
      </c>
      <c r="B10929" s="39">
        <f t="shared" si="1"/>
        <v>42</v>
      </c>
      <c r="C10929" s="39" t="str">
        <f>IFERROR(__xludf.DUMMYFUNCTION("IF(ISBETWEEN(B10929,60,69), ""Old"", IF(ISBETWEEN(B10929, 20, 29), ""Young"", ""Other""))"),"Other")</f>
        <v>Other</v>
      </c>
    </row>
    <row r="10930" hidden="1">
      <c r="A10930" s="40">
        <v>29192.0</v>
      </c>
      <c r="B10930" s="39">
        <f t="shared" si="1"/>
        <v>42</v>
      </c>
      <c r="C10930" s="39" t="str">
        <f>IFERROR(__xludf.DUMMYFUNCTION("IF(ISBETWEEN(B10930,60,69), ""Old"", IF(ISBETWEEN(B10930, 20, 29), ""Young"", ""Other""))"),"Other")</f>
        <v>Other</v>
      </c>
    </row>
    <row r="10931" hidden="1">
      <c r="A10931" s="40">
        <v>29193.0</v>
      </c>
      <c r="B10931" s="39">
        <f t="shared" si="1"/>
        <v>42</v>
      </c>
      <c r="C10931" s="39" t="str">
        <f>IFERROR(__xludf.DUMMYFUNCTION("IF(ISBETWEEN(B10931,60,69), ""Old"", IF(ISBETWEEN(B10931, 20, 29), ""Young"", ""Other""))"),"Other")</f>
        <v>Other</v>
      </c>
    </row>
    <row r="10932" hidden="1">
      <c r="A10932" s="40">
        <v>29194.0</v>
      </c>
      <c r="B10932" s="39">
        <f t="shared" si="1"/>
        <v>42</v>
      </c>
      <c r="C10932" s="39" t="str">
        <f>IFERROR(__xludf.DUMMYFUNCTION("IF(ISBETWEEN(B10932,60,69), ""Old"", IF(ISBETWEEN(B10932, 20, 29), ""Young"", ""Other""))"),"Other")</f>
        <v>Other</v>
      </c>
    </row>
    <row r="10933" hidden="1">
      <c r="A10933" s="40">
        <v>29195.0</v>
      </c>
      <c r="B10933" s="39">
        <f t="shared" si="1"/>
        <v>42</v>
      </c>
      <c r="C10933" s="39" t="str">
        <f>IFERROR(__xludf.DUMMYFUNCTION("IF(ISBETWEEN(B10933,60,69), ""Old"", IF(ISBETWEEN(B10933, 20, 29), ""Young"", ""Other""))"),"Other")</f>
        <v>Other</v>
      </c>
    </row>
    <row r="10934" hidden="1">
      <c r="A10934" s="40">
        <v>29196.0</v>
      </c>
      <c r="B10934" s="39">
        <f t="shared" si="1"/>
        <v>42</v>
      </c>
      <c r="C10934" s="39" t="str">
        <f>IFERROR(__xludf.DUMMYFUNCTION("IF(ISBETWEEN(B10934,60,69), ""Old"", IF(ISBETWEEN(B10934, 20, 29), ""Young"", ""Other""))"),"Other")</f>
        <v>Other</v>
      </c>
    </row>
    <row r="10935" hidden="1">
      <c r="A10935" s="40">
        <v>29197.0</v>
      </c>
      <c r="B10935" s="39">
        <f t="shared" si="1"/>
        <v>42</v>
      </c>
      <c r="C10935" s="39" t="str">
        <f>IFERROR(__xludf.DUMMYFUNCTION("IF(ISBETWEEN(B10935,60,69), ""Old"", IF(ISBETWEEN(B10935, 20, 29), ""Young"", ""Other""))"),"Other")</f>
        <v>Other</v>
      </c>
    </row>
    <row r="10936" hidden="1">
      <c r="A10936" s="40">
        <v>29198.0</v>
      </c>
      <c r="B10936" s="39">
        <f t="shared" si="1"/>
        <v>42</v>
      </c>
      <c r="C10936" s="39" t="str">
        <f>IFERROR(__xludf.DUMMYFUNCTION("IF(ISBETWEEN(B10936,60,69), ""Old"", IF(ISBETWEEN(B10936, 20, 29), ""Young"", ""Other""))"),"Other")</f>
        <v>Other</v>
      </c>
    </row>
    <row r="10937" hidden="1">
      <c r="A10937" s="40">
        <v>29199.0</v>
      </c>
      <c r="B10937" s="39">
        <f t="shared" si="1"/>
        <v>42</v>
      </c>
      <c r="C10937" s="39" t="str">
        <f>IFERROR(__xludf.DUMMYFUNCTION("IF(ISBETWEEN(B10937,60,69), ""Old"", IF(ISBETWEEN(B10937, 20, 29), ""Young"", ""Other""))"),"Other")</f>
        <v>Other</v>
      </c>
    </row>
    <row r="10938" hidden="1">
      <c r="A10938" s="40">
        <v>29200.0</v>
      </c>
      <c r="B10938" s="39">
        <f t="shared" si="1"/>
        <v>42</v>
      </c>
      <c r="C10938" s="39" t="str">
        <f>IFERROR(__xludf.DUMMYFUNCTION("IF(ISBETWEEN(B10938,60,69), ""Old"", IF(ISBETWEEN(B10938, 20, 29), ""Young"", ""Other""))"),"Other")</f>
        <v>Other</v>
      </c>
    </row>
    <row r="10939" hidden="1">
      <c r="A10939" s="40">
        <v>29201.0</v>
      </c>
      <c r="B10939" s="39">
        <f t="shared" si="1"/>
        <v>42</v>
      </c>
      <c r="C10939" s="39" t="str">
        <f>IFERROR(__xludf.DUMMYFUNCTION("IF(ISBETWEEN(B10939,60,69), ""Old"", IF(ISBETWEEN(B10939, 20, 29), ""Young"", ""Other""))"),"Other")</f>
        <v>Other</v>
      </c>
    </row>
    <row r="10940" hidden="1">
      <c r="A10940" s="40">
        <v>29202.0</v>
      </c>
      <c r="B10940" s="39">
        <f t="shared" si="1"/>
        <v>42</v>
      </c>
      <c r="C10940" s="39" t="str">
        <f>IFERROR(__xludf.DUMMYFUNCTION("IF(ISBETWEEN(B10940,60,69), ""Old"", IF(ISBETWEEN(B10940, 20, 29), ""Young"", ""Other""))"),"Other")</f>
        <v>Other</v>
      </c>
    </row>
    <row r="10941" hidden="1">
      <c r="A10941" s="40">
        <v>29203.0</v>
      </c>
      <c r="B10941" s="39">
        <f t="shared" si="1"/>
        <v>42</v>
      </c>
      <c r="C10941" s="39" t="str">
        <f>IFERROR(__xludf.DUMMYFUNCTION("IF(ISBETWEEN(B10941,60,69), ""Old"", IF(ISBETWEEN(B10941, 20, 29), ""Young"", ""Other""))"),"Other")</f>
        <v>Other</v>
      </c>
    </row>
    <row r="10942" hidden="1">
      <c r="A10942" s="40">
        <v>29204.0</v>
      </c>
      <c r="B10942" s="39">
        <f t="shared" si="1"/>
        <v>42</v>
      </c>
      <c r="C10942" s="39" t="str">
        <f>IFERROR(__xludf.DUMMYFUNCTION("IF(ISBETWEEN(B10942,60,69), ""Old"", IF(ISBETWEEN(B10942, 20, 29), ""Young"", ""Other""))"),"Other")</f>
        <v>Other</v>
      </c>
    </row>
    <row r="10943" hidden="1">
      <c r="A10943" s="40">
        <v>29205.0</v>
      </c>
      <c r="B10943" s="39">
        <f t="shared" si="1"/>
        <v>42</v>
      </c>
      <c r="C10943" s="39" t="str">
        <f>IFERROR(__xludf.DUMMYFUNCTION("IF(ISBETWEEN(B10943,60,69), ""Old"", IF(ISBETWEEN(B10943, 20, 29), ""Young"", ""Other""))"),"Other")</f>
        <v>Other</v>
      </c>
    </row>
    <row r="10944" hidden="1">
      <c r="A10944" s="40">
        <v>29206.0</v>
      </c>
      <c r="B10944" s="39">
        <f t="shared" si="1"/>
        <v>42</v>
      </c>
      <c r="C10944" s="39" t="str">
        <f>IFERROR(__xludf.DUMMYFUNCTION("IF(ISBETWEEN(B10944,60,69), ""Old"", IF(ISBETWEEN(B10944, 20, 29), ""Young"", ""Other""))"),"Other")</f>
        <v>Other</v>
      </c>
    </row>
    <row r="10945" hidden="1">
      <c r="A10945" s="40">
        <v>29207.0</v>
      </c>
      <c r="B10945" s="39">
        <f t="shared" si="1"/>
        <v>42</v>
      </c>
      <c r="C10945" s="39" t="str">
        <f>IFERROR(__xludf.DUMMYFUNCTION("IF(ISBETWEEN(B10945,60,69), ""Old"", IF(ISBETWEEN(B10945, 20, 29), ""Young"", ""Other""))"),"Other")</f>
        <v>Other</v>
      </c>
    </row>
    <row r="10946" hidden="1">
      <c r="A10946" s="40">
        <v>29208.0</v>
      </c>
      <c r="B10946" s="39">
        <f t="shared" si="1"/>
        <v>42</v>
      </c>
      <c r="C10946" s="39" t="str">
        <f>IFERROR(__xludf.DUMMYFUNCTION("IF(ISBETWEEN(B10946,60,69), ""Old"", IF(ISBETWEEN(B10946, 20, 29), ""Young"", ""Other""))"),"Other")</f>
        <v>Other</v>
      </c>
    </row>
    <row r="10947" hidden="1">
      <c r="A10947" s="40">
        <v>29209.0</v>
      </c>
      <c r="B10947" s="39">
        <f t="shared" si="1"/>
        <v>42</v>
      </c>
      <c r="C10947" s="39" t="str">
        <f>IFERROR(__xludf.DUMMYFUNCTION("IF(ISBETWEEN(B10947,60,69), ""Old"", IF(ISBETWEEN(B10947, 20, 29), ""Young"", ""Other""))"),"Other")</f>
        <v>Other</v>
      </c>
    </row>
    <row r="10948" hidden="1">
      <c r="A10948" s="40">
        <v>29210.0</v>
      </c>
      <c r="B10948" s="39">
        <f t="shared" si="1"/>
        <v>42</v>
      </c>
      <c r="C10948" s="39" t="str">
        <f>IFERROR(__xludf.DUMMYFUNCTION("IF(ISBETWEEN(B10948,60,69), ""Old"", IF(ISBETWEEN(B10948, 20, 29), ""Young"", ""Other""))"),"Other")</f>
        <v>Other</v>
      </c>
    </row>
    <row r="10949" hidden="1">
      <c r="A10949" s="40">
        <v>29211.0</v>
      </c>
      <c r="B10949" s="39">
        <f t="shared" si="1"/>
        <v>42</v>
      </c>
      <c r="C10949" s="39" t="str">
        <f>IFERROR(__xludf.DUMMYFUNCTION("IF(ISBETWEEN(B10949,60,69), ""Old"", IF(ISBETWEEN(B10949, 20, 29), ""Young"", ""Other""))"),"Other")</f>
        <v>Other</v>
      </c>
    </row>
    <row r="10950" hidden="1">
      <c r="A10950" s="40">
        <v>29212.0</v>
      </c>
      <c r="B10950" s="39">
        <f t="shared" si="1"/>
        <v>42</v>
      </c>
      <c r="C10950" s="39" t="str">
        <f>IFERROR(__xludf.DUMMYFUNCTION("IF(ISBETWEEN(B10950,60,69), ""Old"", IF(ISBETWEEN(B10950, 20, 29), ""Young"", ""Other""))"),"Other")</f>
        <v>Other</v>
      </c>
    </row>
    <row r="10951" hidden="1">
      <c r="A10951" s="40">
        <v>29213.0</v>
      </c>
      <c r="B10951" s="39">
        <f t="shared" si="1"/>
        <v>42</v>
      </c>
      <c r="C10951" s="39" t="str">
        <f>IFERROR(__xludf.DUMMYFUNCTION("IF(ISBETWEEN(B10951,60,69), ""Old"", IF(ISBETWEEN(B10951, 20, 29), ""Young"", ""Other""))"),"Other")</f>
        <v>Other</v>
      </c>
    </row>
    <row r="10952" hidden="1">
      <c r="A10952" s="40">
        <v>29214.0</v>
      </c>
      <c r="B10952" s="39">
        <f t="shared" si="1"/>
        <v>42</v>
      </c>
      <c r="C10952" s="39" t="str">
        <f>IFERROR(__xludf.DUMMYFUNCTION("IF(ISBETWEEN(B10952,60,69), ""Old"", IF(ISBETWEEN(B10952, 20, 29), ""Young"", ""Other""))"),"Other")</f>
        <v>Other</v>
      </c>
    </row>
    <row r="10953" hidden="1">
      <c r="A10953" s="40">
        <v>29215.0</v>
      </c>
      <c r="B10953" s="39">
        <f t="shared" si="1"/>
        <v>42</v>
      </c>
      <c r="C10953" s="39" t="str">
        <f>IFERROR(__xludf.DUMMYFUNCTION("IF(ISBETWEEN(B10953,60,69), ""Old"", IF(ISBETWEEN(B10953, 20, 29), ""Young"", ""Other""))"),"Other")</f>
        <v>Other</v>
      </c>
    </row>
    <row r="10954" hidden="1">
      <c r="A10954" s="40">
        <v>29216.0</v>
      </c>
      <c r="B10954" s="39">
        <f t="shared" si="1"/>
        <v>42</v>
      </c>
      <c r="C10954" s="39" t="str">
        <f>IFERROR(__xludf.DUMMYFUNCTION("IF(ISBETWEEN(B10954,60,69), ""Old"", IF(ISBETWEEN(B10954, 20, 29), ""Young"", ""Other""))"),"Other")</f>
        <v>Other</v>
      </c>
    </row>
    <row r="10955" hidden="1">
      <c r="A10955" s="40">
        <v>29217.0</v>
      </c>
      <c r="B10955" s="39">
        <f t="shared" si="1"/>
        <v>42</v>
      </c>
      <c r="C10955" s="39" t="str">
        <f>IFERROR(__xludf.DUMMYFUNCTION("IF(ISBETWEEN(B10955,60,69), ""Old"", IF(ISBETWEEN(B10955, 20, 29), ""Young"", ""Other""))"),"Other")</f>
        <v>Other</v>
      </c>
    </row>
    <row r="10956" hidden="1">
      <c r="A10956" s="40">
        <v>29218.0</v>
      </c>
      <c r="B10956" s="39">
        <f t="shared" si="1"/>
        <v>42</v>
      </c>
      <c r="C10956" s="39" t="str">
        <f>IFERROR(__xludf.DUMMYFUNCTION("IF(ISBETWEEN(B10956,60,69), ""Old"", IF(ISBETWEEN(B10956, 20, 29), ""Young"", ""Other""))"),"Other")</f>
        <v>Other</v>
      </c>
    </row>
    <row r="10957" hidden="1">
      <c r="A10957" s="40">
        <v>29219.0</v>
      </c>
      <c r="B10957" s="39">
        <f t="shared" si="1"/>
        <v>42</v>
      </c>
      <c r="C10957" s="39" t="str">
        <f>IFERROR(__xludf.DUMMYFUNCTION("IF(ISBETWEEN(B10957,60,69), ""Old"", IF(ISBETWEEN(B10957, 20, 29), ""Young"", ""Other""))"),"Other")</f>
        <v>Other</v>
      </c>
    </row>
    <row r="10958" hidden="1">
      <c r="A10958" s="40">
        <v>29220.0</v>
      </c>
      <c r="B10958" s="39">
        <f t="shared" si="1"/>
        <v>42</v>
      </c>
      <c r="C10958" s="39" t="str">
        <f>IFERROR(__xludf.DUMMYFUNCTION("IF(ISBETWEEN(B10958,60,69), ""Old"", IF(ISBETWEEN(B10958, 20, 29), ""Young"", ""Other""))"),"Other")</f>
        <v>Other</v>
      </c>
    </row>
    <row r="10959" hidden="1">
      <c r="A10959" s="40">
        <v>29221.0</v>
      </c>
      <c r="B10959" s="39">
        <f t="shared" si="1"/>
        <v>42</v>
      </c>
      <c r="C10959" s="39" t="str">
        <f>IFERROR(__xludf.DUMMYFUNCTION("IF(ISBETWEEN(B10959,60,69), ""Old"", IF(ISBETWEEN(B10959, 20, 29), ""Young"", ""Other""))"),"Other")</f>
        <v>Other</v>
      </c>
    </row>
    <row r="10960" hidden="1">
      <c r="A10960" s="40">
        <v>29222.0</v>
      </c>
      <c r="B10960" s="39">
        <f t="shared" si="1"/>
        <v>41</v>
      </c>
      <c r="C10960" s="39" t="str">
        <f>IFERROR(__xludf.DUMMYFUNCTION("IF(ISBETWEEN(B10960,60,69), ""Old"", IF(ISBETWEEN(B10960, 20, 29), ""Young"", ""Other""))"),"Other")</f>
        <v>Other</v>
      </c>
    </row>
    <row r="10961" hidden="1">
      <c r="A10961" s="40">
        <v>29223.0</v>
      </c>
      <c r="B10961" s="39">
        <f t="shared" si="1"/>
        <v>41</v>
      </c>
      <c r="C10961" s="39" t="str">
        <f>IFERROR(__xludf.DUMMYFUNCTION("IF(ISBETWEEN(B10961,60,69), ""Old"", IF(ISBETWEEN(B10961, 20, 29), ""Young"", ""Other""))"),"Other")</f>
        <v>Other</v>
      </c>
    </row>
    <row r="10962" hidden="1">
      <c r="A10962" s="40">
        <v>29224.0</v>
      </c>
      <c r="B10962" s="39">
        <f t="shared" si="1"/>
        <v>41</v>
      </c>
      <c r="C10962" s="39" t="str">
        <f>IFERROR(__xludf.DUMMYFUNCTION("IF(ISBETWEEN(B10962,60,69), ""Old"", IF(ISBETWEEN(B10962, 20, 29), ""Young"", ""Other""))"),"Other")</f>
        <v>Other</v>
      </c>
    </row>
    <row r="10963" hidden="1">
      <c r="A10963" s="40">
        <v>29225.0</v>
      </c>
      <c r="B10963" s="39">
        <f t="shared" si="1"/>
        <v>41</v>
      </c>
      <c r="C10963" s="39" t="str">
        <f>IFERROR(__xludf.DUMMYFUNCTION("IF(ISBETWEEN(B10963,60,69), ""Old"", IF(ISBETWEEN(B10963, 20, 29), ""Young"", ""Other""))"),"Other")</f>
        <v>Other</v>
      </c>
    </row>
    <row r="10964" hidden="1">
      <c r="A10964" s="40">
        <v>29226.0</v>
      </c>
      <c r="B10964" s="39">
        <f t="shared" si="1"/>
        <v>41</v>
      </c>
      <c r="C10964" s="39" t="str">
        <f>IFERROR(__xludf.DUMMYFUNCTION("IF(ISBETWEEN(B10964,60,69), ""Old"", IF(ISBETWEEN(B10964, 20, 29), ""Young"", ""Other""))"),"Other")</f>
        <v>Other</v>
      </c>
    </row>
    <row r="10965" hidden="1">
      <c r="A10965" s="40">
        <v>29227.0</v>
      </c>
      <c r="B10965" s="39">
        <f t="shared" si="1"/>
        <v>41</v>
      </c>
      <c r="C10965" s="39" t="str">
        <f>IFERROR(__xludf.DUMMYFUNCTION("IF(ISBETWEEN(B10965,60,69), ""Old"", IF(ISBETWEEN(B10965, 20, 29), ""Young"", ""Other""))"),"Other")</f>
        <v>Other</v>
      </c>
    </row>
    <row r="10966" hidden="1">
      <c r="A10966" s="40">
        <v>29228.0</v>
      </c>
      <c r="B10966" s="39">
        <f t="shared" si="1"/>
        <v>41</v>
      </c>
      <c r="C10966" s="39" t="str">
        <f>IFERROR(__xludf.DUMMYFUNCTION("IF(ISBETWEEN(B10966,60,69), ""Old"", IF(ISBETWEEN(B10966, 20, 29), ""Young"", ""Other""))"),"Other")</f>
        <v>Other</v>
      </c>
    </row>
    <row r="10967" hidden="1">
      <c r="A10967" s="40">
        <v>29229.0</v>
      </c>
      <c r="B10967" s="39">
        <f t="shared" si="1"/>
        <v>41</v>
      </c>
      <c r="C10967" s="39" t="str">
        <f>IFERROR(__xludf.DUMMYFUNCTION("IF(ISBETWEEN(B10967,60,69), ""Old"", IF(ISBETWEEN(B10967, 20, 29), ""Young"", ""Other""))"),"Other")</f>
        <v>Other</v>
      </c>
    </row>
    <row r="10968" hidden="1">
      <c r="A10968" s="40">
        <v>29230.0</v>
      </c>
      <c r="B10968" s="39">
        <f t="shared" si="1"/>
        <v>41</v>
      </c>
      <c r="C10968" s="39" t="str">
        <f>IFERROR(__xludf.DUMMYFUNCTION("IF(ISBETWEEN(B10968,60,69), ""Old"", IF(ISBETWEEN(B10968, 20, 29), ""Young"", ""Other""))"),"Other")</f>
        <v>Other</v>
      </c>
    </row>
    <row r="10969" hidden="1">
      <c r="A10969" s="40">
        <v>29231.0</v>
      </c>
      <c r="B10969" s="39">
        <f t="shared" si="1"/>
        <v>41</v>
      </c>
      <c r="C10969" s="39" t="str">
        <f>IFERROR(__xludf.DUMMYFUNCTION("IF(ISBETWEEN(B10969,60,69), ""Old"", IF(ISBETWEEN(B10969, 20, 29), ""Young"", ""Other""))"),"Other")</f>
        <v>Other</v>
      </c>
    </row>
    <row r="10970" hidden="1">
      <c r="A10970" s="40">
        <v>29232.0</v>
      </c>
      <c r="B10970" s="39">
        <f t="shared" si="1"/>
        <v>41</v>
      </c>
      <c r="C10970" s="39" t="str">
        <f>IFERROR(__xludf.DUMMYFUNCTION("IF(ISBETWEEN(B10970,60,69), ""Old"", IF(ISBETWEEN(B10970, 20, 29), ""Young"", ""Other""))"),"Other")</f>
        <v>Other</v>
      </c>
    </row>
    <row r="10971" hidden="1">
      <c r="A10971" s="40">
        <v>29233.0</v>
      </c>
      <c r="B10971" s="39">
        <f t="shared" si="1"/>
        <v>41</v>
      </c>
      <c r="C10971" s="39" t="str">
        <f>IFERROR(__xludf.DUMMYFUNCTION("IF(ISBETWEEN(B10971,60,69), ""Old"", IF(ISBETWEEN(B10971, 20, 29), ""Young"", ""Other""))"),"Other")</f>
        <v>Other</v>
      </c>
    </row>
    <row r="10972" hidden="1">
      <c r="A10972" s="40">
        <v>29234.0</v>
      </c>
      <c r="B10972" s="39">
        <f t="shared" si="1"/>
        <v>41</v>
      </c>
      <c r="C10972" s="39" t="str">
        <f>IFERROR(__xludf.DUMMYFUNCTION("IF(ISBETWEEN(B10972,60,69), ""Old"", IF(ISBETWEEN(B10972, 20, 29), ""Young"", ""Other""))"),"Other")</f>
        <v>Other</v>
      </c>
    </row>
    <row r="10973" hidden="1">
      <c r="A10973" s="40">
        <v>29235.0</v>
      </c>
      <c r="B10973" s="39">
        <f t="shared" si="1"/>
        <v>41</v>
      </c>
      <c r="C10973" s="39" t="str">
        <f>IFERROR(__xludf.DUMMYFUNCTION("IF(ISBETWEEN(B10973,60,69), ""Old"", IF(ISBETWEEN(B10973, 20, 29), ""Young"", ""Other""))"),"Other")</f>
        <v>Other</v>
      </c>
    </row>
    <row r="10974" hidden="1">
      <c r="A10974" s="40">
        <v>29236.0</v>
      </c>
      <c r="B10974" s="39">
        <f t="shared" si="1"/>
        <v>41</v>
      </c>
      <c r="C10974" s="39" t="str">
        <f>IFERROR(__xludf.DUMMYFUNCTION("IF(ISBETWEEN(B10974,60,69), ""Old"", IF(ISBETWEEN(B10974, 20, 29), ""Young"", ""Other""))"),"Other")</f>
        <v>Other</v>
      </c>
    </row>
    <row r="10975" hidden="1">
      <c r="A10975" s="40">
        <v>29237.0</v>
      </c>
      <c r="B10975" s="39">
        <f t="shared" si="1"/>
        <v>41</v>
      </c>
      <c r="C10975" s="39" t="str">
        <f>IFERROR(__xludf.DUMMYFUNCTION("IF(ISBETWEEN(B10975,60,69), ""Old"", IF(ISBETWEEN(B10975, 20, 29), ""Young"", ""Other""))"),"Other")</f>
        <v>Other</v>
      </c>
    </row>
    <row r="10976" hidden="1">
      <c r="A10976" s="40">
        <v>29238.0</v>
      </c>
      <c r="B10976" s="39">
        <f t="shared" si="1"/>
        <v>41</v>
      </c>
      <c r="C10976" s="39" t="str">
        <f>IFERROR(__xludf.DUMMYFUNCTION("IF(ISBETWEEN(B10976,60,69), ""Old"", IF(ISBETWEEN(B10976, 20, 29), ""Young"", ""Other""))"),"Other")</f>
        <v>Other</v>
      </c>
    </row>
    <row r="10977" hidden="1">
      <c r="A10977" s="40">
        <v>29239.0</v>
      </c>
      <c r="B10977" s="39">
        <f t="shared" si="1"/>
        <v>41</v>
      </c>
      <c r="C10977" s="39" t="str">
        <f>IFERROR(__xludf.DUMMYFUNCTION("IF(ISBETWEEN(B10977,60,69), ""Old"", IF(ISBETWEEN(B10977, 20, 29), ""Young"", ""Other""))"),"Other")</f>
        <v>Other</v>
      </c>
    </row>
    <row r="10978" hidden="1">
      <c r="A10978" s="40">
        <v>29240.0</v>
      </c>
      <c r="B10978" s="39">
        <f t="shared" si="1"/>
        <v>41</v>
      </c>
      <c r="C10978" s="39" t="str">
        <f>IFERROR(__xludf.DUMMYFUNCTION("IF(ISBETWEEN(B10978,60,69), ""Old"", IF(ISBETWEEN(B10978, 20, 29), ""Young"", ""Other""))"),"Other")</f>
        <v>Other</v>
      </c>
    </row>
    <row r="10979" hidden="1">
      <c r="A10979" s="40">
        <v>29241.0</v>
      </c>
      <c r="B10979" s="39">
        <f t="shared" si="1"/>
        <v>41</v>
      </c>
      <c r="C10979" s="39" t="str">
        <f>IFERROR(__xludf.DUMMYFUNCTION("IF(ISBETWEEN(B10979,60,69), ""Old"", IF(ISBETWEEN(B10979, 20, 29), ""Young"", ""Other""))"),"Other")</f>
        <v>Other</v>
      </c>
    </row>
    <row r="10980" hidden="1">
      <c r="A10980" s="40">
        <v>29242.0</v>
      </c>
      <c r="B10980" s="39">
        <f t="shared" si="1"/>
        <v>41</v>
      </c>
      <c r="C10980" s="39" t="str">
        <f>IFERROR(__xludf.DUMMYFUNCTION("IF(ISBETWEEN(B10980,60,69), ""Old"", IF(ISBETWEEN(B10980, 20, 29), ""Young"", ""Other""))"),"Other")</f>
        <v>Other</v>
      </c>
    </row>
    <row r="10981" hidden="1">
      <c r="A10981" s="40">
        <v>29243.0</v>
      </c>
      <c r="B10981" s="39">
        <f t="shared" si="1"/>
        <v>41</v>
      </c>
      <c r="C10981" s="39" t="str">
        <f>IFERROR(__xludf.DUMMYFUNCTION("IF(ISBETWEEN(B10981,60,69), ""Old"", IF(ISBETWEEN(B10981, 20, 29), ""Young"", ""Other""))"),"Other")</f>
        <v>Other</v>
      </c>
    </row>
    <row r="10982" hidden="1">
      <c r="A10982" s="40">
        <v>29244.0</v>
      </c>
      <c r="B10982" s="39">
        <f t="shared" si="1"/>
        <v>41</v>
      </c>
      <c r="C10982" s="39" t="str">
        <f>IFERROR(__xludf.DUMMYFUNCTION("IF(ISBETWEEN(B10982,60,69), ""Old"", IF(ISBETWEEN(B10982, 20, 29), ""Young"", ""Other""))"),"Other")</f>
        <v>Other</v>
      </c>
    </row>
    <row r="10983" hidden="1">
      <c r="A10983" s="40">
        <v>29245.0</v>
      </c>
      <c r="B10983" s="39">
        <f t="shared" si="1"/>
        <v>41</v>
      </c>
      <c r="C10983" s="39" t="str">
        <f>IFERROR(__xludf.DUMMYFUNCTION("IF(ISBETWEEN(B10983,60,69), ""Old"", IF(ISBETWEEN(B10983, 20, 29), ""Young"", ""Other""))"),"Other")</f>
        <v>Other</v>
      </c>
    </row>
    <row r="10984" hidden="1">
      <c r="A10984" s="40">
        <v>29246.0</v>
      </c>
      <c r="B10984" s="39">
        <f t="shared" si="1"/>
        <v>41</v>
      </c>
      <c r="C10984" s="39" t="str">
        <f>IFERROR(__xludf.DUMMYFUNCTION("IF(ISBETWEEN(B10984,60,69), ""Old"", IF(ISBETWEEN(B10984, 20, 29), ""Young"", ""Other""))"),"Other")</f>
        <v>Other</v>
      </c>
    </row>
    <row r="10985" hidden="1">
      <c r="A10985" s="40">
        <v>29247.0</v>
      </c>
      <c r="B10985" s="39">
        <f t="shared" si="1"/>
        <v>41</v>
      </c>
      <c r="C10985" s="39" t="str">
        <f>IFERROR(__xludf.DUMMYFUNCTION("IF(ISBETWEEN(B10985,60,69), ""Old"", IF(ISBETWEEN(B10985, 20, 29), ""Young"", ""Other""))"),"Other")</f>
        <v>Other</v>
      </c>
    </row>
    <row r="10986" hidden="1">
      <c r="A10986" s="40">
        <v>29248.0</v>
      </c>
      <c r="B10986" s="39">
        <f t="shared" si="1"/>
        <v>41</v>
      </c>
      <c r="C10986" s="39" t="str">
        <f>IFERROR(__xludf.DUMMYFUNCTION("IF(ISBETWEEN(B10986,60,69), ""Old"", IF(ISBETWEEN(B10986, 20, 29), ""Young"", ""Other""))"),"Other")</f>
        <v>Other</v>
      </c>
    </row>
    <row r="10987" hidden="1">
      <c r="A10987" s="40">
        <v>29249.0</v>
      </c>
      <c r="B10987" s="39">
        <f t="shared" si="1"/>
        <v>41</v>
      </c>
      <c r="C10987" s="39" t="str">
        <f>IFERROR(__xludf.DUMMYFUNCTION("IF(ISBETWEEN(B10987,60,69), ""Old"", IF(ISBETWEEN(B10987, 20, 29), ""Young"", ""Other""))"),"Other")</f>
        <v>Other</v>
      </c>
    </row>
    <row r="10988" hidden="1">
      <c r="A10988" s="40">
        <v>29250.0</v>
      </c>
      <c r="B10988" s="39">
        <f t="shared" si="1"/>
        <v>41</v>
      </c>
      <c r="C10988" s="39" t="str">
        <f>IFERROR(__xludf.DUMMYFUNCTION("IF(ISBETWEEN(B10988,60,69), ""Old"", IF(ISBETWEEN(B10988, 20, 29), ""Young"", ""Other""))"),"Other")</f>
        <v>Other</v>
      </c>
    </row>
    <row r="10989" hidden="1">
      <c r="A10989" s="40">
        <v>29251.0</v>
      </c>
      <c r="B10989" s="39">
        <f t="shared" si="1"/>
        <v>41</v>
      </c>
      <c r="C10989" s="39" t="str">
        <f>IFERROR(__xludf.DUMMYFUNCTION("IF(ISBETWEEN(B10989,60,69), ""Old"", IF(ISBETWEEN(B10989, 20, 29), ""Young"", ""Other""))"),"Other")</f>
        <v>Other</v>
      </c>
    </row>
    <row r="10990" hidden="1">
      <c r="A10990" s="40">
        <v>29252.0</v>
      </c>
      <c r="B10990" s="39">
        <f t="shared" si="1"/>
        <v>41</v>
      </c>
      <c r="C10990" s="39" t="str">
        <f>IFERROR(__xludf.DUMMYFUNCTION("IF(ISBETWEEN(B10990,60,69), ""Old"", IF(ISBETWEEN(B10990, 20, 29), ""Young"", ""Other""))"),"Other")</f>
        <v>Other</v>
      </c>
    </row>
    <row r="10991" hidden="1">
      <c r="A10991" s="40">
        <v>29253.0</v>
      </c>
      <c r="B10991" s="39">
        <f t="shared" si="1"/>
        <v>41</v>
      </c>
      <c r="C10991" s="39" t="str">
        <f>IFERROR(__xludf.DUMMYFUNCTION("IF(ISBETWEEN(B10991,60,69), ""Old"", IF(ISBETWEEN(B10991, 20, 29), ""Young"", ""Other""))"),"Other")</f>
        <v>Other</v>
      </c>
    </row>
    <row r="10992" hidden="1">
      <c r="A10992" s="40">
        <v>29254.0</v>
      </c>
      <c r="B10992" s="39">
        <f t="shared" si="1"/>
        <v>41</v>
      </c>
      <c r="C10992" s="39" t="str">
        <f>IFERROR(__xludf.DUMMYFUNCTION("IF(ISBETWEEN(B10992,60,69), ""Old"", IF(ISBETWEEN(B10992, 20, 29), ""Young"", ""Other""))"),"Other")</f>
        <v>Other</v>
      </c>
    </row>
    <row r="10993" hidden="1">
      <c r="A10993" s="40">
        <v>29255.0</v>
      </c>
      <c r="B10993" s="39">
        <f t="shared" si="1"/>
        <v>41</v>
      </c>
      <c r="C10993" s="39" t="str">
        <f>IFERROR(__xludf.DUMMYFUNCTION("IF(ISBETWEEN(B10993,60,69), ""Old"", IF(ISBETWEEN(B10993, 20, 29), ""Young"", ""Other""))"),"Other")</f>
        <v>Other</v>
      </c>
    </row>
    <row r="10994" hidden="1">
      <c r="A10994" s="40">
        <v>29256.0</v>
      </c>
      <c r="B10994" s="39">
        <f t="shared" si="1"/>
        <v>41</v>
      </c>
      <c r="C10994" s="39" t="str">
        <f>IFERROR(__xludf.DUMMYFUNCTION("IF(ISBETWEEN(B10994,60,69), ""Old"", IF(ISBETWEEN(B10994, 20, 29), ""Young"", ""Other""))"),"Other")</f>
        <v>Other</v>
      </c>
    </row>
    <row r="10995" hidden="1">
      <c r="A10995" s="40">
        <v>29257.0</v>
      </c>
      <c r="B10995" s="39">
        <f t="shared" si="1"/>
        <v>41</v>
      </c>
      <c r="C10995" s="39" t="str">
        <f>IFERROR(__xludf.DUMMYFUNCTION("IF(ISBETWEEN(B10995,60,69), ""Old"", IF(ISBETWEEN(B10995, 20, 29), ""Young"", ""Other""))"),"Other")</f>
        <v>Other</v>
      </c>
    </row>
    <row r="10996" hidden="1">
      <c r="A10996" s="40">
        <v>29258.0</v>
      </c>
      <c r="B10996" s="39">
        <f t="shared" si="1"/>
        <v>41</v>
      </c>
      <c r="C10996" s="39" t="str">
        <f>IFERROR(__xludf.DUMMYFUNCTION("IF(ISBETWEEN(B10996,60,69), ""Old"", IF(ISBETWEEN(B10996, 20, 29), ""Young"", ""Other""))"),"Other")</f>
        <v>Other</v>
      </c>
    </row>
    <row r="10997" hidden="1">
      <c r="A10997" s="40">
        <v>29259.0</v>
      </c>
      <c r="B10997" s="39">
        <f t="shared" si="1"/>
        <v>41</v>
      </c>
      <c r="C10997" s="39" t="str">
        <f>IFERROR(__xludf.DUMMYFUNCTION("IF(ISBETWEEN(B10997,60,69), ""Old"", IF(ISBETWEEN(B10997, 20, 29), ""Young"", ""Other""))"),"Other")</f>
        <v>Other</v>
      </c>
    </row>
    <row r="10998" hidden="1">
      <c r="A10998" s="40">
        <v>29260.0</v>
      </c>
      <c r="B10998" s="39">
        <f t="shared" si="1"/>
        <v>41</v>
      </c>
      <c r="C10998" s="39" t="str">
        <f>IFERROR(__xludf.DUMMYFUNCTION("IF(ISBETWEEN(B10998,60,69), ""Old"", IF(ISBETWEEN(B10998, 20, 29), ""Young"", ""Other""))"),"Other")</f>
        <v>Other</v>
      </c>
    </row>
    <row r="10999" hidden="1">
      <c r="A10999" s="40">
        <v>29261.0</v>
      </c>
      <c r="B10999" s="39">
        <f t="shared" si="1"/>
        <v>41</v>
      </c>
      <c r="C10999" s="39" t="str">
        <f>IFERROR(__xludf.DUMMYFUNCTION("IF(ISBETWEEN(B10999,60,69), ""Old"", IF(ISBETWEEN(B10999, 20, 29), ""Young"", ""Other""))"),"Other")</f>
        <v>Other</v>
      </c>
    </row>
    <row r="11000" hidden="1">
      <c r="A11000" s="40">
        <v>29262.0</v>
      </c>
      <c r="B11000" s="39">
        <f t="shared" si="1"/>
        <v>41</v>
      </c>
      <c r="C11000" s="39" t="str">
        <f>IFERROR(__xludf.DUMMYFUNCTION("IF(ISBETWEEN(B11000,60,69), ""Old"", IF(ISBETWEEN(B11000, 20, 29), ""Young"", ""Other""))"),"Other")</f>
        <v>Other</v>
      </c>
    </row>
    <row r="11001" hidden="1">
      <c r="A11001" s="40">
        <v>29263.0</v>
      </c>
      <c r="B11001" s="39">
        <f t="shared" si="1"/>
        <v>41</v>
      </c>
      <c r="C11001" s="39" t="str">
        <f>IFERROR(__xludf.DUMMYFUNCTION("IF(ISBETWEEN(B11001,60,69), ""Old"", IF(ISBETWEEN(B11001, 20, 29), ""Young"", ""Other""))"),"Other")</f>
        <v>Other</v>
      </c>
    </row>
    <row r="11002" hidden="1">
      <c r="A11002" s="40">
        <v>29264.0</v>
      </c>
      <c r="B11002" s="39">
        <f t="shared" si="1"/>
        <v>41</v>
      </c>
      <c r="C11002" s="39" t="str">
        <f>IFERROR(__xludf.DUMMYFUNCTION("IF(ISBETWEEN(B11002,60,69), ""Old"", IF(ISBETWEEN(B11002, 20, 29), ""Young"", ""Other""))"),"Other")</f>
        <v>Other</v>
      </c>
    </row>
    <row r="11003" hidden="1">
      <c r="A11003" s="40">
        <v>29265.0</v>
      </c>
      <c r="B11003" s="39">
        <f t="shared" si="1"/>
        <v>41</v>
      </c>
      <c r="C11003" s="39" t="str">
        <f>IFERROR(__xludf.DUMMYFUNCTION("IF(ISBETWEEN(B11003,60,69), ""Old"", IF(ISBETWEEN(B11003, 20, 29), ""Young"", ""Other""))"),"Other")</f>
        <v>Other</v>
      </c>
    </row>
    <row r="11004" hidden="1">
      <c r="A11004" s="40">
        <v>29266.0</v>
      </c>
      <c r="B11004" s="39">
        <f t="shared" si="1"/>
        <v>41</v>
      </c>
      <c r="C11004" s="39" t="str">
        <f>IFERROR(__xludf.DUMMYFUNCTION("IF(ISBETWEEN(B11004,60,69), ""Old"", IF(ISBETWEEN(B11004, 20, 29), ""Young"", ""Other""))"),"Other")</f>
        <v>Other</v>
      </c>
    </row>
    <row r="11005" hidden="1">
      <c r="A11005" s="40">
        <v>29267.0</v>
      </c>
      <c r="B11005" s="39">
        <f t="shared" si="1"/>
        <v>41</v>
      </c>
      <c r="C11005" s="39" t="str">
        <f>IFERROR(__xludf.DUMMYFUNCTION("IF(ISBETWEEN(B11005,60,69), ""Old"", IF(ISBETWEEN(B11005, 20, 29), ""Young"", ""Other""))"),"Other")</f>
        <v>Other</v>
      </c>
    </row>
    <row r="11006" hidden="1">
      <c r="A11006" s="40">
        <v>29268.0</v>
      </c>
      <c r="B11006" s="39">
        <f t="shared" si="1"/>
        <v>41</v>
      </c>
      <c r="C11006" s="39" t="str">
        <f>IFERROR(__xludf.DUMMYFUNCTION("IF(ISBETWEEN(B11006,60,69), ""Old"", IF(ISBETWEEN(B11006, 20, 29), ""Young"", ""Other""))"),"Other")</f>
        <v>Other</v>
      </c>
    </row>
    <row r="11007" hidden="1">
      <c r="A11007" s="40">
        <v>29269.0</v>
      </c>
      <c r="B11007" s="39">
        <f t="shared" si="1"/>
        <v>41</v>
      </c>
      <c r="C11007" s="39" t="str">
        <f>IFERROR(__xludf.DUMMYFUNCTION("IF(ISBETWEEN(B11007,60,69), ""Old"", IF(ISBETWEEN(B11007, 20, 29), ""Young"", ""Other""))"),"Other")</f>
        <v>Other</v>
      </c>
    </row>
    <row r="11008" hidden="1">
      <c r="A11008" s="40">
        <v>29270.0</v>
      </c>
      <c r="B11008" s="39">
        <f t="shared" si="1"/>
        <v>41</v>
      </c>
      <c r="C11008" s="39" t="str">
        <f>IFERROR(__xludf.DUMMYFUNCTION("IF(ISBETWEEN(B11008,60,69), ""Old"", IF(ISBETWEEN(B11008, 20, 29), ""Young"", ""Other""))"),"Other")</f>
        <v>Other</v>
      </c>
    </row>
    <row r="11009" hidden="1">
      <c r="A11009" s="40">
        <v>29271.0</v>
      </c>
      <c r="B11009" s="39">
        <f t="shared" si="1"/>
        <v>41</v>
      </c>
      <c r="C11009" s="39" t="str">
        <f>IFERROR(__xludf.DUMMYFUNCTION("IF(ISBETWEEN(B11009,60,69), ""Old"", IF(ISBETWEEN(B11009, 20, 29), ""Young"", ""Other""))"),"Other")</f>
        <v>Other</v>
      </c>
    </row>
    <row r="11010" hidden="1">
      <c r="A11010" s="40">
        <v>29272.0</v>
      </c>
      <c r="B11010" s="39">
        <f t="shared" si="1"/>
        <v>41</v>
      </c>
      <c r="C11010" s="39" t="str">
        <f>IFERROR(__xludf.DUMMYFUNCTION("IF(ISBETWEEN(B11010,60,69), ""Old"", IF(ISBETWEEN(B11010, 20, 29), ""Young"", ""Other""))"),"Other")</f>
        <v>Other</v>
      </c>
    </row>
    <row r="11011" hidden="1">
      <c r="A11011" s="40">
        <v>29273.0</v>
      </c>
      <c r="B11011" s="39">
        <f t="shared" si="1"/>
        <v>41</v>
      </c>
      <c r="C11011" s="39" t="str">
        <f>IFERROR(__xludf.DUMMYFUNCTION("IF(ISBETWEEN(B11011,60,69), ""Old"", IF(ISBETWEEN(B11011, 20, 29), ""Young"", ""Other""))"),"Other")</f>
        <v>Other</v>
      </c>
    </row>
    <row r="11012" hidden="1">
      <c r="A11012" s="40">
        <v>29274.0</v>
      </c>
      <c r="B11012" s="39">
        <f t="shared" si="1"/>
        <v>41</v>
      </c>
      <c r="C11012" s="39" t="str">
        <f>IFERROR(__xludf.DUMMYFUNCTION("IF(ISBETWEEN(B11012,60,69), ""Old"", IF(ISBETWEEN(B11012, 20, 29), ""Young"", ""Other""))"),"Other")</f>
        <v>Other</v>
      </c>
    </row>
    <row r="11013" hidden="1">
      <c r="A11013" s="40">
        <v>29275.0</v>
      </c>
      <c r="B11013" s="39">
        <f t="shared" si="1"/>
        <v>41</v>
      </c>
      <c r="C11013" s="39" t="str">
        <f>IFERROR(__xludf.DUMMYFUNCTION("IF(ISBETWEEN(B11013,60,69), ""Old"", IF(ISBETWEEN(B11013, 20, 29), ""Young"", ""Other""))"),"Other")</f>
        <v>Other</v>
      </c>
    </row>
    <row r="11014" hidden="1">
      <c r="A11014" s="40">
        <v>29276.0</v>
      </c>
      <c r="B11014" s="39">
        <f t="shared" si="1"/>
        <v>41</v>
      </c>
      <c r="C11014" s="39" t="str">
        <f>IFERROR(__xludf.DUMMYFUNCTION("IF(ISBETWEEN(B11014,60,69), ""Old"", IF(ISBETWEEN(B11014, 20, 29), ""Young"", ""Other""))"),"Other")</f>
        <v>Other</v>
      </c>
    </row>
    <row r="11015" hidden="1">
      <c r="A11015" s="40">
        <v>29277.0</v>
      </c>
      <c r="B11015" s="39">
        <f t="shared" si="1"/>
        <v>41</v>
      </c>
      <c r="C11015" s="39" t="str">
        <f>IFERROR(__xludf.DUMMYFUNCTION("IF(ISBETWEEN(B11015,60,69), ""Old"", IF(ISBETWEEN(B11015, 20, 29), ""Young"", ""Other""))"),"Other")</f>
        <v>Other</v>
      </c>
    </row>
    <row r="11016" hidden="1">
      <c r="A11016" s="40">
        <v>29278.0</v>
      </c>
      <c r="B11016" s="39">
        <f t="shared" si="1"/>
        <v>41</v>
      </c>
      <c r="C11016" s="39" t="str">
        <f>IFERROR(__xludf.DUMMYFUNCTION("IF(ISBETWEEN(B11016,60,69), ""Old"", IF(ISBETWEEN(B11016, 20, 29), ""Young"", ""Other""))"),"Other")</f>
        <v>Other</v>
      </c>
    </row>
    <row r="11017" hidden="1">
      <c r="A11017" s="40">
        <v>29279.0</v>
      </c>
      <c r="B11017" s="39">
        <f t="shared" si="1"/>
        <v>41</v>
      </c>
      <c r="C11017" s="39" t="str">
        <f>IFERROR(__xludf.DUMMYFUNCTION("IF(ISBETWEEN(B11017,60,69), ""Old"", IF(ISBETWEEN(B11017, 20, 29), ""Young"", ""Other""))"),"Other")</f>
        <v>Other</v>
      </c>
    </row>
    <row r="11018" hidden="1">
      <c r="A11018" s="40">
        <v>29280.0</v>
      </c>
      <c r="B11018" s="39">
        <f t="shared" si="1"/>
        <v>41</v>
      </c>
      <c r="C11018" s="39" t="str">
        <f>IFERROR(__xludf.DUMMYFUNCTION("IF(ISBETWEEN(B11018,60,69), ""Old"", IF(ISBETWEEN(B11018, 20, 29), ""Young"", ""Other""))"),"Other")</f>
        <v>Other</v>
      </c>
    </row>
    <row r="11019" hidden="1">
      <c r="A11019" s="40">
        <v>29281.0</v>
      </c>
      <c r="B11019" s="39">
        <f t="shared" si="1"/>
        <v>41</v>
      </c>
      <c r="C11019" s="39" t="str">
        <f>IFERROR(__xludf.DUMMYFUNCTION("IF(ISBETWEEN(B11019,60,69), ""Old"", IF(ISBETWEEN(B11019, 20, 29), ""Young"", ""Other""))"),"Other")</f>
        <v>Other</v>
      </c>
    </row>
    <row r="11020" hidden="1">
      <c r="A11020" s="40">
        <v>29282.0</v>
      </c>
      <c r="B11020" s="39">
        <f t="shared" si="1"/>
        <v>41</v>
      </c>
      <c r="C11020" s="39" t="str">
        <f>IFERROR(__xludf.DUMMYFUNCTION("IF(ISBETWEEN(B11020,60,69), ""Old"", IF(ISBETWEEN(B11020, 20, 29), ""Young"", ""Other""))"),"Other")</f>
        <v>Other</v>
      </c>
    </row>
    <row r="11021" hidden="1">
      <c r="A11021" s="40">
        <v>29283.0</v>
      </c>
      <c r="B11021" s="39">
        <f t="shared" si="1"/>
        <v>41</v>
      </c>
      <c r="C11021" s="39" t="str">
        <f>IFERROR(__xludf.DUMMYFUNCTION("IF(ISBETWEEN(B11021,60,69), ""Old"", IF(ISBETWEEN(B11021, 20, 29), ""Young"", ""Other""))"),"Other")</f>
        <v>Other</v>
      </c>
    </row>
    <row r="11022" hidden="1">
      <c r="A11022" s="40">
        <v>29284.0</v>
      </c>
      <c r="B11022" s="39">
        <f t="shared" si="1"/>
        <v>41</v>
      </c>
      <c r="C11022" s="39" t="str">
        <f>IFERROR(__xludf.DUMMYFUNCTION("IF(ISBETWEEN(B11022,60,69), ""Old"", IF(ISBETWEEN(B11022, 20, 29), ""Young"", ""Other""))"),"Other")</f>
        <v>Other</v>
      </c>
    </row>
    <row r="11023" hidden="1">
      <c r="A11023" s="40">
        <v>29285.0</v>
      </c>
      <c r="B11023" s="39">
        <f t="shared" si="1"/>
        <v>41</v>
      </c>
      <c r="C11023" s="39" t="str">
        <f>IFERROR(__xludf.DUMMYFUNCTION("IF(ISBETWEEN(B11023,60,69), ""Old"", IF(ISBETWEEN(B11023, 20, 29), ""Young"", ""Other""))"),"Other")</f>
        <v>Other</v>
      </c>
    </row>
    <row r="11024" hidden="1">
      <c r="A11024" s="40">
        <v>29286.0</v>
      </c>
      <c r="B11024" s="39">
        <f t="shared" si="1"/>
        <v>41</v>
      </c>
      <c r="C11024" s="39" t="str">
        <f>IFERROR(__xludf.DUMMYFUNCTION("IF(ISBETWEEN(B11024,60,69), ""Old"", IF(ISBETWEEN(B11024, 20, 29), ""Young"", ""Other""))"),"Other")</f>
        <v>Other</v>
      </c>
    </row>
    <row r="11025" hidden="1">
      <c r="A11025" s="40">
        <v>29287.0</v>
      </c>
      <c r="B11025" s="39">
        <f t="shared" si="1"/>
        <v>41</v>
      </c>
      <c r="C11025" s="39" t="str">
        <f>IFERROR(__xludf.DUMMYFUNCTION("IF(ISBETWEEN(B11025,60,69), ""Old"", IF(ISBETWEEN(B11025, 20, 29), ""Young"", ""Other""))"),"Other")</f>
        <v>Other</v>
      </c>
    </row>
    <row r="11026" hidden="1">
      <c r="A11026" s="40">
        <v>29288.0</v>
      </c>
      <c r="B11026" s="39">
        <f t="shared" si="1"/>
        <v>41</v>
      </c>
      <c r="C11026" s="39" t="str">
        <f>IFERROR(__xludf.DUMMYFUNCTION("IF(ISBETWEEN(B11026,60,69), ""Old"", IF(ISBETWEEN(B11026, 20, 29), ""Young"", ""Other""))"),"Other")</f>
        <v>Other</v>
      </c>
    </row>
    <row r="11027" hidden="1">
      <c r="A11027" s="40">
        <v>29289.0</v>
      </c>
      <c r="B11027" s="39">
        <f t="shared" si="1"/>
        <v>41</v>
      </c>
      <c r="C11027" s="39" t="str">
        <f>IFERROR(__xludf.DUMMYFUNCTION("IF(ISBETWEEN(B11027,60,69), ""Old"", IF(ISBETWEEN(B11027, 20, 29), ""Young"", ""Other""))"),"Other")</f>
        <v>Other</v>
      </c>
    </row>
    <row r="11028" hidden="1">
      <c r="A11028" s="40">
        <v>29290.0</v>
      </c>
      <c r="B11028" s="39">
        <f t="shared" si="1"/>
        <v>41</v>
      </c>
      <c r="C11028" s="39" t="str">
        <f>IFERROR(__xludf.DUMMYFUNCTION("IF(ISBETWEEN(B11028,60,69), ""Old"", IF(ISBETWEEN(B11028, 20, 29), ""Young"", ""Other""))"),"Other")</f>
        <v>Other</v>
      </c>
    </row>
    <row r="11029" hidden="1">
      <c r="A11029" s="40">
        <v>29291.0</v>
      </c>
      <c r="B11029" s="39">
        <f t="shared" si="1"/>
        <v>41</v>
      </c>
      <c r="C11029" s="39" t="str">
        <f>IFERROR(__xludf.DUMMYFUNCTION("IF(ISBETWEEN(B11029,60,69), ""Old"", IF(ISBETWEEN(B11029, 20, 29), ""Young"", ""Other""))"),"Other")</f>
        <v>Other</v>
      </c>
    </row>
    <row r="11030" hidden="1">
      <c r="A11030" s="40">
        <v>29292.0</v>
      </c>
      <c r="B11030" s="39">
        <f t="shared" si="1"/>
        <v>41</v>
      </c>
      <c r="C11030" s="39" t="str">
        <f>IFERROR(__xludf.DUMMYFUNCTION("IF(ISBETWEEN(B11030,60,69), ""Old"", IF(ISBETWEEN(B11030, 20, 29), ""Young"", ""Other""))"),"Other")</f>
        <v>Other</v>
      </c>
    </row>
    <row r="11031" hidden="1">
      <c r="A11031" s="40">
        <v>29293.0</v>
      </c>
      <c r="B11031" s="39">
        <f t="shared" si="1"/>
        <v>41</v>
      </c>
      <c r="C11031" s="39" t="str">
        <f>IFERROR(__xludf.DUMMYFUNCTION("IF(ISBETWEEN(B11031,60,69), ""Old"", IF(ISBETWEEN(B11031, 20, 29), ""Young"", ""Other""))"),"Other")</f>
        <v>Other</v>
      </c>
    </row>
    <row r="11032" hidden="1">
      <c r="A11032" s="40">
        <v>29294.0</v>
      </c>
      <c r="B11032" s="39">
        <f t="shared" si="1"/>
        <v>41</v>
      </c>
      <c r="C11032" s="39" t="str">
        <f>IFERROR(__xludf.DUMMYFUNCTION("IF(ISBETWEEN(B11032,60,69), ""Old"", IF(ISBETWEEN(B11032, 20, 29), ""Young"", ""Other""))"),"Other")</f>
        <v>Other</v>
      </c>
    </row>
    <row r="11033" hidden="1">
      <c r="A11033" s="40">
        <v>29295.0</v>
      </c>
      <c r="B11033" s="39">
        <f t="shared" si="1"/>
        <v>41</v>
      </c>
      <c r="C11033" s="39" t="str">
        <f>IFERROR(__xludf.DUMMYFUNCTION("IF(ISBETWEEN(B11033,60,69), ""Old"", IF(ISBETWEEN(B11033, 20, 29), ""Young"", ""Other""))"),"Other")</f>
        <v>Other</v>
      </c>
    </row>
    <row r="11034" hidden="1">
      <c r="A11034" s="40">
        <v>29296.0</v>
      </c>
      <c r="B11034" s="39">
        <f t="shared" si="1"/>
        <v>41</v>
      </c>
      <c r="C11034" s="39" t="str">
        <f>IFERROR(__xludf.DUMMYFUNCTION("IF(ISBETWEEN(B11034,60,69), ""Old"", IF(ISBETWEEN(B11034, 20, 29), ""Young"", ""Other""))"),"Other")</f>
        <v>Other</v>
      </c>
    </row>
    <row r="11035" hidden="1">
      <c r="A11035" s="40">
        <v>29297.0</v>
      </c>
      <c r="B11035" s="39">
        <f t="shared" si="1"/>
        <v>41</v>
      </c>
      <c r="C11035" s="39" t="str">
        <f>IFERROR(__xludf.DUMMYFUNCTION("IF(ISBETWEEN(B11035,60,69), ""Old"", IF(ISBETWEEN(B11035, 20, 29), ""Young"", ""Other""))"),"Other")</f>
        <v>Other</v>
      </c>
    </row>
    <row r="11036" hidden="1">
      <c r="A11036" s="40">
        <v>29298.0</v>
      </c>
      <c r="B11036" s="39">
        <f t="shared" si="1"/>
        <v>41</v>
      </c>
      <c r="C11036" s="39" t="str">
        <f>IFERROR(__xludf.DUMMYFUNCTION("IF(ISBETWEEN(B11036,60,69), ""Old"", IF(ISBETWEEN(B11036, 20, 29), ""Young"", ""Other""))"),"Other")</f>
        <v>Other</v>
      </c>
    </row>
    <row r="11037" hidden="1">
      <c r="A11037" s="40">
        <v>29299.0</v>
      </c>
      <c r="B11037" s="39">
        <f t="shared" si="1"/>
        <v>41</v>
      </c>
      <c r="C11037" s="39" t="str">
        <f>IFERROR(__xludf.DUMMYFUNCTION("IF(ISBETWEEN(B11037,60,69), ""Old"", IF(ISBETWEEN(B11037, 20, 29), ""Young"", ""Other""))"),"Other")</f>
        <v>Other</v>
      </c>
    </row>
    <row r="11038" hidden="1">
      <c r="A11038" s="40">
        <v>29300.0</v>
      </c>
      <c r="B11038" s="39">
        <f t="shared" si="1"/>
        <v>41</v>
      </c>
      <c r="C11038" s="39" t="str">
        <f>IFERROR(__xludf.DUMMYFUNCTION("IF(ISBETWEEN(B11038,60,69), ""Old"", IF(ISBETWEEN(B11038, 20, 29), ""Young"", ""Other""))"),"Other")</f>
        <v>Other</v>
      </c>
    </row>
    <row r="11039" hidden="1">
      <c r="A11039" s="40">
        <v>29301.0</v>
      </c>
      <c r="B11039" s="39">
        <f t="shared" si="1"/>
        <v>41</v>
      </c>
      <c r="C11039" s="39" t="str">
        <f>IFERROR(__xludf.DUMMYFUNCTION("IF(ISBETWEEN(B11039,60,69), ""Old"", IF(ISBETWEEN(B11039, 20, 29), ""Young"", ""Other""))"),"Other")</f>
        <v>Other</v>
      </c>
    </row>
    <row r="11040" hidden="1">
      <c r="A11040" s="40">
        <v>29302.0</v>
      </c>
      <c r="B11040" s="39">
        <f t="shared" si="1"/>
        <v>41</v>
      </c>
      <c r="C11040" s="39" t="str">
        <f>IFERROR(__xludf.DUMMYFUNCTION("IF(ISBETWEEN(B11040,60,69), ""Old"", IF(ISBETWEEN(B11040, 20, 29), ""Young"", ""Other""))"),"Other")</f>
        <v>Other</v>
      </c>
    </row>
    <row r="11041" hidden="1">
      <c r="A11041" s="40">
        <v>29303.0</v>
      </c>
      <c r="B11041" s="39">
        <f t="shared" si="1"/>
        <v>41</v>
      </c>
      <c r="C11041" s="39" t="str">
        <f>IFERROR(__xludf.DUMMYFUNCTION("IF(ISBETWEEN(B11041,60,69), ""Old"", IF(ISBETWEEN(B11041, 20, 29), ""Young"", ""Other""))"),"Other")</f>
        <v>Other</v>
      </c>
    </row>
    <row r="11042" hidden="1">
      <c r="A11042" s="40">
        <v>29304.0</v>
      </c>
      <c r="B11042" s="39">
        <f t="shared" si="1"/>
        <v>41</v>
      </c>
      <c r="C11042" s="39" t="str">
        <f>IFERROR(__xludf.DUMMYFUNCTION("IF(ISBETWEEN(B11042,60,69), ""Old"", IF(ISBETWEEN(B11042, 20, 29), ""Young"", ""Other""))"),"Other")</f>
        <v>Other</v>
      </c>
    </row>
    <row r="11043" hidden="1">
      <c r="A11043" s="40">
        <v>29305.0</v>
      </c>
      <c r="B11043" s="39">
        <f t="shared" si="1"/>
        <v>41</v>
      </c>
      <c r="C11043" s="39" t="str">
        <f>IFERROR(__xludf.DUMMYFUNCTION("IF(ISBETWEEN(B11043,60,69), ""Old"", IF(ISBETWEEN(B11043, 20, 29), ""Young"", ""Other""))"),"Other")</f>
        <v>Other</v>
      </c>
    </row>
    <row r="11044" hidden="1">
      <c r="A11044" s="40">
        <v>29306.0</v>
      </c>
      <c r="B11044" s="39">
        <f t="shared" si="1"/>
        <v>41</v>
      </c>
      <c r="C11044" s="39" t="str">
        <f>IFERROR(__xludf.DUMMYFUNCTION("IF(ISBETWEEN(B11044,60,69), ""Old"", IF(ISBETWEEN(B11044, 20, 29), ""Young"", ""Other""))"),"Other")</f>
        <v>Other</v>
      </c>
    </row>
    <row r="11045" hidden="1">
      <c r="A11045" s="40">
        <v>29307.0</v>
      </c>
      <c r="B11045" s="39">
        <f t="shared" si="1"/>
        <v>41</v>
      </c>
      <c r="C11045" s="39" t="str">
        <f>IFERROR(__xludf.DUMMYFUNCTION("IF(ISBETWEEN(B11045,60,69), ""Old"", IF(ISBETWEEN(B11045, 20, 29), ""Young"", ""Other""))"),"Other")</f>
        <v>Other</v>
      </c>
    </row>
    <row r="11046" hidden="1">
      <c r="A11046" s="40">
        <v>29308.0</v>
      </c>
      <c r="B11046" s="39">
        <f t="shared" si="1"/>
        <v>41</v>
      </c>
      <c r="C11046" s="39" t="str">
        <f>IFERROR(__xludf.DUMMYFUNCTION("IF(ISBETWEEN(B11046,60,69), ""Old"", IF(ISBETWEEN(B11046, 20, 29), ""Young"", ""Other""))"),"Other")</f>
        <v>Other</v>
      </c>
    </row>
    <row r="11047" hidden="1">
      <c r="A11047" s="40">
        <v>29309.0</v>
      </c>
      <c r="B11047" s="39">
        <f t="shared" si="1"/>
        <v>41</v>
      </c>
      <c r="C11047" s="39" t="str">
        <f>IFERROR(__xludf.DUMMYFUNCTION("IF(ISBETWEEN(B11047,60,69), ""Old"", IF(ISBETWEEN(B11047, 20, 29), ""Young"", ""Other""))"),"Other")</f>
        <v>Other</v>
      </c>
    </row>
    <row r="11048" hidden="1">
      <c r="A11048" s="40">
        <v>29310.0</v>
      </c>
      <c r="B11048" s="39">
        <f t="shared" si="1"/>
        <v>41</v>
      </c>
      <c r="C11048" s="39" t="str">
        <f>IFERROR(__xludf.DUMMYFUNCTION("IF(ISBETWEEN(B11048,60,69), ""Old"", IF(ISBETWEEN(B11048, 20, 29), ""Young"", ""Other""))"),"Other")</f>
        <v>Other</v>
      </c>
    </row>
    <row r="11049" hidden="1">
      <c r="A11049" s="40">
        <v>29311.0</v>
      </c>
      <c r="B11049" s="39">
        <f t="shared" si="1"/>
        <v>41</v>
      </c>
      <c r="C11049" s="39" t="str">
        <f>IFERROR(__xludf.DUMMYFUNCTION("IF(ISBETWEEN(B11049,60,69), ""Old"", IF(ISBETWEEN(B11049, 20, 29), ""Young"", ""Other""))"),"Other")</f>
        <v>Other</v>
      </c>
    </row>
    <row r="11050" hidden="1">
      <c r="A11050" s="40">
        <v>29312.0</v>
      </c>
      <c r="B11050" s="39">
        <f t="shared" si="1"/>
        <v>41</v>
      </c>
      <c r="C11050" s="39" t="str">
        <f>IFERROR(__xludf.DUMMYFUNCTION("IF(ISBETWEEN(B11050,60,69), ""Old"", IF(ISBETWEEN(B11050, 20, 29), ""Young"", ""Other""))"),"Other")</f>
        <v>Other</v>
      </c>
    </row>
    <row r="11051" hidden="1">
      <c r="A11051" s="40">
        <v>29313.0</v>
      </c>
      <c r="B11051" s="39">
        <f t="shared" si="1"/>
        <v>41</v>
      </c>
      <c r="C11051" s="39" t="str">
        <f>IFERROR(__xludf.DUMMYFUNCTION("IF(ISBETWEEN(B11051,60,69), ""Old"", IF(ISBETWEEN(B11051, 20, 29), ""Young"", ""Other""))"),"Other")</f>
        <v>Other</v>
      </c>
    </row>
    <row r="11052" hidden="1">
      <c r="A11052" s="40">
        <v>29314.0</v>
      </c>
      <c r="B11052" s="39">
        <f t="shared" si="1"/>
        <v>41</v>
      </c>
      <c r="C11052" s="39" t="str">
        <f>IFERROR(__xludf.DUMMYFUNCTION("IF(ISBETWEEN(B11052,60,69), ""Old"", IF(ISBETWEEN(B11052, 20, 29), ""Young"", ""Other""))"),"Other")</f>
        <v>Other</v>
      </c>
    </row>
    <row r="11053" hidden="1">
      <c r="A11053" s="40">
        <v>29315.0</v>
      </c>
      <c r="B11053" s="39">
        <f t="shared" si="1"/>
        <v>41</v>
      </c>
      <c r="C11053" s="39" t="str">
        <f>IFERROR(__xludf.DUMMYFUNCTION("IF(ISBETWEEN(B11053,60,69), ""Old"", IF(ISBETWEEN(B11053, 20, 29), ""Young"", ""Other""))"),"Other")</f>
        <v>Other</v>
      </c>
    </row>
    <row r="11054" hidden="1">
      <c r="A11054" s="40">
        <v>29316.0</v>
      </c>
      <c r="B11054" s="39">
        <f t="shared" si="1"/>
        <v>41</v>
      </c>
      <c r="C11054" s="39" t="str">
        <f>IFERROR(__xludf.DUMMYFUNCTION("IF(ISBETWEEN(B11054,60,69), ""Old"", IF(ISBETWEEN(B11054, 20, 29), ""Young"", ""Other""))"),"Other")</f>
        <v>Other</v>
      </c>
    </row>
    <row r="11055" hidden="1">
      <c r="A11055" s="40">
        <v>29317.0</v>
      </c>
      <c r="B11055" s="39">
        <f t="shared" si="1"/>
        <v>41</v>
      </c>
      <c r="C11055" s="39" t="str">
        <f>IFERROR(__xludf.DUMMYFUNCTION("IF(ISBETWEEN(B11055,60,69), ""Old"", IF(ISBETWEEN(B11055, 20, 29), ""Young"", ""Other""))"),"Other")</f>
        <v>Other</v>
      </c>
    </row>
    <row r="11056" hidden="1">
      <c r="A11056" s="40">
        <v>29318.0</v>
      </c>
      <c r="B11056" s="39">
        <f t="shared" si="1"/>
        <v>41</v>
      </c>
      <c r="C11056" s="39" t="str">
        <f>IFERROR(__xludf.DUMMYFUNCTION("IF(ISBETWEEN(B11056,60,69), ""Old"", IF(ISBETWEEN(B11056, 20, 29), ""Young"", ""Other""))"),"Other")</f>
        <v>Other</v>
      </c>
    </row>
    <row r="11057" hidden="1">
      <c r="A11057" s="40">
        <v>29319.0</v>
      </c>
      <c r="B11057" s="39">
        <f t="shared" si="1"/>
        <v>41</v>
      </c>
      <c r="C11057" s="39" t="str">
        <f>IFERROR(__xludf.DUMMYFUNCTION("IF(ISBETWEEN(B11057,60,69), ""Old"", IF(ISBETWEEN(B11057, 20, 29), ""Young"", ""Other""))"),"Other")</f>
        <v>Other</v>
      </c>
    </row>
    <row r="11058" hidden="1">
      <c r="A11058" s="40">
        <v>29320.0</v>
      </c>
      <c r="B11058" s="39">
        <f t="shared" si="1"/>
        <v>41</v>
      </c>
      <c r="C11058" s="39" t="str">
        <f>IFERROR(__xludf.DUMMYFUNCTION("IF(ISBETWEEN(B11058,60,69), ""Old"", IF(ISBETWEEN(B11058, 20, 29), ""Young"", ""Other""))"),"Other")</f>
        <v>Other</v>
      </c>
    </row>
    <row r="11059" hidden="1">
      <c r="A11059" s="40">
        <v>29321.0</v>
      </c>
      <c r="B11059" s="39">
        <f t="shared" si="1"/>
        <v>41</v>
      </c>
      <c r="C11059" s="39" t="str">
        <f>IFERROR(__xludf.DUMMYFUNCTION("IF(ISBETWEEN(B11059,60,69), ""Old"", IF(ISBETWEEN(B11059, 20, 29), ""Young"", ""Other""))"),"Other")</f>
        <v>Other</v>
      </c>
    </row>
    <row r="11060" hidden="1">
      <c r="A11060" s="40">
        <v>29322.0</v>
      </c>
      <c r="B11060" s="39">
        <f t="shared" si="1"/>
        <v>41</v>
      </c>
      <c r="C11060" s="39" t="str">
        <f>IFERROR(__xludf.DUMMYFUNCTION("IF(ISBETWEEN(B11060,60,69), ""Old"", IF(ISBETWEEN(B11060, 20, 29), ""Young"", ""Other""))"),"Other")</f>
        <v>Other</v>
      </c>
    </row>
    <row r="11061" hidden="1">
      <c r="A11061" s="40">
        <v>29323.0</v>
      </c>
      <c r="B11061" s="39">
        <f t="shared" si="1"/>
        <v>41</v>
      </c>
      <c r="C11061" s="39" t="str">
        <f>IFERROR(__xludf.DUMMYFUNCTION("IF(ISBETWEEN(B11061,60,69), ""Old"", IF(ISBETWEEN(B11061, 20, 29), ""Young"", ""Other""))"),"Other")</f>
        <v>Other</v>
      </c>
    </row>
    <row r="11062" hidden="1">
      <c r="A11062" s="40">
        <v>29324.0</v>
      </c>
      <c r="B11062" s="39">
        <f t="shared" si="1"/>
        <v>41</v>
      </c>
      <c r="C11062" s="39" t="str">
        <f>IFERROR(__xludf.DUMMYFUNCTION("IF(ISBETWEEN(B11062,60,69), ""Old"", IF(ISBETWEEN(B11062, 20, 29), ""Young"", ""Other""))"),"Other")</f>
        <v>Other</v>
      </c>
    </row>
    <row r="11063" hidden="1">
      <c r="A11063" s="40">
        <v>29325.0</v>
      </c>
      <c r="B11063" s="39">
        <f t="shared" si="1"/>
        <v>41</v>
      </c>
      <c r="C11063" s="39" t="str">
        <f>IFERROR(__xludf.DUMMYFUNCTION("IF(ISBETWEEN(B11063,60,69), ""Old"", IF(ISBETWEEN(B11063, 20, 29), ""Young"", ""Other""))"),"Other")</f>
        <v>Other</v>
      </c>
    </row>
    <row r="11064" hidden="1">
      <c r="A11064" s="40">
        <v>29326.0</v>
      </c>
      <c r="B11064" s="39">
        <f t="shared" si="1"/>
        <v>41</v>
      </c>
      <c r="C11064" s="39" t="str">
        <f>IFERROR(__xludf.DUMMYFUNCTION("IF(ISBETWEEN(B11064,60,69), ""Old"", IF(ISBETWEEN(B11064, 20, 29), ""Young"", ""Other""))"),"Other")</f>
        <v>Other</v>
      </c>
    </row>
    <row r="11065" hidden="1">
      <c r="A11065" s="40">
        <v>29327.0</v>
      </c>
      <c r="B11065" s="39">
        <f t="shared" si="1"/>
        <v>41</v>
      </c>
      <c r="C11065" s="39" t="str">
        <f>IFERROR(__xludf.DUMMYFUNCTION("IF(ISBETWEEN(B11065,60,69), ""Old"", IF(ISBETWEEN(B11065, 20, 29), ""Young"", ""Other""))"),"Other")</f>
        <v>Other</v>
      </c>
    </row>
    <row r="11066" hidden="1">
      <c r="A11066" s="40">
        <v>29328.0</v>
      </c>
      <c r="B11066" s="39">
        <f t="shared" si="1"/>
        <v>41</v>
      </c>
      <c r="C11066" s="39" t="str">
        <f>IFERROR(__xludf.DUMMYFUNCTION("IF(ISBETWEEN(B11066,60,69), ""Old"", IF(ISBETWEEN(B11066, 20, 29), ""Young"", ""Other""))"),"Other")</f>
        <v>Other</v>
      </c>
    </row>
    <row r="11067" hidden="1">
      <c r="A11067" s="40">
        <v>29329.0</v>
      </c>
      <c r="B11067" s="39">
        <f t="shared" si="1"/>
        <v>41</v>
      </c>
      <c r="C11067" s="39" t="str">
        <f>IFERROR(__xludf.DUMMYFUNCTION("IF(ISBETWEEN(B11067,60,69), ""Old"", IF(ISBETWEEN(B11067, 20, 29), ""Young"", ""Other""))"),"Other")</f>
        <v>Other</v>
      </c>
    </row>
    <row r="11068" hidden="1">
      <c r="A11068" s="40">
        <v>29330.0</v>
      </c>
      <c r="B11068" s="39">
        <f t="shared" si="1"/>
        <v>41</v>
      </c>
      <c r="C11068" s="39" t="str">
        <f>IFERROR(__xludf.DUMMYFUNCTION("IF(ISBETWEEN(B11068,60,69), ""Old"", IF(ISBETWEEN(B11068, 20, 29), ""Young"", ""Other""))"),"Other")</f>
        <v>Other</v>
      </c>
    </row>
    <row r="11069" hidden="1">
      <c r="A11069" s="40">
        <v>29331.0</v>
      </c>
      <c r="B11069" s="39">
        <f t="shared" si="1"/>
        <v>41</v>
      </c>
      <c r="C11069" s="39" t="str">
        <f>IFERROR(__xludf.DUMMYFUNCTION("IF(ISBETWEEN(B11069,60,69), ""Old"", IF(ISBETWEEN(B11069, 20, 29), ""Young"", ""Other""))"),"Other")</f>
        <v>Other</v>
      </c>
    </row>
    <row r="11070" hidden="1">
      <c r="A11070" s="40">
        <v>29332.0</v>
      </c>
      <c r="B11070" s="39">
        <f t="shared" si="1"/>
        <v>41</v>
      </c>
      <c r="C11070" s="39" t="str">
        <f>IFERROR(__xludf.DUMMYFUNCTION("IF(ISBETWEEN(B11070,60,69), ""Old"", IF(ISBETWEEN(B11070, 20, 29), ""Young"", ""Other""))"),"Other")</f>
        <v>Other</v>
      </c>
    </row>
    <row r="11071" hidden="1">
      <c r="A11071" s="40">
        <v>29333.0</v>
      </c>
      <c r="B11071" s="39">
        <f t="shared" si="1"/>
        <v>41</v>
      </c>
      <c r="C11071" s="39" t="str">
        <f>IFERROR(__xludf.DUMMYFUNCTION("IF(ISBETWEEN(B11071,60,69), ""Old"", IF(ISBETWEEN(B11071, 20, 29), ""Young"", ""Other""))"),"Other")</f>
        <v>Other</v>
      </c>
    </row>
    <row r="11072" hidden="1">
      <c r="A11072" s="40">
        <v>29334.0</v>
      </c>
      <c r="B11072" s="39">
        <f t="shared" si="1"/>
        <v>41</v>
      </c>
      <c r="C11072" s="39" t="str">
        <f>IFERROR(__xludf.DUMMYFUNCTION("IF(ISBETWEEN(B11072,60,69), ""Old"", IF(ISBETWEEN(B11072, 20, 29), ""Young"", ""Other""))"),"Other")</f>
        <v>Other</v>
      </c>
    </row>
    <row r="11073" hidden="1">
      <c r="A11073" s="40">
        <v>29335.0</v>
      </c>
      <c r="B11073" s="39">
        <f t="shared" si="1"/>
        <v>41</v>
      </c>
      <c r="C11073" s="39" t="str">
        <f>IFERROR(__xludf.DUMMYFUNCTION("IF(ISBETWEEN(B11073,60,69), ""Old"", IF(ISBETWEEN(B11073, 20, 29), ""Young"", ""Other""))"),"Other")</f>
        <v>Other</v>
      </c>
    </row>
    <row r="11074" hidden="1">
      <c r="A11074" s="40">
        <v>29336.0</v>
      </c>
      <c r="B11074" s="39">
        <f t="shared" si="1"/>
        <v>41</v>
      </c>
      <c r="C11074" s="39" t="str">
        <f>IFERROR(__xludf.DUMMYFUNCTION("IF(ISBETWEEN(B11074,60,69), ""Old"", IF(ISBETWEEN(B11074, 20, 29), ""Young"", ""Other""))"),"Other")</f>
        <v>Other</v>
      </c>
    </row>
    <row r="11075" hidden="1">
      <c r="A11075" s="40">
        <v>29337.0</v>
      </c>
      <c r="B11075" s="39">
        <f t="shared" si="1"/>
        <v>41</v>
      </c>
      <c r="C11075" s="39" t="str">
        <f>IFERROR(__xludf.DUMMYFUNCTION("IF(ISBETWEEN(B11075,60,69), ""Old"", IF(ISBETWEEN(B11075, 20, 29), ""Young"", ""Other""))"),"Other")</f>
        <v>Other</v>
      </c>
    </row>
    <row r="11076" hidden="1">
      <c r="A11076" s="40">
        <v>29338.0</v>
      </c>
      <c r="B11076" s="39">
        <f t="shared" si="1"/>
        <v>41</v>
      </c>
      <c r="C11076" s="39" t="str">
        <f>IFERROR(__xludf.DUMMYFUNCTION("IF(ISBETWEEN(B11076,60,69), ""Old"", IF(ISBETWEEN(B11076, 20, 29), ""Young"", ""Other""))"),"Other")</f>
        <v>Other</v>
      </c>
    </row>
    <row r="11077" hidden="1">
      <c r="A11077" s="40">
        <v>29339.0</v>
      </c>
      <c r="B11077" s="39">
        <f t="shared" si="1"/>
        <v>41</v>
      </c>
      <c r="C11077" s="39" t="str">
        <f>IFERROR(__xludf.DUMMYFUNCTION("IF(ISBETWEEN(B11077,60,69), ""Old"", IF(ISBETWEEN(B11077, 20, 29), ""Young"", ""Other""))"),"Other")</f>
        <v>Other</v>
      </c>
    </row>
    <row r="11078" hidden="1">
      <c r="A11078" s="40">
        <v>29340.0</v>
      </c>
      <c r="B11078" s="39">
        <f t="shared" si="1"/>
        <v>41</v>
      </c>
      <c r="C11078" s="39" t="str">
        <f>IFERROR(__xludf.DUMMYFUNCTION("IF(ISBETWEEN(B11078,60,69), ""Old"", IF(ISBETWEEN(B11078, 20, 29), ""Young"", ""Other""))"),"Other")</f>
        <v>Other</v>
      </c>
    </row>
    <row r="11079" hidden="1">
      <c r="A11079" s="40">
        <v>29341.0</v>
      </c>
      <c r="B11079" s="39">
        <f t="shared" si="1"/>
        <v>41</v>
      </c>
      <c r="C11079" s="39" t="str">
        <f>IFERROR(__xludf.DUMMYFUNCTION("IF(ISBETWEEN(B11079,60,69), ""Old"", IF(ISBETWEEN(B11079, 20, 29), ""Young"", ""Other""))"),"Other")</f>
        <v>Other</v>
      </c>
    </row>
    <row r="11080" hidden="1">
      <c r="A11080" s="40">
        <v>29342.0</v>
      </c>
      <c r="B11080" s="39">
        <f t="shared" si="1"/>
        <v>41</v>
      </c>
      <c r="C11080" s="39" t="str">
        <f>IFERROR(__xludf.DUMMYFUNCTION("IF(ISBETWEEN(B11080,60,69), ""Old"", IF(ISBETWEEN(B11080, 20, 29), ""Young"", ""Other""))"),"Other")</f>
        <v>Other</v>
      </c>
    </row>
    <row r="11081" hidden="1">
      <c r="A11081" s="40">
        <v>29343.0</v>
      </c>
      <c r="B11081" s="39">
        <f t="shared" si="1"/>
        <v>41</v>
      </c>
      <c r="C11081" s="39" t="str">
        <f>IFERROR(__xludf.DUMMYFUNCTION("IF(ISBETWEEN(B11081,60,69), ""Old"", IF(ISBETWEEN(B11081, 20, 29), ""Young"", ""Other""))"),"Other")</f>
        <v>Other</v>
      </c>
    </row>
    <row r="11082" hidden="1">
      <c r="A11082" s="40">
        <v>29344.0</v>
      </c>
      <c r="B11082" s="39">
        <f t="shared" si="1"/>
        <v>41</v>
      </c>
      <c r="C11082" s="39" t="str">
        <f>IFERROR(__xludf.DUMMYFUNCTION("IF(ISBETWEEN(B11082,60,69), ""Old"", IF(ISBETWEEN(B11082, 20, 29), ""Young"", ""Other""))"),"Other")</f>
        <v>Other</v>
      </c>
    </row>
    <row r="11083" hidden="1">
      <c r="A11083" s="40">
        <v>29345.0</v>
      </c>
      <c r="B11083" s="39">
        <f t="shared" si="1"/>
        <v>41</v>
      </c>
      <c r="C11083" s="39" t="str">
        <f>IFERROR(__xludf.DUMMYFUNCTION("IF(ISBETWEEN(B11083,60,69), ""Old"", IF(ISBETWEEN(B11083, 20, 29), ""Young"", ""Other""))"),"Other")</f>
        <v>Other</v>
      </c>
    </row>
    <row r="11084" hidden="1">
      <c r="A11084" s="40">
        <v>29346.0</v>
      </c>
      <c r="B11084" s="39">
        <f t="shared" si="1"/>
        <v>41</v>
      </c>
      <c r="C11084" s="39" t="str">
        <f>IFERROR(__xludf.DUMMYFUNCTION("IF(ISBETWEEN(B11084,60,69), ""Old"", IF(ISBETWEEN(B11084, 20, 29), ""Young"", ""Other""))"),"Other")</f>
        <v>Other</v>
      </c>
    </row>
    <row r="11085" hidden="1">
      <c r="A11085" s="40">
        <v>29347.0</v>
      </c>
      <c r="B11085" s="39">
        <f t="shared" si="1"/>
        <v>41</v>
      </c>
      <c r="C11085" s="39" t="str">
        <f>IFERROR(__xludf.DUMMYFUNCTION("IF(ISBETWEEN(B11085,60,69), ""Old"", IF(ISBETWEEN(B11085, 20, 29), ""Young"", ""Other""))"),"Other")</f>
        <v>Other</v>
      </c>
    </row>
    <row r="11086" hidden="1">
      <c r="A11086" s="40">
        <v>29348.0</v>
      </c>
      <c r="B11086" s="39">
        <f t="shared" si="1"/>
        <v>41</v>
      </c>
      <c r="C11086" s="39" t="str">
        <f>IFERROR(__xludf.DUMMYFUNCTION("IF(ISBETWEEN(B11086,60,69), ""Old"", IF(ISBETWEEN(B11086, 20, 29), ""Young"", ""Other""))"),"Other")</f>
        <v>Other</v>
      </c>
    </row>
    <row r="11087" hidden="1">
      <c r="A11087" s="40">
        <v>29349.0</v>
      </c>
      <c r="B11087" s="39">
        <f t="shared" si="1"/>
        <v>41</v>
      </c>
      <c r="C11087" s="39" t="str">
        <f>IFERROR(__xludf.DUMMYFUNCTION("IF(ISBETWEEN(B11087,60,69), ""Old"", IF(ISBETWEEN(B11087, 20, 29), ""Young"", ""Other""))"),"Other")</f>
        <v>Other</v>
      </c>
    </row>
    <row r="11088" hidden="1">
      <c r="A11088" s="40">
        <v>29350.0</v>
      </c>
      <c r="B11088" s="39">
        <f t="shared" si="1"/>
        <v>41</v>
      </c>
      <c r="C11088" s="39" t="str">
        <f>IFERROR(__xludf.DUMMYFUNCTION("IF(ISBETWEEN(B11088,60,69), ""Old"", IF(ISBETWEEN(B11088, 20, 29), ""Young"", ""Other""))"),"Other")</f>
        <v>Other</v>
      </c>
    </row>
    <row r="11089" hidden="1">
      <c r="A11089" s="40">
        <v>29351.0</v>
      </c>
      <c r="B11089" s="39">
        <f t="shared" si="1"/>
        <v>41</v>
      </c>
      <c r="C11089" s="39" t="str">
        <f>IFERROR(__xludf.DUMMYFUNCTION("IF(ISBETWEEN(B11089,60,69), ""Old"", IF(ISBETWEEN(B11089, 20, 29), ""Young"", ""Other""))"),"Other")</f>
        <v>Other</v>
      </c>
    </row>
    <row r="11090" hidden="1">
      <c r="A11090" s="40">
        <v>29352.0</v>
      </c>
      <c r="B11090" s="39">
        <f t="shared" si="1"/>
        <v>41</v>
      </c>
      <c r="C11090" s="39" t="str">
        <f>IFERROR(__xludf.DUMMYFUNCTION("IF(ISBETWEEN(B11090,60,69), ""Old"", IF(ISBETWEEN(B11090, 20, 29), ""Young"", ""Other""))"),"Other")</f>
        <v>Other</v>
      </c>
    </row>
    <row r="11091" hidden="1">
      <c r="A11091" s="40">
        <v>29353.0</v>
      </c>
      <c r="B11091" s="39">
        <f t="shared" si="1"/>
        <v>41</v>
      </c>
      <c r="C11091" s="39" t="str">
        <f>IFERROR(__xludf.DUMMYFUNCTION("IF(ISBETWEEN(B11091,60,69), ""Old"", IF(ISBETWEEN(B11091, 20, 29), ""Young"", ""Other""))"),"Other")</f>
        <v>Other</v>
      </c>
    </row>
    <row r="11092" hidden="1">
      <c r="A11092" s="40">
        <v>29354.0</v>
      </c>
      <c r="B11092" s="39">
        <f t="shared" si="1"/>
        <v>41</v>
      </c>
      <c r="C11092" s="39" t="str">
        <f>IFERROR(__xludf.DUMMYFUNCTION("IF(ISBETWEEN(B11092,60,69), ""Old"", IF(ISBETWEEN(B11092, 20, 29), ""Young"", ""Other""))"),"Other")</f>
        <v>Other</v>
      </c>
    </row>
    <row r="11093" hidden="1">
      <c r="A11093" s="40">
        <v>29355.0</v>
      </c>
      <c r="B11093" s="39">
        <f t="shared" si="1"/>
        <v>41</v>
      </c>
      <c r="C11093" s="39" t="str">
        <f>IFERROR(__xludf.DUMMYFUNCTION("IF(ISBETWEEN(B11093,60,69), ""Old"", IF(ISBETWEEN(B11093, 20, 29), ""Young"", ""Other""))"),"Other")</f>
        <v>Other</v>
      </c>
    </row>
    <row r="11094" hidden="1">
      <c r="A11094" s="40">
        <v>29356.0</v>
      </c>
      <c r="B11094" s="39">
        <f t="shared" si="1"/>
        <v>41</v>
      </c>
      <c r="C11094" s="39" t="str">
        <f>IFERROR(__xludf.DUMMYFUNCTION("IF(ISBETWEEN(B11094,60,69), ""Old"", IF(ISBETWEEN(B11094, 20, 29), ""Young"", ""Other""))"),"Other")</f>
        <v>Other</v>
      </c>
    </row>
    <row r="11095" hidden="1">
      <c r="A11095" s="40">
        <v>29357.0</v>
      </c>
      <c r="B11095" s="39">
        <f t="shared" si="1"/>
        <v>41</v>
      </c>
      <c r="C11095" s="39" t="str">
        <f>IFERROR(__xludf.DUMMYFUNCTION("IF(ISBETWEEN(B11095,60,69), ""Old"", IF(ISBETWEEN(B11095, 20, 29), ""Young"", ""Other""))"),"Other")</f>
        <v>Other</v>
      </c>
    </row>
    <row r="11096" hidden="1">
      <c r="A11096" s="40">
        <v>29358.0</v>
      </c>
      <c r="B11096" s="39">
        <f t="shared" si="1"/>
        <v>41</v>
      </c>
      <c r="C11096" s="39" t="str">
        <f>IFERROR(__xludf.DUMMYFUNCTION("IF(ISBETWEEN(B11096,60,69), ""Old"", IF(ISBETWEEN(B11096, 20, 29), ""Young"", ""Other""))"),"Other")</f>
        <v>Other</v>
      </c>
    </row>
    <row r="11097" hidden="1">
      <c r="A11097" s="40">
        <v>29359.0</v>
      </c>
      <c r="B11097" s="39">
        <f t="shared" si="1"/>
        <v>41</v>
      </c>
      <c r="C11097" s="39" t="str">
        <f>IFERROR(__xludf.DUMMYFUNCTION("IF(ISBETWEEN(B11097,60,69), ""Old"", IF(ISBETWEEN(B11097, 20, 29), ""Young"", ""Other""))"),"Other")</f>
        <v>Other</v>
      </c>
    </row>
    <row r="11098" hidden="1">
      <c r="A11098" s="40">
        <v>29360.0</v>
      </c>
      <c r="B11098" s="39">
        <f t="shared" si="1"/>
        <v>41</v>
      </c>
      <c r="C11098" s="39" t="str">
        <f>IFERROR(__xludf.DUMMYFUNCTION("IF(ISBETWEEN(B11098,60,69), ""Old"", IF(ISBETWEEN(B11098, 20, 29), ""Young"", ""Other""))"),"Other")</f>
        <v>Other</v>
      </c>
    </row>
    <row r="11099" hidden="1">
      <c r="A11099" s="40">
        <v>29361.0</v>
      </c>
      <c r="B11099" s="39">
        <f t="shared" si="1"/>
        <v>41</v>
      </c>
      <c r="C11099" s="39" t="str">
        <f>IFERROR(__xludf.DUMMYFUNCTION("IF(ISBETWEEN(B11099,60,69), ""Old"", IF(ISBETWEEN(B11099, 20, 29), ""Young"", ""Other""))"),"Other")</f>
        <v>Other</v>
      </c>
    </row>
    <row r="11100" hidden="1">
      <c r="A11100" s="40">
        <v>29362.0</v>
      </c>
      <c r="B11100" s="39">
        <f t="shared" si="1"/>
        <v>41</v>
      </c>
      <c r="C11100" s="39" t="str">
        <f>IFERROR(__xludf.DUMMYFUNCTION("IF(ISBETWEEN(B11100,60,69), ""Old"", IF(ISBETWEEN(B11100, 20, 29), ""Young"", ""Other""))"),"Other")</f>
        <v>Other</v>
      </c>
    </row>
    <row r="11101" hidden="1">
      <c r="A11101" s="40">
        <v>29363.0</v>
      </c>
      <c r="B11101" s="39">
        <f t="shared" si="1"/>
        <v>41</v>
      </c>
      <c r="C11101" s="39" t="str">
        <f>IFERROR(__xludf.DUMMYFUNCTION("IF(ISBETWEEN(B11101,60,69), ""Old"", IF(ISBETWEEN(B11101, 20, 29), ""Young"", ""Other""))"),"Other")</f>
        <v>Other</v>
      </c>
    </row>
    <row r="11102" hidden="1">
      <c r="A11102" s="40">
        <v>29364.0</v>
      </c>
      <c r="B11102" s="39">
        <f t="shared" si="1"/>
        <v>41</v>
      </c>
      <c r="C11102" s="39" t="str">
        <f>IFERROR(__xludf.DUMMYFUNCTION("IF(ISBETWEEN(B11102,60,69), ""Old"", IF(ISBETWEEN(B11102, 20, 29), ""Young"", ""Other""))"),"Other")</f>
        <v>Other</v>
      </c>
    </row>
    <row r="11103" hidden="1">
      <c r="A11103" s="40">
        <v>29365.0</v>
      </c>
      <c r="B11103" s="39">
        <f t="shared" si="1"/>
        <v>41</v>
      </c>
      <c r="C11103" s="39" t="str">
        <f>IFERROR(__xludf.DUMMYFUNCTION("IF(ISBETWEEN(B11103,60,69), ""Old"", IF(ISBETWEEN(B11103, 20, 29), ""Young"", ""Other""))"),"Other")</f>
        <v>Other</v>
      </c>
    </row>
    <row r="11104" hidden="1">
      <c r="A11104" s="40">
        <v>29366.0</v>
      </c>
      <c r="B11104" s="39">
        <f t="shared" si="1"/>
        <v>41</v>
      </c>
      <c r="C11104" s="39" t="str">
        <f>IFERROR(__xludf.DUMMYFUNCTION("IF(ISBETWEEN(B11104,60,69), ""Old"", IF(ISBETWEEN(B11104, 20, 29), ""Young"", ""Other""))"),"Other")</f>
        <v>Other</v>
      </c>
    </row>
    <row r="11105" hidden="1">
      <c r="A11105" s="40">
        <v>29367.0</v>
      </c>
      <c r="B11105" s="39">
        <f t="shared" si="1"/>
        <v>41</v>
      </c>
      <c r="C11105" s="39" t="str">
        <f>IFERROR(__xludf.DUMMYFUNCTION("IF(ISBETWEEN(B11105,60,69), ""Old"", IF(ISBETWEEN(B11105, 20, 29), ""Young"", ""Other""))"),"Other")</f>
        <v>Other</v>
      </c>
    </row>
    <row r="11106" hidden="1">
      <c r="A11106" s="40">
        <v>29368.0</v>
      </c>
      <c r="B11106" s="39">
        <f t="shared" si="1"/>
        <v>41</v>
      </c>
      <c r="C11106" s="39" t="str">
        <f>IFERROR(__xludf.DUMMYFUNCTION("IF(ISBETWEEN(B11106,60,69), ""Old"", IF(ISBETWEEN(B11106, 20, 29), ""Young"", ""Other""))"),"Other")</f>
        <v>Other</v>
      </c>
    </row>
    <row r="11107" hidden="1">
      <c r="A11107" s="40">
        <v>29369.0</v>
      </c>
      <c r="B11107" s="39">
        <f t="shared" si="1"/>
        <v>41</v>
      </c>
      <c r="C11107" s="39" t="str">
        <f>IFERROR(__xludf.DUMMYFUNCTION("IF(ISBETWEEN(B11107,60,69), ""Old"", IF(ISBETWEEN(B11107, 20, 29), ""Young"", ""Other""))"),"Other")</f>
        <v>Other</v>
      </c>
    </row>
    <row r="11108" hidden="1">
      <c r="A11108" s="40">
        <v>29370.0</v>
      </c>
      <c r="B11108" s="39">
        <f t="shared" si="1"/>
        <v>41</v>
      </c>
      <c r="C11108" s="39" t="str">
        <f>IFERROR(__xludf.DUMMYFUNCTION("IF(ISBETWEEN(B11108,60,69), ""Old"", IF(ISBETWEEN(B11108, 20, 29), ""Young"", ""Other""))"),"Other")</f>
        <v>Other</v>
      </c>
    </row>
    <row r="11109" hidden="1">
      <c r="A11109" s="40">
        <v>29371.0</v>
      </c>
      <c r="B11109" s="39">
        <f t="shared" si="1"/>
        <v>41</v>
      </c>
      <c r="C11109" s="39" t="str">
        <f>IFERROR(__xludf.DUMMYFUNCTION("IF(ISBETWEEN(B11109,60,69), ""Old"", IF(ISBETWEEN(B11109, 20, 29), ""Young"", ""Other""))"),"Other")</f>
        <v>Other</v>
      </c>
    </row>
    <row r="11110" hidden="1">
      <c r="A11110" s="40">
        <v>29372.0</v>
      </c>
      <c r="B11110" s="39">
        <f t="shared" si="1"/>
        <v>41</v>
      </c>
      <c r="C11110" s="39" t="str">
        <f>IFERROR(__xludf.DUMMYFUNCTION("IF(ISBETWEEN(B11110,60,69), ""Old"", IF(ISBETWEEN(B11110, 20, 29), ""Young"", ""Other""))"),"Other")</f>
        <v>Other</v>
      </c>
    </row>
    <row r="11111" hidden="1">
      <c r="A11111" s="40">
        <v>29373.0</v>
      </c>
      <c r="B11111" s="39">
        <f t="shared" si="1"/>
        <v>41</v>
      </c>
      <c r="C11111" s="39" t="str">
        <f>IFERROR(__xludf.DUMMYFUNCTION("IF(ISBETWEEN(B11111,60,69), ""Old"", IF(ISBETWEEN(B11111, 20, 29), ""Young"", ""Other""))"),"Other")</f>
        <v>Other</v>
      </c>
    </row>
    <row r="11112" hidden="1">
      <c r="A11112" s="40">
        <v>29374.0</v>
      </c>
      <c r="B11112" s="39">
        <f t="shared" si="1"/>
        <v>41</v>
      </c>
      <c r="C11112" s="39" t="str">
        <f>IFERROR(__xludf.DUMMYFUNCTION("IF(ISBETWEEN(B11112,60,69), ""Old"", IF(ISBETWEEN(B11112, 20, 29), ""Young"", ""Other""))"),"Other")</f>
        <v>Other</v>
      </c>
    </row>
    <row r="11113" hidden="1">
      <c r="A11113" s="40">
        <v>29375.0</v>
      </c>
      <c r="B11113" s="39">
        <f t="shared" si="1"/>
        <v>41</v>
      </c>
      <c r="C11113" s="39" t="str">
        <f>IFERROR(__xludf.DUMMYFUNCTION("IF(ISBETWEEN(B11113,60,69), ""Old"", IF(ISBETWEEN(B11113, 20, 29), ""Young"", ""Other""))"),"Other")</f>
        <v>Other</v>
      </c>
    </row>
    <row r="11114" hidden="1">
      <c r="A11114" s="40">
        <v>29376.0</v>
      </c>
      <c r="B11114" s="39">
        <f t="shared" si="1"/>
        <v>41</v>
      </c>
      <c r="C11114" s="39" t="str">
        <f>IFERROR(__xludf.DUMMYFUNCTION("IF(ISBETWEEN(B11114,60,69), ""Old"", IF(ISBETWEEN(B11114, 20, 29), ""Young"", ""Other""))"),"Other")</f>
        <v>Other</v>
      </c>
    </row>
    <row r="11115" hidden="1">
      <c r="A11115" s="40">
        <v>29377.0</v>
      </c>
      <c r="B11115" s="39">
        <f t="shared" si="1"/>
        <v>41</v>
      </c>
      <c r="C11115" s="39" t="str">
        <f>IFERROR(__xludf.DUMMYFUNCTION("IF(ISBETWEEN(B11115,60,69), ""Old"", IF(ISBETWEEN(B11115, 20, 29), ""Young"", ""Other""))"),"Other")</f>
        <v>Other</v>
      </c>
    </row>
    <row r="11116" hidden="1">
      <c r="A11116" s="40">
        <v>29378.0</v>
      </c>
      <c r="B11116" s="39">
        <f t="shared" si="1"/>
        <v>41</v>
      </c>
      <c r="C11116" s="39" t="str">
        <f>IFERROR(__xludf.DUMMYFUNCTION("IF(ISBETWEEN(B11116,60,69), ""Old"", IF(ISBETWEEN(B11116, 20, 29), ""Young"", ""Other""))"),"Other")</f>
        <v>Other</v>
      </c>
    </row>
    <row r="11117" hidden="1">
      <c r="A11117" s="40">
        <v>29379.0</v>
      </c>
      <c r="B11117" s="39">
        <f t="shared" si="1"/>
        <v>41</v>
      </c>
      <c r="C11117" s="39" t="str">
        <f>IFERROR(__xludf.DUMMYFUNCTION("IF(ISBETWEEN(B11117,60,69), ""Old"", IF(ISBETWEEN(B11117, 20, 29), ""Young"", ""Other""))"),"Other")</f>
        <v>Other</v>
      </c>
    </row>
    <row r="11118" hidden="1">
      <c r="A11118" s="40">
        <v>29380.0</v>
      </c>
      <c r="B11118" s="39">
        <f t="shared" si="1"/>
        <v>41</v>
      </c>
      <c r="C11118" s="39" t="str">
        <f>IFERROR(__xludf.DUMMYFUNCTION("IF(ISBETWEEN(B11118,60,69), ""Old"", IF(ISBETWEEN(B11118, 20, 29), ""Young"", ""Other""))"),"Other")</f>
        <v>Other</v>
      </c>
    </row>
    <row r="11119" hidden="1">
      <c r="A11119" s="40">
        <v>29381.0</v>
      </c>
      <c r="B11119" s="39">
        <f t="shared" si="1"/>
        <v>41</v>
      </c>
      <c r="C11119" s="39" t="str">
        <f>IFERROR(__xludf.DUMMYFUNCTION("IF(ISBETWEEN(B11119,60,69), ""Old"", IF(ISBETWEEN(B11119, 20, 29), ""Young"", ""Other""))"),"Other")</f>
        <v>Other</v>
      </c>
    </row>
    <row r="11120" hidden="1">
      <c r="A11120" s="40">
        <v>29382.0</v>
      </c>
      <c r="B11120" s="39">
        <f t="shared" si="1"/>
        <v>41</v>
      </c>
      <c r="C11120" s="39" t="str">
        <f>IFERROR(__xludf.DUMMYFUNCTION("IF(ISBETWEEN(B11120,60,69), ""Old"", IF(ISBETWEEN(B11120, 20, 29), ""Young"", ""Other""))"),"Other")</f>
        <v>Other</v>
      </c>
    </row>
    <row r="11121" hidden="1">
      <c r="A11121" s="40">
        <v>29383.0</v>
      </c>
      <c r="B11121" s="39">
        <f t="shared" si="1"/>
        <v>41</v>
      </c>
      <c r="C11121" s="39" t="str">
        <f>IFERROR(__xludf.DUMMYFUNCTION("IF(ISBETWEEN(B11121,60,69), ""Old"", IF(ISBETWEEN(B11121, 20, 29), ""Young"", ""Other""))"),"Other")</f>
        <v>Other</v>
      </c>
    </row>
    <row r="11122" hidden="1">
      <c r="A11122" s="40">
        <v>29384.0</v>
      </c>
      <c r="B11122" s="39">
        <f t="shared" si="1"/>
        <v>41</v>
      </c>
      <c r="C11122" s="39" t="str">
        <f>IFERROR(__xludf.DUMMYFUNCTION("IF(ISBETWEEN(B11122,60,69), ""Old"", IF(ISBETWEEN(B11122, 20, 29), ""Young"", ""Other""))"),"Other")</f>
        <v>Other</v>
      </c>
    </row>
    <row r="11123" hidden="1">
      <c r="A11123" s="40">
        <v>29385.0</v>
      </c>
      <c r="B11123" s="39">
        <f t="shared" si="1"/>
        <v>41</v>
      </c>
      <c r="C11123" s="39" t="str">
        <f>IFERROR(__xludf.DUMMYFUNCTION("IF(ISBETWEEN(B11123,60,69), ""Old"", IF(ISBETWEEN(B11123, 20, 29), ""Young"", ""Other""))"),"Other")</f>
        <v>Other</v>
      </c>
    </row>
    <row r="11124" hidden="1">
      <c r="A11124" s="40">
        <v>29386.0</v>
      </c>
      <c r="B11124" s="39">
        <f t="shared" si="1"/>
        <v>41</v>
      </c>
      <c r="C11124" s="39" t="str">
        <f>IFERROR(__xludf.DUMMYFUNCTION("IF(ISBETWEEN(B11124,60,69), ""Old"", IF(ISBETWEEN(B11124, 20, 29), ""Young"", ""Other""))"),"Other")</f>
        <v>Other</v>
      </c>
    </row>
    <row r="11125" hidden="1">
      <c r="A11125" s="40">
        <v>29387.0</v>
      </c>
      <c r="B11125" s="39">
        <f t="shared" si="1"/>
        <v>41</v>
      </c>
      <c r="C11125" s="39" t="str">
        <f>IFERROR(__xludf.DUMMYFUNCTION("IF(ISBETWEEN(B11125,60,69), ""Old"", IF(ISBETWEEN(B11125, 20, 29), ""Young"", ""Other""))"),"Other")</f>
        <v>Other</v>
      </c>
    </row>
    <row r="11126" hidden="1">
      <c r="A11126" s="40">
        <v>29388.0</v>
      </c>
      <c r="B11126" s="39">
        <f t="shared" si="1"/>
        <v>41</v>
      </c>
      <c r="C11126" s="39" t="str">
        <f>IFERROR(__xludf.DUMMYFUNCTION("IF(ISBETWEEN(B11126,60,69), ""Old"", IF(ISBETWEEN(B11126, 20, 29), ""Young"", ""Other""))"),"Other")</f>
        <v>Other</v>
      </c>
    </row>
    <row r="11127" hidden="1">
      <c r="A11127" s="40">
        <v>29389.0</v>
      </c>
      <c r="B11127" s="39">
        <f t="shared" si="1"/>
        <v>41</v>
      </c>
      <c r="C11127" s="39" t="str">
        <f>IFERROR(__xludf.DUMMYFUNCTION("IF(ISBETWEEN(B11127,60,69), ""Old"", IF(ISBETWEEN(B11127, 20, 29), ""Young"", ""Other""))"),"Other")</f>
        <v>Other</v>
      </c>
    </row>
    <row r="11128" hidden="1">
      <c r="A11128" s="40">
        <v>29390.0</v>
      </c>
      <c r="B11128" s="39">
        <f t="shared" si="1"/>
        <v>41</v>
      </c>
      <c r="C11128" s="39" t="str">
        <f>IFERROR(__xludf.DUMMYFUNCTION("IF(ISBETWEEN(B11128,60,69), ""Old"", IF(ISBETWEEN(B11128, 20, 29), ""Young"", ""Other""))"),"Other")</f>
        <v>Other</v>
      </c>
    </row>
    <row r="11129" hidden="1">
      <c r="A11129" s="40">
        <v>29391.0</v>
      </c>
      <c r="B11129" s="39">
        <f t="shared" si="1"/>
        <v>41</v>
      </c>
      <c r="C11129" s="39" t="str">
        <f>IFERROR(__xludf.DUMMYFUNCTION("IF(ISBETWEEN(B11129,60,69), ""Old"", IF(ISBETWEEN(B11129, 20, 29), ""Young"", ""Other""))"),"Other")</f>
        <v>Other</v>
      </c>
    </row>
    <row r="11130" hidden="1">
      <c r="A11130" s="40">
        <v>29392.0</v>
      </c>
      <c r="B11130" s="39">
        <f t="shared" si="1"/>
        <v>41</v>
      </c>
      <c r="C11130" s="39" t="str">
        <f>IFERROR(__xludf.DUMMYFUNCTION("IF(ISBETWEEN(B11130,60,69), ""Old"", IF(ISBETWEEN(B11130, 20, 29), ""Young"", ""Other""))"),"Other")</f>
        <v>Other</v>
      </c>
    </row>
    <row r="11131" hidden="1">
      <c r="A11131" s="40">
        <v>29393.0</v>
      </c>
      <c r="B11131" s="39">
        <f t="shared" si="1"/>
        <v>41</v>
      </c>
      <c r="C11131" s="39" t="str">
        <f>IFERROR(__xludf.DUMMYFUNCTION("IF(ISBETWEEN(B11131,60,69), ""Old"", IF(ISBETWEEN(B11131, 20, 29), ""Young"", ""Other""))"),"Other")</f>
        <v>Other</v>
      </c>
    </row>
    <row r="11132" hidden="1">
      <c r="A11132" s="40">
        <v>29394.0</v>
      </c>
      <c r="B11132" s="39">
        <f t="shared" si="1"/>
        <v>41</v>
      </c>
      <c r="C11132" s="39" t="str">
        <f>IFERROR(__xludf.DUMMYFUNCTION("IF(ISBETWEEN(B11132,60,69), ""Old"", IF(ISBETWEEN(B11132, 20, 29), ""Young"", ""Other""))"),"Other")</f>
        <v>Other</v>
      </c>
    </row>
    <row r="11133" hidden="1">
      <c r="A11133" s="40">
        <v>29395.0</v>
      </c>
      <c r="B11133" s="39">
        <f t="shared" si="1"/>
        <v>41</v>
      </c>
      <c r="C11133" s="39" t="str">
        <f>IFERROR(__xludf.DUMMYFUNCTION("IF(ISBETWEEN(B11133,60,69), ""Old"", IF(ISBETWEEN(B11133, 20, 29), ""Young"", ""Other""))"),"Other")</f>
        <v>Other</v>
      </c>
    </row>
    <row r="11134" hidden="1">
      <c r="A11134" s="40">
        <v>29396.0</v>
      </c>
      <c r="B11134" s="39">
        <f t="shared" si="1"/>
        <v>41</v>
      </c>
      <c r="C11134" s="39" t="str">
        <f>IFERROR(__xludf.DUMMYFUNCTION("IF(ISBETWEEN(B11134,60,69), ""Old"", IF(ISBETWEEN(B11134, 20, 29), ""Young"", ""Other""))"),"Other")</f>
        <v>Other</v>
      </c>
    </row>
    <row r="11135" hidden="1">
      <c r="A11135" s="40">
        <v>29397.0</v>
      </c>
      <c r="B11135" s="39">
        <f t="shared" si="1"/>
        <v>41</v>
      </c>
      <c r="C11135" s="39" t="str">
        <f>IFERROR(__xludf.DUMMYFUNCTION("IF(ISBETWEEN(B11135,60,69), ""Old"", IF(ISBETWEEN(B11135, 20, 29), ""Young"", ""Other""))"),"Other")</f>
        <v>Other</v>
      </c>
    </row>
    <row r="11136" hidden="1">
      <c r="A11136" s="40">
        <v>29398.0</v>
      </c>
      <c r="B11136" s="39">
        <f t="shared" si="1"/>
        <v>41</v>
      </c>
      <c r="C11136" s="39" t="str">
        <f>IFERROR(__xludf.DUMMYFUNCTION("IF(ISBETWEEN(B11136,60,69), ""Old"", IF(ISBETWEEN(B11136, 20, 29), ""Young"", ""Other""))"),"Other")</f>
        <v>Other</v>
      </c>
    </row>
    <row r="11137" hidden="1">
      <c r="A11137" s="40">
        <v>29399.0</v>
      </c>
      <c r="B11137" s="39">
        <f t="shared" si="1"/>
        <v>41</v>
      </c>
      <c r="C11137" s="39" t="str">
        <f>IFERROR(__xludf.DUMMYFUNCTION("IF(ISBETWEEN(B11137,60,69), ""Old"", IF(ISBETWEEN(B11137, 20, 29), ""Young"", ""Other""))"),"Other")</f>
        <v>Other</v>
      </c>
    </row>
    <row r="11138" hidden="1">
      <c r="A11138" s="40">
        <v>29400.0</v>
      </c>
      <c r="B11138" s="39">
        <f t="shared" si="1"/>
        <v>41</v>
      </c>
      <c r="C11138" s="39" t="str">
        <f>IFERROR(__xludf.DUMMYFUNCTION("IF(ISBETWEEN(B11138,60,69), ""Old"", IF(ISBETWEEN(B11138, 20, 29), ""Young"", ""Other""))"),"Other")</f>
        <v>Other</v>
      </c>
    </row>
    <row r="11139" hidden="1">
      <c r="A11139" s="40">
        <v>29401.0</v>
      </c>
      <c r="B11139" s="39">
        <f t="shared" si="1"/>
        <v>41</v>
      </c>
      <c r="C11139" s="39" t="str">
        <f>IFERROR(__xludf.DUMMYFUNCTION("IF(ISBETWEEN(B11139,60,69), ""Old"", IF(ISBETWEEN(B11139, 20, 29), ""Young"", ""Other""))"),"Other")</f>
        <v>Other</v>
      </c>
    </row>
    <row r="11140" hidden="1">
      <c r="A11140" s="40">
        <v>29402.0</v>
      </c>
      <c r="B11140" s="39">
        <f t="shared" si="1"/>
        <v>41</v>
      </c>
      <c r="C11140" s="39" t="str">
        <f>IFERROR(__xludf.DUMMYFUNCTION("IF(ISBETWEEN(B11140,60,69), ""Old"", IF(ISBETWEEN(B11140, 20, 29), ""Young"", ""Other""))"),"Other")</f>
        <v>Other</v>
      </c>
    </row>
    <row r="11141" hidden="1">
      <c r="A11141" s="40">
        <v>29403.0</v>
      </c>
      <c r="B11141" s="39">
        <f t="shared" si="1"/>
        <v>41</v>
      </c>
      <c r="C11141" s="39" t="str">
        <f>IFERROR(__xludf.DUMMYFUNCTION("IF(ISBETWEEN(B11141,60,69), ""Old"", IF(ISBETWEEN(B11141, 20, 29), ""Young"", ""Other""))"),"Other")</f>
        <v>Other</v>
      </c>
    </row>
    <row r="11142" hidden="1">
      <c r="A11142" s="40">
        <v>29404.0</v>
      </c>
      <c r="B11142" s="39">
        <f t="shared" si="1"/>
        <v>41</v>
      </c>
      <c r="C11142" s="39" t="str">
        <f>IFERROR(__xludf.DUMMYFUNCTION("IF(ISBETWEEN(B11142,60,69), ""Old"", IF(ISBETWEEN(B11142, 20, 29), ""Young"", ""Other""))"),"Other")</f>
        <v>Other</v>
      </c>
    </row>
    <row r="11143" hidden="1">
      <c r="A11143" s="40">
        <v>29405.0</v>
      </c>
      <c r="B11143" s="39">
        <f t="shared" si="1"/>
        <v>41</v>
      </c>
      <c r="C11143" s="39" t="str">
        <f>IFERROR(__xludf.DUMMYFUNCTION("IF(ISBETWEEN(B11143,60,69), ""Old"", IF(ISBETWEEN(B11143, 20, 29), ""Young"", ""Other""))"),"Other")</f>
        <v>Other</v>
      </c>
    </row>
    <row r="11144" hidden="1">
      <c r="A11144" s="40">
        <v>29406.0</v>
      </c>
      <c r="B11144" s="39">
        <f t="shared" si="1"/>
        <v>41</v>
      </c>
      <c r="C11144" s="39" t="str">
        <f>IFERROR(__xludf.DUMMYFUNCTION("IF(ISBETWEEN(B11144,60,69), ""Old"", IF(ISBETWEEN(B11144, 20, 29), ""Young"", ""Other""))"),"Other")</f>
        <v>Other</v>
      </c>
    </row>
    <row r="11145" hidden="1">
      <c r="A11145" s="40">
        <v>29407.0</v>
      </c>
      <c r="B11145" s="39">
        <f t="shared" si="1"/>
        <v>41</v>
      </c>
      <c r="C11145" s="39" t="str">
        <f>IFERROR(__xludf.DUMMYFUNCTION("IF(ISBETWEEN(B11145,60,69), ""Old"", IF(ISBETWEEN(B11145, 20, 29), ""Young"", ""Other""))"),"Other")</f>
        <v>Other</v>
      </c>
    </row>
    <row r="11146" hidden="1">
      <c r="A11146" s="40">
        <v>29408.0</v>
      </c>
      <c r="B11146" s="39">
        <f t="shared" si="1"/>
        <v>41</v>
      </c>
      <c r="C11146" s="39" t="str">
        <f>IFERROR(__xludf.DUMMYFUNCTION("IF(ISBETWEEN(B11146,60,69), ""Old"", IF(ISBETWEEN(B11146, 20, 29), ""Young"", ""Other""))"),"Other")</f>
        <v>Other</v>
      </c>
    </row>
    <row r="11147" hidden="1">
      <c r="A11147" s="40">
        <v>29409.0</v>
      </c>
      <c r="B11147" s="39">
        <f t="shared" si="1"/>
        <v>41</v>
      </c>
      <c r="C11147" s="39" t="str">
        <f>IFERROR(__xludf.DUMMYFUNCTION("IF(ISBETWEEN(B11147,60,69), ""Old"", IF(ISBETWEEN(B11147, 20, 29), ""Young"", ""Other""))"),"Other")</f>
        <v>Other</v>
      </c>
    </row>
    <row r="11148" hidden="1">
      <c r="A11148" s="40">
        <v>29410.0</v>
      </c>
      <c r="B11148" s="39">
        <f t="shared" si="1"/>
        <v>41</v>
      </c>
      <c r="C11148" s="39" t="str">
        <f>IFERROR(__xludf.DUMMYFUNCTION("IF(ISBETWEEN(B11148,60,69), ""Old"", IF(ISBETWEEN(B11148, 20, 29), ""Young"", ""Other""))"),"Other")</f>
        <v>Other</v>
      </c>
    </row>
    <row r="11149" hidden="1">
      <c r="A11149" s="40">
        <v>29411.0</v>
      </c>
      <c r="B11149" s="39">
        <f t="shared" si="1"/>
        <v>41</v>
      </c>
      <c r="C11149" s="39" t="str">
        <f>IFERROR(__xludf.DUMMYFUNCTION("IF(ISBETWEEN(B11149,60,69), ""Old"", IF(ISBETWEEN(B11149, 20, 29), ""Young"", ""Other""))"),"Other")</f>
        <v>Other</v>
      </c>
    </row>
    <row r="11150" hidden="1">
      <c r="A11150" s="40">
        <v>29412.0</v>
      </c>
      <c r="B11150" s="39">
        <f t="shared" si="1"/>
        <v>41</v>
      </c>
      <c r="C11150" s="39" t="str">
        <f>IFERROR(__xludf.DUMMYFUNCTION("IF(ISBETWEEN(B11150,60,69), ""Old"", IF(ISBETWEEN(B11150, 20, 29), ""Young"", ""Other""))"),"Other")</f>
        <v>Other</v>
      </c>
    </row>
    <row r="11151" hidden="1">
      <c r="A11151" s="40">
        <v>29413.0</v>
      </c>
      <c r="B11151" s="39">
        <f t="shared" si="1"/>
        <v>41</v>
      </c>
      <c r="C11151" s="39" t="str">
        <f>IFERROR(__xludf.DUMMYFUNCTION("IF(ISBETWEEN(B11151,60,69), ""Old"", IF(ISBETWEEN(B11151, 20, 29), ""Young"", ""Other""))"),"Other")</f>
        <v>Other</v>
      </c>
    </row>
    <row r="11152" hidden="1">
      <c r="A11152" s="40">
        <v>29414.0</v>
      </c>
      <c r="B11152" s="39">
        <f t="shared" si="1"/>
        <v>41</v>
      </c>
      <c r="C11152" s="39" t="str">
        <f>IFERROR(__xludf.DUMMYFUNCTION("IF(ISBETWEEN(B11152,60,69), ""Old"", IF(ISBETWEEN(B11152, 20, 29), ""Young"", ""Other""))"),"Other")</f>
        <v>Other</v>
      </c>
    </row>
    <row r="11153" hidden="1">
      <c r="A11153" s="40">
        <v>29415.0</v>
      </c>
      <c r="B11153" s="39">
        <f t="shared" si="1"/>
        <v>41</v>
      </c>
      <c r="C11153" s="39" t="str">
        <f>IFERROR(__xludf.DUMMYFUNCTION("IF(ISBETWEEN(B11153,60,69), ""Old"", IF(ISBETWEEN(B11153, 20, 29), ""Young"", ""Other""))"),"Other")</f>
        <v>Other</v>
      </c>
    </row>
    <row r="11154" hidden="1">
      <c r="A11154" s="40">
        <v>29416.0</v>
      </c>
      <c r="B11154" s="39">
        <f t="shared" si="1"/>
        <v>41</v>
      </c>
      <c r="C11154" s="39" t="str">
        <f>IFERROR(__xludf.DUMMYFUNCTION("IF(ISBETWEEN(B11154,60,69), ""Old"", IF(ISBETWEEN(B11154, 20, 29), ""Young"", ""Other""))"),"Other")</f>
        <v>Other</v>
      </c>
    </row>
    <row r="11155" hidden="1">
      <c r="A11155" s="40">
        <v>29417.0</v>
      </c>
      <c r="B11155" s="39">
        <f t="shared" si="1"/>
        <v>41</v>
      </c>
      <c r="C11155" s="39" t="str">
        <f>IFERROR(__xludf.DUMMYFUNCTION("IF(ISBETWEEN(B11155,60,69), ""Old"", IF(ISBETWEEN(B11155, 20, 29), ""Young"", ""Other""))"),"Other")</f>
        <v>Other</v>
      </c>
    </row>
    <row r="11156" hidden="1">
      <c r="A11156" s="40">
        <v>29418.0</v>
      </c>
      <c r="B11156" s="39">
        <f t="shared" si="1"/>
        <v>41</v>
      </c>
      <c r="C11156" s="39" t="str">
        <f>IFERROR(__xludf.DUMMYFUNCTION("IF(ISBETWEEN(B11156,60,69), ""Old"", IF(ISBETWEEN(B11156, 20, 29), ""Young"", ""Other""))"),"Other")</f>
        <v>Other</v>
      </c>
    </row>
    <row r="11157" hidden="1">
      <c r="A11157" s="40">
        <v>29419.0</v>
      </c>
      <c r="B11157" s="39">
        <f t="shared" si="1"/>
        <v>41</v>
      </c>
      <c r="C11157" s="39" t="str">
        <f>IFERROR(__xludf.DUMMYFUNCTION("IF(ISBETWEEN(B11157,60,69), ""Old"", IF(ISBETWEEN(B11157, 20, 29), ""Young"", ""Other""))"),"Other")</f>
        <v>Other</v>
      </c>
    </row>
    <row r="11158" hidden="1">
      <c r="A11158" s="40">
        <v>29420.0</v>
      </c>
      <c r="B11158" s="39">
        <f t="shared" si="1"/>
        <v>41</v>
      </c>
      <c r="C11158" s="39" t="str">
        <f>IFERROR(__xludf.DUMMYFUNCTION("IF(ISBETWEEN(B11158,60,69), ""Old"", IF(ISBETWEEN(B11158, 20, 29), ""Young"", ""Other""))"),"Other")</f>
        <v>Other</v>
      </c>
    </row>
    <row r="11159" hidden="1">
      <c r="A11159" s="40">
        <v>29421.0</v>
      </c>
      <c r="B11159" s="39">
        <f t="shared" si="1"/>
        <v>41</v>
      </c>
      <c r="C11159" s="39" t="str">
        <f>IFERROR(__xludf.DUMMYFUNCTION("IF(ISBETWEEN(B11159,60,69), ""Old"", IF(ISBETWEEN(B11159, 20, 29), ""Young"", ""Other""))"),"Other")</f>
        <v>Other</v>
      </c>
    </row>
    <row r="11160" hidden="1">
      <c r="A11160" s="40">
        <v>29422.0</v>
      </c>
      <c r="B11160" s="39">
        <f t="shared" si="1"/>
        <v>41</v>
      </c>
      <c r="C11160" s="39" t="str">
        <f>IFERROR(__xludf.DUMMYFUNCTION("IF(ISBETWEEN(B11160,60,69), ""Old"", IF(ISBETWEEN(B11160, 20, 29), ""Young"", ""Other""))"),"Other")</f>
        <v>Other</v>
      </c>
    </row>
    <row r="11161" hidden="1">
      <c r="A11161" s="40">
        <v>29423.0</v>
      </c>
      <c r="B11161" s="39">
        <f t="shared" si="1"/>
        <v>41</v>
      </c>
      <c r="C11161" s="39" t="str">
        <f>IFERROR(__xludf.DUMMYFUNCTION("IF(ISBETWEEN(B11161,60,69), ""Old"", IF(ISBETWEEN(B11161, 20, 29), ""Young"", ""Other""))"),"Other")</f>
        <v>Other</v>
      </c>
    </row>
    <row r="11162" hidden="1">
      <c r="A11162" s="40">
        <v>29424.0</v>
      </c>
      <c r="B11162" s="39">
        <f t="shared" si="1"/>
        <v>41</v>
      </c>
      <c r="C11162" s="39" t="str">
        <f>IFERROR(__xludf.DUMMYFUNCTION("IF(ISBETWEEN(B11162,60,69), ""Old"", IF(ISBETWEEN(B11162, 20, 29), ""Young"", ""Other""))"),"Other")</f>
        <v>Other</v>
      </c>
    </row>
    <row r="11163" hidden="1">
      <c r="A11163" s="40">
        <v>29425.0</v>
      </c>
      <c r="B11163" s="39">
        <f t="shared" si="1"/>
        <v>41</v>
      </c>
      <c r="C11163" s="39" t="str">
        <f>IFERROR(__xludf.DUMMYFUNCTION("IF(ISBETWEEN(B11163,60,69), ""Old"", IF(ISBETWEEN(B11163, 20, 29), ""Young"", ""Other""))"),"Other")</f>
        <v>Other</v>
      </c>
    </row>
    <row r="11164" hidden="1">
      <c r="A11164" s="40">
        <v>29426.0</v>
      </c>
      <c r="B11164" s="39">
        <f t="shared" si="1"/>
        <v>41</v>
      </c>
      <c r="C11164" s="39" t="str">
        <f>IFERROR(__xludf.DUMMYFUNCTION("IF(ISBETWEEN(B11164,60,69), ""Old"", IF(ISBETWEEN(B11164, 20, 29), ""Young"", ""Other""))"),"Other")</f>
        <v>Other</v>
      </c>
    </row>
    <row r="11165" hidden="1">
      <c r="A11165" s="40">
        <v>29427.0</v>
      </c>
      <c r="B11165" s="39">
        <f t="shared" si="1"/>
        <v>41</v>
      </c>
      <c r="C11165" s="39" t="str">
        <f>IFERROR(__xludf.DUMMYFUNCTION("IF(ISBETWEEN(B11165,60,69), ""Old"", IF(ISBETWEEN(B11165, 20, 29), ""Young"", ""Other""))"),"Other")</f>
        <v>Other</v>
      </c>
    </row>
    <row r="11166" hidden="1">
      <c r="A11166" s="40">
        <v>29428.0</v>
      </c>
      <c r="B11166" s="39">
        <f t="shared" si="1"/>
        <v>41</v>
      </c>
      <c r="C11166" s="39" t="str">
        <f>IFERROR(__xludf.DUMMYFUNCTION("IF(ISBETWEEN(B11166,60,69), ""Old"", IF(ISBETWEEN(B11166, 20, 29), ""Young"", ""Other""))"),"Other")</f>
        <v>Other</v>
      </c>
    </row>
    <row r="11167" hidden="1">
      <c r="A11167" s="40">
        <v>29429.0</v>
      </c>
      <c r="B11167" s="39">
        <f t="shared" si="1"/>
        <v>41</v>
      </c>
      <c r="C11167" s="39" t="str">
        <f>IFERROR(__xludf.DUMMYFUNCTION("IF(ISBETWEEN(B11167,60,69), ""Old"", IF(ISBETWEEN(B11167, 20, 29), ""Young"", ""Other""))"),"Other")</f>
        <v>Other</v>
      </c>
    </row>
    <row r="11168" hidden="1">
      <c r="A11168" s="40">
        <v>29430.0</v>
      </c>
      <c r="B11168" s="39">
        <f t="shared" si="1"/>
        <v>41</v>
      </c>
      <c r="C11168" s="39" t="str">
        <f>IFERROR(__xludf.DUMMYFUNCTION("IF(ISBETWEEN(B11168,60,69), ""Old"", IF(ISBETWEEN(B11168, 20, 29), ""Young"", ""Other""))"),"Other")</f>
        <v>Other</v>
      </c>
    </row>
    <row r="11169" hidden="1">
      <c r="A11169" s="40">
        <v>29431.0</v>
      </c>
      <c r="B11169" s="39">
        <f t="shared" si="1"/>
        <v>41</v>
      </c>
      <c r="C11169" s="39" t="str">
        <f>IFERROR(__xludf.DUMMYFUNCTION("IF(ISBETWEEN(B11169,60,69), ""Old"", IF(ISBETWEEN(B11169, 20, 29), ""Young"", ""Other""))"),"Other")</f>
        <v>Other</v>
      </c>
    </row>
    <row r="11170" hidden="1">
      <c r="A11170" s="40">
        <v>29432.0</v>
      </c>
      <c r="B11170" s="39">
        <f t="shared" si="1"/>
        <v>41</v>
      </c>
      <c r="C11170" s="39" t="str">
        <f>IFERROR(__xludf.DUMMYFUNCTION("IF(ISBETWEEN(B11170,60,69), ""Old"", IF(ISBETWEEN(B11170, 20, 29), ""Young"", ""Other""))"),"Other")</f>
        <v>Other</v>
      </c>
    </row>
    <row r="11171" hidden="1">
      <c r="A11171" s="40">
        <v>29433.0</v>
      </c>
      <c r="B11171" s="39">
        <f t="shared" si="1"/>
        <v>41</v>
      </c>
      <c r="C11171" s="39" t="str">
        <f>IFERROR(__xludf.DUMMYFUNCTION("IF(ISBETWEEN(B11171,60,69), ""Old"", IF(ISBETWEEN(B11171, 20, 29), ""Young"", ""Other""))"),"Other")</f>
        <v>Other</v>
      </c>
    </row>
    <row r="11172" hidden="1">
      <c r="A11172" s="40">
        <v>29434.0</v>
      </c>
      <c r="B11172" s="39">
        <f t="shared" si="1"/>
        <v>41</v>
      </c>
      <c r="C11172" s="39" t="str">
        <f>IFERROR(__xludf.DUMMYFUNCTION("IF(ISBETWEEN(B11172,60,69), ""Old"", IF(ISBETWEEN(B11172, 20, 29), ""Young"", ""Other""))"),"Other")</f>
        <v>Other</v>
      </c>
    </row>
    <row r="11173" hidden="1">
      <c r="A11173" s="40">
        <v>29435.0</v>
      </c>
      <c r="B11173" s="39">
        <f t="shared" si="1"/>
        <v>41</v>
      </c>
      <c r="C11173" s="39" t="str">
        <f>IFERROR(__xludf.DUMMYFUNCTION("IF(ISBETWEEN(B11173,60,69), ""Old"", IF(ISBETWEEN(B11173, 20, 29), ""Young"", ""Other""))"),"Other")</f>
        <v>Other</v>
      </c>
    </row>
    <row r="11174" hidden="1">
      <c r="A11174" s="40">
        <v>29436.0</v>
      </c>
      <c r="B11174" s="39">
        <f t="shared" si="1"/>
        <v>41</v>
      </c>
      <c r="C11174" s="39" t="str">
        <f>IFERROR(__xludf.DUMMYFUNCTION("IF(ISBETWEEN(B11174,60,69), ""Old"", IF(ISBETWEEN(B11174, 20, 29), ""Young"", ""Other""))"),"Other")</f>
        <v>Other</v>
      </c>
    </row>
    <row r="11175" hidden="1">
      <c r="A11175" s="40">
        <v>29437.0</v>
      </c>
      <c r="B11175" s="39">
        <f t="shared" si="1"/>
        <v>41</v>
      </c>
      <c r="C11175" s="39" t="str">
        <f>IFERROR(__xludf.DUMMYFUNCTION("IF(ISBETWEEN(B11175,60,69), ""Old"", IF(ISBETWEEN(B11175, 20, 29), ""Young"", ""Other""))"),"Other")</f>
        <v>Other</v>
      </c>
    </row>
    <row r="11176" hidden="1">
      <c r="A11176" s="40">
        <v>29438.0</v>
      </c>
      <c r="B11176" s="39">
        <f t="shared" si="1"/>
        <v>41</v>
      </c>
      <c r="C11176" s="39" t="str">
        <f>IFERROR(__xludf.DUMMYFUNCTION("IF(ISBETWEEN(B11176,60,69), ""Old"", IF(ISBETWEEN(B11176, 20, 29), ""Young"", ""Other""))"),"Other")</f>
        <v>Other</v>
      </c>
    </row>
    <row r="11177" hidden="1">
      <c r="A11177" s="40">
        <v>29439.0</v>
      </c>
      <c r="B11177" s="39">
        <f t="shared" si="1"/>
        <v>41</v>
      </c>
      <c r="C11177" s="39" t="str">
        <f>IFERROR(__xludf.DUMMYFUNCTION("IF(ISBETWEEN(B11177,60,69), ""Old"", IF(ISBETWEEN(B11177, 20, 29), ""Young"", ""Other""))"),"Other")</f>
        <v>Other</v>
      </c>
    </row>
    <row r="11178" hidden="1">
      <c r="A11178" s="40">
        <v>29440.0</v>
      </c>
      <c r="B11178" s="39">
        <f t="shared" si="1"/>
        <v>41</v>
      </c>
      <c r="C11178" s="39" t="str">
        <f>IFERROR(__xludf.DUMMYFUNCTION("IF(ISBETWEEN(B11178,60,69), ""Old"", IF(ISBETWEEN(B11178, 20, 29), ""Young"", ""Other""))"),"Other")</f>
        <v>Other</v>
      </c>
    </row>
    <row r="11179" hidden="1">
      <c r="A11179" s="40">
        <v>29441.0</v>
      </c>
      <c r="B11179" s="39">
        <f t="shared" si="1"/>
        <v>41</v>
      </c>
      <c r="C11179" s="39" t="str">
        <f>IFERROR(__xludf.DUMMYFUNCTION("IF(ISBETWEEN(B11179,60,69), ""Old"", IF(ISBETWEEN(B11179, 20, 29), ""Young"", ""Other""))"),"Other")</f>
        <v>Other</v>
      </c>
    </row>
    <row r="11180" hidden="1">
      <c r="A11180" s="40">
        <v>29442.0</v>
      </c>
      <c r="B11180" s="39">
        <f t="shared" si="1"/>
        <v>41</v>
      </c>
      <c r="C11180" s="39" t="str">
        <f>IFERROR(__xludf.DUMMYFUNCTION("IF(ISBETWEEN(B11180,60,69), ""Old"", IF(ISBETWEEN(B11180, 20, 29), ""Young"", ""Other""))"),"Other")</f>
        <v>Other</v>
      </c>
    </row>
    <row r="11181" hidden="1">
      <c r="A11181" s="40">
        <v>29443.0</v>
      </c>
      <c r="B11181" s="39">
        <f t="shared" si="1"/>
        <v>41</v>
      </c>
      <c r="C11181" s="39" t="str">
        <f>IFERROR(__xludf.DUMMYFUNCTION("IF(ISBETWEEN(B11181,60,69), ""Old"", IF(ISBETWEEN(B11181, 20, 29), ""Young"", ""Other""))"),"Other")</f>
        <v>Other</v>
      </c>
    </row>
    <row r="11182" hidden="1">
      <c r="A11182" s="40">
        <v>29444.0</v>
      </c>
      <c r="B11182" s="39">
        <f t="shared" si="1"/>
        <v>41</v>
      </c>
      <c r="C11182" s="39" t="str">
        <f>IFERROR(__xludf.DUMMYFUNCTION("IF(ISBETWEEN(B11182,60,69), ""Old"", IF(ISBETWEEN(B11182, 20, 29), ""Young"", ""Other""))"),"Other")</f>
        <v>Other</v>
      </c>
    </row>
    <row r="11183" hidden="1">
      <c r="A11183" s="40">
        <v>29445.0</v>
      </c>
      <c r="B11183" s="39">
        <f t="shared" si="1"/>
        <v>41</v>
      </c>
      <c r="C11183" s="39" t="str">
        <f>IFERROR(__xludf.DUMMYFUNCTION("IF(ISBETWEEN(B11183,60,69), ""Old"", IF(ISBETWEEN(B11183, 20, 29), ""Young"", ""Other""))"),"Other")</f>
        <v>Other</v>
      </c>
    </row>
    <row r="11184" hidden="1">
      <c r="A11184" s="40">
        <v>29446.0</v>
      </c>
      <c r="B11184" s="39">
        <f t="shared" si="1"/>
        <v>41</v>
      </c>
      <c r="C11184" s="39" t="str">
        <f>IFERROR(__xludf.DUMMYFUNCTION("IF(ISBETWEEN(B11184,60,69), ""Old"", IF(ISBETWEEN(B11184, 20, 29), ""Young"", ""Other""))"),"Other")</f>
        <v>Other</v>
      </c>
    </row>
    <row r="11185" hidden="1">
      <c r="A11185" s="40">
        <v>29447.0</v>
      </c>
      <c r="B11185" s="39">
        <f t="shared" si="1"/>
        <v>41</v>
      </c>
      <c r="C11185" s="39" t="str">
        <f>IFERROR(__xludf.DUMMYFUNCTION("IF(ISBETWEEN(B11185,60,69), ""Old"", IF(ISBETWEEN(B11185, 20, 29), ""Young"", ""Other""))"),"Other")</f>
        <v>Other</v>
      </c>
    </row>
    <row r="11186" hidden="1">
      <c r="A11186" s="40">
        <v>29448.0</v>
      </c>
      <c r="B11186" s="39">
        <f t="shared" si="1"/>
        <v>41</v>
      </c>
      <c r="C11186" s="39" t="str">
        <f>IFERROR(__xludf.DUMMYFUNCTION("IF(ISBETWEEN(B11186,60,69), ""Old"", IF(ISBETWEEN(B11186, 20, 29), ""Young"", ""Other""))"),"Other")</f>
        <v>Other</v>
      </c>
    </row>
    <row r="11187" hidden="1">
      <c r="A11187" s="40">
        <v>29449.0</v>
      </c>
      <c r="B11187" s="39">
        <f t="shared" si="1"/>
        <v>41</v>
      </c>
      <c r="C11187" s="39" t="str">
        <f>IFERROR(__xludf.DUMMYFUNCTION("IF(ISBETWEEN(B11187,60,69), ""Old"", IF(ISBETWEEN(B11187, 20, 29), ""Young"", ""Other""))"),"Other")</f>
        <v>Other</v>
      </c>
    </row>
    <row r="11188" hidden="1">
      <c r="A11188" s="40">
        <v>29450.0</v>
      </c>
      <c r="B11188" s="39">
        <f t="shared" si="1"/>
        <v>41</v>
      </c>
      <c r="C11188" s="39" t="str">
        <f>IFERROR(__xludf.DUMMYFUNCTION("IF(ISBETWEEN(B11188,60,69), ""Old"", IF(ISBETWEEN(B11188, 20, 29), ""Young"", ""Other""))"),"Other")</f>
        <v>Other</v>
      </c>
    </row>
    <row r="11189" hidden="1">
      <c r="A11189" s="40">
        <v>29451.0</v>
      </c>
      <c r="B11189" s="39">
        <f t="shared" si="1"/>
        <v>41</v>
      </c>
      <c r="C11189" s="39" t="str">
        <f>IFERROR(__xludf.DUMMYFUNCTION("IF(ISBETWEEN(B11189,60,69), ""Old"", IF(ISBETWEEN(B11189, 20, 29), ""Young"", ""Other""))"),"Other")</f>
        <v>Other</v>
      </c>
    </row>
    <row r="11190" hidden="1">
      <c r="A11190" s="40">
        <v>29452.0</v>
      </c>
      <c r="B11190" s="39">
        <f t="shared" si="1"/>
        <v>41</v>
      </c>
      <c r="C11190" s="39" t="str">
        <f>IFERROR(__xludf.DUMMYFUNCTION("IF(ISBETWEEN(B11190,60,69), ""Old"", IF(ISBETWEEN(B11190, 20, 29), ""Young"", ""Other""))"),"Other")</f>
        <v>Other</v>
      </c>
    </row>
    <row r="11191" hidden="1">
      <c r="A11191" s="40">
        <v>29453.0</v>
      </c>
      <c r="B11191" s="39">
        <f t="shared" si="1"/>
        <v>41</v>
      </c>
      <c r="C11191" s="39" t="str">
        <f>IFERROR(__xludf.DUMMYFUNCTION("IF(ISBETWEEN(B11191,60,69), ""Old"", IF(ISBETWEEN(B11191, 20, 29), ""Young"", ""Other""))"),"Other")</f>
        <v>Other</v>
      </c>
    </row>
    <row r="11192" hidden="1">
      <c r="A11192" s="40">
        <v>29454.0</v>
      </c>
      <c r="B11192" s="39">
        <f t="shared" si="1"/>
        <v>41</v>
      </c>
      <c r="C11192" s="39" t="str">
        <f>IFERROR(__xludf.DUMMYFUNCTION("IF(ISBETWEEN(B11192,60,69), ""Old"", IF(ISBETWEEN(B11192, 20, 29), ""Young"", ""Other""))"),"Other")</f>
        <v>Other</v>
      </c>
    </row>
    <row r="11193" hidden="1">
      <c r="A11193" s="40">
        <v>29455.0</v>
      </c>
      <c r="B11193" s="39">
        <f t="shared" si="1"/>
        <v>41</v>
      </c>
      <c r="C11193" s="39" t="str">
        <f>IFERROR(__xludf.DUMMYFUNCTION("IF(ISBETWEEN(B11193,60,69), ""Old"", IF(ISBETWEEN(B11193, 20, 29), ""Young"", ""Other""))"),"Other")</f>
        <v>Other</v>
      </c>
    </row>
    <row r="11194" hidden="1">
      <c r="A11194" s="40">
        <v>29456.0</v>
      </c>
      <c r="B11194" s="39">
        <f t="shared" si="1"/>
        <v>41</v>
      </c>
      <c r="C11194" s="39" t="str">
        <f>IFERROR(__xludf.DUMMYFUNCTION("IF(ISBETWEEN(B11194,60,69), ""Old"", IF(ISBETWEEN(B11194, 20, 29), ""Young"", ""Other""))"),"Other")</f>
        <v>Other</v>
      </c>
    </row>
    <row r="11195" hidden="1">
      <c r="A11195" s="40">
        <v>29457.0</v>
      </c>
      <c r="B11195" s="39">
        <f t="shared" si="1"/>
        <v>41</v>
      </c>
      <c r="C11195" s="39" t="str">
        <f>IFERROR(__xludf.DUMMYFUNCTION("IF(ISBETWEEN(B11195,60,69), ""Old"", IF(ISBETWEEN(B11195, 20, 29), ""Young"", ""Other""))"),"Other")</f>
        <v>Other</v>
      </c>
    </row>
    <row r="11196" hidden="1">
      <c r="A11196" s="40">
        <v>29458.0</v>
      </c>
      <c r="B11196" s="39">
        <f t="shared" si="1"/>
        <v>41</v>
      </c>
      <c r="C11196" s="39" t="str">
        <f>IFERROR(__xludf.DUMMYFUNCTION("IF(ISBETWEEN(B11196,60,69), ""Old"", IF(ISBETWEEN(B11196, 20, 29), ""Young"", ""Other""))"),"Other")</f>
        <v>Other</v>
      </c>
    </row>
    <row r="11197" hidden="1">
      <c r="A11197" s="40">
        <v>29459.0</v>
      </c>
      <c r="B11197" s="39">
        <f t="shared" si="1"/>
        <v>41</v>
      </c>
      <c r="C11197" s="39" t="str">
        <f>IFERROR(__xludf.DUMMYFUNCTION("IF(ISBETWEEN(B11197,60,69), ""Old"", IF(ISBETWEEN(B11197, 20, 29), ""Young"", ""Other""))"),"Other")</f>
        <v>Other</v>
      </c>
    </row>
    <row r="11198" hidden="1">
      <c r="A11198" s="40">
        <v>29460.0</v>
      </c>
      <c r="B11198" s="39">
        <f t="shared" si="1"/>
        <v>41</v>
      </c>
      <c r="C11198" s="39" t="str">
        <f>IFERROR(__xludf.DUMMYFUNCTION("IF(ISBETWEEN(B11198,60,69), ""Old"", IF(ISBETWEEN(B11198, 20, 29), ""Young"", ""Other""))"),"Other")</f>
        <v>Other</v>
      </c>
    </row>
    <row r="11199" hidden="1">
      <c r="A11199" s="40">
        <v>29461.0</v>
      </c>
      <c r="B11199" s="39">
        <f t="shared" si="1"/>
        <v>41</v>
      </c>
      <c r="C11199" s="39" t="str">
        <f>IFERROR(__xludf.DUMMYFUNCTION("IF(ISBETWEEN(B11199,60,69), ""Old"", IF(ISBETWEEN(B11199, 20, 29), ""Young"", ""Other""))"),"Other")</f>
        <v>Other</v>
      </c>
    </row>
    <row r="11200" hidden="1">
      <c r="A11200" s="40">
        <v>29462.0</v>
      </c>
      <c r="B11200" s="39">
        <f t="shared" si="1"/>
        <v>41</v>
      </c>
      <c r="C11200" s="39" t="str">
        <f>IFERROR(__xludf.DUMMYFUNCTION("IF(ISBETWEEN(B11200,60,69), ""Old"", IF(ISBETWEEN(B11200, 20, 29), ""Young"", ""Other""))"),"Other")</f>
        <v>Other</v>
      </c>
    </row>
    <row r="11201" hidden="1">
      <c r="A11201" s="40">
        <v>29463.0</v>
      </c>
      <c r="B11201" s="39">
        <f t="shared" si="1"/>
        <v>41</v>
      </c>
      <c r="C11201" s="39" t="str">
        <f>IFERROR(__xludf.DUMMYFUNCTION("IF(ISBETWEEN(B11201,60,69), ""Old"", IF(ISBETWEEN(B11201, 20, 29), ""Young"", ""Other""))"),"Other")</f>
        <v>Other</v>
      </c>
    </row>
    <row r="11202" hidden="1">
      <c r="A11202" s="40">
        <v>29464.0</v>
      </c>
      <c r="B11202" s="39">
        <f t="shared" si="1"/>
        <v>41</v>
      </c>
      <c r="C11202" s="39" t="str">
        <f>IFERROR(__xludf.DUMMYFUNCTION("IF(ISBETWEEN(B11202,60,69), ""Old"", IF(ISBETWEEN(B11202, 20, 29), ""Young"", ""Other""))"),"Other")</f>
        <v>Other</v>
      </c>
    </row>
    <row r="11203" hidden="1">
      <c r="A11203" s="40">
        <v>29465.0</v>
      </c>
      <c r="B11203" s="39">
        <f t="shared" si="1"/>
        <v>41</v>
      </c>
      <c r="C11203" s="39" t="str">
        <f>IFERROR(__xludf.DUMMYFUNCTION("IF(ISBETWEEN(B11203,60,69), ""Old"", IF(ISBETWEEN(B11203, 20, 29), ""Young"", ""Other""))"),"Other")</f>
        <v>Other</v>
      </c>
    </row>
    <row r="11204" hidden="1">
      <c r="A11204" s="40">
        <v>29466.0</v>
      </c>
      <c r="B11204" s="39">
        <f t="shared" si="1"/>
        <v>41</v>
      </c>
      <c r="C11204" s="39" t="str">
        <f>IFERROR(__xludf.DUMMYFUNCTION("IF(ISBETWEEN(B11204,60,69), ""Old"", IF(ISBETWEEN(B11204, 20, 29), ""Young"", ""Other""))"),"Other")</f>
        <v>Other</v>
      </c>
    </row>
    <row r="11205" hidden="1">
      <c r="A11205" s="40">
        <v>29467.0</v>
      </c>
      <c r="B11205" s="39">
        <f t="shared" si="1"/>
        <v>41</v>
      </c>
      <c r="C11205" s="39" t="str">
        <f>IFERROR(__xludf.DUMMYFUNCTION("IF(ISBETWEEN(B11205,60,69), ""Old"", IF(ISBETWEEN(B11205, 20, 29), ""Young"", ""Other""))"),"Other")</f>
        <v>Other</v>
      </c>
    </row>
    <row r="11206" hidden="1">
      <c r="A11206" s="40">
        <v>29468.0</v>
      </c>
      <c r="B11206" s="39">
        <f t="shared" si="1"/>
        <v>41</v>
      </c>
      <c r="C11206" s="39" t="str">
        <f>IFERROR(__xludf.DUMMYFUNCTION("IF(ISBETWEEN(B11206,60,69), ""Old"", IF(ISBETWEEN(B11206, 20, 29), ""Young"", ""Other""))"),"Other")</f>
        <v>Other</v>
      </c>
    </row>
    <row r="11207" hidden="1">
      <c r="A11207" s="40">
        <v>29469.0</v>
      </c>
      <c r="B11207" s="39">
        <f t="shared" si="1"/>
        <v>41</v>
      </c>
      <c r="C11207" s="39" t="str">
        <f>IFERROR(__xludf.DUMMYFUNCTION("IF(ISBETWEEN(B11207,60,69), ""Old"", IF(ISBETWEEN(B11207, 20, 29), ""Young"", ""Other""))"),"Other")</f>
        <v>Other</v>
      </c>
    </row>
    <row r="11208" hidden="1">
      <c r="A11208" s="40">
        <v>29470.0</v>
      </c>
      <c r="B11208" s="39">
        <f t="shared" si="1"/>
        <v>41</v>
      </c>
      <c r="C11208" s="39" t="str">
        <f>IFERROR(__xludf.DUMMYFUNCTION("IF(ISBETWEEN(B11208,60,69), ""Old"", IF(ISBETWEEN(B11208, 20, 29), ""Young"", ""Other""))"),"Other")</f>
        <v>Other</v>
      </c>
    </row>
    <row r="11209" hidden="1">
      <c r="A11209" s="40">
        <v>29471.0</v>
      </c>
      <c r="B11209" s="39">
        <f t="shared" si="1"/>
        <v>41</v>
      </c>
      <c r="C11209" s="39" t="str">
        <f>IFERROR(__xludf.DUMMYFUNCTION("IF(ISBETWEEN(B11209,60,69), ""Old"", IF(ISBETWEEN(B11209, 20, 29), ""Young"", ""Other""))"),"Other")</f>
        <v>Other</v>
      </c>
    </row>
    <row r="11210" hidden="1">
      <c r="A11210" s="40">
        <v>29472.0</v>
      </c>
      <c r="B11210" s="39">
        <f t="shared" si="1"/>
        <v>41</v>
      </c>
      <c r="C11210" s="39" t="str">
        <f>IFERROR(__xludf.DUMMYFUNCTION("IF(ISBETWEEN(B11210,60,69), ""Old"", IF(ISBETWEEN(B11210, 20, 29), ""Young"", ""Other""))"),"Other")</f>
        <v>Other</v>
      </c>
    </row>
    <row r="11211" hidden="1">
      <c r="A11211" s="40">
        <v>29473.0</v>
      </c>
      <c r="B11211" s="39">
        <f t="shared" si="1"/>
        <v>41</v>
      </c>
      <c r="C11211" s="39" t="str">
        <f>IFERROR(__xludf.DUMMYFUNCTION("IF(ISBETWEEN(B11211,60,69), ""Old"", IF(ISBETWEEN(B11211, 20, 29), ""Young"", ""Other""))"),"Other")</f>
        <v>Other</v>
      </c>
    </row>
    <row r="11212" hidden="1">
      <c r="A11212" s="40">
        <v>29474.0</v>
      </c>
      <c r="B11212" s="39">
        <f t="shared" si="1"/>
        <v>41</v>
      </c>
      <c r="C11212" s="39" t="str">
        <f>IFERROR(__xludf.DUMMYFUNCTION("IF(ISBETWEEN(B11212,60,69), ""Old"", IF(ISBETWEEN(B11212, 20, 29), ""Young"", ""Other""))"),"Other")</f>
        <v>Other</v>
      </c>
    </row>
    <row r="11213" hidden="1">
      <c r="A11213" s="40">
        <v>29475.0</v>
      </c>
      <c r="B11213" s="39">
        <f t="shared" si="1"/>
        <v>41</v>
      </c>
      <c r="C11213" s="39" t="str">
        <f>IFERROR(__xludf.DUMMYFUNCTION("IF(ISBETWEEN(B11213,60,69), ""Old"", IF(ISBETWEEN(B11213, 20, 29), ""Young"", ""Other""))"),"Other")</f>
        <v>Other</v>
      </c>
    </row>
    <row r="11214" hidden="1">
      <c r="A11214" s="40">
        <v>29476.0</v>
      </c>
      <c r="B11214" s="39">
        <f t="shared" si="1"/>
        <v>41</v>
      </c>
      <c r="C11214" s="39" t="str">
        <f>IFERROR(__xludf.DUMMYFUNCTION("IF(ISBETWEEN(B11214,60,69), ""Old"", IF(ISBETWEEN(B11214, 20, 29), ""Young"", ""Other""))"),"Other")</f>
        <v>Other</v>
      </c>
    </row>
    <row r="11215" hidden="1">
      <c r="A11215" s="40">
        <v>29477.0</v>
      </c>
      <c r="B11215" s="39">
        <f t="shared" si="1"/>
        <v>41</v>
      </c>
      <c r="C11215" s="39" t="str">
        <f>IFERROR(__xludf.DUMMYFUNCTION("IF(ISBETWEEN(B11215,60,69), ""Old"", IF(ISBETWEEN(B11215, 20, 29), ""Young"", ""Other""))"),"Other")</f>
        <v>Other</v>
      </c>
    </row>
    <row r="11216" hidden="1">
      <c r="A11216" s="40">
        <v>29478.0</v>
      </c>
      <c r="B11216" s="39">
        <f t="shared" si="1"/>
        <v>41</v>
      </c>
      <c r="C11216" s="39" t="str">
        <f>IFERROR(__xludf.DUMMYFUNCTION("IF(ISBETWEEN(B11216,60,69), ""Old"", IF(ISBETWEEN(B11216, 20, 29), ""Young"", ""Other""))"),"Other")</f>
        <v>Other</v>
      </c>
    </row>
    <row r="11217" hidden="1">
      <c r="A11217" s="40">
        <v>29479.0</v>
      </c>
      <c r="B11217" s="39">
        <f t="shared" si="1"/>
        <v>41</v>
      </c>
      <c r="C11217" s="39" t="str">
        <f>IFERROR(__xludf.DUMMYFUNCTION("IF(ISBETWEEN(B11217,60,69), ""Old"", IF(ISBETWEEN(B11217, 20, 29), ""Young"", ""Other""))"),"Other")</f>
        <v>Other</v>
      </c>
    </row>
    <row r="11218" hidden="1">
      <c r="A11218" s="40">
        <v>29480.0</v>
      </c>
      <c r="B11218" s="39">
        <f t="shared" si="1"/>
        <v>41</v>
      </c>
      <c r="C11218" s="39" t="str">
        <f>IFERROR(__xludf.DUMMYFUNCTION("IF(ISBETWEEN(B11218,60,69), ""Old"", IF(ISBETWEEN(B11218, 20, 29), ""Young"", ""Other""))"),"Other")</f>
        <v>Other</v>
      </c>
    </row>
    <row r="11219" hidden="1">
      <c r="A11219" s="40">
        <v>29481.0</v>
      </c>
      <c r="B11219" s="39">
        <f t="shared" si="1"/>
        <v>41</v>
      </c>
      <c r="C11219" s="39" t="str">
        <f>IFERROR(__xludf.DUMMYFUNCTION("IF(ISBETWEEN(B11219,60,69), ""Old"", IF(ISBETWEEN(B11219, 20, 29), ""Young"", ""Other""))"),"Other")</f>
        <v>Other</v>
      </c>
    </row>
    <row r="11220" hidden="1">
      <c r="A11220" s="40">
        <v>29482.0</v>
      </c>
      <c r="B11220" s="39">
        <f t="shared" si="1"/>
        <v>41</v>
      </c>
      <c r="C11220" s="39" t="str">
        <f>IFERROR(__xludf.DUMMYFUNCTION("IF(ISBETWEEN(B11220,60,69), ""Old"", IF(ISBETWEEN(B11220, 20, 29), ""Young"", ""Other""))"),"Other")</f>
        <v>Other</v>
      </c>
    </row>
    <row r="11221" hidden="1">
      <c r="A11221" s="40">
        <v>29483.0</v>
      </c>
      <c r="B11221" s="39">
        <f t="shared" si="1"/>
        <v>41</v>
      </c>
      <c r="C11221" s="39" t="str">
        <f>IFERROR(__xludf.DUMMYFUNCTION("IF(ISBETWEEN(B11221,60,69), ""Old"", IF(ISBETWEEN(B11221, 20, 29), ""Young"", ""Other""))"),"Other")</f>
        <v>Other</v>
      </c>
    </row>
    <row r="11222" hidden="1">
      <c r="A11222" s="40">
        <v>29484.0</v>
      </c>
      <c r="B11222" s="39">
        <f t="shared" si="1"/>
        <v>41</v>
      </c>
      <c r="C11222" s="39" t="str">
        <f>IFERROR(__xludf.DUMMYFUNCTION("IF(ISBETWEEN(B11222,60,69), ""Old"", IF(ISBETWEEN(B11222, 20, 29), ""Young"", ""Other""))"),"Other")</f>
        <v>Other</v>
      </c>
    </row>
    <row r="11223" hidden="1">
      <c r="A11223" s="40">
        <v>29485.0</v>
      </c>
      <c r="B11223" s="39">
        <f t="shared" si="1"/>
        <v>41</v>
      </c>
      <c r="C11223" s="39" t="str">
        <f>IFERROR(__xludf.DUMMYFUNCTION("IF(ISBETWEEN(B11223,60,69), ""Old"", IF(ISBETWEEN(B11223, 20, 29), ""Young"", ""Other""))"),"Other")</f>
        <v>Other</v>
      </c>
    </row>
    <row r="11224" hidden="1">
      <c r="A11224" s="40">
        <v>29486.0</v>
      </c>
      <c r="B11224" s="39">
        <f t="shared" si="1"/>
        <v>41</v>
      </c>
      <c r="C11224" s="39" t="str">
        <f>IFERROR(__xludf.DUMMYFUNCTION("IF(ISBETWEEN(B11224,60,69), ""Old"", IF(ISBETWEEN(B11224, 20, 29), ""Young"", ""Other""))"),"Other")</f>
        <v>Other</v>
      </c>
    </row>
    <row r="11225" hidden="1">
      <c r="A11225" s="40">
        <v>29487.0</v>
      </c>
      <c r="B11225" s="39">
        <f t="shared" si="1"/>
        <v>41</v>
      </c>
      <c r="C11225" s="39" t="str">
        <f>IFERROR(__xludf.DUMMYFUNCTION("IF(ISBETWEEN(B11225,60,69), ""Old"", IF(ISBETWEEN(B11225, 20, 29), ""Young"", ""Other""))"),"Other")</f>
        <v>Other</v>
      </c>
    </row>
    <row r="11226" hidden="1">
      <c r="A11226" s="40">
        <v>29488.0</v>
      </c>
      <c r="B11226" s="39">
        <f t="shared" si="1"/>
        <v>41</v>
      </c>
      <c r="C11226" s="39" t="str">
        <f>IFERROR(__xludf.DUMMYFUNCTION("IF(ISBETWEEN(B11226,60,69), ""Old"", IF(ISBETWEEN(B11226, 20, 29), ""Young"", ""Other""))"),"Other")</f>
        <v>Other</v>
      </c>
    </row>
    <row r="11227" hidden="1">
      <c r="A11227" s="40">
        <v>29489.0</v>
      </c>
      <c r="B11227" s="39">
        <f t="shared" si="1"/>
        <v>41</v>
      </c>
      <c r="C11227" s="39" t="str">
        <f>IFERROR(__xludf.DUMMYFUNCTION("IF(ISBETWEEN(B11227,60,69), ""Old"", IF(ISBETWEEN(B11227, 20, 29), ""Young"", ""Other""))"),"Other")</f>
        <v>Other</v>
      </c>
    </row>
    <row r="11228" hidden="1">
      <c r="A11228" s="40">
        <v>29490.0</v>
      </c>
      <c r="B11228" s="39">
        <f t="shared" si="1"/>
        <v>41</v>
      </c>
      <c r="C11228" s="39" t="str">
        <f>IFERROR(__xludf.DUMMYFUNCTION("IF(ISBETWEEN(B11228,60,69), ""Old"", IF(ISBETWEEN(B11228, 20, 29), ""Young"", ""Other""))"),"Other")</f>
        <v>Other</v>
      </c>
    </row>
    <row r="11229" hidden="1">
      <c r="A11229" s="40">
        <v>29491.0</v>
      </c>
      <c r="B11229" s="39">
        <f t="shared" si="1"/>
        <v>41</v>
      </c>
      <c r="C11229" s="39" t="str">
        <f>IFERROR(__xludf.DUMMYFUNCTION("IF(ISBETWEEN(B11229,60,69), ""Old"", IF(ISBETWEEN(B11229, 20, 29), ""Young"", ""Other""))"),"Other")</f>
        <v>Other</v>
      </c>
    </row>
    <row r="11230" hidden="1">
      <c r="A11230" s="40">
        <v>29492.0</v>
      </c>
      <c r="B11230" s="39">
        <f t="shared" si="1"/>
        <v>41</v>
      </c>
      <c r="C11230" s="39" t="str">
        <f>IFERROR(__xludf.DUMMYFUNCTION("IF(ISBETWEEN(B11230,60,69), ""Old"", IF(ISBETWEEN(B11230, 20, 29), ""Young"", ""Other""))"),"Other")</f>
        <v>Other</v>
      </c>
    </row>
    <row r="11231" hidden="1">
      <c r="A11231" s="40">
        <v>29493.0</v>
      </c>
      <c r="B11231" s="39">
        <f t="shared" si="1"/>
        <v>41</v>
      </c>
      <c r="C11231" s="39" t="str">
        <f>IFERROR(__xludf.DUMMYFUNCTION("IF(ISBETWEEN(B11231,60,69), ""Old"", IF(ISBETWEEN(B11231, 20, 29), ""Young"", ""Other""))"),"Other")</f>
        <v>Other</v>
      </c>
    </row>
    <row r="11232" hidden="1">
      <c r="A11232" s="40">
        <v>29494.0</v>
      </c>
      <c r="B11232" s="39">
        <f t="shared" si="1"/>
        <v>41</v>
      </c>
      <c r="C11232" s="39" t="str">
        <f>IFERROR(__xludf.DUMMYFUNCTION("IF(ISBETWEEN(B11232,60,69), ""Old"", IF(ISBETWEEN(B11232, 20, 29), ""Young"", ""Other""))"),"Other")</f>
        <v>Other</v>
      </c>
    </row>
    <row r="11233" hidden="1">
      <c r="A11233" s="40">
        <v>29495.0</v>
      </c>
      <c r="B11233" s="39">
        <f t="shared" si="1"/>
        <v>41</v>
      </c>
      <c r="C11233" s="39" t="str">
        <f>IFERROR(__xludf.DUMMYFUNCTION("IF(ISBETWEEN(B11233,60,69), ""Old"", IF(ISBETWEEN(B11233, 20, 29), ""Young"", ""Other""))"),"Other")</f>
        <v>Other</v>
      </c>
    </row>
    <row r="11234" hidden="1">
      <c r="A11234" s="40">
        <v>29496.0</v>
      </c>
      <c r="B11234" s="39">
        <f t="shared" si="1"/>
        <v>41</v>
      </c>
      <c r="C11234" s="39" t="str">
        <f>IFERROR(__xludf.DUMMYFUNCTION("IF(ISBETWEEN(B11234,60,69), ""Old"", IF(ISBETWEEN(B11234, 20, 29), ""Young"", ""Other""))"),"Other")</f>
        <v>Other</v>
      </c>
    </row>
    <row r="11235" hidden="1">
      <c r="A11235" s="40">
        <v>29497.0</v>
      </c>
      <c r="B11235" s="39">
        <f t="shared" si="1"/>
        <v>41</v>
      </c>
      <c r="C11235" s="39" t="str">
        <f>IFERROR(__xludf.DUMMYFUNCTION("IF(ISBETWEEN(B11235,60,69), ""Old"", IF(ISBETWEEN(B11235, 20, 29), ""Young"", ""Other""))"),"Other")</f>
        <v>Other</v>
      </c>
    </row>
    <row r="11236" hidden="1">
      <c r="A11236" s="40">
        <v>29498.0</v>
      </c>
      <c r="B11236" s="39">
        <f t="shared" si="1"/>
        <v>41</v>
      </c>
      <c r="C11236" s="39" t="str">
        <f>IFERROR(__xludf.DUMMYFUNCTION("IF(ISBETWEEN(B11236,60,69), ""Old"", IF(ISBETWEEN(B11236, 20, 29), ""Young"", ""Other""))"),"Other")</f>
        <v>Other</v>
      </c>
    </row>
    <row r="11237" hidden="1">
      <c r="A11237" s="40">
        <v>29499.0</v>
      </c>
      <c r="B11237" s="39">
        <f t="shared" si="1"/>
        <v>41</v>
      </c>
      <c r="C11237" s="39" t="str">
        <f>IFERROR(__xludf.DUMMYFUNCTION("IF(ISBETWEEN(B11237,60,69), ""Old"", IF(ISBETWEEN(B11237, 20, 29), ""Young"", ""Other""))"),"Other")</f>
        <v>Other</v>
      </c>
    </row>
    <row r="11238" hidden="1">
      <c r="A11238" s="40">
        <v>29500.0</v>
      </c>
      <c r="B11238" s="39">
        <f t="shared" si="1"/>
        <v>41</v>
      </c>
      <c r="C11238" s="39" t="str">
        <f>IFERROR(__xludf.DUMMYFUNCTION("IF(ISBETWEEN(B11238,60,69), ""Old"", IF(ISBETWEEN(B11238, 20, 29), ""Young"", ""Other""))"),"Other")</f>
        <v>Other</v>
      </c>
    </row>
    <row r="11239" hidden="1">
      <c r="A11239" s="40">
        <v>29501.0</v>
      </c>
      <c r="B11239" s="39">
        <f t="shared" si="1"/>
        <v>41</v>
      </c>
      <c r="C11239" s="39" t="str">
        <f>IFERROR(__xludf.DUMMYFUNCTION("IF(ISBETWEEN(B11239,60,69), ""Old"", IF(ISBETWEEN(B11239, 20, 29), ""Young"", ""Other""))"),"Other")</f>
        <v>Other</v>
      </c>
    </row>
    <row r="11240" hidden="1">
      <c r="A11240" s="40">
        <v>29502.0</v>
      </c>
      <c r="B11240" s="39">
        <f t="shared" si="1"/>
        <v>41</v>
      </c>
      <c r="C11240" s="39" t="str">
        <f>IFERROR(__xludf.DUMMYFUNCTION("IF(ISBETWEEN(B11240,60,69), ""Old"", IF(ISBETWEEN(B11240, 20, 29), ""Young"", ""Other""))"),"Other")</f>
        <v>Other</v>
      </c>
    </row>
    <row r="11241" hidden="1">
      <c r="A11241" s="40">
        <v>29503.0</v>
      </c>
      <c r="B11241" s="39">
        <f t="shared" si="1"/>
        <v>41</v>
      </c>
      <c r="C11241" s="39" t="str">
        <f>IFERROR(__xludf.DUMMYFUNCTION("IF(ISBETWEEN(B11241,60,69), ""Old"", IF(ISBETWEEN(B11241, 20, 29), ""Young"", ""Other""))"),"Other")</f>
        <v>Other</v>
      </c>
    </row>
    <row r="11242" hidden="1">
      <c r="A11242" s="40">
        <v>29504.0</v>
      </c>
      <c r="B11242" s="39">
        <f t="shared" si="1"/>
        <v>41</v>
      </c>
      <c r="C11242" s="39" t="str">
        <f>IFERROR(__xludf.DUMMYFUNCTION("IF(ISBETWEEN(B11242,60,69), ""Old"", IF(ISBETWEEN(B11242, 20, 29), ""Young"", ""Other""))"),"Other")</f>
        <v>Other</v>
      </c>
    </row>
    <row r="11243" hidden="1">
      <c r="A11243" s="40">
        <v>29505.0</v>
      </c>
      <c r="B11243" s="39">
        <f t="shared" si="1"/>
        <v>41</v>
      </c>
      <c r="C11243" s="39" t="str">
        <f>IFERROR(__xludf.DUMMYFUNCTION("IF(ISBETWEEN(B11243,60,69), ""Old"", IF(ISBETWEEN(B11243, 20, 29), ""Young"", ""Other""))"),"Other")</f>
        <v>Other</v>
      </c>
    </row>
    <row r="11244" hidden="1">
      <c r="A11244" s="40">
        <v>29506.0</v>
      </c>
      <c r="B11244" s="39">
        <f t="shared" si="1"/>
        <v>41</v>
      </c>
      <c r="C11244" s="39" t="str">
        <f>IFERROR(__xludf.DUMMYFUNCTION("IF(ISBETWEEN(B11244,60,69), ""Old"", IF(ISBETWEEN(B11244, 20, 29), ""Young"", ""Other""))"),"Other")</f>
        <v>Other</v>
      </c>
    </row>
    <row r="11245" hidden="1">
      <c r="A11245" s="40">
        <v>29507.0</v>
      </c>
      <c r="B11245" s="39">
        <f t="shared" si="1"/>
        <v>41</v>
      </c>
      <c r="C11245" s="39" t="str">
        <f>IFERROR(__xludf.DUMMYFUNCTION("IF(ISBETWEEN(B11245,60,69), ""Old"", IF(ISBETWEEN(B11245, 20, 29), ""Young"", ""Other""))"),"Other")</f>
        <v>Other</v>
      </c>
    </row>
    <row r="11246" hidden="1">
      <c r="A11246" s="40">
        <v>29508.0</v>
      </c>
      <c r="B11246" s="39">
        <f t="shared" si="1"/>
        <v>41</v>
      </c>
      <c r="C11246" s="39" t="str">
        <f>IFERROR(__xludf.DUMMYFUNCTION("IF(ISBETWEEN(B11246,60,69), ""Old"", IF(ISBETWEEN(B11246, 20, 29), ""Young"", ""Other""))"),"Other")</f>
        <v>Other</v>
      </c>
    </row>
    <row r="11247" hidden="1">
      <c r="A11247" s="40">
        <v>29509.0</v>
      </c>
      <c r="B11247" s="39">
        <f t="shared" si="1"/>
        <v>41</v>
      </c>
      <c r="C11247" s="39" t="str">
        <f>IFERROR(__xludf.DUMMYFUNCTION("IF(ISBETWEEN(B11247,60,69), ""Old"", IF(ISBETWEEN(B11247, 20, 29), ""Young"", ""Other""))"),"Other")</f>
        <v>Other</v>
      </c>
    </row>
    <row r="11248" hidden="1">
      <c r="A11248" s="40">
        <v>29510.0</v>
      </c>
      <c r="B11248" s="39">
        <f t="shared" si="1"/>
        <v>41</v>
      </c>
      <c r="C11248" s="39" t="str">
        <f>IFERROR(__xludf.DUMMYFUNCTION("IF(ISBETWEEN(B11248,60,69), ""Old"", IF(ISBETWEEN(B11248, 20, 29), ""Young"", ""Other""))"),"Other")</f>
        <v>Other</v>
      </c>
    </row>
    <row r="11249" hidden="1">
      <c r="A11249" s="40">
        <v>29511.0</v>
      </c>
      <c r="B11249" s="39">
        <f t="shared" si="1"/>
        <v>41</v>
      </c>
      <c r="C11249" s="39" t="str">
        <f>IFERROR(__xludf.DUMMYFUNCTION("IF(ISBETWEEN(B11249,60,69), ""Old"", IF(ISBETWEEN(B11249, 20, 29), ""Young"", ""Other""))"),"Other")</f>
        <v>Other</v>
      </c>
    </row>
    <row r="11250" hidden="1">
      <c r="A11250" s="40">
        <v>29512.0</v>
      </c>
      <c r="B11250" s="39">
        <f t="shared" si="1"/>
        <v>41</v>
      </c>
      <c r="C11250" s="39" t="str">
        <f>IFERROR(__xludf.DUMMYFUNCTION("IF(ISBETWEEN(B11250,60,69), ""Old"", IF(ISBETWEEN(B11250, 20, 29), ""Young"", ""Other""))"),"Other")</f>
        <v>Other</v>
      </c>
    </row>
    <row r="11251" hidden="1">
      <c r="A11251" s="40">
        <v>29513.0</v>
      </c>
      <c r="B11251" s="39">
        <f t="shared" si="1"/>
        <v>41</v>
      </c>
      <c r="C11251" s="39" t="str">
        <f>IFERROR(__xludf.DUMMYFUNCTION("IF(ISBETWEEN(B11251,60,69), ""Old"", IF(ISBETWEEN(B11251, 20, 29), ""Young"", ""Other""))"),"Other")</f>
        <v>Other</v>
      </c>
    </row>
    <row r="11252" hidden="1">
      <c r="A11252" s="40">
        <v>29514.0</v>
      </c>
      <c r="B11252" s="39">
        <f t="shared" si="1"/>
        <v>41</v>
      </c>
      <c r="C11252" s="39" t="str">
        <f>IFERROR(__xludf.DUMMYFUNCTION("IF(ISBETWEEN(B11252,60,69), ""Old"", IF(ISBETWEEN(B11252, 20, 29), ""Young"", ""Other""))"),"Other")</f>
        <v>Other</v>
      </c>
    </row>
    <row r="11253" hidden="1">
      <c r="A11253" s="40">
        <v>29515.0</v>
      </c>
      <c r="B11253" s="39">
        <f t="shared" si="1"/>
        <v>41</v>
      </c>
      <c r="C11253" s="39" t="str">
        <f>IFERROR(__xludf.DUMMYFUNCTION("IF(ISBETWEEN(B11253,60,69), ""Old"", IF(ISBETWEEN(B11253, 20, 29), ""Young"", ""Other""))"),"Other")</f>
        <v>Other</v>
      </c>
    </row>
    <row r="11254" hidden="1">
      <c r="A11254" s="40">
        <v>29516.0</v>
      </c>
      <c r="B11254" s="39">
        <f t="shared" si="1"/>
        <v>41</v>
      </c>
      <c r="C11254" s="39" t="str">
        <f>IFERROR(__xludf.DUMMYFUNCTION("IF(ISBETWEEN(B11254,60,69), ""Old"", IF(ISBETWEEN(B11254, 20, 29), ""Young"", ""Other""))"),"Other")</f>
        <v>Other</v>
      </c>
    </row>
    <row r="11255" hidden="1">
      <c r="A11255" s="40">
        <v>29517.0</v>
      </c>
      <c r="B11255" s="39">
        <f t="shared" si="1"/>
        <v>41</v>
      </c>
      <c r="C11255" s="39" t="str">
        <f>IFERROR(__xludf.DUMMYFUNCTION("IF(ISBETWEEN(B11255,60,69), ""Old"", IF(ISBETWEEN(B11255, 20, 29), ""Young"", ""Other""))"),"Other")</f>
        <v>Other</v>
      </c>
    </row>
    <row r="11256" hidden="1">
      <c r="A11256" s="40">
        <v>29518.0</v>
      </c>
      <c r="B11256" s="39">
        <f t="shared" si="1"/>
        <v>41</v>
      </c>
      <c r="C11256" s="39" t="str">
        <f>IFERROR(__xludf.DUMMYFUNCTION("IF(ISBETWEEN(B11256,60,69), ""Old"", IF(ISBETWEEN(B11256, 20, 29), ""Young"", ""Other""))"),"Other")</f>
        <v>Other</v>
      </c>
    </row>
    <row r="11257" hidden="1">
      <c r="A11257" s="40">
        <v>29519.0</v>
      </c>
      <c r="B11257" s="39">
        <f t="shared" si="1"/>
        <v>41</v>
      </c>
      <c r="C11257" s="39" t="str">
        <f>IFERROR(__xludf.DUMMYFUNCTION("IF(ISBETWEEN(B11257,60,69), ""Old"", IF(ISBETWEEN(B11257, 20, 29), ""Young"", ""Other""))"),"Other")</f>
        <v>Other</v>
      </c>
    </row>
    <row r="11258" hidden="1">
      <c r="A11258" s="40">
        <v>29520.0</v>
      </c>
      <c r="B11258" s="39">
        <f t="shared" si="1"/>
        <v>41</v>
      </c>
      <c r="C11258" s="39" t="str">
        <f>IFERROR(__xludf.DUMMYFUNCTION("IF(ISBETWEEN(B11258,60,69), ""Old"", IF(ISBETWEEN(B11258, 20, 29), ""Young"", ""Other""))"),"Other")</f>
        <v>Other</v>
      </c>
    </row>
    <row r="11259" hidden="1">
      <c r="A11259" s="40">
        <v>29521.0</v>
      </c>
      <c r="B11259" s="39">
        <f t="shared" si="1"/>
        <v>41</v>
      </c>
      <c r="C11259" s="39" t="str">
        <f>IFERROR(__xludf.DUMMYFUNCTION("IF(ISBETWEEN(B11259,60,69), ""Old"", IF(ISBETWEEN(B11259, 20, 29), ""Young"", ""Other""))"),"Other")</f>
        <v>Other</v>
      </c>
    </row>
    <row r="11260" hidden="1">
      <c r="A11260" s="40">
        <v>29522.0</v>
      </c>
      <c r="B11260" s="39">
        <f t="shared" si="1"/>
        <v>41</v>
      </c>
      <c r="C11260" s="39" t="str">
        <f>IFERROR(__xludf.DUMMYFUNCTION("IF(ISBETWEEN(B11260,60,69), ""Old"", IF(ISBETWEEN(B11260, 20, 29), ""Young"", ""Other""))"),"Other")</f>
        <v>Other</v>
      </c>
    </row>
    <row r="11261" hidden="1">
      <c r="A11261" s="40">
        <v>29523.0</v>
      </c>
      <c r="B11261" s="39">
        <f t="shared" si="1"/>
        <v>41</v>
      </c>
      <c r="C11261" s="39" t="str">
        <f>IFERROR(__xludf.DUMMYFUNCTION("IF(ISBETWEEN(B11261,60,69), ""Old"", IF(ISBETWEEN(B11261, 20, 29), ""Young"", ""Other""))"),"Other")</f>
        <v>Other</v>
      </c>
    </row>
    <row r="11262" hidden="1">
      <c r="A11262" s="40">
        <v>29524.0</v>
      </c>
      <c r="B11262" s="39">
        <f t="shared" si="1"/>
        <v>41</v>
      </c>
      <c r="C11262" s="39" t="str">
        <f>IFERROR(__xludf.DUMMYFUNCTION("IF(ISBETWEEN(B11262,60,69), ""Old"", IF(ISBETWEEN(B11262, 20, 29), ""Young"", ""Other""))"),"Other")</f>
        <v>Other</v>
      </c>
    </row>
    <row r="11263" hidden="1">
      <c r="A11263" s="40">
        <v>29525.0</v>
      </c>
      <c r="B11263" s="39">
        <f t="shared" si="1"/>
        <v>41</v>
      </c>
      <c r="C11263" s="39" t="str">
        <f>IFERROR(__xludf.DUMMYFUNCTION("IF(ISBETWEEN(B11263,60,69), ""Old"", IF(ISBETWEEN(B11263, 20, 29), ""Young"", ""Other""))"),"Other")</f>
        <v>Other</v>
      </c>
    </row>
    <row r="11264" hidden="1">
      <c r="A11264" s="40">
        <v>29526.0</v>
      </c>
      <c r="B11264" s="39">
        <f t="shared" si="1"/>
        <v>41</v>
      </c>
      <c r="C11264" s="39" t="str">
        <f>IFERROR(__xludf.DUMMYFUNCTION("IF(ISBETWEEN(B11264,60,69), ""Old"", IF(ISBETWEEN(B11264, 20, 29), ""Young"", ""Other""))"),"Other")</f>
        <v>Other</v>
      </c>
    </row>
    <row r="11265" hidden="1">
      <c r="A11265" s="40">
        <v>29527.0</v>
      </c>
      <c r="B11265" s="39">
        <f t="shared" si="1"/>
        <v>41</v>
      </c>
      <c r="C11265" s="39" t="str">
        <f>IFERROR(__xludf.DUMMYFUNCTION("IF(ISBETWEEN(B11265,60,69), ""Old"", IF(ISBETWEEN(B11265, 20, 29), ""Young"", ""Other""))"),"Other")</f>
        <v>Other</v>
      </c>
    </row>
    <row r="11266" hidden="1">
      <c r="A11266" s="40">
        <v>29528.0</v>
      </c>
      <c r="B11266" s="39">
        <f t="shared" si="1"/>
        <v>41</v>
      </c>
      <c r="C11266" s="39" t="str">
        <f>IFERROR(__xludf.DUMMYFUNCTION("IF(ISBETWEEN(B11266,60,69), ""Old"", IF(ISBETWEEN(B11266, 20, 29), ""Young"", ""Other""))"),"Other")</f>
        <v>Other</v>
      </c>
    </row>
    <row r="11267" hidden="1">
      <c r="A11267" s="40">
        <v>29529.0</v>
      </c>
      <c r="B11267" s="39">
        <f t="shared" si="1"/>
        <v>41</v>
      </c>
      <c r="C11267" s="39" t="str">
        <f>IFERROR(__xludf.DUMMYFUNCTION("IF(ISBETWEEN(B11267,60,69), ""Old"", IF(ISBETWEEN(B11267, 20, 29), ""Young"", ""Other""))"),"Other")</f>
        <v>Other</v>
      </c>
    </row>
    <row r="11268" hidden="1">
      <c r="A11268" s="40">
        <v>29530.0</v>
      </c>
      <c r="B11268" s="39">
        <f t="shared" si="1"/>
        <v>41</v>
      </c>
      <c r="C11268" s="39" t="str">
        <f>IFERROR(__xludf.DUMMYFUNCTION("IF(ISBETWEEN(B11268,60,69), ""Old"", IF(ISBETWEEN(B11268, 20, 29), ""Young"", ""Other""))"),"Other")</f>
        <v>Other</v>
      </c>
    </row>
    <row r="11269" hidden="1">
      <c r="A11269" s="40">
        <v>29531.0</v>
      </c>
      <c r="B11269" s="39">
        <f t="shared" si="1"/>
        <v>41</v>
      </c>
      <c r="C11269" s="39" t="str">
        <f>IFERROR(__xludf.DUMMYFUNCTION("IF(ISBETWEEN(B11269,60,69), ""Old"", IF(ISBETWEEN(B11269, 20, 29), ""Young"", ""Other""))"),"Other")</f>
        <v>Other</v>
      </c>
    </row>
    <row r="11270" hidden="1">
      <c r="A11270" s="40">
        <v>29532.0</v>
      </c>
      <c r="B11270" s="39">
        <f t="shared" si="1"/>
        <v>41</v>
      </c>
      <c r="C11270" s="39" t="str">
        <f>IFERROR(__xludf.DUMMYFUNCTION("IF(ISBETWEEN(B11270,60,69), ""Old"", IF(ISBETWEEN(B11270, 20, 29), ""Young"", ""Other""))"),"Other")</f>
        <v>Other</v>
      </c>
    </row>
    <row r="11271" hidden="1">
      <c r="A11271" s="40">
        <v>29533.0</v>
      </c>
      <c r="B11271" s="39">
        <f t="shared" si="1"/>
        <v>41</v>
      </c>
      <c r="C11271" s="39" t="str">
        <f>IFERROR(__xludf.DUMMYFUNCTION("IF(ISBETWEEN(B11271,60,69), ""Old"", IF(ISBETWEEN(B11271, 20, 29), ""Young"", ""Other""))"),"Other")</f>
        <v>Other</v>
      </c>
    </row>
    <row r="11272" hidden="1">
      <c r="A11272" s="40">
        <v>29534.0</v>
      </c>
      <c r="B11272" s="39">
        <f t="shared" si="1"/>
        <v>41</v>
      </c>
      <c r="C11272" s="39" t="str">
        <f>IFERROR(__xludf.DUMMYFUNCTION("IF(ISBETWEEN(B11272,60,69), ""Old"", IF(ISBETWEEN(B11272, 20, 29), ""Young"", ""Other""))"),"Other")</f>
        <v>Other</v>
      </c>
    </row>
    <row r="11273" hidden="1">
      <c r="A11273" s="40">
        <v>29535.0</v>
      </c>
      <c r="B11273" s="39">
        <f t="shared" si="1"/>
        <v>41</v>
      </c>
      <c r="C11273" s="39" t="str">
        <f>IFERROR(__xludf.DUMMYFUNCTION("IF(ISBETWEEN(B11273,60,69), ""Old"", IF(ISBETWEEN(B11273, 20, 29), ""Young"", ""Other""))"),"Other")</f>
        <v>Other</v>
      </c>
    </row>
    <row r="11274" hidden="1">
      <c r="A11274" s="40">
        <v>29536.0</v>
      </c>
      <c r="B11274" s="39">
        <f t="shared" si="1"/>
        <v>41</v>
      </c>
      <c r="C11274" s="39" t="str">
        <f>IFERROR(__xludf.DUMMYFUNCTION("IF(ISBETWEEN(B11274,60,69), ""Old"", IF(ISBETWEEN(B11274, 20, 29), ""Young"", ""Other""))"),"Other")</f>
        <v>Other</v>
      </c>
    </row>
    <row r="11275" hidden="1">
      <c r="A11275" s="40">
        <v>29537.0</v>
      </c>
      <c r="B11275" s="39">
        <f t="shared" si="1"/>
        <v>41</v>
      </c>
      <c r="C11275" s="39" t="str">
        <f>IFERROR(__xludf.DUMMYFUNCTION("IF(ISBETWEEN(B11275,60,69), ""Old"", IF(ISBETWEEN(B11275, 20, 29), ""Young"", ""Other""))"),"Other")</f>
        <v>Other</v>
      </c>
    </row>
    <row r="11276" hidden="1">
      <c r="A11276" s="40">
        <v>29538.0</v>
      </c>
      <c r="B11276" s="39">
        <f t="shared" si="1"/>
        <v>41</v>
      </c>
      <c r="C11276" s="39" t="str">
        <f>IFERROR(__xludf.DUMMYFUNCTION("IF(ISBETWEEN(B11276,60,69), ""Old"", IF(ISBETWEEN(B11276, 20, 29), ""Young"", ""Other""))"),"Other")</f>
        <v>Other</v>
      </c>
    </row>
    <row r="11277" hidden="1">
      <c r="A11277" s="40">
        <v>29539.0</v>
      </c>
      <c r="B11277" s="39">
        <f t="shared" si="1"/>
        <v>41</v>
      </c>
      <c r="C11277" s="39" t="str">
        <f>IFERROR(__xludf.DUMMYFUNCTION("IF(ISBETWEEN(B11277,60,69), ""Old"", IF(ISBETWEEN(B11277, 20, 29), ""Young"", ""Other""))"),"Other")</f>
        <v>Other</v>
      </c>
    </row>
    <row r="11278" hidden="1">
      <c r="A11278" s="40">
        <v>29540.0</v>
      </c>
      <c r="B11278" s="39">
        <f t="shared" si="1"/>
        <v>41</v>
      </c>
      <c r="C11278" s="39" t="str">
        <f>IFERROR(__xludf.DUMMYFUNCTION("IF(ISBETWEEN(B11278,60,69), ""Old"", IF(ISBETWEEN(B11278, 20, 29), ""Young"", ""Other""))"),"Other")</f>
        <v>Other</v>
      </c>
    </row>
    <row r="11279" hidden="1">
      <c r="A11279" s="40">
        <v>29541.0</v>
      </c>
      <c r="B11279" s="39">
        <f t="shared" si="1"/>
        <v>41</v>
      </c>
      <c r="C11279" s="39" t="str">
        <f>IFERROR(__xludf.DUMMYFUNCTION("IF(ISBETWEEN(B11279,60,69), ""Old"", IF(ISBETWEEN(B11279, 20, 29), ""Young"", ""Other""))"),"Other")</f>
        <v>Other</v>
      </c>
    </row>
    <row r="11280" hidden="1">
      <c r="A11280" s="40">
        <v>29542.0</v>
      </c>
      <c r="B11280" s="39">
        <f t="shared" si="1"/>
        <v>41</v>
      </c>
      <c r="C11280" s="39" t="str">
        <f>IFERROR(__xludf.DUMMYFUNCTION("IF(ISBETWEEN(B11280,60,69), ""Old"", IF(ISBETWEEN(B11280, 20, 29), ""Young"", ""Other""))"),"Other")</f>
        <v>Other</v>
      </c>
    </row>
    <row r="11281" hidden="1">
      <c r="A11281" s="40">
        <v>29543.0</v>
      </c>
      <c r="B11281" s="39">
        <f t="shared" si="1"/>
        <v>41</v>
      </c>
      <c r="C11281" s="39" t="str">
        <f>IFERROR(__xludf.DUMMYFUNCTION("IF(ISBETWEEN(B11281,60,69), ""Old"", IF(ISBETWEEN(B11281, 20, 29), ""Young"", ""Other""))"),"Other")</f>
        <v>Other</v>
      </c>
    </row>
    <row r="11282" hidden="1">
      <c r="A11282" s="40">
        <v>29544.0</v>
      </c>
      <c r="B11282" s="39">
        <f t="shared" si="1"/>
        <v>41</v>
      </c>
      <c r="C11282" s="39" t="str">
        <f>IFERROR(__xludf.DUMMYFUNCTION("IF(ISBETWEEN(B11282,60,69), ""Old"", IF(ISBETWEEN(B11282, 20, 29), ""Young"", ""Other""))"),"Other")</f>
        <v>Other</v>
      </c>
    </row>
    <row r="11283" hidden="1">
      <c r="A11283" s="40">
        <v>29545.0</v>
      </c>
      <c r="B11283" s="39">
        <f t="shared" si="1"/>
        <v>41</v>
      </c>
      <c r="C11283" s="39" t="str">
        <f>IFERROR(__xludf.DUMMYFUNCTION("IF(ISBETWEEN(B11283,60,69), ""Old"", IF(ISBETWEEN(B11283, 20, 29), ""Young"", ""Other""))"),"Other")</f>
        <v>Other</v>
      </c>
    </row>
    <row r="11284" hidden="1">
      <c r="A11284" s="40">
        <v>29546.0</v>
      </c>
      <c r="B11284" s="39">
        <f t="shared" si="1"/>
        <v>41</v>
      </c>
      <c r="C11284" s="39" t="str">
        <f>IFERROR(__xludf.DUMMYFUNCTION("IF(ISBETWEEN(B11284,60,69), ""Old"", IF(ISBETWEEN(B11284, 20, 29), ""Young"", ""Other""))"),"Other")</f>
        <v>Other</v>
      </c>
    </row>
    <row r="11285" hidden="1">
      <c r="A11285" s="40">
        <v>29547.0</v>
      </c>
      <c r="B11285" s="39">
        <f t="shared" si="1"/>
        <v>41</v>
      </c>
      <c r="C11285" s="39" t="str">
        <f>IFERROR(__xludf.DUMMYFUNCTION("IF(ISBETWEEN(B11285,60,69), ""Old"", IF(ISBETWEEN(B11285, 20, 29), ""Young"", ""Other""))"),"Other")</f>
        <v>Other</v>
      </c>
    </row>
    <row r="11286" hidden="1">
      <c r="A11286" s="40">
        <v>29548.0</v>
      </c>
      <c r="B11286" s="39">
        <f t="shared" si="1"/>
        <v>41</v>
      </c>
      <c r="C11286" s="39" t="str">
        <f>IFERROR(__xludf.DUMMYFUNCTION("IF(ISBETWEEN(B11286,60,69), ""Old"", IF(ISBETWEEN(B11286, 20, 29), ""Young"", ""Other""))"),"Other")</f>
        <v>Other</v>
      </c>
    </row>
    <row r="11287" hidden="1">
      <c r="A11287" s="40">
        <v>29549.0</v>
      </c>
      <c r="B11287" s="39">
        <f t="shared" si="1"/>
        <v>41</v>
      </c>
      <c r="C11287" s="39" t="str">
        <f>IFERROR(__xludf.DUMMYFUNCTION("IF(ISBETWEEN(B11287,60,69), ""Old"", IF(ISBETWEEN(B11287, 20, 29), ""Young"", ""Other""))"),"Other")</f>
        <v>Other</v>
      </c>
    </row>
    <row r="11288" hidden="1">
      <c r="A11288" s="40">
        <v>29550.0</v>
      </c>
      <c r="B11288" s="39">
        <f t="shared" si="1"/>
        <v>41</v>
      </c>
      <c r="C11288" s="39" t="str">
        <f>IFERROR(__xludf.DUMMYFUNCTION("IF(ISBETWEEN(B11288,60,69), ""Old"", IF(ISBETWEEN(B11288, 20, 29), ""Young"", ""Other""))"),"Other")</f>
        <v>Other</v>
      </c>
    </row>
    <row r="11289" hidden="1">
      <c r="A11289" s="40">
        <v>29551.0</v>
      </c>
      <c r="B11289" s="39">
        <f t="shared" si="1"/>
        <v>41</v>
      </c>
      <c r="C11289" s="39" t="str">
        <f>IFERROR(__xludf.DUMMYFUNCTION("IF(ISBETWEEN(B11289,60,69), ""Old"", IF(ISBETWEEN(B11289, 20, 29), ""Young"", ""Other""))"),"Other")</f>
        <v>Other</v>
      </c>
    </row>
    <row r="11290" hidden="1">
      <c r="A11290" s="40">
        <v>29552.0</v>
      </c>
      <c r="B11290" s="39">
        <f t="shared" si="1"/>
        <v>41</v>
      </c>
      <c r="C11290" s="39" t="str">
        <f>IFERROR(__xludf.DUMMYFUNCTION("IF(ISBETWEEN(B11290,60,69), ""Old"", IF(ISBETWEEN(B11290, 20, 29), ""Young"", ""Other""))"),"Other")</f>
        <v>Other</v>
      </c>
    </row>
    <row r="11291" hidden="1">
      <c r="A11291" s="40">
        <v>29553.0</v>
      </c>
      <c r="B11291" s="39">
        <f t="shared" si="1"/>
        <v>41</v>
      </c>
      <c r="C11291" s="39" t="str">
        <f>IFERROR(__xludf.DUMMYFUNCTION("IF(ISBETWEEN(B11291,60,69), ""Old"", IF(ISBETWEEN(B11291, 20, 29), ""Young"", ""Other""))"),"Other")</f>
        <v>Other</v>
      </c>
    </row>
    <row r="11292" hidden="1">
      <c r="A11292" s="40">
        <v>29554.0</v>
      </c>
      <c r="B11292" s="39">
        <f t="shared" si="1"/>
        <v>41</v>
      </c>
      <c r="C11292" s="39" t="str">
        <f>IFERROR(__xludf.DUMMYFUNCTION("IF(ISBETWEEN(B11292,60,69), ""Old"", IF(ISBETWEEN(B11292, 20, 29), ""Young"", ""Other""))"),"Other")</f>
        <v>Other</v>
      </c>
    </row>
    <row r="11293" hidden="1">
      <c r="A11293" s="40">
        <v>29555.0</v>
      </c>
      <c r="B11293" s="39">
        <f t="shared" si="1"/>
        <v>41</v>
      </c>
      <c r="C11293" s="39" t="str">
        <f>IFERROR(__xludf.DUMMYFUNCTION("IF(ISBETWEEN(B11293,60,69), ""Old"", IF(ISBETWEEN(B11293, 20, 29), ""Young"", ""Other""))"),"Other")</f>
        <v>Other</v>
      </c>
    </row>
    <row r="11294" hidden="1">
      <c r="A11294" s="40">
        <v>29556.0</v>
      </c>
      <c r="B11294" s="39">
        <f t="shared" si="1"/>
        <v>41</v>
      </c>
      <c r="C11294" s="39" t="str">
        <f>IFERROR(__xludf.DUMMYFUNCTION("IF(ISBETWEEN(B11294,60,69), ""Old"", IF(ISBETWEEN(B11294, 20, 29), ""Young"", ""Other""))"),"Other")</f>
        <v>Other</v>
      </c>
    </row>
    <row r="11295" hidden="1">
      <c r="A11295" s="40">
        <v>29557.0</v>
      </c>
      <c r="B11295" s="39">
        <f t="shared" si="1"/>
        <v>41</v>
      </c>
      <c r="C11295" s="39" t="str">
        <f>IFERROR(__xludf.DUMMYFUNCTION("IF(ISBETWEEN(B11295,60,69), ""Old"", IF(ISBETWEEN(B11295, 20, 29), ""Young"", ""Other""))"),"Other")</f>
        <v>Other</v>
      </c>
    </row>
    <row r="11296" hidden="1">
      <c r="A11296" s="40">
        <v>29558.0</v>
      </c>
      <c r="B11296" s="39">
        <f t="shared" si="1"/>
        <v>41</v>
      </c>
      <c r="C11296" s="39" t="str">
        <f>IFERROR(__xludf.DUMMYFUNCTION("IF(ISBETWEEN(B11296,60,69), ""Old"", IF(ISBETWEEN(B11296, 20, 29), ""Young"", ""Other""))"),"Other")</f>
        <v>Other</v>
      </c>
    </row>
    <row r="11297" hidden="1">
      <c r="A11297" s="40">
        <v>29559.0</v>
      </c>
      <c r="B11297" s="39">
        <f t="shared" si="1"/>
        <v>41</v>
      </c>
      <c r="C11297" s="39" t="str">
        <f>IFERROR(__xludf.DUMMYFUNCTION("IF(ISBETWEEN(B11297,60,69), ""Old"", IF(ISBETWEEN(B11297, 20, 29), ""Young"", ""Other""))"),"Other")</f>
        <v>Other</v>
      </c>
    </row>
    <row r="11298" hidden="1">
      <c r="A11298" s="40">
        <v>29560.0</v>
      </c>
      <c r="B11298" s="39">
        <f t="shared" si="1"/>
        <v>41</v>
      </c>
      <c r="C11298" s="39" t="str">
        <f>IFERROR(__xludf.DUMMYFUNCTION("IF(ISBETWEEN(B11298,60,69), ""Old"", IF(ISBETWEEN(B11298, 20, 29), ""Young"", ""Other""))"),"Other")</f>
        <v>Other</v>
      </c>
    </row>
    <row r="11299" hidden="1">
      <c r="A11299" s="40">
        <v>29561.0</v>
      </c>
      <c r="B11299" s="39">
        <f t="shared" si="1"/>
        <v>41</v>
      </c>
      <c r="C11299" s="39" t="str">
        <f>IFERROR(__xludf.DUMMYFUNCTION("IF(ISBETWEEN(B11299,60,69), ""Old"", IF(ISBETWEEN(B11299, 20, 29), ""Young"", ""Other""))"),"Other")</f>
        <v>Other</v>
      </c>
    </row>
    <row r="11300" hidden="1">
      <c r="A11300" s="40">
        <v>29562.0</v>
      </c>
      <c r="B11300" s="39">
        <f t="shared" si="1"/>
        <v>41</v>
      </c>
      <c r="C11300" s="39" t="str">
        <f>IFERROR(__xludf.DUMMYFUNCTION("IF(ISBETWEEN(B11300,60,69), ""Old"", IF(ISBETWEEN(B11300, 20, 29), ""Young"", ""Other""))"),"Other")</f>
        <v>Other</v>
      </c>
    </row>
    <row r="11301" hidden="1">
      <c r="A11301" s="40">
        <v>29563.0</v>
      </c>
      <c r="B11301" s="39">
        <f t="shared" si="1"/>
        <v>41</v>
      </c>
      <c r="C11301" s="39" t="str">
        <f>IFERROR(__xludf.DUMMYFUNCTION("IF(ISBETWEEN(B11301,60,69), ""Old"", IF(ISBETWEEN(B11301, 20, 29), ""Young"", ""Other""))"),"Other")</f>
        <v>Other</v>
      </c>
    </row>
    <row r="11302" hidden="1">
      <c r="A11302" s="40">
        <v>29564.0</v>
      </c>
      <c r="B11302" s="39">
        <f t="shared" si="1"/>
        <v>41</v>
      </c>
      <c r="C11302" s="39" t="str">
        <f>IFERROR(__xludf.DUMMYFUNCTION("IF(ISBETWEEN(B11302,60,69), ""Old"", IF(ISBETWEEN(B11302, 20, 29), ""Young"", ""Other""))"),"Other")</f>
        <v>Other</v>
      </c>
    </row>
    <row r="11303" hidden="1">
      <c r="A11303" s="40">
        <v>29565.0</v>
      </c>
      <c r="B11303" s="39">
        <f t="shared" si="1"/>
        <v>41</v>
      </c>
      <c r="C11303" s="39" t="str">
        <f>IFERROR(__xludf.DUMMYFUNCTION("IF(ISBETWEEN(B11303,60,69), ""Old"", IF(ISBETWEEN(B11303, 20, 29), ""Young"", ""Other""))"),"Other")</f>
        <v>Other</v>
      </c>
    </row>
    <row r="11304" hidden="1">
      <c r="A11304" s="40">
        <v>29566.0</v>
      </c>
      <c r="B11304" s="39">
        <f t="shared" si="1"/>
        <v>41</v>
      </c>
      <c r="C11304" s="39" t="str">
        <f>IFERROR(__xludf.DUMMYFUNCTION("IF(ISBETWEEN(B11304,60,69), ""Old"", IF(ISBETWEEN(B11304, 20, 29), ""Young"", ""Other""))"),"Other")</f>
        <v>Other</v>
      </c>
    </row>
    <row r="11305" hidden="1">
      <c r="A11305" s="40">
        <v>29567.0</v>
      </c>
      <c r="B11305" s="39">
        <f t="shared" si="1"/>
        <v>41</v>
      </c>
      <c r="C11305" s="39" t="str">
        <f>IFERROR(__xludf.DUMMYFUNCTION("IF(ISBETWEEN(B11305,60,69), ""Old"", IF(ISBETWEEN(B11305, 20, 29), ""Young"", ""Other""))"),"Other")</f>
        <v>Other</v>
      </c>
    </row>
    <row r="11306" hidden="1">
      <c r="A11306" s="40">
        <v>29568.0</v>
      </c>
      <c r="B11306" s="39">
        <f t="shared" si="1"/>
        <v>41</v>
      </c>
      <c r="C11306" s="39" t="str">
        <f>IFERROR(__xludf.DUMMYFUNCTION("IF(ISBETWEEN(B11306,60,69), ""Old"", IF(ISBETWEEN(B11306, 20, 29), ""Young"", ""Other""))"),"Other")</f>
        <v>Other</v>
      </c>
    </row>
    <row r="11307" hidden="1">
      <c r="A11307" s="40">
        <v>29569.0</v>
      </c>
      <c r="B11307" s="39">
        <f t="shared" si="1"/>
        <v>41</v>
      </c>
      <c r="C11307" s="39" t="str">
        <f>IFERROR(__xludf.DUMMYFUNCTION("IF(ISBETWEEN(B11307,60,69), ""Old"", IF(ISBETWEEN(B11307, 20, 29), ""Young"", ""Other""))"),"Other")</f>
        <v>Other</v>
      </c>
    </row>
    <row r="11308" hidden="1">
      <c r="A11308" s="40">
        <v>29570.0</v>
      </c>
      <c r="B11308" s="39">
        <f t="shared" si="1"/>
        <v>41</v>
      </c>
      <c r="C11308" s="39" t="str">
        <f>IFERROR(__xludf.DUMMYFUNCTION("IF(ISBETWEEN(B11308,60,69), ""Old"", IF(ISBETWEEN(B11308, 20, 29), ""Young"", ""Other""))"),"Other")</f>
        <v>Other</v>
      </c>
    </row>
    <row r="11309" hidden="1">
      <c r="A11309" s="40">
        <v>29571.0</v>
      </c>
      <c r="B11309" s="39">
        <f t="shared" si="1"/>
        <v>41</v>
      </c>
      <c r="C11309" s="39" t="str">
        <f>IFERROR(__xludf.DUMMYFUNCTION("IF(ISBETWEEN(B11309,60,69), ""Old"", IF(ISBETWEEN(B11309, 20, 29), ""Young"", ""Other""))"),"Other")</f>
        <v>Other</v>
      </c>
    </row>
    <row r="11310" hidden="1">
      <c r="A11310" s="40">
        <v>29572.0</v>
      </c>
      <c r="B11310" s="39">
        <f t="shared" si="1"/>
        <v>41</v>
      </c>
      <c r="C11310" s="39" t="str">
        <f>IFERROR(__xludf.DUMMYFUNCTION("IF(ISBETWEEN(B11310,60,69), ""Old"", IF(ISBETWEEN(B11310, 20, 29), ""Young"", ""Other""))"),"Other")</f>
        <v>Other</v>
      </c>
    </row>
    <row r="11311" hidden="1">
      <c r="A11311" s="40">
        <v>29573.0</v>
      </c>
      <c r="B11311" s="39">
        <f t="shared" si="1"/>
        <v>41</v>
      </c>
      <c r="C11311" s="39" t="str">
        <f>IFERROR(__xludf.DUMMYFUNCTION("IF(ISBETWEEN(B11311,60,69), ""Old"", IF(ISBETWEEN(B11311, 20, 29), ""Young"", ""Other""))"),"Other")</f>
        <v>Other</v>
      </c>
    </row>
    <row r="11312" hidden="1">
      <c r="A11312" s="40">
        <v>29574.0</v>
      </c>
      <c r="B11312" s="39">
        <f t="shared" si="1"/>
        <v>41</v>
      </c>
      <c r="C11312" s="39" t="str">
        <f>IFERROR(__xludf.DUMMYFUNCTION("IF(ISBETWEEN(B11312,60,69), ""Old"", IF(ISBETWEEN(B11312, 20, 29), ""Young"", ""Other""))"),"Other")</f>
        <v>Other</v>
      </c>
    </row>
    <row r="11313" hidden="1">
      <c r="A11313" s="40">
        <v>29575.0</v>
      </c>
      <c r="B11313" s="39">
        <f t="shared" si="1"/>
        <v>41</v>
      </c>
      <c r="C11313" s="39" t="str">
        <f>IFERROR(__xludf.DUMMYFUNCTION("IF(ISBETWEEN(B11313,60,69), ""Old"", IF(ISBETWEEN(B11313, 20, 29), ""Young"", ""Other""))"),"Other")</f>
        <v>Other</v>
      </c>
    </row>
    <row r="11314" hidden="1">
      <c r="A11314" s="40">
        <v>29576.0</v>
      </c>
      <c r="B11314" s="39">
        <f t="shared" si="1"/>
        <v>41</v>
      </c>
      <c r="C11314" s="39" t="str">
        <f>IFERROR(__xludf.DUMMYFUNCTION("IF(ISBETWEEN(B11314,60,69), ""Old"", IF(ISBETWEEN(B11314, 20, 29), ""Young"", ""Other""))"),"Other")</f>
        <v>Other</v>
      </c>
    </row>
    <row r="11315" hidden="1">
      <c r="A11315" s="40">
        <v>29577.0</v>
      </c>
      <c r="B11315" s="39">
        <f t="shared" si="1"/>
        <v>41</v>
      </c>
      <c r="C11315" s="39" t="str">
        <f>IFERROR(__xludf.DUMMYFUNCTION("IF(ISBETWEEN(B11315,60,69), ""Old"", IF(ISBETWEEN(B11315, 20, 29), ""Young"", ""Other""))"),"Other")</f>
        <v>Other</v>
      </c>
    </row>
    <row r="11316" hidden="1">
      <c r="A11316" s="40">
        <v>29578.0</v>
      </c>
      <c r="B11316" s="39">
        <f t="shared" si="1"/>
        <v>41</v>
      </c>
      <c r="C11316" s="39" t="str">
        <f>IFERROR(__xludf.DUMMYFUNCTION("IF(ISBETWEEN(B11316,60,69), ""Old"", IF(ISBETWEEN(B11316, 20, 29), ""Young"", ""Other""))"),"Other")</f>
        <v>Other</v>
      </c>
    </row>
    <row r="11317" hidden="1">
      <c r="A11317" s="40">
        <v>29579.0</v>
      </c>
      <c r="B11317" s="39">
        <f t="shared" si="1"/>
        <v>41</v>
      </c>
      <c r="C11317" s="39" t="str">
        <f>IFERROR(__xludf.DUMMYFUNCTION("IF(ISBETWEEN(B11317,60,69), ""Old"", IF(ISBETWEEN(B11317, 20, 29), ""Young"", ""Other""))"),"Other")</f>
        <v>Other</v>
      </c>
    </row>
    <row r="11318" hidden="1">
      <c r="A11318" s="40">
        <v>29580.0</v>
      </c>
      <c r="B11318" s="39">
        <f t="shared" si="1"/>
        <v>41</v>
      </c>
      <c r="C11318" s="39" t="str">
        <f>IFERROR(__xludf.DUMMYFUNCTION("IF(ISBETWEEN(B11318,60,69), ""Old"", IF(ISBETWEEN(B11318, 20, 29), ""Young"", ""Other""))"),"Other")</f>
        <v>Other</v>
      </c>
    </row>
    <row r="11319" hidden="1">
      <c r="A11319" s="40">
        <v>29581.0</v>
      </c>
      <c r="B11319" s="39">
        <f t="shared" si="1"/>
        <v>41</v>
      </c>
      <c r="C11319" s="39" t="str">
        <f>IFERROR(__xludf.DUMMYFUNCTION("IF(ISBETWEEN(B11319,60,69), ""Old"", IF(ISBETWEEN(B11319, 20, 29), ""Young"", ""Other""))"),"Other")</f>
        <v>Other</v>
      </c>
    </row>
    <row r="11320" hidden="1">
      <c r="A11320" s="40">
        <v>29582.0</v>
      </c>
      <c r="B11320" s="39">
        <f t="shared" si="1"/>
        <v>41</v>
      </c>
      <c r="C11320" s="39" t="str">
        <f>IFERROR(__xludf.DUMMYFUNCTION("IF(ISBETWEEN(B11320,60,69), ""Old"", IF(ISBETWEEN(B11320, 20, 29), ""Young"", ""Other""))"),"Other")</f>
        <v>Other</v>
      </c>
    </row>
    <row r="11321" hidden="1">
      <c r="A11321" s="40">
        <v>29583.0</v>
      </c>
      <c r="B11321" s="39">
        <f t="shared" si="1"/>
        <v>41</v>
      </c>
      <c r="C11321" s="39" t="str">
        <f>IFERROR(__xludf.DUMMYFUNCTION("IF(ISBETWEEN(B11321,60,69), ""Old"", IF(ISBETWEEN(B11321, 20, 29), ""Young"", ""Other""))"),"Other")</f>
        <v>Other</v>
      </c>
    </row>
    <row r="11322" hidden="1">
      <c r="A11322" s="40">
        <v>29584.0</v>
      </c>
      <c r="B11322" s="39">
        <f t="shared" si="1"/>
        <v>41</v>
      </c>
      <c r="C11322" s="39" t="str">
        <f>IFERROR(__xludf.DUMMYFUNCTION("IF(ISBETWEEN(B11322,60,69), ""Old"", IF(ISBETWEEN(B11322, 20, 29), ""Young"", ""Other""))"),"Other")</f>
        <v>Other</v>
      </c>
    </row>
    <row r="11323" hidden="1">
      <c r="A11323" s="40">
        <v>29585.0</v>
      </c>
      <c r="B11323" s="39">
        <f t="shared" si="1"/>
        <v>41</v>
      </c>
      <c r="C11323" s="39" t="str">
        <f>IFERROR(__xludf.DUMMYFUNCTION("IF(ISBETWEEN(B11323,60,69), ""Old"", IF(ISBETWEEN(B11323, 20, 29), ""Young"", ""Other""))"),"Other")</f>
        <v>Other</v>
      </c>
    </row>
    <row r="11324" hidden="1">
      <c r="A11324" s="40">
        <v>29586.0</v>
      </c>
      <c r="B11324" s="39">
        <f t="shared" si="1"/>
        <v>41</v>
      </c>
      <c r="C11324" s="39" t="str">
        <f>IFERROR(__xludf.DUMMYFUNCTION("IF(ISBETWEEN(B11324,60,69), ""Old"", IF(ISBETWEEN(B11324, 20, 29), ""Young"", ""Other""))"),"Other")</f>
        <v>Other</v>
      </c>
    </row>
    <row r="11325" hidden="1">
      <c r="A11325" s="40">
        <v>29587.0</v>
      </c>
      <c r="B11325" s="39">
        <f t="shared" si="1"/>
        <v>41</v>
      </c>
      <c r="C11325" s="39" t="str">
        <f>IFERROR(__xludf.DUMMYFUNCTION("IF(ISBETWEEN(B11325,60,69), ""Old"", IF(ISBETWEEN(B11325, 20, 29), ""Young"", ""Other""))"),"Other")</f>
        <v>Other</v>
      </c>
    </row>
    <row r="11326" hidden="1">
      <c r="A11326" s="40">
        <v>29588.0</v>
      </c>
      <c r="B11326" s="39">
        <f t="shared" si="1"/>
        <v>40</v>
      </c>
      <c r="C11326" s="39" t="str">
        <f>IFERROR(__xludf.DUMMYFUNCTION("IF(ISBETWEEN(B11326,60,69), ""Old"", IF(ISBETWEEN(B11326, 20, 29), ""Young"", ""Other""))"),"Other")</f>
        <v>Other</v>
      </c>
    </row>
    <row r="11327" hidden="1">
      <c r="A11327" s="40">
        <v>29589.0</v>
      </c>
      <c r="B11327" s="39">
        <f t="shared" si="1"/>
        <v>40</v>
      </c>
      <c r="C11327" s="39" t="str">
        <f>IFERROR(__xludf.DUMMYFUNCTION("IF(ISBETWEEN(B11327,60,69), ""Old"", IF(ISBETWEEN(B11327, 20, 29), ""Young"", ""Other""))"),"Other")</f>
        <v>Other</v>
      </c>
    </row>
    <row r="11328" hidden="1">
      <c r="A11328" s="40">
        <v>29590.0</v>
      </c>
      <c r="B11328" s="39">
        <f t="shared" si="1"/>
        <v>40</v>
      </c>
      <c r="C11328" s="39" t="str">
        <f>IFERROR(__xludf.DUMMYFUNCTION("IF(ISBETWEEN(B11328,60,69), ""Old"", IF(ISBETWEEN(B11328, 20, 29), ""Young"", ""Other""))"),"Other")</f>
        <v>Other</v>
      </c>
    </row>
    <row r="11329" hidden="1">
      <c r="A11329" s="40">
        <v>29591.0</v>
      </c>
      <c r="B11329" s="39">
        <f t="shared" si="1"/>
        <v>40</v>
      </c>
      <c r="C11329" s="39" t="str">
        <f>IFERROR(__xludf.DUMMYFUNCTION("IF(ISBETWEEN(B11329,60,69), ""Old"", IF(ISBETWEEN(B11329, 20, 29), ""Young"", ""Other""))"),"Other")</f>
        <v>Other</v>
      </c>
    </row>
    <row r="11330" hidden="1">
      <c r="A11330" s="40">
        <v>29592.0</v>
      </c>
      <c r="B11330" s="39">
        <f t="shared" si="1"/>
        <v>40</v>
      </c>
      <c r="C11330" s="39" t="str">
        <f>IFERROR(__xludf.DUMMYFUNCTION("IF(ISBETWEEN(B11330,60,69), ""Old"", IF(ISBETWEEN(B11330, 20, 29), ""Young"", ""Other""))"),"Other")</f>
        <v>Other</v>
      </c>
    </row>
    <row r="11331" hidden="1">
      <c r="A11331" s="40">
        <v>29593.0</v>
      </c>
      <c r="B11331" s="39">
        <f t="shared" si="1"/>
        <v>40</v>
      </c>
      <c r="C11331" s="39" t="str">
        <f>IFERROR(__xludf.DUMMYFUNCTION("IF(ISBETWEEN(B11331,60,69), ""Old"", IF(ISBETWEEN(B11331, 20, 29), ""Young"", ""Other""))"),"Other")</f>
        <v>Other</v>
      </c>
    </row>
    <row r="11332" hidden="1">
      <c r="A11332" s="40">
        <v>29594.0</v>
      </c>
      <c r="B11332" s="39">
        <f t="shared" si="1"/>
        <v>40</v>
      </c>
      <c r="C11332" s="39" t="str">
        <f>IFERROR(__xludf.DUMMYFUNCTION("IF(ISBETWEEN(B11332,60,69), ""Old"", IF(ISBETWEEN(B11332, 20, 29), ""Young"", ""Other""))"),"Other")</f>
        <v>Other</v>
      </c>
    </row>
    <row r="11333" hidden="1">
      <c r="A11333" s="40">
        <v>29595.0</v>
      </c>
      <c r="B11333" s="39">
        <f t="shared" si="1"/>
        <v>40</v>
      </c>
      <c r="C11333" s="39" t="str">
        <f>IFERROR(__xludf.DUMMYFUNCTION("IF(ISBETWEEN(B11333,60,69), ""Old"", IF(ISBETWEEN(B11333, 20, 29), ""Young"", ""Other""))"),"Other")</f>
        <v>Other</v>
      </c>
    </row>
    <row r="11334" hidden="1">
      <c r="A11334" s="40">
        <v>29596.0</v>
      </c>
      <c r="B11334" s="39">
        <f t="shared" si="1"/>
        <v>40</v>
      </c>
      <c r="C11334" s="39" t="str">
        <f>IFERROR(__xludf.DUMMYFUNCTION("IF(ISBETWEEN(B11334,60,69), ""Old"", IF(ISBETWEEN(B11334, 20, 29), ""Young"", ""Other""))"),"Other")</f>
        <v>Other</v>
      </c>
    </row>
    <row r="11335" hidden="1">
      <c r="A11335" s="40">
        <v>29597.0</v>
      </c>
      <c r="B11335" s="39">
        <f t="shared" si="1"/>
        <v>40</v>
      </c>
      <c r="C11335" s="39" t="str">
        <f>IFERROR(__xludf.DUMMYFUNCTION("IF(ISBETWEEN(B11335,60,69), ""Old"", IF(ISBETWEEN(B11335, 20, 29), ""Young"", ""Other""))"),"Other")</f>
        <v>Other</v>
      </c>
    </row>
    <row r="11336" hidden="1">
      <c r="A11336" s="40">
        <v>29598.0</v>
      </c>
      <c r="B11336" s="39">
        <f t="shared" si="1"/>
        <v>40</v>
      </c>
      <c r="C11336" s="39" t="str">
        <f>IFERROR(__xludf.DUMMYFUNCTION("IF(ISBETWEEN(B11336,60,69), ""Old"", IF(ISBETWEEN(B11336, 20, 29), ""Young"", ""Other""))"),"Other")</f>
        <v>Other</v>
      </c>
    </row>
    <row r="11337" hidden="1">
      <c r="A11337" s="40">
        <v>29599.0</v>
      </c>
      <c r="B11337" s="39">
        <f t="shared" si="1"/>
        <v>40</v>
      </c>
      <c r="C11337" s="39" t="str">
        <f>IFERROR(__xludf.DUMMYFUNCTION("IF(ISBETWEEN(B11337,60,69), ""Old"", IF(ISBETWEEN(B11337, 20, 29), ""Young"", ""Other""))"),"Other")</f>
        <v>Other</v>
      </c>
    </row>
    <row r="11338" hidden="1">
      <c r="A11338" s="40">
        <v>29600.0</v>
      </c>
      <c r="B11338" s="39">
        <f t="shared" si="1"/>
        <v>40</v>
      </c>
      <c r="C11338" s="39" t="str">
        <f>IFERROR(__xludf.DUMMYFUNCTION("IF(ISBETWEEN(B11338,60,69), ""Old"", IF(ISBETWEEN(B11338, 20, 29), ""Young"", ""Other""))"),"Other")</f>
        <v>Other</v>
      </c>
    </row>
    <row r="11339" hidden="1">
      <c r="A11339" s="40">
        <v>29601.0</v>
      </c>
      <c r="B11339" s="39">
        <f t="shared" si="1"/>
        <v>40</v>
      </c>
      <c r="C11339" s="39" t="str">
        <f>IFERROR(__xludf.DUMMYFUNCTION("IF(ISBETWEEN(B11339,60,69), ""Old"", IF(ISBETWEEN(B11339, 20, 29), ""Young"", ""Other""))"),"Other")</f>
        <v>Other</v>
      </c>
    </row>
    <row r="11340" hidden="1">
      <c r="A11340" s="40">
        <v>29602.0</v>
      </c>
      <c r="B11340" s="39">
        <f t="shared" si="1"/>
        <v>40</v>
      </c>
      <c r="C11340" s="39" t="str">
        <f>IFERROR(__xludf.DUMMYFUNCTION("IF(ISBETWEEN(B11340,60,69), ""Old"", IF(ISBETWEEN(B11340, 20, 29), ""Young"", ""Other""))"),"Other")</f>
        <v>Other</v>
      </c>
    </row>
    <row r="11341" hidden="1">
      <c r="A11341" s="40">
        <v>29603.0</v>
      </c>
      <c r="B11341" s="39">
        <f t="shared" si="1"/>
        <v>40</v>
      </c>
      <c r="C11341" s="39" t="str">
        <f>IFERROR(__xludf.DUMMYFUNCTION("IF(ISBETWEEN(B11341,60,69), ""Old"", IF(ISBETWEEN(B11341, 20, 29), ""Young"", ""Other""))"),"Other")</f>
        <v>Other</v>
      </c>
    </row>
    <row r="11342" hidden="1">
      <c r="A11342" s="40">
        <v>29604.0</v>
      </c>
      <c r="B11342" s="39">
        <f t="shared" si="1"/>
        <v>40</v>
      </c>
      <c r="C11342" s="39" t="str">
        <f>IFERROR(__xludf.DUMMYFUNCTION("IF(ISBETWEEN(B11342,60,69), ""Old"", IF(ISBETWEEN(B11342, 20, 29), ""Young"", ""Other""))"),"Other")</f>
        <v>Other</v>
      </c>
    </row>
    <row r="11343" hidden="1">
      <c r="A11343" s="40">
        <v>29605.0</v>
      </c>
      <c r="B11343" s="39">
        <f t="shared" si="1"/>
        <v>40</v>
      </c>
      <c r="C11343" s="39" t="str">
        <f>IFERROR(__xludf.DUMMYFUNCTION("IF(ISBETWEEN(B11343,60,69), ""Old"", IF(ISBETWEEN(B11343, 20, 29), ""Young"", ""Other""))"),"Other")</f>
        <v>Other</v>
      </c>
    </row>
    <row r="11344" hidden="1">
      <c r="A11344" s="40">
        <v>29606.0</v>
      </c>
      <c r="B11344" s="39">
        <f t="shared" si="1"/>
        <v>40</v>
      </c>
      <c r="C11344" s="39" t="str">
        <f>IFERROR(__xludf.DUMMYFUNCTION("IF(ISBETWEEN(B11344,60,69), ""Old"", IF(ISBETWEEN(B11344, 20, 29), ""Young"", ""Other""))"),"Other")</f>
        <v>Other</v>
      </c>
    </row>
    <row r="11345" hidden="1">
      <c r="A11345" s="40">
        <v>29607.0</v>
      </c>
      <c r="B11345" s="39">
        <f t="shared" si="1"/>
        <v>40</v>
      </c>
      <c r="C11345" s="39" t="str">
        <f>IFERROR(__xludf.DUMMYFUNCTION("IF(ISBETWEEN(B11345,60,69), ""Old"", IF(ISBETWEEN(B11345, 20, 29), ""Young"", ""Other""))"),"Other")</f>
        <v>Other</v>
      </c>
    </row>
    <row r="11346" hidden="1">
      <c r="A11346" s="40">
        <v>29608.0</v>
      </c>
      <c r="B11346" s="39">
        <f t="shared" si="1"/>
        <v>40</v>
      </c>
      <c r="C11346" s="39" t="str">
        <f>IFERROR(__xludf.DUMMYFUNCTION("IF(ISBETWEEN(B11346,60,69), ""Old"", IF(ISBETWEEN(B11346, 20, 29), ""Young"", ""Other""))"),"Other")</f>
        <v>Other</v>
      </c>
    </row>
    <row r="11347" hidden="1">
      <c r="A11347" s="40">
        <v>29609.0</v>
      </c>
      <c r="B11347" s="39">
        <f t="shared" si="1"/>
        <v>40</v>
      </c>
      <c r="C11347" s="39" t="str">
        <f>IFERROR(__xludf.DUMMYFUNCTION("IF(ISBETWEEN(B11347,60,69), ""Old"", IF(ISBETWEEN(B11347, 20, 29), ""Young"", ""Other""))"),"Other")</f>
        <v>Other</v>
      </c>
    </row>
    <row r="11348" hidden="1">
      <c r="A11348" s="40">
        <v>29610.0</v>
      </c>
      <c r="B11348" s="39">
        <f t="shared" si="1"/>
        <v>40</v>
      </c>
      <c r="C11348" s="39" t="str">
        <f>IFERROR(__xludf.DUMMYFUNCTION("IF(ISBETWEEN(B11348,60,69), ""Old"", IF(ISBETWEEN(B11348, 20, 29), ""Young"", ""Other""))"),"Other")</f>
        <v>Other</v>
      </c>
    </row>
    <row r="11349" hidden="1">
      <c r="A11349" s="40">
        <v>29611.0</v>
      </c>
      <c r="B11349" s="39">
        <f t="shared" si="1"/>
        <v>40</v>
      </c>
      <c r="C11349" s="39" t="str">
        <f>IFERROR(__xludf.DUMMYFUNCTION("IF(ISBETWEEN(B11349,60,69), ""Old"", IF(ISBETWEEN(B11349, 20, 29), ""Young"", ""Other""))"),"Other")</f>
        <v>Other</v>
      </c>
    </row>
    <row r="11350" hidden="1">
      <c r="A11350" s="40">
        <v>29612.0</v>
      </c>
      <c r="B11350" s="39">
        <f t="shared" si="1"/>
        <v>40</v>
      </c>
      <c r="C11350" s="39" t="str">
        <f>IFERROR(__xludf.DUMMYFUNCTION("IF(ISBETWEEN(B11350,60,69), ""Old"", IF(ISBETWEEN(B11350, 20, 29), ""Young"", ""Other""))"),"Other")</f>
        <v>Other</v>
      </c>
    </row>
    <row r="11351" hidden="1">
      <c r="A11351" s="40">
        <v>29613.0</v>
      </c>
      <c r="B11351" s="39">
        <f t="shared" si="1"/>
        <v>40</v>
      </c>
      <c r="C11351" s="39" t="str">
        <f>IFERROR(__xludf.DUMMYFUNCTION("IF(ISBETWEEN(B11351,60,69), ""Old"", IF(ISBETWEEN(B11351, 20, 29), ""Young"", ""Other""))"),"Other")</f>
        <v>Other</v>
      </c>
    </row>
    <row r="11352" hidden="1">
      <c r="A11352" s="40">
        <v>29614.0</v>
      </c>
      <c r="B11352" s="39">
        <f t="shared" si="1"/>
        <v>40</v>
      </c>
      <c r="C11352" s="39" t="str">
        <f>IFERROR(__xludf.DUMMYFUNCTION("IF(ISBETWEEN(B11352,60,69), ""Old"", IF(ISBETWEEN(B11352, 20, 29), ""Young"", ""Other""))"),"Other")</f>
        <v>Other</v>
      </c>
    </row>
    <row r="11353" hidden="1">
      <c r="A11353" s="40">
        <v>29615.0</v>
      </c>
      <c r="B11353" s="39">
        <f t="shared" si="1"/>
        <v>40</v>
      </c>
      <c r="C11353" s="39" t="str">
        <f>IFERROR(__xludf.DUMMYFUNCTION("IF(ISBETWEEN(B11353,60,69), ""Old"", IF(ISBETWEEN(B11353, 20, 29), ""Young"", ""Other""))"),"Other")</f>
        <v>Other</v>
      </c>
    </row>
    <row r="11354" hidden="1">
      <c r="A11354" s="40">
        <v>29616.0</v>
      </c>
      <c r="B11354" s="39">
        <f t="shared" si="1"/>
        <v>40</v>
      </c>
      <c r="C11354" s="39" t="str">
        <f>IFERROR(__xludf.DUMMYFUNCTION("IF(ISBETWEEN(B11354,60,69), ""Old"", IF(ISBETWEEN(B11354, 20, 29), ""Young"", ""Other""))"),"Other")</f>
        <v>Other</v>
      </c>
    </row>
    <row r="11355" hidden="1">
      <c r="A11355" s="40">
        <v>29617.0</v>
      </c>
      <c r="B11355" s="39">
        <f t="shared" si="1"/>
        <v>40</v>
      </c>
      <c r="C11355" s="39" t="str">
        <f>IFERROR(__xludf.DUMMYFUNCTION("IF(ISBETWEEN(B11355,60,69), ""Old"", IF(ISBETWEEN(B11355, 20, 29), ""Young"", ""Other""))"),"Other")</f>
        <v>Other</v>
      </c>
    </row>
    <row r="11356" hidden="1">
      <c r="A11356" s="40">
        <v>29618.0</v>
      </c>
      <c r="B11356" s="39">
        <f t="shared" si="1"/>
        <v>40</v>
      </c>
      <c r="C11356" s="39" t="str">
        <f>IFERROR(__xludf.DUMMYFUNCTION("IF(ISBETWEEN(B11356,60,69), ""Old"", IF(ISBETWEEN(B11356, 20, 29), ""Young"", ""Other""))"),"Other")</f>
        <v>Other</v>
      </c>
    </row>
    <row r="11357" hidden="1">
      <c r="A11357" s="40">
        <v>29619.0</v>
      </c>
      <c r="B11357" s="39">
        <f t="shared" si="1"/>
        <v>40</v>
      </c>
      <c r="C11357" s="39" t="str">
        <f>IFERROR(__xludf.DUMMYFUNCTION("IF(ISBETWEEN(B11357,60,69), ""Old"", IF(ISBETWEEN(B11357, 20, 29), ""Young"", ""Other""))"),"Other")</f>
        <v>Other</v>
      </c>
    </row>
    <row r="11358" hidden="1">
      <c r="A11358" s="40">
        <v>29620.0</v>
      </c>
      <c r="B11358" s="39">
        <f t="shared" si="1"/>
        <v>40</v>
      </c>
      <c r="C11358" s="39" t="str">
        <f>IFERROR(__xludf.DUMMYFUNCTION("IF(ISBETWEEN(B11358,60,69), ""Old"", IF(ISBETWEEN(B11358, 20, 29), ""Young"", ""Other""))"),"Other")</f>
        <v>Other</v>
      </c>
    </row>
    <row r="11359" hidden="1">
      <c r="A11359" s="40">
        <v>29621.0</v>
      </c>
      <c r="B11359" s="39">
        <f t="shared" si="1"/>
        <v>40</v>
      </c>
      <c r="C11359" s="39" t="str">
        <f>IFERROR(__xludf.DUMMYFUNCTION("IF(ISBETWEEN(B11359,60,69), ""Old"", IF(ISBETWEEN(B11359, 20, 29), ""Young"", ""Other""))"),"Other")</f>
        <v>Other</v>
      </c>
    </row>
    <row r="11360" hidden="1">
      <c r="A11360" s="40">
        <v>29622.0</v>
      </c>
      <c r="B11360" s="39">
        <f t="shared" si="1"/>
        <v>40</v>
      </c>
      <c r="C11360" s="39" t="str">
        <f>IFERROR(__xludf.DUMMYFUNCTION("IF(ISBETWEEN(B11360,60,69), ""Old"", IF(ISBETWEEN(B11360, 20, 29), ""Young"", ""Other""))"),"Other")</f>
        <v>Other</v>
      </c>
    </row>
    <row r="11361" hidden="1">
      <c r="A11361" s="40">
        <v>29623.0</v>
      </c>
      <c r="B11361" s="39">
        <f t="shared" si="1"/>
        <v>40</v>
      </c>
      <c r="C11361" s="39" t="str">
        <f>IFERROR(__xludf.DUMMYFUNCTION("IF(ISBETWEEN(B11361,60,69), ""Old"", IF(ISBETWEEN(B11361, 20, 29), ""Young"", ""Other""))"),"Other")</f>
        <v>Other</v>
      </c>
    </row>
    <row r="11362" hidden="1">
      <c r="A11362" s="40">
        <v>29624.0</v>
      </c>
      <c r="B11362" s="39">
        <f t="shared" si="1"/>
        <v>40</v>
      </c>
      <c r="C11362" s="39" t="str">
        <f>IFERROR(__xludf.DUMMYFUNCTION("IF(ISBETWEEN(B11362,60,69), ""Old"", IF(ISBETWEEN(B11362, 20, 29), ""Young"", ""Other""))"),"Other")</f>
        <v>Other</v>
      </c>
    </row>
    <row r="11363" hidden="1">
      <c r="A11363" s="40">
        <v>29625.0</v>
      </c>
      <c r="B11363" s="39">
        <f t="shared" si="1"/>
        <v>40</v>
      </c>
      <c r="C11363" s="39" t="str">
        <f>IFERROR(__xludf.DUMMYFUNCTION("IF(ISBETWEEN(B11363,60,69), ""Old"", IF(ISBETWEEN(B11363, 20, 29), ""Young"", ""Other""))"),"Other")</f>
        <v>Other</v>
      </c>
    </row>
    <row r="11364" hidden="1">
      <c r="A11364" s="40">
        <v>29626.0</v>
      </c>
      <c r="B11364" s="39">
        <f t="shared" si="1"/>
        <v>40</v>
      </c>
      <c r="C11364" s="39" t="str">
        <f>IFERROR(__xludf.DUMMYFUNCTION("IF(ISBETWEEN(B11364,60,69), ""Old"", IF(ISBETWEEN(B11364, 20, 29), ""Young"", ""Other""))"),"Other")</f>
        <v>Other</v>
      </c>
    </row>
    <row r="11365" hidden="1">
      <c r="A11365" s="40">
        <v>29627.0</v>
      </c>
      <c r="B11365" s="39">
        <f t="shared" si="1"/>
        <v>40</v>
      </c>
      <c r="C11365" s="39" t="str">
        <f>IFERROR(__xludf.DUMMYFUNCTION("IF(ISBETWEEN(B11365,60,69), ""Old"", IF(ISBETWEEN(B11365, 20, 29), ""Young"", ""Other""))"),"Other")</f>
        <v>Other</v>
      </c>
    </row>
    <row r="11366" hidden="1">
      <c r="A11366" s="40">
        <v>29628.0</v>
      </c>
      <c r="B11366" s="39">
        <f t="shared" si="1"/>
        <v>40</v>
      </c>
      <c r="C11366" s="39" t="str">
        <f>IFERROR(__xludf.DUMMYFUNCTION("IF(ISBETWEEN(B11366,60,69), ""Old"", IF(ISBETWEEN(B11366, 20, 29), ""Young"", ""Other""))"),"Other")</f>
        <v>Other</v>
      </c>
    </row>
    <row r="11367" hidden="1">
      <c r="A11367" s="40">
        <v>29629.0</v>
      </c>
      <c r="B11367" s="39">
        <f t="shared" si="1"/>
        <v>40</v>
      </c>
      <c r="C11367" s="39" t="str">
        <f>IFERROR(__xludf.DUMMYFUNCTION("IF(ISBETWEEN(B11367,60,69), ""Old"", IF(ISBETWEEN(B11367, 20, 29), ""Young"", ""Other""))"),"Other")</f>
        <v>Other</v>
      </c>
    </row>
    <row r="11368" hidden="1">
      <c r="A11368" s="40">
        <v>29630.0</v>
      </c>
      <c r="B11368" s="39">
        <f t="shared" si="1"/>
        <v>40</v>
      </c>
      <c r="C11368" s="39" t="str">
        <f>IFERROR(__xludf.DUMMYFUNCTION("IF(ISBETWEEN(B11368,60,69), ""Old"", IF(ISBETWEEN(B11368, 20, 29), ""Young"", ""Other""))"),"Other")</f>
        <v>Other</v>
      </c>
    </row>
    <row r="11369" hidden="1">
      <c r="A11369" s="40">
        <v>29631.0</v>
      </c>
      <c r="B11369" s="39">
        <f t="shared" si="1"/>
        <v>40</v>
      </c>
      <c r="C11369" s="39" t="str">
        <f>IFERROR(__xludf.DUMMYFUNCTION("IF(ISBETWEEN(B11369,60,69), ""Old"", IF(ISBETWEEN(B11369, 20, 29), ""Young"", ""Other""))"),"Other")</f>
        <v>Other</v>
      </c>
    </row>
    <row r="11370" hidden="1">
      <c r="A11370" s="40">
        <v>29632.0</v>
      </c>
      <c r="B11370" s="39">
        <f t="shared" si="1"/>
        <v>40</v>
      </c>
      <c r="C11370" s="39" t="str">
        <f>IFERROR(__xludf.DUMMYFUNCTION("IF(ISBETWEEN(B11370,60,69), ""Old"", IF(ISBETWEEN(B11370, 20, 29), ""Young"", ""Other""))"),"Other")</f>
        <v>Other</v>
      </c>
    </row>
    <row r="11371" hidden="1">
      <c r="A11371" s="40">
        <v>29633.0</v>
      </c>
      <c r="B11371" s="39">
        <f t="shared" si="1"/>
        <v>40</v>
      </c>
      <c r="C11371" s="39" t="str">
        <f>IFERROR(__xludf.DUMMYFUNCTION("IF(ISBETWEEN(B11371,60,69), ""Old"", IF(ISBETWEEN(B11371, 20, 29), ""Young"", ""Other""))"),"Other")</f>
        <v>Other</v>
      </c>
    </row>
    <row r="11372" hidden="1">
      <c r="A11372" s="40">
        <v>29634.0</v>
      </c>
      <c r="B11372" s="39">
        <f t="shared" si="1"/>
        <v>40</v>
      </c>
      <c r="C11372" s="39" t="str">
        <f>IFERROR(__xludf.DUMMYFUNCTION("IF(ISBETWEEN(B11372,60,69), ""Old"", IF(ISBETWEEN(B11372, 20, 29), ""Young"", ""Other""))"),"Other")</f>
        <v>Other</v>
      </c>
    </row>
    <row r="11373" hidden="1">
      <c r="A11373" s="40">
        <v>29635.0</v>
      </c>
      <c r="B11373" s="39">
        <f t="shared" si="1"/>
        <v>40</v>
      </c>
      <c r="C11373" s="39" t="str">
        <f>IFERROR(__xludf.DUMMYFUNCTION("IF(ISBETWEEN(B11373,60,69), ""Old"", IF(ISBETWEEN(B11373, 20, 29), ""Young"", ""Other""))"),"Other")</f>
        <v>Other</v>
      </c>
    </row>
    <row r="11374" hidden="1">
      <c r="A11374" s="40">
        <v>29636.0</v>
      </c>
      <c r="B11374" s="39">
        <f t="shared" si="1"/>
        <v>40</v>
      </c>
      <c r="C11374" s="39" t="str">
        <f>IFERROR(__xludf.DUMMYFUNCTION("IF(ISBETWEEN(B11374,60,69), ""Old"", IF(ISBETWEEN(B11374, 20, 29), ""Young"", ""Other""))"),"Other")</f>
        <v>Other</v>
      </c>
    </row>
    <row r="11375" hidden="1">
      <c r="A11375" s="40">
        <v>29637.0</v>
      </c>
      <c r="B11375" s="39">
        <f t="shared" si="1"/>
        <v>40</v>
      </c>
      <c r="C11375" s="39" t="str">
        <f>IFERROR(__xludf.DUMMYFUNCTION("IF(ISBETWEEN(B11375,60,69), ""Old"", IF(ISBETWEEN(B11375, 20, 29), ""Young"", ""Other""))"),"Other")</f>
        <v>Other</v>
      </c>
    </row>
    <row r="11376" hidden="1">
      <c r="A11376" s="40">
        <v>29638.0</v>
      </c>
      <c r="B11376" s="39">
        <f t="shared" si="1"/>
        <v>40</v>
      </c>
      <c r="C11376" s="39" t="str">
        <f>IFERROR(__xludf.DUMMYFUNCTION("IF(ISBETWEEN(B11376,60,69), ""Old"", IF(ISBETWEEN(B11376, 20, 29), ""Young"", ""Other""))"),"Other")</f>
        <v>Other</v>
      </c>
    </row>
    <row r="11377" hidden="1">
      <c r="A11377" s="40">
        <v>29639.0</v>
      </c>
      <c r="B11377" s="39">
        <f t="shared" si="1"/>
        <v>40</v>
      </c>
      <c r="C11377" s="39" t="str">
        <f>IFERROR(__xludf.DUMMYFUNCTION("IF(ISBETWEEN(B11377,60,69), ""Old"", IF(ISBETWEEN(B11377, 20, 29), ""Young"", ""Other""))"),"Other")</f>
        <v>Other</v>
      </c>
    </row>
    <row r="11378" hidden="1">
      <c r="A11378" s="40">
        <v>29640.0</v>
      </c>
      <c r="B11378" s="39">
        <f t="shared" si="1"/>
        <v>40</v>
      </c>
      <c r="C11378" s="39" t="str">
        <f>IFERROR(__xludf.DUMMYFUNCTION("IF(ISBETWEEN(B11378,60,69), ""Old"", IF(ISBETWEEN(B11378, 20, 29), ""Young"", ""Other""))"),"Other")</f>
        <v>Other</v>
      </c>
    </row>
    <row r="11379" hidden="1">
      <c r="A11379" s="40">
        <v>29641.0</v>
      </c>
      <c r="B11379" s="39">
        <f t="shared" si="1"/>
        <v>40</v>
      </c>
      <c r="C11379" s="39" t="str">
        <f>IFERROR(__xludf.DUMMYFUNCTION("IF(ISBETWEEN(B11379,60,69), ""Old"", IF(ISBETWEEN(B11379, 20, 29), ""Young"", ""Other""))"),"Other")</f>
        <v>Other</v>
      </c>
    </row>
    <row r="11380" hidden="1">
      <c r="A11380" s="40">
        <v>29642.0</v>
      </c>
      <c r="B11380" s="39">
        <f t="shared" si="1"/>
        <v>40</v>
      </c>
      <c r="C11380" s="39" t="str">
        <f>IFERROR(__xludf.DUMMYFUNCTION("IF(ISBETWEEN(B11380,60,69), ""Old"", IF(ISBETWEEN(B11380, 20, 29), ""Young"", ""Other""))"),"Other")</f>
        <v>Other</v>
      </c>
    </row>
    <row r="11381" hidden="1">
      <c r="A11381" s="40">
        <v>29643.0</v>
      </c>
      <c r="B11381" s="39">
        <f t="shared" si="1"/>
        <v>40</v>
      </c>
      <c r="C11381" s="39" t="str">
        <f>IFERROR(__xludf.DUMMYFUNCTION("IF(ISBETWEEN(B11381,60,69), ""Old"", IF(ISBETWEEN(B11381, 20, 29), ""Young"", ""Other""))"),"Other")</f>
        <v>Other</v>
      </c>
    </row>
    <row r="11382" hidden="1">
      <c r="A11382" s="40">
        <v>29644.0</v>
      </c>
      <c r="B11382" s="39">
        <f t="shared" si="1"/>
        <v>40</v>
      </c>
      <c r="C11382" s="39" t="str">
        <f>IFERROR(__xludf.DUMMYFUNCTION("IF(ISBETWEEN(B11382,60,69), ""Old"", IF(ISBETWEEN(B11382, 20, 29), ""Young"", ""Other""))"),"Other")</f>
        <v>Other</v>
      </c>
    </row>
    <row r="11383" hidden="1">
      <c r="A11383" s="40">
        <v>29645.0</v>
      </c>
      <c r="B11383" s="39">
        <f t="shared" si="1"/>
        <v>40</v>
      </c>
      <c r="C11383" s="39" t="str">
        <f>IFERROR(__xludf.DUMMYFUNCTION("IF(ISBETWEEN(B11383,60,69), ""Old"", IF(ISBETWEEN(B11383, 20, 29), ""Young"", ""Other""))"),"Other")</f>
        <v>Other</v>
      </c>
    </row>
    <row r="11384" hidden="1">
      <c r="A11384" s="40">
        <v>29646.0</v>
      </c>
      <c r="B11384" s="39">
        <f t="shared" si="1"/>
        <v>40</v>
      </c>
      <c r="C11384" s="39" t="str">
        <f>IFERROR(__xludf.DUMMYFUNCTION("IF(ISBETWEEN(B11384,60,69), ""Old"", IF(ISBETWEEN(B11384, 20, 29), ""Young"", ""Other""))"),"Other")</f>
        <v>Other</v>
      </c>
    </row>
    <row r="11385" hidden="1">
      <c r="A11385" s="40">
        <v>29647.0</v>
      </c>
      <c r="B11385" s="39">
        <f t="shared" si="1"/>
        <v>40</v>
      </c>
      <c r="C11385" s="39" t="str">
        <f>IFERROR(__xludf.DUMMYFUNCTION("IF(ISBETWEEN(B11385,60,69), ""Old"", IF(ISBETWEEN(B11385, 20, 29), ""Young"", ""Other""))"),"Other")</f>
        <v>Other</v>
      </c>
    </row>
    <row r="11386" hidden="1">
      <c r="A11386" s="40">
        <v>29648.0</v>
      </c>
      <c r="B11386" s="39">
        <f t="shared" si="1"/>
        <v>40</v>
      </c>
      <c r="C11386" s="39" t="str">
        <f>IFERROR(__xludf.DUMMYFUNCTION("IF(ISBETWEEN(B11386,60,69), ""Old"", IF(ISBETWEEN(B11386, 20, 29), ""Young"", ""Other""))"),"Other")</f>
        <v>Other</v>
      </c>
    </row>
    <row r="11387" hidden="1">
      <c r="A11387" s="40">
        <v>29649.0</v>
      </c>
      <c r="B11387" s="39">
        <f t="shared" si="1"/>
        <v>40</v>
      </c>
      <c r="C11387" s="39" t="str">
        <f>IFERROR(__xludf.DUMMYFUNCTION("IF(ISBETWEEN(B11387,60,69), ""Old"", IF(ISBETWEEN(B11387, 20, 29), ""Young"", ""Other""))"),"Other")</f>
        <v>Other</v>
      </c>
    </row>
    <row r="11388" hidden="1">
      <c r="A11388" s="40">
        <v>29650.0</v>
      </c>
      <c r="B11388" s="39">
        <f t="shared" si="1"/>
        <v>40</v>
      </c>
      <c r="C11388" s="39" t="str">
        <f>IFERROR(__xludf.DUMMYFUNCTION("IF(ISBETWEEN(B11388,60,69), ""Old"", IF(ISBETWEEN(B11388, 20, 29), ""Young"", ""Other""))"),"Other")</f>
        <v>Other</v>
      </c>
    </row>
    <row r="11389" hidden="1">
      <c r="A11389" s="40">
        <v>29651.0</v>
      </c>
      <c r="B11389" s="39">
        <f t="shared" si="1"/>
        <v>40</v>
      </c>
      <c r="C11389" s="39" t="str">
        <f>IFERROR(__xludf.DUMMYFUNCTION("IF(ISBETWEEN(B11389,60,69), ""Old"", IF(ISBETWEEN(B11389, 20, 29), ""Young"", ""Other""))"),"Other")</f>
        <v>Other</v>
      </c>
    </row>
    <row r="11390" hidden="1">
      <c r="A11390" s="40">
        <v>29652.0</v>
      </c>
      <c r="B11390" s="39">
        <f t="shared" si="1"/>
        <v>40</v>
      </c>
      <c r="C11390" s="39" t="str">
        <f>IFERROR(__xludf.DUMMYFUNCTION("IF(ISBETWEEN(B11390,60,69), ""Old"", IF(ISBETWEEN(B11390, 20, 29), ""Young"", ""Other""))"),"Other")</f>
        <v>Other</v>
      </c>
    </row>
    <row r="11391" hidden="1">
      <c r="A11391" s="40">
        <v>29653.0</v>
      </c>
      <c r="B11391" s="39">
        <f t="shared" si="1"/>
        <v>40</v>
      </c>
      <c r="C11391" s="39" t="str">
        <f>IFERROR(__xludf.DUMMYFUNCTION("IF(ISBETWEEN(B11391,60,69), ""Old"", IF(ISBETWEEN(B11391, 20, 29), ""Young"", ""Other""))"),"Other")</f>
        <v>Other</v>
      </c>
    </row>
    <row r="11392" hidden="1">
      <c r="A11392" s="40">
        <v>29654.0</v>
      </c>
      <c r="B11392" s="39">
        <f t="shared" si="1"/>
        <v>40</v>
      </c>
      <c r="C11392" s="39" t="str">
        <f>IFERROR(__xludf.DUMMYFUNCTION("IF(ISBETWEEN(B11392,60,69), ""Old"", IF(ISBETWEEN(B11392, 20, 29), ""Young"", ""Other""))"),"Other")</f>
        <v>Other</v>
      </c>
    </row>
    <row r="11393" hidden="1">
      <c r="A11393" s="40">
        <v>29655.0</v>
      </c>
      <c r="B11393" s="39">
        <f t="shared" si="1"/>
        <v>40</v>
      </c>
      <c r="C11393" s="39" t="str">
        <f>IFERROR(__xludf.DUMMYFUNCTION("IF(ISBETWEEN(B11393,60,69), ""Old"", IF(ISBETWEEN(B11393, 20, 29), ""Young"", ""Other""))"),"Other")</f>
        <v>Other</v>
      </c>
    </row>
    <row r="11394" hidden="1">
      <c r="A11394" s="40">
        <v>29656.0</v>
      </c>
      <c r="B11394" s="39">
        <f t="shared" si="1"/>
        <v>40</v>
      </c>
      <c r="C11394" s="39" t="str">
        <f>IFERROR(__xludf.DUMMYFUNCTION("IF(ISBETWEEN(B11394,60,69), ""Old"", IF(ISBETWEEN(B11394, 20, 29), ""Young"", ""Other""))"),"Other")</f>
        <v>Other</v>
      </c>
    </row>
    <row r="11395" hidden="1">
      <c r="A11395" s="40">
        <v>29657.0</v>
      </c>
      <c r="B11395" s="39">
        <f t="shared" si="1"/>
        <v>40</v>
      </c>
      <c r="C11395" s="39" t="str">
        <f>IFERROR(__xludf.DUMMYFUNCTION("IF(ISBETWEEN(B11395,60,69), ""Old"", IF(ISBETWEEN(B11395, 20, 29), ""Young"", ""Other""))"),"Other")</f>
        <v>Other</v>
      </c>
    </row>
    <row r="11396" hidden="1">
      <c r="A11396" s="40">
        <v>29658.0</v>
      </c>
      <c r="B11396" s="39">
        <f t="shared" si="1"/>
        <v>40</v>
      </c>
      <c r="C11396" s="39" t="str">
        <f>IFERROR(__xludf.DUMMYFUNCTION("IF(ISBETWEEN(B11396,60,69), ""Old"", IF(ISBETWEEN(B11396, 20, 29), ""Young"", ""Other""))"),"Other")</f>
        <v>Other</v>
      </c>
    </row>
    <row r="11397" hidden="1">
      <c r="A11397" s="40">
        <v>29659.0</v>
      </c>
      <c r="B11397" s="39">
        <f t="shared" si="1"/>
        <v>40</v>
      </c>
      <c r="C11397" s="39" t="str">
        <f>IFERROR(__xludf.DUMMYFUNCTION("IF(ISBETWEEN(B11397,60,69), ""Old"", IF(ISBETWEEN(B11397, 20, 29), ""Young"", ""Other""))"),"Other")</f>
        <v>Other</v>
      </c>
    </row>
    <row r="11398" hidden="1">
      <c r="A11398" s="40">
        <v>29660.0</v>
      </c>
      <c r="B11398" s="39">
        <f t="shared" si="1"/>
        <v>40</v>
      </c>
      <c r="C11398" s="39" t="str">
        <f>IFERROR(__xludf.DUMMYFUNCTION("IF(ISBETWEEN(B11398,60,69), ""Old"", IF(ISBETWEEN(B11398, 20, 29), ""Young"", ""Other""))"),"Other")</f>
        <v>Other</v>
      </c>
    </row>
    <row r="11399" hidden="1">
      <c r="A11399" s="40">
        <v>29661.0</v>
      </c>
      <c r="B11399" s="39">
        <f t="shared" si="1"/>
        <v>40</v>
      </c>
      <c r="C11399" s="39" t="str">
        <f>IFERROR(__xludf.DUMMYFUNCTION("IF(ISBETWEEN(B11399,60,69), ""Old"", IF(ISBETWEEN(B11399, 20, 29), ""Young"", ""Other""))"),"Other")</f>
        <v>Other</v>
      </c>
    </row>
    <row r="11400" hidden="1">
      <c r="A11400" s="40">
        <v>29662.0</v>
      </c>
      <c r="B11400" s="39">
        <f t="shared" si="1"/>
        <v>40</v>
      </c>
      <c r="C11400" s="39" t="str">
        <f>IFERROR(__xludf.DUMMYFUNCTION("IF(ISBETWEEN(B11400,60,69), ""Old"", IF(ISBETWEEN(B11400, 20, 29), ""Young"", ""Other""))"),"Other")</f>
        <v>Other</v>
      </c>
    </row>
    <row r="11401" hidden="1">
      <c r="A11401" s="40">
        <v>29663.0</v>
      </c>
      <c r="B11401" s="39">
        <f t="shared" si="1"/>
        <v>40</v>
      </c>
      <c r="C11401" s="39" t="str">
        <f>IFERROR(__xludf.DUMMYFUNCTION("IF(ISBETWEEN(B11401,60,69), ""Old"", IF(ISBETWEEN(B11401, 20, 29), ""Young"", ""Other""))"),"Other")</f>
        <v>Other</v>
      </c>
    </row>
    <row r="11402" hidden="1">
      <c r="A11402" s="40">
        <v>29664.0</v>
      </c>
      <c r="B11402" s="39">
        <f t="shared" si="1"/>
        <v>40</v>
      </c>
      <c r="C11402" s="39" t="str">
        <f>IFERROR(__xludf.DUMMYFUNCTION("IF(ISBETWEEN(B11402,60,69), ""Old"", IF(ISBETWEEN(B11402, 20, 29), ""Young"", ""Other""))"),"Other")</f>
        <v>Other</v>
      </c>
    </row>
    <row r="11403" hidden="1">
      <c r="A11403" s="40">
        <v>29665.0</v>
      </c>
      <c r="B11403" s="39">
        <f t="shared" si="1"/>
        <v>40</v>
      </c>
      <c r="C11403" s="39" t="str">
        <f>IFERROR(__xludf.DUMMYFUNCTION("IF(ISBETWEEN(B11403,60,69), ""Old"", IF(ISBETWEEN(B11403, 20, 29), ""Young"", ""Other""))"),"Other")</f>
        <v>Other</v>
      </c>
    </row>
    <row r="11404" hidden="1">
      <c r="A11404" s="40">
        <v>29666.0</v>
      </c>
      <c r="B11404" s="39">
        <f t="shared" si="1"/>
        <v>40</v>
      </c>
      <c r="C11404" s="39" t="str">
        <f>IFERROR(__xludf.DUMMYFUNCTION("IF(ISBETWEEN(B11404,60,69), ""Old"", IF(ISBETWEEN(B11404, 20, 29), ""Young"", ""Other""))"),"Other")</f>
        <v>Other</v>
      </c>
    </row>
    <row r="11405" hidden="1">
      <c r="A11405" s="40">
        <v>29667.0</v>
      </c>
      <c r="B11405" s="39">
        <f t="shared" si="1"/>
        <v>40</v>
      </c>
      <c r="C11405" s="39" t="str">
        <f>IFERROR(__xludf.DUMMYFUNCTION("IF(ISBETWEEN(B11405,60,69), ""Old"", IF(ISBETWEEN(B11405, 20, 29), ""Young"", ""Other""))"),"Other")</f>
        <v>Other</v>
      </c>
    </row>
    <row r="11406" hidden="1">
      <c r="A11406" s="40">
        <v>29668.0</v>
      </c>
      <c r="B11406" s="39">
        <f t="shared" si="1"/>
        <v>40</v>
      </c>
      <c r="C11406" s="39" t="str">
        <f>IFERROR(__xludf.DUMMYFUNCTION("IF(ISBETWEEN(B11406,60,69), ""Old"", IF(ISBETWEEN(B11406, 20, 29), ""Young"", ""Other""))"),"Other")</f>
        <v>Other</v>
      </c>
    </row>
    <row r="11407" hidden="1">
      <c r="A11407" s="40">
        <v>29669.0</v>
      </c>
      <c r="B11407" s="39">
        <f t="shared" si="1"/>
        <v>40</v>
      </c>
      <c r="C11407" s="39" t="str">
        <f>IFERROR(__xludf.DUMMYFUNCTION("IF(ISBETWEEN(B11407,60,69), ""Old"", IF(ISBETWEEN(B11407, 20, 29), ""Young"", ""Other""))"),"Other")</f>
        <v>Other</v>
      </c>
    </row>
    <row r="11408" hidden="1">
      <c r="A11408" s="40">
        <v>29670.0</v>
      </c>
      <c r="B11408" s="39">
        <f t="shared" si="1"/>
        <v>40</v>
      </c>
      <c r="C11408" s="39" t="str">
        <f>IFERROR(__xludf.DUMMYFUNCTION("IF(ISBETWEEN(B11408,60,69), ""Old"", IF(ISBETWEEN(B11408, 20, 29), ""Young"", ""Other""))"),"Other")</f>
        <v>Other</v>
      </c>
    </row>
    <row r="11409" hidden="1">
      <c r="A11409" s="40">
        <v>29671.0</v>
      </c>
      <c r="B11409" s="39">
        <f t="shared" si="1"/>
        <v>40</v>
      </c>
      <c r="C11409" s="39" t="str">
        <f>IFERROR(__xludf.DUMMYFUNCTION("IF(ISBETWEEN(B11409,60,69), ""Old"", IF(ISBETWEEN(B11409, 20, 29), ""Young"", ""Other""))"),"Other")</f>
        <v>Other</v>
      </c>
    </row>
    <row r="11410" hidden="1">
      <c r="A11410" s="40">
        <v>29672.0</v>
      </c>
      <c r="B11410" s="39">
        <f t="shared" si="1"/>
        <v>40</v>
      </c>
      <c r="C11410" s="39" t="str">
        <f>IFERROR(__xludf.DUMMYFUNCTION("IF(ISBETWEEN(B11410,60,69), ""Old"", IF(ISBETWEEN(B11410, 20, 29), ""Young"", ""Other""))"),"Other")</f>
        <v>Other</v>
      </c>
    </row>
    <row r="11411" hidden="1">
      <c r="A11411" s="40">
        <v>29673.0</v>
      </c>
      <c r="B11411" s="39">
        <f t="shared" si="1"/>
        <v>40</v>
      </c>
      <c r="C11411" s="39" t="str">
        <f>IFERROR(__xludf.DUMMYFUNCTION("IF(ISBETWEEN(B11411,60,69), ""Old"", IF(ISBETWEEN(B11411, 20, 29), ""Young"", ""Other""))"),"Other")</f>
        <v>Other</v>
      </c>
    </row>
    <row r="11412" hidden="1">
      <c r="A11412" s="40">
        <v>29674.0</v>
      </c>
      <c r="B11412" s="39">
        <f t="shared" si="1"/>
        <v>40</v>
      </c>
      <c r="C11412" s="39" t="str">
        <f>IFERROR(__xludf.DUMMYFUNCTION("IF(ISBETWEEN(B11412,60,69), ""Old"", IF(ISBETWEEN(B11412, 20, 29), ""Young"", ""Other""))"),"Other")</f>
        <v>Other</v>
      </c>
    </row>
    <row r="11413" hidden="1">
      <c r="A11413" s="40">
        <v>29675.0</v>
      </c>
      <c r="B11413" s="39">
        <f t="shared" si="1"/>
        <v>40</v>
      </c>
      <c r="C11413" s="39" t="str">
        <f>IFERROR(__xludf.DUMMYFUNCTION("IF(ISBETWEEN(B11413,60,69), ""Old"", IF(ISBETWEEN(B11413, 20, 29), ""Young"", ""Other""))"),"Other")</f>
        <v>Other</v>
      </c>
    </row>
    <row r="11414" hidden="1">
      <c r="A11414" s="40">
        <v>29676.0</v>
      </c>
      <c r="B11414" s="39">
        <f t="shared" si="1"/>
        <v>40</v>
      </c>
      <c r="C11414" s="39" t="str">
        <f>IFERROR(__xludf.DUMMYFUNCTION("IF(ISBETWEEN(B11414,60,69), ""Old"", IF(ISBETWEEN(B11414, 20, 29), ""Young"", ""Other""))"),"Other")</f>
        <v>Other</v>
      </c>
    </row>
    <row r="11415" hidden="1">
      <c r="A11415" s="40">
        <v>29677.0</v>
      </c>
      <c r="B11415" s="39">
        <f t="shared" si="1"/>
        <v>40</v>
      </c>
      <c r="C11415" s="39" t="str">
        <f>IFERROR(__xludf.DUMMYFUNCTION("IF(ISBETWEEN(B11415,60,69), ""Old"", IF(ISBETWEEN(B11415, 20, 29), ""Young"", ""Other""))"),"Other")</f>
        <v>Other</v>
      </c>
    </row>
    <row r="11416" hidden="1">
      <c r="A11416" s="40">
        <v>29678.0</v>
      </c>
      <c r="B11416" s="39">
        <f t="shared" si="1"/>
        <v>40</v>
      </c>
      <c r="C11416" s="39" t="str">
        <f>IFERROR(__xludf.DUMMYFUNCTION("IF(ISBETWEEN(B11416,60,69), ""Old"", IF(ISBETWEEN(B11416, 20, 29), ""Young"", ""Other""))"),"Other")</f>
        <v>Other</v>
      </c>
    </row>
    <row r="11417" hidden="1">
      <c r="A11417" s="40">
        <v>29679.0</v>
      </c>
      <c r="B11417" s="39">
        <f t="shared" si="1"/>
        <v>40</v>
      </c>
      <c r="C11417" s="39" t="str">
        <f>IFERROR(__xludf.DUMMYFUNCTION("IF(ISBETWEEN(B11417,60,69), ""Old"", IF(ISBETWEEN(B11417, 20, 29), ""Young"", ""Other""))"),"Other")</f>
        <v>Other</v>
      </c>
    </row>
    <row r="11418" hidden="1">
      <c r="A11418" s="40">
        <v>29680.0</v>
      </c>
      <c r="B11418" s="39">
        <f t="shared" si="1"/>
        <v>40</v>
      </c>
      <c r="C11418" s="39" t="str">
        <f>IFERROR(__xludf.DUMMYFUNCTION("IF(ISBETWEEN(B11418,60,69), ""Old"", IF(ISBETWEEN(B11418, 20, 29), ""Young"", ""Other""))"),"Other")</f>
        <v>Other</v>
      </c>
    </row>
    <row r="11419" hidden="1">
      <c r="A11419" s="40">
        <v>29681.0</v>
      </c>
      <c r="B11419" s="39">
        <f t="shared" si="1"/>
        <v>40</v>
      </c>
      <c r="C11419" s="39" t="str">
        <f>IFERROR(__xludf.DUMMYFUNCTION("IF(ISBETWEEN(B11419,60,69), ""Old"", IF(ISBETWEEN(B11419, 20, 29), ""Young"", ""Other""))"),"Other")</f>
        <v>Other</v>
      </c>
    </row>
    <row r="11420" hidden="1">
      <c r="A11420" s="40">
        <v>29682.0</v>
      </c>
      <c r="B11420" s="39">
        <f t="shared" si="1"/>
        <v>40</v>
      </c>
      <c r="C11420" s="39" t="str">
        <f>IFERROR(__xludf.DUMMYFUNCTION("IF(ISBETWEEN(B11420,60,69), ""Old"", IF(ISBETWEEN(B11420, 20, 29), ""Young"", ""Other""))"),"Other")</f>
        <v>Other</v>
      </c>
    </row>
    <row r="11421" hidden="1">
      <c r="A11421" s="40">
        <v>29683.0</v>
      </c>
      <c r="B11421" s="39">
        <f t="shared" si="1"/>
        <v>40</v>
      </c>
      <c r="C11421" s="39" t="str">
        <f>IFERROR(__xludf.DUMMYFUNCTION("IF(ISBETWEEN(B11421,60,69), ""Old"", IF(ISBETWEEN(B11421, 20, 29), ""Young"", ""Other""))"),"Other")</f>
        <v>Other</v>
      </c>
    </row>
    <row r="11422" hidden="1">
      <c r="A11422" s="40">
        <v>29684.0</v>
      </c>
      <c r="B11422" s="39">
        <f t="shared" si="1"/>
        <v>40</v>
      </c>
      <c r="C11422" s="39" t="str">
        <f>IFERROR(__xludf.DUMMYFUNCTION("IF(ISBETWEEN(B11422,60,69), ""Old"", IF(ISBETWEEN(B11422, 20, 29), ""Young"", ""Other""))"),"Other")</f>
        <v>Other</v>
      </c>
    </row>
    <row r="11423" hidden="1">
      <c r="A11423" s="40">
        <v>29685.0</v>
      </c>
      <c r="B11423" s="39">
        <f t="shared" si="1"/>
        <v>40</v>
      </c>
      <c r="C11423" s="39" t="str">
        <f>IFERROR(__xludf.DUMMYFUNCTION("IF(ISBETWEEN(B11423,60,69), ""Old"", IF(ISBETWEEN(B11423, 20, 29), ""Young"", ""Other""))"),"Other")</f>
        <v>Other</v>
      </c>
    </row>
    <row r="11424" hidden="1">
      <c r="A11424" s="40">
        <v>29686.0</v>
      </c>
      <c r="B11424" s="39">
        <f t="shared" si="1"/>
        <v>40</v>
      </c>
      <c r="C11424" s="39" t="str">
        <f>IFERROR(__xludf.DUMMYFUNCTION("IF(ISBETWEEN(B11424,60,69), ""Old"", IF(ISBETWEEN(B11424, 20, 29), ""Young"", ""Other""))"),"Other")</f>
        <v>Other</v>
      </c>
    </row>
    <row r="11425" hidden="1">
      <c r="A11425" s="40">
        <v>29687.0</v>
      </c>
      <c r="B11425" s="39">
        <f t="shared" si="1"/>
        <v>40</v>
      </c>
      <c r="C11425" s="39" t="str">
        <f>IFERROR(__xludf.DUMMYFUNCTION("IF(ISBETWEEN(B11425,60,69), ""Old"", IF(ISBETWEEN(B11425, 20, 29), ""Young"", ""Other""))"),"Other")</f>
        <v>Other</v>
      </c>
    </row>
    <row r="11426" hidden="1">
      <c r="A11426" s="40">
        <v>29688.0</v>
      </c>
      <c r="B11426" s="39">
        <f t="shared" si="1"/>
        <v>40</v>
      </c>
      <c r="C11426" s="39" t="str">
        <f>IFERROR(__xludf.DUMMYFUNCTION("IF(ISBETWEEN(B11426,60,69), ""Old"", IF(ISBETWEEN(B11426, 20, 29), ""Young"", ""Other""))"),"Other")</f>
        <v>Other</v>
      </c>
    </row>
    <row r="11427" hidden="1">
      <c r="A11427" s="40">
        <v>29689.0</v>
      </c>
      <c r="B11427" s="39">
        <f t="shared" si="1"/>
        <v>40</v>
      </c>
      <c r="C11427" s="39" t="str">
        <f>IFERROR(__xludf.DUMMYFUNCTION("IF(ISBETWEEN(B11427,60,69), ""Old"", IF(ISBETWEEN(B11427, 20, 29), ""Young"", ""Other""))"),"Other")</f>
        <v>Other</v>
      </c>
    </row>
    <row r="11428" hidden="1">
      <c r="A11428" s="40">
        <v>29690.0</v>
      </c>
      <c r="B11428" s="39">
        <f t="shared" si="1"/>
        <v>40</v>
      </c>
      <c r="C11428" s="39" t="str">
        <f>IFERROR(__xludf.DUMMYFUNCTION("IF(ISBETWEEN(B11428,60,69), ""Old"", IF(ISBETWEEN(B11428, 20, 29), ""Young"", ""Other""))"),"Other")</f>
        <v>Other</v>
      </c>
    </row>
    <row r="11429" hidden="1">
      <c r="A11429" s="40">
        <v>29691.0</v>
      </c>
      <c r="B11429" s="39">
        <f t="shared" si="1"/>
        <v>40</v>
      </c>
      <c r="C11429" s="39" t="str">
        <f>IFERROR(__xludf.DUMMYFUNCTION("IF(ISBETWEEN(B11429,60,69), ""Old"", IF(ISBETWEEN(B11429, 20, 29), ""Young"", ""Other""))"),"Other")</f>
        <v>Other</v>
      </c>
    </row>
    <row r="11430" hidden="1">
      <c r="A11430" s="40">
        <v>29692.0</v>
      </c>
      <c r="B11430" s="39">
        <f t="shared" si="1"/>
        <v>40</v>
      </c>
      <c r="C11430" s="39" t="str">
        <f>IFERROR(__xludf.DUMMYFUNCTION("IF(ISBETWEEN(B11430,60,69), ""Old"", IF(ISBETWEEN(B11430, 20, 29), ""Young"", ""Other""))"),"Other")</f>
        <v>Other</v>
      </c>
    </row>
    <row r="11431" hidden="1">
      <c r="A11431" s="40">
        <v>29693.0</v>
      </c>
      <c r="B11431" s="39">
        <f t="shared" si="1"/>
        <v>40</v>
      </c>
      <c r="C11431" s="39" t="str">
        <f>IFERROR(__xludf.DUMMYFUNCTION("IF(ISBETWEEN(B11431,60,69), ""Old"", IF(ISBETWEEN(B11431, 20, 29), ""Young"", ""Other""))"),"Other")</f>
        <v>Other</v>
      </c>
    </row>
    <row r="11432" hidden="1">
      <c r="A11432" s="40">
        <v>29694.0</v>
      </c>
      <c r="B11432" s="39">
        <f t="shared" si="1"/>
        <v>40</v>
      </c>
      <c r="C11432" s="39" t="str">
        <f>IFERROR(__xludf.DUMMYFUNCTION("IF(ISBETWEEN(B11432,60,69), ""Old"", IF(ISBETWEEN(B11432, 20, 29), ""Young"", ""Other""))"),"Other")</f>
        <v>Other</v>
      </c>
    </row>
    <row r="11433" hidden="1">
      <c r="A11433" s="40">
        <v>29695.0</v>
      </c>
      <c r="B11433" s="39">
        <f t="shared" si="1"/>
        <v>40</v>
      </c>
      <c r="C11433" s="39" t="str">
        <f>IFERROR(__xludf.DUMMYFUNCTION("IF(ISBETWEEN(B11433,60,69), ""Old"", IF(ISBETWEEN(B11433, 20, 29), ""Young"", ""Other""))"),"Other")</f>
        <v>Other</v>
      </c>
    </row>
    <row r="11434" hidden="1">
      <c r="A11434" s="40">
        <v>29696.0</v>
      </c>
      <c r="B11434" s="39">
        <f t="shared" si="1"/>
        <v>40</v>
      </c>
      <c r="C11434" s="39" t="str">
        <f>IFERROR(__xludf.DUMMYFUNCTION("IF(ISBETWEEN(B11434,60,69), ""Old"", IF(ISBETWEEN(B11434, 20, 29), ""Young"", ""Other""))"),"Other")</f>
        <v>Other</v>
      </c>
    </row>
    <row r="11435" hidden="1">
      <c r="A11435" s="40">
        <v>29697.0</v>
      </c>
      <c r="B11435" s="39">
        <f t="shared" si="1"/>
        <v>40</v>
      </c>
      <c r="C11435" s="39" t="str">
        <f>IFERROR(__xludf.DUMMYFUNCTION("IF(ISBETWEEN(B11435,60,69), ""Old"", IF(ISBETWEEN(B11435, 20, 29), ""Young"", ""Other""))"),"Other")</f>
        <v>Other</v>
      </c>
    </row>
    <row r="11436" hidden="1">
      <c r="A11436" s="40">
        <v>29698.0</v>
      </c>
      <c r="B11436" s="39">
        <f t="shared" si="1"/>
        <v>40</v>
      </c>
      <c r="C11436" s="39" t="str">
        <f>IFERROR(__xludf.DUMMYFUNCTION("IF(ISBETWEEN(B11436,60,69), ""Old"", IF(ISBETWEEN(B11436, 20, 29), ""Young"", ""Other""))"),"Other")</f>
        <v>Other</v>
      </c>
    </row>
    <row r="11437" hidden="1">
      <c r="A11437" s="40">
        <v>29699.0</v>
      </c>
      <c r="B11437" s="39">
        <f t="shared" si="1"/>
        <v>40</v>
      </c>
      <c r="C11437" s="39" t="str">
        <f>IFERROR(__xludf.DUMMYFUNCTION("IF(ISBETWEEN(B11437,60,69), ""Old"", IF(ISBETWEEN(B11437, 20, 29), ""Young"", ""Other""))"),"Other")</f>
        <v>Other</v>
      </c>
    </row>
    <row r="11438" hidden="1">
      <c r="A11438" s="40">
        <v>29700.0</v>
      </c>
      <c r="B11438" s="39">
        <f t="shared" si="1"/>
        <v>40</v>
      </c>
      <c r="C11438" s="39" t="str">
        <f>IFERROR(__xludf.DUMMYFUNCTION("IF(ISBETWEEN(B11438,60,69), ""Old"", IF(ISBETWEEN(B11438, 20, 29), ""Young"", ""Other""))"),"Other")</f>
        <v>Other</v>
      </c>
    </row>
    <row r="11439" hidden="1">
      <c r="A11439" s="40">
        <v>29701.0</v>
      </c>
      <c r="B11439" s="39">
        <f t="shared" si="1"/>
        <v>40</v>
      </c>
      <c r="C11439" s="39" t="str">
        <f>IFERROR(__xludf.DUMMYFUNCTION("IF(ISBETWEEN(B11439,60,69), ""Old"", IF(ISBETWEEN(B11439, 20, 29), ""Young"", ""Other""))"),"Other")</f>
        <v>Other</v>
      </c>
    </row>
    <row r="11440" hidden="1">
      <c r="A11440" s="40">
        <v>29702.0</v>
      </c>
      <c r="B11440" s="39">
        <f t="shared" si="1"/>
        <v>40</v>
      </c>
      <c r="C11440" s="39" t="str">
        <f>IFERROR(__xludf.DUMMYFUNCTION("IF(ISBETWEEN(B11440,60,69), ""Old"", IF(ISBETWEEN(B11440, 20, 29), ""Young"", ""Other""))"),"Other")</f>
        <v>Other</v>
      </c>
    </row>
    <row r="11441" hidden="1">
      <c r="A11441" s="40">
        <v>29703.0</v>
      </c>
      <c r="B11441" s="39">
        <f t="shared" si="1"/>
        <v>40</v>
      </c>
      <c r="C11441" s="39" t="str">
        <f>IFERROR(__xludf.DUMMYFUNCTION("IF(ISBETWEEN(B11441,60,69), ""Old"", IF(ISBETWEEN(B11441, 20, 29), ""Young"", ""Other""))"),"Other")</f>
        <v>Other</v>
      </c>
    </row>
    <row r="11442" hidden="1">
      <c r="A11442" s="40">
        <v>29704.0</v>
      </c>
      <c r="B11442" s="39">
        <f t="shared" si="1"/>
        <v>40</v>
      </c>
      <c r="C11442" s="39" t="str">
        <f>IFERROR(__xludf.DUMMYFUNCTION("IF(ISBETWEEN(B11442,60,69), ""Old"", IF(ISBETWEEN(B11442, 20, 29), ""Young"", ""Other""))"),"Other")</f>
        <v>Other</v>
      </c>
    </row>
    <row r="11443" hidden="1">
      <c r="A11443" s="40">
        <v>29705.0</v>
      </c>
      <c r="B11443" s="39">
        <f t="shared" si="1"/>
        <v>40</v>
      </c>
      <c r="C11443" s="39" t="str">
        <f>IFERROR(__xludf.DUMMYFUNCTION("IF(ISBETWEEN(B11443,60,69), ""Old"", IF(ISBETWEEN(B11443, 20, 29), ""Young"", ""Other""))"),"Other")</f>
        <v>Other</v>
      </c>
    </row>
    <row r="11444" hidden="1">
      <c r="A11444" s="40">
        <v>29706.0</v>
      </c>
      <c r="B11444" s="39">
        <f t="shared" si="1"/>
        <v>40</v>
      </c>
      <c r="C11444" s="39" t="str">
        <f>IFERROR(__xludf.DUMMYFUNCTION("IF(ISBETWEEN(B11444,60,69), ""Old"", IF(ISBETWEEN(B11444, 20, 29), ""Young"", ""Other""))"),"Other")</f>
        <v>Other</v>
      </c>
    </row>
    <row r="11445" hidden="1">
      <c r="A11445" s="40">
        <v>29707.0</v>
      </c>
      <c r="B11445" s="39">
        <f t="shared" si="1"/>
        <v>40</v>
      </c>
      <c r="C11445" s="39" t="str">
        <f>IFERROR(__xludf.DUMMYFUNCTION("IF(ISBETWEEN(B11445,60,69), ""Old"", IF(ISBETWEEN(B11445, 20, 29), ""Young"", ""Other""))"),"Other")</f>
        <v>Other</v>
      </c>
    </row>
    <row r="11446" hidden="1">
      <c r="A11446" s="40">
        <v>29708.0</v>
      </c>
      <c r="B11446" s="39">
        <f t="shared" si="1"/>
        <v>40</v>
      </c>
      <c r="C11446" s="39" t="str">
        <f>IFERROR(__xludf.DUMMYFUNCTION("IF(ISBETWEEN(B11446,60,69), ""Old"", IF(ISBETWEEN(B11446, 20, 29), ""Young"", ""Other""))"),"Other")</f>
        <v>Other</v>
      </c>
    </row>
    <row r="11447" hidden="1">
      <c r="A11447" s="40">
        <v>29709.0</v>
      </c>
      <c r="B11447" s="39">
        <f t="shared" si="1"/>
        <v>40</v>
      </c>
      <c r="C11447" s="39" t="str">
        <f>IFERROR(__xludf.DUMMYFUNCTION("IF(ISBETWEEN(B11447,60,69), ""Old"", IF(ISBETWEEN(B11447, 20, 29), ""Young"", ""Other""))"),"Other")</f>
        <v>Other</v>
      </c>
    </row>
    <row r="11448" hidden="1">
      <c r="A11448" s="40">
        <v>29710.0</v>
      </c>
      <c r="B11448" s="39">
        <f t="shared" si="1"/>
        <v>40</v>
      </c>
      <c r="C11448" s="39" t="str">
        <f>IFERROR(__xludf.DUMMYFUNCTION("IF(ISBETWEEN(B11448,60,69), ""Old"", IF(ISBETWEEN(B11448, 20, 29), ""Young"", ""Other""))"),"Other")</f>
        <v>Other</v>
      </c>
    </row>
    <row r="11449" hidden="1">
      <c r="A11449" s="40">
        <v>29711.0</v>
      </c>
      <c r="B11449" s="39">
        <f t="shared" si="1"/>
        <v>40</v>
      </c>
      <c r="C11449" s="39" t="str">
        <f>IFERROR(__xludf.DUMMYFUNCTION("IF(ISBETWEEN(B11449,60,69), ""Old"", IF(ISBETWEEN(B11449, 20, 29), ""Young"", ""Other""))"),"Other")</f>
        <v>Other</v>
      </c>
    </row>
    <row r="11450" hidden="1">
      <c r="A11450" s="40">
        <v>29712.0</v>
      </c>
      <c r="B11450" s="39">
        <f t="shared" si="1"/>
        <v>40</v>
      </c>
      <c r="C11450" s="39" t="str">
        <f>IFERROR(__xludf.DUMMYFUNCTION("IF(ISBETWEEN(B11450,60,69), ""Old"", IF(ISBETWEEN(B11450, 20, 29), ""Young"", ""Other""))"),"Other")</f>
        <v>Other</v>
      </c>
    </row>
    <row r="11451" hidden="1">
      <c r="A11451" s="40">
        <v>29713.0</v>
      </c>
      <c r="B11451" s="39">
        <f t="shared" si="1"/>
        <v>40</v>
      </c>
      <c r="C11451" s="39" t="str">
        <f>IFERROR(__xludf.DUMMYFUNCTION("IF(ISBETWEEN(B11451,60,69), ""Old"", IF(ISBETWEEN(B11451, 20, 29), ""Young"", ""Other""))"),"Other")</f>
        <v>Other</v>
      </c>
    </row>
    <row r="11452" hidden="1">
      <c r="A11452" s="40">
        <v>29714.0</v>
      </c>
      <c r="B11452" s="39">
        <f t="shared" si="1"/>
        <v>40</v>
      </c>
      <c r="C11452" s="39" t="str">
        <f>IFERROR(__xludf.DUMMYFUNCTION("IF(ISBETWEEN(B11452,60,69), ""Old"", IF(ISBETWEEN(B11452, 20, 29), ""Young"", ""Other""))"),"Other")</f>
        <v>Other</v>
      </c>
    </row>
    <row r="11453" hidden="1">
      <c r="A11453" s="40">
        <v>29715.0</v>
      </c>
      <c r="B11453" s="39">
        <f t="shared" si="1"/>
        <v>40</v>
      </c>
      <c r="C11453" s="39" t="str">
        <f>IFERROR(__xludf.DUMMYFUNCTION("IF(ISBETWEEN(B11453,60,69), ""Old"", IF(ISBETWEEN(B11453, 20, 29), ""Young"", ""Other""))"),"Other")</f>
        <v>Other</v>
      </c>
    </row>
    <row r="11454" hidden="1">
      <c r="A11454" s="40">
        <v>29716.0</v>
      </c>
      <c r="B11454" s="39">
        <f t="shared" si="1"/>
        <v>40</v>
      </c>
      <c r="C11454" s="39" t="str">
        <f>IFERROR(__xludf.DUMMYFUNCTION("IF(ISBETWEEN(B11454,60,69), ""Old"", IF(ISBETWEEN(B11454, 20, 29), ""Young"", ""Other""))"),"Other")</f>
        <v>Other</v>
      </c>
    </row>
    <row r="11455" hidden="1">
      <c r="A11455" s="40">
        <v>29717.0</v>
      </c>
      <c r="B11455" s="39">
        <f t="shared" si="1"/>
        <v>40</v>
      </c>
      <c r="C11455" s="39" t="str">
        <f>IFERROR(__xludf.DUMMYFUNCTION("IF(ISBETWEEN(B11455,60,69), ""Old"", IF(ISBETWEEN(B11455, 20, 29), ""Young"", ""Other""))"),"Other")</f>
        <v>Other</v>
      </c>
    </row>
    <row r="11456" hidden="1">
      <c r="A11456" s="40">
        <v>29718.0</v>
      </c>
      <c r="B11456" s="39">
        <f t="shared" si="1"/>
        <v>40</v>
      </c>
      <c r="C11456" s="39" t="str">
        <f>IFERROR(__xludf.DUMMYFUNCTION("IF(ISBETWEEN(B11456,60,69), ""Old"", IF(ISBETWEEN(B11456, 20, 29), ""Young"", ""Other""))"),"Other")</f>
        <v>Other</v>
      </c>
    </row>
    <row r="11457" hidden="1">
      <c r="A11457" s="40">
        <v>29719.0</v>
      </c>
      <c r="B11457" s="39">
        <f t="shared" si="1"/>
        <v>40</v>
      </c>
      <c r="C11457" s="39" t="str">
        <f>IFERROR(__xludf.DUMMYFUNCTION("IF(ISBETWEEN(B11457,60,69), ""Old"", IF(ISBETWEEN(B11457, 20, 29), ""Young"", ""Other""))"),"Other")</f>
        <v>Other</v>
      </c>
    </row>
    <row r="11458" hidden="1">
      <c r="A11458" s="40">
        <v>29720.0</v>
      </c>
      <c r="B11458" s="39">
        <f t="shared" si="1"/>
        <v>40</v>
      </c>
      <c r="C11458" s="39" t="str">
        <f>IFERROR(__xludf.DUMMYFUNCTION("IF(ISBETWEEN(B11458,60,69), ""Old"", IF(ISBETWEEN(B11458, 20, 29), ""Young"", ""Other""))"),"Other")</f>
        <v>Other</v>
      </c>
    </row>
    <row r="11459" hidden="1">
      <c r="A11459" s="40">
        <v>29721.0</v>
      </c>
      <c r="B11459" s="39">
        <f t="shared" si="1"/>
        <v>40</v>
      </c>
      <c r="C11459" s="39" t="str">
        <f>IFERROR(__xludf.DUMMYFUNCTION("IF(ISBETWEEN(B11459,60,69), ""Old"", IF(ISBETWEEN(B11459, 20, 29), ""Young"", ""Other""))"),"Other")</f>
        <v>Other</v>
      </c>
    </row>
    <row r="11460" hidden="1">
      <c r="A11460" s="40">
        <v>29722.0</v>
      </c>
      <c r="B11460" s="39">
        <f t="shared" si="1"/>
        <v>40</v>
      </c>
      <c r="C11460" s="39" t="str">
        <f>IFERROR(__xludf.DUMMYFUNCTION("IF(ISBETWEEN(B11460,60,69), ""Old"", IF(ISBETWEEN(B11460, 20, 29), ""Young"", ""Other""))"),"Other")</f>
        <v>Other</v>
      </c>
    </row>
    <row r="11461" hidden="1">
      <c r="A11461" s="40">
        <v>29723.0</v>
      </c>
      <c r="B11461" s="39">
        <f t="shared" si="1"/>
        <v>40</v>
      </c>
      <c r="C11461" s="39" t="str">
        <f>IFERROR(__xludf.DUMMYFUNCTION("IF(ISBETWEEN(B11461,60,69), ""Old"", IF(ISBETWEEN(B11461, 20, 29), ""Young"", ""Other""))"),"Other")</f>
        <v>Other</v>
      </c>
    </row>
    <row r="11462" hidden="1">
      <c r="A11462" s="40">
        <v>29724.0</v>
      </c>
      <c r="B11462" s="39">
        <f t="shared" si="1"/>
        <v>40</v>
      </c>
      <c r="C11462" s="39" t="str">
        <f>IFERROR(__xludf.DUMMYFUNCTION("IF(ISBETWEEN(B11462,60,69), ""Old"", IF(ISBETWEEN(B11462, 20, 29), ""Young"", ""Other""))"),"Other")</f>
        <v>Other</v>
      </c>
    </row>
    <row r="11463" hidden="1">
      <c r="A11463" s="40">
        <v>29725.0</v>
      </c>
      <c r="B11463" s="39">
        <f t="shared" si="1"/>
        <v>40</v>
      </c>
      <c r="C11463" s="39" t="str">
        <f>IFERROR(__xludf.DUMMYFUNCTION("IF(ISBETWEEN(B11463,60,69), ""Old"", IF(ISBETWEEN(B11463, 20, 29), ""Young"", ""Other""))"),"Other")</f>
        <v>Other</v>
      </c>
    </row>
    <row r="11464" hidden="1">
      <c r="A11464" s="40">
        <v>29726.0</v>
      </c>
      <c r="B11464" s="39">
        <f t="shared" si="1"/>
        <v>40</v>
      </c>
      <c r="C11464" s="39" t="str">
        <f>IFERROR(__xludf.DUMMYFUNCTION("IF(ISBETWEEN(B11464,60,69), ""Old"", IF(ISBETWEEN(B11464, 20, 29), ""Young"", ""Other""))"),"Other")</f>
        <v>Other</v>
      </c>
    </row>
    <row r="11465" hidden="1">
      <c r="A11465" s="40">
        <v>29727.0</v>
      </c>
      <c r="B11465" s="39">
        <f t="shared" si="1"/>
        <v>40</v>
      </c>
      <c r="C11465" s="39" t="str">
        <f>IFERROR(__xludf.DUMMYFUNCTION("IF(ISBETWEEN(B11465,60,69), ""Old"", IF(ISBETWEEN(B11465, 20, 29), ""Young"", ""Other""))"),"Other")</f>
        <v>Other</v>
      </c>
    </row>
    <row r="11466" hidden="1">
      <c r="A11466" s="40">
        <v>29728.0</v>
      </c>
      <c r="B11466" s="39">
        <f t="shared" si="1"/>
        <v>40</v>
      </c>
      <c r="C11466" s="39" t="str">
        <f>IFERROR(__xludf.DUMMYFUNCTION("IF(ISBETWEEN(B11466,60,69), ""Old"", IF(ISBETWEEN(B11466, 20, 29), ""Young"", ""Other""))"),"Other")</f>
        <v>Other</v>
      </c>
    </row>
    <row r="11467" hidden="1">
      <c r="A11467" s="40">
        <v>29729.0</v>
      </c>
      <c r="B11467" s="39">
        <f t="shared" si="1"/>
        <v>40</v>
      </c>
      <c r="C11467" s="39" t="str">
        <f>IFERROR(__xludf.DUMMYFUNCTION("IF(ISBETWEEN(B11467,60,69), ""Old"", IF(ISBETWEEN(B11467, 20, 29), ""Young"", ""Other""))"),"Other")</f>
        <v>Other</v>
      </c>
    </row>
    <row r="11468" hidden="1">
      <c r="A11468" s="40">
        <v>29730.0</v>
      </c>
      <c r="B11468" s="39">
        <f t="shared" si="1"/>
        <v>40</v>
      </c>
      <c r="C11468" s="39" t="str">
        <f>IFERROR(__xludf.DUMMYFUNCTION("IF(ISBETWEEN(B11468,60,69), ""Old"", IF(ISBETWEEN(B11468, 20, 29), ""Young"", ""Other""))"),"Other")</f>
        <v>Other</v>
      </c>
    </row>
    <row r="11469" hidden="1">
      <c r="A11469" s="40">
        <v>29731.0</v>
      </c>
      <c r="B11469" s="39">
        <f t="shared" si="1"/>
        <v>40</v>
      </c>
      <c r="C11469" s="39" t="str">
        <f>IFERROR(__xludf.DUMMYFUNCTION("IF(ISBETWEEN(B11469,60,69), ""Old"", IF(ISBETWEEN(B11469, 20, 29), ""Young"", ""Other""))"),"Other")</f>
        <v>Other</v>
      </c>
    </row>
    <row r="11470" hidden="1">
      <c r="A11470" s="40">
        <v>29732.0</v>
      </c>
      <c r="B11470" s="39">
        <f t="shared" si="1"/>
        <v>40</v>
      </c>
      <c r="C11470" s="39" t="str">
        <f>IFERROR(__xludf.DUMMYFUNCTION("IF(ISBETWEEN(B11470,60,69), ""Old"", IF(ISBETWEEN(B11470, 20, 29), ""Young"", ""Other""))"),"Other")</f>
        <v>Other</v>
      </c>
    </row>
    <row r="11471" hidden="1">
      <c r="A11471" s="40">
        <v>29733.0</v>
      </c>
      <c r="B11471" s="39">
        <f t="shared" si="1"/>
        <v>40</v>
      </c>
      <c r="C11471" s="39" t="str">
        <f>IFERROR(__xludf.DUMMYFUNCTION("IF(ISBETWEEN(B11471,60,69), ""Old"", IF(ISBETWEEN(B11471, 20, 29), ""Young"", ""Other""))"),"Other")</f>
        <v>Other</v>
      </c>
    </row>
    <row r="11472" hidden="1">
      <c r="A11472" s="40">
        <v>29734.0</v>
      </c>
      <c r="B11472" s="39">
        <f t="shared" si="1"/>
        <v>40</v>
      </c>
      <c r="C11472" s="39" t="str">
        <f>IFERROR(__xludf.DUMMYFUNCTION("IF(ISBETWEEN(B11472,60,69), ""Old"", IF(ISBETWEEN(B11472, 20, 29), ""Young"", ""Other""))"),"Other")</f>
        <v>Other</v>
      </c>
    </row>
    <row r="11473" hidden="1">
      <c r="A11473" s="40">
        <v>29735.0</v>
      </c>
      <c r="B11473" s="39">
        <f t="shared" si="1"/>
        <v>40</v>
      </c>
      <c r="C11473" s="39" t="str">
        <f>IFERROR(__xludf.DUMMYFUNCTION("IF(ISBETWEEN(B11473,60,69), ""Old"", IF(ISBETWEEN(B11473, 20, 29), ""Young"", ""Other""))"),"Other")</f>
        <v>Other</v>
      </c>
    </row>
    <row r="11474" hidden="1">
      <c r="A11474" s="40">
        <v>29736.0</v>
      </c>
      <c r="B11474" s="39">
        <f t="shared" si="1"/>
        <v>40</v>
      </c>
      <c r="C11474" s="39" t="str">
        <f>IFERROR(__xludf.DUMMYFUNCTION("IF(ISBETWEEN(B11474,60,69), ""Old"", IF(ISBETWEEN(B11474, 20, 29), ""Young"", ""Other""))"),"Other")</f>
        <v>Other</v>
      </c>
    </row>
    <row r="11475" hidden="1">
      <c r="A11475" s="40">
        <v>29737.0</v>
      </c>
      <c r="B11475" s="39">
        <f t="shared" si="1"/>
        <v>40</v>
      </c>
      <c r="C11475" s="39" t="str">
        <f>IFERROR(__xludf.DUMMYFUNCTION("IF(ISBETWEEN(B11475,60,69), ""Old"", IF(ISBETWEEN(B11475, 20, 29), ""Young"", ""Other""))"),"Other")</f>
        <v>Other</v>
      </c>
    </row>
    <row r="11476" hidden="1">
      <c r="A11476" s="40">
        <v>29738.0</v>
      </c>
      <c r="B11476" s="39">
        <f t="shared" si="1"/>
        <v>40</v>
      </c>
      <c r="C11476" s="39" t="str">
        <f>IFERROR(__xludf.DUMMYFUNCTION("IF(ISBETWEEN(B11476,60,69), ""Old"", IF(ISBETWEEN(B11476, 20, 29), ""Young"", ""Other""))"),"Other")</f>
        <v>Other</v>
      </c>
    </row>
    <row r="11477" hidden="1">
      <c r="A11477" s="40">
        <v>29739.0</v>
      </c>
      <c r="B11477" s="39">
        <f t="shared" si="1"/>
        <v>40</v>
      </c>
      <c r="C11477" s="39" t="str">
        <f>IFERROR(__xludf.DUMMYFUNCTION("IF(ISBETWEEN(B11477,60,69), ""Old"", IF(ISBETWEEN(B11477, 20, 29), ""Young"", ""Other""))"),"Other")</f>
        <v>Other</v>
      </c>
    </row>
    <row r="11478" hidden="1">
      <c r="A11478" s="40">
        <v>29740.0</v>
      </c>
      <c r="B11478" s="39">
        <f t="shared" si="1"/>
        <v>40</v>
      </c>
      <c r="C11478" s="39" t="str">
        <f>IFERROR(__xludf.DUMMYFUNCTION("IF(ISBETWEEN(B11478,60,69), ""Old"", IF(ISBETWEEN(B11478, 20, 29), ""Young"", ""Other""))"),"Other")</f>
        <v>Other</v>
      </c>
    </row>
    <row r="11479" hidden="1">
      <c r="A11479" s="40">
        <v>29741.0</v>
      </c>
      <c r="B11479" s="39">
        <f t="shared" si="1"/>
        <v>40</v>
      </c>
      <c r="C11479" s="39" t="str">
        <f>IFERROR(__xludf.DUMMYFUNCTION("IF(ISBETWEEN(B11479,60,69), ""Old"", IF(ISBETWEEN(B11479, 20, 29), ""Young"", ""Other""))"),"Other")</f>
        <v>Other</v>
      </c>
    </row>
    <row r="11480" hidden="1">
      <c r="A11480" s="40">
        <v>29742.0</v>
      </c>
      <c r="B11480" s="39">
        <f t="shared" si="1"/>
        <v>40</v>
      </c>
      <c r="C11480" s="39" t="str">
        <f>IFERROR(__xludf.DUMMYFUNCTION("IF(ISBETWEEN(B11480,60,69), ""Old"", IF(ISBETWEEN(B11480, 20, 29), ""Young"", ""Other""))"),"Other")</f>
        <v>Other</v>
      </c>
    </row>
    <row r="11481" hidden="1">
      <c r="A11481" s="40">
        <v>29743.0</v>
      </c>
      <c r="B11481" s="39">
        <f t="shared" si="1"/>
        <v>40</v>
      </c>
      <c r="C11481" s="39" t="str">
        <f>IFERROR(__xludf.DUMMYFUNCTION("IF(ISBETWEEN(B11481,60,69), ""Old"", IF(ISBETWEEN(B11481, 20, 29), ""Young"", ""Other""))"),"Other")</f>
        <v>Other</v>
      </c>
    </row>
    <row r="11482" hidden="1">
      <c r="A11482" s="40">
        <v>29744.0</v>
      </c>
      <c r="B11482" s="39">
        <f t="shared" si="1"/>
        <v>40</v>
      </c>
      <c r="C11482" s="39" t="str">
        <f>IFERROR(__xludf.DUMMYFUNCTION("IF(ISBETWEEN(B11482,60,69), ""Old"", IF(ISBETWEEN(B11482, 20, 29), ""Young"", ""Other""))"),"Other")</f>
        <v>Other</v>
      </c>
    </row>
    <row r="11483" hidden="1">
      <c r="A11483" s="40">
        <v>29745.0</v>
      </c>
      <c r="B11483" s="39">
        <f t="shared" si="1"/>
        <v>40</v>
      </c>
      <c r="C11483" s="39" t="str">
        <f>IFERROR(__xludf.DUMMYFUNCTION("IF(ISBETWEEN(B11483,60,69), ""Old"", IF(ISBETWEEN(B11483, 20, 29), ""Young"", ""Other""))"),"Other")</f>
        <v>Other</v>
      </c>
    </row>
    <row r="11484" hidden="1">
      <c r="A11484" s="40">
        <v>29746.0</v>
      </c>
      <c r="B11484" s="39">
        <f t="shared" si="1"/>
        <v>40</v>
      </c>
      <c r="C11484" s="39" t="str">
        <f>IFERROR(__xludf.DUMMYFUNCTION("IF(ISBETWEEN(B11484,60,69), ""Old"", IF(ISBETWEEN(B11484, 20, 29), ""Young"", ""Other""))"),"Other")</f>
        <v>Other</v>
      </c>
    </row>
    <row r="11485" hidden="1">
      <c r="A11485" s="40">
        <v>29747.0</v>
      </c>
      <c r="B11485" s="39">
        <f t="shared" si="1"/>
        <v>40</v>
      </c>
      <c r="C11485" s="39" t="str">
        <f>IFERROR(__xludf.DUMMYFUNCTION("IF(ISBETWEEN(B11485,60,69), ""Old"", IF(ISBETWEEN(B11485, 20, 29), ""Young"", ""Other""))"),"Other")</f>
        <v>Other</v>
      </c>
    </row>
    <row r="11486" hidden="1">
      <c r="A11486" s="40">
        <v>29748.0</v>
      </c>
      <c r="B11486" s="39">
        <f t="shared" si="1"/>
        <v>40</v>
      </c>
      <c r="C11486" s="39" t="str">
        <f>IFERROR(__xludf.DUMMYFUNCTION("IF(ISBETWEEN(B11486,60,69), ""Old"", IF(ISBETWEEN(B11486, 20, 29), ""Young"", ""Other""))"),"Other")</f>
        <v>Other</v>
      </c>
    </row>
    <row r="11487" hidden="1">
      <c r="A11487" s="40">
        <v>29749.0</v>
      </c>
      <c r="B11487" s="39">
        <f t="shared" si="1"/>
        <v>40</v>
      </c>
      <c r="C11487" s="39" t="str">
        <f>IFERROR(__xludf.DUMMYFUNCTION("IF(ISBETWEEN(B11487,60,69), ""Old"", IF(ISBETWEEN(B11487, 20, 29), ""Young"", ""Other""))"),"Other")</f>
        <v>Other</v>
      </c>
    </row>
    <row r="11488" hidden="1">
      <c r="A11488" s="40">
        <v>29750.0</v>
      </c>
      <c r="B11488" s="39">
        <f t="shared" si="1"/>
        <v>40</v>
      </c>
      <c r="C11488" s="39" t="str">
        <f>IFERROR(__xludf.DUMMYFUNCTION("IF(ISBETWEEN(B11488,60,69), ""Old"", IF(ISBETWEEN(B11488, 20, 29), ""Young"", ""Other""))"),"Other")</f>
        <v>Other</v>
      </c>
    </row>
    <row r="11489" hidden="1">
      <c r="A11489" s="40">
        <v>29751.0</v>
      </c>
      <c r="B11489" s="39">
        <f t="shared" si="1"/>
        <v>40</v>
      </c>
      <c r="C11489" s="39" t="str">
        <f>IFERROR(__xludf.DUMMYFUNCTION("IF(ISBETWEEN(B11489,60,69), ""Old"", IF(ISBETWEEN(B11489, 20, 29), ""Young"", ""Other""))"),"Other")</f>
        <v>Other</v>
      </c>
    </row>
    <row r="11490" hidden="1">
      <c r="A11490" s="40">
        <v>29752.0</v>
      </c>
      <c r="B11490" s="39">
        <f t="shared" si="1"/>
        <v>40</v>
      </c>
      <c r="C11490" s="39" t="str">
        <f>IFERROR(__xludf.DUMMYFUNCTION("IF(ISBETWEEN(B11490,60,69), ""Old"", IF(ISBETWEEN(B11490, 20, 29), ""Young"", ""Other""))"),"Other")</f>
        <v>Other</v>
      </c>
    </row>
    <row r="11491" hidden="1">
      <c r="A11491" s="40">
        <v>29753.0</v>
      </c>
      <c r="B11491" s="39">
        <f t="shared" si="1"/>
        <v>40</v>
      </c>
      <c r="C11491" s="39" t="str">
        <f>IFERROR(__xludf.DUMMYFUNCTION("IF(ISBETWEEN(B11491,60,69), ""Old"", IF(ISBETWEEN(B11491, 20, 29), ""Young"", ""Other""))"),"Other")</f>
        <v>Other</v>
      </c>
    </row>
    <row r="11492" hidden="1">
      <c r="A11492" s="40">
        <v>29754.0</v>
      </c>
      <c r="B11492" s="39">
        <f t="shared" si="1"/>
        <v>40</v>
      </c>
      <c r="C11492" s="39" t="str">
        <f>IFERROR(__xludf.DUMMYFUNCTION("IF(ISBETWEEN(B11492,60,69), ""Old"", IF(ISBETWEEN(B11492, 20, 29), ""Young"", ""Other""))"),"Other")</f>
        <v>Other</v>
      </c>
    </row>
    <row r="11493" hidden="1">
      <c r="A11493" s="40">
        <v>29755.0</v>
      </c>
      <c r="B11493" s="39">
        <f t="shared" si="1"/>
        <v>40</v>
      </c>
      <c r="C11493" s="39" t="str">
        <f>IFERROR(__xludf.DUMMYFUNCTION("IF(ISBETWEEN(B11493,60,69), ""Old"", IF(ISBETWEEN(B11493, 20, 29), ""Young"", ""Other""))"),"Other")</f>
        <v>Other</v>
      </c>
    </row>
    <row r="11494" hidden="1">
      <c r="A11494" s="40">
        <v>29756.0</v>
      </c>
      <c r="B11494" s="39">
        <f t="shared" si="1"/>
        <v>40</v>
      </c>
      <c r="C11494" s="39" t="str">
        <f>IFERROR(__xludf.DUMMYFUNCTION("IF(ISBETWEEN(B11494,60,69), ""Old"", IF(ISBETWEEN(B11494, 20, 29), ""Young"", ""Other""))"),"Other")</f>
        <v>Other</v>
      </c>
    </row>
    <row r="11495" hidden="1">
      <c r="A11495" s="40">
        <v>29757.0</v>
      </c>
      <c r="B11495" s="39">
        <f t="shared" si="1"/>
        <v>40</v>
      </c>
      <c r="C11495" s="39" t="str">
        <f>IFERROR(__xludf.DUMMYFUNCTION("IF(ISBETWEEN(B11495,60,69), ""Old"", IF(ISBETWEEN(B11495, 20, 29), ""Young"", ""Other""))"),"Other")</f>
        <v>Other</v>
      </c>
    </row>
    <row r="11496" hidden="1">
      <c r="A11496" s="40">
        <v>29758.0</v>
      </c>
      <c r="B11496" s="39">
        <f t="shared" si="1"/>
        <v>40</v>
      </c>
      <c r="C11496" s="39" t="str">
        <f>IFERROR(__xludf.DUMMYFUNCTION("IF(ISBETWEEN(B11496,60,69), ""Old"", IF(ISBETWEEN(B11496, 20, 29), ""Young"", ""Other""))"),"Other")</f>
        <v>Other</v>
      </c>
    </row>
    <row r="11497" hidden="1">
      <c r="A11497" s="40">
        <v>29759.0</v>
      </c>
      <c r="B11497" s="39">
        <f t="shared" si="1"/>
        <v>40</v>
      </c>
      <c r="C11497" s="39" t="str">
        <f>IFERROR(__xludf.DUMMYFUNCTION("IF(ISBETWEEN(B11497,60,69), ""Old"", IF(ISBETWEEN(B11497, 20, 29), ""Young"", ""Other""))"),"Other")</f>
        <v>Other</v>
      </c>
    </row>
    <row r="11498" hidden="1">
      <c r="A11498" s="40">
        <v>29760.0</v>
      </c>
      <c r="B11498" s="39">
        <f t="shared" si="1"/>
        <v>40</v>
      </c>
      <c r="C11498" s="39" t="str">
        <f>IFERROR(__xludf.DUMMYFUNCTION("IF(ISBETWEEN(B11498,60,69), ""Old"", IF(ISBETWEEN(B11498, 20, 29), ""Young"", ""Other""))"),"Other")</f>
        <v>Other</v>
      </c>
    </row>
    <row r="11499" hidden="1">
      <c r="A11499" s="40">
        <v>29761.0</v>
      </c>
      <c r="B11499" s="39">
        <f t="shared" si="1"/>
        <v>40</v>
      </c>
      <c r="C11499" s="39" t="str">
        <f>IFERROR(__xludf.DUMMYFUNCTION("IF(ISBETWEEN(B11499,60,69), ""Old"", IF(ISBETWEEN(B11499, 20, 29), ""Young"", ""Other""))"),"Other")</f>
        <v>Other</v>
      </c>
    </row>
    <row r="11500" hidden="1">
      <c r="A11500" s="40">
        <v>29762.0</v>
      </c>
      <c r="B11500" s="39">
        <f t="shared" si="1"/>
        <v>40</v>
      </c>
      <c r="C11500" s="39" t="str">
        <f>IFERROR(__xludf.DUMMYFUNCTION("IF(ISBETWEEN(B11500,60,69), ""Old"", IF(ISBETWEEN(B11500, 20, 29), ""Young"", ""Other""))"),"Other")</f>
        <v>Other</v>
      </c>
    </row>
    <row r="11501" hidden="1">
      <c r="A11501" s="40">
        <v>29763.0</v>
      </c>
      <c r="B11501" s="39">
        <f t="shared" si="1"/>
        <v>40</v>
      </c>
      <c r="C11501" s="39" t="str">
        <f>IFERROR(__xludf.DUMMYFUNCTION("IF(ISBETWEEN(B11501,60,69), ""Old"", IF(ISBETWEEN(B11501, 20, 29), ""Young"", ""Other""))"),"Other")</f>
        <v>Other</v>
      </c>
    </row>
    <row r="11502" hidden="1">
      <c r="A11502" s="40">
        <v>29764.0</v>
      </c>
      <c r="B11502" s="39">
        <f t="shared" si="1"/>
        <v>40</v>
      </c>
      <c r="C11502" s="39" t="str">
        <f>IFERROR(__xludf.DUMMYFUNCTION("IF(ISBETWEEN(B11502,60,69), ""Old"", IF(ISBETWEEN(B11502, 20, 29), ""Young"", ""Other""))"),"Other")</f>
        <v>Other</v>
      </c>
    </row>
    <row r="11503" hidden="1">
      <c r="A11503" s="40">
        <v>29765.0</v>
      </c>
      <c r="B11503" s="39">
        <f t="shared" si="1"/>
        <v>40</v>
      </c>
      <c r="C11503" s="39" t="str">
        <f>IFERROR(__xludf.DUMMYFUNCTION("IF(ISBETWEEN(B11503,60,69), ""Old"", IF(ISBETWEEN(B11503, 20, 29), ""Young"", ""Other""))"),"Other")</f>
        <v>Other</v>
      </c>
    </row>
    <row r="11504" hidden="1">
      <c r="A11504" s="40">
        <v>29766.0</v>
      </c>
      <c r="B11504" s="39">
        <f t="shared" si="1"/>
        <v>40</v>
      </c>
      <c r="C11504" s="39" t="str">
        <f>IFERROR(__xludf.DUMMYFUNCTION("IF(ISBETWEEN(B11504,60,69), ""Old"", IF(ISBETWEEN(B11504, 20, 29), ""Young"", ""Other""))"),"Other")</f>
        <v>Other</v>
      </c>
    </row>
    <row r="11505" hidden="1">
      <c r="A11505" s="40">
        <v>29767.0</v>
      </c>
      <c r="B11505" s="39">
        <f t="shared" si="1"/>
        <v>40</v>
      </c>
      <c r="C11505" s="39" t="str">
        <f>IFERROR(__xludf.DUMMYFUNCTION("IF(ISBETWEEN(B11505,60,69), ""Old"", IF(ISBETWEEN(B11505, 20, 29), ""Young"", ""Other""))"),"Other")</f>
        <v>Other</v>
      </c>
    </row>
    <row r="11506" hidden="1">
      <c r="A11506" s="40">
        <v>29768.0</v>
      </c>
      <c r="B11506" s="39">
        <f t="shared" si="1"/>
        <v>40</v>
      </c>
      <c r="C11506" s="39" t="str">
        <f>IFERROR(__xludf.DUMMYFUNCTION("IF(ISBETWEEN(B11506,60,69), ""Old"", IF(ISBETWEEN(B11506, 20, 29), ""Young"", ""Other""))"),"Other")</f>
        <v>Other</v>
      </c>
    </row>
    <row r="11507" hidden="1">
      <c r="A11507" s="40">
        <v>29769.0</v>
      </c>
      <c r="B11507" s="39">
        <f t="shared" si="1"/>
        <v>40</v>
      </c>
      <c r="C11507" s="39" t="str">
        <f>IFERROR(__xludf.DUMMYFUNCTION("IF(ISBETWEEN(B11507,60,69), ""Old"", IF(ISBETWEEN(B11507, 20, 29), ""Young"", ""Other""))"),"Other")</f>
        <v>Other</v>
      </c>
    </row>
    <row r="11508" hidden="1">
      <c r="A11508" s="40">
        <v>29770.0</v>
      </c>
      <c r="B11508" s="39">
        <f t="shared" si="1"/>
        <v>40</v>
      </c>
      <c r="C11508" s="39" t="str">
        <f>IFERROR(__xludf.DUMMYFUNCTION("IF(ISBETWEEN(B11508,60,69), ""Old"", IF(ISBETWEEN(B11508, 20, 29), ""Young"", ""Other""))"),"Other")</f>
        <v>Other</v>
      </c>
    </row>
    <row r="11509" hidden="1">
      <c r="A11509" s="40">
        <v>29771.0</v>
      </c>
      <c r="B11509" s="39">
        <f t="shared" si="1"/>
        <v>40</v>
      </c>
      <c r="C11509" s="39" t="str">
        <f>IFERROR(__xludf.DUMMYFUNCTION("IF(ISBETWEEN(B11509,60,69), ""Old"", IF(ISBETWEEN(B11509, 20, 29), ""Young"", ""Other""))"),"Other")</f>
        <v>Other</v>
      </c>
    </row>
    <row r="11510" hidden="1">
      <c r="A11510" s="40">
        <v>29772.0</v>
      </c>
      <c r="B11510" s="39">
        <f t="shared" si="1"/>
        <v>40</v>
      </c>
      <c r="C11510" s="39" t="str">
        <f>IFERROR(__xludf.DUMMYFUNCTION("IF(ISBETWEEN(B11510,60,69), ""Old"", IF(ISBETWEEN(B11510, 20, 29), ""Young"", ""Other""))"),"Other")</f>
        <v>Other</v>
      </c>
    </row>
    <row r="11511" hidden="1">
      <c r="A11511" s="40">
        <v>29773.0</v>
      </c>
      <c r="B11511" s="39">
        <f t="shared" si="1"/>
        <v>40</v>
      </c>
      <c r="C11511" s="39" t="str">
        <f>IFERROR(__xludf.DUMMYFUNCTION("IF(ISBETWEEN(B11511,60,69), ""Old"", IF(ISBETWEEN(B11511, 20, 29), ""Young"", ""Other""))"),"Other")</f>
        <v>Other</v>
      </c>
    </row>
    <row r="11512" hidden="1">
      <c r="A11512" s="40">
        <v>29774.0</v>
      </c>
      <c r="B11512" s="39">
        <f t="shared" si="1"/>
        <v>40</v>
      </c>
      <c r="C11512" s="39" t="str">
        <f>IFERROR(__xludf.DUMMYFUNCTION("IF(ISBETWEEN(B11512,60,69), ""Old"", IF(ISBETWEEN(B11512, 20, 29), ""Young"", ""Other""))"),"Other")</f>
        <v>Other</v>
      </c>
    </row>
    <row r="11513" hidden="1">
      <c r="A11513" s="40">
        <v>29775.0</v>
      </c>
      <c r="B11513" s="39">
        <f t="shared" si="1"/>
        <v>40</v>
      </c>
      <c r="C11513" s="39" t="str">
        <f>IFERROR(__xludf.DUMMYFUNCTION("IF(ISBETWEEN(B11513,60,69), ""Old"", IF(ISBETWEEN(B11513, 20, 29), ""Young"", ""Other""))"),"Other")</f>
        <v>Other</v>
      </c>
    </row>
    <row r="11514" hidden="1">
      <c r="A11514" s="40">
        <v>29776.0</v>
      </c>
      <c r="B11514" s="39">
        <f t="shared" si="1"/>
        <v>40</v>
      </c>
      <c r="C11514" s="39" t="str">
        <f>IFERROR(__xludf.DUMMYFUNCTION("IF(ISBETWEEN(B11514,60,69), ""Old"", IF(ISBETWEEN(B11514, 20, 29), ""Young"", ""Other""))"),"Other")</f>
        <v>Other</v>
      </c>
    </row>
    <row r="11515" hidden="1">
      <c r="A11515" s="40">
        <v>29777.0</v>
      </c>
      <c r="B11515" s="39">
        <f t="shared" si="1"/>
        <v>40</v>
      </c>
      <c r="C11515" s="39" t="str">
        <f>IFERROR(__xludf.DUMMYFUNCTION("IF(ISBETWEEN(B11515,60,69), ""Old"", IF(ISBETWEEN(B11515, 20, 29), ""Young"", ""Other""))"),"Other")</f>
        <v>Other</v>
      </c>
    </row>
    <row r="11516" hidden="1">
      <c r="A11516" s="40">
        <v>29778.0</v>
      </c>
      <c r="B11516" s="39">
        <f t="shared" si="1"/>
        <v>40</v>
      </c>
      <c r="C11516" s="39" t="str">
        <f>IFERROR(__xludf.DUMMYFUNCTION("IF(ISBETWEEN(B11516,60,69), ""Old"", IF(ISBETWEEN(B11516, 20, 29), ""Young"", ""Other""))"),"Other")</f>
        <v>Other</v>
      </c>
    </row>
    <row r="11517" hidden="1">
      <c r="A11517" s="40">
        <v>29779.0</v>
      </c>
      <c r="B11517" s="39">
        <f t="shared" si="1"/>
        <v>40</v>
      </c>
      <c r="C11517" s="39" t="str">
        <f>IFERROR(__xludf.DUMMYFUNCTION("IF(ISBETWEEN(B11517,60,69), ""Old"", IF(ISBETWEEN(B11517, 20, 29), ""Young"", ""Other""))"),"Other")</f>
        <v>Other</v>
      </c>
    </row>
    <row r="11518" hidden="1">
      <c r="A11518" s="40">
        <v>29780.0</v>
      </c>
      <c r="B11518" s="39">
        <f t="shared" si="1"/>
        <v>40</v>
      </c>
      <c r="C11518" s="39" t="str">
        <f>IFERROR(__xludf.DUMMYFUNCTION("IF(ISBETWEEN(B11518,60,69), ""Old"", IF(ISBETWEEN(B11518, 20, 29), ""Young"", ""Other""))"),"Other")</f>
        <v>Other</v>
      </c>
    </row>
    <row r="11519" hidden="1">
      <c r="A11519" s="40">
        <v>29781.0</v>
      </c>
      <c r="B11519" s="39">
        <f t="shared" si="1"/>
        <v>40</v>
      </c>
      <c r="C11519" s="39" t="str">
        <f>IFERROR(__xludf.DUMMYFUNCTION("IF(ISBETWEEN(B11519,60,69), ""Old"", IF(ISBETWEEN(B11519, 20, 29), ""Young"", ""Other""))"),"Other")</f>
        <v>Other</v>
      </c>
    </row>
    <row r="11520" hidden="1">
      <c r="A11520" s="40">
        <v>29782.0</v>
      </c>
      <c r="B11520" s="39">
        <f t="shared" si="1"/>
        <v>40</v>
      </c>
      <c r="C11520" s="39" t="str">
        <f>IFERROR(__xludf.DUMMYFUNCTION("IF(ISBETWEEN(B11520,60,69), ""Old"", IF(ISBETWEEN(B11520, 20, 29), ""Young"", ""Other""))"),"Other")</f>
        <v>Other</v>
      </c>
    </row>
    <row r="11521" hidden="1">
      <c r="A11521" s="40">
        <v>29783.0</v>
      </c>
      <c r="B11521" s="39">
        <f t="shared" si="1"/>
        <v>40</v>
      </c>
      <c r="C11521" s="39" t="str">
        <f>IFERROR(__xludf.DUMMYFUNCTION("IF(ISBETWEEN(B11521,60,69), ""Old"", IF(ISBETWEEN(B11521, 20, 29), ""Young"", ""Other""))"),"Other")</f>
        <v>Other</v>
      </c>
    </row>
    <row r="11522" hidden="1">
      <c r="A11522" s="40">
        <v>29784.0</v>
      </c>
      <c r="B11522" s="39">
        <f t="shared" si="1"/>
        <v>40</v>
      </c>
      <c r="C11522" s="39" t="str">
        <f>IFERROR(__xludf.DUMMYFUNCTION("IF(ISBETWEEN(B11522,60,69), ""Old"", IF(ISBETWEEN(B11522, 20, 29), ""Young"", ""Other""))"),"Other")</f>
        <v>Other</v>
      </c>
    </row>
    <row r="11523" hidden="1">
      <c r="A11523" s="40">
        <v>29785.0</v>
      </c>
      <c r="B11523" s="39">
        <f t="shared" si="1"/>
        <v>40</v>
      </c>
      <c r="C11523" s="39" t="str">
        <f>IFERROR(__xludf.DUMMYFUNCTION("IF(ISBETWEEN(B11523,60,69), ""Old"", IF(ISBETWEEN(B11523, 20, 29), ""Young"", ""Other""))"),"Other")</f>
        <v>Other</v>
      </c>
    </row>
    <row r="11524" hidden="1">
      <c r="A11524" s="40">
        <v>29786.0</v>
      </c>
      <c r="B11524" s="39">
        <f t="shared" si="1"/>
        <v>40</v>
      </c>
      <c r="C11524" s="39" t="str">
        <f>IFERROR(__xludf.DUMMYFUNCTION("IF(ISBETWEEN(B11524,60,69), ""Old"", IF(ISBETWEEN(B11524, 20, 29), ""Young"", ""Other""))"),"Other")</f>
        <v>Other</v>
      </c>
    </row>
    <row r="11525" hidden="1">
      <c r="A11525" s="40">
        <v>29787.0</v>
      </c>
      <c r="B11525" s="39">
        <f t="shared" si="1"/>
        <v>40</v>
      </c>
      <c r="C11525" s="39" t="str">
        <f>IFERROR(__xludf.DUMMYFUNCTION("IF(ISBETWEEN(B11525,60,69), ""Old"", IF(ISBETWEEN(B11525, 20, 29), ""Young"", ""Other""))"),"Other")</f>
        <v>Other</v>
      </c>
    </row>
    <row r="11526" hidden="1">
      <c r="A11526" s="40">
        <v>29788.0</v>
      </c>
      <c r="B11526" s="39">
        <f t="shared" si="1"/>
        <v>40</v>
      </c>
      <c r="C11526" s="39" t="str">
        <f>IFERROR(__xludf.DUMMYFUNCTION("IF(ISBETWEEN(B11526,60,69), ""Old"", IF(ISBETWEEN(B11526, 20, 29), ""Young"", ""Other""))"),"Other")</f>
        <v>Other</v>
      </c>
    </row>
    <row r="11527" hidden="1">
      <c r="A11527" s="40">
        <v>29789.0</v>
      </c>
      <c r="B11527" s="39">
        <f t="shared" si="1"/>
        <v>40</v>
      </c>
      <c r="C11527" s="39" t="str">
        <f>IFERROR(__xludf.DUMMYFUNCTION("IF(ISBETWEEN(B11527,60,69), ""Old"", IF(ISBETWEEN(B11527, 20, 29), ""Young"", ""Other""))"),"Other")</f>
        <v>Other</v>
      </c>
    </row>
    <row r="11528" hidden="1">
      <c r="A11528" s="40">
        <v>29790.0</v>
      </c>
      <c r="B11528" s="39">
        <f t="shared" si="1"/>
        <v>40</v>
      </c>
      <c r="C11528" s="39" t="str">
        <f>IFERROR(__xludf.DUMMYFUNCTION("IF(ISBETWEEN(B11528,60,69), ""Old"", IF(ISBETWEEN(B11528, 20, 29), ""Young"", ""Other""))"),"Other")</f>
        <v>Other</v>
      </c>
    </row>
    <row r="11529" hidden="1">
      <c r="A11529" s="40">
        <v>29791.0</v>
      </c>
      <c r="B11529" s="39">
        <f t="shared" si="1"/>
        <v>40</v>
      </c>
      <c r="C11529" s="39" t="str">
        <f>IFERROR(__xludf.DUMMYFUNCTION("IF(ISBETWEEN(B11529,60,69), ""Old"", IF(ISBETWEEN(B11529, 20, 29), ""Young"", ""Other""))"),"Other")</f>
        <v>Other</v>
      </c>
    </row>
    <row r="11530" hidden="1">
      <c r="A11530" s="40">
        <v>29792.0</v>
      </c>
      <c r="B11530" s="39">
        <f t="shared" si="1"/>
        <v>40</v>
      </c>
      <c r="C11530" s="39" t="str">
        <f>IFERROR(__xludf.DUMMYFUNCTION("IF(ISBETWEEN(B11530,60,69), ""Old"", IF(ISBETWEEN(B11530, 20, 29), ""Young"", ""Other""))"),"Other")</f>
        <v>Other</v>
      </c>
    </row>
    <row r="11531" hidden="1">
      <c r="A11531" s="40">
        <v>29793.0</v>
      </c>
      <c r="B11531" s="39">
        <f t="shared" si="1"/>
        <v>40</v>
      </c>
      <c r="C11531" s="39" t="str">
        <f>IFERROR(__xludf.DUMMYFUNCTION("IF(ISBETWEEN(B11531,60,69), ""Old"", IF(ISBETWEEN(B11531, 20, 29), ""Young"", ""Other""))"),"Other")</f>
        <v>Other</v>
      </c>
    </row>
    <row r="11532" hidden="1">
      <c r="A11532" s="40">
        <v>29794.0</v>
      </c>
      <c r="B11532" s="39">
        <f t="shared" si="1"/>
        <v>40</v>
      </c>
      <c r="C11532" s="39" t="str">
        <f>IFERROR(__xludf.DUMMYFUNCTION("IF(ISBETWEEN(B11532,60,69), ""Old"", IF(ISBETWEEN(B11532, 20, 29), ""Young"", ""Other""))"),"Other")</f>
        <v>Other</v>
      </c>
    </row>
    <row r="11533" hidden="1">
      <c r="A11533" s="40">
        <v>29795.0</v>
      </c>
      <c r="B11533" s="39">
        <f t="shared" si="1"/>
        <v>40</v>
      </c>
      <c r="C11533" s="39" t="str">
        <f>IFERROR(__xludf.DUMMYFUNCTION("IF(ISBETWEEN(B11533,60,69), ""Old"", IF(ISBETWEEN(B11533, 20, 29), ""Young"", ""Other""))"),"Other")</f>
        <v>Other</v>
      </c>
    </row>
    <row r="11534" hidden="1">
      <c r="A11534" s="40">
        <v>29796.0</v>
      </c>
      <c r="B11534" s="39">
        <f t="shared" si="1"/>
        <v>40</v>
      </c>
      <c r="C11534" s="39" t="str">
        <f>IFERROR(__xludf.DUMMYFUNCTION("IF(ISBETWEEN(B11534,60,69), ""Old"", IF(ISBETWEEN(B11534, 20, 29), ""Young"", ""Other""))"),"Other")</f>
        <v>Other</v>
      </c>
    </row>
    <row r="11535" hidden="1">
      <c r="A11535" s="40">
        <v>29797.0</v>
      </c>
      <c r="B11535" s="39">
        <f t="shared" si="1"/>
        <v>40</v>
      </c>
      <c r="C11535" s="39" t="str">
        <f>IFERROR(__xludf.DUMMYFUNCTION("IF(ISBETWEEN(B11535,60,69), ""Old"", IF(ISBETWEEN(B11535, 20, 29), ""Young"", ""Other""))"),"Other")</f>
        <v>Other</v>
      </c>
    </row>
    <row r="11536" hidden="1">
      <c r="A11536" s="40">
        <v>29798.0</v>
      </c>
      <c r="B11536" s="39">
        <f t="shared" si="1"/>
        <v>40</v>
      </c>
      <c r="C11536" s="39" t="str">
        <f>IFERROR(__xludf.DUMMYFUNCTION("IF(ISBETWEEN(B11536,60,69), ""Old"", IF(ISBETWEEN(B11536, 20, 29), ""Young"", ""Other""))"),"Other")</f>
        <v>Other</v>
      </c>
    </row>
    <row r="11537" hidden="1">
      <c r="A11537" s="40">
        <v>29799.0</v>
      </c>
      <c r="B11537" s="39">
        <f t="shared" si="1"/>
        <v>40</v>
      </c>
      <c r="C11537" s="39" t="str">
        <f>IFERROR(__xludf.DUMMYFUNCTION("IF(ISBETWEEN(B11537,60,69), ""Old"", IF(ISBETWEEN(B11537, 20, 29), ""Young"", ""Other""))"),"Other")</f>
        <v>Other</v>
      </c>
    </row>
    <row r="11538" hidden="1">
      <c r="A11538" s="40">
        <v>29800.0</v>
      </c>
      <c r="B11538" s="39">
        <f t="shared" si="1"/>
        <v>40</v>
      </c>
      <c r="C11538" s="39" t="str">
        <f>IFERROR(__xludf.DUMMYFUNCTION("IF(ISBETWEEN(B11538,60,69), ""Old"", IF(ISBETWEEN(B11538, 20, 29), ""Young"", ""Other""))"),"Other")</f>
        <v>Other</v>
      </c>
    </row>
    <row r="11539" hidden="1">
      <c r="A11539" s="40">
        <v>29801.0</v>
      </c>
      <c r="B11539" s="39">
        <f t="shared" si="1"/>
        <v>40</v>
      </c>
      <c r="C11539" s="39" t="str">
        <f>IFERROR(__xludf.DUMMYFUNCTION("IF(ISBETWEEN(B11539,60,69), ""Old"", IF(ISBETWEEN(B11539, 20, 29), ""Young"", ""Other""))"),"Other")</f>
        <v>Other</v>
      </c>
    </row>
    <row r="11540" hidden="1">
      <c r="A11540" s="40">
        <v>29802.0</v>
      </c>
      <c r="B11540" s="39">
        <f t="shared" si="1"/>
        <v>40</v>
      </c>
      <c r="C11540" s="39" t="str">
        <f>IFERROR(__xludf.DUMMYFUNCTION("IF(ISBETWEEN(B11540,60,69), ""Old"", IF(ISBETWEEN(B11540, 20, 29), ""Young"", ""Other""))"),"Other")</f>
        <v>Other</v>
      </c>
    </row>
    <row r="11541" hidden="1">
      <c r="A11541" s="40">
        <v>29803.0</v>
      </c>
      <c r="B11541" s="39">
        <f t="shared" si="1"/>
        <v>40</v>
      </c>
      <c r="C11541" s="39" t="str">
        <f>IFERROR(__xludf.DUMMYFUNCTION("IF(ISBETWEEN(B11541,60,69), ""Old"", IF(ISBETWEEN(B11541, 20, 29), ""Young"", ""Other""))"),"Other")</f>
        <v>Other</v>
      </c>
    </row>
    <row r="11542" hidden="1">
      <c r="A11542" s="40">
        <v>29804.0</v>
      </c>
      <c r="B11542" s="39">
        <f t="shared" si="1"/>
        <v>40</v>
      </c>
      <c r="C11542" s="39" t="str">
        <f>IFERROR(__xludf.DUMMYFUNCTION("IF(ISBETWEEN(B11542,60,69), ""Old"", IF(ISBETWEEN(B11542, 20, 29), ""Young"", ""Other""))"),"Other")</f>
        <v>Other</v>
      </c>
    </row>
    <row r="11543" hidden="1">
      <c r="A11543" s="40">
        <v>29805.0</v>
      </c>
      <c r="B11543" s="39">
        <f t="shared" si="1"/>
        <v>40</v>
      </c>
      <c r="C11543" s="39" t="str">
        <f>IFERROR(__xludf.DUMMYFUNCTION("IF(ISBETWEEN(B11543,60,69), ""Old"", IF(ISBETWEEN(B11543, 20, 29), ""Young"", ""Other""))"),"Other")</f>
        <v>Other</v>
      </c>
    </row>
    <row r="11544" hidden="1">
      <c r="A11544" s="40">
        <v>29806.0</v>
      </c>
      <c r="B11544" s="39">
        <f t="shared" si="1"/>
        <v>40</v>
      </c>
      <c r="C11544" s="39" t="str">
        <f>IFERROR(__xludf.DUMMYFUNCTION("IF(ISBETWEEN(B11544,60,69), ""Old"", IF(ISBETWEEN(B11544, 20, 29), ""Young"", ""Other""))"),"Other")</f>
        <v>Other</v>
      </c>
    </row>
    <row r="11545" hidden="1">
      <c r="A11545" s="40">
        <v>29807.0</v>
      </c>
      <c r="B11545" s="39">
        <f t="shared" si="1"/>
        <v>40</v>
      </c>
      <c r="C11545" s="39" t="str">
        <f>IFERROR(__xludf.DUMMYFUNCTION("IF(ISBETWEEN(B11545,60,69), ""Old"", IF(ISBETWEEN(B11545, 20, 29), ""Young"", ""Other""))"),"Other")</f>
        <v>Other</v>
      </c>
    </row>
    <row r="11546" hidden="1">
      <c r="A11546" s="40">
        <v>29808.0</v>
      </c>
      <c r="B11546" s="39">
        <f t="shared" si="1"/>
        <v>40</v>
      </c>
      <c r="C11546" s="39" t="str">
        <f>IFERROR(__xludf.DUMMYFUNCTION("IF(ISBETWEEN(B11546,60,69), ""Old"", IF(ISBETWEEN(B11546, 20, 29), ""Young"", ""Other""))"),"Other")</f>
        <v>Other</v>
      </c>
    </row>
    <row r="11547" hidden="1">
      <c r="A11547" s="40">
        <v>29809.0</v>
      </c>
      <c r="B11547" s="39">
        <f t="shared" si="1"/>
        <v>40</v>
      </c>
      <c r="C11547" s="39" t="str">
        <f>IFERROR(__xludf.DUMMYFUNCTION("IF(ISBETWEEN(B11547,60,69), ""Old"", IF(ISBETWEEN(B11547, 20, 29), ""Young"", ""Other""))"),"Other")</f>
        <v>Other</v>
      </c>
    </row>
    <row r="11548" hidden="1">
      <c r="A11548" s="40">
        <v>29810.0</v>
      </c>
      <c r="B11548" s="39">
        <f t="shared" si="1"/>
        <v>40</v>
      </c>
      <c r="C11548" s="39" t="str">
        <f>IFERROR(__xludf.DUMMYFUNCTION("IF(ISBETWEEN(B11548,60,69), ""Old"", IF(ISBETWEEN(B11548, 20, 29), ""Young"", ""Other""))"),"Other")</f>
        <v>Other</v>
      </c>
    </row>
    <row r="11549" hidden="1">
      <c r="A11549" s="40">
        <v>29811.0</v>
      </c>
      <c r="B11549" s="39">
        <f t="shared" si="1"/>
        <v>40</v>
      </c>
      <c r="C11549" s="39" t="str">
        <f>IFERROR(__xludf.DUMMYFUNCTION("IF(ISBETWEEN(B11549,60,69), ""Old"", IF(ISBETWEEN(B11549, 20, 29), ""Young"", ""Other""))"),"Other")</f>
        <v>Other</v>
      </c>
    </row>
    <row r="11550" hidden="1">
      <c r="A11550" s="40">
        <v>29812.0</v>
      </c>
      <c r="B11550" s="39">
        <f t="shared" si="1"/>
        <v>40</v>
      </c>
      <c r="C11550" s="39" t="str">
        <f>IFERROR(__xludf.DUMMYFUNCTION("IF(ISBETWEEN(B11550,60,69), ""Old"", IF(ISBETWEEN(B11550, 20, 29), ""Young"", ""Other""))"),"Other")</f>
        <v>Other</v>
      </c>
    </row>
    <row r="11551" hidden="1">
      <c r="A11551" s="40">
        <v>29813.0</v>
      </c>
      <c r="B11551" s="39">
        <f t="shared" si="1"/>
        <v>40</v>
      </c>
      <c r="C11551" s="39" t="str">
        <f>IFERROR(__xludf.DUMMYFUNCTION("IF(ISBETWEEN(B11551,60,69), ""Old"", IF(ISBETWEEN(B11551, 20, 29), ""Young"", ""Other""))"),"Other")</f>
        <v>Other</v>
      </c>
    </row>
    <row r="11552" hidden="1">
      <c r="A11552" s="40">
        <v>29814.0</v>
      </c>
      <c r="B11552" s="39">
        <f t="shared" si="1"/>
        <v>40</v>
      </c>
      <c r="C11552" s="39" t="str">
        <f>IFERROR(__xludf.DUMMYFUNCTION("IF(ISBETWEEN(B11552,60,69), ""Old"", IF(ISBETWEEN(B11552, 20, 29), ""Young"", ""Other""))"),"Other")</f>
        <v>Other</v>
      </c>
    </row>
    <row r="11553" hidden="1">
      <c r="A11553" s="40">
        <v>29815.0</v>
      </c>
      <c r="B11553" s="39">
        <f t="shared" si="1"/>
        <v>40</v>
      </c>
      <c r="C11553" s="39" t="str">
        <f>IFERROR(__xludf.DUMMYFUNCTION("IF(ISBETWEEN(B11553,60,69), ""Old"", IF(ISBETWEEN(B11553, 20, 29), ""Young"", ""Other""))"),"Other")</f>
        <v>Other</v>
      </c>
    </row>
    <row r="11554" hidden="1">
      <c r="A11554" s="40">
        <v>29816.0</v>
      </c>
      <c r="B11554" s="39">
        <f t="shared" si="1"/>
        <v>40</v>
      </c>
      <c r="C11554" s="39" t="str">
        <f>IFERROR(__xludf.DUMMYFUNCTION("IF(ISBETWEEN(B11554,60,69), ""Old"", IF(ISBETWEEN(B11554, 20, 29), ""Young"", ""Other""))"),"Other")</f>
        <v>Other</v>
      </c>
    </row>
    <row r="11555" hidden="1">
      <c r="A11555" s="40">
        <v>29817.0</v>
      </c>
      <c r="B11555" s="39">
        <f t="shared" si="1"/>
        <v>40</v>
      </c>
      <c r="C11555" s="39" t="str">
        <f>IFERROR(__xludf.DUMMYFUNCTION("IF(ISBETWEEN(B11555,60,69), ""Old"", IF(ISBETWEEN(B11555, 20, 29), ""Young"", ""Other""))"),"Other")</f>
        <v>Other</v>
      </c>
    </row>
    <row r="11556" hidden="1">
      <c r="A11556" s="40">
        <v>29818.0</v>
      </c>
      <c r="B11556" s="39">
        <f t="shared" si="1"/>
        <v>40</v>
      </c>
      <c r="C11556" s="39" t="str">
        <f>IFERROR(__xludf.DUMMYFUNCTION("IF(ISBETWEEN(B11556,60,69), ""Old"", IF(ISBETWEEN(B11556, 20, 29), ""Young"", ""Other""))"),"Other")</f>
        <v>Other</v>
      </c>
    </row>
    <row r="11557" hidden="1">
      <c r="A11557" s="40">
        <v>29819.0</v>
      </c>
      <c r="B11557" s="39">
        <f t="shared" si="1"/>
        <v>40</v>
      </c>
      <c r="C11557" s="39" t="str">
        <f>IFERROR(__xludf.DUMMYFUNCTION("IF(ISBETWEEN(B11557,60,69), ""Old"", IF(ISBETWEEN(B11557, 20, 29), ""Young"", ""Other""))"),"Other")</f>
        <v>Other</v>
      </c>
    </row>
    <row r="11558" hidden="1">
      <c r="A11558" s="40">
        <v>29820.0</v>
      </c>
      <c r="B11558" s="39">
        <f t="shared" si="1"/>
        <v>40</v>
      </c>
      <c r="C11558" s="39" t="str">
        <f>IFERROR(__xludf.DUMMYFUNCTION("IF(ISBETWEEN(B11558,60,69), ""Old"", IF(ISBETWEEN(B11558, 20, 29), ""Young"", ""Other""))"),"Other")</f>
        <v>Other</v>
      </c>
    </row>
    <row r="11559" hidden="1">
      <c r="A11559" s="40">
        <v>29821.0</v>
      </c>
      <c r="B11559" s="39">
        <f t="shared" si="1"/>
        <v>40</v>
      </c>
      <c r="C11559" s="39" t="str">
        <f>IFERROR(__xludf.DUMMYFUNCTION("IF(ISBETWEEN(B11559,60,69), ""Old"", IF(ISBETWEEN(B11559, 20, 29), ""Young"", ""Other""))"),"Other")</f>
        <v>Other</v>
      </c>
    </row>
    <row r="11560" hidden="1">
      <c r="A11560" s="40">
        <v>29822.0</v>
      </c>
      <c r="B11560" s="39">
        <f t="shared" si="1"/>
        <v>40</v>
      </c>
      <c r="C11560" s="39" t="str">
        <f>IFERROR(__xludf.DUMMYFUNCTION("IF(ISBETWEEN(B11560,60,69), ""Old"", IF(ISBETWEEN(B11560, 20, 29), ""Young"", ""Other""))"),"Other")</f>
        <v>Other</v>
      </c>
    </row>
    <row r="11561" hidden="1">
      <c r="A11561" s="40">
        <v>29823.0</v>
      </c>
      <c r="B11561" s="39">
        <f t="shared" si="1"/>
        <v>40</v>
      </c>
      <c r="C11561" s="39" t="str">
        <f>IFERROR(__xludf.DUMMYFUNCTION("IF(ISBETWEEN(B11561,60,69), ""Old"", IF(ISBETWEEN(B11561, 20, 29), ""Young"", ""Other""))"),"Other")</f>
        <v>Other</v>
      </c>
    </row>
    <row r="11562" hidden="1">
      <c r="A11562" s="40">
        <v>29824.0</v>
      </c>
      <c r="B11562" s="39">
        <f t="shared" si="1"/>
        <v>40</v>
      </c>
      <c r="C11562" s="39" t="str">
        <f>IFERROR(__xludf.DUMMYFUNCTION("IF(ISBETWEEN(B11562,60,69), ""Old"", IF(ISBETWEEN(B11562, 20, 29), ""Young"", ""Other""))"),"Other")</f>
        <v>Other</v>
      </c>
    </row>
    <row r="11563" hidden="1">
      <c r="A11563" s="40">
        <v>29825.0</v>
      </c>
      <c r="B11563" s="39">
        <f t="shared" si="1"/>
        <v>40</v>
      </c>
      <c r="C11563" s="39" t="str">
        <f>IFERROR(__xludf.DUMMYFUNCTION("IF(ISBETWEEN(B11563,60,69), ""Old"", IF(ISBETWEEN(B11563, 20, 29), ""Young"", ""Other""))"),"Other")</f>
        <v>Other</v>
      </c>
    </row>
    <row r="11564" hidden="1">
      <c r="A11564" s="40">
        <v>29826.0</v>
      </c>
      <c r="B11564" s="39">
        <f t="shared" si="1"/>
        <v>40</v>
      </c>
      <c r="C11564" s="39" t="str">
        <f>IFERROR(__xludf.DUMMYFUNCTION("IF(ISBETWEEN(B11564,60,69), ""Old"", IF(ISBETWEEN(B11564, 20, 29), ""Young"", ""Other""))"),"Other")</f>
        <v>Other</v>
      </c>
    </row>
    <row r="11565" hidden="1">
      <c r="A11565" s="40">
        <v>29827.0</v>
      </c>
      <c r="B11565" s="39">
        <f t="shared" si="1"/>
        <v>40</v>
      </c>
      <c r="C11565" s="39" t="str">
        <f>IFERROR(__xludf.DUMMYFUNCTION("IF(ISBETWEEN(B11565,60,69), ""Old"", IF(ISBETWEEN(B11565, 20, 29), ""Young"", ""Other""))"),"Other")</f>
        <v>Other</v>
      </c>
    </row>
    <row r="11566" hidden="1">
      <c r="A11566" s="40">
        <v>29828.0</v>
      </c>
      <c r="B11566" s="39">
        <f t="shared" si="1"/>
        <v>40</v>
      </c>
      <c r="C11566" s="39" t="str">
        <f>IFERROR(__xludf.DUMMYFUNCTION("IF(ISBETWEEN(B11566,60,69), ""Old"", IF(ISBETWEEN(B11566, 20, 29), ""Young"", ""Other""))"),"Other")</f>
        <v>Other</v>
      </c>
    </row>
    <row r="11567" hidden="1">
      <c r="A11567" s="40">
        <v>29829.0</v>
      </c>
      <c r="B11567" s="39">
        <f t="shared" si="1"/>
        <v>40</v>
      </c>
      <c r="C11567" s="39" t="str">
        <f>IFERROR(__xludf.DUMMYFUNCTION("IF(ISBETWEEN(B11567,60,69), ""Old"", IF(ISBETWEEN(B11567, 20, 29), ""Young"", ""Other""))"),"Other")</f>
        <v>Other</v>
      </c>
    </row>
    <row r="11568" hidden="1">
      <c r="A11568" s="40">
        <v>29830.0</v>
      </c>
      <c r="B11568" s="39">
        <f t="shared" si="1"/>
        <v>40</v>
      </c>
      <c r="C11568" s="39" t="str">
        <f>IFERROR(__xludf.DUMMYFUNCTION("IF(ISBETWEEN(B11568,60,69), ""Old"", IF(ISBETWEEN(B11568, 20, 29), ""Young"", ""Other""))"),"Other")</f>
        <v>Other</v>
      </c>
    </row>
    <row r="11569" hidden="1">
      <c r="A11569" s="40">
        <v>29831.0</v>
      </c>
      <c r="B11569" s="39">
        <f t="shared" si="1"/>
        <v>40</v>
      </c>
      <c r="C11569" s="39" t="str">
        <f>IFERROR(__xludf.DUMMYFUNCTION("IF(ISBETWEEN(B11569,60,69), ""Old"", IF(ISBETWEEN(B11569, 20, 29), ""Young"", ""Other""))"),"Other")</f>
        <v>Other</v>
      </c>
    </row>
    <row r="11570" hidden="1">
      <c r="A11570" s="40">
        <v>29832.0</v>
      </c>
      <c r="B11570" s="39">
        <f t="shared" si="1"/>
        <v>40</v>
      </c>
      <c r="C11570" s="39" t="str">
        <f>IFERROR(__xludf.DUMMYFUNCTION("IF(ISBETWEEN(B11570,60,69), ""Old"", IF(ISBETWEEN(B11570, 20, 29), ""Young"", ""Other""))"),"Other")</f>
        <v>Other</v>
      </c>
    </row>
    <row r="11571" hidden="1">
      <c r="A11571" s="40">
        <v>29833.0</v>
      </c>
      <c r="B11571" s="39">
        <f t="shared" si="1"/>
        <v>40</v>
      </c>
      <c r="C11571" s="39" t="str">
        <f>IFERROR(__xludf.DUMMYFUNCTION("IF(ISBETWEEN(B11571,60,69), ""Old"", IF(ISBETWEEN(B11571, 20, 29), ""Young"", ""Other""))"),"Other")</f>
        <v>Other</v>
      </c>
    </row>
    <row r="11572" hidden="1">
      <c r="A11572" s="40">
        <v>29834.0</v>
      </c>
      <c r="B11572" s="39">
        <f t="shared" si="1"/>
        <v>40</v>
      </c>
      <c r="C11572" s="39" t="str">
        <f>IFERROR(__xludf.DUMMYFUNCTION("IF(ISBETWEEN(B11572,60,69), ""Old"", IF(ISBETWEEN(B11572, 20, 29), ""Young"", ""Other""))"),"Other")</f>
        <v>Other</v>
      </c>
    </row>
    <row r="11573" hidden="1">
      <c r="A11573" s="40">
        <v>29835.0</v>
      </c>
      <c r="B11573" s="39">
        <f t="shared" si="1"/>
        <v>40</v>
      </c>
      <c r="C11573" s="39" t="str">
        <f>IFERROR(__xludf.DUMMYFUNCTION("IF(ISBETWEEN(B11573,60,69), ""Old"", IF(ISBETWEEN(B11573, 20, 29), ""Young"", ""Other""))"),"Other")</f>
        <v>Other</v>
      </c>
    </row>
    <row r="11574" hidden="1">
      <c r="A11574" s="40">
        <v>29836.0</v>
      </c>
      <c r="B11574" s="39">
        <f t="shared" si="1"/>
        <v>40</v>
      </c>
      <c r="C11574" s="39" t="str">
        <f>IFERROR(__xludf.DUMMYFUNCTION("IF(ISBETWEEN(B11574,60,69), ""Old"", IF(ISBETWEEN(B11574, 20, 29), ""Young"", ""Other""))"),"Other")</f>
        <v>Other</v>
      </c>
    </row>
    <row r="11575" hidden="1">
      <c r="A11575" s="40">
        <v>29837.0</v>
      </c>
      <c r="B11575" s="39">
        <f t="shared" si="1"/>
        <v>40</v>
      </c>
      <c r="C11575" s="39" t="str">
        <f>IFERROR(__xludf.DUMMYFUNCTION("IF(ISBETWEEN(B11575,60,69), ""Old"", IF(ISBETWEEN(B11575, 20, 29), ""Young"", ""Other""))"),"Other")</f>
        <v>Other</v>
      </c>
    </row>
    <row r="11576" hidden="1">
      <c r="A11576" s="40">
        <v>29838.0</v>
      </c>
      <c r="B11576" s="39">
        <f t="shared" si="1"/>
        <v>40</v>
      </c>
      <c r="C11576" s="39" t="str">
        <f>IFERROR(__xludf.DUMMYFUNCTION("IF(ISBETWEEN(B11576,60,69), ""Old"", IF(ISBETWEEN(B11576, 20, 29), ""Young"", ""Other""))"),"Other")</f>
        <v>Other</v>
      </c>
    </row>
    <row r="11577" hidden="1">
      <c r="A11577" s="40">
        <v>29839.0</v>
      </c>
      <c r="B11577" s="39">
        <f t="shared" si="1"/>
        <v>40</v>
      </c>
      <c r="C11577" s="39" t="str">
        <f>IFERROR(__xludf.DUMMYFUNCTION("IF(ISBETWEEN(B11577,60,69), ""Old"", IF(ISBETWEEN(B11577, 20, 29), ""Young"", ""Other""))"),"Other")</f>
        <v>Other</v>
      </c>
    </row>
    <row r="11578" hidden="1">
      <c r="A11578" s="40">
        <v>29840.0</v>
      </c>
      <c r="B11578" s="39">
        <f t="shared" si="1"/>
        <v>40</v>
      </c>
      <c r="C11578" s="39" t="str">
        <f>IFERROR(__xludf.DUMMYFUNCTION("IF(ISBETWEEN(B11578,60,69), ""Old"", IF(ISBETWEEN(B11578, 20, 29), ""Young"", ""Other""))"),"Other")</f>
        <v>Other</v>
      </c>
    </row>
    <row r="11579" hidden="1">
      <c r="A11579" s="40">
        <v>29841.0</v>
      </c>
      <c r="B11579" s="39">
        <f t="shared" si="1"/>
        <v>40</v>
      </c>
      <c r="C11579" s="39" t="str">
        <f>IFERROR(__xludf.DUMMYFUNCTION("IF(ISBETWEEN(B11579,60,69), ""Old"", IF(ISBETWEEN(B11579, 20, 29), ""Young"", ""Other""))"),"Other")</f>
        <v>Other</v>
      </c>
    </row>
    <row r="11580" hidden="1">
      <c r="A11580" s="40">
        <v>29842.0</v>
      </c>
      <c r="B11580" s="39">
        <f t="shared" si="1"/>
        <v>40</v>
      </c>
      <c r="C11580" s="39" t="str">
        <f>IFERROR(__xludf.DUMMYFUNCTION("IF(ISBETWEEN(B11580,60,69), ""Old"", IF(ISBETWEEN(B11580, 20, 29), ""Young"", ""Other""))"),"Other")</f>
        <v>Other</v>
      </c>
    </row>
    <row r="11581" hidden="1">
      <c r="A11581" s="40">
        <v>29843.0</v>
      </c>
      <c r="B11581" s="39">
        <f t="shared" si="1"/>
        <v>40</v>
      </c>
      <c r="C11581" s="39" t="str">
        <f>IFERROR(__xludf.DUMMYFUNCTION("IF(ISBETWEEN(B11581,60,69), ""Old"", IF(ISBETWEEN(B11581, 20, 29), ""Young"", ""Other""))"),"Other")</f>
        <v>Other</v>
      </c>
    </row>
    <row r="11582" hidden="1">
      <c r="A11582" s="40">
        <v>29844.0</v>
      </c>
      <c r="B11582" s="39">
        <f t="shared" si="1"/>
        <v>40</v>
      </c>
      <c r="C11582" s="39" t="str">
        <f>IFERROR(__xludf.DUMMYFUNCTION("IF(ISBETWEEN(B11582,60,69), ""Old"", IF(ISBETWEEN(B11582, 20, 29), ""Young"", ""Other""))"),"Other")</f>
        <v>Other</v>
      </c>
    </row>
    <row r="11583" hidden="1">
      <c r="A11583" s="40">
        <v>29845.0</v>
      </c>
      <c r="B11583" s="39">
        <f t="shared" si="1"/>
        <v>40</v>
      </c>
      <c r="C11583" s="39" t="str">
        <f>IFERROR(__xludf.DUMMYFUNCTION("IF(ISBETWEEN(B11583,60,69), ""Old"", IF(ISBETWEEN(B11583, 20, 29), ""Young"", ""Other""))"),"Other")</f>
        <v>Other</v>
      </c>
    </row>
    <row r="11584" hidden="1">
      <c r="A11584" s="40">
        <v>29846.0</v>
      </c>
      <c r="B11584" s="39">
        <f t="shared" si="1"/>
        <v>40</v>
      </c>
      <c r="C11584" s="39" t="str">
        <f>IFERROR(__xludf.DUMMYFUNCTION("IF(ISBETWEEN(B11584,60,69), ""Old"", IF(ISBETWEEN(B11584, 20, 29), ""Young"", ""Other""))"),"Other")</f>
        <v>Other</v>
      </c>
    </row>
    <row r="11585" hidden="1">
      <c r="A11585" s="40">
        <v>29847.0</v>
      </c>
      <c r="B11585" s="39">
        <f t="shared" si="1"/>
        <v>40</v>
      </c>
      <c r="C11585" s="39" t="str">
        <f>IFERROR(__xludf.DUMMYFUNCTION("IF(ISBETWEEN(B11585,60,69), ""Old"", IF(ISBETWEEN(B11585, 20, 29), ""Young"", ""Other""))"),"Other")</f>
        <v>Other</v>
      </c>
    </row>
    <row r="11586" hidden="1">
      <c r="A11586" s="40">
        <v>29848.0</v>
      </c>
      <c r="B11586" s="39">
        <f t="shared" si="1"/>
        <v>40</v>
      </c>
      <c r="C11586" s="39" t="str">
        <f>IFERROR(__xludf.DUMMYFUNCTION("IF(ISBETWEEN(B11586,60,69), ""Old"", IF(ISBETWEEN(B11586, 20, 29), ""Young"", ""Other""))"),"Other")</f>
        <v>Other</v>
      </c>
    </row>
    <row r="11587" hidden="1">
      <c r="A11587" s="40">
        <v>29849.0</v>
      </c>
      <c r="B11587" s="39">
        <f t="shared" si="1"/>
        <v>40</v>
      </c>
      <c r="C11587" s="39" t="str">
        <f>IFERROR(__xludf.DUMMYFUNCTION("IF(ISBETWEEN(B11587,60,69), ""Old"", IF(ISBETWEEN(B11587, 20, 29), ""Young"", ""Other""))"),"Other")</f>
        <v>Other</v>
      </c>
    </row>
    <row r="11588" hidden="1">
      <c r="A11588" s="40">
        <v>29850.0</v>
      </c>
      <c r="B11588" s="39">
        <f t="shared" si="1"/>
        <v>40</v>
      </c>
      <c r="C11588" s="39" t="str">
        <f>IFERROR(__xludf.DUMMYFUNCTION("IF(ISBETWEEN(B11588,60,69), ""Old"", IF(ISBETWEEN(B11588, 20, 29), ""Young"", ""Other""))"),"Other")</f>
        <v>Other</v>
      </c>
    </row>
    <row r="11589" hidden="1">
      <c r="A11589" s="40">
        <v>29851.0</v>
      </c>
      <c r="B11589" s="39">
        <f t="shared" si="1"/>
        <v>40</v>
      </c>
      <c r="C11589" s="39" t="str">
        <f>IFERROR(__xludf.DUMMYFUNCTION("IF(ISBETWEEN(B11589,60,69), ""Old"", IF(ISBETWEEN(B11589, 20, 29), ""Young"", ""Other""))"),"Other")</f>
        <v>Other</v>
      </c>
    </row>
    <row r="11590" hidden="1">
      <c r="A11590" s="40">
        <v>29852.0</v>
      </c>
      <c r="B11590" s="39">
        <f t="shared" si="1"/>
        <v>40</v>
      </c>
      <c r="C11590" s="39" t="str">
        <f>IFERROR(__xludf.DUMMYFUNCTION("IF(ISBETWEEN(B11590,60,69), ""Old"", IF(ISBETWEEN(B11590, 20, 29), ""Young"", ""Other""))"),"Other")</f>
        <v>Other</v>
      </c>
    </row>
    <row r="11591" hidden="1">
      <c r="A11591" s="40">
        <v>29853.0</v>
      </c>
      <c r="B11591" s="39">
        <f t="shared" si="1"/>
        <v>40</v>
      </c>
      <c r="C11591" s="39" t="str">
        <f>IFERROR(__xludf.DUMMYFUNCTION("IF(ISBETWEEN(B11591,60,69), ""Old"", IF(ISBETWEEN(B11591, 20, 29), ""Young"", ""Other""))"),"Other")</f>
        <v>Other</v>
      </c>
    </row>
    <row r="11592" hidden="1">
      <c r="A11592" s="40">
        <v>29854.0</v>
      </c>
      <c r="B11592" s="39">
        <f t="shared" si="1"/>
        <v>40</v>
      </c>
      <c r="C11592" s="39" t="str">
        <f>IFERROR(__xludf.DUMMYFUNCTION("IF(ISBETWEEN(B11592,60,69), ""Old"", IF(ISBETWEEN(B11592, 20, 29), ""Young"", ""Other""))"),"Other")</f>
        <v>Other</v>
      </c>
    </row>
    <row r="11593" hidden="1">
      <c r="A11593" s="40">
        <v>29855.0</v>
      </c>
      <c r="B11593" s="39">
        <f t="shared" si="1"/>
        <v>40</v>
      </c>
      <c r="C11593" s="39" t="str">
        <f>IFERROR(__xludf.DUMMYFUNCTION("IF(ISBETWEEN(B11593,60,69), ""Old"", IF(ISBETWEEN(B11593, 20, 29), ""Young"", ""Other""))"),"Other")</f>
        <v>Other</v>
      </c>
    </row>
    <row r="11594" hidden="1">
      <c r="A11594" s="40">
        <v>29856.0</v>
      </c>
      <c r="B11594" s="39">
        <f t="shared" si="1"/>
        <v>40</v>
      </c>
      <c r="C11594" s="39" t="str">
        <f>IFERROR(__xludf.DUMMYFUNCTION("IF(ISBETWEEN(B11594,60,69), ""Old"", IF(ISBETWEEN(B11594, 20, 29), ""Young"", ""Other""))"),"Other")</f>
        <v>Other</v>
      </c>
    </row>
    <row r="11595" hidden="1">
      <c r="A11595" s="40">
        <v>29857.0</v>
      </c>
      <c r="B11595" s="39">
        <f t="shared" si="1"/>
        <v>40</v>
      </c>
      <c r="C11595" s="39" t="str">
        <f>IFERROR(__xludf.DUMMYFUNCTION("IF(ISBETWEEN(B11595,60,69), ""Old"", IF(ISBETWEEN(B11595, 20, 29), ""Young"", ""Other""))"),"Other")</f>
        <v>Other</v>
      </c>
    </row>
    <row r="11596" hidden="1">
      <c r="A11596" s="40">
        <v>29858.0</v>
      </c>
      <c r="B11596" s="39">
        <f t="shared" si="1"/>
        <v>40</v>
      </c>
      <c r="C11596" s="39" t="str">
        <f>IFERROR(__xludf.DUMMYFUNCTION("IF(ISBETWEEN(B11596,60,69), ""Old"", IF(ISBETWEEN(B11596, 20, 29), ""Young"", ""Other""))"),"Other")</f>
        <v>Other</v>
      </c>
    </row>
    <row r="11597" hidden="1">
      <c r="A11597" s="40">
        <v>29859.0</v>
      </c>
      <c r="B11597" s="39">
        <f t="shared" si="1"/>
        <v>40</v>
      </c>
      <c r="C11597" s="39" t="str">
        <f>IFERROR(__xludf.DUMMYFUNCTION("IF(ISBETWEEN(B11597,60,69), ""Old"", IF(ISBETWEEN(B11597, 20, 29), ""Young"", ""Other""))"),"Other")</f>
        <v>Other</v>
      </c>
    </row>
    <row r="11598" hidden="1">
      <c r="A11598" s="40">
        <v>29860.0</v>
      </c>
      <c r="B11598" s="39">
        <f t="shared" si="1"/>
        <v>40</v>
      </c>
      <c r="C11598" s="39" t="str">
        <f>IFERROR(__xludf.DUMMYFUNCTION("IF(ISBETWEEN(B11598,60,69), ""Old"", IF(ISBETWEEN(B11598, 20, 29), ""Young"", ""Other""))"),"Other")</f>
        <v>Other</v>
      </c>
    </row>
    <row r="11599" hidden="1">
      <c r="A11599" s="40">
        <v>29861.0</v>
      </c>
      <c r="B11599" s="39">
        <f t="shared" si="1"/>
        <v>40</v>
      </c>
      <c r="C11599" s="39" t="str">
        <f>IFERROR(__xludf.DUMMYFUNCTION("IF(ISBETWEEN(B11599,60,69), ""Old"", IF(ISBETWEEN(B11599, 20, 29), ""Young"", ""Other""))"),"Other")</f>
        <v>Other</v>
      </c>
    </row>
    <row r="11600" hidden="1">
      <c r="A11600" s="40">
        <v>29862.0</v>
      </c>
      <c r="B11600" s="39">
        <f t="shared" si="1"/>
        <v>40</v>
      </c>
      <c r="C11600" s="39" t="str">
        <f>IFERROR(__xludf.DUMMYFUNCTION("IF(ISBETWEEN(B11600,60,69), ""Old"", IF(ISBETWEEN(B11600, 20, 29), ""Young"", ""Other""))"),"Other")</f>
        <v>Other</v>
      </c>
    </row>
    <row r="11601" hidden="1">
      <c r="A11601" s="40">
        <v>29863.0</v>
      </c>
      <c r="B11601" s="39">
        <f t="shared" si="1"/>
        <v>40</v>
      </c>
      <c r="C11601" s="39" t="str">
        <f>IFERROR(__xludf.DUMMYFUNCTION("IF(ISBETWEEN(B11601,60,69), ""Old"", IF(ISBETWEEN(B11601, 20, 29), ""Young"", ""Other""))"),"Other")</f>
        <v>Other</v>
      </c>
    </row>
    <row r="11602" hidden="1">
      <c r="A11602" s="40">
        <v>29864.0</v>
      </c>
      <c r="B11602" s="39">
        <f t="shared" si="1"/>
        <v>40</v>
      </c>
      <c r="C11602" s="39" t="str">
        <f>IFERROR(__xludf.DUMMYFUNCTION("IF(ISBETWEEN(B11602,60,69), ""Old"", IF(ISBETWEEN(B11602, 20, 29), ""Young"", ""Other""))"),"Other")</f>
        <v>Other</v>
      </c>
    </row>
    <row r="11603" hidden="1">
      <c r="A11603" s="40">
        <v>29865.0</v>
      </c>
      <c r="B11603" s="39">
        <f t="shared" si="1"/>
        <v>40</v>
      </c>
      <c r="C11603" s="39" t="str">
        <f>IFERROR(__xludf.DUMMYFUNCTION("IF(ISBETWEEN(B11603,60,69), ""Old"", IF(ISBETWEEN(B11603, 20, 29), ""Young"", ""Other""))"),"Other")</f>
        <v>Other</v>
      </c>
    </row>
    <row r="11604" hidden="1">
      <c r="A11604" s="40">
        <v>29866.0</v>
      </c>
      <c r="B11604" s="39">
        <f t="shared" si="1"/>
        <v>40</v>
      </c>
      <c r="C11604" s="39" t="str">
        <f>IFERROR(__xludf.DUMMYFUNCTION("IF(ISBETWEEN(B11604,60,69), ""Old"", IF(ISBETWEEN(B11604, 20, 29), ""Young"", ""Other""))"),"Other")</f>
        <v>Other</v>
      </c>
    </row>
    <row r="11605" hidden="1">
      <c r="A11605" s="40">
        <v>29867.0</v>
      </c>
      <c r="B11605" s="39">
        <f t="shared" si="1"/>
        <v>40</v>
      </c>
      <c r="C11605" s="39" t="str">
        <f>IFERROR(__xludf.DUMMYFUNCTION("IF(ISBETWEEN(B11605,60,69), ""Old"", IF(ISBETWEEN(B11605, 20, 29), ""Young"", ""Other""))"),"Other")</f>
        <v>Other</v>
      </c>
    </row>
    <row r="11606" hidden="1">
      <c r="A11606" s="40">
        <v>29868.0</v>
      </c>
      <c r="B11606" s="39">
        <f t="shared" si="1"/>
        <v>40</v>
      </c>
      <c r="C11606" s="39" t="str">
        <f>IFERROR(__xludf.DUMMYFUNCTION("IF(ISBETWEEN(B11606,60,69), ""Old"", IF(ISBETWEEN(B11606, 20, 29), ""Young"", ""Other""))"),"Other")</f>
        <v>Other</v>
      </c>
    </row>
    <row r="11607" hidden="1">
      <c r="A11607" s="40">
        <v>29869.0</v>
      </c>
      <c r="B11607" s="39">
        <f t="shared" si="1"/>
        <v>40</v>
      </c>
      <c r="C11607" s="39" t="str">
        <f>IFERROR(__xludf.DUMMYFUNCTION("IF(ISBETWEEN(B11607,60,69), ""Old"", IF(ISBETWEEN(B11607, 20, 29), ""Young"", ""Other""))"),"Other")</f>
        <v>Other</v>
      </c>
    </row>
    <row r="11608" hidden="1">
      <c r="A11608" s="40">
        <v>29870.0</v>
      </c>
      <c r="B11608" s="39">
        <f t="shared" si="1"/>
        <v>40</v>
      </c>
      <c r="C11608" s="39" t="str">
        <f>IFERROR(__xludf.DUMMYFUNCTION("IF(ISBETWEEN(B11608,60,69), ""Old"", IF(ISBETWEEN(B11608, 20, 29), ""Young"", ""Other""))"),"Other")</f>
        <v>Other</v>
      </c>
    </row>
    <row r="11609" hidden="1">
      <c r="A11609" s="40">
        <v>29871.0</v>
      </c>
      <c r="B11609" s="39">
        <f t="shared" si="1"/>
        <v>40</v>
      </c>
      <c r="C11609" s="39" t="str">
        <f>IFERROR(__xludf.DUMMYFUNCTION("IF(ISBETWEEN(B11609,60,69), ""Old"", IF(ISBETWEEN(B11609, 20, 29), ""Young"", ""Other""))"),"Other")</f>
        <v>Other</v>
      </c>
    </row>
    <row r="11610" hidden="1">
      <c r="A11610" s="40">
        <v>29872.0</v>
      </c>
      <c r="B11610" s="39">
        <f t="shared" si="1"/>
        <v>40</v>
      </c>
      <c r="C11610" s="39" t="str">
        <f>IFERROR(__xludf.DUMMYFUNCTION("IF(ISBETWEEN(B11610,60,69), ""Old"", IF(ISBETWEEN(B11610, 20, 29), ""Young"", ""Other""))"),"Other")</f>
        <v>Other</v>
      </c>
    </row>
    <row r="11611" hidden="1">
      <c r="A11611" s="40">
        <v>29873.0</v>
      </c>
      <c r="B11611" s="39">
        <f t="shared" si="1"/>
        <v>40</v>
      </c>
      <c r="C11611" s="39" t="str">
        <f>IFERROR(__xludf.DUMMYFUNCTION("IF(ISBETWEEN(B11611,60,69), ""Old"", IF(ISBETWEEN(B11611, 20, 29), ""Young"", ""Other""))"),"Other")</f>
        <v>Other</v>
      </c>
    </row>
    <row r="11612" hidden="1">
      <c r="A11612" s="40">
        <v>29874.0</v>
      </c>
      <c r="B11612" s="39">
        <f t="shared" si="1"/>
        <v>40</v>
      </c>
      <c r="C11612" s="39" t="str">
        <f>IFERROR(__xludf.DUMMYFUNCTION("IF(ISBETWEEN(B11612,60,69), ""Old"", IF(ISBETWEEN(B11612, 20, 29), ""Young"", ""Other""))"),"Other")</f>
        <v>Other</v>
      </c>
    </row>
    <row r="11613" hidden="1">
      <c r="A11613" s="40">
        <v>29875.0</v>
      </c>
      <c r="B11613" s="39">
        <f t="shared" si="1"/>
        <v>40</v>
      </c>
      <c r="C11613" s="39" t="str">
        <f>IFERROR(__xludf.DUMMYFUNCTION("IF(ISBETWEEN(B11613,60,69), ""Old"", IF(ISBETWEEN(B11613, 20, 29), ""Young"", ""Other""))"),"Other")</f>
        <v>Other</v>
      </c>
    </row>
    <row r="11614" hidden="1">
      <c r="A11614" s="40">
        <v>29876.0</v>
      </c>
      <c r="B11614" s="39">
        <f t="shared" si="1"/>
        <v>40</v>
      </c>
      <c r="C11614" s="39" t="str">
        <f>IFERROR(__xludf.DUMMYFUNCTION("IF(ISBETWEEN(B11614,60,69), ""Old"", IF(ISBETWEEN(B11614, 20, 29), ""Young"", ""Other""))"),"Other")</f>
        <v>Other</v>
      </c>
    </row>
    <row r="11615" hidden="1">
      <c r="A11615" s="40">
        <v>29877.0</v>
      </c>
      <c r="B11615" s="39">
        <f t="shared" si="1"/>
        <v>40</v>
      </c>
      <c r="C11615" s="39" t="str">
        <f>IFERROR(__xludf.DUMMYFUNCTION("IF(ISBETWEEN(B11615,60,69), ""Old"", IF(ISBETWEEN(B11615, 20, 29), ""Young"", ""Other""))"),"Other")</f>
        <v>Other</v>
      </c>
    </row>
    <row r="11616" hidden="1">
      <c r="A11616" s="40">
        <v>29878.0</v>
      </c>
      <c r="B11616" s="39">
        <f t="shared" si="1"/>
        <v>40</v>
      </c>
      <c r="C11616" s="39" t="str">
        <f>IFERROR(__xludf.DUMMYFUNCTION("IF(ISBETWEEN(B11616,60,69), ""Old"", IF(ISBETWEEN(B11616, 20, 29), ""Young"", ""Other""))"),"Other")</f>
        <v>Other</v>
      </c>
    </row>
    <row r="11617" hidden="1">
      <c r="A11617" s="40">
        <v>29879.0</v>
      </c>
      <c r="B11617" s="39">
        <f t="shared" si="1"/>
        <v>40</v>
      </c>
      <c r="C11617" s="39" t="str">
        <f>IFERROR(__xludf.DUMMYFUNCTION("IF(ISBETWEEN(B11617,60,69), ""Old"", IF(ISBETWEEN(B11617, 20, 29), ""Young"", ""Other""))"),"Other")</f>
        <v>Other</v>
      </c>
    </row>
    <row r="11618" hidden="1">
      <c r="A11618" s="40">
        <v>29880.0</v>
      </c>
      <c r="B11618" s="39">
        <f t="shared" si="1"/>
        <v>40</v>
      </c>
      <c r="C11618" s="39" t="str">
        <f>IFERROR(__xludf.DUMMYFUNCTION("IF(ISBETWEEN(B11618,60,69), ""Old"", IF(ISBETWEEN(B11618, 20, 29), ""Young"", ""Other""))"),"Other")</f>
        <v>Other</v>
      </c>
    </row>
    <row r="11619" hidden="1">
      <c r="A11619" s="40">
        <v>29881.0</v>
      </c>
      <c r="B11619" s="39">
        <f t="shared" si="1"/>
        <v>40</v>
      </c>
      <c r="C11619" s="39" t="str">
        <f>IFERROR(__xludf.DUMMYFUNCTION("IF(ISBETWEEN(B11619,60,69), ""Old"", IF(ISBETWEEN(B11619, 20, 29), ""Young"", ""Other""))"),"Other")</f>
        <v>Other</v>
      </c>
    </row>
    <row r="11620" hidden="1">
      <c r="A11620" s="40">
        <v>29882.0</v>
      </c>
      <c r="B11620" s="39">
        <f t="shared" si="1"/>
        <v>40</v>
      </c>
      <c r="C11620" s="39" t="str">
        <f>IFERROR(__xludf.DUMMYFUNCTION("IF(ISBETWEEN(B11620,60,69), ""Old"", IF(ISBETWEEN(B11620, 20, 29), ""Young"", ""Other""))"),"Other")</f>
        <v>Other</v>
      </c>
    </row>
    <row r="11621" hidden="1">
      <c r="A11621" s="40">
        <v>29883.0</v>
      </c>
      <c r="B11621" s="39">
        <f t="shared" si="1"/>
        <v>40</v>
      </c>
      <c r="C11621" s="39" t="str">
        <f>IFERROR(__xludf.DUMMYFUNCTION("IF(ISBETWEEN(B11621,60,69), ""Old"", IF(ISBETWEEN(B11621, 20, 29), ""Young"", ""Other""))"),"Other")</f>
        <v>Other</v>
      </c>
    </row>
    <row r="11622" hidden="1">
      <c r="A11622" s="40">
        <v>29884.0</v>
      </c>
      <c r="B11622" s="39">
        <f t="shared" si="1"/>
        <v>40</v>
      </c>
      <c r="C11622" s="39" t="str">
        <f>IFERROR(__xludf.DUMMYFUNCTION("IF(ISBETWEEN(B11622,60,69), ""Old"", IF(ISBETWEEN(B11622, 20, 29), ""Young"", ""Other""))"),"Other")</f>
        <v>Other</v>
      </c>
    </row>
    <row r="11623" hidden="1">
      <c r="A11623" s="40">
        <v>29885.0</v>
      </c>
      <c r="B11623" s="39">
        <f t="shared" si="1"/>
        <v>40</v>
      </c>
      <c r="C11623" s="39" t="str">
        <f>IFERROR(__xludf.DUMMYFUNCTION("IF(ISBETWEEN(B11623,60,69), ""Old"", IF(ISBETWEEN(B11623, 20, 29), ""Young"", ""Other""))"),"Other")</f>
        <v>Other</v>
      </c>
    </row>
    <row r="11624" hidden="1">
      <c r="A11624" s="40">
        <v>29886.0</v>
      </c>
      <c r="B11624" s="39">
        <f t="shared" si="1"/>
        <v>40</v>
      </c>
      <c r="C11624" s="39" t="str">
        <f>IFERROR(__xludf.DUMMYFUNCTION("IF(ISBETWEEN(B11624,60,69), ""Old"", IF(ISBETWEEN(B11624, 20, 29), ""Young"", ""Other""))"),"Other")</f>
        <v>Other</v>
      </c>
    </row>
    <row r="11625" hidden="1">
      <c r="A11625" s="40">
        <v>29887.0</v>
      </c>
      <c r="B11625" s="39">
        <f t="shared" si="1"/>
        <v>40</v>
      </c>
      <c r="C11625" s="39" t="str">
        <f>IFERROR(__xludf.DUMMYFUNCTION("IF(ISBETWEEN(B11625,60,69), ""Old"", IF(ISBETWEEN(B11625, 20, 29), ""Young"", ""Other""))"),"Other")</f>
        <v>Other</v>
      </c>
    </row>
    <row r="11626" hidden="1">
      <c r="A11626" s="40">
        <v>29888.0</v>
      </c>
      <c r="B11626" s="39">
        <f t="shared" si="1"/>
        <v>40</v>
      </c>
      <c r="C11626" s="39" t="str">
        <f>IFERROR(__xludf.DUMMYFUNCTION("IF(ISBETWEEN(B11626,60,69), ""Old"", IF(ISBETWEEN(B11626, 20, 29), ""Young"", ""Other""))"),"Other")</f>
        <v>Other</v>
      </c>
    </row>
    <row r="11627" hidden="1">
      <c r="A11627" s="40">
        <v>29889.0</v>
      </c>
      <c r="B11627" s="39">
        <f t="shared" si="1"/>
        <v>40</v>
      </c>
      <c r="C11627" s="39" t="str">
        <f>IFERROR(__xludf.DUMMYFUNCTION("IF(ISBETWEEN(B11627,60,69), ""Old"", IF(ISBETWEEN(B11627, 20, 29), ""Young"", ""Other""))"),"Other")</f>
        <v>Other</v>
      </c>
    </row>
    <row r="11628" hidden="1">
      <c r="A11628" s="40">
        <v>29890.0</v>
      </c>
      <c r="B11628" s="39">
        <f t="shared" si="1"/>
        <v>40</v>
      </c>
      <c r="C11628" s="39" t="str">
        <f>IFERROR(__xludf.DUMMYFUNCTION("IF(ISBETWEEN(B11628,60,69), ""Old"", IF(ISBETWEEN(B11628, 20, 29), ""Young"", ""Other""))"),"Other")</f>
        <v>Other</v>
      </c>
    </row>
    <row r="11629" hidden="1">
      <c r="A11629" s="40">
        <v>29891.0</v>
      </c>
      <c r="B11629" s="39">
        <f t="shared" si="1"/>
        <v>40</v>
      </c>
      <c r="C11629" s="39" t="str">
        <f>IFERROR(__xludf.DUMMYFUNCTION("IF(ISBETWEEN(B11629,60,69), ""Old"", IF(ISBETWEEN(B11629, 20, 29), ""Young"", ""Other""))"),"Other")</f>
        <v>Other</v>
      </c>
    </row>
    <row r="11630" hidden="1">
      <c r="A11630" s="40">
        <v>29892.0</v>
      </c>
      <c r="B11630" s="39">
        <f t="shared" si="1"/>
        <v>40</v>
      </c>
      <c r="C11630" s="39" t="str">
        <f>IFERROR(__xludf.DUMMYFUNCTION("IF(ISBETWEEN(B11630,60,69), ""Old"", IF(ISBETWEEN(B11630, 20, 29), ""Young"", ""Other""))"),"Other")</f>
        <v>Other</v>
      </c>
    </row>
    <row r="11631" hidden="1">
      <c r="A11631" s="40">
        <v>29893.0</v>
      </c>
      <c r="B11631" s="39">
        <f t="shared" si="1"/>
        <v>40</v>
      </c>
      <c r="C11631" s="39" t="str">
        <f>IFERROR(__xludf.DUMMYFUNCTION("IF(ISBETWEEN(B11631,60,69), ""Old"", IF(ISBETWEEN(B11631, 20, 29), ""Young"", ""Other""))"),"Other")</f>
        <v>Other</v>
      </c>
    </row>
    <row r="11632" hidden="1">
      <c r="A11632" s="40">
        <v>29894.0</v>
      </c>
      <c r="B11632" s="39">
        <f t="shared" si="1"/>
        <v>40</v>
      </c>
      <c r="C11632" s="39" t="str">
        <f>IFERROR(__xludf.DUMMYFUNCTION("IF(ISBETWEEN(B11632,60,69), ""Old"", IF(ISBETWEEN(B11632, 20, 29), ""Young"", ""Other""))"),"Other")</f>
        <v>Other</v>
      </c>
    </row>
    <row r="11633" hidden="1">
      <c r="A11633" s="40">
        <v>29895.0</v>
      </c>
      <c r="B11633" s="39">
        <f t="shared" si="1"/>
        <v>40</v>
      </c>
      <c r="C11633" s="39" t="str">
        <f>IFERROR(__xludf.DUMMYFUNCTION("IF(ISBETWEEN(B11633,60,69), ""Old"", IF(ISBETWEEN(B11633, 20, 29), ""Young"", ""Other""))"),"Other")</f>
        <v>Other</v>
      </c>
    </row>
    <row r="11634" hidden="1">
      <c r="A11634" s="40">
        <v>29896.0</v>
      </c>
      <c r="B11634" s="39">
        <f t="shared" si="1"/>
        <v>40</v>
      </c>
      <c r="C11634" s="39" t="str">
        <f>IFERROR(__xludf.DUMMYFUNCTION("IF(ISBETWEEN(B11634,60,69), ""Old"", IF(ISBETWEEN(B11634, 20, 29), ""Young"", ""Other""))"),"Other")</f>
        <v>Other</v>
      </c>
    </row>
    <row r="11635" hidden="1">
      <c r="A11635" s="40">
        <v>29897.0</v>
      </c>
      <c r="B11635" s="39">
        <f t="shared" si="1"/>
        <v>40</v>
      </c>
      <c r="C11635" s="39" t="str">
        <f>IFERROR(__xludf.DUMMYFUNCTION("IF(ISBETWEEN(B11635,60,69), ""Old"", IF(ISBETWEEN(B11635, 20, 29), ""Young"", ""Other""))"),"Other")</f>
        <v>Other</v>
      </c>
    </row>
    <row r="11636" hidden="1">
      <c r="A11636" s="40">
        <v>29898.0</v>
      </c>
      <c r="B11636" s="39">
        <f t="shared" si="1"/>
        <v>40</v>
      </c>
      <c r="C11636" s="39" t="str">
        <f>IFERROR(__xludf.DUMMYFUNCTION("IF(ISBETWEEN(B11636,60,69), ""Old"", IF(ISBETWEEN(B11636, 20, 29), ""Young"", ""Other""))"),"Other")</f>
        <v>Other</v>
      </c>
    </row>
    <row r="11637" hidden="1">
      <c r="A11637" s="40">
        <v>29899.0</v>
      </c>
      <c r="B11637" s="39">
        <f t="shared" si="1"/>
        <v>40</v>
      </c>
      <c r="C11637" s="39" t="str">
        <f>IFERROR(__xludf.DUMMYFUNCTION("IF(ISBETWEEN(B11637,60,69), ""Old"", IF(ISBETWEEN(B11637, 20, 29), ""Young"", ""Other""))"),"Other")</f>
        <v>Other</v>
      </c>
    </row>
    <row r="11638" hidden="1">
      <c r="A11638" s="40">
        <v>29900.0</v>
      </c>
      <c r="B11638" s="39">
        <f t="shared" si="1"/>
        <v>40</v>
      </c>
      <c r="C11638" s="39" t="str">
        <f>IFERROR(__xludf.DUMMYFUNCTION("IF(ISBETWEEN(B11638,60,69), ""Old"", IF(ISBETWEEN(B11638, 20, 29), ""Young"", ""Other""))"),"Other")</f>
        <v>Other</v>
      </c>
    </row>
    <row r="11639" hidden="1">
      <c r="A11639" s="40">
        <v>29901.0</v>
      </c>
      <c r="B11639" s="39">
        <f t="shared" si="1"/>
        <v>40</v>
      </c>
      <c r="C11639" s="39" t="str">
        <f>IFERROR(__xludf.DUMMYFUNCTION("IF(ISBETWEEN(B11639,60,69), ""Old"", IF(ISBETWEEN(B11639, 20, 29), ""Young"", ""Other""))"),"Other")</f>
        <v>Other</v>
      </c>
    </row>
    <row r="11640" hidden="1">
      <c r="A11640" s="40">
        <v>29902.0</v>
      </c>
      <c r="B11640" s="39">
        <f t="shared" si="1"/>
        <v>40</v>
      </c>
      <c r="C11640" s="39" t="str">
        <f>IFERROR(__xludf.DUMMYFUNCTION("IF(ISBETWEEN(B11640,60,69), ""Old"", IF(ISBETWEEN(B11640, 20, 29), ""Young"", ""Other""))"),"Other")</f>
        <v>Other</v>
      </c>
    </row>
    <row r="11641" hidden="1">
      <c r="A11641" s="40">
        <v>29903.0</v>
      </c>
      <c r="B11641" s="39">
        <f t="shared" si="1"/>
        <v>40</v>
      </c>
      <c r="C11641" s="39" t="str">
        <f>IFERROR(__xludf.DUMMYFUNCTION("IF(ISBETWEEN(B11641,60,69), ""Old"", IF(ISBETWEEN(B11641, 20, 29), ""Young"", ""Other""))"),"Other")</f>
        <v>Other</v>
      </c>
    </row>
    <row r="11642" hidden="1">
      <c r="A11642" s="40">
        <v>29904.0</v>
      </c>
      <c r="B11642" s="39">
        <f t="shared" si="1"/>
        <v>40</v>
      </c>
      <c r="C11642" s="39" t="str">
        <f>IFERROR(__xludf.DUMMYFUNCTION("IF(ISBETWEEN(B11642,60,69), ""Old"", IF(ISBETWEEN(B11642, 20, 29), ""Young"", ""Other""))"),"Other")</f>
        <v>Other</v>
      </c>
    </row>
    <row r="11643" hidden="1">
      <c r="A11643" s="40">
        <v>29905.0</v>
      </c>
      <c r="B11643" s="39">
        <f t="shared" si="1"/>
        <v>40</v>
      </c>
      <c r="C11643" s="39" t="str">
        <f>IFERROR(__xludf.DUMMYFUNCTION("IF(ISBETWEEN(B11643,60,69), ""Old"", IF(ISBETWEEN(B11643, 20, 29), ""Young"", ""Other""))"),"Other")</f>
        <v>Other</v>
      </c>
    </row>
    <row r="11644" hidden="1">
      <c r="A11644" s="40">
        <v>29906.0</v>
      </c>
      <c r="B11644" s="39">
        <f t="shared" si="1"/>
        <v>40</v>
      </c>
      <c r="C11644" s="39" t="str">
        <f>IFERROR(__xludf.DUMMYFUNCTION("IF(ISBETWEEN(B11644,60,69), ""Old"", IF(ISBETWEEN(B11644, 20, 29), ""Young"", ""Other""))"),"Other")</f>
        <v>Other</v>
      </c>
    </row>
    <row r="11645" hidden="1">
      <c r="A11645" s="40">
        <v>29907.0</v>
      </c>
      <c r="B11645" s="39">
        <f t="shared" si="1"/>
        <v>40</v>
      </c>
      <c r="C11645" s="39" t="str">
        <f>IFERROR(__xludf.DUMMYFUNCTION("IF(ISBETWEEN(B11645,60,69), ""Old"", IF(ISBETWEEN(B11645, 20, 29), ""Young"", ""Other""))"),"Other")</f>
        <v>Other</v>
      </c>
    </row>
    <row r="11646" hidden="1">
      <c r="A11646" s="40">
        <v>29908.0</v>
      </c>
      <c r="B11646" s="39">
        <f t="shared" si="1"/>
        <v>40</v>
      </c>
      <c r="C11646" s="39" t="str">
        <f>IFERROR(__xludf.DUMMYFUNCTION("IF(ISBETWEEN(B11646,60,69), ""Old"", IF(ISBETWEEN(B11646, 20, 29), ""Young"", ""Other""))"),"Other")</f>
        <v>Other</v>
      </c>
    </row>
    <row r="11647" hidden="1">
      <c r="A11647" s="40">
        <v>29909.0</v>
      </c>
      <c r="B11647" s="39">
        <f t="shared" si="1"/>
        <v>40</v>
      </c>
      <c r="C11647" s="39" t="str">
        <f>IFERROR(__xludf.DUMMYFUNCTION("IF(ISBETWEEN(B11647,60,69), ""Old"", IF(ISBETWEEN(B11647, 20, 29), ""Young"", ""Other""))"),"Other")</f>
        <v>Other</v>
      </c>
    </row>
    <row r="11648" hidden="1">
      <c r="A11648" s="40">
        <v>29910.0</v>
      </c>
      <c r="B11648" s="39">
        <f t="shared" si="1"/>
        <v>40</v>
      </c>
      <c r="C11648" s="39" t="str">
        <f>IFERROR(__xludf.DUMMYFUNCTION("IF(ISBETWEEN(B11648,60,69), ""Old"", IF(ISBETWEEN(B11648, 20, 29), ""Young"", ""Other""))"),"Other")</f>
        <v>Other</v>
      </c>
    </row>
    <row r="11649" hidden="1">
      <c r="A11649" s="40">
        <v>29911.0</v>
      </c>
      <c r="B11649" s="39">
        <f t="shared" si="1"/>
        <v>40</v>
      </c>
      <c r="C11649" s="39" t="str">
        <f>IFERROR(__xludf.DUMMYFUNCTION("IF(ISBETWEEN(B11649,60,69), ""Old"", IF(ISBETWEEN(B11649, 20, 29), ""Young"", ""Other""))"),"Other")</f>
        <v>Other</v>
      </c>
    </row>
    <row r="11650" hidden="1">
      <c r="A11650" s="40">
        <v>29912.0</v>
      </c>
      <c r="B11650" s="39">
        <f t="shared" si="1"/>
        <v>40</v>
      </c>
      <c r="C11650" s="39" t="str">
        <f>IFERROR(__xludf.DUMMYFUNCTION("IF(ISBETWEEN(B11650,60,69), ""Old"", IF(ISBETWEEN(B11650, 20, 29), ""Young"", ""Other""))"),"Other")</f>
        <v>Other</v>
      </c>
    </row>
    <row r="11651" hidden="1">
      <c r="A11651" s="40">
        <v>29913.0</v>
      </c>
      <c r="B11651" s="39">
        <f t="shared" si="1"/>
        <v>40</v>
      </c>
      <c r="C11651" s="39" t="str">
        <f>IFERROR(__xludf.DUMMYFUNCTION("IF(ISBETWEEN(B11651,60,69), ""Old"", IF(ISBETWEEN(B11651, 20, 29), ""Young"", ""Other""))"),"Other")</f>
        <v>Other</v>
      </c>
    </row>
    <row r="11652" hidden="1">
      <c r="A11652" s="40">
        <v>29914.0</v>
      </c>
      <c r="B11652" s="39">
        <f t="shared" si="1"/>
        <v>40</v>
      </c>
      <c r="C11652" s="39" t="str">
        <f>IFERROR(__xludf.DUMMYFUNCTION("IF(ISBETWEEN(B11652,60,69), ""Old"", IF(ISBETWEEN(B11652, 20, 29), ""Young"", ""Other""))"),"Other")</f>
        <v>Other</v>
      </c>
    </row>
    <row r="11653" hidden="1">
      <c r="A11653" s="40">
        <v>29915.0</v>
      </c>
      <c r="B11653" s="39">
        <f t="shared" si="1"/>
        <v>40</v>
      </c>
      <c r="C11653" s="39" t="str">
        <f>IFERROR(__xludf.DUMMYFUNCTION("IF(ISBETWEEN(B11653,60,69), ""Old"", IF(ISBETWEEN(B11653, 20, 29), ""Young"", ""Other""))"),"Other")</f>
        <v>Other</v>
      </c>
    </row>
    <row r="11654" hidden="1">
      <c r="A11654" s="40">
        <v>29916.0</v>
      </c>
      <c r="B11654" s="39">
        <f t="shared" si="1"/>
        <v>40</v>
      </c>
      <c r="C11654" s="39" t="str">
        <f>IFERROR(__xludf.DUMMYFUNCTION("IF(ISBETWEEN(B11654,60,69), ""Old"", IF(ISBETWEEN(B11654, 20, 29), ""Young"", ""Other""))"),"Other")</f>
        <v>Other</v>
      </c>
    </row>
    <row r="11655" hidden="1">
      <c r="A11655" s="40">
        <v>29917.0</v>
      </c>
      <c r="B11655" s="39">
        <f t="shared" si="1"/>
        <v>40</v>
      </c>
      <c r="C11655" s="39" t="str">
        <f>IFERROR(__xludf.DUMMYFUNCTION("IF(ISBETWEEN(B11655,60,69), ""Old"", IF(ISBETWEEN(B11655, 20, 29), ""Young"", ""Other""))"),"Other")</f>
        <v>Other</v>
      </c>
    </row>
    <row r="11656" hidden="1">
      <c r="A11656" s="40">
        <v>29918.0</v>
      </c>
      <c r="B11656" s="39">
        <f t="shared" si="1"/>
        <v>40</v>
      </c>
      <c r="C11656" s="39" t="str">
        <f>IFERROR(__xludf.DUMMYFUNCTION("IF(ISBETWEEN(B11656,60,69), ""Old"", IF(ISBETWEEN(B11656, 20, 29), ""Young"", ""Other""))"),"Other")</f>
        <v>Other</v>
      </c>
    </row>
    <row r="11657" hidden="1">
      <c r="A11657" s="40">
        <v>29919.0</v>
      </c>
      <c r="B11657" s="39">
        <f t="shared" si="1"/>
        <v>40</v>
      </c>
      <c r="C11657" s="39" t="str">
        <f>IFERROR(__xludf.DUMMYFUNCTION("IF(ISBETWEEN(B11657,60,69), ""Old"", IF(ISBETWEEN(B11657, 20, 29), ""Young"", ""Other""))"),"Other")</f>
        <v>Other</v>
      </c>
    </row>
    <row r="11658" hidden="1">
      <c r="A11658" s="40">
        <v>29920.0</v>
      </c>
      <c r="B11658" s="39">
        <f t="shared" si="1"/>
        <v>40</v>
      </c>
      <c r="C11658" s="39" t="str">
        <f>IFERROR(__xludf.DUMMYFUNCTION("IF(ISBETWEEN(B11658,60,69), ""Old"", IF(ISBETWEEN(B11658, 20, 29), ""Young"", ""Other""))"),"Other")</f>
        <v>Other</v>
      </c>
    </row>
    <row r="11659" hidden="1">
      <c r="A11659" s="40">
        <v>29921.0</v>
      </c>
      <c r="B11659" s="39">
        <f t="shared" si="1"/>
        <v>40</v>
      </c>
      <c r="C11659" s="39" t="str">
        <f>IFERROR(__xludf.DUMMYFUNCTION("IF(ISBETWEEN(B11659,60,69), ""Old"", IF(ISBETWEEN(B11659, 20, 29), ""Young"", ""Other""))"),"Other")</f>
        <v>Other</v>
      </c>
    </row>
    <row r="11660" hidden="1">
      <c r="A11660" s="40">
        <v>29922.0</v>
      </c>
      <c r="B11660" s="39">
        <f t="shared" si="1"/>
        <v>40</v>
      </c>
      <c r="C11660" s="39" t="str">
        <f>IFERROR(__xludf.DUMMYFUNCTION("IF(ISBETWEEN(B11660,60,69), ""Old"", IF(ISBETWEEN(B11660, 20, 29), ""Young"", ""Other""))"),"Other")</f>
        <v>Other</v>
      </c>
    </row>
    <row r="11661" hidden="1">
      <c r="A11661" s="40">
        <v>29923.0</v>
      </c>
      <c r="B11661" s="39">
        <f t="shared" si="1"/>
        <v>40</v>
      </c>
      <c r="C11661" s="39" t="str">
        <f>IFERROR(__xludf.DUMMYFUNCTION("IF(ISBETWEEN(B11661,60,69), ""Old"", IF(ISBETWEEN(B11661, 20, 29), ""Young"", ""Other""))"),"Other")</f>
        <v>Other</v>
      </c>
    </row>
    <row r="11662" hidden="1">
      <c r="A11662" s="40">
        <v>29924.0</v>
      </c>
      <c r="B11662" s="39">
        <f t="shared" si="1"/>
        <v>40</v>
      </c>
      <c r="C11662" s="39" t="str">
        <f>IFERROR(__xludf.DUMMYFUNCTION("IF(ISBETWEEN(B11662,60,69), ""Old"", IF(ISBETWEEN(B11662, 20, 29), ""Young"", ""Other""))"),"Other")</f>
        <v>Other</v>
      </c>
    </row>
    <row r="11663" hidden="1">
      <c r="A11663" s="40">
        <v>29925.0</v>
      </c>
      <c r="B11663" s="39">
        <f t="shared" si="1"/>
        <v>40</v>
      </c>
      <c r="C11663" s="39" t="str">
        <f>IFERROR(__xludf.DUMMYFUNCTION("IF(ISBETWEEN(B11663,60,69), ""Old"", IF(ISBETWEEN(B11663, 20, 29), ""Young"", ""Other""))"),"Other")</f>
        <v>Other</v>
      </c>
    </row>
    <row r="11664" hidden="1">
      <c r="A11664" s="40">
        <v>29926.0</v>
      </c>
      <c r="B11664" s="39">
        <f t="shared" si="1"/>
        <v>40</v>
      </c>
      <c r="C11664" s="39" t="str">
        <f>IFERROR(__xludf.DUMMYFUNCTION("IF(ISBETWEEN(B11664,60,69), ""Old"", IF(ISBETWEEN(B11664, 20, 29), ""Young"", ""Other""))"),"Other")</f>
        <v>Other</v>
      </c>
    </row>
    <row r="11665" hidden="1">
      <c r="A11665" s="40">
        <v>29927.0</v>
      </c>
      <c r="B11665" s="39">
        <f t="shared" si="1"/>
        <v>40</v>
      </c>
      <c r="C11665" s="39" t="str">
        <f>IFERROR(__xludf.DUMMYFUNCTION("IF(ISBETWEEN(B11665,60,69), ""Old"", IF(ISBETWEEN(B11665, 20, 29), ""Young"", ""Other""))"),"Other")</f>
        <v>Other</v>
      </c>
    </row>
    <row r="11666" hidden="1">
      <c r="A11666" s="40">
        <v>29928.0</v>
      </c>
      <c r="B11666" s="39">
        <f t="shared" si="1"/>
        <v>40</v>
      </c>
      <c r="C11666" s="39" t="str">
        <f>IFERROR(__xludf.DUMMYFUNCTION("IF(ISBETWEEN(B11666,60,69), ""Old"", IF(ISBETWEEN(B11666, 20, 29), ""Young"", ""Other""))"),"Other")</f>
        <v>Other</v>
      </c>
    </row>
    <row r="11667" hidden="1">
      <c r="A11667" s="40">
        <v>29929.0</v>
      </c>
      <c r="B11667" s="39">
        <f t="shared" si="1"/>
        <v>40</v>
      </c>
      <c r="C11667" s="39" t="str">
        <f>IFERROR(__xludf.DUMMYFUNCTION("IF(ISBETWEEN(B11667,60,69), ""Old"", IF(ISBETWEEN(B11667, 20, 29), ""Young"", ""Other""))"),"Other")</f>
        <v>Other</v>
      </c>
    </row>
    <row r="11668" hidden="1">
      <c r="A11668" s="40">
        <v>29930.0</v>
      </c>
      <c r="B11668" s="39">
        <f t="shared" si="1"/>
        <v>40</v>
      </c>
      <c r="C11668" s="39" t="str">
        <f>IFERROR(__xludf.DUMMYFUNCTION("IF(ISBETWEEN(B11668,60,69), ""Old"", IF(ISBETWEEN(B11668, 20, 29), ""Young"", ""Other""))"),"Other")</f>
        <v>Other</v>
      </c>
    </row>
    <row r="11669" hidden="1">
      <c r="A11669" s="40">
        <v>29931.0</v>
      </c>
      <c r="B11669" s="39">
        <f t="shared" si="1"/>
        <v>40</v>
      </c>
      <c r="C11669" s="39" t="str">
        <f>IFERROR(__xludf.DUMMYFUNCTION("IF(ISBETWEEN(B11669,60,69), ""Old"", IF(ISBETWEEN(B11669, 20, 29), ""Young"", ""Other""))"),"Other")</f>
        <v>Other</v>
      </c>
    </row>
    <row r="11670" hidden="1">
      <c r="A11670" s="40">
        <v>29932.0</v>
      </c>
      <c r="B11670" s="39">
        <f t="shared" si="1"/>
        <v>40</v>
      </c>
      <c r="C11670" s="39" t="str">
        <f>IFERROR(__xludf.DUMMYFUNCTION("IF(ISBETWEEN(B11670,60,69), ""Old"", IF(ISBETWEEN(B11670, 20, 29), ""Young"", ""Other""))"),"Other")</f>
        <v>Other</v>
      </c>
    </row>
    <row r="11671" hidden="1">
      <c r="A11671" s="40">
        <v>29933.0</v>
      </c>
      <c r="B11671" s="39">
        <f t="shared" si="1"/>
        <v>40</v>
      </c>
      <c r="C11671" s="39" t="str">
        <f>IFERROR(__xludf.DUMMYFUNCTION("IF(ISBETWEEN(B11671,60,69), ""Old"", IF(ISBETWEEN(B11671, 20, 29), ""Young"", ""Other""))"),"Other")</f>
        <v>Other</v>
      </c>
    </row>
    <row r="11672" hidden="1">
      <c r="A11672" s="40">
        <v>29934.0</v>
      </c>
      <c r="B11672" s="39">
        <f t="shared" si="1"/>
        <v>40</v>
      </c>
      <c r="C11672" s="39" t="str">
        <f>IFERROR(__xludf.DUMMYFUNCTION("IF(ISBETWEEN(B11672,60,69), ""Old"", IF(ISBETWEEN(B11672, 20, 29), ""Young"", ""Other""))"),"Other")</f>
        <v>Other</v>
      </c>
    </row>
    <row r="11673" hidden="1">
      <c r="A11673" s="40">
        <v>29935.0</v>
      </c>
      <c r="B11673" s="39">
        <f t="shared" si="1"/>
        <v>40</v>
      </c>
      <c r="C11673" s="39" t="str">
        <f>IFERROR(__xludf.DUMMYFUNCTION("IF(ISBETWEEN(B11673,60,69), ""Old"", IF(ISBETWEEN(B11673, 20, 29), ""Young"", ""Other""))"),"Other")</f>
        <v>Other</v>
      </c>
    </row>
    <row r="11674" hidden="1">
      <c r="A11674" s="40">
        <v>29936.0</v>
      </c>
      <c r="B11674" s="39">
        <f t="shared" si="1"/>
        <v>40</v>
      </c>
      <c r="C11674" s="39" t="str">
        <f>IFERROR(__xludf.DUMMYFUNCTION("IF(ISBETWEEN(B11674,60,69), ""Old"", IF(ISBETWEEN(B11674, 20, 29), ""Young"", ""Other""))"),"Other")</f>
        <v>Other</v>
      </c>
    </row>
    <row r="11675" hidden="1">
      <c r="A11675" s="40">
        <v>29937.0</v>
      </c>
      <c r="B11675" s="39">
        <f t="shared" si="1"/>
        <v>40</v>
      </c>
      <c r="C11675" s="39" t="str">
        <f>IFERROR(__xludf.DUMMYFUNCTION("IF(ISBETWEEN(B11675,60,69), ""Old"", IF(ISBETWEEN(B11675, 20, 29), ""Young"", ""Other""))"),"Other")</f>
        <v>Other</v>
      </c>
    </row>
    <row r="11676" hidden="1">
      <c r="A11676" s="40">
        <v>29938.0</v>
      </c>
      <c r="B11676" s="39">
        <f t="shared" si="1"/>
        <v>40</v>
      </c>
      <c r="C11676" s="39" t="str">
        <f>IFERROR(__xludf.DUMMYFUNCTION("IF(ISBETWEEN(B11676,60,69), ""Old"", IF(ISBETWEEN(B11676, 20, 29), ""Young"", ""Other""))"),"Other")</f>
        <v>Other</v>
      </c>
    </row>
    <row r="11677" hidden="1">
      <c r="A11677" s="40">
        <v>29939.0</v>
      </c>
      <c r="B11677" s="39">
        <f t="shared" si="1"/>
        <v>40</v>
      </c>
      <c r="C11677" s="39" t="str">
        <f>IFERROR(__xludf.DUMMYFUNCTION("IF(ISBETWEEN(B11677,60,69), ""Old"", IF(ISBETWEEN(B11677, 20, 29), ""Young"", ""Other""))"),"Other")</f>
        <v>Other</v>
      </c>
    </row>
    <row r="11678" hidden="1">
      <c r="A11678" s="40">
        <v>29940.0</v>
      </c>
      <c r="B11678" s="39">
        <f t="shared" si="1"/>
        <v>40</v>
      </c>
      <c r="C11678" s="39" t="str">
        <f>IFERROR(__xludf.DUMMYFUNCTION("IF(ISBETWEEN(B11678,60,69), ""Old"", IF(ISBETWEEN(B11678, 20, 29), ""Young"", ""Other""))"),"Other")</f>
        <v>Other</v>
      </c>
    </row>
    <row r="11679" hidden="1">
      <c r="A11679" s="40">
        <v>29941.0</v>
      </c>
      <c r="B11679" s="39">
        <f t="shared" si="1"/>
        <v>40</v>
      </c>
      <c r="C11679" s="39" t="str">
        <f>IFERROR(__xludf.DUMMYFUNCTION("IF(ISBETWEEN(B11679,60,69), ""Old"", IF(ISBETWEEN(B11679, 20, 29), ""Young"", ""Other""))"),"Other")</f>
        <v>Other</v>
      </c>
    </row>
    <row r="11680" hidden="1">
      <c r="A11680" s="40">
        <v>29942.0</v>
      </c>
      <c r="B11680" s="39">
        <f t="shared" si="1"/>
        <v>40</v>
      </c>
      <c r="C11680" s="39" t="str">
        <f>IFERROR(__xludf.DUMMYFUNCTION("IF(ISBETWEEN(B11680,60,69), ""Old"", IF(ISBETWEEN(B11680, 20, 29), ""Young"", ""Other""))"),"Other")</f>
        <v>Other</v>
      </c>
    </row>
    <row r="11681" hidden="1">
      <c r="A11681" s="40">
        <v>29943.0</v>
      </c>
      <c r="B11681" s="39">
        <f t="shared" si="1"/>
        <v>40</v>
      </c>
      <c r="C11681" s="39" t="str">
        <f>IFERROR(__xludf.DUMMYFUNCTION("IF(ISBETWEEN(B11681,60,69), ""Old"", IF(ISBETWEEN(B11681, 20, 29), ""Young"", ""Other""))"),"Other")</f>
        <v>Other</v>
      </c>
    </row>
    <row r="11682" hidden="1">
      <c r="A11682" s="40">
        <v>29944.0</v>
      </c>
      <c r="B11682" s="39">
        <f t="shared" si="1"/>
        <v>40</v>
      </c>
      <c r="C11682" s="39" t="str">
        <f>IFERROR(__xludf.DUMMYFUNCTION("IF(ISBETWEEN(B11682,60,69), ""Old"", IF(ISBETWEEN(B11682, 20, 29), ""Young"", ""Other""))"),"Other")</f>
        <v>Other</v>
      </c>
    </row>
    <row r="11683" hidden="1">
      <c r="A11683" s="40">
        <v>29945.0</v>
      </c>
      <c r="B11683" s="39">
        <f t="shared" si="1"/>
        <v>40</v>
      </c>
      <c r="C11683" s="39" t="str">
        <f>IFERROR(__xludf.DUMMYFUNCTION("IF(ISBETWEEN(B11683,60,69), ""Old"", IF(ISBETWEEN(B11683, 20, 29), ""Young"", ""Other""))"),"Other")</f>
        <v>Other</v>
      </c>
    </row>
    <row r="11684" hidden="1">
      <c r="A11684" s="40">
        <v>29946.0</v>
      </c>
      <c r="B11684" s="39">
        <f t="shared" si="1"/>
        <v>40</v>
      </c>
      <c r="C11684" s="39" t="str">
        <f>IFERROR(__xludf.DUMMYFUNCTION("IF(ISBETWEEN(B11684,60,69), ""Old"", IF(ISBETWEEN(B11684, 20, 29), ""Young"", ""Other""))"),"Other")</f>
        <v>Other</v>
      </c>
    </row>
    <row r="11685" hidden="1">
      <c r="A11685" s="40">
        <v>29947.0</v>
      </c>
      <c r="B11685" s="39">
        <f t="shared" si="1"/>
        <v>40</v>
      </c>
      <c r="C11685" s="39" t="str">
        <f>IFERROR(__xludf.DUMMYFUNCTION("IF(ISBETWEEN(B11685,60,69), ""Old"", IF(ISBETWEEN(B11685, 20, 29), ""Young"", ""Other""))"),"Other")</f>
        <v>Other</v>
      </c>
    </row>
    <row r="11686" hidden="1">
      <c r="A11686" s="40">
        <v>29948.0</v>
      </c>
      <c r="B11686" s="39">
        <f t="shared" si="1"/>
        <v>40</v>
      </c>
      <c r="C11686" s="39" t="str">
        <f>IFERROR(__xludf.DUMMYFUNCTION("IF(ISBETWEEN(B11686,60,69), ""Old"", IF(ISBETWEEN(B11686, 20, 29), ""Young"", ""Other""))"),"Other")</f>
        <v>Other</v>
      </c>
    </row>
    <row r="11687" hidden="1">
      <c r="A11687" s="40">
        <v>29949.0</v>
      </c>
      <c r="B11687" s="39">
        <f t="shared" si="1"/>
        <v>40</v>
      </c>
      <c r="C11687" s="39" t="str">
        <f>IFERROR(__xludf.DUMMYFUNCTION("IF(ISBETWEEN(B11687,60,69), ""Old"", IF(ISBETWEEN(B11687, 20, 29), ""Young"", ""Other""))"),"Other")</f>
        <v>Other</v>
      </c>
    </row>
    <row r="11688" hidden="1">
      <c r="A11688" s="40">
        <v>29950.0</v>
      </c>
      <c r="B11688" s="39">
        <f t="shared" si="1"/>
        <v>40</v>
      </c>
      <c r="C11688" s="39" t="str">
        <f>IFERROR(__xludf.DUMMYFUNCTION("IF(ISBETWEEN(B11688,60,69), ""Old"", IF(ISBETWEEN(B11688, 20, 29), ""Young"", ""Other""))"),"Other")</f>
        <v>Other</v>
      </c>
    </row>
    <row r="11689" hidden="1">
      <c r="A11689" s="40">
        <v>29951.0</v>
      </c>
      <c r="B11689" s="39">
        <f t="shared" si="1"/>
        <v>40</v>
      </c>
      <c r="C11689" s="39" t="str">
        <f>IFERROR(__xludf.DUMMYFUNCTION("IF(ISBETWEEN(B11689,60,69), ""Old"", IF(ISBETWEEN(B11689, 20, 29), ""Young"", ""Other""))"),"Other")</f>
        <v>Other</v>
      </c>
    </row>
    <row r="11690" hidden="1">
      <c r="A11690" s="40">
        <v>29952.0</v>
      </c>
      <c r="B11690" s="39">
        <f t="shared" si="1"/>
        <v>40</v>
      </c>
      <c r="C11690" s="39" t="str">
        <f>IFERROR(__xludf.DUMMYFUNCTION("IF(ISBETWEEN(B11690,60,69), ""Old"", IF(ISBETWEEN(B11690, 20, 29), ""Young"", ""Other""))"),"Other")</f>
        <v>Other</v>
      </c>
    </row>
    <row r="11691" hidden="1">
      <c r="A11691" s="40">
        <v>29953.0</v>
      </c>
      <c r="B11691" s="39">
        <f t="shared" si="1"/>
        <v>39</v>
      </c>
      <c r="C11691" s="39" t="str">
        <f>IFERROR(__xludf.DUMMYFUNCTION("IF(ISBETWEEN(B11691,60,69), ""Old"", IF(ISBETWEEN(B11691, 20, 29), ""Young"", ""Other""))"),"Other")</f>
        <v>Other</v>
      </c>
    </row>
    <row r="11692" hidden="1">
      <c r="A11692" s="40">
        <v>29954.0</v>
      </c>
      <c r="B11692" s="39">
        <f t="shared" si="1"/>
        <v>39</v>
      </c>
      <c r="C11692" s="39" t="str">
        <f>IFERROR(__xludf.DUMMYFUNCTION("IF(ISBETWEEN(B11692,60,69), ""Old"", IF(ISBETWEEN(B11692, 20, 29), ""Young"", ""Other""))"),"Other")</f>
        <v>Other</v>
      </c>
    </row>
    <row r="11693" hidden="1">
      <c r="A11693" s="40">
        <v>29955.0</v>
      </c>
      <c r="B11693" s="39">
        <f t="shared" si="1"/>
        <v>39</v>
      </c>
      <c r="C11693" s="39" t="str">
        <f>IFERROR(__xludf.DUMMYFUNCTION("IF(ISBETWEEN(B11693,60,69), ""Old"", IF(ISBETWEEN(B11693, 20, 29), ""Young"", ""Other""))"),"Other")</f>
        <v>Other</v>
      </c>
    </row>
    <row r="11694" hidden="1">
      <c r="A11694" s="40">
        <v>29956.0</v>
      </c>
      <c r="B11694" s="39">
        <f t="shared" si="1"/>
        <v>39</v>
      </c>
      <c r="C11694" s="39" t="str">
        <f>IFERROR(__xludf.DUMMYFUNCTION("IF(ISBETWEEN(B11694,60,69), ""Old"", IF(ISBETWEEN(B11694, 20, 29), ""Young"", ""Other""))"),"Other")</f>
        <v>Other</v>
      </c>
    </row>
    <row r="11695" hidden="1">
      <c r="A11695" s="40">
        <v>29957.0</v>
      </c>
      <c r="B11695" s="39">
        <f t="shared" si="1"/>
        <v>39</v>
      </c>
      <c r="C11695" s="39" t="str">
        <f>IFERROR(__xludf.DUMMYFUNCTION("IF(ISBETWEEN(B11695,60,69), ""Old"", IF(ISBETWEEN(B11695, 20, 29), ""Young"", ""Other""))"),"Other")</f>
        <v>Other</v>
      </c>
    </row>
    <row r="11696" hidden="1">
      <c r="A11696" s="40">
        <v>29958.0</v>
      </c>
      <c r="B11696" s="39">
        <f t="shared" si="1"/>
        <v>39</v>
      </c>
      <c r="C11696" s="39" t="str">
        <f>IFERROR(__xludf.DUMMYFUNCTION("IF(ISBETWEEN(B11696,60,69), ""Old"", IF(ISBETWEEN(B11696, 20, 29), ""Young"", ""Other""))"),"Other")</f>
        <v>Other</v>
      </c>
    </row>
    <row r="11697" hidden="1">
      <c r="A11697" s="40">
        <v>29959.0</v>
      </c>
      <c r="B11697" s="39">
        <f t="shared" si="1"/>
        <v>39</v>
      </c>
      <c r="C11697" s="39" t="str">
        <f>IFERROR(__xludf.DUMMYFUNCTION("IF(ISBETWEEN(B11697,60,69), ""Old"", IF(ISBETWEEN(B11697, 20, 29), ""Young"", ""Other""))"),"Other")</f>
        <v>Other</v>
      </c>
    </row>
    <row r="11698" hidden="1">
      <c r="A11698" s="40">
        <v>29960.0</v>
      </c>
      <c r="B11698" s="39">
        <f t="shared" si="1"/>
        <v>39</v>
      </c>
      <c r="C11698" s="39" t="str">
        <f>IFERROR(__xludf.DUMMYFUNCTION("IF(ISBETWEEN(B11698,60,69), ""Old"", IF(ISBETWEEN(B11698, 20, 29), ""Young"", ""Other""))"),"Other")</f>
        <v>Other</v>
      </c>
    </row>
    <row r="11699" hidden="1">
      <c r="A11699" s="40">
        <v>29961.0</v>
      </c>
      <c r="B11699" s="39">
        <f t="shared" si="1"/>
        <v>39</v>
      </c>
      <c r="C11699" s="39" t="str">
        <f>IFERROR(__xludf.DUMMYFUNCTION("IF(ISBETWEEN(B11699,60,69), ""Old"", IF(ISBETWEEN(B11699, 20, 29), ""Young"", ""Other""))"),"Other")</f>
        <v>Other</v>
      </c>
    </row>
    <row r="11700" hidden="1">
      <c r="A11700" s="40">
        <v>29962.0</v>
      </c>
      <c r="B11700" s="39">
        <f t="shared" si="1"/>
        <v>39</v>
      </c>
      <c r="C11700" s="39" t="str">
        <f>IFERROR(__xludf.DUMMYFUNCTION("IF(ISBETWEEN(B11700,60,69), ""Old"", IF(ISBETWEEN(B11700, 20, 29), ""Young"", ""Other""))"),"Other")</f>
        <v>Other</v>
      </c>
    </row>
    <row r="11701" hidden="1">
      <c r="A11701" s="40">
        <v>29963.0</v>
      </c>
      <c r="B11701" s="39">
        <f t="shared" si="1"/>
        <v>39</v>
      </c>
      <c r="C11701" s="39" t="str">
        <f>IFERROR(__xludf.DUMMYFUNCTION("IF(ISBETWEEN(B11701,60,69), ""Old"", IF(ISBETWEEN(B11701, 20, 29), ""Young"", ""Other""))"),"Other")</f>
        <v>Other</v>
      </c>
    </row>
    <row r="11702" hidden="1">
      <c r="A11702" s="40">
        <v>29964.0</v>
      </c>
      <c r="B11702" s="39">
        <f t="shared" si="1"/>
        <v>39</v>
      </c>
      <c r="C11702" s="39" t="str">
        <f>IFERROR(__xludf.DUMMYFUNCTION("IF(ISBETWEEN(B11702,60,69), ""Old"", IF(ISBETWEEN(B11702, 20, 29), ""Young"", ""Other""))"),"Other")</f>
        <v>Other</v>
      </c>
    </row>
    <row r="11703" hidden="1">
      <c r="A11703" s="40">
        <v>29965.0</v>
      </c>
      <c r="B11703" s="39">
        <f t="shared" si="1"/>
        <v>39</v>
      </c>
      <c r="C11703" s="39" t="str">
        <f>IFERROR(__xludf.DUMMYFUNCTION("IF(ISBETWEEN(B11703,60,69), ""Old"", IF(ISBETWEEN(B11703, 20, 29), ""Young"", ""Other""))"),"Other")</f>
        <v>Other</v>
      </c>
    </row>
    <row r="11704" hidden="1">
      <c r="A11704" s="40">
        <v>29966.0</v>
      </c>
      <c r="B11704" s="39">
        <f t="shared" si="1"/>
        <v>39</v>
      </c>
      <c r="C11704" s="39" t="str">
        <f>IFERROR(__xludf.DUMMYFUNCTION("IF(ISBETWEEN(B11704,60,69), ""Old"", IF(ISBETWEEN(B11704, 20, 29), ""Young"", ""Other""))"),"Other")</f>
        <v>Other</v>
      </c>
    </row>
    <row r="11705" hidden="1">
      <c r="A11705" s="40">
        <v>29967.0</v>
      </c>
      <c r="B11705" s="39">
        <f t="shared" si="1"/>
        <v>39</v>
      </c>
      <c r="C11705" s="39" t="str">
        <f>IFERROR(__xludf.DUMMYFUNCTION("IF(ISBETWEEN(B11705,60,69), ""Old"", IF(ISBETWEEN(B11705, 20, 29), ""Young"", ""Other""))"),"Other")</f>
        <v>Other</v>
      </c>
    </row>
    <row r="11706" hidden="1">
      <c r="A11706" s="40">
        <v>29968.0</v>
      </c>
      <c r="B11706" s="39">
        <f t="shared" si="1"/>
        <v>39</v>
      </c>
      <c r="C11706" s="39" t="str">
        <f>IFERROR(__xludf.DUMMYFUNCTION("IF(ISBETWEEN(B11706,60,69), ""Old"", IF(ISBETWEEN(B11706, 20, 29), ""Young"", ""Other""))"),"Other")</f>
        <v>Other</v>
      </c>
    </row>
    <row r="11707" hidden="1">
      <c r="A11707" s="40">
        <v>29969.0</v>
      </c>
      <c r="B11707" s="39">
        <f t="shared" si="1"/>
        <v>39</v>
      </c>
      <c r="C11707" s="39" t="str">
        <f>IFERROR(__xludf.DUMMYFUNCTION("IF(ISBETWEEN(B11707,60,69), ""Old"", IF(ISBETWEEN(B11707, 20, 29), ""Young"", ""Other""))"),"Other")</f>
        <v>Other</v>
      </c>
    </row>
    <row r="11708" hidden="1">
      <c r="A11708" s="40">
        <v>29970.0</v>
      </c>
      <c r="B11708" s="39">
        <f t="shared" si="1"/>
        <v>39</v>
      </c>
      <c r="C11708" s="39" t="str">
        <f>IFERROR(__xludf.DUMMYFUNCTION("IF(ISBETWEEN(B11708,60,69), ""Old"", IF(ISBETWEEN(B11708, 20, 29), ""Young"", ""Other""))"),"Other")</f>
        <v>Other</v>
      </c>
    </row>
    <row r="11709" hidden="1">
      <c r="A11709" s="40">
        <v>29971.0</v>
      </c>
      <c r="B11709" s="39">
        <f t="shared" si="1"/>
        <v>39</v>
      </c>
      <c r="C11709" s="39" t="str">
        <f>IFERROR(__xludf.DUMMYFUNCTION("IF(ISBETWEEN(B11709,60,69), ""Old"", IF(ISBETWEEN(B11709, 20, 29), ""Young"", ""Other""))"),"Other")</f>
        <v>Other</v>
      </c>
    </row>
    <row r="11710" hidden="1">
      <c r="A11710" s="40">
        <v>29972.0</v>
      </c>
      <c r="B11710" s="39">
        <f t="shared" si="1"/>
        <v>39</v>
      </c>
      <c r="C11710" s="39" t="str">
        <f>IFERROR(__xludf.DUMMYFUNCTION("IF(ISBETWEEN(B11710,60,69), ""Old"", IF(ISBETWEEN(B11710, 20, 29), ""Young"", ""Other""))"),"Other")</f>
        <v>Other</v>
      </c>
    </row>
    <row r="11711" hidden="1">
      <c r="A11711" s="40">
        <v>29973.0</v>
      </c>
      <c r="B11711" s="39">
        <f t="shared" si="1"/>
        <v>39</v>
      </c>
      <c r="C11711" s="39" t="str">
        <f>IFERROR(__xludf.DUMMYFUNCTION("IF(ISBETWEEN(B11711,60,69), ""Old"", IF(ISBETWEEN(B11711, 20, 29), ""Young"", ""Other""))"),"Other")</f>
        <v>Other</v>
      </c>
    </row>
    <row r="11712" hidden="1">
      <c r="A11712" s="40">
        <v>29974.0</v>
      </c>
      <c r="B11712" s="39">
        <f t="shared" si="1"/>
        <v>39</v>
      </c>
      <c r="C11712" s="39" t="str">
        <f>IFERROR(__xludf.DUMMYFUNCTION("IF(ISBETWEEN(B11712,60,69), ""Old"", IF(ISBETWEEN(B11712, 20, 29), ""Young"", ""Other""))"),"Other")</f>
        <v>Other</v>
      </c>
    </row>
    <row r="11713" hidden="1">
      <c r="A11713" s="40">
        <v>29975.0</v>
      </c>
      <c r="B11713" s="39">
        <f t="shared" si="1"/>
        <v>39</v>
      </c>
      <c r="C11713" s="39" t="str">
        <f>IFERROR(__xludf.DUMMYFUNCTION("IF(ISBETWEEN(B11713,60,69), ""Old"", IF(ISBETWEEN(B11713, 20, 29), ""Young"", ""Other""))"),"Other")</f>
        <v>Other</v>
      </c>
    </row>
    <row r="11714" hidden="1">
      <c r="A11714" s="40">
        <v>29976.0</v>
      </c>
      <c r="B11714" s="39">
        <f t="shared" si="1"/>
        <v>39</v>
      </c>
      <c r="C11714" s="39" t="str">
        <f>IFERROR(__xludf.DUMMYFUNCTION("IF(ISBETWEEN(B11714,60,69), ""Old"", IF(ISBETWEEN(B11714, 20, 29), ""Young"", ""Other""))"),"Other")</f>
        <v>Other</v>
      </c>
    </row>
    <row r="11715" hidden="1">
      <c r="A11715" s="40">
        <v>29977.0</v>
      </c>
      <c r="B11715" s="39">
        <f t="shared" si="1"/>
        <v>39</v>
      </c>
      <c r="C11715" s="39" t="str">
        <f>IFERROR(__xludf.DUMMYFUNCTION("IF(ISBETWEEN(B11715,60,69), ""Old"", IF(ISBETWEEN(B11715, 20, 29), ""Young"", ""Other""))"),"Other")</f>
        <v>Other</v>
      </c>
    </row>
    <row r="11716" hidden="1">
      <c r="A11716" s="40">
        <v>29978.0</v>
      </c>
      <c r="B11716" s="39">
        <f t="shared" si="1"/>
        <v>39</v>
      </c>
      <c r="C11716" s="39" t="str">
        <f>IFERROR(__xludf.DUMMYFUNCTION("IF(ISBETWEEN(B11716,60,69), ""Old"", IF(ISBETWEEN(B11716, 20, 29), ""Young"", ""Other""))"),"Other")</f>
        <v>Other</v>
      </c>
    </row>
    <row r="11717" hidden="1">
      <c r="A11717" s="40">
        <v>29979.0</v>
      </c>
      <c r="B11717" s="39">
        <f t="shared" si="1"/>
        <v>39</v>
      </c>
      <c r="C11717" s="39" t="str">
        <f>IFERROR(__xludf.DUMMYFUNCTION("IF(ISBETWEEN(B11717,60,69), ""Old"", IF(ISBETWEEN(B11717, 20, 29), ""Young"", ""Other""))"),"Other")</f>
        <v>Other</v>
      </c>
    </row>
    <row r="11718" hidden="1">
      <c r="A11718" s="40">
        <v>29980.0</v>
      </c>
      <c r="B11718" s="39">
        <f t="shared" si="1"/>
        <v>39</v>
      </c>
      <c r="C11718" s="39" t="str">
        <f>IFERROR(__xludf.DUMMYFUNCTION("IF(ISBETWEEN(B11718,60,69), ""Old"", IF(ISBETWEEN(B11718, 20, 29), ""Young"", ""Other""))"),"Other")</f>
        <v>Other</v>
      </c>
    </row>
    <row r="11719" hidden="1">
      <c r="A11719" s="40">
        <v>29981.0</v>
      </c>
      <c r="B11719" s="39">
        <f t="shared" si="1"/>
        <v>39</v>
      </c>
      <c r="C11719" s="39" t="str">
        <f>IFERROR(__xludf.DUMMYFUNCTION("IF(ISBETWEEN(B11719,60,69), ""Old"", IF(ISBETWEEN(B11719, 20, 29), ""Young"", ""Other""))"),"Other")</f>
        <v>Other</v>
      </c>
    </row>
    <row r="11720" hidden="1">
      <c r="A11720" s="40">
        <v>29982.0</v>
      </c>
      <c r="B11720" s="39">
        <f t="shared" si="1"/>
        <v>39</v>
      </c>
      <c r="C11720" s="39" t="str">
        <f>IFERROR(__xludf.DUMMYFUNCTION("IF(ISBETWEEN(B11720,60,69), ""Old"", IF(ISBETWEEN(B11720, 20, 29), ""Young"", ""Other""))"),"Other")</f>
        <v>Other</v>
      </c>
    </row>
    <row r="11721" hidden="1">
      <c r="A11721" s="40">
        <v>29983.0</v>
      </c>
      <c r="B11721" s="39">
        <f t="shared" si="1"/>
        <v>39</v>
      </c>
      <c r="C11721" s="39" t="str">
        <f>IFERROR(__xludf.DUMMYFUNCTION("IF(ISBETWEEN(B11721,60,69), ""Old"", IF(ISBETWEEN(B11721, 20, 29), ""Young"", ""Other""))"),"Other")</f>
        <v>Other</v>
      </c>
    </row>
    <row r="11722" hidden="1">
      <c r="A11722" s="40">
        <v>29984.0</v>
      </c>
      <c r="B11722" s="39">
        <f t="shared" si="1"/>
        <v>39</v>
      </c>
      <c r="C11722" s="39" t="str">
        <f>IFERROR(__xludf.DUMMYFUNCTION("IF(ISBETWEEN(B11722,60,69), ""Old"", IF(ISBETWEEN(B11722, 20, 29), ""Young"", ""Other""))"),"Other")</f>
        <v>Other</v>
      </c>
    </row>
    <row r="11723" hidden="1">
      <c r="A11723" s="40">
        <v>29985.0</v>
      </c>
      <c r="B11723" s="39">
        <f t="shared" si="1"/>
        <v>39</v>
      </c>
      <c r="C11723" s="39" t="str">
        <f>IFERROR(__xludf.DUMMYFUNCTION("IF(ISBETWEEN(B11723,60,69), ""Old"", IF(ISBETWEEN(B11723, 20, 29), ""Young"", ""Other""))"),"Other")</f>
        <v>Other</v>
      </c>
    </row>
    <row r="11724" hidden="1">
      <c r="A11724" s="40">
        <v>29986.0</v>
      </c>
      <c r="B11724" s="39">
        <f t="shared" si="1"/>
        <v>39</v>
      </c>
      <c r="C11724" s="39" t="str">
        <f>IFERROR(__xludf.DUMMYFUNCTION("IF(ISBETWEEN(B11724,60,69), ""Old"", IF(ISBETWEEN(B11724, 20, 29), ""Young"", ""Other""))"),"Other")</f>
        <v>Other</v>
      </c>
    </row>
    <row r="11725" hidden="1">
      <c r="A11725" s="40">
        <v>29987.0</v>
      </c>
      <c r="B11725" s="39">
        <f t="shared" si="1"/>
        <v>39</v>
      </c>
      <c r="C11725" s="39" t="str">
        <f>IFERROR(__xludf.DUMMYFUNCTION("IF(ISBETWEEN(B11725,60,69), ""Old"", IF(ISBETWEEN(B11725, 20, 29), ""Young"", ""Other""))"),"Other")</f>
        <v>Other</v>
      </c>
    </row>
    <row r="11726" hidden="1">
      <c r="A11726" s="40">
        <v>29988.0</v>
      </c>
      <c r="B11726" s="39">
        <f t="shared" si="1"/>
        <v>39</v>
      </c>
      <c r="C11726" s="39" t="str">
        <f>IFERROR(__xludf.DUMMYFUNCTION("IF(ISBETWEEN(B11726,60,69), ""Old"", IF(ISBETWEEN(B11726, 20, 29), ""Young"", ""Other""))"),"Other")</f>
        <v>Other</v>
      </c>
    </row>
    <row r="11727" hidden="1">
      <c r="A11727" s="40">
        <v>29989.0</v>
      </c>
      <c r="B11727" s="39">
        <f t="shared" si="1"/>
        <v>39</v>
      </c>
      <c r="C11727" s="39" t="str">
        <f>IFERROR(__xludf.DUMMYFUNCTION("IF(ISBETWEEN(B11727,60,69), ""Old"", IF(ISBETWEEN(B11727, 20, 29), ""Young"", ""Other""))"),"Other")</f>
        <v>Other</v>
      </c>
    </row>
    <row r="11728" hidden="1">
      <c r="A11728" s="40">
        <v>29990.0</v>
      </c>
      <c r="B11728" s="39">
        <f t="shared" si="1"/>
        <v>39</v>
      </c>
      <c r="C11728" s="39" t="str">
        <f>IFERROR(__xludf.DUMMYFUNCTION("IF(ISBETWEEN(B11728,60,69), ""Old"", IF(ISBETWEEN(B11728, 20, 29), ""Young"", ""Other""))"),"Other")</f>
        <v>Other</v>
      </c>
    </row>
    <row r="11729" hidden="1">
      <c r="A11729" s="40">
        <v>29991.0</v>
      </c>
      <c r="B11729" s="39">
        <f t="shared" si="1"/>
        <v>39</v>
      </c>
      <c r="C11729" s="39" t="str">
        <f>IFERROR(__xludf.DUMMYFUNCTION("IF(ISBETWEEN(B11729,60,69), ""Old"", IF(ISBETWEEN(B11729, 20, 29), ""Young"", ""Other""))"),"Other")</f>
        <v>Other</v>
      </c>
    </row>
    <row r="11730" hidden="1">
      <c r="A11730" s="40">
        <v>29992.0</v>
      </c>
      <c r="B11730" s="39">
        <f t="shared" si="1"/>
        <v>39</v>
      </c>
      <c r="C11730" s="39" t="str">
        <f>IFERROR(__xludf.DUMMYFUNCTION("IF(ISBETWEEN(B11730,60,69), ""Old"", IF(ISBETWEEN(B11730, 20, 29), ""Young"", ""Other""))"),"Other")</f>
        <v>Other</v>
      </c>
    </row>
    <row r="11731" hidden="1">
      <c r="A11731" s="40">
        <v>29993.0</v>
      </c>
      <c r="B11731" s="39">
        <f t="shared" si="1"/>
        <v>39</v>
      </c>
      <c r="C11731" s="39" t="str">
        <f>IFERROR(__xludf.DUMMYFUNCTION("IF(ISBETWEEN(B11731,60,69), ""Old"", IF(ISBETWEEN(B11731, 20, 29), ""Young"", ""Other""))"),"Other")</f>
        <v>Other</v>
      </c>
    </row>
    <row r="11732" hidden="1">
      <c r="A11732" s="40">
        <v>29994.0</v>
      </c>
      <c r="B11732" s="39">
        <f t="shared" si="1"/>
        <v>39</v>
      </c>
      <c r="C11732" s="39" t="str">
        <f>IFERROR(__xludf.DUMMYFUNCTION("IF(ISBETWEEN(B11732,60,69), ""Old"", IF(ISBETWEEN(B11732, 20, 29), ""Young"", ""Other""))"),"Other")</f>
        <v>Other</v>
      </c>
    </row>
    <row r="11733" hidden="1">
      <c r="A11733" s="40">
        <v>29995.0</v>
      </c>
      <c r="B11733" s="39">
        <f t="shared" si="1"/>
        <v>39</v>
      </c>
      <c r="C11733" s="39" t="str">
        <f>IFERROR(__xludf.DUMMYFUNCTION("IF(ISBETWEEN(B11733,60,69), ""Old"", IF(ISBETWEEN(B11733, 20, 29), ""Young"", ""Other""))"),"Other")</f>
        <v>Other</v>
      </c>
    </row>
    <row r="11734" hidden="1">
      <c r="A11734" s="40">
        <v>29996.0</v>
      </c>
      <c r="B11734" s="39">
        <f t="shared" si="1"/>
        <v>39</v>
      </c>
      <c r="C11734" s="39" t="str">
        <f>IFERROR(__xludf.DUMMYFUNCTION("IF(ISBETWEEN(B11734,60,69), ""Old"", IF(ISBETWEEN(B11734, 20, 29), ""Young"", ""Other""))"),"Other")</f>
        <v>Other</v>
      </c>
    </row>
    <row r="11735" hidden="1">
      <c r="A11735" s="40">
        <v>29997.0</v>
      </c>
      <c r="B11735" s="39">
        <f t="shared" si="1"/>
        <v>39</v>
      </c>
      <c r="C11735" s="39" t="str">
        <f>IFERROR(__xludf.DUMMYFUNCTION("IF(ISBETWEEN(B11735,60,69), ""Old"", IF(ISBETWEEN(B11735, 20, 29), ""Young"", ""Other""))"),"Other")</f>
        <v>Other</v>
      </c>
    </row>
    <row r="11736" hidden="1">
      <c r="A11736" s="40">
        <v>29998.0</v>
      </c>
      <c r="B11736" s="39">
        <f t="shared" si="1"/>
        <v>39</v>
      </c>
      <c r="C11736" s="39" t="str">
        <f>IFERROR(__xludf.DUMMYFUNCTION("IF(ISBETWEEN(B11736,60,69), ""Old"", IF(ISBETWEEN(B11736, 20, 29), ""Young"", ""Other""))"),"Other")</f>
        <v>Other</v>
      </c>
    </row>
    <row r="11737" hidden="1">
      <c r="A11737" s="40">
        <v>29999.0</v>
      </c>
      <c r="B11737" s="39">
        <f t="shared" si="1"/>
        <v>39</v>
      </c>
      <c r="C11737" s="39" t="str">
        <f>IFERROR(__xludf.DUMMYFUNCTION("IF(ISBETWEEN(B11737,60,69), ""Old"", IF(ISBETWEEN(B11737, 20, 29), ""Young"", ""Other""))"),"Other")</f>
        <v>Other</v>
      </c>
    </row>
    <row r="11738" hidden="1">
      <c r="A11738" s="40">
        <v>30000.0</v>
      </c>
      <c r="B11738" s="39">
        <f t="shared" si="1"/>
        <v>39</v>
      </c>
      <c r="C11738" s="39" t="str">
        <f>IFERROR(__xludf.DUMMYFUNCTION("IF(ISBETWEEN(B11738,60,69), ""Old"", IF(ISBETWEEN(B11738, 20, 29), ""Young"", ""Other""))"),"Other")</f>
        <v>Other</v>
      </c>
    </row>
    <row r="11739" hidden="1">
      <c r="A11739" s="40">
        <v>30001.0</v>
      </c>
      <c r="B11739" s="39">
        <f t="shared" si="1"/>
        <v>39</v>
      </c>
      <c r="C11739" s="39" t="str">
        <f>IFERROR(__xludf.DUMMYFUNCTION("IF(ISBETWEEN(B11739,60,69), ""Old"", IF(ISBETWEEN(B11739, 20, 29), ""Young"", ""Other""))"),"Other")</f>
        <v>Other</v>
      </c>
    </row>
    <row r="11740" hidden="1">
      <c r="A11740" s="40">
        <v>30002.0</v>
      </c>
      <c r="B11740" s="39">
        <f t="shared" si="1"/>
        <v>39</v>
      </c>
      <c r="C11740" s="39" t="str">
        <f>IFERROR(__xludf.DUMMYFUNCTION("IF(ISBETWEEN(B11740,60,69), ""Old"", IF(ISBETWEEN(B11740, 20, 29), ""Young"", ""Other""))"),"Other")</f>
        <v>Other</v>
      </c>
    </row>
    <row r="11741" hidden="1">
      <c r="A11741" s="40">
        <v>30003.0</v>
      </c>
      <c r="B11741" s="39">
        <f t="shared" si="1"/>
        <v>39</v>
      </c>
      <c r="C11741" s="39" t="str">
        <f>IFERROR(__xludf.DUMMYFUNCTION("IF(ISBETWEEN(B11741,60,69), ""Old"", IF(ISBETWEEN(B11741, 20, 29), ""Young"", ""Other""))"),"Other")</f>
        <v>Other</v>
      </c>
    </row>
    <row r="11742" hidden="1">
      <c r="A11742" s="40">
        <v>30004.0</v>
      </c>
      <c r="B11742" s="39">
        <f t="shared" si="1"/>
        <v>39</v>
      </c>
      <c r="C11742" s="39" t="str">
        <f>IFERROR(__xludf.DUMMYFUNCTION("IF(ISBETWEEN(B11742,60,69), ""Old"", IF(ISBETWEEN(B11742, 20, 29), ""Young"", ""Other""))"),"Other")</f>
        <v>Other</v>
      </c>
    </row>
    <row r="11743" hidden="1">
      <c r="A11743" s="40">
        <v>30005.0</v>
      </c>
      <c r="B11743" s="39">
        <f t="shared" si="1"/>
        <v>39</v>
      </c>
      <c r="C11743" s="39" t="str">
        <f>IFERROR(__xludf.DUMMYFUNCTION("IF(ISBETWEEN(B11743,60,69), ""Old"", IF(ISBETWEEN(B11743, 20, 29), ""Young"", ""Other""))"),"Other")</f>
        <v>Other</v>
      </c>
    </row>
    <row r="11744" hidden="1">
      <c r="A11744" s="40">
        <v>30006.0</v>
      </c>
      <c r="B11744" s="39">
        <f t="shared" si="1"/>
        <v>39</v>
      </c>
      <c r="C11744" s="39" t="str">
        <f>IFERROR(__xludf.DUMMYFUNCTION("IF(ISBETWEEN(B11744,60,69), ""Old"", IF(ISBETWEEN(B11744, 20, 29), ""Young"", ""Other""))"),"Other")</f>
        <v>Other</v>
      </c>
    </row>
    <row r="11745" hidden="1">
      <c r="A11745" s="40">
        <v>30007.0</v>
      </c>
      <c r="B11745" s="39">
        <f t="shared" si="1"/>
        <v>39</v>
      </c>
      <c r="C11745" s="39" t="str">
        <f>IFERROR(__xludf.DUMMYFUNCTION("IF(ISBETWEEN(B11745,60,69), ""Old"", IF(ISBETWEEN(B11745, 20, 29), ""Young"", ""Other""))"),"Other")</f>
        <v>Other</v>
      </c>
    </row>
    <row r="11746" hidden="1">
      <c r="A11746" s="40">
        <v>30008.0</v>
      </c>
      <c r="B11746" s="39">
        <f t="shared" si="1"/>
        <v>39</v>
      </c>
      <c r="C11746" s="39" t="str">
        <f>IFERROR(__xludf.DUMMYFUNCTION("IF(ISBETWEEN(B11746,60,69), ""Old"", IF(ISBETWEEN(B11746, 20, 29), ""Young"", ""Other""))"),"Other")</f>
        <v>Other</v>
      </c>
    </row>
    <row r="11747" hidden="1">
      <c r="A11747" s="40">
        <v>30009.0</v>
      </c>
      <c r="B11747" s="39">
        <f t="shared" si="1"/>
        <v>39</v>
      </c>
      <c r="C11747" s="39" t="str">
        <f>IFERROR(__xludf.DUMMYFUNCTION("IF(ISBETWEEN(B11747,60,69), ""Old"", IF(ISBETWEEN(B11747, 20, 29), ""Young"", ""Other""))"),"Other")</f>
        <v>Other</v>
      </c>
    </row>
    <row r="11748" hidden="1">
      <c r="A11748" s="40">
        <v>30010.0</v>
      </c>
      <c r="B11748" s="39">
        <f t="shared" si="1"/>
        <v>39</v>
      </c>
      <c r="C11748" s="39" t="str">
        <f>IFERROR(__xludf.DUMMYFUNCTION("IF(ISBETWEEN(B11748,60,69), ""Old"", IF(ISBETWEEN(B11748, 20, 29), ""Young"", ""Other""))"),"Other")</f>
        <v>Other</v>
      </c>
    </row>
    <row r="11749" hidden="1">
      <c r="A11749" s="40">
        <v>30011.0</v>
      </c>
      <c r="B11749" s="39">
        <f t="shared" si="1"/>
        <v>39</v>
      </c>
      <c r="C11749" s="39" t="str">
        <f>IFERROR(__xludf.DUMMYFUNCTION("IF(ISBETWEEN(B11749,60,69), ""Old"", IF(ISBETWEEN(B11749, 20, 29), ""Young"", ""Other""))"),"Other")</f>
        <v>Other</v>
      </c>
    </row>
    <row r="11750" hidden="1">
      <c r="A11750" s="40">
        <v>30012.0</v>
      </c>
      <c r="B11750" s="39">
        <f t="shared" si="1"/>
        <v>39</v>
      </c>
      <c r="C11750" s="39" t="str">
        <f>IFERROR(__xludf.DUMMYFUNCTION("IF(ISBETWEEN(B11750,60,69), ""Old"", IF(ISBETWEEN(B11750, 20, 29), ""Young"", ""Other""))"),"Other")</f>
        <v>Other</v>
      </c>
    </row>
    <row r="11751" hidden="1">
      <c r="A11751" s="40">
        <v>30013.0</v>
      </c>
      <c r="B11751" s="39">
        <f t="shared" si="1"/>
        <v>39</v>
      </c>
      <c r="C11751" s="39" t="str">
        <f>IFERROR(__xludf.DUMMYFUNCTION("IF(ISBETWEEN(B11751,60,69), ""Old"", IF(ISBETWEEN(B11751, 20, 29), ""Young"", ""Other""))"),"Other")</f>
        <v>Other</v>
      </c>
    </row>
    <row r="11752" hidden="1">
      <c r="A11752" s="40">
        <v>30014.0</v>
      </c>
      <c r="B11752" s="39">
        <f t="shared" si="1"/>
        <v>39</v>
      </c>
      <c r="C11752" s="39" t="str">
        <f>IFERROR(__xludf.DUMMYFUNCTION("IF(ISBETWEEN(B11752,60,69), ""Old"", IF(ISBETWEEN(B11752, 20, 29), ""Young"", ""Other""))"),"Other")</f>
        <v>Other</v>
      </c>
    </row>
    <row r="11753" hidden="1">
      <c r="A11753" s="40">
        <v>30015.0</v>
      </c>
      <c r="B11753" s="39">
        <f t="shared" si="1"/>
        <v>39</v>
      </c>
      <c r="C11753" s="39" t="str">
        <f>IFERROR(__xludf.DUMMYFUNCTION("IF(ISBETWEEN(B11753,60,69), ""Old"", IF(ISBETWEEN(B11753, 20, 29), ""Young"", ""Other""))"),"Other")</f>
        <v>Other</v>
      </c>
    </row>
    <row r="11754" hidden="1">
      <c r="A11754" s="40">
        <v>30016.0</v>
      </c>
      <c r="B11754" s="39">
        <f t="shared" si="1"/>
        <v>39</v>
      </c>
      <c r="C11754" s="39" t="str">
        <f>IFERROR(__xludf.DUMMYFUNCTION("IF(ISBETWEEN(B11754,60,69), ""Old"", IF(ISBETWEEN(B11754, 20, 29), ""Young"", ""Other""))"),"Other")</f>
        <v>Other</v>
      </c>
    </row>
    <row r="11755" hidden="1">
      <c r="A11755" s="40">
        <v>30017.0</v>
      </c>
      <c r="B11755" s="39">
        <f t="shared" si="1"/>
        <v>39</v>
      </c>
      <c r="C11755" s="39" t="str">
        <f>IFERROR(__xludf.DUMMYFUNCTION("IF(ISBETWEEN(B11755,60,69), ""Old"", IF(ISBETWEEN(B11755, 20, 29), ""Young"", ""Other""))"),"Other")</f>
        <v>Other</v>
      </c>
    </row>
    <row r="11756" hidden="1">
      <c r="A11756" s="40">
        <v>30018.0</v>
      </c>
      <c r="B11756" s="39">
        <f t="shared" si="1"/>
        <v>39</v>
      </c>
      <c r="C11756" s="39" t="str">
        <f>IFERROR(__xludf.DUMMYFUNCTION("IF(ISBETWEEN(B11756,60,69), ""Old"", IF(ISBETWEEN(B11756, 20, 29), ""Young"", ""Other""))"),"Other")</f>
        <v>Other</v>
      </c>
    </row>
    <row r="11757" hidden="1">
      <c r="A11757" s="40">
        <v>30019.0</v>
      </c>
      <c r="B11757" s="39">
        <f t="shared" si="1"/>
        <v>39</v>
      </c>
      <c r="C11757" s="39" t="str">
        <f>IFERROR(__xludf.DUMMYFUNCTION("IF(ISBETWEEN(B11757,60,69), ""Old"", IF(ISBETWEEN(B11757, 20, 29), ""Young"", ""Other""))"),"Other")</f>
        <v>Other</v>
      </c>
    </row>
    <row r="11758" hidden="1">
      <c r="A11758" s="40">
        <v>30020.0</v>
      </c>
      <c r="B11758" s="39">
        <f t="shared" si="1"/>
        <v>39</v>
      </c>
      <c r="C11758" s="39" t="str">
        <f>IFERROR(__xludf.DUMMYFUNCTION("IF(ISBETWEEN(B11758,60,69), ""Old"", IF(ISBETWEEN(B11758, 20, 29), ""Young"", ""Other""))"),"Other")</f>
        <v>Other</v>
      </c>
    </row>
    <row r="11759" hidden="1">
      <c r="A11759" s="40">
        <v>30021.0</v>
      </c>
      <c r="B11759" s="39">
        <f t="shared" si="1"/>
        <v>39</v>
      </c>
      <c r="C11759" s="39" t="str">
        <f>IFERROR(__xludf.DUMMYFUNCTION("IF(ISBETWEEN(B11759,60,69), ""Old"", IF(ISBETWEEN(B11759, 20, 29), ""Young"", ""Other""))"),"Other")</f>
        <v>Other</v>
      </c>
    </row>
    <row r="11760" hidden="1">
      <c r="A11760" s="40">
        <v>30022.0</v>
      </c>
      <c r="B11760" s="39">
        <f t="shared" si="1"/>
        <v>39</v>
      </c>
      <c r="C11760" s="39" t="str">
        <f>IFERROR(__xludf.DUMMYFUNCTION("IF(ISBETWEEN(B11760,60,69), ""Old"", IF(ISBETWEEN(B11760, 20, 29), ""Young"", ""Other""))"),"Other")</f>
        <v>Other</v>
      </c>
    </row>
    <row r="11761" hidden="1">
      <c r="A11761" s="40">
        <v>30023.0</v>
      </c>
      <c r="B11761" s="39">
        <f t="shared" si="1"/>
        <v>39</v>
      </c>
      <c r="C11761" s="39" t="str">
        <f>IFERROR(__xludf.DUMMYFUNCTION("IF(ISBETWEEN(B11761,60,69), ""Old"", IF(ISBETWEEN(B11761, 20, 29), ""Young"", ""Other""))"),"Other")</f>
        <v>Other</v>
      </c>
    </row>
    <row r="11762" hidden="1">
      <c r="A11762" s="40">
        <v>30024.0</v>
      </c>
      <c r="B11762" s="39">
        <f t="shared" si="1"/>
        <v>39</v>
      </c>
      <c r="C11762" s="39" t="str">
        <f>IFERROR(__xludf.DUMMYFUNCTION("IF(ISBETWEEN(B11762,60,69), ""Old"", IF(ISBETWEEN(B11762, 20, 29), ""Young"", ""Other""))"),"Other")</f>
        <v>Other</v>
      </c>
    </row>
    <row r="11763" hidden="1">
      <c r="A11763" s="40">
        <v>30025.0</v>
      </c>
      <c r="B11763" s="39">
        <f t="shared" si="1"/>
        <v>39</v>
      </c>
      <c r="C11763" s="39" t="str">
        <f>IFERROR(__xludf.DUMMYFUNCTION("IF(ISBETWEEN(B11763,60,69), ""Old"", IF(ISBETWEEN(B11763, 20, 29), ""Young"", ""Other""))"),"Other")</f>
        <v>Other</v>
      </c>
    </row>
    <row r="11764" hidden="1">
      <c r="A11764" s="40">
        <v>30026.0</v>
      </c>
      <c r="B11764" s="39">
        <f t="shared" si="1"/>
        <v>39</v>
      </c>
      <c r="C11764" s="39" t="str">
        <f>IFERROR(__xludf.DUMMYFUNCTION("IF(ISBETWEEN(B11764,60,69), ""Old"", IF(ISBETWEEN(B11764, 20, 29), ""Young"", ""Other""))"),"Other")</f>
        <v>Other</v>
      </c>
    </row>
    <row r="11765" hidden="1">
      <c r="A11765" s="40">
        <v>30027.0</v>
      </c>
      <c r="B11765" s="39">
        <f t="shared" si="1"/>
        <v>39</v>
      </c>
      <c r="C11765" s="39" t="str">
        <f>IFERROR(__xludf.DUMMYFUNCTION("IF(ISBETWEEN(B11765,60,69), ""Old"", IF(ISBETWEEN(B11765, 20, 29), ""Young"", ""Other""))"),"Other")</f>
        <v>Other</v>
      </c>
    </row>
    <row r="11766" hidden="1">
      <c r="A11766" s="40">
        <v>30028.0</v>
      </c>
      <c r="B11766" s="39">
        <f t="shared" si="1"/>
        <v>39</v>
      </c>
      <c r="C11766" s="39" t="str">
        <f>IFERROR(__xludf.DUMMYFUNCTION("IF(ISBETWEEN(B11766,60,69), ""Old"", IF(ISBETWEEN(B11766, 20, 29), ""Young"", ""Other""))"),"Other")</f>
        <v>Other</v>
      </c>
    </row>
    <row r="11767" hidden="1">
      <c r="A11767" s="40">
        <v>30029.0</v>
      </c>
      <c r="B11767" s="39">
        <f t="shared" si="1"/>
        <v>39</v>
      </c>
      <c r="C11767" s="39" t="str">
        <f>IFERROR(__xludf.DUMMYFUNCTION("IF(ISBETWEEN(B11767,60,69), ""Old"", IF(ISBETWEEN(B11767, 20, 29), ""Young"", ""Other""))"),"Other")</f>
        <v>Other</v>
      </c>
    </row>
    <row r="11768" hidden="1">
      <c r="A11768" s="40">
        <v>30030.0</v>
      </c>
      <c r="B11768" s="39">
        <f t="shared" si="1"/>
        <v>39</v>
      </c>
      <c r="C11768" s="39" t="str">
        <f>IFERROR(__xludf.DUMMYFUNCTION("IF(ISBETWEEN(B11768,60,69), ""Old"", IF(ISBETWEEN(B11768, 20, 29), ""Young"", ""Other""))"),"Other")</f>
        <v>Other</v>
      </c>
    </row>
    <row r="11769" hidden="1">
      <c r="A11769" s="40">
        <v>30031.0</v>
      </c>
      <c r="B11769" s="39">
        <f t="shared" si="1"/>
        <v>39</v>
      </c>
      <c r="C11769" s="39" t="str">
        <f>IFERROR(__xludf.DUMMYFUNCTION("IF(ISBETWEEN(B11769,60,69), ""Old"", IF(ISBETWEEN(B11769, 20, 29), ""Young"", ""Other""))"),"Other")</f>
        <v>Other</v>
      </c>
    </row>
    <row r="11770" hidden="1">
      <c r="A11770" s="40">
        <v>30032.0</v>
      </c>
      <c r="B11770" s="39">
        <f t="shared" si="1"/>
        <v>39</v>
      </c>
      <c r="C11770" s="39" t="str">
        <f>IFERROR(__xludf.DUMMYFUNCTION("IF(ISBETWEEN(B11770,60,69), ""Old"", IF(ISBETWEEN(B11770, 20, 29), ""Young"", ""Other""))"),"Other")</f>
        <v>Other</v>
      </c>
    </row>
    <row r="11771" hidden="1">
      <c r="A11771" s="40">
        <v>30033.0</v>
      </c>
      <c r="B11771" s="39">
        <f t="shared" si="1"/>
        <v>39</v>
      </c>
      <c r="C11771" s="39" t="str">
        <f>IFERROR(__xludf.DUMMYFUNCTION("IF(ISBETWEEN(B11771,60,69), ""Old"", IF(ISBETWEEN(B11771, 20, 29), ""Young"", ""Other""))"),"Other")</f>
        <v>Other</v>
      </c>
    </row>
    <row r="11772" hidden="1">
      <c r="A11772" s="40">
        <v>30034.0</v>
      </c>
      <c r="B11772" s="39">
        <f t="shared" si="1"/>
        <v>39</v>
      </c>
      <c r="C11772" s="39" t="str">
        <f>IFERROR(__xludf.DUMMYFUNCTION("IF(ISBETWEEN(B11772,60,69), ""Old"", IF(ISBETWEEN(B11772, 20, 29), ""Young"", ""Other""))"),"Other")</f>
        <v>Other</v>
      </c>
    </row>
    <row r="11773" hidden="1">
      <c r="A11773" s="40">
        <v>30035.0</v>
      </c>
      <c r="B11773" s="39">
        <f t="shared" si="1"/>
        <v>39</v>
      </c>
      <c r="C11773" s="39" t="str">
        <f>IFERROR(__xludf.DUMMYFUNCTION("IF(ISBETWEEN(B11773,60,69), ""Old"", IF(ISBETWEEN(B11773, 20, 29), ""Young"", ""Other""))"),"Other")</f>
        <v>Other</v>
      </c>
    </row>
    <row r="11774" hidden="1">
      <c r="A11774" s="40">
        <v>30036.0</v>
      </c>
      <c r="B11774" s="39">
        <f t="shared" si="1"/>
        <v>39</v>
      </c>
      <c r="C11774" s="39" t="str">
        <f>IFERROR(__xludf.DUMMYFUNCTION("IF(ISBETWEEN(B11774,60,69), ""Old"", IF(ISBETWEEN(B11774, 20, 29), ""Young"", ""Other""))"),"Other")</f>
        <v>Other</v>
      </c>
    </row>
    <row r="11775" hidden="1">
      <c r="A11775" s="40">
        <v>30037.0</v>
      </c>
      <c r="B11775" s="39">
        <f t="shared" si="1"/>
        <v>39</v>
      </c>
      <c r="C11775" s="39" t="str">
        <f>IFERROR(__xludf.DUMMYFUNCTION("IF(ISBETWEEN(B11775,60,69), ""Old"", IF(ISBETWEEN(B11775, 20, 29), ""Young"", ""Other""))"),"Other")</f>
        <v>Other</v>
      </c>
    </row>
    <row r="11776" hidden="1">
      <c r="A11776" s="40">
        <v>30038.0</v>
      </c>
      <c r="B11776" s="39">
        <f t="shared" si="1"/>
        <v>39</v>
      </c>
      <c r="C11776" s="39" t="str">
        <f>IFERROR(__xludf.DUMMYFUNCTION("IF(ISBETWEEN(B11776,60,69), ""Old"", IF(ISBETWEEN(B11776, 20, 29), ""Young"", ""Other""))"),"Other")</f>
        <v>Other</v>
      </c>
    </row>
    <row r="11777" hidden="1">
      <c r="A11777" s="40">
        <v>30039.0</v>
      </c>
      <c r="B11777" s="39">
        <f t="shared" si="1"/>
        <v>39</v>
      </c>
      <c r="C11777" s="39" t="str">
        <f>IFERROR(__xludf.DUMMYFUNCTION("IF(ISBETWEEN(B11777,60,69), ""Old"", IF(ISBETWEEN(B11777, 20, 29), ""Young"", ""Other""))"),"Other")</f>
        <v>Other</v>
      </c>
    </row>
    <row r="11778" hidden="1">
      <c r="A11778" s="40">
        <v>30040.0</v>
      </c>
      <c r="B11778" s="39">
        <f t="shared" si="1"/>
        <v>39</v>
      </c>
      <c r="C11778" s="39" t="str">
        <f>IFERROR(__xludf.DUMMYFUNCTION("IF(ISBETWEEN(B11778,60,69), ""Old"", IF(ISBETWEEN(B11778, 20, 29), ""Young"", ""Other""))"),"Other")</f>
        <v>Other</v>
      </c>
    </row>
    <row r="11779" hidden="1">
      <c r="A11779" s="40">
        <v>30041.0</v>
      </c>
      <c r="B11779" s="39">
        <f t="shared" si="1"/>
        <v>39</v>
      </c>
      <c r="C11779" s="39" t="str">
        <f>IFERROR(__xludf.DUMMYFUNCTION("IF(ISBETWEEN(B11779,60,69), ""Old"", IF(ISBETWEEN(B11779, 20, 29), ""Young"", ""Other""))"),"Other")</f>
        <v>Other</v>
      </c>
    </row>
    <row r="11780" hidden="1">
      <c r="A11780" s="40">
        <v>30042.0</v>
      </c>
      <c r="B11780" s="39">
        <f t="shared" si="1"/>
        <v>39</v>
      </c>
      <c r="C11780" s="39" t="str">
        <f>IFERROR(__xludf.DUMMYFUNCTION("IF(ISBETWEEN(B11780,60,69), ""Old"", IF(ISBETWEEN(B11780, 20, 29), ""Young"", ""Other""))"),"Other")</f>
        <v>Other</v>
      </c>
    </row>
    <row r="11781" hidden="1">
      <c r="A11781" s="40">
        <v>30043.0</v>
      </c>
      <c r="B11781" s="39">
        <f t="shared" si="1"/>
        <v>39</v>
      </c>
      <c r="C11781" s="39" t="str">
        <f>IFERROR(__xludf.DUMMYFUNCTION("IF(ISBETWEEN(B11781,60,69), ""Old"", IF(ISBETWEEN(B11781, 20, 29), ""Young"", ""Other""))"),"Other")</f>
        <v>Other</v>
      </c>
    </row>
    <row r="11782" hidden="1">
      <c r="A11782" s="40">
        <v>30044.0</v>
      </c>
      <c r="B11782" s="39">
        <f t="shared" si="1"/>
        <v>39</v>
      </c>
      <c r="C11782" s="39" t="str">
        <f>IFERROR(__xludf.DUMMYFUNCTION("IF(ISBETWEEN(B11782,60,69), ""Old"", IF(ISBETWEEN(B11782, 20, 29), ""Young"", ""Other""))"),"Other")</f>
        <v>Other</v>
      </c>
    </row>
    <row r="11783" hidden="1">
      <c r="A11783" s="40">
        <v>30045.0</v>
      </c>
      <c r="B11783" s="39">
        <f t="shared" si="1"/>
        <v>39</v>
      </c>
      <c r="C11783" s="39" t="str">
        <f>IFERROR(__xludf.DUMMYFUNCTION("IF(ISBETWEEN(B11783,60,69), ""Old"", IF(ISBETWEEN(B11783, 20, 29), ""Young"", ""Other""))"),"Other")</f>
        <v>Other</v>
      </c>
    </row>
    <row r="11784" hidden="1">
      <c r="A11784" s="40">
        <v>30046.0</v>
      </c>
      <c r="B11784" s="39">
        <f t="shared" si="1"/>
        <v>39</v>
      </c>
      <c r="C11784" s="39" t="str">
        <f>IFERROR(__xludf.DUMMYFUNCTION("IF(ISBETWEEN(B11784,60,69), ""Old"", IF(ISBETWEEN(B11784, 20, 29), ""Young"", ""Other""))"),"Other")</f>
        <v>Other</v>
      </c>
    </row>
    <row r="11785" hidden="1">
      <c r="A11785" s="40">
        <v>30047.0</v>
      </c>
      <c r="B11785" s="39">
        <f t="shared" si="1"/>
        <v>39</v>
      </c>
      <c r="C11785" s="39" t="str">
        <f>IFERROR(__xludf.DUMMYFUNCTION("IF(ISBETWEEN(B11785,60,69), ""Old"", IF(ISBETWEEN(B11785, 20, 29), ""Young"", ""Other""))"),"Other")</f>
        <v>Other</v>
      </c>
    </row>
    <row r="11786" hidden="1">
      <c r="A11786" s="40">
        <v>30048.0</v>
      </c>
      <c r="B11786" s="39">
        <f t="shared" si="1"/>
        <v>39</v>
      </c>
      <c r="C11786" s="39" t="str">
        <f>IFERROR(__xludf.DUMMYFUNCTION("IF(ISBETWEEN(B11786,60,69), ""Old"", IF(ISBETWEEN(B11786, 20, 29), ""Young"", ""Other""))"),"Other")</f>
        <v>Other</v>
      </c>
    </row>
    <row r="11787" hidden="1">
      <c r="A11787" s="40">
        <v>30049.0</v>
      </c>
      <c r="B11787" s="39">
        <f t="shared" si="1"/>
        <v>39</v>
      </c>
      <c r="C11787" s="39" t="str">
        <f>IFERROR(__xludf.DUMMYFUNCTION("IF(ISBETWEEN(B11787,60,69), ""Old"", IF(ISBETWEEN(B11787, 20, 29), ""Young"", ""Other""))"),"Other")</f>
        <v>Other</v>
      </c>
    </row>
    <row r="11788" hidden="1">
      <c r="A11788" s="40">
        <v>30050.0</v>
      </c>
      <c r="B11788" s="39">
        <f t="shared" si="1"/>
        <v>39</v>
      </c>
      <c r="C11788" s="39" t="str">
        <f>IFERROR(__xludf.DUMMYFUNCTION("IF(ISBETWEEN(B11788,60,69), ""Old"", IF(ISBETWEEN(B11788, 20, 29), ""Young"", ""Other""))"),"Other")</f>
        <v>Other</v>
      </c>
    </row>
    <row r="11789" hidden="1">
      <c r="A11789" s="40">
        <v>30051.0</v>
      </c>
      <c r="B11789" s="39">
        <f t="shared" si="1"/>
        <v>39</v>
      </c>
      <c r="C11789" s="39" t="str">
        <f>IFERROR(__xludf.DUMMYFUNCTION("IF(ISBETWEEN(B11789,60,69), ""Old"", IF(ISBETWEEN(B11789, 20, 29), ""Young"", ""Other""))"),"Other")</f>
        <v>Other</v>
      </c>
    </row>
    <row r="11790" hidden="1">
      <c r="A11790" s="40">
        <v>30052.0</v>
      </c>
      <c r="B11790" s="39">
        <f t="shared" si="1"/>
        <v>39</v>
      </c>
      <c r="C11790" s="39" t="str">
        <f>IFERROR(__xludf.DUMMYFUNCTION("IF(ISBETWEEN(B11790,60,69), ""Old"", IF(ISBETWEEN(B11790, 20, 29), ""Young"", ""Other""))"),"Other")</f>
        <v>Other</v>
      </c>
    </row>
    <row r="11791" hidden="1">
      <c r="A11791" s="40">
        <v>30053.0</v>
      </c>
      <c r="B11791" s="39">
        <f t="shared" si="1"/>
        <v>39</v>
      </c>
      <c r="C11791" s="39" t="str">
        <f>IFERROR(__xludf.DUMMYFUNCTION("IF(ISBETWEEN(B11791,60,69), ""Old"", IF(ISBETWEEN(B11791, 20, 29), ""Young"", ""Other""))"),"Other")</f>
        <v>Other</v>
      </c>
    </row>
    <row r="11792" hidden="1">
      <c r="A11792" s="40">
        <v>30054.0</v>
      </c>
      <c r="B11792" s="39">
        <f t="shared" si="1"/>
        <v>39</v>
      </c>
      <c r="C11792" s="39" t="str">
        <f>IFERROR(__xludf.DUMMYFUNCTION("IF(ISBETWEEN(B11792,60,69), ""Old"", IF(ISBETWEEN(B11792, 20, 29), ""Young"", ""Other""))"),"Other")</f>
        <v>Other</v>
      </c>
    </row>
    <row r="11793" hidden="1">
      <c r="A11793" s="40">
        <v>30055.0</v>
      </c>
      <c r="B11793" s="39">
        <f t="shared" si="1"/>
        <v>39</v>
      </c>
      <c r="C11793" s="39" t="str">
        <f>IFERROR(__xludf.DUMMYFUNCTION("IF(ISBETWEEN(B11793,60,69), ""Old"", IF(ISBETWEEN(B11793, 20, 29), ""Young"", ""Other""))"),"Other")</f>
        <v>Other</v>
      </c>
    </row>
    <row r="11794" hidden="1">
      <c r="A11794" s="40">
        <v>30056.0</v>
      </c>
      <c r="B11794" s="39">
        <f t="shared" si="1"/>
        <v>39</v>
      </c>
      <c r="C11794" s="39" t="str">
        <f>IFERROR(__xludf.DUMMYFUNCTION("IF(ISBETWEEN(B11794,60,69), ""Old"", IF(ISBETWEEN(B11794, 20, 29), ""Young"", ""Other""))"),"Other")</f>
        <v>Other</v>
      </c>
    </row>
    <row r="11795" hidden="1">
      <c r="A11795" s="40">
        <v>30057.0</v>
      </c>
      <c r="B11795" s="39">
        <f t="shared" si="1"/>
        <v>39</v>
      </c>
      <c r="C11795" s="39" t="str">
        <f>IFERROR(__xludf.DUMMYFUNCTION("IF(ISBETWEEN(B11795,60,69), ""Old"", IF(ISBETWEEN(B11795, 20, 29), ""Young"", ""Other""))"),"Other")</f>
        <v>Other</v>
      </c>
    </row>
    <row r="11796" hidden="1">
      <c r="A11796" s="40">
        <v>30058.0</v>
      </c>
      <c r="B11796" s="39">
        <f t="shared" si="1"/>
        <v>39</v>
      </c>
      <c r="C11796" s="39" t="str">
        <f>IFERROR(__xludf.DUMMYFUNCTION("IF(ISBETWEEN(B11796,60,69), ""Old"", IF(ISBETWEEN(B11796, 20, 29), ""Young"", ""Other""))"),"Other")</f>
        <v>Other</v>
      </c>
    </row>
    <row r="11797" hidden="1">
      <c r="A11797" s="40">
        <v>30059.0</v>
      </c>
      <c r="B11797" s="39">
        <f t="shared" si="1"/>
        <v>39</v>
      </c>
      <c r="C11797" s="39" t="str">
        <f>IFERROR(__xludf.DUMMYFUNCTION("IF(ISBETWEEN(B11797,60,69), ""Old"", IF(ISBETWEEN(B11797, 20, 29), ""Young"", ""Other""))"),"Other")</f>
        <v>Other</v>
      </c>
    </row>
    <row r="11798" hidden="1">
      <c r="A11798" s="40">
        <v>30060.0</v>
      </c>
      <c r="B11798" s="39">
        <f t="shared" si="1"/>
        <v>39</v>
      </c>
      <c r="C11798" s="39" t="str">
        <f>IFERROR(__xludf.DUMMYFUNCTION("IF(ISBETWEEN(B11798,60,69), ""Old"", IF(ISBETWEEN(B11798, 20, 29), ""Young"", ""Other""))"),"Other")</f>
        <v>Other</v>
      </c>
    </row>
    <row r="11799" hidden="1">
      <c r="A11799" s="40">
        <v>30061.0</v>
      </c>
      <c r="B11799" s="39">
        <f t="shared" si="1"/>
        <v>39</v>
      </c>
      <c r="C11799" s="39" t="str">
        <f>IFERROR(__xludf.DUMMYFUNCTION("IF(ISBETWEEN(B11799,60,69), ""Old"", IF(ISBETWEEN(B11799, 20, 29), ""Young"", ""Other""))"),"Other")</f>
        <v>Other</v>
      </c>
    </row>
    <row r="11800" hidden="1">
      <c r="A11800" s="40">
        <v>30062.0</v>
      </c>
      <c r="B11800" s="39">
        <f t="shared" si="1"/>
        <v>39</v>
      </c>
      <c r="C11800" s="39" t="str">
        <f>IFERROR(__xludf.DUMMYFUNCTION("IF(ISBETWEEN(B11800,60,69), ""Old"", IF(ISBETWEEN(B11800, 20, 29), ""Young"", ""Other""))"),"Other")</f>
        <v>Other</v>
      </c>
    </row>
    <row r="11801" hidden="1">
      <c r="A11801" s="40">
        <v>30063.0</v>
      </c>
      <c r="B11801" s="39">
        <f t="shared" si="1"/>
        <v>39</v>
      </c>
      <c r="C11801" s="39" t="str">
        <f>IFERROR(__xludf.DUMMYFUNCTION("IF(ISBETWEEN(B11801,60,69), ""Old"", IF(ISBETWEEN(B11801, 20, 29), ""Young"", ""Other""))"),"Other")</f>
        <v>Other</v>
      </c>
    </row>
    <row r="11802" hidden="1">
      <c r="A11802" s="40">
        <v>30064.0</v>
      </c>
      <c r="B11802" s="39">
        <f t="shared" si="1"/>
        <v>39</v>
      </c>
      <c r="C11802" s="39" t="str">
        <f>IFERROR(__xludf.DUMMYFUNCTION("IF(ISBETWEEN(B11802,60,69), ""Old"", IF(ISBETWEEN(B11802, 20, 29), ""Young"", ""Other""))"),"Other")</f>
        <v>Other</v>
      </c>
    </row>
    <row r="11803" hidden="1">
      <c r="A11803" s="40">
        <v>30065.0</v>
      </c>
      <c r="B11803" s="39">
        <f t="shared" si="1"/>
        <v>39</v>
      </c>
      <c r="C11803" s="39" t="str">
        <f>IFERROR(__xludf.DUMMYFUNCTION("IF(ISBETWEEN(B11803,60,69), ""Old"", IF(ISBETWEEN(B11803, 20, 29), ""Young"", ""Other""))"),"Other")</f>
        <v>Other</v>
      </c>
    </row>
    <row r="11804" hidden="1">
      <c r="A11804" s="40">
        <v>30066.0</v>
      </c>
      <c r="B11804" s="39">
        <f t="shared" si="1"/>
        <v>39</v>
      </c>
      <c r="C11804" s="39" t="str">
        <f>IFERROR(__xludf.DUMMYFUNCTION("IF(ISBETWEEN(B11804,60,69), ""Old"", IF(ISBETWEEN(B11804, 20, 29), ""Young"", ""Other""))"),"Other")</f>
        <v>Other</v>
      </c>
    </row>
    <row r="11805" hidden="1">
      <c r="A11805" s="40">
        <v>30067.0</v>
      </c>
      <c r="B11805" s="39">
        <f t="shared" si="1"/>
        <v>39</v>
      </c>
      <c r="C11805" s="39" t="str">
        <f>IFERROR(__xludf.DUMMYFUNCTION("IF(ISBETWEEN(B11805,60,69), ""Old"", IF(ISBETWEEN(B11805, 20, 29), ""Young"", ""Other""))"),"Other")</f>
        <v>Other</v>
      </c>
    </row>
    <row r="11806" hidden="1">
      <c r="A11806" s="40">
        <v>30068.0</v>
      </c>
      <c r="B11806" s="39">
        <f t="shared" si="1"/>
        <v>39</v>
      </c>
      <c r="C11806" s="39" t="str">
        <f>IFERROR(__xludf.DUMMYFUNCTION("IF(ISBETWEEN(B11806,60,69), ""Old"", IF(ISBETWEEN(B11806, 20, 29), ""Young"", ""Other""))"),"Other")</f>
        <v>Other</v>
      </c>
    </row>
    <row r="11807" hidden="1">
      <c r="A11807" s="40">
        <v>30069.0</v>
      </c>
      <c r="B11807" s="39">
        <f t="shared" si="1"/>
        <v>39</v>
      </c>
      <c r="C11807" s="39" t="str">
        <f>IFERROR(__xludf.DUMMYFUNCTION("IF(ISBETWEEN(B11807,60,69), ""Old"", IF(ISBETWEEN(B11807, 20, 29), ""Young"", ""Other""))"),"Other")</f>
        <v>Other</v>
      </c>
    </row>
    <row r="11808" hidden="1">
      <c r="A11808" s="40">
        <v>30070.0</v>
      </c>
      <c r="B11808" s="39">
        <f t="shared" si="1"/>
        <v>39</v>
      </c>
      <c r="C11808" s="39" t="str">
        <f>IFERROR(__xludf.DUMMYFUNCTION("IF(ISBETWEEN(B11808,60,69), ""Old"", IF(ISBETWEEN(B11808, 20, 29), ""Young"", ""Other""))"),"Other")</f>
        <v>Other</v>
      </c>
    </row>
    <row r="11809" hidden="1">
      <c r="A11809" s="40">
        <v>30071.0</v>
      </c>
      <c r="B11809" s="39">
        <f t="shared" si="1"/>
        <v>39</v>
      </c>
      <c r="C11809" s="39" t="str">
        <f>IFERROR(__xludf.DUMMYFUNCTION("IF(ISBETWEEN(B11809,60,69), ""Old"", IF(ISBETWEEN(B11809, 20, 29), ""Young"", ""Other""))"),"Other")</f>
        <v>Other</v>
      </c>
    </row>
    <row r="11810" hidden="1">
      <c r="A11810" s="40">
        <v>30072.0</v>
      </c>
      <c r="B11810" s="39">
        <f t="shared" si="1"/>
        <v>39</v>
      </c>
      <c r="C11810" s="39" t="str">
        <f>IFERROR(__xludf.DUMMYFUNCTION("IF(ISBETWEEN(B11810,60,69), ""Old"", IF(ISBETWEEN(B11810, 20, 29), ""Young"", ""Other""))"),"Other")</f>
        <v>Other</v>
      </c>
    </row>
    <row r="11811" hidden="1">
      <c r="A11811" s="40">
        <v>30073.0</v>
      </c>
      <c r="B11811" s="39">
        <f t="shared" si="1"/>
        <v>39</v>
      </c>
      <c r="C11811" s="39" t="str">
        <f>IFERROR(__xludf.DUMMYFUNCTION("IF(ISBETWEEN(B11811,60,69), ""Old"", IF(ISBETWEEN(B11811, 20, 29), ""Young"", ""Other""))"),"Other")</f>
        <v>Other</v>
      </c>
    </row>
    <row r="11812" hidden="1">
      <c r="A11812" s="40">
        <v>30074.0</v>
      </c>
      <c r="B11812" s="39">
        <f t="shared" si="1"/>
        <v>39</v>
      </c>
      <c r="C11812" s="39" t="str">
        <f>IFERROR(__xludf.DUMMYFUNCTION("IF(ISBETWEEN(B11812,60,69), ""Old"", IF(ISBETWEEN(B11812, 20, 29), ""Young"", ""Other""))"),"Other")</f>
        <v>Other</v>
      </c>
    </row>
    <row r="11813" hidden="1">
      <c r="A11813" s="40">
        <v>30075.0</v>
      </c>
      <c r="B11813" s="39">
        <f t="shared" si="1"/>
        <v>39</v>
      </c>
      <c r="C11813" s="39" t="str">
        <f>IFERROR(__xludf.DUMMYFUNCTION("IF(ISBETWEEN(B11813,60,69), ""Old"", IF(ISBETWEEN(B11813, 20, 29), ""Young"", ""Other""))"),"Other")</f>
        <v>Other</v>
      </c>
    </row>
    <row r="11814" hidden="1">
      <c r="A11814" s="40">
        <v>30076.0</v>
      </c>
      <c r="B11814" s="39">
        <f t="shared" si="1"/>
        <v>39</v>
      </c>
      <c r="C11814" s="39" t="str">
        <f>IFERROR(__xludf.DUMMYFUNCTION("IF(ISBETWEEN(B11814,60,69), ""Old"", IF(ISBETWEEN(B11814, 20, 29), ""Young"", ""Other""))"),"Other")</f>
        <v>Other</v>
      </c>
    </row>
    <row r="11815" hidden="1">
      <c r="A11815" s="40">
        <v>30077.0</v>
      </c>
      <c r="B11815" s="39">
        <f t="shared" si="1"/>
        <v>39</v>
      </c>
      <c r="C11815" s="39" t="str">
        <f>IFERROR(__xludf.DUMMYFUNCTION("IF(ISBETWEEN(B11815,60,69), ""Old"", IF(ISBETWEEN(B11815, 20, 29), ""Young"", ""Other""))"),"Other")</f>
        <v>Other</v>
      </c>
    </row>
    <row r="11816" hidden="1">
      <c r="A11816" s="40">
        <v>30078.0</v>
      </c>
      <c r="B11816" s="39">
        <f t="shared" si="1"/>
        <v>39</v>
      </c>
      <c r="C11816" s="39" t="str">
        <f>IFERROR(__xludf.DUMMYFUNCTION("IF(ISBETWEEN(B11816,60,69), ""Old"", IF(ISBETWEEN(B11816, 20, 29), ""Young"", ""Other""))"),"Other")</f>
        <v>Other</v>
      </c>
    </row>
    <row r="11817" hidden="1">
      <c r="A11817" s="40">
        <v>30079.0</v>
      </c>
      <c r="B11817" s="39">
        <f t="shared" si="1"/>
        <v>39</v>
      </c>
      <c r="C11817" s="39" t="str">
        <f>IFERROR(__xludf.DUMMYFUNCTION("IF(ISBETWEEN(B11817,60,69), ""Old"", IF(ISBETWEEN(B11817, 20, 29), ""Young"", ""Other""))"),"Other")</f>
        <v>Other</v>
      </c>
    </row>
    <row r="11818" hidden="1">
      <c r="A11818" s="40">
        <v>30080.0</v>
      </c>
      <c r="B11818" s="39">
        <f t="shared" si="1"/>
        <v>39</v>
      </c>
      <c r="C11818" s="39" t="str">
        <f>IFERROR(__xludf.DUMMYFUNCTION("IF(ISBETWEEN(B11818,60,69), ""Old"", IF(ISBETWEEN(B11818, 20, 29), ""Young"", ""Other""))"),"Other")</f>
        <v>Other</v>
      </c>
    </row>
    <row r="11819" hidden="1">
      <c r="A11819" s="40">
        <v>30081.0</v>
      </c>
      <c r="B11819" s="39">
        <f t="shared" si="1"/>
        <v>39</v>
      </c>
      <c r="C11819" s="39" t="str">
        <f>IFERROR(__xludf.DUMMYFUNCTION("IF(ISBETWEEN(B11819,60,69), ""Old"", IF(ISBETWEEN(B11819, 20, 29), ""Young"", ""Other""))"),"Other")</f>
        <v>Other</v>
      </c>
    </row>
    <row r="11820" hidden="1">
      <c r="A11820" s="40">
        <v>30082.0</v>
      </c>
      <c r="B11820" s="39">
        <f t="shared" si="1"/>
        <v>39</v>
      </c>
      <c r="C11820" s="39" t="str">
        <f>IFERROR(__xludf.DUMMYFUNCTION("IF(ISBETWEEN(B11820,60,69), ""Old"", IF(ISBETWEEN(B11820, 20, 29), ""Young"", ""Other""))"),"Other")</f>
        <v>Other</v>
      </c>
    </row>
    <row r="11821" hidden="1">
      <c r="A11821" s="40">
        <v>30083.0</v>
      </c>
      <c r="B11821" s="39">
        <f t="shared" si="1"/>
        <v>39</v>
      </c>
      <c r="C11821" s="39" t="str">
        <f>IFERROR(__xludf.DUMMYFUNCTION("IF(ISBETWEEN(B11821,60,69), ""Old"", IF(ISBETWEEN(B11821, 20, 29), ""Young"", ""Other""))"),"Other")</f>
        <v>Other</v>
      </c>
    </row>
    <row r="11822" hidden="1">
      <c r="A11822" s="40">
        <v>30084.0</v>
      </c>
      <c r="B11822" s="39">
        <f t="shared" si="1"/>
        <v>39</v>
      </c>
      <c r="C11822" s="39" t="str">
        <f>IFERROR(__xludf.DUMMYFUNCTION("IF(ISBETWEEN(B11822,60,69), ""Old"", IF(ISBETWEEN(B11822, 20, 29), ""Young"", ""Other""))"),"Other")</f>
        <v>Other</v>
      </c>
    </row>
    <row r="11823" hidden="1">
      <c r="A11823" s="40">
        <v>30085.0</v>
      </c>
      <c r="B11823" s="39">
        <f t="shared" si="1"/>
        <v>39</v>
      </c>
      <c r="C11823" s="39" t="str">
        <f>IFERROR(__xludf.DUMMYFUNCTION("IF(ISBETWEEN(B11823,60,69), ""Old"", IF(ISBETWEEN(B11823, 20, 29), ""Young"", ""Other""))"),"Other")</f>
        <v>Other</v>
      </c>
    </row>
    <row r="11824" hidden="1">
      <c r="A11824" s="40">
        <v>30086.0</v>
      </c>
      <c r="B11824" s="39">
        <f t="shared" si="1"/>
        <v>39</v>
      </c>
      <c r="C11824" s="39" t="str">
        <f>IFERROR(__xludf.DUMMYFUNCTION("IF(ISBETWEEN(B11824,60,69), ""Old"", IF(ISBETWEEN(B11824, 20, 29), ""Young"", ""Other""))"),"Other")</f>
        <v>Other</v>
      </c>
    </row>
    <row r="11825" hidden="1">
      <c r="A11825" s="40">
        <v>30087.0</v>
      </c>
      <c r="B11825" s="39">
        <f t="shared" si="1"/>
        <v>39</v>
      </c>
      <c r="C11825" s="39" t="str">
        <f>IFERROR(__xludf.DUMMYFUNCTION("IF(ISBETWEEN(B11825,60,69), ""Old"", IF(ISBETWEEN(B11825, 20, 29), ""Young"", ""Other""))"),"Other")</f>
        <v>Other</v>
      </c>
    </row>
    <row r="11826" hidden="1">
      <c r="A11826" s="40">
        <v>30088.0</v>
      </c>
      <c r="B11826" s="39">
        <f t="shared" si="1"/>
        <v>39</v>
      </c>
      <c r="C11826" s="39" t="str">
        <f>IFERROR(__xludf.DUMMYFUNCTION("IF(ISBETWEEN(B11826,60,69), ""Old"", IF(ISBETWEEN(B11826, 20, 29), ""Young"", ""Other""))"),"Other")</f>
        <v>Other</v>
      </c>
    </row>
    <row r="11827" hidden="1">
      <c r="A11827" s="40">
        <v>30089.0</v>
      </c>
      <c r="B11827" s="39">
        <f t="shared" si="1"/>
        <v>39</v>
      </c>
      <c r="C11827" s="39" t="str">
        <f>IFERROR(__xludf.DUMMYFUNCTION("IF(ISBETWEEN(B11827,60,69), ""Old"", IF(ISBETWEEN(B11827, 20, 29), ""Young"", ""Other""))"),"Other")</f>
        <v>Other</v>
      </c>
    </row>
    <row r="11828" hidden="1">
      <c r="A11828" s="40">
        <v>30090.0</v>
      </c>
      <c r="B11828" s="39">
        <f t="shared" si="1"/>
        <v>39</v>
      </c>
      <c r="C11828" s="39" t="str">
        <f>IFERROR(__xludf.DUMMYFUNCTION("IF(ISBETWEEN(B11828,60,69), ""Old"", IF(ISBETWEEN(B11828, 20, 29), ""Young"", ""Other""))"),"Other")</f>
        <v>Other</v>
      </c>
    </row>
    <row r="11829" hidden="1">
      <c r="A11829" s="40">
        <v>30091.0</v>
      </c>
      <c r="B11829" s="39">
        <f t="shared" si="1"/>
        <v>39</v>
      </c>
      <c r="C11829" s="39" t="str">
        <f>IFERROR(__xludf.DUMMYFUNCTION("IF(ISBETWEEN(B11829,60,69), ""Old"", IF(ISBETWEEN(B11829, 20, 29), ""Young"", ""Other""))"),"Other")</f>
        <v>Other</v>
      </c>
    </row>
    <row r="11830" hidden="1">
      <c r="A11830" s="40">
        <v>30092.0</v>
      </c>
      <c r="B11830" s="39">
        <f t="shared" si="1"/>
        <v>39</v>
      </c>
      <c r="C11830" s="39" t="str">
        <f>IFERROR(__xludf.DUMMYFUNCTION("IF(ISBETWEEN(B11830,60,69), ""Old"", IF(ISBETWEEN(B11830, 20, 29), ""Young"", ""Other""))"),"Other")</f>
        <v>Other</v>
      </c>
    </row>
    <row r="11831" hidden="1">
      <c r="A11831" s="40">
        <v>30093.0</v>
      </c>
      <c r="B11831" s="39">
        <f t="shared" si="1"/>
        <v>39</v>
      </c>
      <c r="C11831" s="39" t="str">
        <f>IFERROR(__xludf.DUMMYFUNCTION("IF(ISBETWEEN(B11831,60,69), ""Old"", IF(ISBETWEEN(B11831, 20, 29), ""Young"", ""Other""))"),"Other")</f>
        <v>Other</v>
      </c>
    </row>
    <row r="11832" hidden="1">
      <c r="A11832" s="40">
        <v>30094.0</v>
      </c>
      <c r="B11832" s="39">
        <f t="shared" si="1"/>
        <v>39</v>
      </c>
      <c r="C11832" s="39" t="str">
        <f>IFERROR(__xludf.DUMMYFUNCTION("IF(ISBETWEEN(B11832,60,69), ""Old"", IF(ISBETWEEN(B11832, 20, 29), ""Young"", ""Other""))"),"Other")</f>
        <v>Other</v>
      </c>
    </row>
    <row r="11833" hidden="1">
      <c r="A11833" s="40">
        <v>30095.0</v>
      </c>
      <c r="B11833" s="39">
        <f t="shared" si="1"/>
        <v>39</v>
      </c>
      <c r="C11833" s="39" t="str">
        <f>IFERROR(__xludf.DUMMYFUNCTION("IF(ISBETWEEN(B11833,60,69), ""Old"", IF(ISBETWEEN(B11833, 20, 29), ""Young"", ""Other""))"),"Other")</f>
        <v>Other</v>
      </c>
    </row>
    <row r="11834" hidden="1">
      <c r="A11834" s="40">
        <v>30096.0</v>
      </c>
      <c r="B11834" s="39">
        <f t="shared" si="1"/>
        <v>39</v>
      </c>
      <c r="C11834" s="39" t="str">
        <f>IFERROR(__xludf.DUMMYFUNCTION("IF(ISBETWEEN(B11834,60,69), ""Old"", IF(ISBETWEEN(B11834, 20, 29), ""Young"", ""Other""))"),"Other")</f>
        <v>Other</v>
      </c>
    </row>
    <row r="11835" hidden="1">
      <c r="A11835" s="40">
        <v>30097.0</v>
      </c>
      <c r="B11835" s="39">
        <f t="shared" si="1"/>
        <v>39</v>
      </c>
      <c r="C11835" s="39" t="str">
        <f>IFERROR(__xludf.DUMMYFUNCTION("IF(ISBETWEEN(B11835,60,69), ""Old"", IF(ISBETWEEN(B11835, 20, 29), ""Young"", ""Other""))"),"Other")</f>
        <v>Other</v>
      </c>
    </row>
    <row r="11836" hidden="1">
      <c r="A11836" s="40">
        <v>30098.0</v>
      </c>
      <c r="B11836" s="39">
        <f t="shared" si="1"/>
        <v>39</v>
      </c>
      <c r="C11836" s="39" t="str">
        <f>IFERROR(__xludf.DUMMYFUNCTION("IF(ISBETWEEN(B11836,60,69), ""Old"", IF(ISBETWEEN(B11836, 20, 29), ""Young"", ""Other""))"),"Other")</f>
        <v>Other</v>
      </c>
    </row>
    <row r="11837" hidden="1">
      <c r="A11837" s="40">
        <v>30099.0</v>
      </c>
      <c r="B11837" s="39">
        <f t="shared" si="1"/>
        <v>39</v>
      </c>
      <c r="C11837" s="39" t="str">
        <f>IFERROR(__xludf.DUMMYFUNCTION("IF(ISBETWEEN(B11837,60,69), ""Old"", IF(ISBETWEEN(B11837, 20, 29), ""Young"", ""Other""))"),"Other")</f>
        <v>Other</v>
      </c>
    </row>
    <row r="11838" hidden="1">
      <c r="A11838" s="40">
        <v>30100.0</v>
      </c>
      <c r="B11838" s="39">
        <f t="shared" si="1"/>
        <v>39</v>
      </c>
      <c r="C11838" s="39" t="str">
        <f>IFERROR(__xludf.DUMMYFUNCTION("IF(ISBETWEEN(B11838,60,69), ""Old"", IF(ISBETWEEN(B11838, 20, 29), ""Young"", ""Other""))"),"Other")</f>
        <v>Other</v>
      </c>
    </row>
    <row r="11839" hidden="1">
      <c r="A11839" s="40">
        <v>30101.0</v>
      </c>
      <c r="B11839" s="39">
        <f t="shared" si="1"/>
        <v>39</v>
      </c>
      <c r="C11839" s="39" t="str">
        <f>IFERROR(__xludf.DUMMYFUNCTION("IF(ISBETWEEN(B11839,60,69), ""Old"", IF(ISBETWEEN(B11839, 20, 29), ""Young"", ""Other""))"),"Other")</f>
        <v>Other</v>
      </c>
    </row>
    <row r="11840" hidden="1">
      <c r="A11840" s="40">
        <v>30102.0</v>
      </c>
      <c r="B11840" s="39">
        <f t="shared" si="1"/>
        <v>39</v>
      </c>
      <c r="C11840" s="39" t="str">
        <f>IFERROR(__xludf.DUMMYFUNCTION("IF(ISBETWEEN(B11840,60,69), ""Old"", IF(ISBETWEEN(B11840, 20, 29), ""Young"", ""Other""))"),"Other")</f>
        <v>Other</v>
      </c>
    </row>
    <row r="11841" hidden="1">
      <c r="A11841" s="40">
        <v>30103.0</v>
      </c>
      <c r="B11841" s="39">
        <f t="shared" si="1"/>
        <v>39</v>
      </c>
      <c r="C11841" s="39" t="str">
        <f>IFERROR(__xludf.DUMMYFUNCTION("IF(ISBETWEEN(B11841,60,69), ""Old"", IF(ISBETWEEN(B11841, 20, 29), ""Young"", ""Other""))"),"Other")</f>
        <v>Other</v>
      </c>
    </row>
    <row r="11842" hidden="1">
      <c r="A11842" s="40">
        <v>30104.0</v>
      </c>
      <c r="B11842" s="39">
        <f t="shared" si="1"/>
        <v>39</v>
      </c>
      <c r="C11842" s="39" t="str">
        <f>IFERROR(__xludf.DUMMYFUNCTION("IF(ISBETWEEN(B11842,60,69), ""Old"", IF(ISBETWEEN(B11842, 20, 29), ""Young"", ""Other""))"),"Other")</f>
        <v>Other</v>
      </c>
    </row>
    <row r="11843" hidden="1">
      <c r="A11843" s="40">
        <v>30105.0</v>
      </c>
      <c r="B11843" s="39">
        <f t="shared" si="1"/>
        <v>39</v>
      </c>
      <c r="C11843" s="39" t="str">
        <f>IFERROR(__xludf.DUMMYFUNCTION("IF(ISBETWEEN(B11843,60,69), ""Old"", IF(ISBETWEEN(B11843, 20, 29), ""Young"", ""Other""))"),"Other")</f>
        <v>Other</v>
      </c>
    </row>
    <row r="11844" hidden="1">
      <c r="A11844" s="40">
        <v>30106.0</v>
      </c>
      <c r="B11844" s="39">
        <f t="shared" si="1"/>
        <v>39</v>
      </c>
      <c r="C11844" s="39" t="str">
        <f>IFERROR(__xludf.DUMMYFUNCTION("IF(ISBETWEEN(B11844,60,69), ""Old"", IF(ISBETWEEN(B11844, 20, 29), ""Young"", ""Other""))"),"Other")</f>
        <v>Other</v>
      </c>
    </row>
    <row r="11845" hidden="1">
      <c r="A11845" s="40">
        <v>30107.0</v>
      </c>
      <c r="B11845" s="39">
        <f t="shared" si="1"/>
        <v>39</v>
      </c>
      <c r="C11845" s="39" t="str">
        <f>IFERROR(__xludf.DUMMYFUNCTION("IF(ISBETWEEN(B11845,60,69), ""Old"", IF(ISBETWEEN(B11845, 20, 29), ""Young"", ""Other""))"),"Other")</f>
        <v>Other</v>
      </c>
    </row>
    <row r="11846" hidden="1">
      <c r="A11846" s="40">
        <v>30108.0</v>
      </c>
      <c r="B11846" s="39">
        <f t="shared" si="1"/>
        <v>39</v>
      </c>
      <c r="C11846" s="39" t="str">
        <f>IFERROR(__xludf.DUMMYFUNCTION("IF(ISBETWEEN(B11846,60,69), ""Old"", IF(ISBETWEEN(B11846, 20, 29), ""Young"", ""Other""))"),"Other")</f>
        <v>Other</v>
      </c>
    </row>
    <row r="11847" hidden="1">
      <c r="A11847" s="40">
        <v>30109.0</v>
      </c>
      <c r="B11847" s="39">
        <f t="shared" si="1"/>
        <v>39</v>
      </c>
      <c r="C11847" s="39" t="str">
        <f>IFERROR(__xludf.DUMMYFUNCTION("IF(ISBETWEEN(B11847,60,69), ""Old"", IF(ISBETWEEN(B11847, 20, 29), ""Young"", ""Other""))"),"Other")</f>
        <v>Other</v>
      </c>
    </row>
    <row r="11848" hidden="1">
      <c r="A11848" s="40">
        <v>30110.0</v>
      </c>
      <c r="B11848" s="39">
        <f t="shared" si="1"/>
        <v>39</v>
      </c>
      <c r="C11848" s="39" t="str">
        <f>IFERROR(__xludf.DUMMYFUNCTION("IF(ISBETWEEN(B11848,60,69), ""Old"", IF(ISBETWEEN(B11848, 20, 29), ""Young"", ""Other""))"),"Other")</f>
        <v>Other</v>
      </c>
    </row>
    <row r="11849" hidden="1">
      <c r="A11849" s="40">
        <v>30111.0</v>
      </c>
      <c r="B11849" s="39">
        <f t="shared" si="1"/>
        <v>39</v>
      </c>
      <c r="C11849" s="39" t="str">
        <f>IFERROR(__xludf.DUMMYFUNCTION("IF(ISBETWEEN(B11849,60,69), ""Old"", IF(ISBETWEEN(B11849, 20, 29), ""Young"", ""Other""))"),"Other")</f>
        <v>Other</v>
      </c>
    </row>
    <row r="11850" hidden="1">
      <c r="A11850" s="40">
        <v>30112.0</v>
      </c>
      <c r="B11850" s="39">
        <f t="shared" si="1"/>
        <v>39</v>
      </c>
      <c r="C11850" s="39" t="str">
        <f>IFERROR(__xludf.DUMMYFUNCTION("IF(ISBETWEEN(B11850,60,69), ""Old"", IF(ISBETWEEN(B11850, 20, 29), ""Young"", ""Other""))"),"Other")</f>
        <v>Other</v>
      </c>
    </row>
    <row r="11851" hidden="1">
      <c r="A11851" s="40">
        <v>30113.0</v>
      </c>
      <c r="B11851" s="39">
        <f t="shared" si="1"/>
        <v>39</v>
      </c>
      <c r="C11851" s="39" t="str">
        <f>IFERROR(__xludf.DUMMYFUNCTION("IF(ISBETWEEN(B11851,60,69), ""Old"", IF(ISBETWEEN(B11851, 20, 29), ""Young"", ""Other""))"),"Other")</f>
        <v>Other</v>
      </c>
    </row>
    <row r="11852" hidden="1">
      <c r="A11852" s="40">
        <v>30114.0</v>
      </c>
      <c r="B11852" s="39">
        <f t="shared" si="1"/>
        <v>39</v>
      </c>
      <c r="C11852" s="39" t="str">
        <f>IFERROR(__xludf.DUMMYFUNCTION("IF(ISBETWEEN(B11852,60,69), ""Old"", IF(ISBETWEEN(B11852, 20, 29), ""Young"", ""Other""))"),"Other")</f>
        <v>Other</v>
      </c>
    </row>
    <row r="11853" hidden="1">
      <c r="A11853" s="40">
        <v>30115.0</v>
      </c>
      <c r="B11853" s="39">
        <f t="shared" si="1"/>
        <v>39</v>
      </c>
      <c r="C11853" s="39" t="str">
        <f>IFERROR(__xludf.DUMMYFUNCTION("IF(ISBETWEEN(B11853,60,69), ""Old"", IF(ISBETWEEN(B11853, 20, 29), ""Young"", ""Other""))"),"Other")</f>
        <v>Other</v>
      </c>
    </row>
    <row r="11854" hidden="1">
      <c r="A11854" s="40">
        <v>30116.0</v>
      </c>
      <c r="B11854" s="39">
        <f t="shared" si="1"/>
        <v>39</v>
      </c>
      <c r="C11854" s="39" t="str">
        <f>IFERROR(__xludf.DUMMYFUNCTION("IF(ISBETWEEN(B11854,60,69), ""Old"", IF(ISBETWEEN(B11854, 20, 29), ""Young"", ""Other""))"),"Other")</f>
        <v>Other</v>
      </c>
    </row>
    <row r="11855" hidden="1">
      <c r="A11855" s="40">
        <v>30117.0</v>
      </c>
      <c r="B11855" s="39">
        <f t="shared" si="1"/>
        <v>39</v>
      </c>
      <c r="C11855" s="39" t="str">
        <f>IFERROR(__xludf.DUMMYFUNCTION("IF(ISBETWEEN(B11855,60,69), ""Old"", IF(ISBETWEEN(B11855, 20, 29), ""Young"", ""Other""))"),"Other")</f>
        <v>Other</v>
      </c>
    </row>
    <row r="11856" hidden="1">
      <c r="A11856" s="40">
        <v>30118.0</v>
      </c>
      <c r="B11856" s="39">
        <f t="shared" si="1"/>
        <v>39</v>
      </c>
      <c r="C11856" s="39" t="str">
        <f>IFERROR(__xludf.DUMMYFUNCTION("IF(ISBETWEEN(B11856,60,69), ""Old"", IF(ISBETWEEN(B11856, 20, 29), ""Young"", ""Other""))"),"Other")</f>
        <v>Other</v>
      </c>
    </row>
    <row r="11857" hidden="1">
      <c r="A11857" s="40">
        <v>30119.0</v>
      </c>
      <c r="B11857" s="39">
        <f t="shared" si="1"/>
        <v>39</v>
      </c>
      <c r="C11857" s="39" t="str">
        <f>IFERROR(__xludf.DUMMYFUNCTION("IF(ISBETWEEN(B11857,60,69), ""Old"", IF(ISBETWEEN(B11857, 20, 29), ""Young"", ""Other""))"),"Other")</f>
        <v>Other</v>
      </c>
    </row>
    <row r="11858" hidden="1">
      <c r="A11858" s="40">
        <v>30120.0</v>
      </c>
      <c r="B11858" s="39">
        <f t="shared" si="1"/>
        <v>39</v>
      </c>
      <c r="C11858" s="39" t="str">
        <f>IFERROR(__xludf.DUMMYFUNCTION("IF(ISBETWEEN(B11858,60,69), ""Old"", IF(ISBETWEEN(B11858, 20, 29), ""Young"", ""Other""))"),"Other")</f>
        <v>Other</v>
      </c>
    </row>
    <row r="11859" hidden="1">
      <c r="A11859" s="40">
        <v>30121.0</v>
      </c>
      <c r="B11859" s="39">
        <f t="shared" si="1"/>
        <v>39</v>
      </c>
      <c r="C11859" s="39" t="str">
        <f>IFERROR(__xludf.DUMMYFUNCTION("IF(ISBETWEEN(B11859,60,69), ""Old"", IF(ISBETWEEN(B11859, 20, 29), ""Young"", ""Other""))"),"Other")</f>
        <v>Other</v>
      </c>
    </row>
    <row r="11860" hidden="1">
      <c r="A11860" s="40">
        <v>30122.0</v>
      </c>
      <c r="B11860" s="39">
        <f t="shared" si="1"/>
        <v>39</v>
      </c>
      <c r="C11860" s="39" t="str">
        <f>IFERROR(__xludf.DUMMYFUNCTION("IF(ISBETWEEN(B11860,60,69), ""Old"", IF(ISBETWEEN(B11860, 20, 29), ""Young"", ""Other""))"),"Other")</f>
        <v>Other</v>
      </c>
    </row>
    <row r="11861" hidden="1">
      <c r="A11861" s="40">
        <v>30123.0</v>
      </c>
      <c r="B11861" s="39">
        <f t="shared" si="1"/>
        <v>39</v>
      </c>
      <c r="C11861" s="39" t="str">
        <f>IFERROR(__xludf.DUMMYFUNCTION("IF(ISBETWEEN(B11861,60,69), ""Old"", IF(ISBETWEEN(B11861, 20, 29), ""Young"", ""Other""))"),"Other")</f>
        <v>Other</v>
      </c>
    </row>
    <row r="11862" hidden="1">
      <c r="A11862" s="40">
        <v>30124.0</v>
      </c>
      <c r="B11862" s="39">
        <f t="shared" si="1"/>
        <v>39</v>
      </c>
      <c r="C11862" s="39" t="str">
        <f>IFERROR(__xludf.DUMMYFUNCTION("IF(ISBETWEEN(B11862,60,69), ""Old"", IF(ISBETWEEN(B11862, 20, 29), ""Young"", ""Other""))"),"Other")</f>
        <v>Other</v>
      </c>
    </row>
    <row r="11863" hidden="1">
      <c r="A11863" s="40">
        <v>30125.0</v>
      </c>
      <c r="B11863" s="39">
        <f t="shared" si="1"/>
        <v>39</v>
      </c>
      <c r="C11863" s="39" t="str">
        <f>IFERROR(__xludf.DUMMYFUNCTION("IF(ISBETWEEN(B11863,60,69), ""Old"", IF(ISBETWEEN(B11863, 20, 29), ""Young"", ""Other""))"),"Other")</f>
        <v>Other</v>
      </c>
    </row>
    <row r="11864" hidden="1">
      <c r="A11864" s="40">
        <v>30126.0</v>
      </c>
      <c r="B11864" s="39">
        <f t="shared" si="1"/>
        <v>39</v>
      </c>
      <c r="C11864" s="39" t="str">
        <f>IFERROR(__xludf.DUMMYFUNCTION("IF(ISBETWEEN(B11864,60,69), ""Old"", IF(ISBETWEEN(B11864, 20, 29), ""Young"", ""Other""))"),"Other")</f>
        <v>Other</v>
      </c>
    </row>
    <row r="11865" hidden="1">
      <c r="A11865" s="40">
        <v>30127.0</v>
      </c>
      <c r="B11865" s="39">
        <f t="shared" si="1"/>
        <v>39</v>
      </c>
      <c r="C11865" s="39" t="str">
        <f>IFERROR(__xludf.DUMMYFUNCTION("IF(ISBETWEEN(B11865,60,69), ""Old"", IF(ISBETWEEN(B11865, 20, 29), ""Young"", ""Other""))"),"Other")</f>
        <v>Other</v>
      </c>
    </row>
    <row r="11866" hidden="1">
      <c r="A11866" s="40">
        <v>30128.0</v>
      </c>
      <c r="B11866" s="39">
        <f t="shared" si="1"/>
        <v>39</v>
      </c>
      <c r="C11866" s="39" t="str">
        <f>IFERROR(__xludf.DUMMYFUNCTION("IF(ISBETWEEN(B11866,60,69), ""Old"", IF(ISBETWEEN(B11866, 20, 29), ""Young"", ""Other""))"),"Other")</f>
        <v>Other</v>
      </c>
    </row>
    <row r="11867" hidden="1">
      <c r="A11867" s="40">
        <v>30129.0</v>
      </c>
      <c r="B11867" s="39">
        <f t="shared" si="1"/>
        <v>39</v>
      </c>
      <c r="C11867" s="39" t="str">
        <f>IFERROR(__xludf.DUMMYFUNCTION("IF(ISBETWEEN(B11867,60,69), ""Old"", IF(ISBETWEEN(B11867, 20, 29), ""Young"", ""Other""))"),"Other")</f>
        <v>Other</v>
      </c>
    </row>
    <row r="11868" hidden="1">
      <c r="A11868" s="40">
        <v>30130.0</v>
      </c>
      <c r="B11868" s="39">
        <f t="shared" si="1"/>
        <v>39</v>
      </c>
      <c r="C11868" s="39" t="str">
        <f>IFERROR(__xludf.DUMMYFUNCTION("IF(ISBETWEEN(B11868,60,69), ""Old"", IF(ISBETWEEN(B11868, 20, 29), ""Young"", ""Other""))"),"Other")</f>
        <v>Other</v>
      </c>
    </row>
    <row r="11869" hidden="1">
      <c r="A11869" s="40">
        <v>30131.0</v>
      </c>
      <c r="B11869" s="39">
        <f t="shared" si="1"/>
        <v>39</v>
      </c>
      <c r="C11869" s="39" t="str">
        <f>IFERROR(__xludf.DUMMYFUNCTION("IF(ISBETWEEN(B11869,60,69), ""Old"", IF(ISBETWEEN(B11869, 20, 29), ""Young"", ""Other""))"),"Other")</f>
        <v>Other</v>
      </c>
    </row>
    <row r="11870" hidden="1">
      <c r="A11870" s="40">
        <v>30132.0</v>
      </c>
      <c r="B11870" s="39">
        <f t="shared" si="1"/>
        <v>39</v>
      </c>
      <c r="C11870" s="39" t="str">
        <f>IFERROR(__xludf.DUMMYFUNCTION("IF(ISBETWEEN(B11870,60,69), ""Old"", IF(ISBETWEEN(B11870, 20, 29), ""Young"", ""Other""))"),"Other")</f>
        <v>Other</v>
      </c>
    </row>
    <row r="11871" hidden="1">
      <c r="A11871" s="40">
        <v>30133.0</v>
      </c>
      <c r="B11871" s="39">
        <f t="shared" si="1"/>
        <v>39</v>
      </c>
      <c r="C11871" s="39" t="str">
        <f>IFERROR(__xludf.DUMMYFUNCTION("IF(ISBETWEEN(B11871,60,69), ""Old"", IF(ISBETWEEN(B11871, 20, 29), ""Young"", ""Other""))"),"Other")</f>
        <v>Other</v>
      </c>
    </row>
    <row r="11872" hidden="1">
      <c r="A11872" s="40">
        <v>30134.0</v>
      </c>
      <c r="B11872" s="39">
        <f t="shared" si="1"/>
        <v>39</v>
      </c>
      <c r="C11872" s="39" t="str">
        <f>IFERROR(__xludf.DUMMYFUNCTION("IF(ISBETWEEN(B11872,60,69), ""Old"", IF(ISBETWEEN(B11872, 20, 29), ""Young"", ""Other""))"),"Other")</f>
        <v>Other</v>
      </c>
    </row>
    <row r="11873" hidden="1">
      <c r="A11873" s="40">
        <v>30135.0</v>
      </c>
      <c r="B11873" s="39">
        <f t="shared" si="1"/>
        <v>39</v>
      </c>
      <c r="C11873" s="39" t="str">
        <f>IFERROR(__xludf.DUMMYFUNCTION("IF(ISBETWEEN(B11873,60,69), ""Old"", IF(ISBETWEEN(B11873, 20, 29), ""Young"", ""Other""))"),"Other")</f>
        <v>Other</v>
      </c>
    </row>
    <row r="11874" hidden="1">
      <c r="A11874" s="40">
        <v>30136.0</v>
      </c>
      <c r="B11874" s="39">
        <f t="shared" si="1"/>
        <v>39</v>
      </c>
      <c r="C11874" s="39" t="str">
        <f>IFERROR(__xludf.DUMMYFUNCTION("IF(ISBETWEEN(B11874,60,69), ""Old"", IF(ISBETWEEN(B11874, 20, 29), ""Young"", ""Other""))"),"Other")</f>
        <v>Other</v>
      </c>
    </row>
    <row r="11875" hidden="1">
      <c r="A11875" s="40">
        <v>30137.0</v>
      </c>
      <c r="B11875" s="39">
        <f t="shared" si="1"/>
        <v>39</v>
      </c>
      <c r="C11875" s="39" t="str">
        <f>IFERROR(__xludf.DUMMYFUNCTION("IF(ISBETWEEN(B11875,60,69), ""Old"", IF(ISBETWEEN(B11875, 20, 29), ""Young"", ""Other""))"),"Other")</f>
        <v>Other</v>
      </c>
    </row>
    <row r="11876" hidden="1">
      <c r="A11876" s="40">
        <v>30138.0</v>
      </c>
      <c r="B11876" s="39">
        <f t="shared" si="1"/>
        <v>39</v>
      </c>
      <c r="C11876" s="39" t="str">
        <f>IFERROR(__xludf.DUMMYFUNCTION("IF(ISBETWEEN(B11876,60,69), ""Old"", IF(ISBETWEEN(B11876, 20, 29), ""Young"", ""Other""))"),"Other")</f>
        <v>Other</v>
      </c>
    </row>
    <row r="11877" hidden="1">
      <c r="A11877" s="40">
        <v>30139.0</v>
      </c>
      <c r="B11877" s="39">
        <f t="shared" si="1"/>
        <v>39</v>
      </c>
      <c r="C11877" s="39" t="str">
        <f>IFERROR(__xludf.DUMMYFUNCTION("IF(ISBETWEEN(B11877,60,69), ""Old"", IF(ISBETWEEN(B11877, 20, 29), ""Young"", ""Other""))"),"Other")</f>
        <v>Other</v>
      </c>
    </row>
    <row r="11878" hidden="1">
      <c r="A11878" s="40">
        <v>30140.0</v>
      </c>
      <c r="B11878" s="39">
        <f t="shared" si="1"/>
        <v>39</v>
      </c>
      <c r="C11878" s="39" t="str">
        <f>IFERROR(__xludf.DUMMYFUNCTION("IF(ISBETWEEN(B11878,60,69), ""Old"", IF(ISBETWEEN(B11878, 20, 29), ""Young"", ""Other""))"),"Other")</f>
        <v>Other</v>
      </c>
    </row>
    <row r="11879" hidden="1">
      <c r="A11879" s="40">
        <v>30141.0</v>
      </c>
      <c r="B11879" s="39">
        <f t="shared" si="1"/>
        <v>39</v>
      </c>
      <c r="C11879" s="39" t="str">
        <f>IFERROR(__xludf.DUMMYFUNCTION("IF(ISBETWEEN(B11879,60,69), ""Old"", IF(ISBETWEEN(B11879, 20, 29), ""Young"", ""Other""))"),"Other")</f>
        <v>Other</v>
      </c>
    </row>
    <row r="11880" hidden="1">
      <c r="A11880" s="40">
        <v>30142.0</v>
      </c>
      <c r="B11880" s="39">
        <f t="shared" si="1"/>
        <v>39</v>
      </c>
      <c r="C11880" s="39" t="str">
        <f>IFERROR(__xludf.DUMMYFUNCTION("IF(ISBETWEEN(B11880,60,69), ""Old"", IF(ISBETWEEN(B11880, 20, 29), ""Young"", ""Other""))"),"Other")</f>
        <v>Other</v>
      </c>
    </row>
    <row r="11881" hidden="1">
      <c r="A11881" s="40">
        <v>30143.0</v>
      </c>
      <c r="B11881" s="39">
        <f t="shared" si="1"/>
        <v>39</v>
      </c>
      <c r="C11881" s="39" t="str">
        <f>IFERROR(__xludf.DUMMYFUNCTION("IF(ISBETWEEN(B11881,60,69), ""Old"", IF(ISBETWEEN(B11881, 20, 29), ""Young"", ""Other""))"),"Other")</f>
        <v>Other</v>
      </c>
    </row>
    <row r="11882" hidden="1">
      <c r="A11882" s="40">
        <v>30144.0</v>
      </c>
      <c r="B11882" s="39">
        <f t="shared" si="1"/>
        <v>39</v>
      </c>
      <c r="C11882" s="39" t="str">
        <f>IFERROR(__xludf.DUMMYFUNCTION("IF(ISBETWEEN(B11882,60,69), ""Old"", IF(ISBETWEEN(B11882, 20, 29), ""Young"", ""Other""))"),"Other")</f>
        <v>Other</v>
      </c>
    </row>
    <row r="11883" hidden="1">
      <c r="A11883" s="40">
        <v>30145.0</v>
      </c>
      <c r="B11883" s="39">
        <f t="shared" si="1"/>
        <v>39</v>
      </c>
      <c r="C11883" s="39" t="str">
        <f>IFERROR(__xludf.DUMMYFUNCTION("IF(ISBETWEEN(B11883,60,69), ""Old"", IF(ISBETWEEN(B11883, 20, 29), ""Young"", ""Other""))"),"Other")</f>
        <v>Other</v>
      </c>
    </row>
    <row r="11884" hidden="1">
      <c r="A11884" s="40">
        <v>30146.0</v>
      </c>
      <c r="B11884" s="39">
        <f t="shared" si="1"/>
        <v>39</v>
      </c>
      <c r="C11884" s="39" t="str">
        <f>IFERROR(__xludf.DUMMYFUNCTION("IF(ISBETWEEN(B11884,60,69), ""Old"", IF(ISBETWEEN(B11884, 20, 29), ""Young"", ""Other""))"),"Other")</f>
        <v>Other</v>
      </c>
    </row>
    <row r="11885" hidden="1">
      <c r="A11885" s="40">
        <v>30147.0</v>
      </c>
      <c r="B11885" s="39">
        <f t="shared" si="1"/>
        <v>39</v>
      </c>
      <c r="C11885" s="39" t="str">
        <f>IFERROR(__xludf.DUMMYFUNCTION("IF(ISBETWEEN(B11885,60,69), ""Old"", IF(ISBETWEEN(B11885, 20, 29), ""Young"", ""Other""))"),"Other")</f>
        <v>Other</v>
      </c>
    </row>
    <row r="11886" hidden="1">
      <c r="A11886" s="40">
        <v>30148.0</v>
      </c>
      <c r="B11886" s="39">
        <f t="shared" si="1"/>
        <v>39</v>
      </c>
      <c r="C11886" s="39" t="str">
        <f>IFERROR(__xludf.DUMMYFUNCTION("IF(ISBETWEEN(B11886,60,69), ""Old"", IF(ISBETWEEN(B11886, 20, 29), ""Young"", ""Other""))"),"Other")</f>
        <v>Other</v>
      </c>
    </row>
    <row r="11887" hidden="1">
      <c r="A11887" s="40">
        <v>30149.0</v>
      </c>
      <c r="B11887" s="39">
        <f t="shared" si="1"/>
        <v>39</v>
      </c>
      <c r="C11887" s="39" t="str">
        <f>IFERROR(__xludf.DUMMYFUNCTION("IF(ISBETWEEN(B11887,60,69), ""Old"", IF(ISBETWEEN(B11887, 20, 29), ""Young"", ""Other""))"),"Other")</f>
        <v>Other</v>
      </c>
    </row>
    <row r="11888" hidden="1">
      <c r="A11888" s="40">
        <v>30150.0</v>
      </c>
      <c r="B11888" s="39">
        <f t="shared" si="1"/>
        <v>39</v>
      </c>
      <c r="C11888" s="39" t="str">
        <f>IFERROR(__xludf.DUMMYFUNCTION("IF(ISBETWEEN(B11888,60,69), ""Old"", IF(ISBETWEEN(B11888, 20, 29), ""Young"", ""Other""))"),"Other")</f>
        <v>Other</v>
      </c>
    </row>
    <row r="11889" hidden="1">
      <c r="A11889" s="40">
        <v>30151.0</v>
      </c>
      <c r="B11889" s="39">
        <f t="shared" si="1"/>
        <v>39</v>
      </c>
      <c r="C11889" s="39" t="str">
        <f>IFERROR(__xludf.DUMMYFUNCTION("IF(ISBETWEEN(B11889,60,69), ""Old"", IF(ISBETWEEN(B11889, 20, 29), ""Young"", ""Other""))"),"Other")</f>
        <v>Other</v>
      </c>
    </row>
    <row r="11890" hidden="1">
      <c r="A11890" s="40">
        <v>30152.0</v>
      </c>
      <c r="B11890" s="39">
        <f t="shared" si="1"/>
        <v>39</v>
      </c>
      <c r="C11890" s="39" t="str">
        <f>IFERROR(__xludf.DUMMYFUNCTION("IF(ISBETWEEN(B11890,60,69), ""Old"", IF(ISBETWEEN(B11890, 20, 29), ""Young"", ""Other""))"),"Other")</f>
        <v>Other</v>
      </c>
    </row>
    <row r="11891" hidden="1">
      <c r="A11891" s="40">
        <v>30153.0</v>
      </c>
      <c r="B11891" s="39">
        <f t="shared" si="1"/>
        <v>39</v>
      </c>
      <c r="C11891" s="39" t="str">
        <f>IFERROR(__xludf.DUMMYFUNCTION("IF(ISBETWEEN(B11891,60,69), ""Old"", IF(ISBETWEEN(B11891, 20, 29), ""Young"", ""Other""))"),"Other")</f>
        <v>Other</v>
      </c>
    </row>
    <row r="11892" hidden="1">
      <c r="A11892" s="40">
        <v>30154.0</v>
      </c>
      <c r="B11892" s="39">
        <f t="shared" si="1"/>
        <v>39</v>
      </c>
      <c r="C11892" s="39" t="str">
        <f>IFERROR(__xludf.DUMMYFUNCTION("IF(ISBETWEEN(B11892,60,69), ""Old"", IF(ISBETWEEN(B11892, 20, 29), ""Young"", ""Other""))"),"Other")</f>
        <v>Other</v>
      </c>
    </row>
    <row r="11893" hidden="1">
      <c r="A11893" s="40">
        <v>30155.0</v>
      </c>
      <c r="B11893" s="39">
        <f t="shared" si="1"/>
        <v>39</v>
      </c>
      <c r="C11893" s="39" t="str">
        <f>IFERROR(__xludf.DUMMYFUNCTION("IF(ISBETWEEN(B11893,60,69), ""Old"", IF(ISBETWEEN(B11893, 20, 29), ""Young"", ""Other""))"),"Other")</f>
        <v>Other</v>
      </c>
    </row>
    <row r="11894" hidden="1">
      <c r="A11894" s="40">
        <v>30156.0</v>
      </c>
      <c r="B11894" s="39">
        <f t="shared" si="1"/>
        <v>39</v>
      </c>
      <c r="C11894" s="39" t="str">
        <f>IFERROR(__xludf.DUMMYFUNCTION("IF(ISBETWEEN(B11894,60,69), ""Old"", IF(ISBETWEEN(B11894, 20, 29), ""Young"", ""Other""))"),"Other")</f>
        <v>Other</v>
      </c>
    </row>
    <row r="11895" hidden="1">
      <c r="A11895" s="40">
        <v>30157.0</v>
      </c>
      <c r="B11895" s="39">
        <f t="shared" si="1"/>
        <v>39</v>
      </c>
      <c r="C11895" s="39" t="str">
        <f>IFERROR(__xludf.DUMMYFUNCTION("IF(ISBETWEEN(B11895,60,69), ""Old"", IF(ISBETWEEN(B11895, 20, 29), ""Young"", ""Other""))"),"Other")</f>
        <v>Other</v>
      </c>
    </row>
    <row r="11896" hidden="1">
      <c r="A11896" s="40">
        <v>30158.0</v>
      </c>
      <c r="B11896" s="39">
        <f t="shared" si="1"/>
        <v>39</v>
      </c>
      <c r="C11896" s="39" t="str">
        <f>IFERROR(__xludf.DUMMYFUNCTION("IF(ISBETWEEN(B11896,60,69), ""Old"", IF(ISBETWEEN(B11896, 20, 29), ""Young"", ""Other""))"),"Other")</f>
        <v>Other</v>
      </c>
    </row>
    <row r="11897" hidden="1">
      <c r="A11897" s="40">
        <v>30159.0</v>
      </c>
      <c r="B11897" s="39">
        <f t="shared" si="1"/>
        <v>39</v>
      </c>
      <c r="C11897" s="39" t="str">
        <f>IFERROR(__xludf.DUMMYFUNCTION("IF(ISBETWEEN(B11897,60,69), ""Old"", IF(ISBETWEEN(B11897, 20, 29), ""Young"", ""Other""))"),"Other")</f>
        <v>Other</v>
      </c>
    </row>
    <row r="11898" hidden="1">
      <c r="A11898" s="40">
        <v>30160.0</v>
      </c>
      <c r="B11898" s="39">
        <f t="shared" si="1"/>
        <v>39</v>
      </c>
      <c r="C11898" s="39" t="str">
        <f>IFERROR(__xludf.DUMMYFUNCTION("IF(ISBETWEEN(B11898,60,69), ""Old"", IF(ISBETWEEN(B11898, 20, 29), ""Young"", ""Other""))"),"Other")</f>
        <v>Other</v>
      </c>
    </row>
    <row r="11899" hidden="1">
      <c r="A11899" s="40">
        <v>30161.0</v>
      </c>
      <c r="B11899" s="39">
        <f t="shared" si="1"/>
        <v>39</v>
      </c>
      <c r="C11899" s="39" t="str">
        <f>IFERROR(__xludf.DUMMYFUNCTION("IF(ISBETWEEN(B11899,60,69), ""Old"", IF(ISBETWEEN(B11899, 20, 29), ""Young"", ""Other""))"),"Other")</f>
        <v>Other</v>
      </c>
    </row>
    <row r="11900" hidden="1">
      <c r="A11900" s="40">
        <v>30162.0</v>
      </c>
      <c r="B11900" s="39">
        <f t="shared" si="1"/>
        <v>39</v>
      </c>
      <c r="C11900" s="39" t="str">
        <f>IFERROR(__xludf.DUMMYFUNCTION("IF(ISBETWEEN(B11900,60,69), ""Old"", IF(ISBETWEEN(B11900, 20, 29), ""Young"", ""Other""))"),"Other")</f>
        <v>Other</v>
      </c>
    </row>
    <row r="11901" hidden="1">
      <c r="A11901" s="40">
        <v>30163.0</v>
      </c>
      <c r="B11901" s="39">
        <f t="shared" si="1"/>
        <v>39</v>
      </c>
      <c r="C11901" s="39" t="str">
        <f>IFERROR(__xludf.DUMMYFUNCTION("IF(ISBETWEEN(B11901,60,69), ""Old"", IF(ISBETWEEN(B11901, 20, 29), ""Young"", ""Other""))"),"Other")</f>
        <v>Other</v>
      </c>
    </row>
    <row r="11902" hidden="1">
      <c r="A11902" s="40">
        <v>30164.0</v>
      </c>
      <c r="B11902" s="39">
        <f t="shared" si="1"/>
        <v>39</v>
      </c>
      <c r="C11902" s="39" t="str">
        <f>IFERROR(__xludf.DUMMYFUNCTION("IF(ISBETWEEN(B11902,60,69), ""Old"", IF(ISBETWEEN(B11902, 20, 29), ""Young"", ""Other""))"),"Other")</f>
        <v>Other</v>
      </c>
    </row>
    <row r="11903" hidden="1">
      <c r="A11903" s="40">
        <v>30165.0</v>
      </c>
      <c r="B11903" s="39">
        <f t="shared" si="1"/>
        <v>39</v>
      </c>
      <c r="C11903" s="39" t="str">
        <f>IFERROR(__xludf.DUMMYFUNCTION("IF(ISBETWEEN(B11903,60,69), ""Old"", IF(ISBETWEEN(B11903, 20, 29), ""Young"", ""Other""))"),"Other")</f>
        <v>Other</v>
      </c>
    </row>
    <row r="11904" hidden="1">
      <c r="A11904" s="40">
        <v>30166.0</v>
      </c>
      <c r="B11904" s="39">
        <f t="shared" si="1"/>
        <v>39</v>
      </c>
      <c r="C11904" s="39" t="str">
        <f>IFERROR(__xludf.DUMMYFUNCTION("IF(ISBETWEEN(B11904,60,69), ""Old"", IF(ISBETWEEN(B11904, 20, 29), ""Young"", ""Other""))"),"Other")</f>
        <v>Other</v>
      </c>
    </row>
    <row r="11905" hidden="1">
      <c r="A11905" s="40">
        <v>30167.0</v>
      </c>
      <c r="B11905" s="39">
        <f t="shared" si="1"/>
        <v>39</v>
      </c>
      <c r="C11905" s="39" t="str">
        <f>IFERROR(__xludf.DUMMYFUNCTION("IF(ISBETWEEN(B11905,60,69), ""Old"", IF(ISBETWEEN(B11905, 20, 29), ""Young"", ""Other""))"),"Other")</f>
        <v>Other</v>
      </c>
    </row>
    <row r="11906" hidden="1">
      <c r="A11906" s="40">
        <v>30168.0</v>
      </c>
      <c r="B11906" s="39">
        <f t="shared" si="1"/>
        <v>39</v>
      </c>
      <c r="C11906" s="39" t="str">
        <f>IFERROR(__xludf.DUMMYFUNCTION("IF(ISBETWEEN(B11906,60,69), ""Old"", IF(ISBETWEEN(B11906, 20, 29), ""Young"", ""Other""))"),"Other")</f>
        <v>Other</v>
      </c>
    </row>
    <row r="11907" hidden="1">
      <c r="A11907" s="40">
        <v>30169.0</v>
      </c>
      <c r="B11907" s="39">
        <f t="shared" si="1"/>
        <v>39</v>
      </c>
      <c r="C11907" s="39" t="str">
        <f>IFERROR(__xludf.DUMMYFUNCTION("IF(ISBETWEEN(B11907,60,69), ""Old"", IF(ISBETWEEN(B11907, 20, 29), ""Young"", ""Other""))"),"Other")</f>
        <v>Other</v>
      </c>
    </row>
    <row r="11908" hidden="1">
      <c r="A11908" s="40">
        <v>30170.0</v>
      </c>
      <c r="B11908" s="39">
        <f t="shared" si="1"/>
        <v>39</v>
      </c>
      <c r="C11908" s="39" t="str">
        <f>IFERROR(__xludf.DUMMYFUNCTION("IF(ISBETWEEN(B11908,60,69), ""Old"", IF(ISBETWEEN(B11908, 20, 29), ""Young"", ""Other""))"),"Other")</f>
        <v>Other</v>
      </c>
    </row>
    <row r="11909" hidden="1">
      <c r="A11909" s="40">
        <v>30171.0</v>
      </c>
      <c r="B11909" s="39">
        <f t="shared" si="1"/>
        <v>39</v>
      </c>
      <c r="C11909" s="39" t="str">
        <f>IFERROR(__xludf.DUMMYFUNCTION("IF(ISBETWEEN(B11909,60,69), ""Old"", IF(ISBETWEEN(B11909, 20, 29), ""Young"", ""Other""))"),"Other")</f>
        <v>Other</v>
      </c>
    </row>
    <row r="11910" hidden="1">
      <c r="A11910" s="40">
        <v>30172.0</v>
      </c>
      <c r="B11910" s="39">
        <f t="shared" si="1"/>
        <v>39</v>
      </c>
      <c r="C11910" s="39" t="str">
        <f>IFERROR(__xludf.DUMMYFUNCTION("IF(ISBETWEEN(B11910,60,69), ""Old"", IF(ISBETWEEN(B11910, 20, 29), ""Young"", ""Other""))"),"Other")</f>
        <v>Other</v>
      </c>
    </row>
    <row r="11911" hidden="1">
      <c r="A11911" s="40">
        <v>30173.0</v>
      </c>
      <c r="B11911" s="39">
        <f t="shared" si="1"/>
        <v>39</v>
      </c>
      <c r="C11911" s="39" t="str">
        <f>IFERROR(__xludf.DUMMYFUNCTION("IF(ISBETWEEN(B11911,60,69), ""Old"", IF(ISBETWEEN(B11911, 20, 29), ""Young"", ""Other""))"),"Other")</f>
        <v>Other</v>
      </c>
    </row>
    <row r="11912" hidden="1">
      <c r="A11912" s="40">
        <v>30174.0</v>
      </c>
      <c r="B11912" s="39">
        <f t="shared" si="1"/>
        <v>39</v>
      </c>
      <c r="C11912" s="39" t="str">
        <f>IFERROR(__xludf.DUMMYFUNCTION("IF(ISBETWEEN(B11912,60,69), ""Old"", IF(ISBETWEEN(B11912, 20, 29), ""Young"", ""Other""))"),"Other")</f>
        <v>Other</v>
      </c>
    </row>
    <row r="11913" hidden="1">
      <c r="A11913" s="40">
        <v>30175.0</v>
      </c>
      <c r="B11913" s="39">
        <f t="shared" si="1"/>
        <v>39</v>
      </c>
      <c r="C11913" s="39" t="str">
        <f>IFERROR(__xludf.DUMMYFUNCTION("IF(ISBETWEEN(B11913,60,69), ""Old"", IF(ISBETWEEN(B11913, 20, 29), ""Young"", ""Other""))"),"Other")</f>
        <v>Other</v>
      </c>
    </row>
    <row r="11914" hidden="1">
      <c r="A11914" s="40">
        <v>30176.0</v>
      </c>
      <c r="B11914" s="39">
        <f t="shared" si="1"/>
        <v>39</v>
      </c>
      <c r="C11914" s="39" t="str">
        <f>IFERROR(__xludf.DUMMYFUNCTION("IF(ISBETWEEN(B11914,60,69), ""Old"", IF(ISBETWEEN(B11914, 20, 29), ""Young"", ""Other""))"),"Other")</f>
        <v>Other</v>
      </c>
    </row>
    <row r="11915" hidden="1">
      <c r="A11915" s="40">
        <v>30177.0</v>
      </c>
      <c r="B11915" s="39">
        <f t="shared" si="1"/>
        <v>39</v>
      </c>
      <c r="C11915" s="39" t="str">
        <f>IFERROR(__xludf.DUMMYFUNCTION("IF(ISBETWEEN(B11915,60,69), ""Old"", IF(ISBETWEEN(B11915, 20, 29), ""Young"", ""Other""))"),"Other")</f>
        <v>Other</v>
      </c>
    </row>
    <row r="11916" hidden="1">
      <c r="A11916" s="40">
        <v>30178.0</v>
      </c>
      <c r="B11916" s="39">
        <f t="shared" si="1"/>
        <v>39</v>
      </c>
      <c r="C11916" s="39" t="str">
        <f>IFERROR(__xludf.DUMMYFUNCTION("IF(ISBETWEEN(B11916,60,69), ""Old"", IF(ISBETWEEN(B11916, 20, 29), ""Young"", ""Other""))"),"Other")</f>
        <v>Other</v>
      </c>
    </row>
    <row r="11917" hidden="1">
      <c r="A11917" s="40">
        <v>30179.0</v>
      </c>
      <c r="B11917" s="39">
        <f t="shared" si="1"/>
        <v>39</v>
      </c>
      <c r="C11917" s="39" t="str">
        <f>IFERROR(__xludf.DUMMYFUNCTION("IF(ISBETWEEN(B11917,60,69), ""Old"", IF(ISBETWEEN(B11917, 20, 29), ""Young"", ""Other""))"),"Other")</f>
        <v>Other</v>
      </c>
    </row>
    <row r="11918" hidden="1">
      <c r="A11918" s="40">
        <v>30180.0</v>
      </c>
      <c r="B11918" s="39">
        <f t="shared" si="1"/>
        <v>39</v>
      </c>
      <c r="C11918" s="39" t="str">
        <f>IFERROR(__xludf.DUMMYFUNCTION("IF(ISBETWEEN(B11918,60,69), ""Old"", IF(ISBETWEEN(B11918, 20, 29), ""Young"", ""Other""))"),"Other")</f>
        <v>Other</v>
      </c>
    </row>
    <row r="11919" hidden="1">
      <c r="A11919" s="40">
        <v>30181.0</v>
      </c>
      <c r="B11919" s="39">
        <f t="shared" si="1"/>
        <v>39</v>
      </c>
      <c r="C11919" s="39" t="str">
        <f>IFERROR(__xludf.DUMMYFUNCTION("IF(ISBETWEEN(B11919,60,69), ""Old"", IF(ISBETWEEN(B11919, 20, 29), ""Young"", ""Other""))"),"Other")</f>
        <v>Other</v>
      </c>
    </row>
    <row r="11920" hidden="1">
      <c r="A11920" s="40">
        <v>30182.0</v>
      </c>
      <c r="B11920" s="39">
        <f t="shared" si="1"/>
        <v>39</v>
      </c>
      <c r="C11920" s="39" t="str">
        <f>IFERROR(__xludf.DUMMYFUNCTION("IF(ISBETWEEN(B11920,60,69), ""Old"", IF(ISBETWEEN(B11920, 20, 29), ""Young"", ""Other""))"),"Other")</f>
        <v>Other</v>
      </c>
    </row>
    <row r="11921" hidden="1">
      <c r="A11921" s="40">
        <v>30183.0</v>
      </c>
      <c r="B11921" s="39">
        <f t="shared" si="1"/>
        <v>39</v>
      </c>
      <c r="C11921" s="39" t="str">
        <f>IFERROR(__xludf.DUMMYFUNCTION("IF(ISBETWEEN(B11921,60,69), ""Old"", IF(ISBETWEEN(B11921, 20, 29), ""Young"", ""Other""))"),"Other")</f>
        <v>Other</v>
      </c>
    </row>
    <row r="11922" hidden="1">
      <c r="A11922" s="40">
        <v>30184.0</v>
      </c>
      <c r="B11922" s="39">
        <f t="shared" si="1"/>
        <v>39</v>
      </c>
      <c r="C11922" s="39" t="str">
        <f>IFERROR(__xludf.DUMMYFUNCTION("IF(ISBETWEEN(B11922,60,69), ""Old"", IF(ISBETWEEN(B11922, 20, 29), ""Young"", ""Other""))"),"Other")</f>
        <v>Other</v>
      </c>
    </row>
    <row r="11923" hidden="1">
      <c r="A11923" s="40">
        <v>30185.0</v>
      </c>
      <c r="B11923" s="39">
        <f t="shared" si="1"/>
        <v>39</v>
      </c>
      <c r="C11923" s="39" t="str">
        <f>IFERROR(__xludf.DUMMYFUNCTION("IF(ISBETWEEN(B11923,60,69), ""Old"", IF(ISBETWEEN(B11923, 20, 29), ""Young"", ""Other""))"),"Other")</f>
        <v>Other</v>
      </c>
    </row>
    <row r="11924" hidden="1">
      <c r="A11924" s="40">
        <v>30186.0</v>
      </c>
      <c r="B11924" s="39">
        <f t="shared" si="1"/>
        <v>39</v>
      </c>
      <c r="C11924" s="39" t="str">
        <f>IFERROR(__xludf.DUMMYFUNCTION("IF(ISBETWEEN(B11924,60,69), ""Old"", IF(ISBETWEEN(B11924, 20, 29), ""Young"", ""Other""))"),"Other")</f>
        <v>Other</v>
      </c>
    </row>
    <row r="11925" hidden="1">
      <c r="A11925" s="40">
        <v>30187.0</v>
      </c>
      <c r="B11925" s="39">
        <f t="shared" si="1"/>
        <v>39</v>
      </c>
      <c r="C11925" s="39" t="str">
        <f>IFERROR(__xludf.DUMMYFUNCTION("IF(ISBETWEEN(B11925,60,69), ""Old"", IF(ISBETWEEN(B11925, 20, 29), ""Young"", ""Other""))"),"Other")</f>
        <v>Other</v>
      </c>
    </row>
    <row r="11926" hidden="1">
      <c r="A11926" s="40">
        <v>30188.0</v>
      </c>
      <c r="B11926" s="39">
        <f t="shared" si="1"/>
        <v>39</v>
      </c>
      <c r="C11926" s="39" t="str">
        <f>IFERROR(__xludf.DUMMYFUNCTION("IF(ISBETWEEN(B11926,60,69), ""Old"", IF(ISBETWEEN(B11926, 20, 29), ""Young"", ""Other""))"),"Other")</f>
        <v>Other</v>
      </c>
    </row>
    <row r="11927" hidden="1">
      <c r="A11927" s="40">
        <v>30189.0</v>
      </c>
      <c r="B11927" s="39">
        <f t="shared" si="1"/>
        <v>39</v>
      </c>
      <c r="C11927" s="39" t="str">
        <f>IFERROR(__xludf.DUMMYFUNCTION("IF(ISBETWEEN(B11927,60,69), ""Old"", IF(ISBETWEEN(B11927, 20, 29), ""Young"", ""Other""))"),"Other")</f>
        <v>Other</v>
      </c>
    </row>
    <row r="11928" hidden="1">
      <c r="A11928" s="40">
        <v>30190.0</v>
      </c>
      <c r="B11928" s="39">
        <f t="shared" si="1"/>
        <v>39</v>
      </c>
      <c r="C11928" s="39" t="str">
        <f>IFERROR(__xludf.DUMMYFUNCTION("IF(ISBETWEEN(B11928,60,69), ""Old"", IF(ISBETWEEN(B11928, 20, 29), ""Young"", ""Other""))"),"Other")</f>
        <v>Other</v>
      </c>
    </row>
    <row r="11929" hidden="1">
      <c r="A11929" s="40">
        <v>30191.0</v>
      </c>
      <c r="B11929" s="39">
        <f t="shared" si="1"/>
        <v>39</v>
      </c>
      <c r="C11929" s="39" t="str">
        <f>IFERROR(__xludf.DUMMYFUNCTION("IF(ISBETWEEN(B11929,60,69), ""Old"", IF(ISBETWEEN(B11929, 20, 29), ""Young"", ""Other""))"),"Other")</f>
        <v>Other</v>
      </c>
    </row>
    <row r="11930" hidden="1">
      <c r="A11930" s="40">
        <v>30192.0</v>
      </c>
      <c r="B11930" s="39">
        <f t="shared" si="1"/>
        <v>39</v>
      </c>
      <c r="C11930" s="39" t="str">
        <f>IFERROR(__xludf.DUMMYFUNCTION("IF(ISBETWEEN(B11930,60,69), ""Old"", IF(ISBETWEEN(B11930, 20, 29), ""Young"", ""Other""))"),"Other")</f>
        <v>Other</v>
      </c>
    </row>
    <row r="11931" hidden="1">
      <c r="A11931" s="40">
        <v>30193.0</v>
      </c>
      <c r="B11931" s="39">
        <f t="shared" si="1"/>
        <v>39</v>
      </c>
      <c r="C11931" s="39" t="str">
        <f>IFERROR(__xludf.DUMMYFUNCTION("IF(ISBETWEEN(B11931,60,69), ""Old"", IF(ISBETWEEN(B11931, 20, 29), ""Young"", ""Other""))"),"Other")</f>
        <v>Other</v>
      </c>
    </row>
    <row r="11932" hidden="1">
      <c r="A11932" s="40">
        <v>30194.0</v>
      </c>
      <c r="B11932" s="39">
        <f t="shared" si="1"/>
        <v>39</v>
      </c>
      <c r="C11932" s="39" t="str">
        <f>IFERROR(__xludf.DUMMYFUNCTION("IF(ISBETWEEN(B11932,60,69), ""Old"", IF(ISBETWEEN(B11932, 20, 29), ""Young"", ""Other""))"),"Other")</f>
        <v>Other</v>
      </c>
    </row>
    <row r="11933" hidden="1">
      <c r="A11933" s="40">
        <v>30195.0</v>
      </c>
      <c r="B11933" s="39">
        <f t="shared" si="1"/>
        <v>39</v>
      </c>
      <c r="C11933" s="39" t="str">
        <f>IFERROR(__xludf.DUMMYFUNCTION("IF(ISBETWEEN(B11933,60,69), ""Old"", IF(ISBETWEEN(B11933, 20, 29), ""Young"", ""Other""))"),"Other")</f>
        <v>Other</v>
      </c>
    </row>
    <row r="11934" hidden="1">
      <c r="A11934" s="40">
        <v>30196.0</v>
      </c>
      <c r="B11934" s="39">
        <f t="shared" si="1"/>
        <v>39</v>
      </c>
      <c r="C11934" s="39" t="str">
        <f>IFERROR(__xludf.DUMMYFUNCTION("IF(ISBETWEEN(B11934,60,69), ""Old"", IF(ISBETWEEN(B11934, 20, 29), ""Young"", ""Other""))"),"Other")</f>
        <v>Other</v>
      </c>
    </row>
    <row r="11935" hidden="1">
      <c r="A11935" s="40">
        <v>30197.0</v>
      </c>
      <c r="B11935" s="39">
        <f t="shared" si="1"/>
        <v>39</v>
      </c>
      <c r="C11935" s="39" t="str">
        <f>IFERROR(__xludf.DUMMYFUNCTION("IF(ISBETWEEN(B11935,60,69), ""Old"", IF(ISBETWEEN(B11935, 20, 29), ""Young"", ""Other""))"),"Other")</f>
        <v>Other</v>
      </c>
    </row>
    <row r="11936" hidden="1">
      <c r="A11936" s="40">
        <v>30198.0</v>
      </c>
      <c r="B11936" s="39">
        <f t="shared" si="1"/>
        <v>39</v>
      </c>
      <c r="C11936" s="39" t="str">
        <f>IFERROR(__xludf.DUMMYFUNCTION("IF(ISBETWEEN(B11936,60,69), ""Old"", IF(ISBETWEEN(B11936, 20, 29), ""Young"", ""Other""))"),"Other")</f>
        <v>Other</v>
      </c>
    </row>
    <row r="11937" hidden="1">
      <c r="A11937" s="40">
        <v>30199.0</v>
      </c>
      <c r="B11937" s="39">
        <f t="shared" si="1"/>
        <v>39</v>
      </c>
      <c r="C11937" s="39" t="str">
        <f>IFERROR(__xludf.DUMMYFUNCTION("IF(ISBETWEEN(B11937,60,69), ""Old"", IF(ISBETWEEN(B11937, 20, 29), ""Young"", ""Other""))"),"Other")</f>
        <v>Other</v>
      </c>
    </row>
    <row r="11938" hidden="1">
      <c r="A11938" s="40">
        <v>30200.0</v>
      </c>
      <c r="B11938" s="39">
        <f t="shared" si="1"/>
        <v>39</v>
      </c>
      <c r="C11938" s="39" t="str">
        <f>IFERROR(__xludf.DUMMYFUNCTION("IF(ISBETWEEN(B11938,60,69), ""Old"", IF(ISBETWEEN(B11938, 20, 29), ""Young"", ""Other""))"),"Other")</f>
        <v>Other</v>
      </c>
    </row>
    <row r="11939" hidden="1">
      <c r="A11939" s="40">
        <v>30201.0</v>
      </c>
      <c r="B11939" s="39">
        <f t="shared" si="1"/>
        <v>39</v>
      </c>
      <c r="C11939" s="39" t="str">
        <f>IFERROR(__xludf.DUMMYFUNCTION("IF(ISBETWEEN(B11939,60,69), ""Old"", IF(ISBETWEEN(B11939, 20, 29), ""Young"", ""Other""))"),"Other")</f>
        <v>Other</v>
      </c>
    </row>
    <row r="11940" hidden="1">
      <c r="A11940" s="40">
        <v>30202.0</v>
      </c>
      <c r="B11940" s="39">
        <f t="shared" si="1"/>
        <v>39</v>
      </c>
      <c r="C11940" s="39" t="str">
        <f>IFERROR(__xludf.DUMMYFUNCTION("IF(ISBETWEEN(B11940,60,69), ""Old"", IF(ISBETWEEN(B11940, 20, 29), ""Young"", ""Other""))"),"Other")</f>
        <v>Other</v>
      </c>
    </row>
    <row r="11941" hidden="1">
      <c r="A11941" s="40">
        <v>30203.0</v>
      </c>
      <c r="B11941" s="39">
        <f t="shared" si="1"/>
        <v>39</v>
      </c>
      <c r="C11941" s="39" t="str">
        <f>IFERROR(__xludf.DUMMYFUNCTION("IF(ISBETWEEN(B11941,60,69), ""Old"", IF(ISBETWEEN(B11941, 20, 29), ""Young"", ""Other""))"),"Other")</f>
        <v>Other</v>
      </c>
    </row>
    <row r="11942" hidden="1">
      <c r="A11942" s="40">
        <v>30204.0</v>
      </c>
      <c r="B11942" s="39">
        <f t="shared" si="1"/>
        <v>39</v>
      </c>
      <c r="C11942" s="39" t="str">
        <f>IFERROR(__xludf.DUMMYFUNCTION("IF(ISBETWEEN(B11942,60,69), ""Old"", IF(ISBETWEEN(B11942, 20, 29), ""Young"", ""Other""))"),"Other")</f>
        <v>Other</v>
      </c>
    </row>
    <row r="11943" hidden="1">
      <c r="A11943" s="40">
        <v>30205.0</v>
      </c>
      <c r="B11943" s="39">
        <f t="shared" si="1"/>
        <v>39</v>
      </c>
      <c r="C11943" s="39" t="str">
        <f>IFERROR(__xludf.DUMMYFUNCTION("IF(ISBETWEEN(B11943,60,69), ""Old"", IF(ISBETWEEN(B11943, 20, 29), ""Young"", ""Other""))"),"Other")</f>
        <v>Other</v>
      </c>
    </row>
    <row r="11944" hidden="1">
      <c r="A11944" s="40">
        <v>30206.0</v>
      </c>
      <c r="B11944" s="39">
        <f t="shared" si="1"/>
        <v>39</v>
      </c>
      <c r="C11944" s="39" t="str">
        <f>IFERROR(__xludf.DUMMYFUNCTION("IF(ISBETWEEN(B11944,60,69), ""Old"", IF(ISBETWEEN(B11944, 20, 29), ""Young"", ""Other""))"),"Other")</f>
        <v>Other</v>
      </c>
    </row>
    <row r="11945" hidden="1">
      <c r="A11945" s="40">
        <v>30207.0</v>
      </c>
      <c r="B11945" s="39">
        <f t="shared" si="1"/>
        <v>39</v>
      </c>
      <c r="C11945" s="39" t="str">
        <f>IFERROR(__xludf.DUMMYFUNCTION("IF(ISBETWEEN(B11945,60,69), ""Old"", IF(ISBETWEEN(B11945, 20, 29), ""Young"", ""Other""))"),"Other")</f>
        <v>Other</v>
      </c>
    </row>
    <row r="11946" hidden="1">
      <c r="A11946" s="40">
        <v>30208.0</v>
      </c>
      <c r="B11946" s="39">
        <f t="shared" si="1"/>
        <v>39</v>
      </c>
      <c r="C11946" s="39" t="str">
        <f>IFERROR(__xludf.DUMMYFUNCTION("IF(ISBETWEEN(B11946,60,69), ""Old"", IF(ISBETWEEN(B11946, 20, 29), ""Young"", ""Other""))"),"Other")</f>
        <v>Other</v>
      </c>
    </row>
    <row r="11947" hidden="1">
      <c r="A11947" s="40">
        <v>30209.0</v>
      </c>
      <c r="B11947" s="39">
        <f t="shared" si="1"/>
        <v>39</v>
      </c>
      <c r="C11947" s="39" t="str">
        <f>IFERROR(__xludf.DUMMYFUNCTION("IF(ISBETWEEN(B11947,60,69), ""Old"", IF(ISBETWEEN(B11947, 20, 29), ""Young"", ""Other""))"),"Other")</f>
        <v>Other</v>
      </c>
    </row>
    <row r="11948" hidden="1">
      <c r="A11948" s="40">
        <v>30210.0</v>
      </c>
      <c r="B11948" s="39">
        <f t="shared" si="1"/>
        <v>39</v>
      </c>
      <c r="C11948" s="39" t="str">
        <f>IFERROR(__xludf.DUMMYFUNCTION("IF(ISBETWEEN(B11948,60,69), ""Old"", IF(ISBETWEEN(B11948, 20, 29), ""Young"", ""Other""))"),"Other")</f>
        <v>Other</v>
      </c>
    </row>
    <row r="11949" hidden="1">
      <c r="A11949" s="40">
        <v>30211.0</v>
      </c>
      <c r="B11949" s="39">
        <f t="shared" si="1"/>
        <v>39</v>
      </c>
      <c r="C11949" s="39" t="str">
        <f>IFERROR(__xludf.DUMMYFUNCTION("IF(ISBETWEEN(B11949,60,69), ""Old"", IF(ISBETWEEN(B11949, 20, 29), ""Young"", ""Other""))"),"Other")</f>
        <v>Other</v>
      </c>
    </row>
    <row r="11950" hidden="1">
      <c r="A11950" s="40">
        <v>30212.0</v>
      </c>
      <c r="B11950" s="39">
        <f t="shared" si="1"/>
        <v>39</v>
      </c>
      <c r="C11950" s="39" t="str">
        <f>IFERROR(__xludf.DUMMYFUNCTION("IF(ISBETWEEN(B11950,60,69), ""Old"", IF(ISBETWEEN(B11950, 20, 29), ""Young"", ""Other""))"),"Other")</f>
        <v>Other</v>
      </c>
    </row>
    <row r="11951" hidden="1">
      <c r="A11951" s="40">
        <v>30213.0</v>
      </c>
      <c r="B11951" s="39">
        <f t="shared" si="1"/>
        <v>39</v>
      </c>
      <c r="C11951" s="39" t="str">
        <f>IFERROR(__xludf.DUMMYFUNCTION("IF(ISBETWEEN(B11951,60,69), ""Old"", IF(ISBETWEEN(B11951, 20, 29), ""Young"", ""Other""))"),"Other")</f>
        <v>Other</v>
      </c>
    </row>
    <row r="11952" hidden="1">
      <c r="A11952" s="40">
        <v>30214.0</v>
      </c>
      <c r="B11952" s="39">
        <f t="shared" si="1"/>
        <v>39</v>
      </c>
      <c r="C11952" s="39" t="str">
        <f>IFERROR(__xludf.DUMMYFUNCTION("IF(ISBETWEEN(B11952,60,69), ""Old"", IF(ISBETWEEN(B11952, 20, 29), ""Young"", ""Other""))"),"Other")</f>
        <v>Other</v>
      </c>
    </row>
    <row r="11953" hidden="1">
      <c r="A11953" s="40">
        <v>30215.0</v>
      </c>
      <c r="B11953" s="39">
        <f t="shared" si="1"/>
        <v>39</v>
      </c>
      <c r="C11953" s="39" t="str">
        <f>IFERROR(__xludf.DUMMYFUNCTION("IF(ISBETWEEN(B11953,60,69), ""Old"", IF(ISBETWEEN(B11953, 20, 29), ""Young"", ""Other""))"),"Other")</f>
        <v>Other</v>
      </c>
    </row>
    <row r="11954" hidden="1">
      <c r="A11954" s="40">
        <v>30216.0</v>
      </c>
      <c r="B11954" s="39">
        <f t="shared" si="1"/>
        <v>39</v>
      </c>
      <c r="C11954" s="39" t="str">
        <f>IFERROR(__xludf.DUMMYFUNCTION("IF(ISBETWEEN(B11954,60,69), ""Old"", IF(ISBETWEEN(B11954, 20, 29), ""Young"", ""Other""))"),"Other")</f>
        <v>Other</v>
      </c>
    </row>
    <row r="11955" hidden="1">
      <c r="A11955" s="40">
        <v>30217.0</v>
      </c>
      <c r="B11955" s="39">
        <f t="shared" si="1"/>
        <v>39</v>
      </c>
      <c r="C11955" s="39" t="str">
        <f>IFERROR(__xludf.DUMMYFUNCTION("IF(ISBETWEEN(B11955,60,69), ""Old"", IF(ISBETWEEN(B11955, 20, 29), ""Young"", ""Other""))"),"Other")</f>
        <v>Other</v>
      </c>
    </row>
    <row r="11956" hidden="1">
      <c r="A11956" s="40">
        <v>30218.0</v>
      </c>
      <c r="B11956" s="39">
        <f t="shared" si="1"/>
        <v>39</v>
      </c>
      <c r="C11956" s="39" t="str">
        <f>IFERROR(__xludf.DUMMYFUNCTION("IF(ISBETWEEN(B11956,60,69), ""Old"", IF(ISBETWEEN(B11956, 20, 29), ""Young"", ""Other""))"),"Other")</f>
        <v>Other</v>
      </c>
    </row>
    <row r="11957" hidden="1">
      <c r="A11957" s="40">
        <v>30219.0</v>
      </c>
      <c r="B11957" s="39">
        <f t="shared" si="1"/>
        <v>39</v>
      </c>
      <c r="C11957" s="39" t="str">
        <f>IFERROR(__xludf.DUMMYFUNCTION("IF(ISBETWEEN(B11957,60,69), ""Old"", IF(ISBETWEEN(B11957, 20, 29), ""Young"", ""Other""))"),"Other")</f>
        <v>Other</v>
      </c>
    </row>
    <row r="11958" hidden="1">
      <c r="A11958" s="40">
        <v>30220.0</v>
      </c>
      <c r="B11958" s="39">
        <f t="shared" si="1"/>
        <v>39</v>
      </c>
      <c r="C11958" s="39" t="str">
        <f>IFERROR(__xludf.DUMMYFUNCTION("IF(ISBETWEEN(B11958,60,69), ""Old"", IF(ISBETWEEN(B11958, 20, 29), ""Young"", ""Other""))"),"Other")</f>
        <v>Other</v>
      </c>
    </row>
    <row r="11959" hidden="1">
      <c r="A11959" s="40">
        <v>30221.0</v>
      </c>
      <c r="B11959" s="39">
        <f t="shared" si="1"/>
        <v>39</v>
      </c>
      <c r="C11959" s="39" t="str">
        <f>IFERROR(__xludf.DUMMYFUNCTION("IF(ISBETWEEN(B11959,60,69), ""Old"", IF(ISBETWEEN(B11959, 20, 29), ""Young"", ""Other""))"),"Other")</f>
        <v>Other</v>
      </c>
    </row>
    <row r="11960" hidden="1">
      <c r="A11960" s="40">
        <v>30222.0</v>
      </c>
      <c r="B11960" s="39">
        <f t="shared" si="1"/>
        <v>39</v>
      </c>
      <c r="C11960" s="39" t="str">
        <f>IFERROR(__xludf.DUMMYFUNCTION("IF(ISBETWEEN(B11960,60,69), ""Old"", IF(ISBETWEEN(B11960, 20, 29), ""Young"", ""Other""))"),"Other")</f>
        <v>Other</v>
      </c>
    </row>
    <row r="11961" hidden="1">
      <c r="A11961" s="40">
        <v>30223.0</v>
      </c>
      <c r="B11961" s="39">
        <f t="shared" si="1"/>
        <v>39</v>
      </c>
      <c r="C11961" s="39" t="str">
        <f>IFERROR(__xludf.DUMMYFUNCTION("IF(ISBETWEEN(B11961,60,69), ""Old"", IF(ISBETWEEN(B11961, 20, 29), ""Young"", ""Other""))"),"Other")</f>
        <v>Other</v>
      </c>
    </row>
    <row r="11962" hidden="1">
      <c r="A11962" s="40">
        <v>30224.0</v>
      </c>
      <c r="B11962" s="39">
        <f t="shared" si="1"/>
        <v>39</v>
      </c>
      <c r="C11962" s="39" t="str">
        <f>IFERROR(__xludf.DUMMYFUNCTION("IF(ISBETWEEN(B11962,60,69), ""Old"", IF(ISBETWEEN(B11962, 20, 29), ""Young"", ""Other""))"),"Other")</f>
        <v>Other</v>
      </c>
    </row>
    <row r="11963" hidden="1">
      <c r="A11963" s="40">
        <v>30225.0</v>
      </c>
      <c r="B11963" s="39">
        <f t="shared" si="1"/>
        <v>39</v>
      </c>
      <c r="C11963" s="39" t="str">
        <f>IFERROR(__xludf.DUMMYFUNCTION("IF(ISBETWEEN(B11963,60,69), ""Old"", IF(ISBETWEEN(B11963, 20, 29), ""Young"", ""Other""))"),"Other")</f>
        <v>Other</v>
      </c>
    </row>
    <row r="11964" hidden="1">
      <c r="A11964" s="40">
        <v>30226.0</v>
      </c>
      <c r="B11964" s="39">
        <f t="shared" si="1"/>
        <v>39</v>
      </c>
      <c r="C11964" s="39" t="str">
        <f>IFERROR(__xludf.DUMMYFUNCTION("IF(ISBETWEEN(B11964,60,69), ""Old"", IF(ISBETWEEN(B11964, 20, 29), ""Young"", ""Other""))"),"Other")</f>
        <v>Other</v>
      </c>
    </row>
    <row r="11965" hidden="1">
      <c r="A11965" s="40">
        <v>30227.0</v>
      </c>
      <c r="B11965" s="39">
        <f t="shared" si="1"/>
        <v>39</v>
      </c>
      <c r="C11965" s="39" t="str">
        <f>IFERROR(__xludf.DUMMYFUNCTION("IF(ISBETWEEN(B11965,60,69), ""Old"", IF(ISBETWEEN(B11965, 20, 29), ""Young"", ""Other""))"),"Other")</f>
        <v>Other</v>
      </c>
    </row>
    <row r="11966" hidden="1">
      <c r="A11966" s="40">
        <v>30228.0</v>
      </c>
      <c r="B11966" s="39">
        <f t="shared" si="1"/>
        <v>39</v>
      </c>
      <c r="C11966" s="39" t="str">
        <f>IFERROR(__xludf.DUMMYFUNCTION("IF(ISBETWEEN(B11966,60,69), ""Old"", IF(ISBETWEEN(B11966, 20, 29), ""Young"", ""Other""))"),"Other")</f>
        <v>Other</v>
      </c>
    </row>
    <row r="11967" hidden="1">
      <c r="A11967" s="40">
        <v>30229.0</v>
      </c>
      <c r="B11967" s="39">
        <f t="shared" si="1"/>
        <v>39</v>
      </c>
      <c r="C11967" s="39" t="str">
        <f>IFERROR(__xludf.DUMMYFUNCTION("IF(ISBETWEEN(B11967,60,69), ""Old"", IF(ISBETWEEN(B11967, 20, 29), ""Young"", ""Other""))"),"Other")</f>
        <v>Other</v>
      </c>
    </row>
    <row r="11968" hidden="1">
      <c r="A11968" s="40">
        <v>30230.0</v>
      </c>
      <c r="B11968" s="39">
        <f t="shared" si="1"/>
        <v>39</v>
      </c>
      <c r="C11968" s="39" t="str">
        <f>IFERROR(__xludf.DUMMYFUNCTION("IF(ISBETWEEN(B11968,60,69), ""Old"", IF(ISBETWEEN(B11968, 20, 29), ""Young"", ""Other""))"),"Other")</f>
        <v>Other</v>
      </c>
    </row>
    <row r="11969" hidden="1">
      <c r="A11969" s="40">
        <v>30231.0</v>
      </c>
      <c r="B11969" s="39">
        <f t="shared" si="1"/>
        <v>39</v>
      </c>
      <c r="C11969" s="39" t="str">
        <f>IFERROR(__xludf.DUMMYFUNCTION("IF(ISBETWEEN(B11969,60,69), ""Old"", IF(ISBETWEEN(B11969, 20, 29), ""Young"", ""Other""))"),"Other")</f>
        <v>Other</v>
      </c>
    </row>
    <row r="11970" hidden="1">
      <c r="A11970" s="40">
        <v>30232.0</v>
      </c>
      <c r="B11970" s="39">
        <f t="shared" si="1"/>
        <v>39</v>
      </c>
      <c r="C11970" s="39" t="str">
        <f>IFERROR(__xludf.DUMMYFUNCTION("IF(ISBETWEEN(B11970,60,69), ""Old"", IF(ISBETWEEN(B11970, 20, 29), ""Young"", ""Other""))"),"Other")</f>
        <v>Other</v>
      </c>
    </row>
    <row r="11971" hidden="1">
      <c r="A11971" s="40">
        <v>30233.0</v>
      </c>
      <c r="B11971" s="39">
        <f t="shared" si="1"/>
        <v>39</v>
      </c>
      <c r="C11971" s="39" t="str">
        <f>IFERROR(__xludf.DUMMYFUNCTION("IF(ISBETWEEN(B11971,60,69), ""Old"", IF(ISBETWEEN(B11971, 20, 29), ""Young"", ""Other""))"),"Other")</f>
        <v>Other</v>
      </c>
    </row>
    <row r="11972" hidden="1">
      <c r="A11972" s="40">
        <v>30234.0</v>
      </c>
      <c r="B11972" s="39">
        <f t="shared" si="1"/>
        <v>39</v>
      </c>
      <c r="C11972" s="39" t="str">
        <f>IFERROR(__xludf.DUMMYFUNCTION("IF(ISBETWEEN(B11972,60,69), ""Old"", IF(ISBETWEEN(B11972, 20, 29), ""Young"", ""Other""))"),"Other")</f>
        <v>Other</v>
      </c>
    </row>
    <row r="11973" hidden="1">
      <c r="A11973" s="40">
        <v>30235.0</v>
      </c>
      <c r="B11973" s="39">
        <f t="shared" si="1"/>
        <v>39</v>
      </c>
      <c r="C11973" s="39" t="str">
        <f>IFERROR(__xludf.DUMMYFUNCTION("IF(ISBETWEEN(B11973,60,69), ""Old"", IF(ISBETWEEN(B11973, 20, 29), ""Young"", ""Other""))"),"Other")</f>
        <v>Other</v>
      </c>
    </row>
    <row r="11974" hidden="1">
      <c r="A11974" s="40">
        <v>30236.0</v>
      </c>
      <c r="B11974" s="39">
        <f t="shared" si="1"/>
        <v>39</v>
      </c>
      <c r="C11974" s="39" t="str">
        <f>IFERROR(__xludf.DUMMYFUNCTION("IF(ISBETWEEN(B11974,60,69), ""Old"", IF(ISBETWEEN(B11974, 20, 29), ""Young"", ""Other""))"),"Other")</f>
        <v>Other</v>
      </c>
    </row>
    <row r="11975" hidden="1">
      <c r="A11975" s="40">
        <v>30237.0</v>
      </c>
      <c r="B11975" s="39">
        <f t="shared" si="1"/>
        <v>39</v>
      </c>
      <c r="C11975" s="39" t="str">
        <f>IFERROR(__xludf.DUMMYFUNCTION("IF(ISBETWEEN(B11975,60,69), ""Old"", IF(ISBETWEEN(B11975, 20, 29), ""Young"", ""Other""))"),"Other")</f>
        <v>Other</v>
      </c>
    </row>
    <row r="11976" hidden="1">
      <c r="A11976" s="40">
        <v>30238.0</v>
      </c>
      <c r="B11976" s="39">
        <f t="shared" si="1"/>
        <v>39</v>
      </c>
      <c r="C11976" s="39" t="str">
        <f>IFERROR(__xludf.DUMMYFUNCTION("IF(ISBETWEEN(B11976,60,69), ""Old"", IF(ISBETWEEN(B11976, 20, 29), ""Young"", ""Other""))"),"Other")</f>
        <v>Other</v>
      </c>
    </row>
    <row r="11977" hidden="1">
      <c r="A11977" s="40">
        <v>30239.0</v>
      </c>
      <c r="B11977" s="39">
        <f t="shared" si="1"/>
        <v>39</v>
      </c>
      <c r="C11977" s="39" t="str">
        <f>IFERROR(__xludf.DUMMYFUNCTION("IF(ISBETWEEN(B11977,60,69), ""Old"", IF(ISBETWEEN(B11977, 20, 29), ""Young"", ""Other""))"),"Other")</f>
        <v>Other</v>
      </c>
    </row>
    <row r="11978" hidden="1">
      <c r="A11978" s="40">
        <v>30240.0</v>
      </c>
      <c r="B11978" s="39">
        <f t="shared" si="1"/>
        <v>39</v>
      </c>
      <c r="C11978" s="39" t="str">
        <f>IFERROR(__xludf.DUMMYFUNCTION("IF(ISBETWEEN(B11978,60,69), ""Old"", IF(ISBETWEEN(B11978, 20, 29), ""Young"", ""Other""))"),"Other")</f>
        <v>Other</v>
      </c>
    </row>
    <row r="11979" hidden="1">
      <c r="A11979" s="40">
        <v>30241.0</v>
      </c>
      <c r="B11979" s="39">
        <f t="shared" si="1"/>
        <v>39</v>
      </c>
      <c r="C11979" s="39" t="str">
        <f>IFERROR(__xludf.DUMMYFUNCTION("IF(ISBETWEEN(B11979,60,69), ""Old"", IF(ISBETWEEN(B11979, 20, 29), ""Young"", ""Other""))"),"Other")</f>
        <v>Other</v>
      </c>
    </row>
    <row r="11980" hidden="1">
      <c r="A11980" s="40">
        <v>30242.0</v>
      </c>
      <c r="B11980" s="39">
        <f t="shared" si="1"/>
        <v>39</v>
      </c>
      <c r="C11980" s="39" t="str">
        <f>IFERROR(__xludf.DUMMYFUNCTION("IF(ISBETWEEN(B11980,60,69), ""Old"", IF(ISBETWEEN(B11980, 20, 29), ""Young"", ""Other""))"),"Other")</f>
        <v>Other</v>
      </c>
    </row>
    <row r="11981" hidden="1">
      <c r="A11981" s="40">
        <v>30243.0</v>
      </c>
      <c r="B11981" s="39">
        <f t="shared" si="1"/>
        <v>39</v>
      </c>
      <c r="C11981" s="39" t="str">
        <f>IFERROR(__xludf.DUMMYFUNCTION("IF(ISBETWEEN(B11981,60,69), ""Old"", IF(ISBETWEEN(B11981, 20, 29), ""Young"", ""Other""))"),"Other")</f>
        <v>Other</v>
      </c>
    </row>
    <row r="11982" hidden="1">
      <c r="A11982" s="40">
        <v>30244.0</v>
      </c>
      <c r="B11982" s="39">
        <f t="shared" si="1"/>
        <v>39</v>
      </c>
      <c r="C11982" s="39" t="str">
        <f>IFERROR(__xludf.DUMMYFUNCTION("IF(ISBETWEEN(B11982,60,69), ""Old"", IF(ISBETWEEN(B11982, 20, 29), ""Young"", ""Other""))"),"Other")</f>
        <v>Other</v>
      </c>
    </row>
    <row r="11983" hidden="1">
      <c r="A11983" s="40">
        <v>30245.0</v>
      </c>
      <c r="B11983" s="39">
        <f t="shared" si="1"/>
        <v>39</v>
      </c>
      <c r="C11983" s="39" t="str">
        <f>IFERROR(__xludf.DUMMYFUNCTION("IF(ISBETWEEN(B11983,60,69), ""Old"", IF(ISBETWEEN(B11983, 20, 29), ""Young"", ""Other""))"),"Other")</f>
        <v>Other</v>
      </c>
    </row>
    <row r="11984" hidden="1">
      <c r="A11984" s="40">
        <v>30246.0</v>
      </c>
      <c r="B11984" s="39">
        <f t="shared" si="1"/>
        <v>39</v>
      </c>
      <c r="C11984" s="39" t="str">
        <f>IFERROR(__xludf.DUMMYFUNCTION("IF(ISBETWEEN(B11984,60,69), ""Old"", IF(ISBETWEEN(B11984, 20, 29), ""Young"", ""Other""))"),"Other")</f>
        <v>Other</v>
      </c>
    </row>
    <row r="11985" hidden="1">
      <c r="A11985" s="40">
        <v>30247.0</v>
      </c>
      <c r="B11985" s="39">
        <f t="shared" si="1"/>
        <v>39</v>
      </c>
      <c r="C11985" s="39" t="str">
        <f>IFERROR(__xludf.DUMMYFUNCTION("IF(ISBETWEEN(B11985,60,69), ""Old"", IF(ISBETWEEN(B11985, 20, 29), ""Young"", ""Other""))"),"Other")</f>
        <v>Other</v>
      </c>
    </row>
    <row r="11986" hidden="1">
      <c r="A11986" s="40">
        <v>30248.0</v>
      </c>
      <c r="B11986" s="39">
        <f t="shared" si="1"/>
        <v>39</v>
      </c>
      <c r="C11986" s="39" t="str">
        <f>IFERROR(__xludf.DUMMYFUNCTION("IF(ISBETWEEN(B11986,60,69), ""Old"", IF(ISBETWEEN(B11986, 20, 29), ""Young"", ""Other""))"),"Other")</f>
        <v>Other</v>
      </c>
    </row>
    <row r="11987" hidden="1">
      <c r="A11987" s="40">
        <v>30249.0</v>
      </c>
      <c r="B11987" s="39">
        <f t="shared" si="1"/>
        <v>39</v>
      </c>
      <c r="C11987" s="39" t="str">
        <f>IFERROR(__xludf.DUMMYFUNCTION("IF(ISBETWEEN(B11987,60,69), ""Old"", IF(ISBETWEEN(B11987, 20, 29), ""Young"", ""Other""))"),"Other")</f>
        <v>Other</v>
      </c>
    </row>
    <row r="11988" hidden="1">
      <c r="A11988" s="40">
        <v>30250.0</v>
      </c>
      <c r="B11988" s="39">
        <f t="shared" si="1"/>
        <v>39</v>
      </c>
      <c r="C11988" s="39" t="str">
        <f>IFERROR(__xludf.DUMMYFUNCTION("IF(ISBETWEEN(B11988,60,69), ""Old"", IF(ISBETWEEN(B11988, 20, 29), ""Young"", ""Other""))"),"Other")</f>
        <v>Other</v>
      </c>
    </row>
    <row r="11989" hidden="1">
      <c r="A11989" s="40">
        <v>30251.0</v>
      </c>
      <c r="B11989" s="39">
        <f t="shared" si="1"/>
        <v>39</v>
      </c>
      <c r="C11989" s="39" t="str">
        <f>IFERROR(__xludf.DUMMYFUNCTION("IF(ISBETWEEN(B11989,60,69), ""Old"", IF(ISBETWEEN(B11989, 20, 29), ""Young"", ""Other""))"),"Other")</f>
        <v>Other</v>
      </c>
    </row>
    <row r="11990" hidden="1">
      <c r="A11990" s="40">
        <v>30252.0</v>
      </c>
      <c r="B11990" s="39">
        <f t="shared" si="1"/>
        <v>39</v>
      </c>
      <c r="C11990" s="39" t="str">
        <f>IFERROR(__xludf.DUMMYFUNCTION("IF(ISBETWEEN(B11990,60,69), ""Old"", IF(ISBETWEEN(B11990, 20, 29), ""Young"", ""Other""))"),"Other")</f>
        <v>Other</v>
      </c>
    </row>
    <row r="11991" hidden="1">
      <c r="A11991" s="40">
        <v>30253.0</v>
      </c>
      <c r="B11991" s="39">
        <f t="shared" si="1"/>
        <v>39</v>
      </c>
      <c r="C11991" s="39" t="str">
        <f>IFERROR(__xludf.DUMMYFUNCTION("IF(ISBETWEEN(B11991,60,69), ""Old"", IF(ISBETWEEN(B11991, 20, 29), ""Young"", ""Other""))"),"Other")</f>
        <v>Other</v>
      </c>
    </row>
    <row r="11992" hidden="1">
      <c r="A11992" s="40">
        <v>30254.0</v>
      </c>
      <c r="B11992" s="39">
        <f t="shared" si="1"/>
        <v>39</v>
      </c>
      <c r="C11992" s="39" t="str">
        <f>IFERROR(__xludf.DUMMYFUNCTION("IF(ISBETWEEN(B11992,60,69), ""Old"", IF(ISBETWEEN(B11992, 20, 29), ""Young"", ""Other""))"),"Other")</f>
        <v>Other</v>
      </c>
    </row>
    <row r="11993" hidden="1">
      <c r="A11993" s="40">
        <v>30255.0</v>
      </c>
      <c r="B11993" s="39">
        <f t="shared" si="1"/>
        <v>39</v>
      </c>
      <c r="C11993" s="39" t="str">
        <f>IFERROR(__xludf.DUMMYFUNCTION("IF(ISBETWEEN(B11993,60,69), ""Old"", IF(ISBETWEEN(B11993, 20, 29), ""Young"", ""Other""))"),"Other")</f>
        <v>Other</v>
      </c>
    </row>
    <row r="11994" hidden="1">
      <c r="A11994" s="40">
        <v>30256.0</v>
      </c>
      <c r="B11994" s="39">
        <f t="shared" si="1"/>
        <v>39</v>
      </c>
      <c r="C11994" s="39" t="str">
        <f>IFERROR(__xludf.DUMMYFUNCTION("IF(ISBETWEEN(B11994,60,69), ""Old"", IF(ISBETWEEN(B11994, 20, 29), ""Young"", ""Other""))"),"Other")</f>
        <v>Other</v>
      </c>
    </row>
    <row r="11995" hidden="1">
      <c r="A11995" s="40">
        <v>30257.0</v>
      </c>
      <c r="B11995" s="39">
        <f t="shared" si="1"/>
        <v>39</v>
      </c>
      <c r="C11995" s="39" t="str">
        <f>IFERROR(__xludf.DUMMYFUNCTION("IF(ISBETWEEN(B11995,60,69), ""Old"", IF(ISBETWEEN(B11995, 20, 29), ""Young"", ""Other""))"),"Other")</f>
        <v>Other</v>
      </c>
    </row>
    <row r="11996" hidden="1">
      <c r="A11996" s="40">
        <v>30258.0</v>
      </c>
      <c r="B11996" s="39">
        <f t="shared" si="1"/>
        <v>39</v>
      </c>
      <c r="C11996" s="39" t="str">
        <f>IFERROR(__xludf.DUMMYFUNCTION("IF(ISBETWEEN(B11996,60,69), ""Old"", IF(ISBETWEEN(B11996, 20, 29), ""Young"", ""Other""))"),"Other")</f>
        <v>Other</v>
      </c>
    </row>
    <row r="11997" hidden="1">
      <c r="A11997" s="40">
        <v>30259.0</v>
      </c>
      <c r="B11997" s="39">
        <f t="shared" si="1"/>
        <v>39</v>
      </c>
      <c r="C11997" s="39" t="str">
        <f>IFERROR(__xludf.DUMMYFUNCTION("IF(ISBETWEEN(B11997,60,69), ""Old"", IF(ISBETWEEN(B11997, 20, 29), ""Young"", ""Other""))"),"Other")</f>
        <v>Other</v>
      </c>
    </row>
    <row r="11998" hidden="1">
      <c r="A11998" s="40">
        <v>30260.0</v>
      </c>
      <c r="B11998" s="39">
        <f t="shared" si="1"/>
        <v>39</v>
      </c>
      <c r="C11998" s="39" t="str">
        <f>IFERROR(__xludf.DUMMYFUNCTION("IF(ISBETWEEN(B11998,60,69), ""Old"", IF(ISBETWEEN(B11998, 20, 29), ""Young"", ""Other""))"),"Other")</f>
        <v>Other</v>
      </c>
    </row>
    <row r="11999" hidden="1">
      <c r="A11999" s="40">
        <v>30261.0</v>
      </c>
      <c r="B11999" s="39">
        <f t="shared" si="1"/>
        <v>39</v>
      </c>
      <c r="C11999" s="39" t="str">
        <f>IFERROR(__xludf.DUMMYFUNCTION("IF(ISBETWEEN(B11999,60,69), ""Old"", IF(ISBETWEEN(B11999, 20, 29), ""Young"", ""Other""))"),"Other")</f>
        <v>Other</v>
      </c>
    </row>
    <row r="12000" hidden="1">
      <c r="A12000" s="40">
        <v>30262.0</v>
      </c>
      <c r="B12000" s="39">
        <f t="shared" si="1"/>
        <v>39</v>
      </c>
      <c r="C12000" s="39" t="str">
        <f>IFERROR(__xludf.DUMMYFUNCTION("IF(ISBETWEEN(B12000,60,69), ""Old"", IF(ISBETWEEN(B12000, 20, 29), ""Young"", ""Other""))"),"Other")</f>
        <v>Other</v>
      </c>
    </row>
    <row r="12001" hidden="1">
      <c r="A12001" s="40">
        <v>30263.0</v>
      </c>
      <c r="B12001" s="39">
        <f t="shared" si="1"/>
        <v>39</v>
      </c>
      <c r="C12001" s="39" t="str">
        <f>IFERROR(__xludf.DUMMYFUNCTION("IF(ISBETWEEN(B12001,60,69), ""Old"", IF(ISBETWEEN(B12001, 20, 29), ""Young"", ""Other""))"),"Other")</f>
        <v>Other</v>
      </c>
    </row>
    <row r="12002" hidden="1">
      <c r="A12002" s="40">
        <v>30264.0</v>
      </c>
      <c r="B12002" s="39">
        <f t="shared" si="1"/>
        <v>39</v>
      </c>
      <c r="C12002" s="39" t="str">
        <f>IFERROR(__xludf.DUMMYFUNCTION("IF(ISBETWEEN(B12002,60,69), ""Old"", IF(ISBETWEEN(B12002, 20, 29), ""Young"", ""Other""))"),"Other")</f>
        <v>Other</v>
      </c>
    </row>
    <row r="12003" hidden="1">
      <c r="A12003" s="40">
        <v>30265.0</v>
      </c>
      <c r="B12003" s="39">
        <f t="shared" si="1"/>
        <v>39</v>
      </c>
      <c r="C12003" s="39" t="str">
        <f>IFERROR(__xludf.DUMMYFUNCTION("IF(ISBETWEEN(B12003,60,69), ""Old"", IF(ISBETWEEN(B12003, 20, 29), ""Young"", ""Other""))"),"Other")</f>
        <v>Other</v>
      </c>
    </row>
    <row r="12004" hidden="1">
      <c r="A12004" s="40">
        <v>30266.0</v>
      </c>
      <c r="B12004" s="39">
        <f t="shared" si="1"/>
        <v>39</v>
      </c>
      <c r="C12004" s="39" t="str">
        <f>IFERROR(__xludf.DUMMYFUNCTION("IF(ISBETWEEN(B12004,60,69), ""Old"", IF(ISBETWEEN(B12004, 20, 29), ""Young"", ""Other""))"),"Other")</f>
        <v>Other</v>
      </c>
    </row>
    <row r="12005" hidden="1">
      <c r="A12005" s="40">
        <v>30267.0</v>
      </c>
      <c r="B12005" s="39">
        <f t="shared" si="1"/>
        <v>39</v>
      </c>
      <c r="C12005" s="39" t="str">
        <f>IFERROR(__xludf.DUMMYFUNCTION("IF(ISBETWEEN(B12005,60,69), ""Old"", IF(ISBETWEEN(B12005, 20, 29), ""Young"", ""Other""))"),"Other")</f>
        <v>Other</v>
      </c>
    </row>
    <row r="12006" hidden="1">
      <c r="A12006" s="40">
        <v>30268.0</v>
      </c>
      <c r="B12006" s="39">
        <f t="shared" si="1"/>
        <v>39</v>
      </c>
      <c r="C12006" s="39" t="str">
        <f>IFERROR(__xludf.DUMMYFUNCTION("IF(ISBETWEEN(B12006,60,69), ""Old"", IF(ISBETWEEN(B12006, 20, 29), ""Young"", ""Other""))"),"Other")</f>
        <v>Other</v>
      </c>
    </row>
    <row r="12007" hidden="1">
      <c r="A12007" s="40">
        <v>30269.0</v>
      </c>
      <c r="B12007" s="39">
        <f t="shared" si="1"/>
        <v>39</v>
      </c>
      <c r="C12007" s="39" t="str">
        <f>IFERROR(__xludf.DUMMYFUNCTION("IF(ISBETWEEN(B12007,60,69), ""Old"", IF(ISBETWEEN(B12007, 20, 29), ""Young"", ""Other""))"),"Other")</f>
        <v>Other</v>
      </c>
    </row>
    <row r="12008" hidden="1">
      <c r="A12008" s="40">
        <v>30270.0</v>
      </c>
      <c r="B12008" s="39">
        <f t="shared" si="1"/>
        <v>39</v>
      </c>
      <c r="C12008" s="39" t="str">
        <f>IFERROR(__xludf.DUMMYFUNCTION("IF(ISBETWEEN(B12008,60,69), ""Old"", IF(ISBETWEEN(B12008, 20, 29), ""Young"", ""Other""))"),"Other")</f>
        <v>Other</v>
      </c>
    </row>
    <row r="12009" hidden="1">
      <c r="A12009" s="40">
        <v>30271.0</v>
      </c>
      <c r="B12009" s="39">
        <f t="shared" si="1"/>
        <v>39</v>
      </c>
      <c r="C12009" s="39" t="str">
        <f>IFERROR(__xludf.DUMMYFUNCTION("IF(ISBETWEEN(B12009,60,69), ""Old"", IF(ISBETWEEN(B12009, 20, 29), ""Young"", ""Other""))"),"Other")</f>
        <v>Other</v>
      </c>
    </row>
    <row r="12010" hidden="1">
      <c r="A12010" s="40">
        <v>30272.0</v>
      </c>
      <c r="B12010" s="39">
        <f t="shared" si="1"/>
        <v>39</v>
      </c>
      <c r="C12010" s="39" t="str">
        <f>IFERROR(__xludf.DUMMYFUNCTION("IF(ISBETWEEN(B12010,60,69), ""Old"", IF(ISBETWEEN(B12010, 20, 29), ""Young"", ""Other""))"),"Other")</f>
        <v>Other</v>
      </c>
    </row>
    <row r="12011" hidden="1">
      <c r="A12011" s="40">
        <v>30273.0</v>
      </c>
      <c r="B12011" s="39">
        <f t="shared" si="1"/>
        <v>39</v>
      </c>
      <c r="C12011" s="39" t="str">
        <f>IFERROR(__xludf.DUMMYFUNCTION("IF(ISBETWEEN(B12011,60,69), ""Old"", IF(ISBETWEEN(B12011, 20, 29), ""Young"", ""Other""))"),"Other")</f>
        <v>Other</v>
      </c>
    </row>
    <row r="12012" hidden="1">
      <c r="A12012" s="40">
        <v>30274.0</v>
      </c>
      <c r="B12012" s="39">
        <f t="shared" si="1"/>
        <v>39</v>
      </c>
      <c r="C12012" s="39" t="str">
        <f>IFERROR(__xludf.DUMMYFUNCTION("IF(ISBETWEEN(B12012,60,69), ""Old"", IF(ISBETWEEN(B12012, 20, 29), ""Young"", ""Other""))"),"Other")</f>
        <v>Other</v>
      </c>
    </row>
    <row r="12013" hidden="1">
      <c r="A12013" s="40">
        <v>30275.0</v>
      </c>
      <c r="B12013" s="39">
        <f t="shared" si="1"/>
        <v>39</v>
      </c>
      <c r="C12013" s="39" t="str">
        <f>IFERROR(__xludf.DUMMYFUNCTION("IF(ISBETWEEN(B12013,60,69), ""Old"", IF(ISBETWEEN(B12013, 20, 29), ""Young"", ""Other""))"),"Other")</f>
        <v>Other</v>
      </c>
    </row>
    <row r="12014" hidden="1">
      <c r="A12014" s="40">
        <v>30276.0</v>
      </c>
      <c r="B12014" s="39">
        <f t="shared" si="1"/>
        <v>39</v>
      </c>
      <c r="C12014" s="39" t="str">
        <f>IFERROR(__xludf.DUMMYFUNCTION("IF(ISBETWEEN(B12014,60,69), ""Old"", IF(ISBETWEEN(B12014, 20, 29), ""Young"", ""Other""))"),"Other")</f>
        <v>Other</v>
      </c>
    </row>
    <row r="12015" hidden="1">
      <c r="A12015" s="40">
        <v>30277.0</v>
      </c>
      <c r="B12015" s="39">
        <f t="shared" si="1"/>
        <v>39</v>
      </c>
      <c r="C12015" s="39" t="str">
        <f>IFERROR(__xludf.DUMMYFUNCTION("IF(ISBETWEEN(B12015,60,69), ""Old"", IF(ISBETWEEN(B12015, 20, 29), ""Young"", ""Other""))"),"Other")</f>
        <v>Other</v>
      </c>
    </row>
    <row r="12016" hidden="1">
      <c r="A12016" s="40">
        <v>30278.0</v>
      </c>
      <c r="B12016" s="39">
        <f t="shared" si="1"/>
        <v>39</v>
      </c>
      <c r="C12016" s="39" t="str">
        <f>IFERROR(__xludf.DUMMYFUNCTION("IF(ISBETWEEN(B12016,60,69), ""Old"", IF(ISBETWEEN(B12016, 20, 29), ""Young"", ""Other""))"),"Other")</f>
        <v>Other</v>
      </c>
    </row>
    <row r="12017" hidden="1">
      <c r="A12017" s="40">
        <v>30279.0</v>
      </c>
      <c r="B12017" s="39">
        <f t="shared" si="1"/>
        <v>39</v>
      </c>
      <c r="C12017" s="39" t="str">
        <f>IFERROR(__xludf.DUMMYFUNCTION("IF(ISBETWEEN(B12017,60,69), ""Old"", IF(ISBETWEEN(B12017, 20, 29), ""Young"", ""Other""))"),"Other")</f>
        <v>Other</v>
      </c>
    </row>
    <row r="12018" hidden="1">
      <c r="A12018" s="40">
        <v>30280.0</v>
      </c>
      <c r="B12018" s="39">
        <f t="shared" si="1"/>
        <v>39</v>
      </c>
      <c r="C12018" s="39" t="str">
        <f>IFERROR(__xludf.DUMMYFUNCTION("IF(ISBETWEEN(B12018,60,69), ""Old"", IF(ISBETWEEN(B12018, 20, 29), ""Young"", ""Other""))"),"Other")</f>
        <v>Other</v>
      </c>
    </row>
    <row r="12019" hidden="1">
      <c r="A12019" s="40">
        <v>30281.0</v>
      </c>
      <c r="B12019" s="39">
        <f t="shared" si="1"/>
        <v>39</v>
      </c>
      <c r="C12019" s="39" t="str">
        <f>IFERROR(__xludf.DUMMYFUNCTION("IF(ISBETWEEN(B12019,60,69), ""Old"", IF(ISBETWEEN(B12019, 20, 29), ""Young"", ""Other""))"),"Other")</f>
        <v>Other</v>
      </c>
    </row>
    <row r="12020" hidden="1">
      <c r="A12020" s="40">
        <v>30282.0</v>
      </c>
      <c r="B12020" s="39">
        <f t="shared" si="1"/>
        <v>39</v>
      </c>
      <c r="C12020" s="39" t="str">
        <f>IFERROR(__xludf.DUMMYFUNCTION("IF(ISBETWEEN(B12020,60,69), ""Old"", IF(ISBETWEEN(B12020, 20, 29), ""Young"", ""Other""))"),"Other")</f>
        <v>Other</v>
      </c>
    </row>
    <row r="12021" hidden="1">
      <c r="A12021" s="40">
        <v>30283.0</v>
      </c>
      <c r="B12021" s="39">
        <f t="shared" si="1"/>
        <v>39</v>
      </c>
      <c r="C12021" s="39" t="str">
        <f>IFERROR(__xludf.DUMMYFUNCTION("IF(ISBETWEEN(B12021,60,69), ""Old"", IF(ISBETWEEN(B12021, 20, 29), ""Young"", ""Other""))"),"Other")</f>
        <v>Other</v>
      </c>
    </row>
    <row r="12022" hidden="1">
      <c r="A12022" s="40">
        <v>30284.0</v>
      </c>
      <c r="B12022" s="39">
        <f t="shared" si="1"/>
        <v>39</v>
      </c>
      <c r="C12022" s="39" t="str">
        <f>IFERROR(__xludf.DUMMYFUNCTION("IF(ISBETWEEN(B12022,60,69), ""Old"", IF(ISBETWEEN(B12022, 20, 29), ""Young"", ""Other""))"),"Other")</f>
        <v>Other</v>
      </c>
    </row>
    <row r="12023" hidden="1">
      <c r="A12023" s="40">
        <v>30285.0</v>
      </c>
      <c r="B12023" s="39">
        <f t="shared" si="1"/>
        <v>39</v>
      </c>
      <c r="C12023" s="39" t="str">
        <f>IFERROR(__xludf.DUMMYFUNCTION("IF(ISBETWEEN(B12023,60,69), ""Old"", IF(ISBETWEEN(B12023, 20, 29), ""Young"", ""Other""))"),"Other")</f>
        <v>Other</v>
      </c>
    </row>
    <row r="12024" hidden="1">
      <c r="A12024" s="40">
        <v>30286.0</v>
      </c>
      <c r="B12024" s="39">
        <f t="shared" si="1"/>
        <v>39</v>
      </c>
      <c r="C12024" s="39" t="str">
        <f>IFERROR(__xludf.DUMMYFUNCTION("IF(ISBETWEEN(B12024,60,69), ""Old"", IF(ISBETWEEN(B12024, 20, 29), ""Young"", ""Other""))"),"Other")</f>
        <v>Other</v>
      </c>
    </row>
    <row r="12025" hidden="1">
      <c r="A12025" s="40">
        <v>30287.0</v>
      </c>
      <c r="B12025" s="39">
        <f t="shared" si="1"/>
        <v>39</v>
      </c>
      <c r="C12025" s="39" t="str">
        <f>IFERROR(__xludf.DUMMYFUNCTION("IF(ISBETWEEN(B12025,60,69), ""Old"", IF(ISBETWEEN(B12025, 20, 29), ""Young"", ""Other""))"),"Other")</f>
        <v>Other</v>
      </c>
    </row>
    <row r="12026" hidden="1">
      <c r="A12026" s="40">
        <v>30288.0</v>
      </c>
      <c r="B12026" s="39">
        <f t="shared" si="1"/>
        <v>39</v>
      </c>
      <c r="C12026" s="39" t="str">
        <f>IFERROR(__xludf.DUMMYFUNCTION("IF(ISBETWEEN(B12026,60,69), ""Old"", IF(ISBETWEEN(B12026, 20, 29), ""Young"", ""Other""))"),"Other")</f>
        <v>Other</v>
      </c>
    </row>
    <row r="12027" hidden="1">
      <c r="A12027" s="40">
        <v>30289.0</v>
      </c>
      <c r="B12027" s="39">
        <f t="shared" si="1"/>
        <v>39</v>
      </c>
      <c r="C12027" s="39" t="str">
        <f>IFERROR(__xludf.DUMMYFUNCTION("IF(ISBETWEEN(B12027,60,69), ""Old"", IF(ISBETWEEN(B12027, 20, 29), ""Young"", ""Other""))"),"Other")</f>
        <v>Other</v>
      </c>
    </row>
    <row r="12028" hidden="1">
      <c r="A12028" s="40">
        <v>30290.0</v>
      </c>
      <c r="B12028" s="39">
        <f t="shared" si="1"/>
        <v>39</v>
      </c>
      <c r="C12028" s="39" t="str">
        <f>IFERROR(__xludf.DUMMYFUNCTION("IF(ISBETWEEN(B12028,60,69), ""Old"", IF(ISBETWEEN(B12028, 20, 29), ""Young"", ""Other""))"),"Other")</f>
        <v>Other</v>
      </c>
    </row>
    <row r="12029" hidden="1">
      <c r="A12029" s="40">
        <v>30291.0</v>
      </c>
      <c r="B12029" s="39">
        <f t="shared" si="1"/>
        <v>39</v>
      </c>
      <c r="C12029" s="39" t="str">
        <f>IFERROR(__xludf.DUMMYFUNCTION("IF(ISBETWEEN(B12029,60,69), ""Old"", IF(ISBETWEEN(B12029, 20, 29), ""Young"", ""Other""))"),"Other")</f>
        <v>Other</v>
      </c>
    </row>
    <row r="12030" hidden="1">
      <c r="A12030" s="40">
        <v>30292.0</v>
      </c>
      <c r="B12030" s="39">
        <f t="shared" si="1"/>
        <v>39</v>
      </c>
      <c r="C12030" s="39" t="str">
        <f>IFERROR(__xludf.DUMMYFUNCTION("IF(ISBETWEEN(B12030,60,69), ""Old"", IF(ISBETWEEN(B12030, 20, 29), ""Young"", ""Other""))"),"Other")</f>
        <v>Other</v>
      </c>
    </row>
    <row r="12031" hidden="1">
      <c r="A12031" s="40">
        <v>30293.0</v>
      </c>
      <c r="B12031" s="39">
        <f t="shared" si="1"/>
        <v>39</v>
      </c>
      <c r="C12031" s="39" t="str">
        <f>IFERROR(__xludf.DUMMYFUNCTION("IF(ISBETWEEN(B12031,60,69), ""Old"", IF(ISBETWEEN(B12031, 20, 29), ""Young"", ""Other""))"),"Other")</f>
        <v>Other</v>
      </c>
    </row>
    <row r="12032" hidden="1">
      <c r="A12032" s="40">
        <v>30294.0</v>
      </c>
      <c r="B12032" s="39">
        <f t="shared" si="1"/>
        <v>39</v>
      </c>
      <c r="C12032" s="39" t="str">
        <f>IFERROR(__xludf.DUMMYFUNCTION("IF(ISBETWEEN(B12032,60,69), ""Old"", IF(ISBETWEEN(B12032, 20, 29), ""Young"", ""Other""))"),"Other")</f>
        <v>Other</v>
      </c>
    </row>
    <row r="12033" hidden="1">
      <c r="A12033" s="40">
        <v>30295.0</v>
      </c>
      <c r="B12033" s="39">
        <f t="shared" si="1"/>
        <v>39</v>
      </c>
      <c r="C12033" s="39" t="str">
        <f>IFERROR(__xludf.DUMMYFUNCTION("IF(ISBETWEEN(B12033,60,69), ""Old"", IF(ISBETWEEN(B12033, 20, 29), ""Young"", ""Other""))"),"Other")</f>
        <v>Other</v>
      </c>
    </row>
    <row r="12034" hidden="1">
      <c r="A12034" s="40">
        <v>30296.0</v>
      </c>
      <c r="B12034" s="39">
        <f t="shared" si="1"/>
        <v>39</v>
      </c>
      <c r="C12034" s="39" t="str">
        <f>IFERROR(__xludf.DUMMYFUNCTION("IF(ISBETWEEN(B12034,60,69), ""Old"", IF(ISBETWEEN(B12034, 20, 29), ""Young"", ""Other""))"),"Other")</f>
        <v>Other</v>
      </c>
    </row>
    <row r="12035" hidden="1">
      <c r="A12035" s="40">
        <v>30297.0</v>
      </c>
      <c r="B12035" s="39">
        <f t="shared" si="1"/>
        <v>39</v>
      </c>
      <c r="C12035" s="39" t="str">
        <f>IFERROR(__xludf.DUMMYFUNCTION("IF(ISBETWEEN(B12035,60,69), ""Old"", IF(ISBETWEEN(B12035, 20, 29), ""Young"", ""Other""))"),"Other")</f>
        <v>Other</v>
      </c>
    </row>
    <row r="12036" hidden="1">
      <c r="A12036" s="40">
        <v>30298.0</v>
      </c>
      <c r="B12036" s="39">
        <f t="shared" si="1"/>
        <v>39</v>
      </c>
      <c r="C12036" s="39" t="str">
        <f>IFERROR(__xludf.DUMMYFUNCTION("IF(ISBETWEEN(B12036,60,69), ""Old"", IF(ISBETWEEN(B12036, 20, 29), ""Young"", ""Other""))"),"Other")</f>
        <v>Other</v>
      </c>
    </row>
    <row r="12037" hidden="1">
      <c r="A12037" s="40">
        <v>30299.0</v>
      </c>
      <c r="B12037" s="39">
        <f t="shared" si="1"/>
        <v>39</v>
      </c>
      <c r="C12037" s="39" t="str">
        <f>IFERROR(__xludf.DUMMYFUNCTION("IF(ISBETWEEN(B12037,60,69), ""Old"", IF(ISBETWEEN(B12037, 20, 29), ""Young"", ""Other""))"),"Other")</f>
        <v>Other</v>
      </c>
    </row>
    <row r="12038" hidden="1">
      <c r="A12038" s="40">
        <v>30300.0</v>
      </c>
      <c r="B12038" s="39">
        <f t="shared" si="1"/>
        <v>39</v>
      </c>
      <c r="C12038" s="39" t="str">
        <f>IFERROR(__xludf.DUMMYFUNCTION("IF(ISBETWEEN(B12038,60,69), ""Old"", IF(ISBETWEEN(B12038, 20, 29), ""Young"", ""Other""))"),"Other")</f>
        <v>Other</v>
      </c>
    </row>
    <row r="12039" hidden="1">
      <c r="A12039" s="40">
        <v>30301.0</v>
      </c>
      <c r="B12039" s="39">
        <f t="shared" si="1"/>
        <v>39</v>
      </c>
      <c r="C12039" s="39" t="str">
        <f>IFERROR(__xludf.DUMMYFUNCTION("IF(ISBETWEEN(B12039,60,69), ""Old"", IF(ISBETWEEN(B12039, 20, 29), ""Young"", ""Other""))"),"Other")</f>
        <v>Other</v>
      </c>
    </row>
    <row r="12040" hidden="1">
      <c r="A12040" s="40">
        <v>30302.0</v>
      </c>
      <c r="B12040" s="39">
        <f t="shared" si="1"/>
        <v>39</v>
      </c>
      <c r="C12040" s="39" t="str">
        <f>IFERROR(__xludf.DUMMYFUNCTION("IF(ISBETWEEN(B12040,60,69), ""Old"", IF(ISBETWEEN(B12040, 20, 29), ""Young"", ""Other""))"),"Other")</f>
        <v>Other</v>
      </c>
    </row>
    <row r="12041" hidden="1">
      <c r="A12041" s="40">
        <v>30303.0</v>
      </c>
      <c r="B12041" s="39">
        <f t="shared" si="1"/>
        <v>39</v>
      </c>
      <c r="C12041" s="39" t="str">
        <f>IFERROR(__xludf.DUMMYFUNCTION("IF(ISBETWEEN(B12041,60,69), ""Old"", IF(ISBETWEEN(B12041, 20, 29), ""Young"", ""Other""))"),"Other")</f>
        <v>Other</v>
      </c>
    </row>
    <row r="12042" hidden="1">
      <c r="A12042" s="40">
        <v>30304.0</v>
      </c>
      <c r="B12042" s="39">
        <f t="shared" si="1"/>
        <v>39</v>
      </c>
      <c r="C12042" s="39" t="str">
        <f>IFERROR(__xludf.DUMMYFUNCTION("IF(ISBETWEEN(B12042,60,69), ""Old"", IF(ISBETWEEN(B12042, 20, 29), ""Young"", ""Other""))"),"Other")</f>
        <v>Other</v>
      </c>
    </row>
    <row r="12043" hidden="1">
      <c r="A12043" s="40">
        <v>30305.0</v>
      </c>
      <c r="B12043" s="39">
        <f t="shared" si="1"/>
        <v>39</v>
      </c>
      <c r="C12043" s="39" t="str">
        <f>IFERROR(__xludf.DUMMYFUNCTION("IF(ISBETWEEN(B12043,60,69), ""Old"", IF(ISBETWEEN(B12043, 20, 29), ""Young"", ""Other""))"),"Other")</f>
        <v>Other</v>
      </c>
    </row>
    <row r="12044" hidden="1">
      <c r="A12044" s="40">
        <v>30306.0</v>
      </c>
      <c r="B12044" s="39">
        <f t="shared" si="1"/>
        <v>39</v>
      </c>
      <c r="C12044" s="39" t="str">
        <f>IFERROR(__xludf.DUMMYFUNCTION("IF(ISBETWEEN(B12044,60,69), ""Old"", IF(ISBETWEEN(B12044, 20, 29), ""Young"", ""Other""))"),"Other")</f>
        <v>Other</v>
      </c>
    </row>
    <row r="12045" hidden="1">
      <c r="A12045" s="40">
        <v>30307.0</v>
      </c>
      <c r="B12045" s="39">
        <f t="shared" si="1"/>
        <v>39</v>
      </c>
      <c r="C12045" s="39" t="str">
        <f>IFERROR(__xludf.DUMMYFUNCTION("IF(ISBETWEEN(B12045,60,69), ""Old"", IF(ISBETWEEN(B12045, 20, 29), ""Young"", ""Other""))"),"Other")</f>
        <v>Other</v>
      </c>
    </row>
    <row r="12046" hidden="1">
      <c r="A12046" s="40">
        <v>30308.0</v>
      </c>
      <c r="B12046" s="39">
        <f t="shared" si="1"/>
        <v>39</v>
      </c>
      <c r="C12046" s="39" t="str">
        <f>IFERROR(__xludf.DUMMYFUNCTION("IF(ISBETWEEN(B12046,60,69), ""Old"", IF(ISBETWEEN(B12046, 20, 29), ""Young"", ""Other""))"),"Other")</f>
        <v>Other</v>
      </c>
    </row>
    <row r="12047" hidden="1">
      <c r="A12047" s="40">
        <v>30309.0</v>
      </c>
      <c r="B12047" s="39">
        <f t="shared" si="1"/>
        <v>39</v>
      </c>
      <c r="C12047" s="39" t="str">
        <f>IFERROR(__xludf.DUMMYFUNCTION("IF(ISBETWEEN(B12047,60,69), ""Old"", IF(ISBETWEEN(B12047, 20, 29), ""Young"", ""Other""))"),"Other")</f>
        <v>Other</v>
      </c>
    </row>
    <row r="12048" hidden="1">
      <c r="A12048" s="40">
        <v>30310.0</v>
      </c>
      <c r="B12048" s="39">
        <f t="shared" si="1"/>
        <v>39</v>
      </c>
      <c r="C12048" s="39" t="str">
        <f>IFERROR(__xludf.DUMMYFUNCTION("IF(ISBETWEEN(B12048,60,69), ""Old"", IF(ISBETWEEN(B12048, 20, 29), ""Young"", ""Other""))"),"Other")</f>
        <v>Other</v>
      </c>
    </row>
    <row r="12049" hidden="1">
      <c r="A12049" s="40">
        <v>30311.0</v>
      </c>
      <c r="B12049" s="39">
        <f t="shared" si="1"/>
        <v>39</v>
      </c>
      <c r="C12049" s="39" t="str">
        <f>IFERROR(__xludf.DUMMYFUNCTION("IF(ISBETWEEN(B12049,60,69), ""Old"", IF(ISBETWEEN(B12049, 20, 29), ""Young"", ""Other""))"),"Other")</f>
        <v>Other</v>
      </c>
    </row>
    <row r="12050" hidden="1">
      <c r="A12050" s="40">
        <v>30312.0</v>
      </c>
      <c r="B12050" s="39">
        <f t="shared" si="1"/>
        <v>39</v>
      </c>
      <c r="C12050" s="39" t="str">
        <f>IFERROR(__xludf.DUMMYFUNCTION("IF(ISBETWEEN(B12050,60,69), ""Old"", IF(ISBETWEEN(B12050, 20, 29), ""Young"", ""Other""))"),"Other")</f>
        <v>Other</v>
      </c>
    </row>
    <row r="12051" hidden="1">
      <c r="A12051" s="40">
        <v>30313.0</v>
      </c>
      <c r="B12051" s="39">
        <f t="shared" si="1"/>
        <v>39</v>
      </c>
      <c r="C12051" s="39" t="str">
        <f>IFERROR(__xludf.DUMMYFUNCTION("IF(ISBETWEEN(B12051,60,69), ""Old"", IF(ISBETWEEN(B12051, 20, 29), ""Young"", ""Other""))"),"Other")</f>
        <v>Other</v>
      </c>
    </row>
    <row r="12052" hidden="1">
      <c r="A12052" s="40">
        <v>30314.0</v>
      </c>
      <c r="B12052" s="39">
        <f t="shared" si="1"/>
        <v>39</v>
      </c>
      <c r="C12052" s="39" t="str">
        <f>IFERROR(__xludf.DUMMYFUNCTION("IF(ISBETWEEN(B12052,60,69), ""Old"", IF(ISBETWEEN(B12052, 20, 29), ""Young"", ""Other""))"),"Other")</f>
        <v>Other</v>
      </c>
    </row>
    <row r="12053" hidden="1">
      <c r="A12053" s="40">
        <v>30315.0</v>
      </c>
      <c r="B12053" s="39">
        <f t="shared" si="1"/>
        <v>39</v>
      </c>
      <c r="C12053" s="39" t="str">
        <f>IFERROR(__xludf.DUMMYFUNCTION("IF(ISBETWEEN(B12053,60,69), ""Old"", IF(ISBETWEEN(B12053, 20, 29), ""Young"", ""Other""))"),"Other")</f>
        <v>Other</v>
      </c>
    </row>
    <row r="12054" hidden="1">
      <c r="A12054" s="40">
        <v>30316.0</v>
      </c>
      <c r="B12054" s="39">
        <f t="shared" si="1"/>
        <v>39</v>
      </c>
      <c r="C12054" s="39" t="str">
        <f>IFERROR(__xludf.DUMMYFUNCTION("IF(ISBETWEEN(B12054,60,69), ""Old"", IF(ISBETWEEN(B12054, 20, 29), ""Young"", ""Other""))"),"Other")</f>
        <v>Other</v>
      </c>
    </row>
    <row r="12055" hidden="1">
      <c r="A12055" s="40">
        <v>30317.0</v>
      </c>
      <c r="B12055" s="39">
        <f t="shared" si="1"/>
        <v>39</v>
      </c>
      <c r="C12055" s="39" t="str">
        <f>IFERROR(__xludf.DUMMYFUNCTION("IF(ISBETWEEN(B12055,60,69), ""Old"", IF(ISBETWEEN(B12055, 20, 29), ""Young"", ""Other""))"),"Other")</f>
        <v>Other</v>
      </c>
    </row>
    <row r="12056" hidden="1">
      <c r="A12056" s="40">
        <v>30318.0</v>
      </c>
      <c r="B12056" s="39">
        <f t="shared" si="1"/>
        <v>38</v>
      </c>
      <c r="C12056" s="39" t="str">
        <f>IFERROR(__xludf.DUMMYFUNCTION("IF(ISBETWEEN(B12056,60,69), ""Old"", IF(ISBETWEEN(B12056, 20, 29), ""Young"", ""Other""))"),"Other")</f>
        <v>Other</v>
      </c>
    </row>
    <row r="12057" hidden="1">
      <c r="A12057" s="40">
        <v>30319.0</v>
      </c>
      <c r="B12057" s="39">
        <f t="shared" si="1"/>
        <v>38</v>
      </c>
      <c r="C12057" s="39" t="str">
        <f>IFERROR(__xludf.DUMMYFUNCTION("IF(ISBETWEEN(B12057,60,69), ""Old"", IF(ISBETWEEN(B12057, 20, 29), ""Young"", ""Other""))"),"Other")</f>
        <v>Other</v>
      </c>
    </row>
    <row r="12058" hidden="1">
      <c r="A12058" s="40">
        <v>30320.0</v>
      </c>
      <c r="B12058" s="39">
        <f t="shared" si="1"/>
        <v>38</v>
      </c>
      <c r="C12058" s="39" t="str">
        <f>IFERROR(__xludf.DUMMYFUNCTION("IF(ISBETWEEN(B12058,60,69), ""Old"", IF(ISBETWEEN(B12058, 20, 29), ""Young"", ""Other""))"),"Other")</f>
        <v>Other</v>
      </c>
    </row>
    <row r="12059" hidden="1">
      <c r="A12059" s="40">
        <v>30321.0</v>
      </c>
      <c r="B12059" s="39">
        <f t="shared" si="1"/>
        <v>38</v>
      </c>
      <c r="C12059" s="39" t="str">
        <f>IFERROR(__xludf.DUMMYFUNCTION("IF(ISBETWEEN(B12059,60,69), ""Old"", IF(ISBETWEEN(B12059, 20, 29), ""Young"", ""Other""))"),"Other")</f>
        <v>Other</v>
      </c>
    </row>
    <row r="12060" hidden="1">
      <c r="A12060" s="40">
        <v>30322.0</v>
      </c>
      <c r="B12060" s="39">
        <f t="shared" si="1"/>
        <v>38</v>
      </c>
      <c r="C12060" s="39" t="str">
        <f>IFERROR(__xludf.DUMMYFUNCTION("IF(ISBETWEEN(B12060,60,69), ""Old"", IF(ISBETWEEN(B12060, 20, 29), ""Young"", ""Other""))"),"Other")</f>
        <v>Other</v>
      </c>
    </row>
    <row r="12061" hidden="1">
      <c r="A12061" s="40">
        <v>30323.0</v>
      </c>
      <c r="B12061" s="39">
        <f t="shared" si="1"/>
        <v>38</v>
      </c>
      <c r="C12061" s="39" t="str">
        <f>IFERROR(__xludf.DUMMYFUNCTION("IF(ISBETWEEN(B12061,60,69), ""Old"", IF(ISBETWEEN(B12061, 20, 29), ""Young"", ""Other""))"),"Other")</f>
        <v>Other</v>
      </c>
    </row>
    <row r="12062" hidden="1">
      <c r="A12062" s="40">
        <v>30324.0</v>
      </c>
      <c r="B12062" s="39">
        <f t="shared" si="1"/>
        <v>38</v>
      </c>
      <c r="C12062" s="39" t="str">
        <f>IFERROR(__xludf.DUMMYFUNCTION("IF(ISBETWEEN(B12062,60,69), ""Old"", IF(ISBETWEEN(B12062, 20, 29), ""Young"", ""Other""))"),"Other")</f>
        <v>Other</v>
      </c>
    </row>
    <row r="12063" hidden="1">
      <c r="A12063" s="40">
        <v>30325.0</v>
      </c>
      <c r="B12063" s="39">
        <f t="shared" si="1"/>
        <v>38</v>
      </c>
      <c r="C12063" s="39" t="str">
        <f>IFERROR(__xludf.DUMMYFUNCTION("IF(ISBETWEEN(B12063,60,69), ""Old"", IF(ISBETWEEN(B12063, 20, 29), ""Young"", ""Other""))"),"Other")</f>
        <v>Other</v>
      </c>
    </row>
    <row r="12064" hidden="1">
      <c r="A12064" s="40">
        <v>30326.0</v>
      </c>
      <c r="B12064" s="39">
        <f t="shared" si="1"/>
        <v>38</v>
      </c>
      <c r="C12064" s="39" t="str">
        <f>IFERROR(__xludf.DUMMYFUNCTION("IF(ISBETWEEN(B12064,60,69), ""Old"", IF(ISBETWEEN(B12064, 20, 29), ""Young"", ""Other""))"),"Other")</f>
        <v>Other</v>
      </c>
    </row>
    <row r="12065" hidden="1">
      <c r="A12065" s="40">
        <v>30327.0</v>
      </c>
      <c r="B12065" s="39">
        <f t="shared" si="1"/>
        <v>38</v>
      </c>
      <c r="C12065" s="39" t="str">
        <f>IFERROR(__xludf.DUMMYFUNCTION("IF(ISBETWEEN(B12065,60,69), ""Old"", IF(ISBETWEEN(B12065, 20, 29), ""Young"", ""Other""))"),"Other")</f>
        <v>Other</v>
      </c>
    </row>
    <row r="12066" hidden="1">
      <c r="A12066" s="40">
        <v>30328.0</v>
      </c>
      <c r="B12066" s="39">
        <f t="shared" si="1"/>
        <v>38</v>
      </c>
      <c r="C12066" s="39" t="str">
        <f>IFERROR(__xludf.DUMMYFUNCTION("IF(ISBETWEEN(B12066,60,69), ""Old"", IF(ISBETWEEN(B12066, 20, 29), ""Young"", ""Other""))"),"Other")</f>
        <v>Other</v>
      </c>
    </row>
    <row r="12067" hidden="1">
      <c r="A12067" s="40">
        <v>30329.0</v>
      </c>
      <c r="B12067" s="39">
        <f t="shared" si="1"/>
        <v>38</v>
      </c>
      <c r="C12067" s="39" t="str">
        <f>IFERROR(__xludf.DUMMYFUNCTION("IF(ISBETWEEN(B12067,60,69), ""Old"", IF(ISBETWEEN(B12067, 20, 29), ""Young"", ""Other""))"),"Other")</f>
        <v>Other</v>
      </c>
    </row>
    <row r="12068" hidden="1">
      <c r="A12068" s="40">
        <v>30330.0</v>
      </c>
      <c r="B12068" s="39">
        <f t="shared" si="1"/>
        <v>38</v>
      </c>
      <c r="C12068" s="39" t="str">
        <f>IFERROR(__xludf.DUMMYFUNCTION("IF(ISBETWEEN(B12068,60,69), ""Old"", IF(ISBETWEEN(B12068, 20, 29), ""Young"", ""Other""))"),"Other")</f>
        <v>Other</v>
      </c>
    </row>
    <row r="12069" hidden="1">
      <c r="A12069" s="40">
        <v>30331.0</v>
      </c>
      <c r="B12069" s="39">
        <f t="shared" si="1"/>
        <v>38</v>
      </c>
      <c r="C12069" s="39" t="str">
        <f>IFERROR(__xludf.DUMMYFUNCTION("IF(ISBETWEEN(B12069,60,69), ""Old"", IF(ISBETWEEN(B12069, 20, 29), ""Young"", ""Other""))"),"Other")</f>
        <v>Other</v>
      </c>
    </row>
    <row r="12070" hidden="1">
      <c r="A12070" s="40">
        <v>30332.0</v>
      </c>
      <c r="B12070" s="39">
        <f t="shared" si="1"/>
        <v>38</v>
      </c>
      <c r="C12070" s="39" t="str">
        <f>IFERROR(__xludf.DUMMYFUNCTION("IF(ISBETWEEN(B12070,60,69), ""Old"", IF(ISBETWEEN(B12070, 20, 29), ""Young"", ""Other""))"),"Other")</f>
        <v>Other</v>
      </c>
    </row>
    <row r="12071" hidden="1">
      <c r="A12071" s="40">
        <v>30333.0</v>
      </c>
      <c r="B12071" s="39">
        <f t="shared" si="1"/>
        <v>38</v>
      </c>
      <c r="C12071" s="39" t="str">
        <f>IFERROR(__xludf.DUMMYFUNCTION("IF(ISBETWEEN(B12071,60,69), ""Old"", IF(ISBETWEEN(B12071, 20, 29), ""Young"", ""Other""))"),"Other")</f>
        <v>Other</v>
      </c>
    </row>
    <row r="12072" hidden="1">
      <c r="A12072" s="40">
        <v>30334.0</v>
      </c>
      <c r="B12072" s="39">
        <f t="shared" si="1"/>
        <v>38</v>
      </c>
      <c r="C12072" s="39" t="str">
        <f>IFERROR(__xludf.DUMMYFUNCTION("IF(ISBETWEEN(B12072,60,69), ""Old"", IF(ISBETWEEN(B12072, 20, 29), ""Young"", ""Other""))"),"Other")</f>
        <v>Other</v>
      </c>
    </row>
    <row r="12073" hidden="1">
      <c r="A12073" s="40">
        <v>30335.0</v>
      </c>
      <c r="B12073" s="39">
        <f t="shared" si="1"/>
        <v>38</v>
      </c>
      <c r="C12073" s="39" t="str">
        <f>IFERROR(__xludf.DUMMYFUNCTION("IF(ISBETWEEN(B12073,60,69), ""Old"", IF(ISBETWEEN(B12073, 20, 29), ""Young"", ""Other""))"),"Other")</f>
        <v>Other</v>
      </c>
    </row>
    <row r="12074" hidden="1">
      <c r="A12074" s="40">
        <v>30336.0</v>
      </c>
      <c r="B12074" s="39">
        <f t="shared" si="1"/>
        <v>38</v>
      </c>
      <c r="C12074" s="39" t="str">
        <f>IFERROR(__xludf.DUMMYFUNCTION("IF(ISBETWEEN(B12074,60,69), ""Old"", IF(ISBETWEEN(B12074, 20, 29), ""Young"", ""Other""))"),"Other")</f>
        <v>Other</v>
      </c>
    </row>
    <row r="12075" hidden="1">
      <c r="A12075" s="40">
        <v>30337.0</v>
      </c>
      <c r="B12075" s="39">
        <f t="shared" si="1"/>
        <v>38</v>
      </c>
      <c r="C12075" s="39" t="str">
        <f>IFERROR(__xludf.DUMMYFUNCTION("IF(ISBETWEEN(B12075,60,69), ""Old"", IF(ISBETWEEN(B12075, 20, 29), ""Young"", ""Other""))"),"Other")</f>
        <v>Other</v>
      </c>
    </row>
    <row r="12076" hidden="1">
      <c r="A12076" s="40">
        <v>30338.0</v>
      </c>
      <c r="B12076" s="39">
        <f t="shared" si="1"/>
        <v>38</v>
      </c>
      <c r="C12076" s="39" t="str">
        <f>IFERROR(__xludf.DUMMYFUNCTION("IF(ISBETWEEN(B12076,60,69), ""Old"", IF(ISBETWEEN(B12076, 20, 29), ""Young"", ""Other""))"),"Other")</f>
        <v>Other</v>
      </c>
    </row>
    <row r="12077" hidden="1">
      <c r="A12077" s="40">
        <v>30339.0</v>
      </c>
      <c r="B12077" s="39">
        <f t="shared" si="1"/>
        <v>38</v>
      </c>
      <c r="C12077" s="39" t="str">
        <f>IFERROR(__xludf.DUMMYFUNCTION("IF(ISBETWEEN(B12077,60,69), ""Old"", IF(ISBETWEEN(B12077, 20, 29), ""Young"", ""Other""))"),"Other")</f>
        <v>Other</v>
      </c>
    </row>
    <row r="12078" hidden="1">
      <c r="A12078" s="40">
        <v>30340.0</v>
      </c>
      <c r="B12078" s="39">
        <f t="shared" si="1"/>
        <v>38</v>
      </c>
      <c r="C12078" s="39" t="str">
        <f>IFERROR(__xludf.DUMMYFUNCTION("IF(ISBETWEEN(B12078,60,69), ""Old"", IF(ISBETWEEN(B12078, 20, 29), ""Young"", ""Other""))"),"Other")</f>
        <v>Other</v>
      </c>
    </row>
    <row r="12079" hidden="1">
      <c r="A12079" s="40">
        <v>30341.0</v>
      </c>
      <c r="B12079" s="39">
        <f t="shared" si="1"/>
        <v>38</v>
      </c>
      <c r="C12079" s="39" t="str">
        <f>IFERROR(__xludf.DUMMYFUNCTION("IF(ISBETWEEN(B12079,60,69), ""Old"", IF(ISBETWEEN(B12079, 20, 29), ""Young"", ""Other""))"),"Other")</f>
        <v>Other</v>
      </c>
    </row>
    <row r="12080" hidden="1">
      <c r="A12080" s="40">
        <v>30342.0</v>
      </c>
      <c r="B12080" s="39">
        <f t="shared" si="1"/>
        <v>38</v>
      </c>
      <c r="C12080" s="39" t="str">
        <f>IFERROR(__xludf.DUMMYFUNCTION("IF(ISBETWEEN(B12080,60,69), ""Old"", IF(ISBETWEEN(B12080, 20, 29), ""Young"", ""Other""))"),"Other")</f>
        <v>Other</v>
      </c>
    </row>
    <row r="12081" hidden="1">
      <c r="A12081" s="40">
        <v>30343.0</v>
      </c>
      <c r="B12081" s="39">
        <f t="shared" si="1"/>
        <v>38</v>
      </c>
      <c r="C12081" s="39" t="str">
        <f>IFERROR(__xludf.DUMMYFUNCTION("IF(ISBETWEEN(B12081,60,69), ""Old"", IF(ISBETWEEN(B12081, 20, 29), ""Young"", ""Other""))"),"Other")</f>
        <v>Other</v>
      </c>
    </row>
    <row r="12082" hidden="1">
      <c r="A12082" s="40">
        <v>30344.0</v>
      </c>
      <c r="B12082" s="39">
        <f t="shared" si="1"/>
        <v>38</v>
      </c>
      <c r="C12082" s="39" t="str">
        <f>IFERROR(__xludf.DUMMYFUNCTION("IF(ISBETWEEN(B12082,60,69), ""Old"", IF(ISBETWEEN(B12082, 20, 29), ""Young"", ""Other""))"),"Other")</f>
        <v>Other</v>
      </c>
    </row>
    <row r="12083" hidden="1">
      <c r="A12083" s="40">
        <v>30345.0</v>
      </c>
      <c r="B12083" s="39">
        <f t="shared" si="1"/>
        <v>38</v>
      </c>
      <c r="C12083" s="39" t="str">
        <f>IFERROR(__xludf.DUMMYFUNCTION("IF(ISBETWEEN(B12083,60,69), ""Old"", IF(ISBETWEEN(B12083, 20, 29), ""Young"", ""Other""))"),"Other")</f>
        <v>Other</v>
      </c>
    </row>
    <row r="12084" hidden="1">
      <c r="A12084" s="40">
        <v>30346.0</v>
      </c>
      <c r="B12084" s="39">
        <f t="shared" si="1"/>
        <v>38</v>
      </c>
      <c r="C12084" s="39" t="str">
        <f>IFERROR(__xludf.DUMMYFUNCTION("IF(ISBETWEEN(B12084,60,69), ""Old"", IF(ISBETWEEN(B12084, 20, 29), ""Young"", ""Other""))"),"Other")</f>
        <v>Other</v>
      </c>
    </row>
    <row r="12085" hidden="1">
      <c r="A12085" s="40">
        <v>30347.0</v>
      </c>
      <c r="B12085" s="39">
        <f t="shared" si="1"/>
        <v>38</v>
      </c>
      <c r="C12085" s="39" t="str">
        <f>IFERROR(__xludf.DUMMYFUNCTION("IF(ISBETWEEN(B12085,60,69), ""Old"", IF(ISBETWEEN(B12085, 20, 29), ""Young"", ""Other""))"),"Other")</f>
        <v>Other</v>
      </c>
    </row>
    <row r="12086" hidden="1">
      <c r="A12086" s="40">
        <v>30348.0</v>
      </c>
      <c r="B12086" s="39">
        <f t="shared" si="1"/>
        <v>38</v>
      </c>
      <c r="C12086" s="39" t="str">
        <f>IFERROR(__xludf.DUMMYFUNCTION("IF(ISBETWEEN(B12086,60,69), ""Old"", IF(ISBETWEEN(B12086, 20, 29), ""Young"", ""Other""))"),"Other")</f>
        <v>Other</v>
      </c>
    </row>
    <row r="12087" hidden="1">
      <c r="A12087" s="40">
        <v>30349.0</v>
      </c>
      <c r="B12087" s="39">
        <f t="shared" si="1"/>
        <v>38</v>
      </c>
      <c r="C12087" s="39" t="str">
        <f>IFERROR(__xludf.DUMMYFUNCTION("IF(ISBETWEEN(B12087,60,69), ""Old"", IF(ISBETWEEN(B12087, 20, 29), ""Young"", ""Other""))"),"Other")</f>
        <v>Other</v>
      </c>
    </row>
    <row r="12088" hidden="1">
      <c r="A12088" s="40">
        <v>30350.0</v>
      </c>
      <c r="B12088" s="39">
        <f t="shared" si="1"/>
        <v>38</v>
      </c>
      <c r="C12088" s="39" t="str">
        <f>IFERROR(__xludf.DUMMYFUNCTION("IF(ISBETWEEN(B12088,60,69), ""Old"", IF(ISBETWEEN(B12088, 20, 29), ""Young"", ""Other""))"),"Other")</f>
        <v>Other</v>
      </c>
    </row>
    <row r="12089" hidden="1">
      <c r="A12089" s="40">
        <v>30351.0</v>
      </c>
      <c r="B12089" s="39">
        <f t="shared" si="1"/>
        <v>38</v>
      </c>
      <c r="C12089" s="39" t="str">
        <f>IFERROR(__xludf.DUMMYFUNCTION("IF(ISBETWEEN(B12089,60,69), ""Old"", IF(ISBETWEEN(B12089, 20, 29), ""Young"", ""Other""))"),"Other")</f>
        <v>Other</v>
      </c>
    </row>
    <row r="12090" hidden="1">
      <c r="A12090" s="40">
        <v>30352.0</v>
      </c>
      <c r="B12090" s="39">
        <f t="shared" si="1"/>
        <v>38</v>
      </c>
      <c r="C12090" s="39" t="str">
        <f>IFERROR(__xludf.DUMMYFUNCTION("IF(ISBETWEEN(B12090,60,69), ""Old"", IF(ISBETWEEN(B12090, 20, 29), ""Young"", ""Other""))"),"Other")</f>
        <v>Other</v>
      </c>
    </row>
    <row r="12091" hidden="1">
      <c r="A12091" s="40">
        <v>30353.0</v>
      </c>
      <c r="B12091" s="39">
        <f t="shared" si="1"/>
        <v>38</v>
      </c>
      <c r="C12091" s="39" t="str">
        <f>IFERROR(__xludf.DUMMYFUNCTION("IF(ISBETWEEN(B12091,60,69), ""Old"", IF(ISBETWEEN(B12091, 20, 29), ""Young"", ""Other""))"),"Other")</f>
        <v>Other</v>
      </c>
    </row>
    <row r="12092" hidden="1">
      <c r="A12092" s="40">
        <v>30354.0</v>
      </c>
      <c r="B12092" s="39">
        <f t="shared" si="1"/>
        <v>38</v>
      </c>
      <c r="C12092" s="39" t="str">
        <f>IFERROR(__xludf.DUMMYFUNCTION("IF(ISBETWEEN(B12092,60,69), ""Old"", IF(ISBETWEEN(B12092, 20, 29), ""Young"", ""Other""))"),"Other")</f>
        <v>Other</v>
      </c>
    </row>
    <row r="12093" hidden="1">
      <c r="A12093" s="40">
        <v>30355.0</v>
      </c>
      <c r="B12093" s="39">
        <f t="shared" si="1"/>
        <v>38</v>
      </c>
      <c r="C12093" s="39" t="str">
        <f>IFERROR(__xludf.DUMMYFUNCTION("IF(ISBETWEEN(B12093,60,69), ""Old"", IF(ISBETWEEN(B12093, 20, 29), ""Young"", ""Other""))"),"Other")</f>
        <v>Other</v>
      </c>
    </row>
    <row r="12094" hidden="1">
      <c r="A12094" s="40">
        <v>30356.0</v>
      </c>
      <c r="B12094" s="39">
        <f t="shared" si="1"/>
        <v>38</v>
      </c>
      <c r="C12094" s="39" t="str">
        <f>IFERROR(__xludf.DUMMYFUNCTION("IF(ISBETWEEN(B12094,60,69), ""Old"", IF(ISBETWEEN(B12094, 20, 29), ""Young"", ""Other""))"),"Other")</f>
        <v>Other</v>
      </c>
    </row>
    <row r="12095" hidden="1">
      <c r="A12095" s="40">
        <v>30357.0</v>
      </c>
      <c r="B12095" s="39">
        <f t="shared" si="1"/>
        <v>38</v>
      </c>
      <c r="C12095" s="39" t="str">
        <f>IFERROR(__xludf.DUMMYFUNCTION("IF(ISBETWEEN(B12095,60,69), ""Old"", IF(ISBETWEEN(B12095, 20, 29), ""Young"", ""Other""))"),"Other")</f>
        <v>Other</v>
      </c>
    </row>
    <row r="12096" hidden="1">
      <c r="A12096" s="40">
        <v>30358.0</v>
      </c>
      <c r="B12096" s="39">
        <f t="shared" si="1"/>
        <v>38</v>
      </c>
      <c r="C12096" s="39" t="str">
        <f>IFERROR(__xludf.DUMMYFUNCTION("IF(ISBETWEEN(B12096,60,69), ""Old"", IF(ISBETWEEN(B12096, 20, 29), ""Young"", ""Other""))"),"Other")</f>
        <v>Other</v>
      </c>
    </row>
    <row r="12097" hidden="1">
      <c r="A12097" s="40">
        <v>30359.0</v>
      </c>
      <c r="B12097" s="39">
        <f t="shared" si="1"/>
        <v>38</v>
      </c>
      <c r="C12097" s="39" t="str">
        <f>IFERROR(__xludf.DUMMYFUNCTION("IF(ISBETWEEN(B12097,60,69), ""Old"", IF(ISBETWEEN(B12097, 20, 29), ""Young"", ""Other""))"),"Other")</f>
        <v>Other</v>
      </c>
    </row>
    <row r="12098" hidden="1">
      <c r="A12098" s="40">
        <v>30360.0</v>
      </c>
      <c r="B12098" s="39">
        <f t="shared" si="1"/>
        <v>38</v>
      </c>
      <c r="C12098" s="39" t="str">
        <f>IFERROR(__xludf.DUMMYFUNCTION("IF(ISBETWEEN(B12098,60,69), ""Old"", IF(ISBETWEEN(B12098, 20, 29), ""Young"", ""Other""))"),"Other")</f>
        <v>Other</v>
      </c>
    </row>
    <row r="12099" hidden="1">
      <c r="A12099" s="40">
        <v>30361.0</v>
      </c>
      <c r="B12099" s="39">
        <f t="shared" si="1"/>
        <v>38</v>
      </c>
      <c r="C12099" s="39" t="str">
        <f>IFERROR(__xludf.DUMMYFUNCTION("IF(ISBETWEEN(B12099,60,69), ""Old"", IF(ISBETWEEN(B12099, 20, 29), ""Young"", ""Other""))"),"Other")</f>
        <v>Other</v>
      </c>
    </row>
    <row r="12100" hidden="1">
      <c r="A12100" s="40">
        <v>30362.0</v>
      </c>
      <c r="B12100" s="39">
        <f t="shared" si="1"/>
        <v>38</v>
      </c>
      <c r="C12100" s="39" t="str">
        <f>IFERROR(__xludf.DUMMYFUNCTION("IF(ISBETWEEN(B12100,60,69), ""Old"", IF(ISBETWEEN(B12100, 20, 29), ""Young"", ""Other""))"),"Other")</f>
        <v>Other</v>
      </c>
    </row>
    <row r="12101" hidden="1">
      <c r="A12101" s="40">
        <v>30363.0</v>
      </c>
      <c r="B12101" s="39">
        <f t="shared" si="1"/>
        <v>38</v>
      </c>
      <c r="C12101" s="39" t="str">
        <f>IFERROR(__xludf.DUMMYFUNCTION("IF(ISBETWEEN(B12101,60,69), ""Old"", IF(ISBETWEEN(B12101, 20, 29), ""Young"", ""Other""))"),"Other")</f>
        <v>Other</v>
      </c>
    </row>
    <row r="12102" hidden="1">
      <c r="A12102" s="40">
        <v>30364.0</v>
      </c>
      <c r="B12102" s="39">
        <f t="shared" si="1"/>
        <v>38</v>
      </c>
      <c r="C12102" s="39" t="str">
        <f>IFERROR(__xludf.DUMMYFUNCTION("IF(ISBETWEEN(B12102,60,69), ""Old"", IF(ISBETWEEN(B12102, 20, 29), ""Young"", ""Other""))"),"Other")</f>
        <v>Other</v>
      </c>
    </row>
    <row r="12103" hidden="1">
      <c r="A12103" s="40">
        <v>30365.0</v>
      </c>
      <c r="B12103" s="39">
        <f t="shared" si="1"/>
        <v>38</v>
      </c>
      <c r="C12103" s="39" t="str">
        <f>IFERROR(__xludf.DUMMYFUNCTION("IF(ISBETWEEN(B12103,60,69), ""Old"", IF(ISBETWEEN(B12103, 20, 29), ""Young"", ""Other""))"),"Other")</f>
        <v>Other</v>
      </c>
    </row>
    <row r="12104" hidden="1">
      <c r="A12104" s="40">
        <v>30366.0</v>
      </c>
      <c r="B12104" s="39">
        <f t="shared" si="1"/>
        <v>38</v>
      </c>
      <c r="C12104" s="39" t="str">
        <f>IFERROR(__xludf.DUMMYFUNCTION("IF(ISBETWEEN(B12104,60,69), ""Old"", IF(ISBETWEEN(B12104, 20, 29), ""Young"", ""Other""))"),"Other")</f>
        <v>Other</v>
      </c>
    </row>
    <row r="12105" hidden="1">
      <c r="A12105" s="40">
        <v>30367.0</v>
      </c>
      <c r="B12105" s="39">
        <f t="shared" si="1"/>
        <v>38</v>
      </c>
      <c r="C12105" s="39" t="str">
        <f>IFERROR(__xludf.DUMMYFUNCTION("IF(ISBETWEEN(B12105,60,69), ""Old"", IF(ISBETWEEN(B12105, 20, 29), ""Young"", ""Other""))"),"Other")</f>
        <v>Other</v>
      </c>
    </row>
    <row r="12106" hidden="1">
      <c r="A12106" s="40">
        <v>30368.0</v>
      </c>
      <c r="B12106" s="39">
        <f t="shared" si="1"/>
        <v>38</v>
      </c>
      <c r="C12106" s="39" t="str">
        <f>IFERROR(__xludf.DUMMYFUNCTION("IF(ISBETWEEN(B12106,60,69), ""Old"", IF(ISBETWEEN(B12106, 20, 29), ""Young"", ""Other""))"),"Other")</f>
        <v>Other</v>
      </c>
    </row>
    <row r="12107" hidden="1">
      <c r="A12107" s="40">
        <v>30369.0</v>
      </c>
      <c r="B12107" s="39">
        <f t="shared" si="1"/>
        <v>38</v>
      </c>
      <c r="C12107" s="39" t="str">
        <f>IFERROR(__xludf.DUMMYFUNCTION("IF(ISBETWEEN(B12107,60,69), ""Old"", IF(ISBETWEEN(B12107, 20, 29), ""Young"", ""Other""))"),"Other")</f>
        <v>Other</v>
      </c>
    </row>
    <row r="12108" hidden="1">
      <c r="A12108" s="40">
        <v>30370.0</v>
      </c>
      <c r="B12108" s="39">
        <f t="shared" si="1"/>
        <v>38</v>
      </c>
      <c r="C12108" s="39" t="str">
        <f>IFERROR(__xludf.DUMMYFUNCTION("IF(ISBETWEEN(B12108,60,69), ""Old"", IF(ISBETWEEN(B12108, 20, 29), ""Young"", ""Other""))"),"Other")</f>
        <v>Other</v>
      </c>
    </row>
    <row r="12109" hidden="1">
      <c r="A12109" s="40">
        <v>30371.0</v>
      </c>
      <c r="B12109" s="39">
        <f t="shared" si="1"/>
        <v>38</v>
      </c>
      <c r="C12109" s="39" t="str">
        <f>IFERROR(__xludf.DUMMYFUNCTION("IF(ISBETWEEN(B12109,60,69), ""Old"", IF(ISBETWEEN(B12109, 20, 29), ""Young"", ""Other""))"),"Other")</f>
        <v>Other</v>
      </c>
    </row>
    <row r="12110" hidden="1">
      <c r="A12110" s="40">
        <v>30372.0</v>
      </c>
      <c r="B12110" s="39">
        <f t="shared" si="1"/>
        <v>38</v>
      </c>
      <c r="C12110" s="39" t="str">
        <f>IFERROR(__xludf.DUMMYFUNCTION("IF(ISBETWEEN(B12110,60,69), ""Old"", IF(ISBETWEEN(B12110, 20, 29), ""Young"", ""Other""))"),"Other")</f>
        <v>Other</v>
      </c>
    </row>
    <row r="12111" hidden="1">
      <c r="A12111" s="40">
        <v>30373.0</v>
      </c>
      <c r="B12111" s="39">
        <f t="shared" si="1"/>
        <v>38</v>
      </c>
      <c r="C12111" s="39" t="str">
        <f>IFERROR(__xludf.DUMMYFUNCTION("IF(ISBETWEEN(B12111,60,69), ""Old"", IF(ISBETWEEN(B12111, 20, 29), ""Young"", ""Other""))"),"Other")</f>
        <v>Other</v>
      </c>
    </row>
    <row r="12112" hidden="1">
      <c r="A12112" s="40">
        <v>30374.0</v>
      </c>
      <c r="B12112" s="39">
        <f t="shared" si="1"/>
        <v>38</v>
      </c>
      <c r="C12112" s="39" t="str">
        <f>IFERROR(__xludf.DUMMYFUNCTION("IF(ISBETWEEN(B12112,60,69), ""Old"", IF(ISBETWEEN(B12112, 20, 29), ""Young"", ""Other""))"),"Other")</f>
        <v>Other</v>
      </c>
    </row>
    <row r="12113" hidden="1">
      <c r="A12113" s="40">
        <v>30375.0</v>
      </c>
      <c r="B12113" s="39">
        <f t="shared" si="1"/>
        <v>38</v>
      </c>
      <c r="C12113" s="39" t="str">
        <f>IFERROR(__xludf.DUMMYFUNCTION("IF(ISBETWEEN(B12113,60,69), ""Old"", IF(ISBETWEEN(B12113, 20, 29), ""Young"", ""Other""))"),"Other")</f>
        <v>Other</v>
      </c>
    </row>
    <row r="12114" hidden="1">
      <c r="A12114" s="40">
        <v>30376.0</v>
      </c>
      <c r="B12114" s="39">
        <f t="shared" si="1"/>
        <v>38</v>
      </c>
      <c r="C12114" s="39" t="str">
        <f>IFERROR(__xludf.DUMMYFUNCTION("IF(ISBETWEEN(B12114,60,69), ""Old"", IF(ISBETWEEN(B12114, 20, 29), ""Young"", ""Other""))"),"Other")</f>
        <v>Other</v>
      </c>
    </row>
    <row r="12115" hidden="1">
      <c r="A12115" s="40">
        <v>30377.0</v>
      </c>
      <c r="B12115" s="39">
        <f t="shared" si="1"/>
        <v>38</v>
      </c>
      <c r="C12115" s="39" t="str">
        <f>IFERROR(__xludf.DUMMYFUNCTION("IF(ISBETWEEN(B12115,60,69), ""Old"", IF(ISBETWEEN(B12115, 20, 29), ""Young"", ""Other""))"),"Other")</f>
        <v>Other</v>
      </c>
    </row>
    <row r="12116" hidden="1">
      <c r="A12116" s="40">
        <v>30378.0</v>
      </c>
      <c r="B12116" s="39">
        <f t="shared" si="1"/>
        <v>38</v>
      </c>
      <c r="C12116" s="39" t="str">
        <f>IFERROR(__xludf.DUMMYFUNCTION("IF(ISBETWEEN(B12116,60,69), ""Old"", IF(ISBETWEEN(B12116, 20, 29), ""Young"", ""Other""))"),"Other")</f>
        <v>Other</v>
      </c>
    </row>
    <row r="12117" hidden="1">
      <c r="A12117" s="40">
        <v>30379.0</v>
      </c>
      <c r="B12117" s="39">
        <f t="shared" si="1"/>
        <v>38</v>
      </c>
      <c r="C12117" s="39" t="str">
        <f>IFERROR(__xludf.DUMMYFUNCTION("IF(ISBETWEEN(B12117,60,69), ""Old"", IF(ISBETWEEN(B12117, 20, 29), ""Young"", ""Other""))"),"Other")</f>
        <v>Other</v>
      </c>
    </row>
    <row r="12118" hidden="1">
      <c r="A12118" s="40">
        <v>30380.0</v>
      </c>
      <c r="B12118" s="39">
        <f t="shared" si="1"/>
        <v>38</v>
      </c>
      <c r="C12118" s="39" t="str">
        <f>IFERROR(__xludf.DUMMYFUNCTION("IF(ISBETWEEN(B12118,60,69), ""Old"", IF(ISBETWEEN(B12118, 20, 29), ""Young"", ""Other""))"),"Other")</f>
        <v>Other</v>
      </c>
    </row>
    <row r="12119" hidden="1">
      <c r="A12119" s="40">
        <v>30381.0</v>
      </c>
      <c r="B12119" s="39">
        <f t="shared" si="1"/>
        <v>38</v>
      </c>
      <c r="C12119" s="39" t="str">
        <f>IFERROR(__xludf.DUMMYFUNCTION("IF(ISBETWEEN(B12119,60,69), ""Old"", IF(ISBETWEEN(B12119, 20, 29), ""Young"", ""Other""))"),"Other")</f>
        <v>Other</v>
      </c>
    </row>
    <row r="12120" hidden="1">
      <c r="A12120" s="40">
        <v>30382.0</v>
      </c>
      <c r="B12120" s="39">
        <f t="shared" si="1"/>
        <v>38</v>
      </c>
      <c r="C12120" s="39" t="str">
        <f>IFERROR(__xludf.DUMMYFUNCTION("IF(ISBETWEEN(B12120,60,69), ""Old"", IF(ISBETWEEN(B12120, 20, 29), ""Young"", ""Other""))"),"Other")</f>
        <v>Other</v>
      </c>
    </row>
    <row r="12121" hidden="1">
      <c r="A12121" s="40">
        <v>30383.0</v>
      </c>
      <c r="B12121" s="39">
        <f t="shared" si="1"/>
        <v>38</v>
      </c>
      <c r="C12121" s="39" t="str">
        <f>IFERROR(__xludf.DUMMYFUNCTION("IF(ISBETWEEN(B12121,60,69), ""Old"", IF(ISBETWEEN(B12121, 20, 29), ""Young"", ""Other""))"),"Other")</f>
        <v>Other</v>
      </c>
    </row>
    <row r="12122" hidden="1">
      <c r="A12122" s="40">
        <v>30384.0</v>
      </c>
      <c r="B12122" s="39">
        <f t="shared" si="1"/>
        <v>38</v>
      </c>
      <c r="C12122" s="39" t="str">
        <f>IFERROR(__xludf.DUMMYFUNCTION("IF(ISBETWEEN(B12122,60,69), ""Old"", IF(ISBETWEEN(B12122, 20, 29), ""Young"", ""Other""))"),"Other")</f>
        <v>Other</v>
      </c>
    </row>
    <row r="12123" hidden="1">
      <c r="A12123" s="40">
        <v>30385.0</v>
      </c>
      <c r="B12123" s="39">
        <f t="shared" si="1"/>
        <v>38</v>
      </c>
      <c r="C12123" s="39" t="str">
        <f>IFERROR(__xludf.DUMMYFUNCTION("IF(ISBETWEEN(B12123,60,69), ""Old"", IF(ISBETWEEN(B12123, 20, 29), ""Young"", ""Other""))"),"Other")</f>
        <v>Other</v>
      </c>
    </row>
    <row r="12124" hidden="1">
      <c r="A12124" s="40">
        <v>30386.0</v>
      </c>
      <c r="B12124" s="39">
        <f t="shared" si="1"/>
        <v>38</v>
      </c>
      <c r="C12124" s="39" t="str">
        <f>IFERROR(__xludf.DUMMYFUNCTION("IF(ISBETWEEN(B12124,60,69), ""Old"", IF(ISBETWEEN(B12124, 20, 29), ""Young"", ""Other""))"),"Other")</f>
        <v>Other</v>
      </c>
    </row>
    <row r="12125" hidden="1">
      <c r="A12125" s="40">
        <v>30387.0</v>
      </c>
      <c r="B12125" s="39">
        <f t="shared" si="1"/>
        <v>38</v>
      </c>
      <c r="C12125" s="39" t="str">
        <f>IFERROR(__xludf.DUMMYFUNCTION("IF(ISBETWEEN(B12125,60,69), ""Old"", IF(ISBETWEEN(B12125, 20, 29), ""Young"", ""Other""))"),"Other")</f>
        <v>Other</v>
      </c>
    </row>
    <row r="12126" hidden="1">
      <c r="A12126" s="40">
        <v>30388.0</v>
      </c>
      <c r="B12126" s="39">
        <f t="shared" si="1"/>
        <v>38</v>
      </c>
      <c r="C12126" s="39" t="str">
        <f>IFERROR(__xludf.DUMMYFUNCTION("IF(ISBETWEEN(B12126,60,69), ""Old"", IF(ISBETWEEN(B12126, 20, 29), ""Young"", ""Other""))"),"Other")</f>
        <v>Other</v>
      </c>
    </row>
    <row r="12127" hidden="1">
      <c r="A12127" s="40">
        <v>30389.0</v>
      </c>
      <c r="B12127" s="39">
        <f t="shared" si="1"/>
        <v>38</v>
      </c>
      <c r="C12127" s="39" t="str">
        <f>IFERROR(__xludf.DUMMYFUNCTION("IF(ISBETWEEN(B12127,60,69), ""Old"", IF(ISBETWEEN(B12127, 20, 29), ""Young"", ""Other""))"),"Other")</f>
        <v>Other</v>
      </c>
    </row>
    <row r="12128" hidden="1">
      <c r="A12128" s="40">
        <v>30390.0</v>
      </c>
      <c r="B12128" s="39">
        <f t="shared" si="1"/>
        <v>38</v>
      </c>
      <c r="C12128" s="39" t="str">
        <f>IFERROR(__xludf.DUMMYFUNCTION("IF(ISBETWEEN(B12128,60,69), ""Old"", IF(ISBETWEEN(B12128, 20, 29), ""Young"", ""Other""))"),"Other")</f>
        <v>Other</v>
      </c>
    </row>
    <row r="12129" hidden="1">
      <c r="A12129" s="40">
        <v>30391.0</v>
      </c>
      <c r="B12129" s="39">
        <f t="shared" si="1"/>
        <v>38</v>
      </c>
      <c r="C12129" s="39" t="str">
        <f>IFERROR(__xludf.DUMMYFUNCTION("IF(ISBETWEEN(B12129,60,69), ""Old"", IF(ISBETWEEN(B12129, 20, 29), ""Young"", ""Other""))"),"Other")</f>
        <v>Other</v>
      </c>
    </row>
    <row r="12130" hidden="1">
      <c r="A12130" s="40">
        <v>30392.0</v>
      </c>
      <c r="B12130" s="39">
        <f t="shared" si="1"/>
        <v>38</v>
      </c>
      <c r="C12130" s="39" t="str">
        <f>IFERROR(__xludf.DUMMYFUNCTION("IF(ISBETWEEN(B12130,60,69), ""Old"", IF(ISBETWEEN(B12130, 20, 29), ""Young"", ""Other""))"),"Other")</f>
        <v>Other</v>
      </c>
    </row>
    <row r="12131" hidden="1">
      <c r="A12131" s="40">
        <v>30393.0</v>
      </c>
      <c r="B12131" s="39">
        <f t="shared" si="1"/>
        <v>38</v>
      </c>
      <c r="C12131" s="39" t="str">
        <f>IFERROR(__xludf.DUMMYFUNCTION("IF(ISBETWEEN(B12131,60,69), ""Old"", IF(ISBETWEEN(B12131, 20, 29), ""Young"", ""Other""))"),"Other")</f>
        <v>Other</v>
      </c>
    </row>
    <row r="12132" hidden="1">
      <c r="A12132" s="40">
        <v>30394.0</v>
      </c>
      <c r="B12132" s="39">
        <f t="shared" si="1"/>
        <v>38</v>
      </c>
      <c r="C12132" s="39" t="str">
        <f>IFERROR(__xludf.DUMMYFUNCTION("IF(ISBETWEEN(B12132,60,69), ""Old"", IF(ISBETWEEN(B12132, 20, 29), ""Young"", ""Other""))"),"Other")</f>
        <v>Other</v>
      </c>
    </row>
    <row r="12133" hidden="1">
      <c r="A12133" s="40">
        <v>30395.0</v>
      </c>
      <c r="B12133" s="39">
        <f t="shared" si="1"/>
        <v>38</v>
      </c>
      <c r="C12133" s="39" t="str">
        <f>IFERROR(__xludf.DUMMYFUNCTION("IF(ISBETWEEN(B12133,60,69), ""Old"", IF(ISBETWEEN(B12133, 20, 29), ""Young"", ""Other""))"),"Other")</f>
        <v>Other</v>
      </c>
    </row>
    <row r="12134" hidden="1">
      <c r="A12134" s="40">
        <v>30396.0</v>
      </c>
      <c r="B12134" s="39">
        <f t="shared" si="1"/>
        <v>38</v>
      </c>
      <c r="C12134" s="39" t="str">
        <f>IFERROR(__xludf.DUMMYFUNCTION("IF(ISBETWEEN(B12134,60,69), ""Old"", IF(ISBETWEEN(B12134, 20, 29), ""Young"", ""Other""))"),"Other")</f>
        <v>Other</v>
      </c>
    </row>
    <row r="12135" hidden="1">
      <c r="A12135" s="40">
        <v>30397.0</v>
      </c>
      <c r="B12135" s="39">
        <f t="shared" si="1"/>
        <v>38</v>
      </c>
      <c r="C12135" s="39" t="str">
        <f>IFERROR(__xludf.DUMMYFUNCTION("IF(ISBETWEEN(B12135,60,69), ""Old"", IF(ISBETWEEN(B12135, 20, 29), ""Young"", ""Other""))"),"Other")</f>
        <v>Other</v>
      </c>
    </row>
    <row r="12136" hidden="1">
      <c r="A12136" s="40">
        <v>30398.0</v>
      </c>
      <c r="B12136" s="39">
        <f t="shared" si="1"/>
        <v>38</v>
      </c>
      <c r="C12136" s="39" t="str">
        <f>IFERROR(__xludf.DUMMYFUNCTION("IF(ISBETWEEN(B12136,60,69), ""Old"", IF(ISBETWEEN(B12136, 20, 29), ""Young"", ""Other""))"),"Other")</f>
        <v>Other</v>
      </c>
    </row>
    <row r="12137" hidden="1">
      <c r="A12137" s="40">
        <v>30399.0</v>
      </c>
      <c r="B12137" s="39">
        <f t="shared" si="1"/>
        <v>38</v>
      </c>
      <c r="C12137" s="39" t="str">
        <f>IFERROR(__xludf.DUMMYFUNCTION("IF(ISBETWEEN(B12137,60,69), ""Old"", IF(ISBETWEEN(B12137, 20, 29), ""Young"", ""Other""))"),"Other")</f>
        <v>Other</v>
      </c>
    </row>
    <row r="12138" hidden="1">
      <c r="A12138" s="40">
        <v>30400.0</v>
      </c>
      <c r="B12138" s="39">
        <f t="shared" si="1"/>
        <v>38</v>
      </c>
      <c r="C12138" s="39" t="str">
        <f>IFERROR(__xludf.DUMMYFUNCTION("IF(ISBETWEEN(B12138,60,69), ""Old"", IF(ISBETWEEN(B12138, 20, 29), ""Young"", ""Other""))"),"Other")</f>
        <v>Other</v>
      </c>
    </row>
    <row r="12139" hidden="1">
      <c r="A12139" s="40">
        <v>30401.0</v>
      </c>
      <c r="B12139" s="39">
        <f t="shared" si="1"/>
        <v>38</v>
      </c>
      <c r="C12139" s="39" t="str">
        <f>IFERROR(__xludf.DUMMYFUNCTION("IF(ISBETWEEN(B12139,60,69), ""Old"", IF(ISBETWEEN(B12139, 20, 29), ""Young"", ""Other""))"),"Other")</f>
        <v>Other</v>
      </c>
    </row>
    <row r="12140" hidden="1">
      <c r="A12140" s="40">
        <v>30402.0</v>
      </c>
      <c r="B12140" s="39">
        <f t="shared" si="1"/>
        <v>38</v>
      </c>
      <c r="C12140" s="39" t="str">
        <f>IFERROR(__xludf.DUMMYFUNCTION("IF(ISBETWEEN(B12140,60,69), ""Old"", IF(ISBETWEEN(B12140, 20, 29), ""Young"", ""Other""))"),"Other")</f>
        <v>Other</v>
      </c>
    </row>
    <row r="12141" hidden="1">
      <c r="A12141" s="40">
        <v>30403.0</v>
      </c>
      <c r="B12141" s="39">
        <f t="shared" si="1"/>
        <v>38</v>
      </c>
      <c r="C12141" s="39" t="str">
        <f>IFERROR(__xludf.DUMMYFUNCTION("IF(ISBETWEEN(B12141,60,69), ""Old"", IF(ISBETWEEN(B12141, 20, 29), ""Young"", ""Other""))"),"Other")</f>
        <v>Other</v>
      </c>
    </row>
    <row r="12142" hidden="1">
      <c r="A12142" s="40">
        <v>30404.0</v>
      </c>
      <c r="B12142" s="39">
        <f t="shared" si="1"/>
        <v>38</v>
      </c>
      <c r="C12142" s="39" t="str">
        <f>IFERROR(__xludf.DUMMYFUNCTION("IF(ISBETWEEN(B12142,60,69), ""Old"", IF(ISBETWEEN(B12142, 20, 29), ""Young"", ""Other""))"),"Other")</f>
        <v>Other</v>
      </c>
    </row>
    <row r="12143" hidden="1">
      <c r="A12143" s="40">
        <v>30405.0</v>
      </c>
      <c r="B12143" s="39">
        <f t="shared" si="1"/>
        <v>38</v>
      </c>
      <c r="C12143" s="39" t="str">
        <f>IFERROR(__xludf.DUMMYFUNCTION("IF(ISBETWEEN(B12143,60,69), ""Old"", IF(ISBETWEEN(B12143, 20, 29), ""Young"", ""Other""))"),"Other")</f>
        <v>Other</v>
      </c>
    </row>
    <row r="12144" hidden="1">
      <c r="A12144" s="40">
        <v>30406.0</v>
      </c>
      <c r="B12144" s="39">
        <f t="shared" si="1"/>
        <v>38</v>
      </c>
      <c r="C12144" s="39" t="str">
        <f>IFERROR(__xludf.DUMMYFUNCTION("IF(ISBETWEEN(B12144,60,69), ""Old"", IF(ISBETWEEN(B12144, 20, 29), ""Young"", ""Other""))"),"Other")</f>
        <v>Other</v>
      </c>
    </row>
    <row r="12145" hidden="1">
      <c r="A12145" s="40">
        <v>30407.0</v>
      </c>
      <c r="B12145" s="39">
        <f t="shared" si="1"/>
        <v>38</v>
      </c>
      <c r="C12145" s="39" t="str">
        <f>IFERROR(__xludf.DUMMYFUNCTION("IF(ISBETWEEN(B12145,60,69), ""Old"", IF(ISBETWEEN(B12145, 20, 29), ""Young"", ""Other""))"),"Other")</f>
        <v>Other</v>
      </c>
    </row>
    <row r="12146" hidden="1">
      <c r="A12146" s="40">
        <v>30408.0</v>
      </c>
      <c r="B12146" s="39">
        <f t="shared" si="1"/>
        <v>38</v>
      </c>
      <c r="C12146" s="39" t="str">
        <f>IFERROR(__xludf.DUMMYFUNCTION("IF(ISBETWEEN(B12146,60,69), ""Old"", IF(ISBETWEEN(B12146, 20, 29), ""Young"", ""Other""))"),"Other")</f>
        <v>Other</v>
      </c>
    </row>
    <row r="12147" hidden="1">
      <c r="A12147" s="40">
        <v>30409.0</v>
      </c>
      <c r="B12147" s="39">
        <f t="shared" si="1"/>
        <v>38</v>
      </c>
      <c r="C12147" s="39" t="str">
        <f>IFERROR(__xludf.DUMMYFUNCTION("IF(ISBETWEEN(B12147,60,69), ""Old"", IF(ISBETWEEN(B12147, 20, 29), ""Young"", ""Other""))"),"Other")</f>
        <v>Other</v>
      </c>
    </row>
    <row r="12148" hidden="1">
      <c r="A12148" s="40">
        <v>30410.0</v>
      </c>
      <c r="B12148" s="39">
        <f t="shared" si="1"/>
        <v>38</v>
      </c>
      <c r="C12148" s="39" t="str">
        <f>IFERROR(__xludf.DUMMYFUNCTION("IF(ISBETWEEN(B12148,60,69), ""Old"", IF(ISBETWEEN(B12148, 20, 29), ""Young"", ""Other""))"),"Other")</f>
        <v>Other</v>
      </c>
    </row>
    <row r="12149" hidden="1">
      <c r="A12149" s="40">
        <v>30411.0</v>
      </c>
      <c r="B12149" s="39">
        <f t="shared" si="1"/>
        <v>38</v>
      </c>
      <c r="C12149" s="39" t="str">
        <f>IFERROR(__xludf.DUMMYFUNCTION("IF(ISBETWEEN(B12149,60,69), ""Old"", IF(ISBETWEEN(B12149, 20, 29), ""Young"", ""Other""))"),"Other")</f>
        <v>Other</v>
      </c>
    </row>
    <row r="12150" hidden="1">
      <c r="A12150" s="40">
        <v>30412.0</v>
      </c>
      <c r="B12150" s="39">
        <f t="shared" si="1"/>
        <v>38</v>
      </c>
      <c r="C12150" s="39" t="str">
        <f>IFERROR(__xludf.DUMMYFUNCTION("IF(ISBETWEEN(B12150,60,69), ""Old"", IF(ISBETWEEN(B12150, 20, 29), ""Young"", ""Other""))"),"Other")</f>
        <v>Other</v>
      </c>
    </row>
    <row r="12151" hidden="1">
      <c r="A12151" s="40">
        <v>30413.0</v>
      </c>
      <c r="B12151" s="39">
        <f t="shared" si="1"/>
        <v>38</v>
      </c>
      <c r="C12151" s="39" t="str">
        <f>IFERROR(__xludf.DUMMYFUNCTION("IF(ISBETWEEN(B12151,60,69), ""Old"", IF(ISBETWEEN(B12151, 20, 29), ""Young"", ""Other""))"),"Other")</f>
        <v>Other</v>
      </c>
    </row>
    <row r="12152" hidden="1">
      <c r="A12152" s="40">
        <v>30414.0</v>
      </c>
      <c r="B12152" s="39">
        <f t="shared" si="1"/>
        <v>38</v>
      </c>
      <c r="C12152" s="39" t="str">
        <f>IFERROR(__xludf.DUMMYFUNCTION("IF(ISBETWEEN(B12152,60,69), ""Old"", IF(ISBETWEEN(B12152, 20, 29), ""Young"", ""Other""))"),"Other")</f>
        <v>Other</v>
      </c>
    </row>
    <row r="12153" hidden="1">
      <c r="A12153" s="40">
        <v>30415.0</v>
      </c>
      <c r="B12153" s="39">
        <f t="shared" si="1"/>
        <v>38</v>
      </c>
      <c r="C12153" s="39" t="str">
        <f>IFERROR(__xludf.DUMMYFUNCTION("IF(ISBETWEEN(B12153,60,69), ""Old"", IF(ISBETWEEN(B12153, 20, 29), ""Young"", ""Other""))"),"Other")</f>
        <v>Other</v>
      </c>
    </row>
    <row r="12154" hidden="1">
      <c r="A12154" s="40">
        <v>30416.0</v>
      </c>
      <c r="B12154" s="39">
        <f t="shared" si="1"/>
        <v>38</v>
      </c>
      <c r="C12154" s="39" t="str">
        <f>IFERROR(__xludf.DUMMYFUNCTION("IF(ISBETWEEN(B12154,60,69), ""Old"", IF(ISBETWEEN(B12154, 20, 29), ""Young"", ""Other""))"),"Other")</f>
        <v>Other</v>
      </c>
    </row>
    <row r="12155" hidden="1">
      <c r="A12155" s="40">
        <v>30417.0</v>
      </c>
      <c r="B12155" s="39">
        <f t="shared" si="1"/>
        <v>38</v>
      </c>
      <c r="C12155" s="39" t="str">
        <f>IFERROR(__xludf.DUMMYFUNCTION("IF(ISBETWEEN(B12155,60,69), ""Old"", IF(ISBETWEEN(B12155, 20, 29), ""Young"", ""Other""))"),"Other")</f>
        <v>Other</v>
      </c>
    </row>
    <row r="12156" hidden="1">
      <c r="A12156" s="40">
        <v>30418.0</v>
      </c>
      <c r="B12156" s="39">
        <f t="shared" si="1"/>
        <v>38</v>
      </c>
      <c r="C12156" s="39" t="str">
        <f>IFERROR(__xludf.DUMMYFUNCTION("IF(ISBETWEEN(B12156,60,69), ""Old"", IF(ISBETWEEN(B12156, 20, 29), ""Young"", ""Other""))"),"Other")</f>
        <v>Other</v>
      </c>
    </row>
    <row r="12157" hidden="1">
      <c r="A12157" s="40">
        <v>30419.0</v>
      </c>
      <c r="B12157" s="39">
        <f t="shared" si="1"/>
        <v>38</v>
      </c>
      <c r="C12157" s="39" t="str">
        <f>IFERROR(__xludf.DUMMYFUNCTION("IF(ISBETWEEN(B12157,60,69), ""Old"", IF(ISBETWEEN(B12157, 20, 29), ""Young"", ""Other""))"),"Other")</f>
        <v>Other</v>
      </c>
    </row>
    <row r="12158" hidden="1">
      <c r="A12158" s="40">
        <v>30420.0</v>
      </c>
      <c r="B12158" s="39">
        <f t="shared" si="1"/>
        <v>38</v>
      </c>
      <c r="C12158" s="39" t="str">
        <f>IFERROR(__xludf.DUMMYFUNCTION("IF(ISBETWEEN(B12158,60,69), ""Old"", IF(ISBETWEEN(B12158, 20, 29), ""Young"", ""Other""))"),"Other")</f>
        <v>Other</v>
      </c>
    </row>
    <row r="12159" hidden="1">
      <c r="A12159" s="40">
        <v>30421.0</v>
      </c>
      <c r="B12159" s="39">
        <f t="shared" si="1"/>
        <v>38</v>
      </c>
      <c r="C12159" s="39" t="str">
        <f>IFERROR(__xludf.DUMMYFUNCTION("IF(ISBETWEEN(B12159,60,69), ""Old"", IF(ISBETWEEN(B12159, 20, 29), ""Young"", ""Other""))"),"Other")</f>
        <v>Other</v>
      </c>
    </row>
    <row r="12160" hidden="1">
      <c r="A12160" s="40">
        <v>30422.0</v>
      </c>
      <c r="B12160" s="39">
        <f t="shared" si="1"/>
        <v>38</v>
      </c>
      <c r="C12160" s="39" t="str">
        <f>IFERROR(__xludf.DUMMYFUNCTION("IF(ISBETWEEN(B12160,60,69), ""Old"", IF(ISBETWEEN(B12160, 20, 29), ""Young"", ""Other""))"),"Other")</f>
        <v>Other</v>
      </c>
    </row>
    <row r="12161" hidden="1">
      <c r="A12161" s="40">
        <v>30423.0</v>
      </c>
      <c r="B12161" s="39">
        <f t="shared" si="1"/>
        <v>38</v>
      </c>
      <c r="C12161" s="39" t="str">
        <f>IFERROR(__xludf.DUMMYFUNCTION("IF(ISBETWEEN(B12161,60,69), ""Old"", IF(ISBETWEEN(B12161, 20, 29), ""Young"", ""Other""))"),"Other")</f>
        <v>Other</v>
      </c>
    </row>
    <row r="12162" hidden="1">
      <c r="A12162" s="40">
        <v>30424.0</v>
      </c>
      <c r="B12162" s="39">
        <f t="shared" si="1"/>
        <v>38</v>
      </c>
      <c r="C12162" s="39" t="str">
        <f>IFERROR(__xludf.DUMMYFUNCTION("IF(ISBETWEEN(B12162,60,69), ""Old"", IF(ISBETWEEN(B12162, 20, 29), ""Young"", ""Other""))"),"Other")</f>
        <v>Other</v>
      </c>
    </row>
    <row r="12163" hidden="1">
      <c r="A12163" s="40">
        <v>30425.0</v>
      </c>
      <c r="B12163" s="39">
        <f t="shared" si="1"/>
        <v>38</v>
      </c>
      <c r="C12163" s="39" t="str">
        <f>IFERROR(__xludf.DUMMYFUNCTION("IF(ISBETWEEN(B12163,60,69), ""Old"", IF(ISBETWEEN(B12163, 20, 29), ""Young"", ""Other""))"),"Other")</f>
        <v>Other</v>
      </c>
    </row>
    <row r="12164" hidden="1">
      <c r="A12164" s="40">
        <v>30426.0</v>
      </c>
      <c r="B12164" s="39">
        <f t="shared" si="1"/>
        <v>38</v>
      </c>
      <c r="C12164" s="39" t="str">
        <f>IFERROR(__xludf.DUMMYFUNCTION("IF(ISBETWEEN(B12164,60,69), ""Old"", IF(ISBETWEEN(B12164, 20, 29), ""Young"", ""Other""))"),"Other")</f>
        <v>Other</v>
      </c>
    </row>
    <row r="12165" hidden="1">
      <c r="A12165" s="40">
        <v>30427.0</v>
      </c>
      <c r="B12165" s="39">
        <f t="shared" si="1"/>
        <v>38</v>
      </c>
      <c r="C12165" s="39" t="str">
        <f>IFERROR(__xludf.DUMMYFUNCTION("IF(ISBETWEEN(B12165,60,69), ""Old"", IF(ISBETWEEN(B12165, 20, 29), ""Young"", ""Other""))"),"Other")</f>
        <v>Other</v>
      </c>
    </row>
    <row r="12166" hidden="1">
      <c r="A12166" s="40">
        <v>30428.0</v>
      </c>
      <c r="B12166" s="39">
        <f t="shared" si="1"/>
        <v>38</v>
      </c>
      <c r="C12166" s="39" t="str">
        <f>IFERROR(__xludf.DUMMYFUNCTION("IF(ISBETWEEN(B12166,60,69), ""Old"", IF(ISBETWEEN(B12166, 20, 29), ""Young"", ""Other""))"),"Other")</f>
        <v>Other</v>
      </c>
    </row>
    <row r="12167" hidden="1">
      <c r="A12167" s="40">
        <v>30429.0</v>
      </c>
      <c r="B12167" s="39">
        <f t="shared" si="1"/>
        <v>38</v>
      </c>
      <c r="C12167" s="39" t="str">
        <f>IFERROR(__xludf.DUMMYFUNCTION("IF(ISBETWEEN(B12167,60,69), ""Old"", IF(ISBETWEEN(B12167, 20, 29), ""Young"", ""Other""))"),"Other")</f>
        <v>Other</v>
      </c>
    </row>
    <row r="12168" hidden="1">
      <c r="A12168" s="40">
        <v>30430.0</v>
      </c>
      <c r="B12168" s="39">
        <f t="shared" si="1"/>
        <v>38</v>
      </c>
      <c r="C12168" s="39" t="str">
        <f>IFERROR(__xludf.DUMMYFUNCTION("IF(ISBETWEEN(B12168,60,69), ""Old"", IF(ISBETWEEN(B12168, 20, 29), ""Young"", ""Other""))"),"Other")</f>
        <v>Other</v>
      </c>
    </row>
    <row r="12169" hidden="1">
      <c r="A12169" s="40">
        <v>30431.0</v>
      </c>
      <c r="B12169" s="39">
        <f t="shared" si="1"/>
        <v>38</v>
      </c>
      <c r="C12169" s="39" t="str">
        <f>IFERROR(__xludf.DUMMYFUNCTION("IF(ISBETWEEN(B12169,60,69), ""Old"", IF(ISBETWEEN(B12169, 20, 29), ""Young"", ""Other""))"),"Other")</f>
        <v>Other</v>
      </c>
    </row>
    <row r="12170" hidden="1">
      <c r="A12170" s="40">
        <v>30432.0</v>
      </c>
      <c r="B12170" s="39">
        <f t="shared" si="1"/>
        <v>38</v>
      </c>
      <c r="C12170" s="39" t="str">
        <f>IFERROR(__xludf.DUMMYFUNCTION("IF(ISBETWEEN(B12170,60,69), ""Old"", IF(ISBETWEEN(B12170, 20, 29), ""Young"", ""Other""))"),"Other")</f>
        <v>Other</v>
      </c>
    </row>
    <row r="12171" hidden="1">
      <c r="A12171" s="40">
        <v>30433.0</v>
      </c>
      <c r="B12171" s="39">
        <f t="shared" si="1"/>
        <v>38</v>
      </c>
      <c r="C12171" s="39" t="str">
        <f>IFERROR(__xludf.DUMMYFUNCTION("IF(ISBETWEEN(B12171,60,69), ""Old"", IF(ISBETWEEN(B12171, 20, 29), ""Young"", ""Other""))"),"Other")</f>
        <v>Other</v>
      </c>
    </row>
    <row r="12172" hidden="1">
      <c r="A12172" s="40">
        <v>30434.0</v>
      </c>
      <c r="B12172" s="39">
        <f t="shared" si="1"/>
        <v>38</v>
      </c>
      <c r="C12172" s="39" t="str">
        <f>IFERROR(__xludf.DUMMYFUNCTION("IF(ISBETWEEN(B12172,60,69), ""Old"", IF(ISBETWEEN(B12172, 20, 29), ""Young"", ""Other""))"),"Other")</f>
        <v>Other</v>
      </c>
    </row>
    <row r="12173" hidden="1">
      <c r="A12173" s="40">
        <v>30435.0</v>
      </c>
      <c r="B12173" s="39">
        <f t="shared" si="1"/>
        <v>38</v>
      </c>
      <c r="C12173" s="39" t="str">
        <f>IFERROR(__xludf.DUMMYFUNCTION("IF(ISBETWEEN(B12173,60,69), ""Old"", IF(ISBETWEEN(B12173, 20, 29), ""Young"", ""Other""))"),"Other")</f>
        <v>Other</v>
      </c>
    </row>
    <row r="12174" hidden="1">
      <c r="A12174" s="40">
        <v>30436.0</v>
      </c>
      <c r="B12174" s="39">
        <f t="shared" si="1"/>
        <v>38</v>
      </c>
      <c r="C12174" s="39" t="str">
        <f>IFERROR(__xludf.DUMMYFUNCTION("IF(ISBETWEEN(B12174,60,69), ""Old"", IF(ISBETWEEN(B12174, 20, 29), ""Young"", ""Other""))"),"Other")</f>
        <v>Other</v>
      </c>
    </row>
    <row r="12175" hidden="1">
      <c r="A12175" s="40">
        <v>30437.0</v>
      </c>
      <c r="B12175" s="39">
        <f t="shared" si="1"/>
        <v>38</v>
      </c>
      <c r="C12175" s="39" t="str">
        <f>IFERROR(__xludf.DUMMYFUNCTION("IF(ISBETWEEN(B12175,60,69), ""Old"", IF(ISBETWEEN(B12175, 20, 29), ""Young"", ""Other""))"),"Other")</f>
        <v>Other</v>
      </c>
    </row>
    <row r="12176" hidden="1">
      <c r="A12176" s="40">
        <v>30438.0</v>
      </c>
      <c r="B12176" s="39">
        <f t="shared" si="1"/>
        <v>38</v>
      </c>
      <c r="C12176" s="39" t="str">
        <f>IFERROR(__xludf.DUMMYFUNCTION("IF(ISBETWEEN(B12176,60,69), ""Old"", IF(ISBETWEEN(B12176, 20, 29), ""Young"", ""Other""))"),"Other")</f>
        <v>Other</v>
      </c>
    </row>
    <row r="12177" hidden="1">
      <c r="A12177" s="40">
        <v>30439.0</v>
      </c>
      <c r="B12177" s="39">
        <f t="shared" si="1"/>
        <v>38</v>
      </c>
      <c r="C12177" s="39" t="str">
        <f>IFERROR(__xludf.DUMMYFUNCTION("IF(ISBETWEEN(B12177,60,69), ""Old"", IF(ISBETWEEN(B12177, 20, 29), ""Young"", ""Other""))"),"Other")</f>
        <v>Other</v>
      </c>
    </row>
    <row r="12178" hidden="1">
      <c r="A12178" s="40">
        <v>30440.0</v>
      </c>
      <c r="B12178" s="39">
        <f t="shared" si="1"/>
        <v>38</v>
      </c>
      <c r="C12178" s="39" t="str">
        <f>IFERROR(__xludf.DUMMYFUNCTION("IF(ISBETWEEN(B12178,60,69), ""Old"", IF(ISBETWEEN(B12178, 20, 29), ""Young"", ""Other""))"),"Other")</f>
        <v>Other</v>
      </c>
    </row>
    <row r="12179" hidden="1">
      <c r="A12179" s="40">
        <v>30441.0</v>
      </c>
      <c r="B12179" s="39">
        <f t="shared" si="1"/>
        <v>38</v>
      </c>
      <c r="C12179" s="39" t="str">
        <f>IFERROR(__xludf.DUMMYFUNCTION("IF(ISBETWEEN(B12179,60,69), ""Old"", IF(ISBETWEEN(B12179, 20, 29), ""Young"", ""Other""))"),"Other")</f>
        <v>Other</v>
      </c>
    </row>
    <row r="12180" hidden="1">
      <c r="A12180" s="40">
        <v>30442.0</v>
      </c>
      <c r="B12180" s="39">
        <f t="shared" si="1"/>
        <v>38</v>
      </c>
      <c r="C12180" s="39" t="str">
        <f>IFERROR(__xludf.DUMMYFUNCTION("IF(ISBETWEEN(B12180,60,69), ""Old"", IF(ISBETWEEN(B12180, 20, 29), ""Young"", ""Other""))"),"Other")</f>
        <v>Other</v>
      </c>
    </row>
    <row r="12181" hidden="1">
      <c r="A12181" s="40">
        <v>30443.0</v>
      </c>
      <c r="B12181" s="39">
        <f t="shared" si="1"/>
        <v>38</v>
      </c>
      <c r="C12181" s="39" t="str">
        <f>IFERROR(__xludf.DUMMYFUNCTION("IF(ISBETWEEN(B12181,60,69), ""Old"", IF(ISBETWEEN(B12181, 20, 29), ""Young"", ""Other""))"),"Other")</f>
        <v>Other</v>
      </c>
    </row>
    <row r="12182" hidden="1">
      <c r="A12182" s="40">
        <v>30444.0</v>
      </c>
      <c r="B12182" s="39">
        <f t="shared" si="1"/>
        <v>38</v>
      </c>
      <c r="C12182" s="39" t="str">
        <f>IFERROR(__xludf.DUMMYFUNCTION("IF(ISBETWEEN(B12182,60,69), ""Old"", IF(ISBETWEEN(B12182, 20, 29), ""Young"", ""Other""))"),"Other")</f>
        <v>Other</v>
      </c>
    </row>
    <row r="12183" hidden="1">
      <c r="A12183" s="40">
        <v>30445.0</v>
      </c>
      <c r="B12183" s="39">
        <f t="shared" si="1"/>
        <v>38</v>
      </c>
      <c r="C12183" s="39" t="str">
        <f>IFERROR(__xludf.DUMMYFUNCTION("IF(ISBETWEEN(B12183,60,69), ""Old"", IF(ISBETWEEN(B12183, 20, 29), ""Young"", ""Other""))"),"Other")</f>
        <v>Other</v>
      </c>
    </row>
    <row r="12184" hidden="1">
      <c r="A12184" s="40">
        <v>30446.0</v>
      </c>
      <c r="B12184" s="39">
        <f t="shared" si="1"/>
        <v>38</v>
      </c>
      <c r="C12184" s="39" t="str">
        <f>IFERROR(__xludf.DUMMYFUNCTION("IF(ISBETWEEN(B12184,60,69), ""Old"", IF(ISBETWEEN(B12184, 20, 29), ""Young"", ""Other""))"),"Other")</f>
        <v>Other</v>
      </c>
    </row>
    <row r="12185" hidden="1">
      <c r="A12185" s="40">
        <v>30447.0</v>
      </c>
      <c r="B12185" s="39">
        <f t="shared" si="1"/>
        <v>38</v>
      </c>
      <c r="C12185" s="39" t="str">
        <f>IFERROR(__xludf.DUMMYFUNCTION("IF(ISBETWEEN(B12185,60,69), ""Old"", IF(ISBETWEEN(B12185, 20, 29), ""Young"", ""Other""))"),"Other")</f>
        <v>Other</v>
      </c>
    </row>
    <row r="12186" hidden="1">
      <c r="A12186" s="40">
        <v>30448.0</v>
      </c>
      <c r="B12186" s="39">
        <f t="shared" si="1"/>
        <v>38</v>
      </c>
      <c r="C12186" s="39" t="str">
        <f>IFERROR(__xludf.DUMMYFUNCTION("IF(ISBETWEEN(B12186,60,69), ""Old"", IF(ISBETWEEN(B12186, 20, 29), ""Young"", ""Other""))"),"Other")</f>
        <v>Other</v>
      </c>
    </row>
    <row r="12187" hidden="1">
      <c r="A12187" s="40">
        <v>30449.0</v>
      </c>
      <c r="B12187" s="39">
        <f t="shared" si="1"/>
        <v>38</v>
      </c>
      <c r="C12187" s="39" t="str">
        <f>IFERROR(__xludf.DUMMYFUNCTION("IF(ISBETWEEN(B12187,60,69), ""Old"", IF(ISBETWEEN(B12187, 20, 29), ""Young"", ""Other""))"),"Other")</f>
        <v>Other</v>
      </c>
    </row>
    <row r="12188" hidden="1">
      <c r="A12188" s="40">
        <v>30450.0</v>
      </c>
      <c r="B12188" s="39">
        <f t="shared" si="1"/>
        <v>38</v>
      </c>
      <c r="C12188" s="39" t="str">
        <f>IFERROR(__xludf.DUMMYFUNCTION("IF(ISBETWEEN(B12188,60,69), ""Old"", IF(ISBETWEEN(B12188, 20, 29), ""Young"", ""Other""))"),"Other")</f>
        <v>Other</v>
      </c>
    </row>
    <row r="12189" hidden="1">
      <c r="A12189" s="40">
        <v>30451.0</v>
      </c>
      <c r="B12189" s="39">
        <f t="shared" si="1"/>
        <v>38</v>
      </c>
      <c r="C12189" s="39" t="str">
        <f>IFERROR(__xludf.DUMMYFUNCTION("IF(ISBETWEEN(B12189,60,69), ""Old"", IF(ISBETWEEN(B12189, 20, 29), ""Young"", ""Other""))"),"Other")</f>
        <v>Other</v>
      </c>
    </row>
    <row r="12190" hidden="1">
      <c r="A12190" s="40">
        <v>30452.0</v>
      </c>
      <c r="B12190" s="39">
        <f t="shared" si="1"/>
        <v>38</v>
      </c>
      <c r="C12190" s="39" t="str">
        <f>IFERROR(__xludf.DUMMYFUNCTION("IF(ISBETWEEN(B12190,60,69), ""Old"", IF(ISBETWEEN(B12190, 20, 29), ""Young"", ""Other""))"),"Other")</f>
        <v>Other</v>
      </c>
    </row>
    <row r="12191" hidden="1">
      <c r="A12191" s="40">
        <v>30453.0</v>
      </c>
      <c r="B12191" s="39">
        <f t="shared" si="1"/>
        <v>38</v>
      </c>
      <c r="C12191" s="39" t="str">
        <f>IFERROR(__xludf.DUMMYFUNCTION("IF(ISBETWEEN(B12191,60,69), ""Old"", IF(ISBETWEEN(B12191, 20, 29), ""Young"", ""Other""))"),"Other")</f>
        <v>Other</v>
      </c>
    </row>
    <row r="12192" hidden="1">
      <c r="A12192" s="40">
        <v>30454.0</v>
      </c>
      <c r="B12192" s="39">
        <f t="shared" si="1"/>
        <v>38</v>
      </c>
      <c r="C12192" s="39" t="str">
        <f>IFERROR(__xludf.DUMMYFUNCTION("IF(ISBETWEEN(B12192,60,69), ""Old"", IF(ISBETWEEN(B12192, 20, 29), ""Young"", ""Other""))"),"Other")</f>
        <v>Other</v>
      </c>
    </row>
    <row r="12193" hidden="1">
      <c r="A12193" s="40">
        <v>30455.0</v>
      </c>
      <c r="B12193" s="39">
        <f t="shared" si="1"/>
        <v>38</v>
      </c>
      <c r="C12193" s="39" t="str">
        <f>IFERROR(__xludf.DUMMYFUNCTION("IF(ISBETWEEN(B12193,60,69), ""Old"", IF(ISBETWEEN(B12193, 20, 29), ""Young"", ""Other""))"),"Other")</f>
        <v>Other</v>
      </c>
    </row>
    <row r="12194" hidden="1">
      <c r="A12194" s="40">
        <v>30456.0</v>
      </c>
      <c r="B12194" s="39">
        <f t="shared" si="1"/>
        <v>38</v>
      </c>
      <c r="C12194" s="39" t="str">
        <f>IFERROR(__xludf.DUMMYFUNCTION("IF(ISBETWEEN(B12194,60,69), ""Old"", IF(ISBETWEEN(B12194, 20, 29), ""Young"", ""Other""))"),"Other")</f>
        <v>Other</v>
      </c>
    </row>
    <row r="12195" hidden="1">
      <c r="A12195" s="40">
        <v>30457.0</v>
      </c>
      <c r="B12195" s="39">
        <f t="shared" si="1"/>
        <v>38</v>
      </c>
      <c r="C12195" s="39" t="str">
        <f>IFERROR(__xludf.DUMMYFUNCTION("IF(ISBETWEEN(B12195,60,69), ""Old"", IF(ISBETWEEN(B12195, 20, 29), ""Young"", ""Other""))"),"Other")</f>
        <v>Other</v>
      </c>
    </row>
    <row r="12196" hidden="1">
      <c r="A12196" s="40">
        <v>30458.0</v>
      </c>
      <c r="B12196" s="39">
        <f t="shared" si="1"/>
        <v>38</v>
      </c>
      <c r="C12196" s="39" t="str">
        <f>IFERROR(__xludf.DUMMYFUNCTION("IF(ISBETWEEN(B12196,60,69), ""Old"", IF(ISBETWEEN(B12196, 20, 29), ""Young"", ""Other""))"),"Other")</f>
        <v>Other</v>
      </c>
    </row>
    <row r="12197" hidden="1">
      <c r="A12197" s="40">
        <v>30459.0</v>
      </c>
      <c r="B12197" s="39">
        <f t="shared" si="1"/>
        <v>38</v>
      </c>
      <c r="C12197" s="39" t="str">
        <f>IFERROR(__xludf.DUMMYFUNCTION("IF(ISBETWEEN(B12197,60,69), ""Old"", IF(ISBETWEEN(B12197, 20, 29), ""Young"", ""Other""))"),"Other")</f>
        <v>Other</v>
      </c>
    </row>
    <row r="12198" hidden="1">
      <c r="A12198" s="40">
        <v>30460.0</v>
      </c>
      <c r="B12198" s="39">
        <f t="shared" si="1"/>
        <v>38</v>
      </c>
      <c r="C12198" s="39" t="str">
        <f>IFERROR(__xludf.DUMMYFUNCTION("IF(ISBETWEEN(B12198,60,69), ""Old"", IF(ISBETWEEN(B12198, 20, 29), ""Young"", ""Other""))"),"Other")</f>
        <v>Other</v>
      </c>
    </row>
    <row r="12199" hidden="1">
      <c r="A12199" s="40">
        <v>30461.0</v>
      </c>
      <c r="B12199" s="39">
        <f t="shared" si="1"/>
        <v>38</v>
      </c>
      <c r="C12199" s="39" t="str">
        <f>IFERROR(__xludf.DUMMYFUNCTION("IF(ISBETWEEN(B12199,60,69), ""Old"", IF(ISBETWEEN(B12199, 20, 29), ""Young"", ""Other""))"),"Other")</f>
        <v>Other</v>
      </c>
    </row>
    <row r="12200" hidden="1">
      <c r="A12200" s="40">
        <v>30462.0</v>
      </c>
      <c r="B12200" s="39">
        <f t="shared" si="1"/>
        <v>38</v>
      </c>
      <c r="C12200" s="39" t="str">
        <f>IFERROR(__xludf.DUMMYFUNCTION("IF(ISBETWEEN(B12200,60,69), ""Old"", IF(ISBETWEEN(B12200, 20, 29), ""Young"", ""Other""))"),"Other")</f>
        <v>Other</v>
      </c>
    </row>
    <row r="12201" hidden="1">
      <c r="A12201" s="40">
        <v>30463.0</v>
      </c>
      <c r="B12201" s="39">
        <f t="shared" si="1"/>
        <v>38</v>
      </c>
      <c r="C12201" s="39" t="str">
        <f>IFERROR(__xludf.DUMMYFUNCTION("IF(ISBETWEEN(B12201,60,69), ""Old"", IF(ISBETWEEN(B12201, 20, 29), ""Young"", ""Other""))"),"Other")</f>
        <v>Other</v>
      </c>
    </row>
    <row r="12202" hidden="1">
      <c r="A12202" s="40">
        <v>30464.0</v>
      </c>
      <c r="B12202" s="39">
        <f t="shared" si="1"/>
        <v>38</v>
      </c>
      <c r="C12202" s="39" t="str">
        <f>IFERROR(__xludf.DUMMYFUNCTION("IF(ISBETWEEN(B12202,60,69), ""Old"", IF(ISBETWEEN(B12202, 20, 29), ""Young"", ""Other""))"),"Other")</f>
        <v>Other</v>
      </c>
    </row>
    <row r="12203" hidden="1">
      <c r="A12203" s="40">
        <v>30465.0</v>
      </c>
      <c r="B12203" s="39">
        <f t="shared" si="1"/>
        <v>38</v>
      </c>
      <c r="C12203" s="39" t="str">
        <f>IFERROR(__xludf.DUMMYFUNCTION("IF(ISBETWEEN(B12203,60,69), ""Old"", IF(ISBETWEEN(B12203, 20, 29), ""Young"", ""Other""))"),"Other")</f>
        <v>Other</v>
      </c>
    </row>
    <row r="12204" hidden="1">
      <c r="A12204" s="40">
        <v>30466.0</v>
      </c>
      <c r="B12204" s="39">
        <f t="shared" si="1"/>
        <v>38</v>
      </c>
      <c r="C12204" s="39" t="str">
        <f>IFERROR(__xludf.DUMMYFUNCTION("IF(ISBETWEEN(B12204,60,69), ""Old"", IF(ISBETWEEN(B12204, 20, 29), ""Young"", ""Other""))"),"Other")</f>
        <v>Other</v>
      </c>
    </row>
    <row r="12205" hidden="1">
      <c r="A12205" s="40">
        <v>30467.0</v>
      </c>
      <c r="B12205" s="39">
        <f t="shared" si="1"/>
        <v>38</v>
      </c>
      <c r="C12205" s="39" t="str">
        <f>IFERROR(__xludf.DUMMYFUNCTION("IF(ISBETWEEN(B12205,60,69), ""Old"", IF(ISBETWEEN(B12205, 20, 29), ""Young"", ""Other""))"),"Other")</f>
        <v>Other</v>
      </c>
    </row>
    <row r="12206" hidden="1">
      <c r="A12206" s="40">
        <v>30468.0</v>
      </c>
      <c r="B12206" s="39">
        <f t="shared" si="1"/>
        <v>38</v>
      </c>
      <c r="C12206" s="39" t="str">
        <f>IFERROR(__xludf.DUMMYFUNCTION("IF(ISBETWEEN(B12206,60,69), ""Old"", IF(ISBETWEEN(B12206, 20, 29), ""Young"", ""Other""))"),"Other")</f>
        <v>Other</v>
      </c>
    </row>
    <row r="12207" hidden="1">
      <c r="A12207" s="40">
        <v>30469.0</v>
      </c>
      <c r="B12207" s="39">
        <f t="shared" si="1"/>
        <v>38</v>
      </c>
      <c r="C12207" s="39" t="str">
        <f>IFERROR(__xludf.DUMMYFUNCTION("IF(ISBETWEEN(B12207,60,69), ""Old"", IF(ISBETWEEN(B12207, 20, 29), ""Young"", ""Other""))"),"Other")</f>
        <v>Other</v>
      </c>
    </row>
    <row r="12208" hidden="1">
      <c r="A12208" s="40">
        <v>30470.0</v>
      </c>
      <c r="B12208" s="39">
        <f t="shared" si="1"/>
        <v>38</v>
      </c>
      <c r="C12208" s="39" t="str">
        <f>IFERROR(__xludf.DUMMYFUNCTION("IF(ISBETWEEN(B12208,60,69), ""Old"", IF(ISBETWEEN(B12208, 20, 29), ""Young"", ""Other""))"),"Other")</f>
        <v>Other</v>
      </c>
    </row>
    <row r="12209" hidden="1">
      <c r="A12209" s="40">
        <v>30471.0</v>
      </c>
      <c r="B12209" s="39">
        <f t="shared" si="1"/>
        <v>38</v>
      </c>
      <c r="C12209" s="39" t="str">
        <f>IFERROR(__xludf.DUMMYFUNCTION("IF(ISBETWEEN(B12209,60,69), ""Old"", IF(ISBETWEEN(B12209, 20, 29), ""Young"", ""Other""))"),"Other")</f>
        <v>Other</v>
      </c>
    </row>
    <row r="12210" hidden="1">
      <c r="A12210" s="40">
        <v>30472.0</v>
      </c>
      <c r="B12210" s="39">
        <f t="shared" si="1"/>
        <v>38</v>
      </c>
      <c r="C12210" s="39" t="str">
        <f>IFERROR(__xludf.DUMMYFUNCTION("IF(ISBETWEEN(B12210,60,69), ""Old"", IF(ISBETWEEN(B12210, 20, 29), ""Young"", ""Other""))"),"Other")</f>
        <v>Other</v>
      </c>
    </row>
    <row r="12211" hidden="1">
      <c r="A12211" s="40">
        <v>30473.0</v>
      </c>
      <c r="B12211" s="39">
        <f t="shared" si="1"/>
        <v>38</v>
      </c>
      <c r="C12211" s="39" t="str">
        <f>IFERROR(__xludf.DUMMYFUNCTION("IF(ISBETWEEN(B12211,60,69), ""Old"", IF(ISBETWEEN(B12211, 20, 29), ""Young"", ""Other""))"),"Other")</f>
        <v>Other</v>
      </c>
    </row>
    <row r="12212" hidden="1">
      <c r="A12212" s="40">
        <v>30474.0</v>
      </c>
      <c r="B12212" s="39">
        <f t="shared" si="1"/>
        <v>38</v>
      </c>
      <c r="C12212" s="39" t="str">
        <f>IFERROR(__xludf.DUMMYFUNCTION("IF(ISBETWEEN(B12212,60,69), ""Old"", IF(ISBETWEEN(B12212, 20, 29), ""Young"", ""Other""))"),"Other")</f>
        <v>Other</v>
      </c>
    </row>
    <row r="12213" hidden="1">
      <c r="A12213" s="40">
        <v>30475.0</v>
      </c>
      <c r="B12213" s="39">
        <f t="shared" si="1"/>
        <v>38</v>
      </c>
      <c r="C12213" s="39" t="str">
        <f>IFERROR(__xludf.DUMMYFUNCTION("IF(ISBETWEEN(B12213,60,69), ""Old"", IF(ISBETWEEN(B12213, 20, 29), ""Young"", ""Other""))"),"Other")</f>
        <v>Other</v>
      </c>
    </row>
    <row r="12214" hidden="1">
      <c r="A12214" s="40">
        <v>30476.0</v>
      </c>
      <c r="B12214" s="39">
        <f t="shared" si="1"/>
        <v>38</v>
      </c>
      <c r="C12214" s="39" t="str">
        <f>IFERROR(__xludf.DUMMYFUNCTION("IF(ISBETWEEN(B12214,60,69), ""Old"", IF(ISBETWEEN(B12214, 20, 29), ""Young"", ""Other""))"),"Other")</f>
        <v>Other</v>
      </c>
    </row>
    <row r="12215" hidden="1">
      <c r="A12215" s="40">
        <v>30477.0</v>
      </c>
      <c r="B12215" s="39">
        <f t="shared" si="1"/>
        <v>38</v>
      </c>
      <c r="C12215" s="39" t="str">
        <f>IFERROR(__xludf.DUMMYFUNCTION("IF(ISBETWEEN(B12215,60,69), ""Old"", IF(ISBETWEEN(B12215, 20, 29), ""Young"", ""Other""))"),"Other")</f>
        <v>Other</v>
      </c>
    </row>
    <row r="12216" hidden="1">
      <c r="A12216" s="40">
        <v>30478.0</v>
      </c>
      <c r="B12216" s="39">
        <f t="shared" si="1"/>
        <v>38</v>
      </c>
      <c r="C12216" s="39" t="str">
        <f>IFERROR(__xludf.DUMMYFUNCTION("IF(ISBETWEEN(B12216,60,69), ""Old"", IF(ISBETWEEN(B12216, 20, 29), ""Young"", ""Other""))"),"Other")</f>
        <v>Other</v>
      </c>
    </row>
    <row r="12217" hidden="1">
      <c r="A12217" s="40">
        <v>30479.0</v>
      </c>
      <c r="B12217" s="39">
        <f t="shared" si="1"/>
        <v>38</v>
      </c>
      <c r="C12217" s="39" t="str">
        <f>IFERROR(__xludf.DUMMYFUNCTION("IF(ISBETWEEN(B12217,60,69), ""Old"", IF(ISBETWEEN(B12217, 20, 29), ""Young"", ""Other""))"),"Other")</f>
        <v>Other</v>
      </c>
    </row>
    <row r="12218" hidden="1">
      <c r="A12218" s="40">
        <v>30480.0</v>
      </c>
      <c r="B12218" s="39">
        <f t="shared" si="1"/>
        <v>38</v>
      </c>
      <c r="C12218" s="39" t="str">
        <f>IFERROR(__xludf.DUMMYFUNCTION("IF(ISBETWEEN(B12218,60,69), ""Old"", IF(ISBETWEEN(B12218, 20, 29), ""Young"", ""Other""))"),"Other")</f>
        <v>Other</v>
      </c>
    </row>
    <row r="12219" hidden="1">
      <c r="A12219" s="40">
        <v>30481.0</v>
      </c>
      <c r="B12219" s="39">
        <f t="shared" si="1"/>
        <v>38</v>
      </c>
      <c r="C12219" s="39" t="str">
        <f>IFERROR(__xludf.DUMMYFUNCTION("IF(ISBETWEEN(B12219,60,69), ""Old"", IF(ISBETWEEN(B12219, 20, 29), ""Young"", ""Other""))"),"Other")</f>
        <v>Other</v>
      </c>
    </row>
    <row r="12220" hidden="1">
      <c r="A12220" s="40">
        <v>30482.0</v>
      </c>
      <c r="B12220" s="39">
        <f t="shared" si="1"/>
        <v>38</v>
      </c>
      <c r="C12220" s="39" t="str">
        <f>IFERROR(__xludf.DUMMYFUNCTION("IF(ISBETWEEN(B12220,60,69), ""Old"", IF(ISBETWEEN(B12220, 20, 29), ""Young"", ""Other""))"),"Other")</f>
        <v>Other</v>
      </c>
    </row>
    <row r="12221" hidden="1">
      <c r="A12221" s="40">
        <v>30483.0</v>
      </c>
      <c r="B12221" s="39">
        <f t="shared" si="1"/>
        <v>38</v>
      </c>
      <c r="C12221" s="39" t="str">
        <f>IFERROR(__xludf.DUMMYFUNCTION("IF(ISBETWEEN(B12221,60,69), ""Old"", IF(ISBETWEEN(B12221, 20, 29), ""Young"", ""Other""))"),"Other")</f>
        <v>Other</v>
      </c>
    </row>
    <row r="12222" hidden="1">
      <c r="A12222" s="40">
        <v>30484.0</v>
      </c>
      <c r="B12222" s="39">
        <f t="shared" si="1"/>
        <v>38</v>
      </c>
      <c r="C12222" s="39" t="str">
        <f>IFERROR(__xludf.DUMMYFUNCTION("IF(ISBETWEEN(B12222,60,69), ""Old"", IF(ISBETWEEN(B12222, 20, 29), ""Young"", ""Other""))"),"Other")</f>
        <v>Other</v>
      </c>
    </row>
    <row r="12223" hidden="1">
      <c r="A12223" s="40">
        <v>30485.0</v>
      </c>
      <c r="B12223" s="39">
        <f t="shared" si="1"/>
        <v>38</v>
      </c>
      <c r="C12223" s="39" t="str">
        <f>IFERROR(__xludf.DUMMYFUNCTION("IF(ISBETWEEN(B12223,60,69), ""Old"", IF(ISBETWEEN(B12223, 20, 29), ""Young"", ""Other""))"),"Other")</f>
        <v>Other</v>
      </c>
    </row>
    <row r="12224" hidden="1">
      <c r="A12224" s="40">
        <v>30486.0</v>
      </c>
      <c r="B12224" s="39">
        <f t="shared" si="1"/>
        <v>38</v>
      </c>
      <c r="C12224" s="39" t="str">
        <f>IFERROR(__xludf.DUMMYFUNCTION("IF(ISBETWEEN(B12224,60,69), ""Old"", IF(ISBETWEEN(B12224, 20, 29), ""Young"", ""Other""))"),"Other")</f>
        <v>Other</v>
      </c>
    </row>
    <row r="12225" hidden="1">
      <c r="A12225" s="40">
        <v>30487.0</v>
      </c>
      <c r="B12225" s="39">
        <f t="shared" si="1"/>
        <v>38</v>
      </c>
      <c r="C12225" s="39" t="str">
        <f>IFERROR(__xludf.DUMMYFUNCTION("IF(ISBETWEEN(B12225,60,69), ""Old"", IF(ISBETWEEN(B12225, 20, 29), ""Young"", ""Other""))"),"Other")</f>
        <v>Other</v>
      </c>
    </row>
    <row r="12226" hidden="1">
      <c r="A12226" s="40">
        <v>30488.0</v>
      </c>
      <c r="B12226" s="39">
        <f t="shared" si="1"/>
        <v>38</v>
      </c>
      <c r="C12226" s="39" t="str">
        <f>IFERROR(__xludf.DUMMYFUNCTION("IF(ISBETWEEN(B12226,60,69), ""Old"", IF(ISBETWEEN(B12226, 20, 29), ""Young"", ""Other""))"),"Other")</f>
        <v>Other</v>
      </c>
    </row>
    <row r="12227" hidden="1">
      <c r="A12227" s="40">
        <v>30489.0</v>
      </c>
      <c r="B12227" s="39">
        <f t="shared" si="1"/>
        <v>38</v>
      </c>
      <c r="C12227" s="39" t="str">
        <f>IFERROR(__xludf.DUMMYFUNCTION("IF(ISBETWEEN(B12227,60,69), ""Old"", IF(ISBETWEEN(B12227, 20, 29), ""Young"", ""Other""))"),"Other")</f>
        <v>Other</v>
      </c>
    </row>
    <row r="12228" hidden="1">
      <c r="A12228" s="40">
        <v>30490.0</v>
      </c>
      <c r="B12228" s="39">
        <f t="shared" si="1"/>
        <v>38</v>
      </c>
      <c r="C12228" s="39" t="str">
        <f>IFERROR(__xludf.DUMMYFUNCTION("IF(ISBETWEEN(B12228,60,69), ""Old"", IF(ISBETWEEN(B12228, 20, 29), ""Young"", ""Other""))"),"Other")</f>
        <v>Other</v>
      </c>
    </row>
    <row r="12229" hidden="1">
      <c r="A12229" s="40">
        <v>30491.0</v>
      </c>
      <c r="B12229" s="39">
        <f t="shared" si="1"/>
        <v>38</v>
      </c>
      <c r="C12229" s="39" t="str">
        <f>IFERROR(__xludf.DUMMYFUNCTION("IF(ISBETWEEN(B12229,60,69), ""Old"", IF(ISBETWEEN(B12229, 20, 29), ""Young"", ""Other""))"),"Other")</f>
        <v>Other</v>
      </c>
    </row>
    <row r="12230" hidden="1">
      <c r="A12230" s="40">
        <v>30492.0</v>
      </c>
      <c r="B12230" s="39">
        <f t="shared" si="1"/>
        <v>38</v>
      </c>
      <c r="C12230" s="39" t="str">
        <f>IFERROR(__xludf.DUMMYFUNCTION("IF(ISBETWEEN(B12230,60,69), ""Old"", IF(ISBETWEEN(B12230, 20, 29), ""Young"", ""Other""))"),"Other")</f>
        <v>Other</v>
      </c>
    </row>
    <row r="12231" hidden="1">
      <c r="A12231" s="40">
        <v>30493.0</v>
      </c>
      <c r="B12231" s="39">
        <f t="shared" si="1"/>
        <v>38</v>
      </c>
      <c r="C12231" s="39" t="str">
        <f>IFERROR(__xludf.DUMMYFUNCTION("IF(ISBETWEEN(B12231,60,69), ""Old"", IF(ISBETWEEN(B12231, 20, 29), ""Young"", ""Other""))"),"Other")</f>
        <v>Other</v>
      </c>
    </row>
    <row r="12232" hidden="1">
      <c r="A12232" s="40">
        <v>30494.0</v>
      </c>
      <c r="B12232" s="39">
        <f t="shared" si="1"/>
        <v>38</v>
      </c>
      <c r="C12232" s="39" t="str">
        <f>IFERROR(__xludf.DUMMYFUNCTION("IF(ISBETWEEN(B12232,60,69), ""Old"", IF(ISBETWEEN(B12232, 20, 29), ""Young"", ""Other""))"),"Other")</f>
        <v>Other</v>
      </c>
    </row>
    <row r="12233" hidden="1">
      <c r="A12233" s="40">
        <v>30495.0</v>
      </c>
      <c r="B12233" s="39">
        <f t="shared" si="1"/>
        <v>38</v>
      </c>
      <c r="C12233" s="39" t="str">
        <f>IFERROR(__xludf.DUMMYFUNCTION("IF(ISBETWEEN(B12233,60,69), ""Old"", IF(ISBETWEEN(B12233, 20, 29), ""Young"", ""Other""))"),"Other")</f>
        <v>Other</v>
      </c>
    </row>
    <row r="12234" hidden="1">
      <c r="A12234" s="40">
        <v>30496.0</v>
      </c>
      <c r="B12234" s="39">
        <f t="shared" si="1"/>
        <v>38</v>
      </c>
      <c r="C12234" s="39" t="str">
        <f>IFERROR(__xludf.DUMMYFUNCTION("IF(ISBETWEEN(B12234,60,69), ""Old"", IF(ISBETWEEN(B12234, 20, 29), ""Young"", ""Other""))"),"Other")</f>
        <v>Other</v>
      </c>
    </row>
    <row r="12235" hidden="1">
      <c r="A12235" s="40">
        <v>30497.0</v>
      </c>
      <c r="B12235" s="39">
        <f t="shared" si="1"/>
        <v>38</v>
      </c>
      <c r="C12235" s="39" t="str">
        <f>IFERROR(__xludf.DUMMYFUNCTION("IF(ISBETWEEN(B12235,60,69), ""Old"", IF(ISBETWEEN(B12235, 20, 29), ""Young"", ""Other""))"),"Other")</f>
        <v>Other</v>
      </c>
    </row>
    <row r="12236" hidden="1">
      <c r="A12236" s="40">
        <v>30498.0</v>
      </c>
      <c r="B12236" s="39">
        <f t="shared" si="1"/>
        <v>38</v>
      </c>
      <c r="C12236" s="39" t="str">
        <f>IFERROR(__xludf.DUMMYFUNCTION("IF(ISBETWEEN(B12236,60,69), ""Old"", IF(ISBETWEEN(B12236, 20, 29), ""Young"", ""Other""))"),"Other")</f>
        <v>Other</v>
      </c>
    </row>
    <row r="12237" hidden="1">
      <c r="A12237" s="40">
        <v>30499.0</v>
      </c>
      <c r="B12237" s="39">
        <f t="shared" si="1"/>
        <v>38</v>
      </c>
      <c r="C12237" s="39" t="str">
        <f>IFERROR(__xludf.DUMMYFUNCTION("IF(ISBETWEEN(B12237,60,69), ""Old"", IF(ISBETWEEN(B12237, 20, 29), ""Young"", ""Other""))"),"Other")</f>
        <v>Other</v>
      </c>
    </row>
    <row r="12238" hidden="1">
      <c r="A12238" s="40">
        <v>30500.0</v>
      </c>
      <c r="B12238" s="39">
        <f t="shared" si="1"/>
        <v>38</v>
      </c>
      <c r="C12238" s="39" t="str">
        <f>IFERROR(__xludf.DUMMYFUNCTION("IF(ISBETWEEN(B12238,60,69), ""Old"", IF(ISBETWEEN(B12238, 20, 29), ""Young"", ""Other""))"),"Other")</f>
        <v>Other</v>
      </c>
    </row>
    <row r="12239" hidden="1">
      <c r="A12239" s="40">
        <v>30501.0</v>
      </c>
      <c r="B12239" s="39">
        <f t="shared" si="1"/>
        <v>38</v>
      </c>
      <c r="C12239" s="39" t="str">
        <f>IFERROR(__xludf.DUMMYFUNCTION("IF(ISBETWEEN(B12239,60,69), ""Old"", IF(ISBETWEEN(B12239, 20, 29), ""Young"", ""Other""))"),"Other")</f>
        <v>Other</v>
      </c>
    </row>
    <row r="12240" hidden="1">
      <c r="A12240" s="40">
        <v>30502.0</v>
      </c>
      <c r="B12240" s="39">
        <f t="shared" si="1"/>
        <v>38</v>
      </c>
      <c r="C12240" s="39" t="str">
        <f>IFERROR(__xludf.DUMMYFUNCTION("IF(ISBETWEEN(B12240,60,69), ""Old"", IF(ISBETWEEN(B12240, 20, 29), ""Young"", ""Other""))"),"Other")</f>
        <v>Other</v>
      </c>
    </row>
    <row r="12241" hidden="1">
      <c r="A12241" s="40">
        <v>30503.0</v>
      </c>
      <c r="B12241" s="39">
        <f t="shared" si="1"/>
        <v>38</v>
      </c>
      <c r="C12241" s="39" t="str">
        <f>IFERROR(__xludf.DUMMYFUNCTION("IF(ISBETWEEN(B12241,60,69), ""Old"", IF(ISBETWEEN(B12241, 20, 29), ""Young"", ""Other""))"),"Other")</f>
        <v>Other</v>
      </c>
    </row>
    <row r="12242" hidden="1">
      <c r="A12242" s="40">
        <v>30504.0</v>
      </c>
      <c r="B12242" s="39">
        <f t="shared" si="1"/>
        <v>38</v>
      </c>
      <c r="C12242" s="39" t="str">
        <f>IFERROR(__xludf.DUMMYFUNCTION("IF(ISBETWEEN(B12242,60,69), ""Old"", IF(ISBETWEEN(B12242, 20, 29), ""Young"", ""Other""))"),"Other")</f>
        <v>Other</v>
      </c>
    </row>
    <row r="12243" hidden="1">
      <c r="A12243" s="40">
        <v>30505.0</v>
      </c>
      <c r="B12243" s="39">
        <f t="shared" si="1"/>
        <v>38</v>
      </c>
      <c r="C12243" s="39" t="str">
        <f>IFERROR(__xludf.DUMMYFUNCTION("IF(ISBETWEEN(B12243,60,69), ""Old"", IF(ISBETWEEN(B12243, 20, 29), ""Young"", ""Other""))"),"Other")</f>
        <v>Other</v>
      </c>
    </row>
    <row r="12244" hidden="1">
      <c r="A12244" s="40">
        <v>30506.0</v>
      </c>
      <c r="B12244" s="39">
        <f t="shared" si="1"/>
        <v>38</v>
      </c>
      <c r="C12244" s="39" t="str">
        <f>IFERROR(__xludf.DUMMYFUNCTION("IF(ISBETWEEN(B12244,60,69), ""Old"", IF(ISBETWEEN(B12244, 20, 29), ""Young"", ""Other""))"),"Other")</f>
        <v>Other</v>
      </c>
    </row>
    <row r="12245" hidden="1">
      <c r="A12245" s="40">
        <v>30507.0</v>
      </c>
      <c r="B12245" s="39">
        <f t="shared" si="1"/>
        <v>38</v>
      </c>
      <c r="C12245" s="39" t="str">
        <f>IFERROR(__xludf.DUMMYFUNCTION("IF(ISBETWEEN(B12245,60,69), ""Old"", IF(ISBETWEEN(B12245, 20, 29), ""Young"", ""Other""))"),"Other")</f>
        <v>Other</v>
      </c>
    </row>
    <row r="12246" hidden="1">
      <c r="A12246" s="40">
        <v>30508.0</v>
      </c>
      <c r="B12246" s="39">
        <f t="shared" si="1"/>
        <v>38</v>
      </c>
      <c r="C12246" s="39" t="str">
        <f>IFERROR(__xludf.DUMMYFUNCTION("IF(ISBETWEEN(B12246,60,69), ""Old"", IF(ISBETWEEN(B12246, 20, 29), ""Young"", ""Other""))"),"Other")</f>
        <v>Other</v>
      </c>
    </row>
    <row r="12247" hidden="1">
      <c r="A12247" s="40">
        <v>30509.0</v>
      </c>
      <c r="B12247" s="39">
        <f t="shared" si="1"/>
        <v>38</v>
      </c>
      <c r="C12247" s="39" t="str">
        <f>IFERROR(__xludf.DUMMYFUNCTION("IF(ISBETWEEN(B12247,60,69), ""Old"", IF(ISBETWEEN(B12247, 20, 29), ""Young"", ""Other""))"),"Other")</f>
        <v>Other</v>
      </c>
    </row>
    <row r="12248" hidden="1">
      <c r="A12248" s="40">
        <v>30510.0</v>
      </c>
      <c r="B12248" s="39">
        <f t="shared" si="1"/>
        <v>38</v>
      </c>
      <c r="C12248" s="39" t="str">
        <f>IFERROR(__xludf.DUMMYFUNCTION("IF(ISBETWEEN(B12248,60,69), ""Old"", IF(ISBETWEEN(B12248, 20, 29), ""Young"", ""Other""))"),"Other")</f>
        <v>Other</v>
      </c>
    </row>
    <row r="12249" hidden="1">
      <c r="A12249" s="40">
        <v>30511.0</v>
      </c>
      <c r="B12249" s="39">
        <f t="shared" si="1"/>
        <v>38</v>
      </c>
      <c r="C12249" s="39" t="str">
        <f>IFERROR(__xludf.DUMMYFUNCTION("IF(ISBETWEEN(B12249,60,69), ""Old"", IF(ISBETWEEN(B12249, 20, 29), ""Young"", ""Other""))"),"Other")</f>
        <v>Other</v>
      </c>
    </row>
    <row r="12250" hidden="1">
      <c r="A12250" s="40">
        <v>30512.0</v>
      </c>
      <c r="B12250" s="39">
        <f t="shared" si="1"/>
        <v>38</v>
      </c>
      <c r="C12250" s="39" t="str">
        <f>IFERROR(__xludf.DUMMYFUNCTION("IF(ISBETWEEN(B12250,60,69), ""Old"", IF(ISBETWEEN(B12250, 20, 29), ""Young"", ""Other""))"),"Other")</f>
        <v>Other</v>
      </c>
    </row>
    <row r="12251" hidden="1">
      <c r="A12251" s="40">
        <v>30513.0</v>
      </c>
      <c r="B12251" s="39">
        <f t="shared" si="1"/>
        <v>38</v>
      </c>
      <c r="C12251" s="39" t="str">
        <f>IFERROR(__xludf.DUMMYFUNCTION("IF(ISBETWEEN(B12251,60,69), ""Old"", IF(ISBETWEEN(B12251, 20, 29), ""Young"", ""Other""))"),"Other")</f>
        <v>Other</v>
      </c>
    </row>
    <row r="12252" hidden="1">
      <c r="A12252" s="40">
        <v>30514.0</v>
      </c>
      <c r="B12252" s="39">
        <f t="shared" si="1"/>
        <v>38</v>
      </c>
      <c r="C12252" s="39" t="str">
        <f>IFERROR(__xludf.DUMMYFUNCTION("IF(ISBETWEEN(B12252,60,69), ""Old"", IF(ISBETWEEN(B12252, 20, 29), ""Young"", ""Other""))"),"Other")</f>
        <v>Other</v>
      </c>
    </row>
    <row r="12253" hidden="1">
      <c r="A12253" s="40">
        <v>30515.0</v>
      </c>
      <c r="B12253" s="39">
        <f t="shared" si="1"/>
        <v>38</v>
      </c>
      <c r="C12253" s="39" t="str">
        <f>IFERROR(__xludf.DUMMYFUNCTION("IF(ISBETWEEN(B12253,60,69), ""Old"", IF(ISBETWEEN(B12253, 20, 29), ""Young"", ""Other""))"),"Other")</f>
        <v>Other</v>
      </c>
    </row>
    <row r="12254" hidden="1">
      <c r="A12254" s="40">
        <v>30516.0</v>
      </c>
      <c r="B12254" s="39">
        <f t="shared" si="1"/>
        <v>38</v>
      </c>
      <c r="C12254" s="39" t="str">
        <f>IFERROR(__xludf.DUMMYFUNCTION("IF(ISBETWEEN(B12254,60,69), ""Old"", IF(ISBETWEEN(B12254, 20, 29), ""Young"", ""Other""))"),"Other")</f>
        <v>Other</v>
      </c>
    </row>
    <row r="12255" hidden="1">
      <c r="A12255" s="40">
        <v>30517.0</v>
      </c>
      <c r="B12255" s="39">
        <f t="shared" si="1"/>
        <v>38</v>
      </c>
      <c r="C12255" s="39" t="str">
        <f>IFERROR(__xludf.DUMMYFUNCTION("IF(ISBETWEEN(B12255,60,69), ""Old"", IF(ISBETWEEN(B12255, 20, 29), ""Young"", ""Other""))"),"Other")</f>
        <v>Other</v>
      </c>
    </row>
    <row r="12256" hidden="1">
      <c r="A12256" s="40">
        <v>30518.0</v>
      </c>
      <c r="B12256" s="39">
        <f t="shared" si="1"/>
        <v>38</v>
      </c>
      <c r="C12256" s="39" t="str">
        <f>IFERROR(__xludf.DUMMYFUNCTION("IF(ISBETWEEN(B12256,60,69), ""Old"", IF(ISBETWEEN(B12256, 20, 29), ""Young"", ""Other""))"),"Other")</f>
        <v>Other</v>
      </c>
    </row>
    <row r="12257" hidden="1">
      <c r="A12257" s="40">
        <v>30519.0</v>
      </c>
      <c r="B12257" s="39">
        <f t="shared" si="1"/>
        <v>38</v>
      </c>
      <c r="C12257" s="39" t="str">
        <f>IFERROR(__xludf.DUMMYFUNCTION("IF(ISBETWEEN(B12257,60,69), ""Old"", IF(ISBETWEEN(B12257, 20, 29), ""Young"", ""Other""))"),"Other")</f>
        <v>Other</v>
      </c>
    </row>
    <row r="12258" hidden="1">
      <c r="A12258" s="40">
        <v>30520.0</v>
      </c>
      <c r="B12258" s="39">
        <f t="shared" si="1"/>
        <v>38</v>
      </c>
      <c r="C12258" s="39" t="str">
        <f>IFERROR(__xludf.DUMMYFUNCTION("IF(ISBETWEEN(B12258,60,69), ""Old"", IF(ISBETWEEN(B12258, 20, 29), ""Young"", ""Other""))"),"Other")</f>
        <v>Other</v>
      </c>
    </row>
    <row r="12259" hidden="1">
      <c r="A12259" s="40">
        <v>30521.0</v>
      </c>
      <c r="B12259" s="39">
        <f t="shared" si="1"/>
        <v>38</v>
      </c>
      <c r="C12259" s="39" t="str">
        <f>IFERROR(__xludf.DUMMYFUNCTION("IF(ISBETWEEN(B12259,60,69), ""Old"", IF(ISBETWEEN(B12259, 20, 29), ""Young"", ""Other""))"),"Other")</f>
        <v>Other</v>
      </c>
    </row>
    <row r="12260" hidden="1">
      <c r="A12260" s="40">
        <v>30522.0</v>
      </c>
      <c r="B12260" s="39">
        <f t="shared" si="1"/>
        <v>38</v>
      </c>
      <c r="C12260" s="39" t="str">
        <f>IFERROR(__xludf.DUMMYFUNCTION("IF(ISBETWEEN(B12260,60,69), ""Old"", IF(ISBETWEEN(B12260, 20, 29), ""Young"", ""Other""))"),"Other")</f>
        <v>Other</v>
      </c>
    </row>
    <row r="12261" hidden="1">
      <c r="A12261" s="40">
        <v>30523.0</v>
      </c>
      <c r="B12261" s="39">
        <f t="shared" si="1"/>
        <v>38</v>
      </c>
      <c r="C12261" s="39" t="str">
        <f>IFERROR(__xludf.DUMMYFUNCTION("IF(ISBETWEEN(B12261,60,69), ""Old"", IF(ISBETWEEN(B12261, 20, 29), ""Young"", ""Other""))"),"Other")</f>
        <v>Other</v>
      </c>
    </row>
    <row r="12262" hidden="1">
      <c r="A12262" s="40">
        <v>30524.0</v>
      </c>
      <c r="B12262" s="39">
        <f t="shared" si="1"/>
        <v>38</v>
      </c>
      <c r="C12262" s="39" t="str">
        <f>IFERROR(__xludf.DUMMYFUNCTION("IF(ISBETWEEN(B12262,60,69), ""Old"", IF(ISBETWEEN(B12262, 20, 29), ""Young"", ""Other""))"),"Other")</f>
        <v>Other</v>
      </c>
    </row>
    <row r="12263" hidden="1">
      <c r="A12263" s="40">
        <v>30525.0</v>
      </c>
      <c r="B12263" s="39">
        <f t="shared" si="1"/>
        <v>38</v>
      </c>
      <c r="C12263" s="39" t="str">
        <f>IFERROR(__xludf.DUMMYFUNCTION("IF(ISBETWEEN(B12263,60,69), ""Old"", IF(ISBETWEEN(B12263, 20, 29), ""Young"", ""Other""))"),"Other")</f>
        <v>Other</v>
      </c>
    </row>
    <row r="12264" hidden="1">
      <c r="A12264" s="40">
        <v>30526.0</v>
      </c>
      <c r="B12264" s="39">
        <f t="shared" si="1"/>
        <v>38</v>
      </c>
      <c r="C12264" s="39" t="str">
        <f>IFERROR(__xludf.DUMMYFUNCTION("IF(ISBETWEEN(B12264,60,69), ""Old"", IF(ISBETWEEN(B12264, 20, 29), ""Young"", ""Other""))"),"Other")</f>
        <v>Other</v>
      </c>
    </row>
    <row r="12265" hidden="1">
      <c r="A12265" s="40">
        <v>30527.0</v>
      </c>
      <c r="B12265" s="39">
        <f t="shared" si="1"/>
        <v>38</v>
      </c>
      <c r="C12265" s="39" t="str">
        <f>IFERROR(__xludf.DUMMYFUNCTION("IF(ISBETWEEN(B12265,60,69), ""Old"", IF(ISBETWEEN(B12265, 20, 29), ""Young"", ""Other""))"),"Other")</f>
        <v>Other</v>
      </c>
    </row>
    <row r="12266" hidden="1">
      <c r="A12266" s="40">
        <v>30528.0</v>
      </c>
      <c r="B12266" s="39">
        <f t="shared" si="1"/>
        <v>38</v>
      </c>
      <c r="C12266" s="39" t="str">
        <f>IFERROR(__xludf.DUMMYFUNCTION("IF(ISBETWEEN(B12266,60,69), ""Old"", IF(ISBETWEEN(B12266, 20, 29), ""Young"", ""Other""))"),"Other")</f>
        <v>Other</v>
      </c>
    </row>
    <row r="12267" hidden="1">
      <c r="A12267" s="40">
        <v>30529.0</v>
      </c>
      <c r="B12267" s="39">
        <f t="shared" si="1"/>
        <v>38</v>
      </c>
      <c r="C12267" s="39" t="str">
        <f>IFERROR(__xludf.DUMMYFUNCTION("IF(ISBETWEEN(B12267,60,69), ""Old"", IF(ISBETWEEN(B12267, 20, 29), ""Young"", ""Other""))"),"Other")</f>
        <v>Other</v>
      </c>
    </row>
    <row r="12268" hidden="1">
      <c r="A12268" s="40">
        <v>30530.0</v>
      </c>
      <c r="B12268" s="39">
        <f t="shared" si="1"/>
        <v>38</v>
      </c>
      <c r="C12268" s="39" t="str">
        <f>IFERROR(__xludf.DUMMYFUNCTION("IF(ISBETWEEN(B12268,60,69), ""Old"", IF(ISBETWEEN(B12268, 20, 29), ""Young"", ""Other""))"),"Other")</f>
        <v>Other</v>
      </c>
    </row>
    <row r="12269" hidden="1">
      <c r="A12269" s="40">
        <v>30531.0</v>
      </c>
      <c r="B12269" s="39">
        <f t="shared" si="1"/>
        <v>38</v>
      </c>
      <c r="C12269" s="39" t="str">
        <f>IFERROR(__xludf.DUMMYFUNCTION("IF(ISBETWEEN(B12269,60,69), ""Old"", IF(ISBETWEEN(B12269, 20, 29), ""Young"", ""Other""))"),"Other")</f>
        <v>Other</v>
      </c>
    </row>
    <row r="12270" hidden="1">
      <c r="A12270" s="40">
        <v>30532.0</v>
      </c>
      <c r="B12270" s="39">
        <f t="shared" si="1"/>
        <v>38</v>
      </c>
      <c r="C12270" s="39" t="str">
        <f>IFERROR(__xludf.DUMMYFUNCTION("IF(ISBETWEEN(B12270,60,69), ""Old"", IF(ISBETWEEN(B12270, 20, 29), ""Young"", ""Other""))"),"Other")</f>
        <v>Other</v>
      </c>
    </row>
    <row r="12271" hidden="1">
      <c r="A12271" s="40">
        <v>30533.0</v>
      </c>
      <c r="B12271" s="39">
        <f t="shared" si="1"/>
        <v>38</v>
      </c>
      <c r="C12271" s="39" t="str">
        <f>IFERROR(__xludf.DUMMYFUNCTION("IF(ISBETWEEN(B12271,60,69), ""Old"", IF(ISBETWEEN(B12271, 20, 29), ""Young"", ""Other""))"),"Other")</f>
        <v>Other</v>
      </c>
    </row>
    <row r="12272" hidden="1">
      <c r="A12272" s="40">
        <v>30534.0</v>
      </c>
      <c r="B12272" s="39">
        <f t="shared" si="1"/>
        <v>38</v>
      </c>
      <c r="C12272" s="39" t="str">
        <f>IFERROR(__xludf.DUMMYFUNCTION("IF(ISBETWEEN(B12272,60,69), ""Old"", IF(ISBETWEEN(B12272, 20, 29), ""Young"", ""Other""))"),"Other")</f>
        <v>Other</v>
      </c>
    </row>
    <row r="12273" hidden="1">
      <c r="A12273" s="40">
        <v>30535.0</v>
      </c>
      <c r="B12273" s="39">
        <f t="shared" si="1"/>
        <v>38</v>
      </c>
      <c r="C12273" s="39" t="str">
        <f>IFERROR(__xludf.DUMMYFUNCTION("IF(ISBETWEEN(B12273,60,69), ""Old"", IF(ISBETWEEN(B12273, 20, 29), ""Young"", ""Other""))"),"Other")</f>
        <v>Other</v>
      </c>
    </row>
    <row r="12274" hidden="1">
      <c r="A12274" s="40">
        <v>30536.0</v>
      </c>
      <c r="B12274" s="39">
        <f t="shared" si="1"/>
        <v>38</v>
      </c>
      <c r="C12274" s="39" t="str">
        <f>IFERROR(__xludf.DUMMYFUNCTION("IF(ISBETWEEN(B12274,60,69), ""Old"", IF(ISBETWEEN(B12274, 20, 29), ""Young"", ""Other""))"),"Other")</f>
        <v>Other</v>
      </c>
    </row>
    <row r="12275" hidden="1">
      <c r="A12275" s="40">
        <v>30537.0</v>
      </c>
      <c r="B12275" s="39">
        <f t="shared" si="1"/>
        <v>38</v>
      </c>
      <c r="C12275" s="39" t="str">
        <f>IFERROR(__xludf.DUMMYFUNCTION("IF(ISBETWEEN(B12275,60,69), ""Old"", IF(ISBETWEEN(B12275, 20, 29), ""Young"", ""Other""))"),"Other")</f>
        <v>Other</v>
      </c>
    </row>
    <row r="12276" hidden="1">
      <c r="A12276" s="40">
        <v>30538.0</v>
      </c>
      <c r="B12276" s="39">
        <f t="shared" si="1"/>
        <v>38</v>
      </c>
      <c r="C12276" s="39" t="str">
        <f>IFERROR(__xludf.DUMMYFUNCTION("IF(ISBETWEEN(B12276,60,69), ""Old"", IF(ISBETWEEN(B12276, 20, 29), ""Young"", ""Other""))"),"Other")</f>
        <v>Other</v>
      </c>
    </row>
    <row r="12277" hidden="1">
      <c r="A12277" s="40">
        <v>30539.0</v>
      </c>
      <c r="B12277" s="39">
        <f t="shared" si="1"/>
        <v>38</v>
      </c>
      <c r="C12277" s="39" t="str">
        <f>IFERROR(__xludf.DUMMYFUNCTION("IF(ISBETWEEN(B12277,60,69), ""Old"", IF(ISBETWEEN(B12277, 20, 29), ""Young"", ""Other""))"),"Other")</f>
        <v>Other</v>
      </c>
    </row>
    <row r="12278" hidden="1">
      <c r="A12278" s="40">
        <v>30540.0</v>
      </c>
      <c r="B12278" s="39">
        <f t="shared" si="1"/>
        <v>38</v>
      </c>
      <c r="C12278" s="39" t="str">
        <f>IFERROR(__xludf.DUMMYFUNCTION("IF(ISBETWEEN(B12278,60,69), ""Old"", IF(ISBETWEEN(B12278, 20, 29), ""Young"", ""Other""))"),"Other")</f>
        <v>Other</v>
      </c>
    </row>
    <row r="12279" hidden="1">
      <c r="A12279" s="40">
        <v>30541.0</v>
      </c>
      <c r="B12279" s="39">
        <f t="shared" si="1"/>
        <v>38</v>
      </c>
      <c r="C12279" s="39" t="str">
        <f>IFERROR(__xludf.DUMMYFUNCTION("IF(ISBETWEEN(B12279,60,69), ""Old"", IF(ISBETWEEN(B12279, 20, 29), ""Young"", ""Other""))"),"Other")</f>
        <v>Other</v>
      </c>
    </row>
    <row r="12280" hidden="1">
      <c r="A12280" s="40">
        <v>30542.0</v>
      </c>
      <c r="B12280" s="39">
        <f t="shared" si="1"/>
        <v>38</v>
      </c>
      <c r="C12280" s="39" t="str">
        <f>IFERROR(__xludf.DUMMYFUNCTION("IF(ISBETWEEN(B12280,60,69), ""Old"", IF(ISBETWEEN(B12280, 20, 29), ""Young"", ""Other""))"),"Other")</f>
        <v>Other</v>
      </c>
    </row>
    <row r="12281" hidden="1">
      <c r="A12281" s="40">
        <v>30543.0</v>
      </c>
      <c r="B12281" s="39">
        <f t="shared" si="1"/>
        <v>38</v>
      </c>
      <c r="C12281" s="39" t="str">
        <f>IFERROR(__xludf.DUMMYFUNCTION("IF(ISBETWEEN(B12281,60,69), ""Old"", IF(ISBETWEEN(B12281, 20, 29), ""Young"", ""Other""))"),"Other")</f>
        <v>Other</v>
      </c>
    </row>
    <row r="12282" hidden="1">
      <c r="A12282" s="40">
        <v>30544.0</v>
      </c>
      <c r="B12282" s="39">
        <f t="shared" si="1"/>
        <v>38</v>
      </c>
      <c r="C12282" s="39" t="str">
        <f>IFERROR(__xludf.DUMMYFUNCTION("IF(ISBETWEEN(B12282,60,69), ""Old"", IF(ISBETWEEN(B12282, 20, 29), ""Young"", ""Other""))"),"Other")</f>
        <v>Other</v>
      </c>
    </row>
    <row r="12283" hidden="1">
      <c r="A12283" s="40">
        <v>30545.0</v>
      </c>
      <c r="B12283" s="39">
        <f t="shared" si="1"/>
        <v>38</v>
      </c>
      <c r="C12283" s="39" t="str">
        <f>IFERROR(__xludf.DUMMYFUNCTION("IF(ISBETWEEN(B12283,60,69), ""Old"", IF(ISBETWEEN(B12283, 20, 29), ""Young"", ""Other""))"),"Other")</f>
        <v>Other</v>
      </c>
    </row>
    <row r="12284" hidden="1">
      <c r="A12284" s="40">
        <v>30546.0</v>
      </c>
      <c r="B12284" s="39">
        <f t="shared" si="1"/>
        <v>38</v>
      </c>
      <c r="C12284" s="39" t="str">
        <f>IFERROR(__xludf.DUMMYFUNCTION("IF(ISBETWEEN(B12284,60,69), ""Old"", IF(ISBETWEEN(B12284, 20, 29), ""Young"", ""Other""))"),"Other")</f>
        <v>Other</v>
      </c>
    </row>
    <row r="12285" hidden="1">
      <c r="A12285" s="40">
        <v>30547.0</v>
      </c>
      <c r="B12285" s="39">
        <f t="shared" si="1"/>
        <v>38</v>
      </c>
      <c r="C12285" s="39" t="str">
        <f>IFERROR(__xludf.DUMMYFUNCTION("IF(ISBETWEEN(B12285,60,69), ""Old"", IF(ISBETWEEN(B12285, 20, 29), ""Young"", ""Other""))"),"Other")</f>
        <v>Other</v>
      </c>
    </row>
    <row r="12286" hidden="1">
      <c r="A12286" s="40">
        <v>30548.0</v>
      </c>
      <c r="B12286" s="39">
        <f t="shared" si="1"/>
        <v>38</v>
      </c>
      <c r="C12286" s="39" t="str">
        <f>IFERROR(__xludf.DUMMYFUNCTION("IF(ISBETWEEN(B12286,60,69), ""Old"", IF(ISBETWEEN(B12286, 20, 29), ""Young"", ""Other""))"),"Other")</f>
        <v>Other</v>
      </c>
    </row>
    <row r="12287" hidden="1">
      <c r="A12287" s="40">
        <v>30549.0</v>
      </c>
      <c r="B12287" s="39">
        <f t="shared" si="1"/>
        <v>38</v>
      </c>
      <c r="C12287" s="39" t="str">
        <f>IFERROR(__xludf.DUMMYFUNCTION("IF(ISBETWEEN(B12287,60,69), ""Old"", IF(ISBETWEEN(B12287, 20, 29), ""Young"", ""Other""))"),"Other")</f>
        <v>Other</v>
      </c>
    </row>
    <row r="12288" hidden="1">
      <c r="A12288" s="40">
        <v>30550.0</v>
      </c>
      <c r="B12288" s="39">
        <f t="shared" si="1"/>
        <v>38</v>
      </c>
      <c r="C12288" s="39" t="str">
        <f>IFERROR(__xludf.DUMMYFUNCTION("IF(ISBETWEEN(B12288,60,69), ""Old"", IF(ISBETWEEN(B12288, 20, 29), ""Young"", ""Other""))"),"Other")</f>
        <v>Other</v>
      </c>
    </row>
    <row r="12289" hidden="1">
      <c r="A12289" s="40">
        <v>30551.0</v>
      </c>
      <c r="B12289" s="39">
        <f t="shared" si="1"/>
        <v>38</v>
      </c>
      <c r="C12289" s="39" t="str">
        <f>IFERROR(__xludf.DUMMYFUNCTION("IF(ISBETWEEN(B12289,60,69), ""Old"", IF(ISBETWEEN(B12289, 20, 29), ""Young"", ""Other""))"),"Other")</f>
        <v>Other</v>
      </c>
    </row>
    <row r="12290" hidden="1">
      <c r="A12290" s="40">
        <v>30552.0</v>
      </c>
      <c r="B12290" s="39">
        <f t="shared" si="1"/>
        <v>38</v>
      </c>
      <c r="C12290" s="39" t="str">
        <f>IFERROR(__xludf.DUMMYFUNCTION("IF(ISBETWEEN(B12290,60,69), ""Old"", IF(ISBETWEEN(B12290, 20, 29), ""Young"", ""Other""))"),"Other")</f>
        <v>Other</v>
      </c>
    </row>
    <row r="12291" hidden="1">
      <c r="A12291" s="40">
        <v>30553.0</v>
      </c>
      <c r="B12291" s="39">
        <f t="shared" si="1"/>
        <v>38</v>
      </c>
      <c r="C12291" s="39" t="str">
        <f>IFERROR(__xludf.DUMMYFUNCTION("IF(ISBETWEEN(B12291,60,69), ""Old"", IF(ISBETWEEN(B12291, 20, 29), ""Young"", ""Other""))"),"Other")</f>
        <v>Other</v>
      </c>
    </row>
    <row r="12292" hidden="1">
      <c r="A12292" s="40">
        <v>30554.0</v>
      </c>
      <c r="B12292" s="39">
        <f t="shared" si="1"/>
        <v>38</v>
      </c>
      <c r="C12292" s="39" t="str">
        <f>IFERROR(__xludf.DUMMYFUNCTION("IF(ISBETWEEN(B12292,60,69), ""Old"", IF(ISBETWEEN(B12292, 20, 29), ""Young"", ""Other""))"),"Other")</f>
        <v>Other</v>
      </c>
    </row>
    <row r="12293" hidden="1">
      <c r="A12293" s="40">
        <v>30555.0</v>
      </c>
      <c r="B12293" s="39">
        <f t="shared" si="1"/>
        <v>38</v>
      </c>
      <c r="C12293" s="39" t="str">
        <f>IFERROR(__xludf.DUMMYFUNCTION("IF(ISBETWEEN(B12293,60,69), ""Old"", IF(ISBETWEEN(B12293, 20, 29), ""Young"", ""Other""))"),"Other")</f>
        <v>Other</v>
      </c>
    </row>
    <row r="12294" hidden="1">
      <c r="A12294" s="40">
        <v>30556.0</v>
      </c>
      <c r="B12294" s="39">
        <f t="shared" si="1"/>
        <v>38</v>
      </c>
      <c r="C12294" s="39" t="str">
        <f>IFERROR(__xludf.DUMMYFUNCTION("IF(ISBETWEEN(B12294,60,69), ""Old"", IF(ISBETWEEN(B12294, 20, 29), ""Young"", ""Other""))"),"Other")</f>
        <v>Other</v>
      </c>
    </row>
    <row r="12295" hidden="1">
      <c r="A12295" s="40">
        <v>30557.0</v>
      </c>
      <c r="B12295" s="39">
        <f t="shared" si="1"/>
        <v>38</v>
      </c>
      <c r="C12295" s="39" t="str">
        <f>IFERROR(__xludf.DUMMYFUNCTION("IF(ISBETWEEN(B12295,60,69), ""Old"", IF(ISBETWEEN(B12295, 20, 29), ""Young"", ""Other""))"),"Other")</f>
        <v>Other</v>
      </c>
    </row>
    <row r="12296" hidden="1">
      <c r="A12296" s="40">
        <v>30558.0</v>
      </c>
      <c r="B12296" s="39">
        <f t="shared" si="1"/>
        <v>38</v>
      </c>
      <c r="C12296" s="39" t="str">
        <f>IFERROR(__xludf.DUMMYFUNCTION("IF(ISBETWEEN(B12296,60,69), ""Old"", IF(ISBETWEEN(B12296, 20, 29), ""Young"", ""Other""))"),"Other")</f>
        <v>Other</v>
      </c>
    </row>
    <row r="12297" hidden="1">
      <c r="A12297" s="40">
        <v>30559.0</v>
      </c>
      <c r="B12297" s="39">
        <f t="shared" si="1"/>
        <v>38</v>
      </c>
      <c r="C12297" s="39" t="str">
        <f>IFERROR(__xludf.DUMMYFUNCTION("IF(ISBETWEEN(B12297,60,69), ""Old"", IF(ISBETWEEN(B12297, 20, 29), ""Young"", ""Other""))"),"Other")</f>
        <v>Other</v>
      </c>
    </row>
    <row r="12298" hidden="1">
      <c r="A12298" s="40">
        <v>30560.0</v>
      </c>
      <c r="B12298" s="39">
        <f t="shared" si="1"/>
        <v>38</v>
      </c>
      <c r="C12298" s="39" t="str">
        <f>IFERROR(__xludf.DUMMYFUNCTION("IF(ISBETWEEN(B12298,60,69), ""Old"", IF(ISBETWEEN(B12298, 20, 29), ""Young"", ""Other""))"),"Other")</f>
        <v>Other</v>
      </c>
    </row>
    <row r="12299" hidden="1">
      <c r="A12299" s="40">
        <v>30561.0</v>
      </c>
      <c r="B12299" s="39">
        <f t="shared" si="1"/>
        <v>38</v>
      </c>
      <c r="C12299" s="39" t="str">
        <f>IFERROR(__xludf.DUMMYFUNCTION("IF(ISBETWEEN(B12299,60,69), ""Old"", IF(ISBETWEEN(B12299, 20, 29), ""Young"", ""Other""))"),"Other")</f>
        <v>Other</v>
      </c>
    </row>
    <row r="12300" hidden="1">
      <c r="A12300" s="40">
        <v>30562.0</v>
      </c>
      <c r="B12300" s="39">
        <f t="shared" si="1"/>
        <v>38</v>
      </c>
      <c r="C12300" s="39" t="str">
        <f>IFERROR(__xludf.DUMMYFUNCTION("IF(ISBETWEEN(B12300,60,69), ""Old"", IF(ISBETWEEN(B12300, 20, 29), ""Young"", ""Other""))"),"Other")</f>
        <v>Other</v>
      </c>
    </row>
    <row r="12301" hidden="1">
      <c r="A12301" s="40">
        <v>30563.0</v>
      </c>
      <c r="B12301" s="39">
        <f t="shared" si="1"/>
        <v>38</v>
      </c>
      <c r="C12301" s="39" t="str">
        <f>IFERROR(__xludf.DUMMYFUNCTION("IF(ISBETWEEN(B12301,60,69), ""Old"", IF(ISBETWEEN(B12301, 20, 29), ""Young"", ""Other""))"),"Other")</f>
        <v>Other</v>
      </c>
    </row>
    <row r="12302" hidden="1">
      <c r="A12302" s="40">
        <v>30564.0</v>
      </c>
      <c r="B12302" s="39">
        <f t="shared" si="1"/>
        <v>38</v>
      </c>
      <c r="C12302" s="39" t="str">
        <f>IFERROR(__xludf.DUMMYFUNCTION("IF(ISBETWEEN(B12302,60,69), ""Old"", IF(ISBETWEEN(B12302, 20, 29), ""Young"", ""Other""))"),"Other")</f>
        <v>Other</v>
      </c>
    </row>
    <row r="12303" hidden="1">
      <c r="A12303" s="40">
        <v>30565.0</v>
      </c>
      <c r="B12303" s="39">
        <f t="shared" si="1"/>
        <v>38</v>
      </c>
      <c r="C12303" s="39" t="str">
        <f>IFERROR(__xludf.DUMMYFUNCTION("IF(ISBETWEEN(B12303,60,69), ""Old"", IF(ISBETWEEN(B12303, 20, 29), ""Young"", ""Other""))"),"Other")</f>
        <v>Other</v>
      </c>
    </row>
    <row r="12304" hidden="1">
      <c r="A12304" s="40">
        <v>30566.0</v>
      </c>
      <c r="B12304" s="39">
        <f t="shared" si="1"/>
        <v>38</v>
      </c>
      <c r="C12304" s="39" t="str">
        <f>IFERROR(__xludf.DUMMYFUNCTION("IF(ISBETWEEN(B12304,60,69), ""Old"", IF(ISBETWEEN(B12304, 20, 29), ""Young"", ""Other""))"),"Other")</f>
        <v>Other</v>
      </c>
    </row>
    <row r="12305" hidden="1">
      <c r="A12305" s="40">
        <v>30567.0</v>
      </c>
      <c r="B12305" s="39">
        <f t="shared" si="1"/>
        <v>38</v>
      </c>
      <c r="C12305" s="39" t="str">
        <f>IFERROR(__xludf.DUMMYFUNCTION("IF(ISBETWEEN(B12305,60,69), ""Old"", IF(ISBETWEEN(B12305, 20, 29), ""Young"", ""Other""))"),"Other")</f>
        <v>Other</v>
      </c>
    </row>
    <row r="12306" hidden="1">
      <c r="A12306" s="40">
        <v>30568.0</v>
      </c>
      <c r="B12306" s="39">
        <f t="shared" si="1"/>
        <v>38</v>
      </c>
      <c r="C12306" s="39" t="str">
        <f>IFERROR(__xludf.DUMMYFUNCTION("IF(ISBETWEEN(B12306,60,69), ""Old"", IF(ISBETWEEN(B12306, 20, 29), ""Young"", ""Other""))"),"Other")</f>
        <v>Other</v>
      </c>
    </row>
    <row r="12307" hidden="1">
      <c r="A12307" s="40">
        <v>30569.0</v>
      </c>
      <c r="B12307" s="39">
        <f t="shared" si="1"/>
        <v>38</v>
      </c>
      <c r="C12307" s="39" t="str">
        <f>IFERROR(__xludf.DUMMYFUNCTION("IF(ISBETWEEN(B12307,60,69), ""Old"", IF(ISBETWEEN(B12307, 20, 29), ""Young"", ""Other""))"),"Other")</f>
        <v>Other</v>
      </c>
    </row>
    <row r="12308" hidden="1">
      <c r="A12308" s="40">
        <v>30570.0</v>
      </c>
      <c r="B12308" s="39">
        <f t="shared" si="1"/>
        <v>38</v>
      </c>
      <c r="C12308" s="39" t="str">
        <f>IFERROR(__xludf.DUMMYFUNCTION("IF(ISBETWEEN(B12308,60,69), ""Old"", IF(ISBETWEEN(B12308, 20, 29), ""Young"", ""Other""))"),"Other")</f>
        <v>Other</v>
      </c>
    </row>
    <row r="12309" hidden="1">
      <c r="A12309" s="40">
        <v>30571.0</v>
      </c>
      <c r="B12309" s="39">
        <f t="shared" si="1"/>
        <v>38</v>
      </c>
      <c r="C12309" s="39" t="str">
        <f>IFERROR(__xludf.DUMMYFUNCTION("IF(ISBETWEEN(B12309,60,69), ""Old"", IF(ISBETWEEN(B12309, 20, 29), ""Young"", ""Other""))"),"Other")</f>
        <v>Other</v>
      </c>
    </row>
    <row r="12310" hidden="1">
      <c r="A12310" s="40">
        <v>30572.0</v>
      </c>
      <c r="B12310" s="39">
        <f t="shared" si="1"/>
        <v>38</v>
      </c>
      <c r="C12310" s="39" t="str">
        <f>IFERROR(__xludf.DUMMYFUNCTION("IF(ISBETWEEN(B12310,60,69), ""Old"", IF(ISBETWEEN(B12310, 20, 29), ""Young"", ""Other""))"),"Other")</f>
        <v>Other</v>
      </c>
    </row>
    <row r="12311" hidden="1">
      <c r="A12311" s="40">
        <v>30573.0</v>
      </c>
      <c r="B12311" s="39">
        <f t="shared" si="1"/>
        <v>38</v>
      </c>
      <c r="C12311" s="39" t="str">
        <f>IFERROR(__xludf.DUMMYFUNCTION("IF(ISBETWEEN(B12311,60,69), ""Old"", IF(ISBETWEEN(B12311, 20, 29), ""Young"", ""Other""))"),"Other")</f>
        <v>Other</v>
      </c>
    </row>
    <row r="12312" hidden="1">
      <c r="A12312" s="40">
        <v>30574.0</v>
      </c>
      <c r="B12312" s="39">
        <f t="shared" si="1"/>
        <v>38</v>
      </c>
      <c r="C12312" s="39" t="str">
        <f>IFERROR(__xludf.DUMMYFUNCTION("IF(ISBETWEEN(B12312,60,69), ""Old"", IF(ISBETWEEN(B12312, 20, 29), ""Young"", ""Other""))"),"Other")</f>
        <v>Other</v>
      </c>
    </row>
    <row r="12313" hidden="1">
      <c r="A12313" s="40">
        <v>30575.0</v>
      </c>
      <c r="B12313" s="39">
        <f t="shared" si="1"/>
        <v>38</v>
      </c>
      <c r="C12313" s="39" t="str">
        <f>IFERROR(__xludf.DUMMYFUNCTION("IF(ISBETWEEN(B12313,60,69), ""Old"", IF(ISBETWEEN(B12313, 20, 29), ""Young"", ""Other""))"),"Other")</f>
        <v>Other</v>
      </c>
    </row>
    <row r="12314" hidden="1">
      <c r="A12314" s="40">
        <v>30576.0</v>
      </c>
      <c r="B12314" s="39">
        <f t="shared" si="1"/>
        <v>38</v>
      </c>
      <c r="C12314" s="39" t="str">
        <f>IFERROR(__xludf.DUMMYFUNCTION("IF(ISBETWEEN(B12314,60,69), ""Old"", IF(ISBETWEEN(B12314, 20, 29), ""Young"", ""Other""))"),"Other")</f>
        <v>Other</v>
      </c>
    </row>
    <row r="12315" hidden="1">
      <c r="A12315" s="40">
        <v>30577.0</v>
      </c>
      <c r="B12315" s="39">
        <f t="shared" si="1"/>
        <v>38</v>
      </c>
      <c r="C12315" s="39" t="str">
        <f>IFERROR(__xludf.DUMMYFUNCTION("IF(ISBETWEEN(B12315,60,69), ""Old"", IF(ISBETWEEN(B12315, 20, 29), ""Young"", ""Other""))"),"Other")</f>
        <v>Other</v>
      </c>
    </row>
    <row r="12316" hidden="1">
      <c r="A12316" s="40">
        <v>30578.0</v>
      </c>
      <c r="B12316" s="39">
        <f t="shared" si="1"/>
        <v>38</v>
      </c>
      <c r="C12316" s="39" t="str">
        <f>IFERROR(__xludf.DUMMYFUNCTION("IF(ISBETWEEN(B12316,60,69), ""Old"", IF(ISBETWEEN(B12316, 20, 29), ""Young"", ""Other""))"),"Other")</f>
        <v>Other</v>
      </c>
    </row>
    <row r="12317" hidden="1">
      <c r="A12317" s="40">
        <v>30579.0</v>
      </c>
      <c r="B12317" s="39">
        <f t="shared" si="1"/>
        <v>38</v>
      </c>
      <c r="C12317" s="39" t="str">
        <f>IFERROR(__xludf.DUMMYFUNCTION("IF(ISBETWEEN(B12317,60,69), ""Old"", IF(ISBETWEEN(B12317, 20, 29), ""Young"", ""Other""))"),"Other")</f>
        <v>Other</v>
      </c>
    </row>
    <row r="12318" hidden="1">
      <c r="A12318" s="40">
        <v>30580.0</v>
      </c>
      <c r="B12318" s="39">
        <f t="shared" si="1"/>
        <v>38</v>
      </c>
      <c r="C12318" s="39" t="str">
        <f>IFERROR(__xludf.DUMMYFUNCTION("IF(ISBETWEEN(B12318,60,69), ""Old"", IF(ISBETWEEN(B12318, 20, 29), ""Young"", ""Other""))"),"Other")</f>
        <v>Other</v>
      </c>
    </row>
    <row r="12319" hidden="1">
      <c r="A12319" s="40">
        <v>30581.0</v>
      </c>
      <c r="B12319" s="39">
        <f t="shared" si="1"/>
        <v>38</v>
      </c>
      <c r="C12319" s="39" t="str">
        <f>IFERROR(__xludf.DUMMYFUNCTION("IF(ISBETWEEN(B12319,60,69), ""Old"", IF(ISBETWEEN(B12319, 20, 29), ""Young"", ""Other""))"),"Other")</f>
        <v>Other</v>
      </c>
    </row>
    <row r="12320" hidden="1">
      <c r="A12320" s="40">
        <v>30582.0</v>
      </c>
      <c r="B12320" s="39">
        <f t="shared" si="1"/>
        <v>38</v>
      </c>
      <c r="C12320" s="39" t="str">
        <f>IFERROR(__xludf.DUMMYFUNCTION("IF(ISBETWEEN(B12320,60,69), ""Old"", IF(ISBETWEEN(B12320, 20, 29), ""Young"", ""Other""))"),"Other")</f>
        <v>Other</v>
      </c>
    </row>
    <row r="12321" hidden="1">
      <c r="A12321" s="40">
        <v>30583.0</v>
      </c>
      <c r="B12321" s="39">
        <f t="shared" si="1"/>
        <v>38</v>
      </c>
      <c r="C12321" s="39" t="str">
        <f>IFERROR(__xludf.DUMMYFUNCTION("IF(ISBETWEEN(B12321,60,69), ""Old"", IF(ISBETWEEN(B12321, 20, 29), ""Young"", ""Other""))"),"Other")</f>
        <v>Other</v>
      </c>
    </row>
    <row r="12322" hidden="1">
      <c r="A12322" s="40">
        <v>30584.0</v>
      </c>
      <c r="B12322" s="39">
        <f t="shared" si="1"/>
        <v>38</v>
      </c>
      <c r="C12322" s="39" t="str">
        <f>IFERROR(__xludf.DUMMYFUNCTION("IF(ISBETWEEN(B12322,60,69), ""Old"", IF(ISBETWEEN(B12322, 20, 29), ""Young"", ""Other""))"),"Other")</f>
        <v>Other</v>
      </c>
    </row>
    <row r="12323" hidden="1">
      <c r="A12323" s="40">
        <v>30585.0</v>
      </c>
      <c r="B12323" s="39">
        <f t="shared" si="1"/>
        <v>38</v>
      </c>
      <c r="C12323" s="39" t="str">
        <f>IFERROR(__xludf.DUMMYFUNCTION("IF(ISBETWEEN(B12323,60,69), ""Old"", IF(ISBETWEEN(B12323, 20, 29), ""Young"", ""Other""))"),"Other")</f>
        <v>Other</v>
      </c>
    </row>
    <row r="12324" hidden="1">
      <c r="A12324" s="40">
        <v>30586.0</v>
      </c>
      <c r="B12324" s="39">
        <f t="shared" si="1"/>
        <v>38</v>
      </c>
      <c r="C12324" s="39" t="str">
        <f>IFERROR(__xludf.DUMMYFUNCTION("IF(ISBETWEEN(B12324,60,69), ""Old"", IF(ISBETWEEN(B12324, 20, 29), ""Young"", ""Other""))"),"Other")</f>
        <v>Other</v>
      </c>
    </row>
    <row r="12325" hidden="1">
      <c r="A12325" s="40">
        <v>30587.0</v>
      </c>
      <c r="B12325" s="39">
        <f t="shared" si="1"/>
        <v>38</v>
      </c>
      <c r="C12325" s="39" t="str">
        <f>IFERROR(__xludf.DUMMYFUNCTION("IF(ISBETWEEN(B12325,60,69), ""Old"", IF(ISBETWEEN(B12325, 20, 29), ""Young"", ""Other""))"),"Other")</f>
        <v>Other</v>
      </c>
    </row>
    <row r="12326" hidden="1">
      <c r="A12326" s="40">
        <v>30588.0</v>
      </c>
      <c r="B12326" s="39">
        <f t="shared" si="1"/>
        <v>38</v>
      </c>
      <c r="C12326" s="39" t="str">
        <f>IFERROR(__xludf.DUMMYFUNCTION("IF(ISBETWEEN(B12326,60,69), ""Old"", IF(ISBETWEEN(B12326, 20, 29), ""Young"", ""Other""))"),"Other")</f>
        <v>Other</v>
      </c>
    </row>
    <row r="12327" hidden="1">
      <c r="A12327" s="40">
        <v>30589.0</v>
      </c>
      <c r="B12327" s="39">
        <f t="shared" si="1"/>
        <v>38</v>
      </c>
      <c r="C12327" s="39" t="str">
        <f>IFERROR(__xludf.DUMMYFUNCTION("IF(ISBETWEEN(B12327,60,69), ""Old"", IF(ISBETWEEN(B12327, 20, 29), ""Young"", ""Other""))"),"Other")</f>
        <v>Other</v>
      </c>
    </row>
    <row r="12328" hidden="1">
      <c r="A12328" s="40">
        <v>30590.0</v>
      </c>
      <c r="B12328" s="39">
        <f t="shared" si="1"/>
        <v>38</v>
      </c>
      <c r="C12328" s="39" t="str">
        <f>IFERROR(__xludf.DUMMYFUNCTION("IF(ISBETWEEN(B12328,60,69), ""Old"", IF(ISBETWEEN(B12328, 20, 29), ""Young"", ""Other""))"),"Other")</f>
        <v>Other</v>
      </c>
    </row>
    <row r="12329" hidden="1">
      <c r="A12329" s="40">
        <v>30591.0</v>
      </c>
      <c r="B12329" s="39">
        <f t="shared" si="1"/>
        <v>38</v>
      </c>
      <c r="C12329" s="39" t="str">
        <f>IFERROR(__xludf.DUMMYFUNCTION("IF(ISBETWEEN(B12329,60,69), ""Old"", IF(ISBETWEEN(B12329, 20, 29), ""Young"", ""Other""))"),"Other")</f>
        <v>Other</v>
      </c>
    </row>
    <row r="12330" hidden="1">
      <c r="A12330" s="40">
        <v>30592.0</v>
      </c>
      <c r="B12330" s="39">
        <f t="shared" si="1"/>
        <v>38</v>
      </c>
      <c r="C12330" s="39" t="str">
        <f>IFERROR(__xludf.DUMMYFUNCTION("IF(ISBETWEEN(B12330,60,69), ""Old"", IF(ISBETWEEN(B12330, 20, 29), ""Young"", ""Other""))"),"Other")</f>
        <v>Other</v>
      </c>
    </row>
    <row r="12331" hidden="1">
      <c r="A12331" s="40">
        <v>30593.0</v>
      </c>
      <c r="B12331" s="39">
        <f t="shared" si="1"/>
        <v>38</v>
      </c>
      <c r="C12331" s="39" t="str">
        <f>IFERROR(__xludf.DUMMYFUNCTION("IF(ISBETWEEN(B12331,60,69), ""Old"", IF(ISBETWEEN(B12331, 20, 29), ""Young"", ""Other""))"),"Other")</f>
        <v>Other</v>
      </c>
    </row>
    <row r="12332" hidden="1">
      <c r="A12332" s="40">
        <v>30594.0</v>
      </c>
      <c r="B12332" s="39">
        <f t="shared" si="1"/>
        <v>38</v>
      </c>
      <c r="C12332" s="39" t="str">
        <f>IFERROR(__xludf.DUMMYFUNCTION("IF(ISBETWEEN(B12332,60,69), ""Old"", IF(ISBETWEEN(B12332, 20, 29), ""Young"", ""Other""))"),"Other")</f>
        <v>Other</v>
      </c>
    </row>
    <row r="12333" hidden="1">
      <c r="A12333" s="40">
        <v>30595.0</v>
      </c>
      <c r="B12333" s="39">
        <f t="shared" si="1"/>
        <v>38</v>
      </c>
      <c r="C12333" s="39" t="str">
        <f>IFERROR(__xludf.DUMMYFUNCTION("IF(ISBETWEEN(B12333,60,69), ""Old"", IF(ISBETWEEN(B12333, 20, 29), ""Young"", ""Other""))"),"Other")</f>
        <v>Other</v>
      </c>
    </row>
    <row r="12334" hidden="1">
      <c r="A12334" s="40">
        <v>30596.0</v>
      </c>
      <c r="B12334" s="39">
        <f t="shared" si="1"/>
        <v>38</v>
      </c>
      <c r="C12334" s="39" t="str">
        <f>IFERROR(__xludf.DUMMYFUNCTION("IF(ISBETWEEN(B12334,60,69), ""Old"", IF(ISBETWEEN(B12334, 20, 29), ""Young"", ""Other""))"),"Other")</f>
        <v>Other</v>
      </c>
    </row>
    <row r="12335" hidden="1">
      <c r="A12335" s="40">
        <v>30597.0</v>
      </c>
      <c r="B12335" s="39">
        <f t="shared" si="1"/>
        <v>38</v>
      </c>
      <c r="C12335" s="39" t="str">
        <f>IFERROR(__xludf.DUMMYFUNCTION("IF(ISBETWEEN(B12335,60,69), ""Old"", IF(ISBETWEEN(B12335, 20, 29), ""Young"", ""Other""))"),"Other")</f>
        <v>Other</v>
      </c>
    </row>
    <row r="12336" hidden="1">
      <c r="A12336" s="40">
        <v>30598.0</v>
      </c>
      <c r="B12336" s="39">
        <f t="shared" si="1"/>
        <v>38</v>
      </c>
      <c r="C12336" s="39" t="str">
        <f>IFERROR(__xludf.DUMMYFUNCTION("IF(ISBETWEEN(B12336,60,69), ""Old"", IF(ISBETWEEN(B12336, 20, 29), ""Young"", ""Other""))"),"Other")</f>
        <v>Other</v>
      </c>
    </row>
    <row r="12337" hidden="1">
      <c r="A12337" s="40">
        <v>30599.0</v>
      </c>
      <c r="B12337" s="39">
        <f t="shared" si="1"/>
        <v>38</v>
      </c>
      <c r="C12337" s="39" t="str">
        <f>IFERROR(__xludf.DUMMYFUNCTION("IF(ISBETWEEN(B12337,60,69), ""Old"", IF(ISBETWEEN(B12337, 20, 29), ""Young"", ""Other""))"),"Other")</f>
        <v>Other</v>
      </c>
    </row>
    <row r="12338" hidden="1">
      <c r="A12338" s="40">
        <v>30600.0</v>
      </c>
      <c r="B12338" s="39">
        <f t="shared" si="1"/>
        <v>38</v>
      </c>
      <c r="C12338" s="39" t="str">
        <f>IFERROR(__xludf.DUMMYFUNCTION("IF(ISBETWEEN(B12338,60,69), ""Old"", IF(ISBETWEEN(B12338, 20, 29), ""Young"", ""Other""))"),"Other")</f>
        <v>Other</v>
      </c>
    </row>
    <row r="12339" hidden="1">
      <c r="A12339" s="40">
        <v>30601.0</v>
      </c>
      <c r="B12339" s="39">
        <f t="shared" si="1"/>
        <v>38</v>
      </c>
      <c r="C12339" s="39" t="str">
        <f>IFERROR(__xludf.DUMMYFUNCTION("IF(ISBETWEEN(B12339,60,69), ""Old"", IF(ISBETWEEN(B12339, 20, 29), ""Young"", ""Other""))"),"Other")</f>
        <v>Other</v>
      </c>
    </row>
    <row r="12340" hidden="1">
      <c r="A12340" s="40">
        <v>30602.0</v>
      </c>
      <c r="B12340" s="39">
        <f t="shared" si="1"/>
        <v>38</v>
      </c>
      <c r="C12340" s="39" t="str">
        <f>IFERROR(__xludf.DUMMYFUNCTION("IF(ISBETWEEN(B12340,60,69), ""Old"", IF(ISBETWEEN(B12340, 20, 29), ""Young"", ""Other""))"),"Other")</f>
        <v>Other</v>
      </c>
    </row>
    <row r="12341" hidden="1">
      <c r="A12341" s="40">
        <v>30603.0</v>
      </c>
      <c r="B12341" s="39">
        <f t="shared" si="1"/>
        <v>38</v>
      </c>
      <c r="C12341" s="39" t="str">
        <f>IFERROR(__xludf.DUMMYFUNCTION("IF(ISBETWEEN(B12341,60,69), ""Old"", IF(ISBETWEEN(B12341, 20, 29), ""Young"", ""Other""))"),"Other")</f>
        <v>Other</v>
      </c>
    </row>
    <row r="12342" hidden="1">
      <c r="A12342" s="40">
        <v>30604.0</v>
      </c>
      <c r="B12342" s="39">
        <f t="shared" si="1"/>
        <v>38</v>
      </c>
      <c r="C12342" s="39" t="str">
        <f>IFERROR(__xludf.DUMMYFUNCTION("IF(ISBETWEEN(B12342,60,69), ""Old"", IF(ISBETWEEN(B12342, 20, 29), ""Young"", ""Other""))"),"Other")</f>
        <v>Other</v>
      </c>
    </row>
    <row r="12343" hidden="1">
      <c r="A12343" s="40">
        <v>30605.0</v>
      </c>
      <c r="B12343" s="39">
        <f t="shared" si="1"/>
        <v>38</v>
      </c>
      <c r="C12343" s="39" t="str">
        <f>IFERROR(__xludf.DUMMYFUNCTION("IF(ISBETWEEN(B12343,60,69), ""Old"", IF(ISBETWEEN(B12343, 20, 29), ""Young"", ""Other""))"),"Other")</f>
        <v>Other</v>
      </c>
    </row>
    <row r="12344" hidden="1">
      <c r="A12344" s="40">
        <v>30606.0</v>
      </c>
      <c r="B12344" s="39">
        <f t="shared" si="1"/>
        <v>38</v>
      </c>
      <c r="C12344" s="39" t="str">
        <f>IFERROR(__xludf.DUMMYFUNCTION("IF(ISBETWEEN(B12344,60,69), ""Old"", IF(ISBETWEEN(B12344, 20, 29), ""Young"", ""Other""))"),"Other")</f>
        <v>Other</v>
      </c>
    </row>
    <row r="12345" hidden="1">
      <c r="A12345" s="40">
        <v>30607.0</v>
      </c>
      <c r="B12345" s="39">
        <f t="shared" si="1"/>
        <v>38</v>
      </c>
      <c r="C12345" s="39" t="str">
        <f>IFERROR(__xludf.DUMMYFUNCTION("IF(ISBETWEEN(B12345,60,69), ""Old"", IF(ISBETWEEN(B12345, 20, 29), ""Young"", ""Other""))"),"Other")</f>
        <v>Other</v>
      </c>
    </row>
    <row r="12346" hidden="1">
      <c r="A12346" s="40">
        <v>30608.0</v>
      </c>
      <c r="B12346" s="39">
        <f t="shared" si="1"/>
        <v>38</v>
      </c>
      <c r="C12346" s="39" t="str">
        <f>IFERROR(__xludf.DUMMYFUNCTION("IF(ISBETWEEN(B12346,60,69), ""Old"", IF(ISBETWEEN(B12346, 20, 29), ""Young"", ""Other""))"),"Other")</f>
        <v>Other</v>
      </c>
    </row>
    <row r="12347" hidden="1">
      <c r="A12347" s="40">
        <v>30609.0</v>
      </c>
      <c r="B12347" s="39">
        <f t="shared" si="1"/>
        <v>38</v>
      </c>
      <c r="C12347" s="39" t="str">
        <f>IFERROR(__xludf.DUMMYFUNCTION("IF(ISBETWEEN(B12347,60,69), ""Old"", IF(ISBETWEEN(B12347, 20, 29), ""Young"", ""Other""))"),"Other")</f>
        <v>Other</v>
      </c>
    </row>
    <row r="12348" hidden="1">
      <c r="A12348" s="40">
        <v>30610.0</v>
      </c>
      <c r="B12348" s="39">
        <f t="shared" si="1"/>
        <v>38</v>
      </c>
      <c r="C12348" s="39" t="str">
        <f>IFERROR(__xludf.DUMMYFUNCTION("IF(ISBETWEEN(B12348,60,69), ""Old"", IF(ISBETWEEN(B12348, 20, 29), ""Young"", ""Other""))"),"Other")</f>
        <v>Other</v>
      </c>
    </row>
    <row r="12349" hidden="1">
      <c r="A12349" s="40">
        <v>30611.0</v>
      </c>
      <c r="B12349" s="39">
        <f t="shared" si="1"/>
        <v>38</v>
      </c>
      <c r="C12349" s="39" t="str">
        <f>IFERROR(__xludf.DUMMYFUNCTION("IF(ISBETWEEN(B12349,60,69), ""Old"", IF(ISBETWEEN(B12349, 20, 29), ""Young"", ""Other""))"),"Other")</f>
        <v>Other</v>
      </c>
    </row>
    <row r="12350" hidden="1">
      <c r="A12350" s="40">
        <v>30612.0</v>
      </c>
      <c r="B12350" s="39">
        <f t="shared" si="1"/>
        <v>38</v>
      </c>
      <c r="C12350" s="39" t="str">
        <f>IFERROR(__xludf.DUMMYFUNCTION("IF(ISBETWEEN(B12350,60,69), ""Old"", IF(ISBETWEEN(B12350, 20, 29), ""Young"", ""Other""))"),"Other")</f>
        <v>Other</v>
      </c>
    </row>
    <row r="12351" hidden="1">
      <c r="A12351" s="40">
        <v>30613.0</v>
      </c>
      <c r="B12351" s="39">
        <f t="shared" si="1"/>
        <v>38</v>
      </c>
      <c r="C12351" s="39" t="str">
        <f>IFERROR(__xludf.DUMMYFUNCTION("IF(ISBETWEEN(B12351,60,69), ""Old"", IF(ISBETWEEN(B12351, 20, 29), ""Young"", ""Other""))"),"Other")</f>
        <v>Other</v>
      </c>
    </row>
    <row r="12352" hidden="1">
      <c r="A12352" s="40">
        <v>30614.0</v>
      </c>
      <c r="B12352" s="39">
        <f t="shared" si="1"/>
        <v>38</v>
      </c>
      <c r="C12352" s="39" t="str">
        <f>IFERROR(__xludf.DUMMYFUNCTION("IF(ISBETWEEN(B12352,60,69), ""Old"", IF(ISBETWEEN(B12352, 20, 29), ""Young"", ""Other""))"),"Other")</f>
        <v>Other</v>
      </c>
    </row>
    <row r="12353" hidden="1">
      <c r="A12353" s="40">
        <v>30615.0</v>
      </c>
      <c r="B12353" s="39">
        <f t="shared" si="1"/>
        <v>38</v>
      </c>
      <c r="C12353" s="39" t="str">
        <f>IFERROR(__xludf.DUMMYFUNCTION("IF(ISBETWEEN(B12353,60,69), ""Old"", IF(ISBETWEEN(B12353, 20, 29), ""Young"", ""Other""))"),"Other")</f>
        <v>Other</v>
      </c>
    </row>
    <row r="12354" hidden="1">
      <c r="A12354" s="40">
        <v>30616.0</v>
      </c>
      <c r="B12354" s="39">
        <f t="shared" si="1"/>
        <v>38</v>
      </c>
      <c r="C12354" s="39" t="str">
        <f>IFERROR(__xludf.DUMMYFUNCTION("IF(ISBETWEEN(B12354,60,69), ""Old"", IF(ISBETWEEN(B12354, 20, 29), ""Young"", ""Other""))"),"Other")</f>
        <v>Other</v>
      </c>
    </row>
    <row r="12355" hidden="1">
      <c r="A12355" s="40">
        <v>30617.0</v>
      </c>
      <c r="B12355" s="39">
        <f t="shared" si="1"/>
        <v>38</v>
      </c>
      <c r="C12355" s="39" t="str">
        <f>IFERROR(__xludf.DUMMYFUNCTION("IF(ISBETWEEN(B12355,60,69), ""Old"", IF(ISBETWEEN(B12355, 20, 29), ""Young"", ""Other""))"),"Other")</f>
        <v>Other</v>
      </c>
    </row>
    <row r="12356" hidden="1">
      <c r="A12356" s="40">
        <v>30618.0</v>
      </c>
      <c r="B12356" s="39">
        <f t="shared" si="1"/>
        <v>38</v>
      </c>
      <c r="C12356" s="39" t="str">
        <f>IFERROR(__xludf.DUMMYFUNCTION("IF(ISBETWEEN(B12356,60,69), ""Old"", IF(ISBETWEEN(B12356, 20, 29), ""Young"", ""Other""))"),"Other")</f>
        <v>Other</v>
      </c>
    </row>
    <row r="12357" hidden="1">
      <c r="A12357" s="40">
        <v>30619.0</v>
      </c>
      <c r="B12357" s="39">
        <f t="shared" si="1"/>
        <v>38</v>
      </c>
      <c r="C12357" s="39" t="str">
        <f>IFERROR(__xludf.DUMMYFUNCTION("IF(ISBETWEEN(B12357,60,69), ""Old"", IF(ISBETWEEN(B12357, 20, 29), ""Young"", ""Other""))"),"Other")</f>
        <v>Other</v>
      </c>
    </row>
    <row r="12358" hidden="1">
      <c r="A12358" s="40">
        <v>30620.0</v>
      </c>
      <c r="B12358" s="39">
        <f t="shared" si="1"/>
        <v>38</v>
      </c>
      <c r="C12358" s="39" t="str">
        <f>IFERROR(__xludf.DUMMYFUNCTION("IF(ISBETWEEN(B12358,60,69), ""Old"", IF(ISBETWEEN(B12358, 20, 29), ""Young"", ""Other""))"),"Other")</f>
        <v>Other</v>
      </c>
    </row>
    <row r="12359" hidden="1">
      <c r="A12359" s="40">
        <v>30621.0</v>
      </c>
      <c r="B12359" s="39">
        <f t="shared" si="1"/>
        <v>38</v>
      </c>
      <c r="C12359" s="39" t="str">
        <f>IFERROR(__xludf.DUMMYFUNCTION("IF(ISBETWEEN(B12359,60,69), ""Old"", IF(ISBETWEEN(B12359, 20, 29), ""Young"", ""Other""))"),"Other")</f>
        <v>Other</v>
      </c>
    </row>
    <row r="12360" hidden="1">
      <c r="A12360" s="40">
        <v>30622.0</v>
      </c>
      <c r="B12360" s="39">
        <f t="shared" si="1"/>
        <v>38</v>
      </c>
      <c r="C12360" s="39" t="str">
        <f>IFERROR(__xludf.DUMMYFUNCTION("IF(ISBETWEEN(B12360,60,69), ""Old"", IF(ISBETWEEN(B12360, 20, 29), ""Young"", ""Other""))"),"Other")</f>
        <v>Other</v>
      </c>
    </row>
    <row r="12361" hidden="1">
      <c r="A12361" s="40">
        <v>30623.0</v>
      </c>
      <c r="B12361" s="39">
        <f t="shared" si="1"/>
        <v>38</v>
      </c>
      <c r="C12361" s="39" t="str">
        <f>IFERROR(__xludf.DUMMYFUNCTION("IF(ISBETWEEN(B12361,60,69), ""Old"", IF(ISBETWEEN(B12361, 20, 29), ""Young"", ""Other""))"),"Other")</f>
        <v>Other</v>
      </c>
    </row>
    <row r="12362" hidden="1">
      <c r="A12362" s="40">
        <v>30624.0</v>
      </c>
      <c r="B12362" s="39">
        <f t="shared" si="1"/>
        <v>38</v>
      </c>
      <c r="C12362" s="39" t="str">
        <f>IFERROR(__xludf.DUMMYFUNCTION("IF(ISBETWEEN(B12362,60,69), ""Old"", IF(ISBETWEEN(B12362, 20, 29), ""Young"", ""Other""))"),"Other")</f>
        <v>Other</v>
      </c>
    </row>
    <row r="12363" hidden="1">
      <c r="A12363" s="40">
        <v>30625.0</v>
      </c>
      <c r="B12363" s="39">
        <f t="shared" si="1"/>
        <v>38</v>
      </c>
      <c r="C12363" s="39" t="str">
        <f>IFERROR(__xludf.DUMMYFUNCTION("IF(ISBETWEEN(B12363,60,69), ""Old"", IF(ISBETWEEN(B12363, 20, 29), ""Young"", ""Other""))"),"Other")</f>
        <v>Other</v>
      </c>
    </row>
    <row r="12364" hidden="1">
      <c r="A12364" s="40">
        <v>30626.0</v>
      </c>
      <c r="B12364" s="39">
        <f t="shared" si="1"/>
        <v>38</v>
      </c>
      <c r="C12364" s="39" t="str">
        <f>IFERROR(__xludf.DUMMYFUNCTION("IF(ISBETWEEN(B12364,60,69), ""Old"", IF(ISBETWEEN(B12364, 20, 29), ""Young"", ""Other""))"),"Other")</f>
        <v>Other</v>
      </c>
    </row>
    <row r="12365" hidden="1">
      <c r="A12365" s="40">
        <v>30627.0</v>
      </c>
      <c r="B12365" s="39">
        <f t="shared" si="1"/>
        <v>38</v>
      </c>
      <c r="C12365" s="39" t="str">
        <f>IFERROR(__xludf.DUMMYFUNCTION("IF(ISBETWEEN(B12365,60,69), ""Old"", IF(ISBETWEEN(B12365, 20, 29), ""Young"", ""Other""))"),"Other")</f>
        <v>Other</v>
      </c>
    </row>
    <row r="12366" hidden="1">
      <c r="A12366" s="40">
        <v>30628.0</v>
      </c>
      <c r="B12366" s="39">
        <f t="shared" si="1"/>
        <v>38</v>
      </c>
      <c r="C12366" s="39" t="str">
        <f>IFERROR(__xludf.DUMMYFUNCTION("IF(ISBETWEEN(B12366,60,69), ""Old"", IF(ISBETWEEN(B12366, 20, 29), ""Young"", ""Other""))"),"Other")</f>
        <v>Other</v>
      </c>
    </row>
    <row r="12367" hidden="1">
      <c r="A12367" s="40">
        <v>30629.0</v>
      </c>
      <c r="B12367" s="39">
        <f t="shared" si="1"/>
        <v>38</v>
      </c>
      <c r="C12367" s="39" t="str">
        <f>IFERROR(__xludf.DUMMYFUNCTION("IF(ISBETWEEN(B12367,60,69), ""Old"", IF(ISBETWEEN(B12367, 20, 29), ""Young"", ""Other""))"),"Other")</f>
        <v>Other</v>
      </c>
    </row>
    <row r="12368" hidden="1">
      <c r="A12368" s="40">
        <v>30630.0</v>
      </c>
      <c r="B12368" s="39">
        <f t="shared" si="1"/>
        <v>38</v>
      </c>
      <c r="C12368" s="39" t="str">
        <f>IFERROR(__xludf.DUMMYFUNCTION("IF(ISBETWEEN(B12368,60,69), ""Old"", IF(ISBETWEEN(B12368, 20, 29), ""Young"", ""Other""))"),"Other")</f>
        <v>Other</v>
      </c>
    </row>
    <row r="12369" hidden="1">
      <c r="A12369" s="40">
        <v>30631.0</v>
      </c>
      <c r="B12369" s="39">
        <f t="shared" si="1"/>
        <v>38</v>
      </c>
      <c r="C12369" s="39" t="str">
        <f>IFERROR(__xludf.DUMMYFUNCTION("IF(ISBETWEEN(B12369,60,69), ""Old"", IF(ISBETWEEN(B12369, 20, 29), ""Young"", ""Other""))"),"Other")</f>
        <v>Other</v>
      </c>
    </row>
    <row r="12370" hidden="1">
      <c r="A12370" s="40">
        <v>30632.0</v>
      </c>
      <c r="B12370" s="39">
        <f t="shared" si="1"/>
        <v>38</v>
      </c>
      <c r="C12370" s="39" t="str">
        <f>IFERROR(__xludf.DUMMYFUNCTION("IF(ISBETWEEN(B12370,60,69), ""Old"", IF(ISBETWEEN(B12370, 20, 29), ""Young"", ""Other""))"),"Other")</f>
        <v>Other</v>
      </c>
    </row>
    <row r="12371" hidden="1">
      <c r="A12371" s="40">
        <v>30633.0</v>
      </c>
      <c r="B12371" s="39">
        <f t="shared" si="1"/>
        <v>38</v>
      </c>
      <c r="C12371" s="39" t="str">
        <f>IFERROR(__xludf.DUMMYFUNCTION("IF(ISBETWEEN(B12371,60,69), ""Old"", IF(ISBETWEEN(B12371, 20, 29), ""Young"", ""Other""))"),"Other")</f>
        <v>Other</v>
      </c>
    </row>
    <row r="12372" hidden="1">
      <c r="A12372" s="40">
        <v>30634.0</v>
      </c>
      <c r="B12372" s="39">
        <f t="shared" si="1"/>
        <v>38</v>
      </c>
      <c r="C12372" s="39" t="str">
        <f>IFERROR(__xludf.DUMMYFUNCTION("IF(ISBETWEEN(B12372,60,69), ""Old"", IF(ISBETWEEN(B12372, 20, 29), ""Young"", ""Other""))"),"Other")</f>
        <v>Other</v>
      </c>
    </row>
    <row r="12373" hidden="1">
      <c r="A12373" s="40">
        <v>30635.0</v>
      </c>
      <c r="B12373" s="39">
        <f t="shared" si="1"/>
        <v>38</v>
      </c>
      <c r="C12373" s="39" t="str">
        <f>IFERROR(__xludf.DUMMYFUNCTION("IF(ISBETWEEN(B12373,60,69), ""Old"", IF(ISBETWEEN(B12373, 20, 29), ""Young"", ""Other""))"),"Other")</f>
        <v>Other</v>
      </c>
    </row>
    <row r="12374" hidden="1">
      <c r="A12374" s="40">
        <v>30636.0</v>
      </c>
      <c r="B12374" s="39">
        <f t="shared" si="1"/>
        <v>38</v>
      </c>
      <c r="C12374" s="39" t="str">
        <f>IFERROR(__xludf.DUMMYFUNCTION("IF(ISBETWEEN(B12374,60,69), ""Old"", IF(ISBETWEEN(B12374, 20, 29), ""Young"", ""Other""))"),"Other")</f>
        <v>Other</v>
      </c>
    </row>
    <row r="12375" hidden="1">
      <c r="A12375" s="40">
        <v>30637.0</v>
      </c>
      <c r="B12375" s="39">
        <f t="shared" si="1"/>
        <v>38</v>
      </c>
      <c r="C12375" s="39" t="str">
        <f>IFERROR(__xludf.DUMMYFUNCTION("IF(ISBETWEEN(B12375,60,69), ""Old"", IF(ISBETWEEN(B12375, 20, 29), ""Young"", ""Other""))"),"Other")</f>
        <v>Other</v>
      </c>
    </row>
    <row r="12376" hidden="1">
      <c r="A12376" s="40">
        <v>30638.0</v>
      </c>
      <c r="B12376" s="39">
        <f t="shared" si="1"/>
        <v>38</v>
      </c>
      <c r="C12376" s="39" t="str">
        <f>IFERROR(__xludf.DUMMYFUNCTION("IF(ISBETWEEN(B12376,60,69), ""Old"", IF(ISBETWEEN(B12376, 20, 29), ""Young"", ""Other""))"),"Other")</f>
        <v>Other</v>
      </c>
    </row>
    <row r="12377" hidden="1">
      <c r="A12377" s="40">
        <v>30639.0</v>
      </c>
      <c r="B12377" s="39">
        <f t="shared" si="1"/>
        <v>38</v>
      </c>
      <c r="C12377" s="39" t="str">
        <f>IFERROR(__xludf.DUMMYFUNCTION("IF(ISBETWEEN(B12377,60,69), ""Old"", IF(ISBETWEEN(B12377, 20, 29), ""Young"", ""Other""))"),"Other")</f>
        <v>Other</v>
      </c>
    </row>
    <row r="12378" hidden="1">
      <c r="A12378" s="40">
        <v>30640.0</v>
      </c>
      <c r="B12378" s="39">
        <f t="shared" si="1"/>
        <v>38</v>
      </c>
      <c r="C12378" s="39" t="str">
        <f>IFERROR(__xludf.DUMMYFUNCTION("IF(ISBETWEEN(B12378,60,69), ""Old"", IF(ISBETWEEN(B12378, 20, 29), ""Young"", ""Other""))"),"Other")</f>
        <v>Other</v>
      </c>
    </row>
    <row r="12379" hidden="1">
      <c r="A12379" s="40">
        <v>30641.0</v>
      </c>
      <c r="B12379" s="39">
        <f t="shared" si="1"/>
        <v>38</v>
      </c>
      <c r="C12379" s="39" t="str">
        <f>IFERROR(__xludf.DUMMYFUNCTION("IF(ISBETWEEN(B12379,60,69), ""Old"", IF(ISBETWEEN(B12379, 20, 29), ""Young"", ""Other""))"),"Other")</f>
        <v>Other</v>
      </c>
    </row>
    <row r="12380" hidden="1">
      <c r="A12380" s="40">
        <v>30642.0</v>
      </c>
      <c r="B12380" s="39">
        <f t="shared" si="1"/>
        <v>38</v>
      </c>
      <c r="C12380" s="39" t="str">
        <f>IFERROR(__xludf.DUMMYFUNCTION("IF(ISBETWEEN(B12380,60,69), ""Old"", IF(ISBETWEEN(B12380, 20, 29), ""Young"", ""Other""))"),"Other")</f>
        <v>Other</v>
      </c>
    </row>
    <row r="12381" hidden="1">
      <c r="A12381" s="40">
        <v>30643.0</v>
      </c>
      <c r="B12381" s="39">
        <f t="shared" si="1"/>
        <v>38</v>
      </c>
      <c r="C12381" s="39" t="str">
        <f>IFERROR(__xludf.DUMMYFUNCTION("IF(ISBETWEEN(B12381,60,69), ""Old"", IF(ISBETWEEN(B12381, 20, 29), ""Young"", ""Other""))"),"Other")</f>
        <v>Other</v>
      </c>
    </row>
    <row r="12382" hidden="1">
      <c r="A12382" s="40">
        <v>30644.0</v>
      </c>
      <c r="B12382" s="39">
        <f t="shared" si="1"/>
        <v>38</v>
      </c>
      <c r="C12382" s="39" t="str">
        <f>IFERROR(__xludf.DUMMYFUNCTION("IF(ISBETWEEN(B12382,60,69), ""Old"", IF(ISBETWEEN(B12382, 20, 29), ""Young"", ""Other""))"),"Other")</f>
        <v>Other</v>
      </c>
    </row>
    <row r="12383" hidden="1">
      <c r="A12383" s="40">
        <v>30645.0</v>
      </c>
      <c r="B12383" s="39">
        <f t="shared" si="1"/>
        <v>38</v>
      </c>
      <c r="C12383" s="39" t="str">
        <f>IFERROR(__xludf.DUMMYFUNCTION("IF(ISBETWEEN(B12383,60,69), ""Old"", IF(ISBETWEEN(B12383, 20, 29), ""Young"", ""Other""))"),"Other")</f>
        <v>Other</v>
      </c>
    </row>
    <row r="12384" hidden="1">
      <c r="A12384" s="40">
        <v>30646.0</v>
      </c>
      <c r="B12384" s="39">
        <f t="shared" si="1"/>
        <v>38</v>
      </c>
      <c r="C12384" s="39" t="str">
        <f>IFERROR(__xludf.DUMMYFUNCTION("IF(ISBETWEEN(B12384,60,69), ""Old"", IF(ISBETWEEN(B12384, 20, 29), ""Young"", ""Other""))"),"Other")</f>
        <v>Other</v>
      </c>
    </row>
    <row r="12385" hidden="1">
      <c r="A12385" s="40">
        <v>30647.0</v>
      </c>
      <c r="B12385" s="39">
        <f t="shared" si="1"/>
        <v>38</v>
      </c>
      <c r="C12385" s="39" t="str">
        <f>IFERROR(__xludf.DUMMYFUNCTION("IF(ISBETWEEN(B12385,60,69), ""Old"", IF(ISBETWEEN(B12385, 20, 29), ""Young"", ""Other""))"),"Other")</f>
        <v>Other</v>
      </c>
    </row>
    <row r="12386" hidden="1">
      <c r="A12386" s="40">
        <v>30648.0</v>
      </c>
      <c r="B12386" s="39">
        <f t="shared" si="1"/>
        <v>38</v>
      </c>
      <c r="C12386" s="39" t="str">
        <f>IFERROR(__xludf.DUMMYFUNCTION("IF(ISBETWEEN(B12386,60,69), ""Old"", IF(ISBETWEEN(B12386, 20, 29), ""Young"", ""Other""))"),"Other")</f>
        <v>Other</v>
      </c>
    </row>
    <row r="12387" hidden="1">
      <c r="A12387" s="40">
        <v>30649.0</v>
      </c>
      <c r="B12387" s="39">
        <f t="shared" si="1"/>
        <v>38</v>
      </c>
      <c r="C12387" s="39" t="str">
        <f>IFERROR(__xludf.DUMMYFUNCTION("IF(ISBETWEEN(B12387,60,69), ""Old"", IF(ISBETWEEN(B12387, 20, 29), ""Young"", ""Other""))"),"Other")</f>
        <v>Other</v>
      </c>
    </row>
    <row r="12388" hidden="1">
      <c r="A12388" s="40">
        <v>30650.0</v>
      </c>
      <c r="B12388" s="39">
        <f t="shared" si="1"/>
        <v>38</v>
      </c>
      <c r="C12388" s="39" t="str">
        <f>IFERROR(__xludf.DUMMYFUNCTION("IF(ISBETWEEN(B12388,60,69), ""Old"", IF(ISBETWEEN(B12388, 20, 29), ""Young"", ""Other""))"),"Other")</f>
        <v>Other</v>
      </c>
    </row>
    <row r="12389" hidden="1">
      <c r="A12389" s="40">
        <v>30651.0</v>
      </c>
      <c r="B12389" s="39">
        <f t="shared" si="1"/>
        <v>38</v>
      </c>
      <c r="C12389" s="39" t="str">
        <f>IFERROR(__xludf.DUMMYFUNCTION("IF(ISBETWEEN(B12389,60,69), ""Old"", IF(ISBETWEEN(B12389, 20, 29), ""Young"", ""Other""))"),"Other")</f>
        <v>Other</v>
      </c>
    </row>
    <row r="12390" hidden="1">
      <c r="A12390" s="40">
        <v>30652.0</v>
      </c>
      <c r="B12390" s="39">
        <f t="shared" si="1"/>
        <v>38</v>
      </c>
      <c r="C12390" s="39" t="str">
        <f>IFERROR(__xludf.DUMMYFUNCTION("IF(ISBETWEEN(B12390,60,69), ""Old"", IF(ISBETWEEN(B12390, 20, 29), ""Young"", ""Other""))"),"Other")</f>
        <v>Other</v>
      </c>
    </row>
    <row r="12391" hidden="1">
      <c r="A12391" s="40">
        <v>30653.0</v>
      </c>
      <c r="B12391" s="39">
        <f t="shared" si="1"/>
        <v>38</v>
      </c>
      <c r="C12391" s="39" t="str">
        <f>IFERROR(__xludf.DUMMYFUNCTION("IF(ISBETWEEN(B12391,60,69), ""Old"", IF(ISBETWEEN(B12391, 20, 29), ""Young"", ""Other""))"),"Other")</f>
        <v>Other</v>
      </c>
    </row>
    <row r="12392" hidden="1">
      <c r="A12392" s="40">
        <v>30654.0</v>
      </c>
      <c r="B12392" s="39">
        <f t="shared" si="1"/>
        <v>38</v>
      </c>
      <c r="C12392" s="39" t="str">
        <f>IFERROR(__xludf.DUMMYFUNCTION("IF(ISBETWEEN(B12392,60,69), ""Old"", IF(ISBETWEEN(B12392, 20, 29), ""Young"", ""Other""))"),"Other")</f>
        <v>Other</v>
      </c>
    </row>
    <row r="12393" hidden="1">
      <c r="A12393" s="40">
        <v>30655.0</v>
      </c>
      <c r="B12393" s="39">
        <f t="shared" si="1"/>
        <v>38</v>
      </c>
      <c r="C12393" s="39" t="str">
        <f>IFERROR(__xludf.DUMMYFUNCTION("IF(ISBETWEEN(B12393,60,69), ""Old"", IF(ISBETWEEN(B12393, 20, 29), ""Young"", ""Other""))"),"Other")</f>
        <v>Other</v>
      </c>
    </row>
    <row r="12394" hidden="1">
      <c r="A12394" s="40">
        <v>30656.0</v>
      </c>
      <c r="B12394" s="39">
        <f t="shared" si="1"/>
        <v>38</v>
      </c>
      <c r="C12394" s="39" t="str">
        <f>IFERROR(__xludf.DUMMYFUNCTION("IF(ISBETWEEN(B12394,60,69), ""Old"", IF(ISBETWEEN(B12394, 20, 29), ""Young"", ""Other""))"),"Other")</f>
        <v>Other</v>
      </c>
    </row>
    <row r="12395" hidden="1">
      <c r="A12395" s="40">
        <v>30657.0</v>
      </c>
      <c r="B12395" s="39">
        <f t="shared" si="1"/>
        <v>38</v>
      </c>
      <c r="C12395" s="39" t="str">
        <f>IFERROR(__xludf.DUMMYFUNCTION("IF(ISBETWEEN(B12395,60,69), ""Old"", IF(ISBETWEEN(B12395, 20, 29), ""Young"", ""Other""))"),"Other")</f>
        <v>Other</v>
      </c>
    </row>
    <row r="12396" hidden="1">
      <c r="A12396" s="40">
        <v>30658.0</v>
      </c>
      <c r="B12396" s="39">
        <f t="shared" si="1"/>
        <v>38</v>
      </c>
      <c r="C12396" s="39" t="str">
        <f>IFERROR(__xludf.DUMMYFUNCTION("IF(ISBETWEEN(B12396,60,69), ""Old"", IF(ISBETWEEN(B12396, 20, 29), ""Young"", ""Other""))"),"Other")</f>
        <v>Other</v>
      </c>
    </row>
    <row r="12397" hidden="1">
      <c r="A12397" s="40">
        <v>30659.0</v>
      </c>
      <c r="B12397" s="39">
        <f t="shared" si="1"/>
        <v>38</v>
      </c>
      <c r="C12397" s="39" t="str">
        <f>IFERROR(__xludf.DUMMYFUNCTION("IF(ISBETWEEN(B12397,60,69), ""Old"", IF(ISBETWEEN(B12397, 20, 29), ""Young"", ""Other""))"),"Other")</f>
        <v>Other</v>
      </c>
    </row>
    <row r="12398" hidden="1">
      <c r="A12398" s="40">
        <v>30660.0</v>
      </c>
      <c r="B12398" s="39">
        <f t="shared" si="1"/>
        <v>38</v>
      </c>
      <c r="C12398" s="39" t="str">
        <f>IFERROR(__xludf.DUMMYFUNCTION("IF(ISBETWEEN(B12398,60,69), ""Old"", IF(ISBETWEEN(B12398, 20, 29), ""Young"", ""Other""))"),"Other")</f>
        <v>Other</v>
      </c>
    </row>
    <row r="12399" hidden="1">
      <c r="A12399" s="40">
        <v>30661.0</v>
      </c>
      <c r="B12399" s="39">
        <f t="shared" si="1"/>
        <v>38</v>
      </c>
      <c r="C12399" s="39" t="str">
        <f>IFERROR(__xludf.DUMMYFUNCTION("IF(ISBETWEEN(B12399,60,69), ""Old"", IF(ISBETWEEN(B12399, 20, 29), ""Young"", ""Other""))"),"Other")</f>
        <v>Other</v>
      </c>
    </row>
    <row r="12400" hidden="1">
      <c r="A12400" s="40">
        <v>30662.0</v>
      </c>
      <c r="B12400" s="39">
        <f t="shared" si="1"/>
        <v>38</v>
      </c>
      <c r="C12400" s="39" t="str">
        <f>IFERROR(__xludf.DUMMYFUNCTION("IF(ISBETWEEN(B12400,60,69), ""Old"", IF(ISBETWEEN(B12400, 20, 29), ""Young"", ""Other""))"),"Other")</f>
        <v>Other</v>
      </c>
    </row>
    <row r="12401" hidden="1">
      <c r="A12401" s="40">
        <v>30663.0</v>
      </c>
      <c r="B12401" s="39">
        <f t="shared" si="1"/>
        <v>38</v>
      </c>
      <c r="C12401" s="39" t="str">
        <f>IFERROR(__xludf.DUMMYFUNCTION("IF(ISBETWEEN(B12401,60,69), ""Old"", IF(ISBETWEEN(B12401, 20, 29), ""Young"", ""Other""))"),"Other")</f>
        <v>Other</v>
      </c>
    </row>
    <row r="12402" hidden="1">
      <c r="A12402" s="40">
        <v>30664.0</v>
      </c>
      <c r="B12402" s="39">
        <f t="shared" si="1"/>
        <v>38</v>
      </c>
      <c r="C12402" s="39" t="str">
        <f>IFERROR(__xludf.DUMMYFUNCTION("IF(ISBETWEEN(B12402,60,69), ""Old"", IF(ISBETWEEN(B12402, 20, 29), ""Young"", ""Other""))"),"Other")</f>
        <v>Other</v>
      </c>
    </row>
    <row r="12403" hidden="1">
      <c r="A12403" s="40">
        <v>30665.0</v>
      </c>
      <c r="B12403" s="39">
        <f t="shared" si="1"/>
        <v>38</v>
      </c>
      <c r="C12403" s="39" t="str">
        <f>IFERROR(__xludf.DUMMYFUNCTION("IF(ISBETWEEN(B12403,60,69), ""Old"", IF(ISBETWEEN(B12403, 20, 29), ""Young"", ""Other""))"),"Other")</f>
        <v>Other</v>
      </c>
    </row>
    <row r="12404" hidden="1">
      <c r="A12404" s="40">
        <v>30666.0</v>
      </c>
      <c r="B12404" s="39">
        <f t="shared" si="1"/>
        <v>38</v>
      </c>
      <c r="C12404" s="39" t="str">
        <f>IFERROR(__xludf.DUMMYFUNCTION("IF(ISBETWEEN(B12404,60,69), ""Old"", IF(ISBETWEEN(B12404, 20, 29), ""Young"", ""Other""))"),"Other")</f>
        <v>Other</v>
      </c>
    </row>
    <row r="12405" hidden="1">
      <c r="A12405" s="40">
        <v>30667.0</v>
      </c>
      <c r="B12405" s="39">
        <f t="shared" si="1"/>
        <v>38</v>
      </c>
      <c r="C12405" s="39" t="str">
        <f>IFERROR(__xludf.DUMMYFUNCTION("IF(ISBETWEEN(B12405,60,69), ""Old"", IF(ISBETWEEN(B12405, 20, 29), ""Young"", ""Other""))"),"Other")</f>
        <v>Other</v>
      </c>
    </row>
    <row r="12406" hidden="1">
      <c r="A12406" s="40">
        <v>30668.0</v>
      </c>
      <c r="B12406" s="39">
        <f t="shared" si="1"/>
        <v>38</v>
      </c>
      <c r="C12406" s="39" t="str">
        <f>IFERROR(__xludf.DUMMYFUNCTION("IF(ISBETWEEN(B12406,60,69), ""Old"", IF(ISBETWEEN(B12406, 20, 29), ""Young"", ""Other""))"),"Other")</f>
        <v>Other</v>
      </c>
    </row>
    <row r="12407" hidden="1">
      <c r="A12407" s="40">
        <v>30669.0</v>
      </c>
      <c r="B12407" s="39">
        <f t="shared" si="1"/>
        <v>38</v>
      </c>
      <c r="C12407" s="39" t="str">
        <f>IFERROR(__xludf.DUMMYFUNCTION("IF(ISBETWEEN(B12407,60,69), ""Old"", IF(ISBETWEEN(B12407, 20, 29), ""Young"", ""Other""))"),"Other")</f>
        <v>Other</v>
      </c>
    </row>
    <row r="12408" hidden="1">
      <c r="A12408" s="40">
        <v>30670.0</v>
      </c>
      <c r="B12408" s="39">
        <f t="shared" si="1"/>
        <v>38</v>
      </c>
      <c r="C12408" s="39" t="str">
        <f>IFERROR(__xludf.DUMMYFUNCTION("IF(ISBETWEEN(B12408,60,69), ""Old"", IF(ISBETWEEN(B12408, 20, 29), ""Young"", ""Other""))"),"Other")</f>
        <v>Other</v>
      </c>
    </row>
    <row r="12409" hidden="1">
      <c r="A12409" s="40">
        <v>30671.0</v>
      </c>
      <c r="B12409" s="39">
        <f t="shared" si="1"/>
        <v>38</v>
      </c>
      <c r="C12409" s="39" t="str">
        <f>IFERROR(__xludf.DUMMYFUNCTION("IF(ISBETWEEN(B12409,60,69), ""Old"", IF(ISBETWEEN(B12409, 20, 29), ""Young"", ""Other""))"),"Other")</f>
        <v>Other</v>
      </c>
    </row>
    <row r="12410" hidden="1">
      <c r="A12410" s="40">
        <v>30672.0</v>
      </c>
      <c r="B12410" s="39">
        <f t="shared" si="1"/>
        <v>38</v>
      </c>
      <c r="C12410" s="39" t="str">
        <f>IFERROR(__xludf.DUMMYFUNCTION("IF(ISBETWEEN(B12410,60,69), ""Old"", IF(ISBETWEEN(B12410, 20, 29), ""Young"", ""Other""))"),"Other")</f>
        <v>Other</v>
      </c>
    </row>
    <row r="12411" hidden="1">
      <c r="A12411" s="40">
        <v>30673.0</v>
      </c>
      <c r="B12411" s="39">
        <f t="shared" si="1"/>
        <v>38</v>
      </c>
      <c r="C12411" s="39" t="str">
        <f>IFERROR(__xludf.DUMMYFUNCTION("IF(ISBETWEEN(B12411,60,69), ""Old"", IF(ISBETWEEN(B12411, 20, 29), ""Young"", ""Other""))"),"Other")</f>
        <v>Other</v>
      </c>
    </row>
    <row r="12412" hidden="1">
      <c r="A12412" s="40">
        <v>30674.0</v>
      </c>
      <c r="B12412" s="39">
        <f t="shared" si="1"/>
        <v>38</v>
      </c>
      <c r="C12412" s="39" t="str">
        <f>IFERROR(__xludf.DUMMYFUNCTION("IF(ISBETWEEN(B12412,60,69), ""Old"", IF(ISBETWEEN(B12412, 20, 29), ""Young"", ""Other""))"),"Other")</f>
        <v>Other</v>
      </c>
    </row>
    <row r="12413" hidden="1">
      <c r="A12413" s="40">
        <v>30675.0</v>
      </c>
      <c r="B12413" s="39">
        <f t="shared" si="1"/>
        <v>38</v>
      </c>
      <c r="C12413" s="39" t="str">
        <f>IFERROR(__xludf.DUMMYFUNCTION("IF(ISBETWEEN(B12413,60,69), ""Old"", IF(ISBETWEEN(B12413, 20, 29), ""Young"", ""Other""))"),"Other")</f>
        <v>Other</v>
      </c>
    </row>
    <row r="12414" hidden="1">
      <c r="A12414" s="40">
        <v>30676.0</v>
      </c>
      <c r="B12414" s="39">
        <f t="shared" si="1"/>
        <v>38</v>
      </c>
      <c r="C12414" s="39" t="str">
        <f>IFERROR(__xludf.DUMMYFUNCTION("IF(ISBETWEEN(B12414,60,69), ""Old"", IF(ISBETWEEN(B12414, 20, 29), ""Young"", ""Other""))"),"Other")</f>
        <v>Other</v>
      </c>
    </row>
    <row r="12415" hidden="1">
      <c r="A12415" s="40">
        <v>30677.0</v>
      </c>
      <c r="B12415" s="39">
        <f t="shared" si="1"/>
        <v>38</v>
      </c>
      <c r="C12415" s="39" t="str">
        <f>IFERROR(__xludf.DUMMYFUNCTION("IF(ISBETWEEN(B12415,60,69), ""Old"", IF(ISBETWEEN(B12415, 20, 29), ""Young"", ""Other""))"),"Other")</f>
        <v>Other</v>
      </c>
    </row>
    <row r="12416" hidden="1">
      <c r="A12416" s="40">
        <v>30678.0</v>
      </c>
      <c r="B12416" s="39">
        <f t="shared" si="1"/>
        <v>38</v>
      </c>
      <c r="C12416" s="39" t="str">
        <f>IFERROR(__xludf.DUMMYFUNCTION("IF(ISBETWEEN(B12416,60,69), ""Old"", IF(ISBETWEEN(B12416, 20, 29), ""Young"", ""Other""))"),"Other")</f>
        <v>Other</v>
      </c>
    </row>
    <row r="12417" hidden="1">
      <c r="A12417" s="40">
        <v>30679.0</v>
      </c>
      <c r="B12417" s="39">
        <f t="shared" si="1"/>
        <v>38</v>
      </c>
      <c r="C12417" s="39" t="str">
        <f>IFERROR(__xludf.DUMMYFUNCTION("IF(ISBETWEEN(B12417,60,69), ""Old"", IF(ISBETWEEN(B12417, 20, 29), ""Young"", ""Other""))"),"Other")</f>
        <v>Other</v>
      </c>
    </row>
    <row r="12418" hidden="1">
      <c r="A12418" s="40">
        <v>30680.0</v>
      </c>
      <c r="B12418" s="39">
        <f t="shared" si="1"/>
        <v>38</v>
      </c>
      <c r="C12418" s="39" t="str">
        <f>IFERROR(__xludf.DUMMYFUNCTION("IF(ISBETWEEN(B12418,60,69), ""Old"", IF(ISBETWEEN(B12418, 20, 29), ""Young"", ""Other""))"),"Other")</f>
        <v>Other</v>
      </c>
    </row>
    <row r="12419" hidden="1">
      <c r="A12419" s="40">
        <v>30681.0</v>
      </c>
      <c r="B12419" s="39">
        <f t="shared" si="1"/>
        <v>38</v>
      </c>
      <c r="C12419" s="39" t="str">
        <f>IFERROR(__xludf.DUMMYFUNCTION("IF(ISBETWEEN(B12419,60,69), ""Old"", IF(ISBETWEEN(B12419, 20, 29), ""Young"", ""Other""))"),"Other")</f>
        <v>Other</v>
      </c>
    </row>
    <row r="12420" hidden="1">
      <c r="A12420" s="40">
        <v>30682.0</v>
      </c>
      <c r="B12420" s="39">
        <f t="shared" si="1"/>
        <v>38</v>
      </c>
      <c r="C12420" s="39" t="str">
        <f>IFERROR(__xludf.DUMMYFUNCTION("IF(ISBETWEEN(B12420,60,69), ""Old"", IF(ISBETWEEN(B12420, 20, 29), ""Young"", ""Other""))"),"Other")</f>
        <v>Other</v>
      </c>
    </row>
    <row r="12421" hidden="1">
      <c r="A12421" s="40">
        <v>30683.0</v>
      </c>
      <c r="B12421" s="39">
        <f t="shared" si="1"/>
        <v>37</v>
      </c>
      <c r="C12421" s="39" t="str">
        <f>IFERROR(__xludf.DUMMYFUNCTION("IF(ISBETWEEN(B12421,60,69), ""Old"", IF(ISBETWEEN(B12421, 20, 29), ""Young"", ""Other""))"),"Other")</f>
        <v>Other</v>
      </c>
    </row>
    <row r="12422" hidden="1">
      <c r="A12422" s="40">
        <v>30684.0</v>
      </c>
      <c r="B12422" s="39">
        <f t="shared" si="1"/>
        <v>37</v>
      </c>
      <c r="C12422" s="39" t="str">
        <f>IFERROR(__xludf.DUMMYFUNCTION("IF(ISBETWEEN(B12422,60,69), ""Old"", IF(ISBETWEEN(B12422, 20, 29), ""Young"", ""Other""))"),"Other")</f>
        <v>Other</v>
      </c>
    </row>
    <row r="12423" hidden="1">
      <c r="A12423" s="40">
        <v>30685.0</v>
      </c>
      <c r="B12423" s="39">
        <f t="shared" si="1"/>
        <v>37</v>
      </c>
      <c r="C12423" s="39" t="str">
        <f>IFERROR(__xludf.DUMMYFUNCTION("IF(ISBETWEEN(B12423,60,69), ""Old"", IF(ISBETWEEN(B12423, 20, 29), ""Young"", ""Other""))"),"Other")</f>
        <v>Other</v>
      </c>
    </row>
    <row r="12424" hidden="1">
      <c r="A12424" s="40">
        <v>30686.0</v>
      </c>
      <c r="B12424" s="39">
        <f t="shared" si="1"/>
        <v>37</v>
      </c>
      <c r="C12424" s="39" t="str">
        <f>IFERROR(__xludf.DUMMYFUNCTION("IF(ISBETWEEN(B12424,60,69), ""Old"", IF(ISBETWEEN(B12424, 20, 29), ""Young"", ""Other""))"),"Other")</f>
        <v>Other</v>
      </c>
    </row>
    <row r="12425" hidden="1">
      <c r="A12425" s="40">
        <v>30687.0</v>
      </c>
      <c r="B12425" s="39">
        <f t="shared" si="1"/>
        <v>37</v>
      </c>
      <c r="C12425" s="39" t="str">
        <f>IFERROR(__xludf.DUMMYFUNCTION("IF(ISBETWEEN(B12425,60,69), ""Old"", IF(ISBETWEEN(B12425, 20, 29), ""Young"", ""Other""))"),"Other")</f>
        <v>Other</v>
      </c>
    </row>
    <row r="12426" hidden="1">
      <c r="A12426" s="40">
        <v>30688.0</v>
      </c>
      <c r="B12426" s="39">
        <f t="shared" si="1"/>
        <v>37</v>
      </c>
      <c r="C12426" s="39" t="str">
        <f>IFERROR(__xludf.DUMMYFUNCTION("IF(ISBETWEEN(B12426,60,69), ""Old"", IF(ISBETWEEN(B12426, 20, 29), ""Young"", ""Other""))"),"Other")</f>
        <v>Other</v>
      </c>
    </row>
    <row r="12427" hidden="1">
      <c r="A12427" s="40">
        <v>30689.0</v>
      </c>
      <c r="B12427" s="39">
        <f t="shared" si="1"/>
        <v>37</v>
      </c>
      <c r="C12427" s="39" t="str">
        <f>IFERROR(__xludf.DUMMYFUNCTION("IF(ISBETWEEN(B12427,60,69), ""Old"", IF(ISBETWEEN(B12427, 20, 29), ""Young"", ""Other""))"),"Other")</f>
        <v>Other</v>
      </c>
    </row>
    <row r="12428" hidden="1">
      <c r="A12428" s="40">
        <v>30690.0</v>
      </c>
      <c r="B12428" s="39">
        <f t="shared" si="1"/>
        <v>37</v>
      </c>
      <c r="C12428" s="39" t="str">
        <f>IFERROR(__xludf.DUMMYFUNCTION("IF(ISBETWEEN(B12428,60,69), ""Old"", IF(ISBETWEEN(B12428, 20, 29), ""Young"", ""Other""))"),"Other")</f>
        <v>Other</v>
      </c>
    </row>
    <row r="12429" hidden="1">
      <c r="A12429" s="40">
        <v>30691.0</v>
      </c>
      <c r="B12429" s="39">
        <f t="shared" si="1"/>
        <v>37</v>
      </c>
      <c r="C12429" s="39" t="str">
        <f>IFERROR(__xludf.DUMMYFUNCTION("IF(ISBETWEEN(B12429,60,69), ""Old"", IF(ISBETWEEN(B12429, 20, 29), ""Young"", ""Other""))"),"Other")</f>
        <v>Other</v>
      </c>
    </row>
    <row r="12430" hidden="1">
      <c r="A12430" s="40">
        <v>30692.0</v>
      </c>
      <c r="B12430" s="39">
        <f t="shared" si="1"/>
        <v>37</v>
      </c>
      <c r="C12430" s="39" t="str">
        <f>IFERROR(__xludf.DUMMYFUNCTION("IF(ISBETWEEN(B12430,60,69), ""Old"", IF(ISBETWEEN(B12430, 20, 29), ""Young"", ""Other""))"),"Other")</f>
        <v>Other</v>
      </c>
    </row>
    <row r="12431" hidden="1">
      <c r="A12431" s="40">
        <v>30693.0</v>
      </c>
      <c r="B12431" s="39">
        <f t="shared" si="1"/>
        <v>37</v>
      </c>
      <c r="C12431" s="39" t="str">
        <f>IFERROR(__xludf.DUMMYFUNCTION("IF(ISBETWEEN(B12431,60,69), ""Old"", IF(ISBETWEEN(B12431, 20, 29), ""Young"", ""Other""))"),"Other")</f>
        <v>Other</v>
      </c>
    </row>
    <row r="12432" hidden="1">
      <c r="A12432" s="40">
        <v>30694.0</v>
      </c>
      <c r="B12432" s="39">
        <f t="shared" si="1"/>
        <v>37</v>
      </c>
      <c r="C12432" s="39" t="str">
        <f>IFERROR(__xludf.DUMMYFUNCTION("IF(ISBETWEEN(B12432,60,69), ""Old"", IF(ISBETWEEN(B12432, 20, 29), ""Young"", ""Other""))"),"Other")</f>
        <v>Other</v>
      </c>
    </row>
    <row r="12433" hidden="1">
      <c r="A12433" s="40">
        <v>30695.0</v>
      </c>
      <c r="B12433" s="39">
        <f t="shared" si="1"/>
        <v>37</v>
      </c>
      <c r="C12433" s="39" t="str">
        <f>IFERROR(__xludf.DUMMYFUNCTION("IF(ISBETWEEN(B12433,60,69), ""Old"", IF(ISBETWEEN(B12433, 20, 29), ""Young"", ""Other""))"),"Other")</f>
        <v>Other</v>
      </c>
    </row>
    <row r="12434" hidden="1">
      <c r="A12434" s="40">
        <v>30696.0</v>
      </c>
      <c r="B12434" s="39">
        <f t="shared" si="1"/>
        <v>37</v>
      </c>
      <c r="C12434" s="39" t="str">
        <f>IFERROR(__xludf.DUMMYFUNCTION("IF(ISBETWEEN(B12434,60,69), ""Old"", IF(ISBETWEEN(B12434, 20, 29), ""Young"", ""Other""))"),"Other")</f>
        <v>Other</v>
      </c>
    </row>
    <row r="12435" hidden="1">
      <c r="A12435" s="40">
        <v>30697.0</v>
      </c>
      <c r="B12435" s="39">
        <f t="shared" si="1"/>
        <v>37</v>
      </c>
      <c r="C12435" s="39" t="str">
        <f>IFERROR(__xludf.DUMMYFUNCTION("IF(ISBETWEEN(B12435,60,69), ""Old"", IF(ISBETWEEN(B12435, 20, 29), ""Young"", ""Other""))"),"Other")</f>
        <v>Other</v>
      </c>
    </row>
    <row r="12436" hidden="1">
      <c r="A12436" s="40">
        <v>30698.0</v>
      </c>
      <c r="B12436" s="39">
        <f t="shared" si="1"/>
        <v>37</v>
      </c>
      <c r="C12436" s="39" t="str">
        <f>IFERROR(__xludf.DUMMYFUNCTION("IF(ISBETWEEN(B12436,60,69), ""Old"", IF(ISBETWEEN(B12436, 20, 29), ""Young"", ""Other""))"),"Other")</f>
        <v>Other</v>
      </c>
    </row>
    <row r="12437" hidden="1">
      <c r="A12437" s="40">
        <v>30699.0</v>
      </c>
      <c r="B12437" s="39">
        <f t="shared" si="1"/>
        <v>37</v>
      </c>
      <c r="C12437" s="39" t="str">
        <f>IFERROR(__xludf.DUMMYFUNCTION("IF(ISBETWEEN(B12437,60,69), ""Old"", IF(ISBETWEEN(B12437, 20, 29), ""Young"", ""Other""))"),"Other")</f>
        <v>Other</v>
      </c>
    </row>
    <row r="12438" hidden="1">
      <c r="A12438" s="40">
        <v>30700.0</v>
      </c>
      <c r="B12438" s="39">
        <f t="shared" si="1"/>
        <v>37</v>
      </c>
      <c r="C12438" s="39" t="str">
        <f>IFERROR(__xludf.DUMMYFUNCTION("IF(ISBETWEEN(B12438,60,69), ""Old"", IF(ISBETWEEN(B12438, 20, 29), ""Young"", ""Other""))"),"Other")</f>
        <v>Other</v>
      </c>
    </row>
    <row r="12439" hidden="1">
      <c r="A12439" s="40">
        <v>30701.0</v>
      </c>
      <c r="B12439" s="39">
        <f t="shared" si="1"/>
        <v>37</v>
      </c>
      <c r="C12439" s="39" t="str">
        <f>IFERROR(__xludf.DUMMYFUNCTION("IF(ISBETWEEN(B12439,60,69), ""Old"", IF(ISBETWEEN(B12439, 20, 29), ""Young"", ""Other""))"),"Other")</f>
        <v>Other</v>
      </c>
    </row>
    <row r="12440" hidden="1">
      <c r="A12440" s="40">
        <v>30702.0</v>
      </c>
      <c r="B12440" s="39">
        <f t="shared" si="1"/>
        <v>37</v>
      </c>
      <c r="C12440" s="39" t="str">
        <f>IFERROR(__xludf.DUMMYFUNCTION("IF(ISBETWEEN(B12440,60,69), ""Old"", IF(ISBETWEEN(B12440, 20, 29), ""Young"", ""Other""))"),"Other")</f>
        <v>Other</v>
      </c>
    </row>
    <row r="12441" hidden="1">
      <c r="A12441" s="40">
        <v>30703.0</v>
      </c>
      <c r="B12441" s="39">
        <f t="shared" si="1"/>
        <v>37</v>
      </c>
      <c r="C12441" s="39" t="str">
        <f>IFERROR(__xludf.DUMMYFUNCTION("IF(ISBETWEEN(B12441,60,69), ""Old"", IF(ISBETWEEN(B12441, 20, 29), ""Young"", ""Other""))"),"Other")</f>
        <v>Other</v>
      </c>
    </row>
    <row r="12442" hidden="1">
      <c r="A12442" s="40">
        <v>30704.0</v>
      </c>
      <c r="B12442" s="39">
        <f t="shared" si="1"/>
        <v>37</v>
      </c>
      <c r="C12442" s="39" t="str">
        <f>IFERROR(__xludf.DUMMYFUNCTION("IF(ISBETWEEN(B12442,60,69), ""Old"", IF(ISBETWEEN(B12442, 20, 29), ""Young"", ""Other""))"),"Other")</f>
        <v>Other</v>
      </c>
    </row>
    <row r="12443" hidden="1">
      <c r="A12443" s="40">
        <v>30705.0</v>
      </c>
      <c r="B12443" s="39">
        <f t="shared" si="1"/>
        <v>37</v>
      </c>
      <c r="C12443" s="39" t="str">
        <f>IFERROR(__xludf.DUMMYFUNCTION("IF(ISBETWEEN(B12443,60,69), ""Old"", IF(ISBETWEEN(B12443, 20, 29), ""Young"", ""Other""))"),"Other")</f>
        <v>Other</v>
      </c>
    </row>
    <row r="12444" hidden="1">
      <c r="A12444" s="40">
        <v>30706.0</v>
      </c>
      <c r="B12444" s="39">
        <f t="shared" si="1"/>
        <v>37</v>
      </c>
      <c r="C12444" s="39" t="str">
        <f>IFERROR(__xludf.DUMMYFUNCTION("IF(ISBETWEEN(B12444,60,69), ""Old"", IF(ISBETWEEN(B12444, 20, 29), ""Young"", ""Other""))"),"Other")</f>
        <v>Other</v>
      </c>
    </row>
    <row r="12445" hidden="1">
      <c r="A12445" s="40">
        <v>30707.0</v>
      </c>
      <c r="B12445" s="39">
        <f t="shared" si="1"/>
        <v>37</v>
      </c>
      <c r="C12445" s="39" t="str">
        <f>IFERROR(__xludf.DUMMYFUNCTION("IF(ISBETWEEN(B12445,60,69), ""Old"", IF(ISBETWEEN(B12445, 20, 29), ""Young"", ""Other""))"),"Other")</f>
        <v>Other</v>
      </c>
    </row>
    <row r="12446" hidden="1">
      <c r="A12446" s="40">
        <v>30708.0</v>
      </c>
      <c r="B12446" s="39">
        <f t="shared" si="1"/>
        <v>37</v>
      </c>
      <c r="C12446" s="39" t="str">
        <f>IFERROR(__xludf.DUMMYFUNCTION("IF(ISBETWEEN(B12446,60,69), ""Old"", IF(ISBETWEEN(B12446, 20, 29), ""Young"", ""Other""))"),"Other")</f>
        <v>Other</v>
      </c>
    </row>
    <row r="12447" hidden="1">
      <c r="A12447" s="40">
        <v>30709.0</v>
      </c>
      <c r="B12447" s="39">
        <f t="shared" si="1"/>
        <v>37</v>
      </c>
      <c r="C12447" s="39" t="str">
        <f>IFERROR(__xludf.DUMMYFUNCTION("IF(ISBETWEEN(B12447,60,69), ""Old"", IF(ISBETWEEN(B12447, 20, 29), ""Young"", ""Other""))"),"Other")</f>
        <v>Other</v>
      </c>
    </row>
    <row r="12448" hidden="1">
      <c r="A12448" s="40">
        <v>30710.0</v>
      </c>
      <c r="B12448" s="39">
        <f t="shared" si="1"/>
        <v>37</v>
      </c>
      <c r="C12448" s="39" t="str">
        <f>IFERROR(__xludf.DUMMYFUNCTION("IF(ISBETWEEN(B12448,60,69), ""Old"", IF(ISBETWEEN(B12448, 20, 29), ""Young"", ""Other""))"),"Other")</f>
        <v>Other</v>
      </c>
    </row>
    <row r="12449" hidden="1">
      <c r="A12449" s="40">
        <v>30711.0</v>
      </c>
      <c r="B12449" s="39">
        <f t="shared" si="1"/>
        <v>37</v>
      </c>
      <c r="C12449" s="39" t="str">
        <f>IFERROR(__xludf.DUMMYFUNCTION("IF(ISBETWEEN(B12449,60,69), ""Old"", IF(ISBETWEEN(B12449, 20, 29), ""Young"", ""Other""))"),"Other")</f>
        <v>Other</v>
      </c>
    </row>
    <row r="12450" hidden="1">
      <c r="A12450" s="40">
        <v>30712.0</v>
      </c>
      <c r="B12450" s="39">
        <f t="shared" si="1"/>
        <v>37</v>
      </c>
      <c r="C12450" s="39" t="str">
        <f>IFERROR(__xludf.DUMMYFUNCTION("IF(ISBETWEEN(B12450,60,69), ""Old"", IF(ISBETWEEN(B12450, 20, 29), ""Young"", ""Other""))"),"Other")</f>
        <v>Other</v>
      </c>
    </row>
    <row r="12451" hidden="1">
      <c r="A12451" s="40">
        <v>30713.0</v>
      </c>
      <c r="B12451" s="39">
        <f t="shared" si="1"/>
        <v>37</v>
      </c>
      <c r="C12451" s="39" t="str">
        <f>IFERROR(__xludf.DUMMYFUNCTION("IF(ISBETWEEN(B12451,60,69), ""Old"", IF(ISBETWEEN(B12451, 20, 29), ""Young"", ""Other""))"),"Other")</f>
        <v>Other</v>
      </c>
    </row>
    <row r="12452" hidden="1">
      <c r="A12452" s="40">
        <v>30714.0</v>
      </c>
      <c r="B12452" s="39">
        <f t="shared" si="1"/>
        <v>37</v>
      </c>
      <c r="C12452" s="39" t="str">
        <f>IFERROR(__xludf.DUMMYFUNCTION("IF(ISBETWEEN(B12452,60,69), ""Old"", IF(ISBETWEEN(B12452, 20, 29), ""Young"", ""Other""))"),"Other")</f>
        <v>Other</v>
      </c>
    </row>
    <row r="12453" hidden="1">
      <c r="A12453" s="40">
        <v>30715.0</v>
      </c>
      <c r="B12453" s="39">
        <f t="shared" si="1"/>
        <v>37</v>
      </c>
      <c r="C12453" s="39" t="str">
        <f>IFERROR(__xludf.DUMMYFUNCTION("IF(ISBETWEEN(B12453,60,69), ""Old"", IF(ISBETWEEN(B12453, 20, 29), ""Young"", ""Other""))"),"Other")</f>
        <v>Other</v>
      </c>
    </row>
    <row r="12454" hidden="1">
      <c r="A12454" s="40">
        <v>30716.0</v>
      </c>
      <c r="B12454" s="39">
        <f t="shared" si="1"/>
        <v>37</v>
      </c>
      <c r="C12454" s="39" t="str">
        <f>IFERROR(__xludf.DUMMYFUNCTION("IF(ISBETWEEN(B12454,60,69), ""Old"", IF(ISBETWEEN(B12454, 20, 29), ""Young"", ""Other""))"),"Other")</f>
        <v>Other</v>
      </c>
    </row>
    <row r="12455" hidden="1">
      <c r="A12455" s="40">
        <v>30717.0</v>
      </c>
      <c r="B12455" s="39">
        <f t="shared" si="1"/>
        <v>37</v>
      </c>
      <c r="C12455" s="39" t="str">
        <f>IFERROR(__xludf.DUMMYFUNCTION("IF(ISBETWEEN(B12455,60,69), ""Old"", IF(ISBETWEEN(B12455, 20, 29), ""Young"", ""Other""))"),"Other")</f>
        <v>Other</v>
      </c>
    </row>
    <row r="12456" hidden="1">
      <c r="A12456" s="40">
        <v>30718.0</v>
      </c>
      <c r="B12456" s="39">
        <f t="shared" si="1"/>
        <v>37</v>
      </c>
      <c r="C12456" s="39" t="str">
        <f>IFERROR(__xludf.DUMMYFUNCTION("IF(ISBETWEEN(B12456,60,69), ""Old"", IF(ISBETWEEN(B12456, 20, 29), ""Young"", ""Other""))"),"Other")</f>
        <v>Other</v>
      </c>
    </row>
    <row r="12457" hidden="1">
      <c r="A12457" s="40">
        <v>30719.0</v>
      </c>
      <c r="B12457" s="39">
        <f t="shared" si="1"/>
        <v>37</v>
      </c>
      <c r="C12457" s="39" t="str">
        <f>IFERROR(__xludf.DUMMYFUNCTION("IF(ISBETWEEN(B12457,60,69), ""Old"", IF(ISBETWEEN(B12457, 20, 29), ""Young"", ""Other""))"),"Other")</f>
        <v>Other</v>
      </c>
    </row>
    <row r="12458" hidden="1">
      <c r="A12458" s="40">
        <v>30720.0</v>
      </c>
      <c r="B12458" s="39">
        <f t="shared" si="1"/>
        <v>37</v>
      </c>
      <c r="C12458" s="39" t="str">
        <f>IFERROR(__xludf.DUMMYFUNCTION("IF(ISBETWEEN(B12458,60,69), ""Old"", IF(ISBETWEEN(B12458, 20, 29), ""Young"", ""Other""))"),"Other")</f>
        <v>Other</v>
      </c>
    </row>
    <row r="12459" hidden="1">
      <c r="A12459" s="40">
        <v>30721.0</v>
      </c>
      <c r="B12459" s="39">
        <f t="shared" si="1"/>
        <v>37</v>
      </c>
      <c r="C12459" s="39" t="str">
        <f>IFERROR(__xludf.DUMMYFUNCTION("IF(ISBETWEEN(B12459,60,69), ""Old"", IF(ISBETWEEN(B12459, 20, 29), ""Young"", ""Other""))"),"Other")</f>
        <v>Other</v>
      </c>
    </row>
    <row r="12460" hidden="1">
      <c r="A12460" s="40">
        <v>30722.0</v>
      </c>
      <c r="B12460" s="39">
        <f t="shared" si="1"/>
        <v>37</v>
      </c>
      <c r="C12460" s="39" t="str">
        <f>IFERROR(__xludf.DUMMYFUNCTION("IF(ISBETWEEN(B12460,60,69), ""Old"", IF(ISBETWEEN(B12460, 20, 29), ""Young"", ""Other""))"),"Other")</f>
        <v>Other</v>
      </c>
    </row>
    <row r="12461" hidden="1">
      <c r="A12461" s="40">
        <v>30723.0</v>
      </c>
      <c r="B12461" s="39">
        <f t="shared" si="1"/>
        <v>37</v>
      </c>
      <c r="C12461" s="39" t="str">
        <f>IFERROR(__xludf.DUMMYFUNCTION("IF(ISBETWEEN(B12461,60,69), ""Old"", IF(ISBETWEEN(B12461, 20, 29), ""Young"", ""Other""))"),"Other")</f>
        <v>Other</v>
      </c>
    </row>
    <row r="12462" hidden="1">
      <c r="A12462" s="40">
        <v>30724.0</v>
      </c>
      <c r="B12462" s="39">
        <f t="shared" si="1"/>
        <v>37</v>
      </c>
      <c r="C12462" s="39" t="str">
        <f>IFERROR(__xludf.DUMMYFUNCTION("IF(ISBETWEEN(B12462,60,69), ""Old"", IF(ISBETWEEN(B12462, 20, 29), ""Young"", ""Other""))"),"Other")</f>
        <v>Other</v>
      </c>
    </row>
    <row r="12463" hidden="1">
      <c r="A12463" s="40">
        <v>30725.0</v>
      </c>
      <c r="B12463" s="39">
        <f t="shared" si="1"/>
        <v>37</v>
      </c>
      <c r="C12463" s="39" t="str">
        <f>IFERROR(__xludf.DUMMYFUNCTION("IF(ISBETWEEN(B12463,60,69), ""Old"", IF(ISBETWEEN(B12463, 20, 29), ""Young"", ""Other""))"),"Other")</f>
        <v>Other</v>
      </c>
    </row>
    <row r="12464" hidden="1">
      <c r="A12464" s="40">
        <v>30726.0</v>
      </c>
      <c r="B12464" s="39">
        <f t="shared" si="1"/>
        <v>37</v>
      </c>
      <c r="C12464" s="39" t="str">
        <f>IFERROR(__xludf.DUMMYFUNCTION("IF(ISBETWEEN(B12464,60,69), ""Old"", IF(ISBETWEEN(B12464, 20, 29), ""Young"", ""Other""))"),"Other")</f>
        <v>Other</v>
      </c>
    </row>
    <row r="12465" hidden="1">
      <c r="A12465" s="40">
        <v>30727.0</v>
      </c>
      <c r="B12465" s="39">
        <f t="shared" si="1"/>
        <v>37</v>
      </c>
      <c r="C12465" s="39" t="str">
        <f>IFERROR(__xludf.DUMMYFUNCTION("IF(ISBETWEEN(B12465,60,69), ""Old"", IF(ISBETWEEN(B12465, 20, 29), ""Young"", ""Other""))"),"Other")</f>
        <v>Other</v>
      </c>
    </row>
    <row r="12466" hidden="1">
      <c r="A12466" s="40">
        <v>30728.0</v>
      </c>
      <c r="B12466" s="39">
        <f t="shared" si="1"/>
        <v>37</v>
      </c>
      <c r="C12466" s="39" t="str">
        <f>IFERROR(__xludf.DUMMYFUNCTION("IF(ISBETWEEN(B12466,60,69), ""Old"", IF(ISBETWEEN(B12466, 20, 29), ""Young"", ""Other""))"),"Other")</f>
        <v>Other</v>
      </c>
    </row>
    <row r="12467" hidden="1">
      <c r="A12467" s="40">
        <v>30729.0</v>
      </c>
      <c r="B12467" s="39">
        <f t="shared" si="1"/>
        <v>37</v>
      </c>
      <c r="C12467" s="39" t="str">
        <f>IFERROR(__xludf.DUMMYFUNCTION("IF(ISBETWEEN(B12467,60,69), ""Old"", IF(ISBETWEEN(B12467, 20, 29), ""Young"", ""Other""))"),"Other")</f>
        <v>Other</v>
      </c>
    </row>
    <row r="12468" hidden="1">
      <c r="A12468" s="40">
        <v>30730.0</v>
      </c>
      <c r="B12468" s="39">
        <f t="shared" si="1"/>
        <v>37</v>
      </c>
      <c r="C12468" s="39" t="str">
        <f>IFERROR(__xludf.DUMMYFUNCTION("IF(ISBETWEEN(B12468,60,69), ""Old"", IF(ISBETWEEN(B12468, 20, 29), ""Young"", ""Other""))"),"Other")</f>
        <v>Other</v>
      </c>
    </row>
    <row r="12469" hidden="1">
      <c r="A12469" s="40">
        <v>30731.0</v>
      </c>
      <c r="B12469" s="39">
        <f t="shared" si="1"/>
        <v>37</v>
      </c>
      <c r="C12469" s="39" t="str">
        <f>IFERROR(__xludf.DUMMYFUNCTION("IF(ISBETWEEN(B12469,60,69), ""Old"", IF(ISBETWEEN(B12469, 20, 29), ""Young"", ""Other""))"),"Other")</f>
        <v>Other</v>
      </c>
    </row>
    <row r="12470" hidden="1">
      <c r="A12470" s="40">
        <v>30732.0</v>
      </c>
      <c r="B12470" s="39">
        <f t="shared" si="1"/>
        <v>37</v>
      </c>
      <c r="C12470" s="39" t="str">
        <f>IFERROR(__xludf.DUMMYFUNCTION("IF(ISBETWEEN(B12470,60,69), ""Old"", IF(ISBETWEEN(B12470, 20, 29), ""Young"", ""Other""))"),"Other")</f>
        <v>Other</v>
      </c>
    </row>
    <row r="12471" hidden="1">
      <c r="A12471" s="40">
        <v>30733.0</v>
      </c>
      <c r="B12471" s="39">
        <f t="shared" si="1"/>
        <v>37</v>
      </c>
      <c r="C12471" s="39" t="str">
        <f>IFERROR(__xludf.DUMMYFUNCTION("IF(ISBETWEEN(B12471,60,69), ""Old"", IF(ISBETWEEN(B12471, 20, 29), ""Young"", ""Other""))"),"Other")</f>
        <v>Other</v>
      </c>
    </row>
    <row r="12472" hidden="1">
      <c r="A12472" s="40">
        <v>30734.0</v>
      </c>
      <c r="B12472" s="39">
        <f t="shared" si="1"/>
        <v>37</v>
      </c>
      <c r="C12472" s="39" t="str">
        <f>IFERROR(__xludf.DUMMYFUNCTION("IF(ISBETWEEN(B12472,60,69), ""Old"", IF(ISBETWEEN(B12472, 20, 29), ""Young"", ""Other""))"),"Other")</f>
        <v>Other</v>
      </c>
    </row>
    <row r="12473" hidden="1">
      <c r="A12473" s="40">
        <v>30735.0</v>
      </c>
      <c r="B12473" s="39">
        <f t="shared" si="1"/>
        <v>37</v>
      </c>
      <c r="C12473" s="39" t="str">
        <f>IFERROR(__xludf.DUMMYFUNCTION("IF(ISBETWEEN(B12473,60,69), ""Old"", IF(ISBETWEEN(B12473, 20, 29), ""Young"", ""Other""))"),"Other")</f>
        <v>Other</v>
      </c>
    </row>
    <row r="12474" hidden="1">
      <c r="A12474" s="40">
        <v>30736.0</v>
      </c>
      <c r="B12474" s="39">
        <f t="shared" si="1"/>
        <v>37</v>
      </c>
      <c r="C12474" s="39" t="str">
        <f>IFERROR(__xludf.DUMMYFUNCTION("IF(ISBETWEEN(B12474,60,69), ""Old"", IF(ISBETWEEN(B12474, 20, 29), ""Young"", ""Other""))"),"Other")</f>
        <v>Other</v>
      </c>
    </row>
    <row r="12475" hidden="1">
      <c r="A12475" s="40">
        <v>30737.0</v>
      </c>
      <c r="B12475" s="39">
        <f t="shared" si="1"/>
        <v>37</v>
      </c>
      <c r="C12475" s="39" t="str">
        <f>IFERROR(__xludf.DUMMYFUNCTION("IF(ISBETWEEN(B12475,60,69), ""Old"", IF(ISBETWEEN(B12475, 20, 29), ""Young"", ""Other""))"),"Other")</f>
        <v>Other</v>
      </c>
    </row>
    <row r="12476" hidden="1">
      <c r="A12476" s="40">
        <v>30738.0</v>
      </c>
      <c r="B12476" s="39">
        <f t="shared" si="1"/>
        <v>37</v>
      </c>
      <c r="C12476" s="39" t="str">
        <f>IFERROR(__xludf.DUMMYFUNCTION("IF(ISBETWEEN(B12476,60,69), ""Old"", IF(ISBETWEEN(B12476, 20, 29), ""Young"", ""Other""))"),"Other")</f>
        <v>Other</v>
      </c>
    </row>
    <row r="12477" hidden="1">
      <c r="A12477" s="40">
        <v>30739.0</v>
      </c>
      <c r="B12477" s="39">
        <f t="shared" si="1"/>
        <v>37</v>
      </c>
      <c r="C12477" s="39" t="str">
        <f>IFERROR(__xludf.DUMMYFUNCTION("IF(ISBETWEEN(B12477,60,69), ""Old"", IF(ISBETWEEN(B12477, 20, 29), ""Young"", ""Other""))"),"Other")</f>
        <v>Other</v>
      </c>
    </row>
    <row r="12478" hidden="1">
      <c r="A12478" s="40">
        <v>30740.0</v>
      </c>
      <c r="B12478" s="39">
        <f t="shared" si="1"/>
        <v>37</v>
      </c>
      <c r="C12478" s="39" t="str">
        <f>IFERROR(__xludf.DUMMYFUNCTION("IF(ISBETWEEN(B12478,60,69), ""Old"", IF(ISBETWEEN(B12478, 20, 29), ""Young"", ""Other""))"),"Other")</f>
        <v>Other</v>
      </c>
    </row>
    <row r="12479" hidden="1">
      <c r="A12479" s="40">
        <v>30741.0</v>
      </c>
      <c r="B12479" s="39">
        <f t="shared" si="1"/>
        <v>37</v>
      </c>
      <c r="C12479" s="39" t="str">
        <f>IFERROR(__xludf.DUMMYFUNCTION("IF(ISBETWEEN(B12479,60,69), ""Old"", IF(ISBETWEEN(B12479, 20, 29), ""Young"", ""Other""))"),"Other")</f>
        <v>Other</v>
      </c>
    </row>
    <row r="12480" hidden="1">
      <c r="A12480" s="40">
        <v>30742.0</v>
      </c>
      <c r="B12480" s="39">
        <f t="shared" si="1"/>
        <v>37</v>
      </c>
      <c r="C12480" s="39" t="str">
        <f>IFERROR(__xludf.DUMMYFUNCTION("IF(ISBETWEEN(B12480,60,69), ""Old"", IF(ISBETWEEN(B12480, 20, 29), ""Young"", ""Other""))"),"Other")</f>
        <v>Other</v>
      </c>
    </row>
    <row r="12481" hidden="1">
      <c r="A12481" s="40">
        <v>30743.0</v>
      </c>
      <c r="B12481" s="39">
        <f t="shared" si="1"/>
        <v>37</v>
      </c>
      <c r="C12481" s="39" t="str">
        <f>IFERROR(__xludf.DUMMYFUNCTION("IF(ISBETWEEN(B12481,60,69), ""Old"", IF(ISBETWEEN(B12481, 20, 29), ""Young"", ""Other""))"),"Other")</f>
        <v>Other</v>
      </c>
    </row>
    <row r="12482" hidden="1">
      <c r="A12482" s="40">
        <v>30744.0</v>
      </c>
      <c r="B12482" s="39">
        <f t="shared" si="1"/>
        <v>37</v>
      </c>
      <c r="C12482" s="39" t="str">
        <f>IFERROR(__xludf.DUMMYFUNCTION("IF(ISBETWEEN(B12482,60,69), ""Old"", IF(ISBETWEEN(B12482, 20, 29), ""Young"", ""Other""))"),"Other")</f>
        <v>Other</v>
      </c>
    </row>
    <row r="12483" hidden="1">
      <c r="A12483" s="40">
        <v>30745.0</v>
      </c>
      <c r="B12483" s="39">
        <f t="shared" si="1"/>
        <v>37</v>
      </c>
      <c r="C12483" s="39" t="str">
        <f>IFERROR(__xludf.DUMMYFUNCTION("IF(ISBETWEEN(B12483,60,69), ""Old"", IF(ISBETWEEN(B12483, 20, 29), ""Young"", ""Other""))"),"Other")</f>
        <v>Other</v>
      </c>
    </row>
    <row r="12484" hidden="1">
      <c r="A12484" s="40">
        <v>30746.0</v>
      </c>
      <c r="B12484" s="39">
        <f t="shared" si="1"/>
        <v>37</v>
      </c>
      <c r="C12484" s="39" t="str">
        <f>IFERROR(__xludf.DUMMYFUNCTION("IF(ISBETWEEN(B12484,60,69), ""Old"", IF(ISBETWEEN(B12484, 20, 29), ""Young"", ""Other""))"),"Other")</f>
        <v>Other</v>
      </c>
    </row>
    <row r="12485" hidden="1">
      <c r="A12485" s="40">
        <v>30747.0</v>
      </c>
      <c r="B12485" s="39">
        <f t="shared" si="1"/>
        <v>37</v>
      </c>
      <c r="C12485" s="39" t="str">
        <f>IFERROR(__xludf.DUMMYFUNCTION("IF(ISBETWEEN(B12485,60,69), ""Old"", IF(ISBETWEEN(B12485, 20, 29), ""Young"", ""Other""))"),"Other")</f>
        <v>Other</v>
      </c>
    </row>
    <row r="12486" hidden="1">
      <c r="A12486" s="40">
        <v>30748.0</v>
      </c>
      <c r="B12486" s="39">
        <f t="shared" si="1"/>
        <v>37</v>
      </c>
      <c r="C12486" s="39" t="str">
        <f>IFERROR(__xludf.DUMMYFUNCTION("IF(ISBETWEEN(B12486,60,69), ""Old"", IF(ISBETWEEN(B12486, 20, 29), ""Young"", ""Other""))"),"Other")</f>
        <v>Other</v>
      </c>
    </row>
    <row r="12487" hidden="1">
      <c r="A12487" s="40">
        <v>30749.0</v>
      </c>
      <c r="B12487" s="39">
        <f t="shared" si="1"/>
        <v>37</v>
      </c>
      <c r="C12487" s="39" t="str">
        <f>IFERROR(__xludf.DUMMYFUNCTION("IF(ISBETWEEN(B12487,60,69), ""Old"", IF(ISBETWEEN(B12487, 20, 29), ""Young"", ""Other""))"),"Other")</f>
        <v>Other</v>
      </c>
    </row>
    <row r="12488" hidden="1">
      <c r="A12488" s="40">
        <v>30750.0</v>
      </c>
      <c r="B12488" s="39">
        <f t="shared" si="1"/>
        <v>37</v>
      </c>
      <c r="C12488" s="39" t="str">
        <f>IFERROR(__xludf.DUMMYFUNCTION("IF(ISBETWEEN(B12488,60,69), ""Old"", IF(ISBETWEEN(B12488, 20, 29), ""Young"", ""Other""))"),"Other")</f>
        <v>Other</v>
      </c>
    </row>
    <row r="12489" hidden="1">
      <c r="A12489" s="40">
        <v>30751.0</v>
      </c>
      <c r="B12489" s="39">
        <f t="shared" si="1"/>
        <v>37</v>
      </c>
      <c r="C12489" s="39" t="str">
        <f>IFERROR(__xludf.DUMMYFUNCTION("IF(ISBETWEEN(B12489,60,69), ""Old"", IF(ISBETWEEN(B12489, 20, 29), ""Young"", ""Other""))"),"Other")</f>
        <v>Other</v>
      </c>
    </row>
    <row r="12490" hidden="1">
      <c r="A12490" s="40">
        <v>30752.0</v>
      </c>
      <c r="B12490" s="39">
        <f t="shared" si="1"/>
        <v>37</v>
      </c>
      <c r="C12490" s="39" t="str">
        <f>IFERROR(__xludf.DUMMYFUNCTION("IF(ISBETWEEN(B12490,60,69), ""Old"", IF(ISBETWEEN(B12490, 20, 29), ""Young"", ""Other""))"),"Other")</f>
        <v>Other</v>
      </c>
    </row>
    <row r="12491" hidden="1">
      <c r="A12491" s="40">
        <v>30753.0</v>
      </c>
      <c r="B12491" s="39">
        <f t="shared" si="1"/>
        <v>37</v>
      </c>
      <c r="C12491" s="39" t="str">
        <f>IFERROR(__xludf.DUMMYFUNCTION("IF(ISBETWEEN(B12491,60,69), ""Old"", IF(ISBETWEEN(B12491, 20, 29), ""Young"", ""Other""))"),"Other")</f>
        <v>Other</v>
      </c>
    </row>
    <row r="12492" hidden="1">
      <c r="A12492" s="40">
        <v>30754.0</v>
      </c>
      <c r="B12492" s="39">
        <f t="shared" si="1"/>
        <v>37</v>
      </c>
      <c r="C12492" s="39" t="str">
        <f>IFERROR(__xludf.DUMMYFUNCTION("IF(ISBETWEEN(B12492,60,69), ""Old"", IF(ISBETWEEN(B12492, 20, 29), ""Young"", ""Other""))"),"Other")</f>
        <v>Other</v>
      </c>
    </row>
    <row r="12493" hidden="1">
      <c r="A12493" s="40">
        <v>30755.0</v>
      </c>
      <c r="B12493" s="39">
        <f t="shared" si="1"/>
        <v>37</v>
      </c>
      <c r="C12493" s="39" t="str">
        <f>IFERROR(__xludf.DUMMYFUNCTION("IF(ISBETWEEN(B12493,60,69), ""Old"", IF(ISBETWEEN(B12493, 20, 29), ""Young"", ""Other""))"),"Other")</f>
        <v>Other</v>
      </c>
    </row>
    <row r="12494" hidden="1">
      <c r="A12494" s="40">
        <v>30756.0</v>
      </c>
      <c r="B12494" s="39">
        <f t="shared" si="1"/>
        <v>37</v>
      </c>
      <c r="C12494" s="39" t="str">
        <f>IFERROR(__xludf.DUMMYFUNCTION("IF(ISBETWEEN(B12494,60,69), ""Old"", IF(ISBETWEEN(B12494, 20, 29), ""Young"", ""Other""))"),"Other")</f>
        <v>Other</v>
      </c>
    </row>
    <row r="12495" hidden="1">
      <c r="A12495" s="40">
        <v>30757.0</v>
      </c>
      <c r="B12495" s="39">
        <f t="shared" si="1"/>
        <v>37</v>
      </c>
      <c r="C12495" s="39" t="str">
        <f>IFERROR(__xludf.DUMMYFUNCTION("IF(ISBETWEEN(B12495,60,69), ""Old"", IF(ISBETWEEN(B12495, 20, 29), ""Young"", ""Other""))"),"Other")</f>
        <v>Other</v>
      </c>
    </row>
    <row r="12496" hidden="1">
      <c r="A12496" s="40">
        <v>30758.0</v>
      </c>
      <c r="B12496" s="39">
        <f t="shared" si="1"/>
        <v>37</v>
      </c>
      <c r="C12496" s="39" t="str">
        <f>IFERROR(__xludf.DUMMYFUNCTION("IF(ISBETWEEN(B12496,60,69), ""Old"", IF(ISBETWEEN(B12496, 20, 29), ""Young"", ""Other""))"),"Other")</f>
        <v>Other</v>
      </c>
    </row>
    <row r="12497" hidden="1">
      <c r="A12497" s="40">
        <v>30759.0</v>
      </c>
      <c r="B12497" s="39">
        <f t="shared" si="1"/>
        <v>37</v>
      </c>
      <c r="C12497" s="39" t="str">
        <f>IFERROR(__xludf.DUMMYFUNCTION("IF(ISBETWEEN(B12497,60,69), ""Old"", IF(ISBETWEEN(B12497, 20, 29), ""Young"", ""Other""))"),"Other")</f>
        <v>Other</v>
      </c>
    </row>
    <row r="12498" hidden="1">
      <c r="A12498" s="40">
        <v>30760.0</v>
      </c>
      <c r="B12498" s="39">
        <f t="shared" si="1"/>
        <v>37</v>
      </c>
      <c r="C12498" s="39" t="str">
        <f>IFERROR(__xludf.DUMMYFUNCTION("IF(ISBETWEEN(B12498,60,69), ""Old"", IF(ISBETWEEN(B12498, 20, 29), ""Young"", ""Other""))"),"Other")</f>
        <v>Other</v>
      </c>
    </row>
    <row r="12499" hidden="1">
      <c r="A12499" s="40">
        <v>30761.0</v>
      </c>
      <c r="B12499" s="39">
        <f t="shared" si="1"/>
        <v>37</v>
      </c>
      <c r="C12499" s="39" t="str">
        <f>IFERROR(__xludf.DUMMYFUNCTION("IF(ISBETWEEN(B12499,60,69), ""Old"", IF(ISBETWEEN(B12499, 20, 29), ""Young"", ""Other""))"),"Other")</f>
        <v>Other</v>
      </c>
    </row>
    <row r="12500" hidden="1">
      <c r="A12500" s="40">
        <v>30762.0</v>
      </c>
      <c r="B12500" s="39">
        <f t="shared" si="1"/>
        <v>37</v>
      </c>
      <c r="C12500" s="39" t="str">
        <f>IFERROR(__xludf.DUMMYFUNCTION("IF(ISBETWEEN(B12500,60,69), ""Old"", IF(ISBETWEEN(B12500, 20, 29), ""Young"", ""Other""))"),"Other")</f>
        <v>Other</v>
      </c>
    </row>
    <row r="12501" hidden="1">
      <c r="A12501" s="40">
        <v>30763.0</v>
      </c>
      <c r="B12501" s="39">
        <f t="shared" si="1"/>
        <v>37</v>
      </c>
      <c r="C12501" s="39" t="str">
        <f>IFERROR(__xludf.DUMMYFUNCTION("IF(ISBETWEEN(B12501,60,69), ""Old"", IF(ISBETWEEN(B12501, 20, 29), ""Young"", ""Other""))"),"Other")</f>
        <v>Other</v>
      </c>
    </row>
    <row r="12502" hidden="1">
      <c r="A12502" s="40">
        <v>30764.0</v>
      </c>
      <c r="B12502" s="39">
        <f t="shared" si="1"/>
        <v>37</v>
      </c>
      <c r="C12502" s="39" t="str">
        <f>IFERROR(__xludf.DUMMYFUNCTION("IF(ISBETWEEN(B12502,60,69), ""Old"", IF(ISBETWEEN(B12502, 20, 29), ""Young"", ""Other""))"),"Other")</f>
        <v>Other</v>
      </c>
    </row>
    <row r="12503" hidden="1">
      <c r="A12503" s="40">
        <v>30765.0</v>
      </c>
      <c r="B12503" s="39">
        <f t="shared" si="1"/>
        <v>37</v>
      </c>
      <c r="C12503" s="39" t="str">
        <f>IFERROR(__xludf.DUMMYFUNCTION("IF(ISBETWEEN(B12503,60,69), ""Old"", IF(ISBETWEEN(B12503, 20, 29), ""Young"", ""Other""))"),"Other")</f>
        <v>Other</v>
      </c>
    </row>
    <row r="12504" hidden="1">
      <c r="A12504" s="40">
        <v>30766.0</v>
      </c>
      <c r="B12504" s="39">
        <f t="shared" si="1"/>
        <v>37</v>
      </c>
      <c r="C12504" s="39" t="str">
        <f>IFERROR(__xludf.DUMMYFUNCTION("IF(ISBETWEEN(B12504,60,69), ""Old"", IF(ISBETWEEN(B12504, 20, 29), ""Young"", ""Other""))"),"Other")</f>
        <v>Other</v>
      </c>
    </row>
    <row r="12505" hidden="1">
      <c r="A12505" s="40">
        <v>30767.0</v>
      </c>
      <c r="B12505" s="39">
        <f t="shared" si="1"/>
        <v>37</v>
      </c>
      <c r="C12505" s="39" t="str">
        <f>IFERROR(__xludf.DUMMYFUNCTION("IF(ISBETWEEN(B12505,60,69), ""Old"", IF(ISBETWEEN(B12505, 20, 29), ""Young"", ""Other""))"),"Other")</f>
        <v>Other</v>
      </c>
    </row>
    <row r="12506" hidden="1">
      <c r="A12506" s="40">
        <v>30768.0</v>
      </c>
      <c r="B12506" s="39">
        <f t="shared" si="1"/>
        <v>37</v>
      </c>
      <c r="C12506" s="39" t="str">
        <f>IFERROR(__xludf.DUMMYFUNCTION("IF(ISBETWEEN(B12506,60,69), ""Old"", IF(ISBETWEEN(B12506, 20, 29), ""Young"", ""Other""))"),"Other")</f>
        <v>Other</v>
      </c>
    </row>
    <row r="12507" hidden="1">
      <c r="A12507" s="40">
        <v>30769.0</v>
      </c>
      <c r="B12507" s="39">
        <f t="shared" si="1"/>
        <v>37</v>
      </c>
      <c r="C12507" s="39" t="str">
        <f>IFERROR(__xludf.DUMMYFUNCTION("IF(ISBETWEEN(B12507,60,69), ""Old"", IF(ISBETWEEN(B12507, 20, 29), ""Young"", ""Other""))"),"Other")</f>
        <v>Other</v>
      </c>
    </row>
    <row r="12508" hidden="1">
      <c r="A12508" s="40">
        <v>30770.0</v>
      </c>
      <c r="B12508" s="39">
        <f t="shared" si="1"/>
        <v>37</v>
      </c>
      <c r="C12508" s="39" t="str">
        <f>IFERROR(__xludf.DUMMYFUNCTION("IF(ISBETWEEN(B12508,60,69), ""Old"", IF(ISBETWEEN(B12508, 20, 29), ""Young"", ""Other""))"),"Other")</f>
        <v>Other</v>
      </c>
    </row>
    <row r="12509" hidden="1">
      <c r="A12509" s="40">
        <v>30771.0</v>
      </c>
      <c r="B12509" s="39">
        <f t="shared" si="1"/>
        <v>37</v>
      </c>
      <c r="C12509" s="39" t="str">
        <f>IFERROR(__xludf.DUMMYFUNCTION("IF(ISBETWEEN(B12509,60,69), ""Old"", IF(ISBETWEEN(B12509, 20, 29), ""Young"", ""Other""))"),"Other")</f>
        <v>Other</v>
      </c>
    </row>
    <row r="12510" hidden="1">
      <c r="A12510" s="40">
        <v>30772.0</v>
      </c>
      <c r="B12510" s="39">
        <f t="shared" si="1"/>
        <v>37</v>
      </c>
      <c r="C12510" s="39" t="str">
        <f>IFERROR(__xludf.DUMMYFUNCTION("IF(ISBETWEEN(B12510,60,69), ""Old"", IF(ISBETWEEN(B12510, 20, 29), ""Young"", ""Other""))"),"Other")</f>
        <v>Other</v>
      </c>
    </row>
    <row r="12511" hidden="1">
      <c r="A12511" s="40">
        <v>30773.0</v>
      </c>
      <c r="B12511" s="39">
        <f t="shared" si="1"/>
        <v>37</v>
      </c>
      <c r="C12511" s="39" t="str">
        <f>IFERROR(__xludf.DUMMYFUNCTION("IF(ISBETWEEN(B12511,60,69), ""Old"", IF(ISBETWEEN(B12511, 20, 29), ""Young"", ""Other""))"),"Other")</f>
        <v>Other</v>
      </c>
    </row>
    <row r="12512" hidden="1">
      <c r="A12512" s="40">
        <v>30774.0</v>
      </c>
      <c r="B12512" s="39">
        <f t="shared" si="1"/>
        <v>37</v>
      </c>
      <c r="C12512" s="39" t="str">
        <f>IFERROR(__xludf.DUMMYFUNCTION("IF(ISBETWEEN(B12512,60,69), ""Old"", IF(ISBETWEEN(B12512, 20, 29), ""Young"", ""Other""))"),"Other")</f>
        <v>Other</v>
      </c>
    </row>
    <row r="12513" hidden="1">
      <c r="A12513" s="40">
        <v>30775.0</v>
      </c>
      <c r="B12513" s="39">
        <f t="shared" si="1"/>
        <v>37</v>
      </c>
      <c r="C12513" s="39" t="str">
        <f>IFERROR(__xludf.DUMMYFUNCTION("IF(ISBETWEEN(B12513,60,69), ""Old"", IF(ISBETWEEN(B12513, 20, 29), ""Young"", ""Other""))"),"Other")</f>
        <v>Other</v>
      </c>
    </row>
    <row r="12514" hidden="1">
      <c r="A12514" s="40">
        <v>30776.0</v>
      </c>
      <c r="B12514" s="39">
        <f t="shared" si="1"/>
        <v>37</v>
      </c>
      <c r="C12514" s="39" t="str">
        <f>IFERROR(__xludf.DUMMYFUNCTION("IF(ISBETWEEN(B12514,60,69), ""Old"", IF(ISBETWEEN(B12514, 20, 29), ""Young"", ""Other""))"),"Other")</f>
        <v>Other</v>
      </c>
    </row>
    <row r="12515" hidden="1">
      <c r="A12515" s="40">
        <v>30777.0</v>
      </c>
      <c r="B12515" s="39">
        <f t="shared" si="1"/>
        <v>37</v>
      </c>
      <c r="C12515" s="39" t="str">
        <f>IFERROR(__xludf.DUMMYFUNCTION("IF(ISBETWEEN(B12515,60,69), ""Old"", IF(ISBETWEEN(B12515, 20, 29), ""Young"", ""Other""))"),"Other")</f>
        <v>Other</v>
      </c>
    </row>
    <row r="12516" hidden="1">
      <c r="A12516" s="40">
        <v>30778.0</v>
      </c>
      <c r="B12516" s="39">
        <f t="shared" si="1"/>
        <v>37</v>
      </c>
      <c r="C12516" s="39" t="str">
        <f>IFERROR(__xludf.DUMMYFUNCTION("IF(ISBETWEEN(B12516,60,69), ""Old"", IF(ISBETWEEN(B12516, 20, 29), ""Young"", ""Other""))"),"Other")</f>
        <v>Other</v>
      </c>
    </row>
    <row r="12517" hidden="1">
      <c r="A12517" s="40">
        <v>30779.0</v>
      </c>
      <c r="B12517" s="39">
        <f t="shared" si="1"/>
        <v>37</v>
      </c>
      <c r="C12517" s="39" t="str">
        <f>IFERROR(__xludf.DUMMYFUNCTION("IF(ISBETWEEN(B12517,60,69), ""Old"", IF(ISBETWEEN(B12517, 20, 29), ""Young"", ""Other""))"),"Other")</f>
        <v>Other</v>
      </c>
    </row>
    <row r="12518" hidden="1">
      <c r="A12518" s="40">
        <v>30780.0</v>
      </c>
      <c r="B12518" s="39">
        <f t="shared" si="1"/>
        <v>37</v>
      </c>
      <c r="C12518" s="39" t="str">
        <f>IFERROR(__xludf.DUMMYFUNCTION("IF(ISBETWEEN(B12518,60,69), ""Old"", IF(ISBETWEEN(B12518, 20, 29), ""Young"", ""Other""))"),"Other")</f>
        <v>Other</v>
      </c>
    </row>
    <row r="12519" hidden="1">
      <c r="A12519" s="40">
        <v>30781.0</v>
      </c>
      <c r="B12519" s="39">
        <f t="shared" si="1"/>
        <v>37</v>
      </c>
      <c r="C12519" s="39" t="str">
        <f>IFERROR(__xludf.DUMMYFUNCTION("IF(ISBETWEEN(B12519,60,69), ""Old"", IF(ISBETWEEN(B12519, 20, 29), ""Young"", ""Other""))"),"Other")</f>
        <v>Other</v>
      </c>
    </row>
    <row r="12520" hidden="1">
      <c r="A12520" s="40">
        <v>30782.0</v>
      </c>
      <c r="B12520" s="39">
        <f t="shared" si="1"/>
        <v>37</v>
      </c>
      <c r="C12520" s="39" t="str">
        <f>IFERROR(__xludf.DUMMYFUNCTION("IF(ISBETWEEN(B12520,60,69), ""Old"", IF(ISBETWEEN(B12520, 20, 29), ""Young"", ""Other""))"),"Other")</f>
        <v>Other</v>
      </c>
    </row>
    <row r="12521" hidden="1">
      <c r="A12521" s="40">
        <v>30783.0</v>
      </c>
      <c r="B12521" s="39">
        <f t="shared" si="1"/>
        <v>37</v>
      </c>
      <c r="C12521" s="39" t="str">
        <f>IFERROR(__xludf.DUMMYFUNCTION("IF(ISBETWEEN(B12521,60,69), ""Old"", IF(ISBETWEEN(B12521, 20, 29), ""Young"", ""Other""))"),"Other")</f>
        <v>Other</v>
      </c>
    </row>
    <row r="12522" hidden="1">
      <c r="A12522" s="40">
        <v>30784.0</v>
      </c>
      <c r="B12522" s="39">
        <f t="shared" si="1"/>
        <v>37</v>
      </c>
      <c r="C12522" s="39" t="str">
        <f>IFERROR(__xludf.DUMMYFUNCTION("IF(ISBETWEEN(B12522,60,69), ""Old"", IF(ISBETWEEN(B12522, 20, 29), ""Young"", ""Other""))"),"Other")</f>
        <v>Other</v>
      </c>
    </row>
    <row r="12523" hidden="1">
      <c r="A12523" s="40">
        <v>30785.0</v>
      </c>
      <c r="B12523" s="39">
        <f t="shared" si="1"/>
        <v>37</v>
      </c>
      <c r="C12523" s="39" t="str">
        <f>IFERROR(__xludf.DUMMYFUNCTION("IF(ISBETWEEN(B12523,60,69), ""Old"", IF(ISBETWEEN(B12523, 20, 29), ""Young"", ""Other""))"),"Other")</f>
        <v>Other</v>
      </c>
    </row>
    <row r="12524" hidden="1">
      <c r="A12524" s="40">
        <v>30786.0</v>
      </c>
      <c r="B12524" s="39">
        <f t="shared" si="1"/>
        <v>37</v>
      </c>
      <c r="C12524" s="39" t="str">
        <f>IFERROR(__xludf.DUMMYFUNCTION("IF(ISBETWEEN(B12524,60,69), ""Old"", IF(ISBETWEEN(B12524, 20, 29), ""Young"", ""Other""))"),"Other")</f>
        <v>Other</v>
      </c>
    </row>
    <row r="12525" hidden="1">
      <c r="A12525" s="40">
        <v>30787.0</v>
      </c>
      <c r="B12525" s="39">
        <f t="shared" si="1"/>
        <v>37</v>
      </c>
      <c r="C12525" s="39" t="str">
        <f>IFERROR(__xludf.DUMMYFUNCTION("IF(ISBETWEEN(B12525,60,69), ""Old"", IF(ISBETWEEN(B12525, 20, 29), ""Young"", ""Other""))"),"Other")</f>
        <v>Other</v>
      </c>
    </row>
    <row r="12526" hidden="1">
      <c r="A12526" s="40">
        <v>30788.0</v>
      </c>
      <c r="B12526" s="39">
        <f t="shared" si="1"/>
        <v>37</v>
      </c>
      <c r="C12526" s="39" t="str">
        <f>IFERROR(__xludf.DUMMYFUNCTION("IF(ISBETWEEN(B12526,60,69), ""Old"", IF(ISBETWEEN(B12526, 20, 29), ""Young"", ""Other""))"),"Other")</f>
        <v>Other</v>
      </c>
    </row>
    <row r="12527" hidden="1">
      <c r="A12527" s="40">
        <v>30789.0</v>
      </c>
      <c r="B12527" s="39">
        <f t="shared" si="1"/>
        <v>37</v>
      </c>
      <c r="C12527" s="39" t="str">
        <f>IFERROR(__xludf.DUMMYFUNCTION("IF(ISBETWEEN(B12527,60,69), ""Old"", IF(ISBETWEEN(B12527, 20, 29), ""Young"", ""Other""))"),"Other")</f>
        <v>Other</v>
      </c>
    </row>
    <row r="12528" hidden="1">
      <c r="A12528" s="40">
        <v>30790.0</v>
      </c>
      <c r="B12528" s="39">
        <f t="shared" si="1"/>
        <v>37</v>
      </c>
      <c r="C12528" s="39" t="str">
        <f>IFERROR(__xludf.DUMMYFUNCTION("IF(ISBETWEEN(B12528,60,69), ""Old"", IF(ISBETWEEN(B12528, 20, 29), ""Young"", ""Other""))"),"Other")</f>
        <v>Other</v>
      </c>
    </row>
    <row r="12529" hidden="1">
      <c r="A12529" s="40">
        <v>30791.0</v>
      </c>
      <c r="B12529" s="39">
        <f t="shared" si="1"/>
        <v>37</v>
      </c>
      <c r="C12529" s="39" t="str">
        <f>IFERROR(__xludf.DUMMYFUNCTION("IF(ISBETWEEN(B12529,60,69), ""Old"", IF(ISBETWEEN(B12529, 20, 29), ""Young"", ""Other""))"),"Other")</f>
        <v>Other</v>
      </c>
    </row>
    <row r="12530" hidden="1">
      <c r="A12530" s="40">
        <v>30792.0</v>
      </c>
      <c r="B12530" s="39">
        <f t="shared" si="1"/>
        <v>37</v>
      </c>
      <c r="C12530" s="39" t="str">
        <f>IFERROR(__xludf.DUMMYFUNCTION("IF(ISBETWEEN(B12530,60,69), ""Old"", IF(ISBETWEEN(B12530, 20, 29), ""Young"", ""Other""))"),"Other")</f>
        <v>Other</v>
      </c>
    </row>
    <row r="12531" hidden="1">
      <c r="A12531" s="40">
        <v>30793.0</v>
      </c>
      <c r="B12531" s="39">
        <f t="shared" si="1"/>
        <v>37</v>
      </c>
      <c r="C12531" s="39" t="str">
        <f>IFERROR(__xludf.DUMMYFUNCTION("IF(ISBETWEEN(B12531,60,69), ""Old"", IF(ISBETWEEN(B12531, 20, 29), ""Young"", ""Other""))"),"Other")</f>
        <v>Other</v>
      </c>
    </row>
    <row r="12532" hidden="1">
      <c r="A12532" s="40">
        <v>30794.0</v>
      </c>
      <c r="B12532" s="39">
        <f t="shared" si="1"/>
        <v>37</v>
      </c>
      <c r="C12532" s="39" t="str">
        <f>IFERROR(__xludf.DUMMYFUNCTION("IF(ISBETWEEN(B12532,60,69), ""Old"", IF(ISBETWEEN(B12532, 20, 29), ""Young"", ""Other""))"),"Other")</f>
        <v>Other</v>
      </c>
    </row>
    <row r="12533" hidden="1">
      <c r="A12533" s="40">
        <v>30795.0</v>
      </c>
      <c r="B12533" s="39">
        <f t="shared" si="1"/>
        <v>37</v>
      </c>
      <c r="C12533" s="39" t="str">
        <f>IFERROR(__xludf.DUMMYFUNCTION("IF(ISBETWEEN(B12533,60,69), ""Old"", IF(ISBETWEEN(B12533, 20, 29), ""Young"", ""Other""))"),"Other")</f>
        <v>Other</v>
      </c>
    </row>
    <row r="12534" hidden="1">
      <c r="A12534" s="40">
        <v>30796.0</v>
      </c>
      <c r="B12534" s="39">
        <f t="shared" si="1"/>
        <v>37</v>
      </c>
      <c r="C12534" s="39" t="str">
        <f>IFERROR(__xludf.DUMMYFUNCTION("IF(ISBETWEEN(B12534,60,69), ""Old"", IF(ISBETWEEN(B12534, 20, 29), ""Young"", ""Other""))"),"Other")</f>
        <v>Other</v>
      </c>
    </row>
    <row r="12535" hidden="1">
      <c r="A12535" s="40">
        <v>30797.0</v>
      </c>
      <c r="B12535" s="39">
        <f t="shared" si="1"/>
        <v>37</v>
      </c>
      <c r="C12535" s="39" t="str">
        <f>IFERROR(__xludf.DUMMYFUNCTION("IF(ISBETWEEN(B12535,60,69), ""Old"", IF(ISBETWEEN(B12535, 20, 29), ""Young"", ""Other""))"),"Other")</f>
        <v>Other</v>
      </c>
    </row>
    <row r="12536" hidden="1">
      <c r="A12536" s="40">
        <v>30798.0</v>
      </c>
      <c r="B12536" s="39">
        <f t="shared" si="1"/>
        <v>37</v>
      </c>
      <c r="C12536" s="39" t="str">
        <f>IFERROR(__xludf.DUMMYFUNCTION("IF(ISBETWEEN(B12536,60,69), ""Old"", IF(ISBETWEEN(B12536, 20, 29), ""Young"", ""Other""))"),"Other")</f>
        <v>Other</v>
      </c>
    </row>
    <row r="12537" hidden="1">
      <c r="A12537" s="40">
        <v>30799.0</v>
      </c>
      <c r="B12537" s="39">
        <f t="shared" si="1"/>
        <v>37</v>
      </c>
      <c r="C12537" s="39" t="str">
        <f>IFERROR(__xludf.DUMMYFUNCTION("IF(ISBETWEEN(B12537,60,69), ""Old"", IF(ISBETWEEN(B12537, 20, 29), ""Young"", ""Other""))"),"Other")</f>
        <v>Other</v>
      </c>
    </row>
    <row r="12538" hidden="1">
      <c r="A12538" s="40">
        <v>30800.0</v>
      </c>
      <c r="B12538" s="39">
        <f t="shared" si="1"/>
        <v>37</v>
      </c>
      <c r="C12538" s="39" t="str">
        <f>IFERROR(__xludf.DUMMYFUNCTION("IF(ISBETWEEN(B12538,60,69), ""Old"", IF(ISBETWEEN(B12538, 20, 29), ""Young"", ""Other""))"),"Other")</f>
        <v>Other</v>
      </c>
    </row>
    <row r="12539" hidden="1">
      <c r="A12539" s="40">
        <v>30801.0</v>
      </c>
      <c r="B12539" s="39">
        <f t="shared" si="1"/>
        <v>37</v>
      </c>
      <c r="C12539" s="39" t="str">
        <f>IFERROR(__xludf.DUMMYFUNCTION("IF(ISBETWEEN(B12539,60,69), ""Old"", IF(ISBETWEEN(B12539, 20, 29), ""Young"", ""Other""))"),"Other")</f>
        <v>Other</v>
      </c>
    </row>
    <row r="12540" hidden="1">
      <c r="A12540" s="40">
        <v>30802.0</v>
      </c>
      <c r="B12540" s="39">
        <f t="shared" si="1"/>
        <v>37</v>
      </c>
      <c r="C12540" s="39" t="str">
        <f>IFERROR(__xludf.DUMMYFUNCTION("IF(ISBETWEEN(B12540,60,69), ""Old"", IF(ISBETWEEN(B12540, 20, 29), ""Young"", ""Other""))"),"Other")</f>
        <v>Other</v>
      </c>
    </row>
    <row r="12541" hidden="1">
      <c r="A12541" s="40">
        <v>30803.0</v>
      </c>
      <c r="B12541" s="39">
        <f t="shared" si="1"/>
        <v>37</v>
      </c>
      <c r="C12541" s="39" t="str">
        <f>IFERROR(__xludf.DUMMYFUNCTION("IF(ISBETWEEN(B12541,60,69), ""Old"", IF(ISBETWEEN(B12541, 20, 29), ""Young"", ""Other""))"),"Other")</f>
        <v>Other</v>
      </c>
    </row>
    <row r="12542" hidden="1">
      <c r="A12542" s="40">
        <v>30804.0</v>
      </c>
      <c r="B12542" s="39">
        <f t="shared" si="1"/>
        <v>37</v>
      </c>
      <c r="C12542" s="39" t="str">
        <f>IFERROR(__xludf.DUMMYFUNCTION("IF(ISBETWEEN(B12542,60,69), ""Old"", IF(ISBETWEEN(B12542, 20, 29), ""Young"", ""Other""))"),"Other")</f>
        <v>Other</v>
      </c>
    </row>
    <row r="12543" hidden="1">
      <c r="A12543" s="40">
        <v>30805.0</v>
      </c>
      <c r="B12543" s="39">
        <f t="shared" si="1"/>
        <v>37</v>
      </c>
      <c r="C12543" s="39" t="str">
        <f>IFERROR(__xludf.DUMMYFUNCTION("IF(ISBETWEEN(B12543,60,69), ""Old"", IF(ISBETWEEN(B12543, 20, 29), ""Young"", ""Other""))"),"Other")</f>
        <v>Other</v>
      </c>
    </row>
    <row r="12544" hidden="1">
      <c r="A12544" s="40">
        <v>30806.0</v>
      </c>
      <c r="B12544" s="39">
        <f t="shared" si="1"/>
        <v>37</v>
      </c>
      <c r="C12544" s="39" t="str">
        <f>IFERROR(__xludf.DUMMYFUNCTION("IF(ISBETWEEN(B12544,60,69), ""Old"", IF(ISBETWEEN(B12544, 20, 29), ""Young"", ""Other""))"),"Other")</f>
        <v>Other</v>
      </c>
    </row>
    <row r="12545" hidden="1">
      <c r="A12545" s="40">
        <v>30807.0</v>
      </c>
      <c r="B12545" s="39">
        <f t="shared" si="1"/>
        <v>37</v>
      </c>
      <c r="C12545" s="39" t="str">
        <f>IFERROR(__xludf.DUMMYFUNCTION("IF(ISBETWEEN(B12545,60,69), ""Old"", IF(ISBETWEEN(B12545, 20, 29), ""Young"", ""Other""))"),"Other")</f>
        <v>Other</v>
      </c>
    </row>
    <row r="12546" hidden="1">
      <c r="A12546" s="40">
        <v>30808.0</v>
      </c>
      <c r="B12546" s="39">
        <f t="shared" si="1"/>
        <v>37</v>
      </c>
      <c r="C12546" s="39" t="str">
        <f>IFERROR(__xludf.DUMMYFUNCTION("IF(ISBETWEEN(B12546,60,69), ""Old"", IF(ISBETWEEN(B12546, 20, 29), ""Young"", ""Other""))"),"Other")</f>
        <v>Other</v>
      </c>
    </row>
    <row r="12547" hidden="1">
      <c r="A12547" s="40">
        <v>30809.0</v>
      </c>
      <c r="B12547" s="39">
        <f t="shared" si="1"/>
        <v>37</v>
      </c>
      <c r="C12547" s="39" t="str">
        <f>IFERROR(__xludf.DUMMYFUNCTION("IF(ISBETWEEN(B12547,60,69), ""Old"", IF(ISBETWEEN(B12547, 20, 29), ""Young"", ""Other""))"),"Other")</f>
        <v>Other</v>
      </c>
    </row>
    <row r="12548" hidden="1">
      <c r="A12548" s="40">
        <v>30810.0</v>
      </c>
      <c r="B12548" s="39">
        <f t="shared" si="1"/>
        <v>37</v>
      </c>
      <c r="C12548" s="39" t="str">
        <f>IFERROR(__xludf.DUMMYFUNCTION("IF(ISBETWEEN(B12548,60,69), ""Old"", IF(ISBETWEEN(B12548, 20, 29), ""Young"", ""Other""))"),"Other")</f>
        <v>Other</v>
      </c>
    </row>
    <row r="12549" hidden="1">
      <c r="A12549" s="40">
        <v>30811.0</v>
      </c>
      <c r="B12549" s="39">
        <f t="shared" si="1"/>
        <v>37</v>
      </c>
      <c r="C12549" s="39" t="str">
        <f>IFERROR(__xludf.DUMMYFUNCTION("IF(ISBETWEEN(B12549,60,69), ""Old"", IF(ISBETWEEN(B12549, 20, 29), ""Young"", ""Other""))"),"Other")</f>
        <v>Other</v>
      </c>
    </row>
    <row r="12550" hidden="1">
      <c r="A12550" s="40">
        <v>30812.0</v>
      </c>
      <c r="B12550" s="39">
        <f t="shared" si="1"/>
        <v>37</v>
      </c>
      <c r="C12550" s="39" t="str">
        <f>IFERROR(__xludf.DUMMYFUNCTION("IF(ISBETWEEN(B12550,60,69), ""Old"", IF(ISBETWEEN(B12550, 20, 29), ""Young"", ""Other""))"),"Other")</f>
        <v>Other</v>
      </c>
    </row>
    <row r="12551" hidden="1">
      <c r="A12551" s="40">
        <v>30813.0</v>
      </c>
      <c r="B12551" s="39">
        <f t="shared" si="1"/>
        <v>37</v>
      </c>
      <c r="C12551" s="39" t="str">
        <f>IFERROR(__xludf.DUMMYFUNCTION("IF(ISBETWEEN(B12551,60,69), ""Old"", IF(ISBETWEEN(B12551, 20, 29), ""Young"", ""Other""))"),"Other")</f>
        <v>Other</v>
      </c>
    </row>
    <row r="12552" hidden="1">
      <c r="A12552" s="40">
        <v>30814.0</v>
      </c>
      <c r="B12552" s="39">
        <f t="shared" si="1"/>
        <v>37</v>
      </c>
      <c r="C12552" s="39" t="str">
        <f>IFERROR(__xludf.DUMMYFUNCTION("IF(ISBETWEEN(B12552,60,69), ""Old"", IF(ISBETWEEN(B12552, 20, 29), ""Young"", ""Other""))"),"Other")</f>
        <v>Other</v>
      </c>
    </row>
    <row r="12553" hidden="1">
      <c r="A12553" s="40">
        <v>30815.0</v>
      </c>
      <c r="B12553" s="39">
        <f t="shared" si="1"/>
        <v>37</v>
      </c>
      <c r="C12553" s="39" t="str">
        <f>IFERROR(__xludf.DUMMYFUNCTION("IF(ISBETWEEN(B12553,60,69), ""Old"", IF(ISBETWEEN(B12553, 20, 29), ""Young"", ""Other""))"),"Other")</f>
        <v>Other</v>
      </c>
    </row>
    <row r="12554" hidden="1">
      <c r="A12554" s="40">
        <v>30816.0</v>
      </c>
      <c r="B12554" s="39">
        <f t="shared" si="1"/>
        <v>37</v>
      </c>
      <c r="C12554" s="39" t="str">
        <f>IFERROR(__xludf.DUMMYFUNCTION("IF(ISBETWEEN(B12554,60,69), ""Old"", IF(ISBETWEEN(B12554, 20, 29), ""Young"", ""Other""))"),"Other")</f>
        <v>Other</v>
      </c>
    </row>
    <row r="12555" hidden="1">
      <c r="A12555" s="40">
        <v>30817.0</v>
      </c>
      <c r="B12555" s="39">
        <f t="shared" si="1"/>
        <v>37</v>
      </c>
      <c r="C12555" s="39" t="str">
        <f>IFERROR(__xludf.DUMMYFUNCTION("IF(ISBETWEEN(B12555,60,69), ""Old"", IF(ISBETWEEN(B12555, 20, 29), ""Young"", ""Other""))"),"Other")</f>
        <v>Other</v>
      </c>
    </row>
    <row r="12556" hidden="1">
      <c r="A12556" s="40">
        <v>30818.0</v>
      </c>
      <c r="B12556" s="39">
        <f t="shared" si="1"/>
        <v>37</v>
      </c>
      <c r="C12556" s="39" t="str">
        <f>IFERROR(__xludf.DUMMYFUNCTION("IF(ISBETWEEN(B12556,60,69), ""Old"", IF(ISBETWEEN(B12556, 20, 29), ""Young"", ""Other""))"),"Other")</f>
        <v>Other</v>
      </c>
    </row>
    <row r="12557" hidden="1">
      <c r="A12557" s="40">
        <v>30819.0</v>
      </c>
      <c r="B12557" s="39">
        <f t="shared" si="1"/>
        <v>37</v>
      </c>
      <c r="C12557" s="39" t="str">
        <f>IFERROR(__xludf.DUMMYFUNCTION("IF(ISBETWEEN(B12557,60,69), ""Old"", IF(ISBETWEEN(B12557, 20, 29), ""Young"", ""Other""))"),"Other")</f>
        <v>Other</v>
      </c>
    </row>
    <row r="12558" hidden="1">
      <c r="A12558" s="40">
        <v>30820.0</v>
      </c>
      <c r="B12558" s="39">
        <f t="shared" si="1"/>
        <v>37</v>
      </c>
      <c r="C12558" s="39" t="str">
        <f>IFERROR(__xludf.DUMMYFUNCTION("IF(ISBETWEEN(B12558,60,69), ""Old"", IF(ISBETWEEN(B12558, 20, 29), ""Young"", ""Other""))"),"Other")</f>
        <v>Other</v>
      </c>
    </row>
    <row r="12559" hidden="1">
      <c r="A12559" s="40">
        <v>30821.0</v>
      </c>
      <c r="B12559" s="39">
        <f t="shared" si="1"/>
        <v>37</v>
      </c>
      <c r="C12559" s="39" t="str">
        <f>IFERROR(__xludf.DUMMYFUNCTION("IF(ISBETWEEN(B12559,60,69), ""Old"", IF(ISBETWEEN(B12559, 20, 29), ""Young"", ""Other""))"),"Other")</f>
        <v>Other</v>
      </c>
    </row>
    <row r="12560" hidden="1">
      <c r="A12560" s="40">
        <v>30822.0</v>
      </c>
      <c r="B12560" s="39">
        <f t="shared" si="1"/>
        <v>37</v>
      </c>
      <c r="C12560" s="39" t="str">
        <f>IFERROR(__xludf.DUMMYFUNCTION("IF(ISBETWEEN(B12560,60,69), ""Old"", IF(ISBETWEEN(B12560, 20, 29), ""Young"", ""Other""))"),"Other")</f>
        <v>Other</v>
      </c>
    </row>
    <row r="12561" hidden="1">
      <c r="A12561" s="40">
        <v>30823.0</v>
      </c>
      <c r="B12561" s="39">
        <f t="shared" si="1"/>
        <v>37</v>
      </c>
      <c r="C12561" s="39" t="str">
        <f>IFERROR(__xludf.DUMMYFUNCTION("IF(ISBETWEEN(B12561,60,69), ""Old"", IF(ISBETWEEN(B12561, 20, 29), ""Young"", ""Other""))"),"Other")</f>
        <v>Other</v>
      </c>
    </row>
    <row r="12562" hidden="1">
      <c r="A12562" s="40">
        <v>30824.0</v>
      </c>
      <c r="B12562" s="39">
        <f t="shared" si="1"/>
        <v>37</v>
      </c>
      <c r="C12562" s="39" t="str">
        <f>IFERROR(__xludf.DUMMYFUNCTION("IF(ISBETWEEN(B12562,60,69), ""Old"", IF(ISBETWEEN(B12562, 20, 29), ""Young"", ""Other""))"),"Other")</f>
        <v>Other</v>
      </c>
    </row>
    <row r="12563" hidden="1">
      <c r="A12563" s="40">
        <v>30825.0</v>
      </c>
      <c r="B12563" s="39">
        <f t="shared" si="1"/>
        <v>37</v>
      </c>
      <c r="C12563" s="39" t="str">
        <f>IFERROR(__xludf.DUMMYFUNCTION("IF(ISBETWEEN(B12563,60,69), ""Old"", IF(ISBETWEEN(B12563, 20, 29), ""Young"", ""Other""))"),"Other")</f>
        <v>Other</v>
      </c>
    </row>
    <row r="12564" hidden="1">
      <c r="A12564" s="40">
        <v>30826.0</v>
      </c>
      <c r="B12564" s="39">
        <f t="shared" si="1"/>
        <v>37</v>
      </c>
      <c r="C12564" s="39" t="str">
        <f>IFERROR(__xludf.DUMMYFUNCTION("IF(ISBETWEEN(B12564,60,69), ""Old"", IF(ISBETWEEN(B12564, 20, 29), ""Young"", ""Other""))"),"Other")</f>
        <v>Other</v>
      </c>
    </row>
    <row r="12565" hidden="1">
      <c r="A12565" s="40">
        <v>30827.0</v>
      </c>
      <c r="B12565" s="39">
        <f t="shared" si="1"/>
        <v>37</v>
      </c>
      <c r="C12565" s="39" t="str">
        <f>IFERROR(__xludf.DUMMYFUNCTION("IF(ISBETWEEN(B12565,60,69), ""Old"", IF(ISBETWEEN(B12565, 20, 29), ""Young"", ""Other""))"),"Other")</f>
        <v>Other</v>
      </c>
    </row>
    <row r="12566" hidden="1">
      <c r="A12566" s="40">
        <v>30828.0</v>
      </c>
      <c r="B12566" s="39">
        <f t="shared" si="1"/>
        <v>37</v>
      </c>
      <c r="C12566" s="39" t="str">
        <f>IFERROR(__xludf.DUMMYFUNCTION("IF(ISBETWEEN(B12566,60,69), ""Old"", IF(ISBETWEEN(B12566, 20, 29), ""Young"", ""Other""))"),"Other")</f>
        <v>Other</v>
      </c>
    </row>
    <row r="12567" hidden="1">
      <c r="A12567" s="40">
        <v>30829.0</v>
      </c>
      <c r="B12567" s="39">
        <f t="shared" si="1"/>
        <v>37</v>
      </c>
      <c r="C12567" s="39" t="str">
        <f>IFERROR(__xludf.DUMMYFUNCTION("IF(ISBETWEEN(B12567,60,69), ""Old"", IF(ISBETWEEN(B12567, 20, 29), ""Young"", ""Other""))"),"Other")</f>
        <v>Other</v>
      </c>
    </row>
    <row r="12568" hidden="1">
      <c r="A12568" s="40">
        <v>30830.0</v>
      </c>
      <c r="B12568" s="39">
        <f t="shared" si="1"/>
        <v>37</v>
      </c>
      <c r="C12568" s="39" t="str">
        <f>IFERROR(__xludf.DUMMYFUNCTION("IF(ISBETWEEN(B12568,60,69), ""Old"", IF(ISBETWEEN(B12568, 20, 29), ""Young"", ""Other""))"),"Other")</f>
        <v>Other</v>
      </c>
    </row>
    <row r="12569" hidden="1">
      <c r="A12569" s="40">
        <v>30831.0</v>
      </c>
      <c r="B12569" s="39">
        <f t="shared" si="1"/>
        <v>37</v>
      </c>
      <c r="C12569" s="39" t="str">
        <f>IFERROR(__xludf.DUMMYFUNCTION("IF(ISBETWEEN(B12569,60,69), ""Old"", IF(ISBETWEEN(B12569, 20, 29), ""Young"", ""Other""))"),"Other")</f>
        <v>Other</v>
      </c>
    </row>
    <row r="12570" hidden="1">
      <c r="A12570" s="40">
        <v>30832.0</v>
      </c>
      <c r="B12570" s="39">
        <f t="shared" si="1"/>
        <v>37</v>
      </c>
      <c r="C12570" s="39" t="str">
        <f>IFERROR(__xludf.DUMMYFUNCTION("IF(ISBETWEEN(B12570,60,69), ""Old"", IF(ISBETWEEN(B12570, 20, 29), ""Young"", ""Other""))"),"Other")</f>
        <v>Other</v>
      </c>
    </row>
    <row r="12571" hidden="1">
      <c r="A12571" s="40">
        <v>30833.0</v>
      </c>
      <c r="B12571" s="39">
        <f t="shared" si="1"/>
        <v>37</v>
      </c>
      <c r="C12571" s="39" t="str">
        <f>IFERROR(__xludf.DUMMYFUNCTION("IF(ISBETWEEN(B12571,60,69), ""Old"", IF(ISBETWEEN(B12571, 20, 29), ""Young"", ""Other""))"),"Other")</f>
        <v>Other</v>
      </c>
    </row>
    <row r="12572" hidden="1">
      <c r="A12572" s="40">
        <v>30834.0</v>
      </c>
      <c r="B12572" s="39">
        <f t="shared" si="1"/>
        <v>37</v>
      </c>
      <c r="C12572" s="39" t="str">
        <f>IFERROR(__xludf.DUMMYFUNCTION("IF(ISBETWEEN(B12572,60,69), ""Old"", IF(ISBETWEEN(B12572, 20, 29), ""Young"", ""Other""))"),"Other")</f>
        <v>Other</v>
      </c>
    </row>
    <row r="12573" hidden="1">
      <c r="A12573" s="40">
        <v>30835.0</v>
      </c>
      <c r="B12573" s="39">
        <f t="shared" si="1"/>
        <v>37</v>
      </c>
      <c r="C12573" s="39" t="str">
        <f>IFERROR(__xludf.DUMMYFUNCTION("IF(ISBETWEEN(B12573,60,69), ""Old"", IF(ISBETWEEN(B12573, 20, 29), ""Young"", ""Other""))"),"Other")</f>
        <v>Other</v>
      </c>
    </row>
    <row r="12574" hidden="1">
      <c r="A12574" s="40">
        <v>30836.0</v>
      </c>
      <c r="B12574" s="39">
        <f t="shared" si="1"/>
        <v>37</v>
      </c>
      <c r="C12574" s="39" t="str">
        <f>IFERROR(__xludf.DUMMYFUNCTION("IF(ISBETWEEN(B12574,60,69), ""Old"", IF(ISBETWEEN(B12574, 20, 29), ""Young"", ""Other""))"),"Other")</f>
        <v>Other</v>
      </c>
    </row>
    <row r="12575" hidden="1">
      <c r="A12575" s="40">
        <v>30837.0</v>
      </c>
      <c r="B12575" s="39">
        <f t="shared" si="1"/>
        <v>37</v>
      </c>
      <c r="C12575" s="39" t="str">
        <f>IFERROR(__xludf.DUMMYFUNCTION("IF(ISBETWEEN(B12575,60,69), ""Old"", IF(ISBETWEEN(B12575, 20, 29), ""Young"", ""Other""))"),"Other")</f>
        <v>Other</v>
      </c>
    </row>
    <row r="12576" hidden="1">
      <c r="A12576" s="40">
        <v>30838.0</v>
      </c>
      <c r="B12576" s="39">
        <f t="shared" si="1"/>
        <v>37</v>
      </c>
      <c r="C12576" s="39" t="str">
        <f>IFERROR(__xludf.DUMMYFUNCTION("IF(ISBETWEEN(B12576,60,69), ""Old"", IF(ISBETWEEN(B12576, 20, 29), ""Young"", ""Other""))"),"Other")</f>
        <v>Other</v>
      </c>
    </row>
    <row r="12577" hidden="1">
      <c r="A12577" s="40">
        <v>30839.0</v>
      </c>
      <c r="B12577" s="39">
        <f t="shared" si="1"/>
        <v>37</v>
      </c>
      <c r="C12577" s="39" t="str">
        <f>IFERROR(__xludf.DUMMYFUNCTION("IF(ISBETWEEN(B12577,60,69), ""Old"", IF(ISBETWEEN(B12577, 20, 29), ""Young"", ""Other""))"),"Other")</f>
        <v>Other</v>
      </c>
    </row>
    <row r="12578" hidden="1">
      <c r="A12578" s="40">
        <v>30840.0</v>
      </c>
      <c r="B12578" s="39">
        <f t="shared" si="1"/>
        <v>37</v>
      </c>
      <c r="C12578" s="39" t="str">
        <f>IFERROR(__xludf.DUMMYFUNCTION("IF(ISBETWEEN(B12578,60,69), ""Old"", IF(ISBETWEEN(B12578, 20, 29), ""Young"", ""Other""))"),"Other")</f>
        <v>Other</v>
      </c>
    </row>
    <row r="12579" hidden="1">
      <c r="A12579" s="40">
        <v>30841.0</v>
      </c>
      <c r="B12579" s="39">
        <f t="shared" si="1"/>
        <v>37</v>
      </c>
      <c r="C12579" s="39" t="str">
        <f>IFERROR(__xludf.DUMMYFUNCTION("IF(ISBETWEEN(B12579,60,69), ""Old"", IF(ISBETWEEN(B12579, 20, 29), ""Young"", ""Other""))"),"Other")</f>
        <v>Other</v>
      </c>
    </row>
    <row r="12580" hidden="1">
      <c r="A12580" s="40">
        <v>30842.0</v>
      </c>
      <c r="B12580" s="39">
        <f t="shared" si="1"/>
        <v>37</v>
      </c>
      <c r="C12580" s="39" t="str">
        <f>IFERROR(__xludf.DUMMYFUNCTION("IF(ISBETWEEN(B12580,60,69), ""Old"", IF(ISBETWEEN(B12580, 20, 29), ""Young"", ""Other""))"),"Other")</f>
        <v>Other</v>
      </c>
    </row>
    <row r="12581" hidden="1">
      <c r="A12581" s="40">
        <v>30843.0</v>
      </c>
      <c r="B12581" s="39">
        <f t="shared" si="1"/>
        <v>37</v>
      </c>
      <c r="C12581" s="39" t="str">
        <f>IFERROR(__xludf.DUMMYFUNCTION("IF(ISBETWEEN(B12581,60,69), ""Old"", IF(ISBETWEEN(B12581, 20, 29), ""Young"", ""Other""))"),"Other")</f>
        <v>Other</v>
      </c>
    </row>
    <row r="12582" hidden="1">
      <c r="A12582" s="40">
        <v>30844.0</v>
      </c>
      <c r="B12582" s="39">
        <f t="shared" si="1"/>
        <v>37</v>
      </c>
      <c r="C12582" s="39" t="str">
        <f>IFERROR(__xludf.DUMMYFUNCTION("IF(ISBETWEEN(B12582,60,69), ""Old"", IF(ISBETWEEN(B12582, 20, 29), ""Young"", ""Other""))"),"Other")</f>
        <v>Other</v>
      </c>
    </row>
    <row r="12583" hidden="1">
      <c r="A12583" s="40">
        <v>30845.0</v>
      </c>
      <c r="B12583" s="39">
        <f t="shared" si="1"/>
        <v>37</v>
      </c>
      <c r="C12583" s="39" t="str">
        <f>IFERROR(__xludf.DUMMYFUNCTION("IF(ISBETWEEN(B12583,60,69), ""Old"", IF(ISBETWEEN(B12583, 20, 29), ""Young"", ""Other""))"),"Other")</f>
        <v>Other</v>
      </c>
    </row>
    <row r="12584" hidden="1">
      <c r="A12584" s="40">
        <v>30846.0</v>
      </c>
      <c r="B12584" s="39">
        <f t="shared" si="1"/>
        <v>37</v>
      </c>
      <c r="C12584" s="39" t="str">
        <f>IFERROR(__xludf.DUMMYFUNCTION("IF(ISBETWEEN(B12584,60,69), ""Old"", IF(ISBETWEEN(B12584, 20, 29), ""Young"", ""Other""))"),"Other")</f>
        <v>Other</v>
      </c>
    </row>
    <row r="12585" hidden="1">
      <c r="A12585" s="40">
        <v>30847.0</v>
      </c>
      <c r="B12585" s="39">
        <f t="shared" si="1"/>
        <v>37</v>
      </c>
      <c r="C12585" s="39" t="str">
        <f>IFERROR(__xludf.DUMMYFUNCTION("IF(ISBETWEEN(B12585,60,69), ""Old"", IF(ISBETWEEN(B12585, 20, 29), ""Young"", ""Other""))"),"Other")</f>
        <v>Other</v>
      </c>
    </row>
    <row r="12586" hidden="1">
      <c r="A12586" s="40">
        <v>30848.0</v>
      </c>
      <c r="B12586" s="39">
        <f t="shared" si="1"/>
        <v>37</v>
      </c>
      <c r="C12586" s="39" t="str">
        <f>IFERROR(__xludf.DUMMYFUNCTION("IF(ISBETWEEN(B12586,60,69), ""Old"", IF(ISBETWEEN(B12586, 20, 29), ""Young"", ""Other""))"),"Other")</f>
        <v>Other</v>
      </c>
    </row>
    <row r="12587" hidden="1">
      <c r="A12587" s="40">
        <v>30849.0</v>
      </c>
      <c r="B12587" s="39">
        <f t="shared" si="1"/>
        <v>37</v>
      </c>
      <c r="C12587" s="39" t="str">
        <f>IFERROR(__xludf.DUMMYFUNCTION("IF(ISBETWEEN(B12587,60,69), ""Old"", IF(ISBETWEEN(B12587, 20, 29), ""Young"", ""Other""))"),"Other")</f>
        <v>Other</v>
      </c>
    </row>
    <row r="12588" hidden="1">
      <c r="A12588" s="40">
        <v>30850.0</v>
      </c>
      <c r="B12588" s="39">
        <f t="shared" si="1"/>
        <v>37</v>
      </c>
      <c r="C12588" s="39" t="str">
        <f>IFERROR(__xludf.DUMMYFUNCTION("IF(ISBETWEEN(B12588,60,69), ""Old"", IF(ISBETWEEN(B12588, 20, 29), ""Young"", ""Other""))"),"Other")</f>
        <v>Other</v>
      </c>
    </row>
    <row r="12589" hidden="1">
      <c r="A12589" s="40">
        <v>30851.0</v>
      </c>
      <c r="B12589" s="39">
        <f t="shared" si="1"/>
        <v>37</v>
      </c>
      <c r="C12589" s="39" t="str">
        <f>IFERROR(__xludf.DUMMYFUNCTION("IF(ISBETWEEN(B12589,60,69), ""Old"", IF(ISBETWEEN(B12589, 20, 29), ""Young"", ""Other""))"),"Other")</f>
        <v>Other</v>
      </c>
    </row>
    <row r="12590" hidden="1">
      <c r="A12590" s="40">
        <v>30852.0</v>
      </c>
      <c r="B12590" s="39">
        <f t="shared" si="1"/>
        <v>37</v>
      </c>
      <c r="C12590" s="39" t="str">
        <f>IFERROR(__xludf.DUMMYFUNCTION("IF(ISBETWEEN(B12590,60,69), ""Old"", IF(ISBETWEEN(B12590, 20, 29), ""Young"", ""Other""))"),"Other")</f>
        <v>Other</v>
      </c>
    </row>
    <row r="12591" hidden="1">
      <c r="A12591" s="40">
        <v>30853.0</v>
      </c>
      <c r="B12591" s="39">
        <f t="shared" si="1"/>
        <v>37</v>
      </c>
      <c r="C12591" s="39" t="str">
        <f>IFERROR(__xludf.DUMMYFUNCTION("IF(ISBETWEEN(B12591,60,69), ""Old"", IF(ISBETWEEN(B12591, 20, 29), ""Young"", ""Other""))"),"Other")</f>
        <v>Other</v>
      </c>
    </row>
    <row r="12592" hidden="1">
      <c r="A12592" s="40">
        <v>30854.0</v>
      </c>
      <c r="B12592" s="39">
        <f t="shared" si="1"/>
        <v>37</v>
      </c>
      <c r="C12592" s="39" t="str">
        <f>IFERROR(__xludf.DUMMYFUNCTION("IF(ISBETWEEN(B12592,60,69), ""Old"", IF(ISBETWEEN(B12592, 20, 29), ""Young"", ""Other""))"),"Other")</f>
        <v>Other</v>
      </c>
    </row>
    <row r="12593" hidden="1">
      <c r="A12593" s="40">
        <v>30855.0</v>
      </c>
      <c r="B12593" s="39">
        <f t="shared" si="1"/>
        <v>37</v>
      </c>
      <c r="C12593" s="39" t="str">
        <f>IFERROR(__xludf.DUMMYFUNCTION("IF(ISBETWEEN(B12593,60,69), ""Old"", IF(ISBETWEEN(B12593, 20, 29), ""Young"", ""Other""))"),"Other")</f>
        <v>Other</v>
      </c>
    </row>
    <row r="12594" hidden="1">
      <c r="A12594" s="40">
        <v>30856.0</v>
      </c>
      <c r="B12594" s="39">
        <f t="shared" si="1"/>
        <v>37</v>
      </c>
      <c r="C12594" s="39" t="str">
        <f>IFERROR(__xludf.DUMMYFUNCTION("IF(ISBETWEEN(B12594,60,69), ""Old"", IF(ISBETWEEN(B12594, 20, 29), ""Young"", ""Other""))"),"Other")</f>
        <v>Other</v>
      </c>
    </row>
    <row r="12595" hidden="1">
      <c r="A12595" s="40">
        <v>30857.0</v>
      </c>
      <c r="B12595" s="39">
        <f t="shared" si="1"/>
        <v>37</v>
      </c>
      <c r="C12595" s="39" t="str">
        <f>IFERROR(__xludf.DUMMYFUNCTION("IF(ISBETWEEN(B12595,60,69), ""Old"", IF(ISBETWEEN(B12595, 20, 29), ""Young"", ""Other""))"),"Other")</f>
        <v>Other</v>
      </c>
    </row>
    <row r="12596" hidden="1">
      <c r="A12596" s="40">
        <v>30858.0</v>
      </c>
      <c r="B12596" s="39">
        <f t="shared" si="1"/>
        <v>37</v>
      </c>
      <c r="C12596" s="39" t="str">
        <f>IFERROR(__xludf.DUMMYFUNCTION("IF(ISBETWEEN(B12596,60,69), ""Old"", IF(ISBETWEEN(B12596, 20, 29), ""Young"", ""Other""))"),"Other")</f>
        <v>Other</v>
      </c>
    </row>
    <row r="12597" hidden="1">
      <c r="A12597" s="40">
        <v>30859.0</v>
      </c>
      <c r="B12597" s="39">
        <f t="shared" si="1"/>
        <v>37</v>
      </c>
      <c r="C12597" s="39" t="str">
        <f>IFERROR(__xludf.DUMMYFUNCTION("IF(ISBETWEEN(B12597,60,69), ""Old"", IF(ISBETWEEN(B12597, 20, 29), ""Young"", ""Other""))"),"Other")</f>
        <v>Other</v>
      </c>
    </row>
    <row r="12598" hidden="1">
      <c r="A12598" s="40">
        <v>30860.0</v>
      </c>
      <c r="B12598" s="39">
        <f t="shared" si="1"/>
        <v>37</v>
      </c>
      <c r="C12598" s="39" t="str">
        <f>IFERROR(__xludf.DUMMYFUNCTION("IF(ISBETWEEN(B12598,60,69), ""Old"", IF(ISBETWEEN(B12598, 20, 29), ""Young"", ""Other""))"),"Other")</f>
        <v>Other</v>
      </c>
    </row>
    <row r="12599" hidden="1">
      <c r="A12599" s="40">
        <v>30861.0</v>
      </c>
      <c r="B12599" s="39">
        <f t="shared" si="1"/>
        <v>37</v>
      </c>
      <c r="C12599" s="39" t="str">
        <f>IFERROR(__xludf.DUMMYFUNCTION("IF(ISBETWEEN(B12599,60,69), ""Old"", IF(ISBETWEEN(B12599, 20, 29), ""Young"", ""Other""))"),"Other")</f>
        <v>Other</v>
      </c>
    </row>
    <row r="12600" hidden="1">
      <c r="A12600" s="40">
        <v>30862.0</v>
      </c>
      <c r="B12600" s="39">
        <f t="shared" si="1"/>
        <v>37</v>
      </c>
      <c r="C12600" s="39" t="str">
        <f>IFERROR(__xludf.DUMMYFUNCTION("IF(ISBETWEEN(B12600,60,69), ""Old"", IF(ISBETWEEN(B12600, 20, 29), ""Young"", ""Other""))"),"Other")</f>
        <v>Other</v>
      </c>
    </row>
    <row r="12601" hidden="1">
      <c r="A12601" s="40">
        <v>30863.0</v>
      </c>
      <c r="B12601" s="39">
        <f t="shared" si="1"/>
        <v>37</v>
      </c>
      <c r="C12601" s="39" t="str">
        <f>IFERROR(__xludf.DUMMYFUNCTION("IF(ISBETWEEN(B12601,60,69), ""Old"", IF(ISBETWEEN(B12601, 20, 29), ""Young"", ""Other""))"),"Other")</f>
        <v>Other</v>
      </c>
    </row>
    <row r="12602" hidden="1">
      <c r="A12602" s="40">
        <v>30864.0</v>
      </c>
      <c r="B12602" s="39">
        <f t="shared" si="1"/>
        <v>37</v>
      </c>
      <c r="C12602" s="39" t="str">
        <f>IFERROR(__xludf.DUMMYFUNCTION("IF(ISBETWEEN(B12602,60,69), ""Old"", IF(ISBETWEEN(B12602, 20, 29), ""Young"", ""Other""))"),"Other")</f>
        <v>Other</v>
      </c>
    </row>
    <row r="12603" hidden="1">
      <c r="A12603" s="40">
        <v>30865.0</v>
      </c>
      <c r="B12603" s="39">
        <f t="shared" si="1"/>
        <v>37</v>
      </c>
      <c r="C12603" s="39" t="str">
        <f>IFERROR(__xludf.DUMMYFUNCTION("IF(ISBETWEEN(B12603,60,69), ""Old"", IF(ISBETWEEN(B12603, 20, 29), ""Young"", ""Other""))"),"Other")</f>
        <v>Other</v>
      </c>
    </row>
    <row r="12604" hidden="1">
      <c r="A12604" s="40">
        <v>30866.0</v>
      </c>
      <c r="B12604" s="39">
        <f t="shared" si="1"/>
        <v>37</v>
      </c>
      <c r="C12604" s="39" t="str">
        <f>IFERROR(__xludf.DUMMYFUNCTION("IF(ISBETWEEN(B12604,60,69), ""Old"", IF(ISBETWEEN(B12604, 20, 29), ""Young"", ""Other""))"),"Other")</f>
        <v>Other</v>
      </c>
    </row>
    <row r="12605" hidden="1">
      <c r="A12605" s="40">
        <v>30867.0</v>
      </c>
      <c r="B12605" s="39">
        <f t="shared" si="1"/>
        <v>37</v>
      </c>
      <c r="C12605" s="39" t="str">
        <f>IFERROR(__xludf.DUMMYFUNCTION("IF(ISBETWEEN(B12605,60,69), ""Old"", IF(ISBETWEEN(B12605, 20, 29), ""Young"", ""Other""))"),"Other")</f>
        <v>Other</v>
      </c>
    </row>
    <row r="12606" hidden="1">
      <c r="A12606" s="40">
        <v>30868.0</v>
      </c>
      <c r="B12606" s="39">
        <f t="shared" si="1"/>
        <v>37</v>
      </c>
      <c r="C12606" s="39" t="str">
        <f>IFERROR(__xludf.DUMMYFUNCTION("IF(ISBETWEEN(B12606,60,69), ""Old"", IF(ISBETWEEN(B12606, 20, 29), ""Young"", ""Other""))"),"Other")</f>
        <v>Other</v>
      </c>
    </row>
    <row r="12607" hidden="1">
      <c r="A12607" s="40">
        <v>30869.0</v>
      </c>
      <c r="B12607" s="39">
        <f t="shared" si="1"/>
        <v>37</v>
      </c>
      <c r="C12607" s="39" t="str">
        <f>IFERROR(__xludf.DUMMYFUNCTION("IF(ISBETWEEN(B12607,60,69), ""Old"", IF(ISBETWEEN(B12607, 20, 29), ""Young"", ""Other""))"),"Other")</f>
        <v>Other</v>
      </c>
    </row>
    <row r="12608" hidden="1">
      <c r="A12608" s="40">
        <v>30870.0</v>
      </c>
      <c r="B12608" s="39">
        <f t="shared" si="1"/>
        <v>37</v>
      </c>
      <c r="C12608" s="39" t="str">
        <f>IFERROR(__xludf.DUMMYFUNCTION("IF(ISBETWEEN(B12608,60,69), ""Old"", IF(ISBETWEEN(B12608, 20, 29), ""Young"", ""Other""))"),"Other")</f>
        <v>Other</v>
      </c>
    </row>
    <row r="12609" hidden="1">
      <c r="A12609" s="40">
        <v>30871.0</v>
      </c>
      <c r="B12609" s="39">
        <f t="shared" si="1"/>
        <v>37</v>
      </c>
      <c r="C12609" s="39" t="str">
        <f>IFERROR(__xludf.DUMMYFUNCTION("IF(ISBETWEEN(B12609,60,69), ""Old"", IF(ISBETWEEN(B12609, 20, 29), ""Young"", ""Other""))"),"Other")</f>
        <v>Other</v>
      </c>
    </row>
    <row r="12610" hidden="1">
      <c r="A12610" s="40">
        <v>30872.0</v>
      </c>
      <c r="B12610" s="39">
        <f t="shared" si="1"/>
        <v>37</v>
      </c>
      <c r="C12610" s="39" t="str">
        <f>IFERROR(__xludf.DUMMYFUNCTION("IF(ISBETWEEN(B12610,60,69), ""Old"", IF(ISBETWEEN(B12610, 20, 29), ""Young"", ""Other""))"),"Other")</f>
        <v>Other</v>
      </c>
    </row>
    <row r="12611" hidden="1">
      <c r="A12611" s="40">
        <v>30873.0</v>
      </c>
      <c r="B12611" s="39">
        <f t="shared" si="1"/>
        <v>37</v>
      </c>
      <c r="C12611" s="39" t="str">
        <f>IFERROR(__xludf.DUMMYFUNCTION("IF(ISBETWEEN(B12611,60,69), ""Old"", IF(ISBETWEEN(B12611, 20, 29), ""Young"", ""Other""))"),"Other")</f>
        <v>Other</v>
      </c>
    </row>
    <row r="12612" hidden="1">
      <c r="A12612" s="40">
        <v>30874.0</v>
      </c>
      <c r="B12612" s="39">
        <f t="shared" si="1"/>
        <v>37</v>
      </c>
      <c r="C12612" s="39" t="str">
        <f>IFERROR(__xludf.DUMMYFUNCTION("IF(ISBETWEEN(B12612,60,69), ""Old"", IF(ISBETWEEN(B12612, 20, 29), ""Young"", ""Other""))"),"Other")</f>
        <v>Other</v>
      </c>
    </row>
    <row r="12613" hidden="1">
      <c r="A12613" s="40">
        <v>30875.0</v>
      </c>
      <c r="B12613" s="39">
        <f t="shared" si="1"/>
        <v>37</v>
      </c>
      <c r="C12613" s="39" t="str">
        <f>IFERROR(__xludf.DUMMYFUNCTION("IF(ISBETWEEN(B12613,60,69), ""Old"", IF(ISBETWEEN(B12613, 20, 29), ""Young"", ""Other""))"),"Other")</f>
        <v>Other</v>
      </c>
    </row>
    <row r="12614" hidden="1">
      <c r="A12614" s="40">
        <v>30876.0</v>
      </c>
      <c r="B12614" s="39">
        <f t="shared" si="1"/>
        <v>37</v>
      </c>
      <c r="C12614" s="39" t="str">
        <f>IFERROR(__xludf.DUMMYFUNCTION("IF(ISBETWEEN(B12614,60,69), ""Old"", IF(ISBETWEEN(B12614, 20, 29), ""Young"", ""Other""))"),"Other")</f>
        <v>Other</v>
      </c>
    </row>
    <row r="12615" hidden="1">
      <c r="A12615" s="40">
        <v>30877.0</v>
      </c>
      <c r="B12615" s="39">
        <f t="shared" si="1"/>
        <v>37</v>
      </c>
      <c r="C12615" s="39" t="str">
        <f>IFERROR(__xludf.DUMMYFUNCTION("IF(ISBETWEEN(B12615,60,69), ""Old"", IF(ISBETWEEN(B12615, 20, 29), ""Young"", ""Other""))"),"Other")</f>
        <v>Other</v>
      </c>
    </row>
    <row r="12616" hidden="1">
      <c r="A12616" s="40">
        <v>30878.0</v>
      </c>
      <c r="B12616" s="39">
        <f t="shared" si="1"/>
        <v>37</v>
      </c>
      <c r="C12616" s="39" t="str">
        <f>IFERROR(__xludf.DUMMYFUNCTION("IF(ISBETWEEN(B12616,60,69), ""Old"", IF(ISBETWEEN(B12616, 20, 29), ""Young"", ""Other""))"),"Other")</f>
        <v>Other</v>
      </c>
    </row>
    <row r="12617" hidden="1">
      <c r="A12617" s="40">
        <v>30879.0</v>
      </c>
      <c r="B12617" s="39">
        <f t="shared" si="1"/>
        <v>37</v>
      </c>
      <c r="C12617" s="39" t="str">
        <f>IFERROR(__xludf.DUMMYFUNCTION("IF(ISBETWEEN(B12617,60,69), ""Old"", IF(ISBETWEEN(B12617, 20, 29), ""Young"", ""Other""))"),"Other")</f>
        <v>Other</v>
      </c>
    </row>
    <row r="12618" hidden="1">
      <c r="A12618" s="40">
        <v>30880.0</v>
      </c>
      <c r="B12618" s="39">
        <f t="shared" si="1"/>
        <v>37</v>
      </c>
      <c r="C12618" s="39" t="str">
        <f>IFERROR(__xludf.DUMMYFUNCTION("IF(ISBETWEEN(B12618,60,69), ""Old"", IF(ISBETWEEN(B12618, 20, 29), ""Young"", ""Other""))"),"Other")</f>
        <v>Other</v>
      </c>
    </row>
    <row r="12619" hidden="1">
      <c r="A12619" s="40">
        <v>30881.0</v>
      </c>
      <c r="B12619" s="39">
        <f t="shared" si="1"/>
        <v>37</v>
      </c>
      <c r="C12619" s="39" t="str">
        <f>IFERROR(__xludf.DUMMYFUNCTION("IF(ISBETWEEN(B12619,60,69), ""Old"", IF(ISBETWEEN(B12619, 20, 29), ""Young"", ""Other""))"),"Other")</f>
        <v>Other</v>
      </c>
    </row>
    <row r="12620" hidden="1">
      <c r="A12620" s="40">
        <v>30882.0</v>
      </c>
      <c r="B12620" s="39">
        <f t="shared" si="1"/>
        <v>37</v>
      </c>
      <c r="C12620" s="39" t="str">
        <f>IFERROR(__xludf.DUMMYFUNCTION("IF(ISBETWEEN(B12620,60,69), ""Old"", IF(ISBETWEEN(B12620, 20, 29), ""Young"", ""Other""))"),"Other")</f>
        <v>Other</v>
      </c>
    </row>
    <row r="12621" hidden="1">
      <c r="A12621" s="40">
        <v>30883.0</v>
      </c>
      <c r="B12621" s="39">
        <f t="shared" si="1"/>
        <v>37</v>
      </c>
      <c r="C12621" s="39" t="str">
        <f>IFERROR(__xludf.DUMMYFUNCTION("IF(ISBETWEEN(B12621,60,69), ""Old"", IF(ISBETWEEN(B12621, 20, 29), ""Young"", ""Other""))"),"Other")</f>
        <v>Other</v>
      </c>
    </row>
    <row r="12622" hidden="1">
      <c r="A12622" s="40">
        <v>30884.0</v>
      </c>
      <c r="B12622" s="39">
        <f t="shared" si="1"/>
        <v>37</v>
      </c>
      <c r="C12622" s="39" t="str">
        <f>IFERROR(__xludf.DUMMYFUNCTION("IF(ISBETWEEN(B12622,60,69), ""Old"", IF(ISBETWEEN(B12622, 20, 29), ""Young"", ""Other""))"),"Other")</f>
        <v>Other</v>
      </c>
    </row>
    <row r="12623" hidden="1">
      <c r="A12623" s="40">
        <v>30885.0</v>
      </c>
      <c r="B12623" s="39">
        <f t="shared" si="1"/>
        <v>37</v>
      </c>
      <c r="C12623" s="39" t="str">
        <f>IFERROR(__xludf.DUMMYFUNCTION("IF(ISBETWEEN(B12623,60,69), ""Old"", IF(ISBETWEEN(B12623, 20, 29), ""Young"", ""Other""))"),"Other")</f>
        <v>Other</v>
      </c>
    </row>
    <row r="12624" hidden="1">
      <c r="A12624" s="40">
        <v>30886.0</v>
      </c>
      <c r="B12624" s="39">
        <f t="shared" si="1"/>
        <v>37</v>
      </c>
      <c r="C12624" s="39" t="str">
        <f>IFERROR(__xludf.DUMMYFUNCTION("IF(ISBETWEEN(B12624,60,69), ""Old"", IF(ISBETWEEN(B12624, 20, 29), ""Young"", ""Other""))"),"Other")</f>
        <v>Other</v>
      </c>
    </row>
    <row r="12625" hidden="1">
      <c r="A12625" s="40">
        <v>30887.0</v>
      </c>
      <c r="B12625" s="39">
        <f t="shared" si="1"/>
        <v>37</v>
      </c>
      <c r="C12625" s="39" t="str">
        <f>IFERROR(__xludf.DUMMYFUNCTION("IF(ISBETWEEN(B12625,60,69), ""Old"", IF(ISBETWEEN(B12625, 20, 29), ""Young"", ""Other""))"),"Other")</f>
        <v>Other</v>
      </c>
    </row>
    <row r="12626" hidden="1">
      <c r="A12626" s="40">
        <v>30888.0</v>
      </c>
      <c r="B12626" s="39">
        <f t="shared" si="1"/>
        <v>37</v>
      </c>
      <c r="C12626" s="39" t="str">
        <f>IFERROR(__xludf.DUMMYFUNCTION("IF(ISBETWEEN(B12626,60,69), ""Old"", IF(ISBETWEEN(B12626, 20, 29), ""Young"", ""Other""))"),"Other")</f>
        <v>Other</v>
      </c>
    </row>
    <row r="12627" hidden="1">
      <c r="A12627" s="40">
        <v>30889.0</v>
      </c>
      <c r="B12627" s="39">
        <f t="shared" si="1"/>
        <v>37</v>
      </c>
      <c r="C12627" s="39" t="str">
        <f>IFERROR(__xludf.DUMMYFUNCTION("IF(ISBETWEEN(B12627,60,69), ""Old"", IF(ISBETWEEN(B12627, 20, 29), ""Young"", ""Other""))"),"Other")</f>
        <v>Other</v>
      </c>
    </row>
    <row r="12628" hidden="1">
      <c r="A12628" s="40">
        <v>30890.0</v>
      </c>
      <c r="B12628" s="39">
        <f t="shared" si="1"/>
        <v>37</v>
      </c>
      <c r="C12628" s="39" t="str">
        <f>IFERROR(__xludf.DUMMYFUNCTION("IF(ISBETWEEN(B12628,60,69), ""Old"", IF(ISBETWEEN(B12628, 20, 29), ""Young"", ""Other""))"),"Other")</f>
        <v>Other</v>
      </c>
    </row>
    <row r="12629" hidden="1">
      <c r="A12629" s="40">
        <v>30891.0</v>
      </c>
      <c r="B12629" s="39">
        <f t="shared" si="1"/>
        <v>37</v>
      </c>
      <c r="C12629" s="39" t="str">
        <f>IFERROR(__xludf.DUMMYFUNCTION("IF(ISBETWEEN(B12629,60,69), ""Old"", IF(ISBETWEEN(B12629, 20, 29), ""Young"", ""Other""))"),"Other")</f>
        <v>Other</v>
      </c>
    </row>
    <row r="12630" hidden="1">
      <c r="A12630" s="40">
        <v>30892.0</v>
      </c>
      <c r="B12630" s="39">
        <f t="shared" si="1"/>
        <v>37</v>
      </c>
      <c r="C12630" s="39" t="str">
        <f>IFERROR(__xludf.DUMMYFUNCTION("IF(ISBETWEEN(B12630,60,69), ""Old"", IF(ISBETWEEN(B12630, 20, 29), ""Young"", ""Other""))"),"Other")</f>
        <v>Other</v>
      </c>
    </row>
    <row r="12631" hidden="1">
      <c r="A12631" s="40">
        <v>30893.0</v>
      </c>
      <c r="B12631" s="39">
        <f t="shared" si="1"/>
        <v>37</v>
      </c>
      <c r="C12631" s="39" t="str">
        <f>IFERROR(__xludf.DUMMYFUNCTION("IF(ISBETWEEN(B12631,60,69), ""Old"", IF(ISBETWEEN(B12631, 20, 29), ""Young"", ""Other""))"),"Other")</f>
        <v>Other</v>
      </c>
    </row>
    <row r="12632" hidden="1">
      <c r="A12632" s="40">
        <v>30894.0</v>
      </c>
      <c r="B12632" s="39">
        <f t="shared" si="1"/>
        <v>37</v>
      </c>
      <c r="C12632" s="39" t="str">
        <f>IFERROR(__xludf.DUMMYFUNCTION("IF(ISBETWEEN(B12632,60,69), ""Old"", IF(ISBETWEEN(B12632, 20, 29), ""Young"", ""Other""))"),"Other")</f>
        <v>Other</v>
      </c>
    </row>
    <row r="12633" hidden="1">
      <c r="A12633" s="40">
        <v>30895.0</v>
      </c>
      <c r="B12633" s="39">
        <f t="shared" si="1"/>
        <v>37</v>
      </c>
      <c r="C12633" s="39" t="str">
        <f>IFERROR(__xludf.DUMMYFUNCTION("IF(ISBETWEEN(B12633,60,69), ""Old"", IF(ISBETWEEN(B12633, 20, 29), ""Young"", ""Other""))"),"Other")</f>
        <v>Other</v>
      </c>
    </row>
    <row r="12634" hidden="1">
      <c r="A12634" s="40">
        <v>30896.0</v>
      </c>
      <c r="B12634" s="39">
        <f t="shared" si="1"/>
        <v>37</v>
      </c>
      <c r="C12634" s="39" t="str">
        <f>IFERROR(__xludf.DUMMYFUNCTION("IF(ISBETWEEN(B12634,60,69), ""Old"", IF(ISBETWEEN(B12634, 20, 29), ""Young"", ""Other""))"),"Other")</f>
        <v>Other</v>
      </c>
    </row>
    <row r="12635" hidden="1">
      <c r="A12635" s="40">
        <v>30897.0</v>
      </c>
      <c r="B12635" s="39">
        <f t="shared" si="1"/>
        <v>37</v>
      </c>
      <c r="C12635" s="39" t="str">
        <f>IFERROR(__xludf.DUMMYFUNCTION("IF(ISBETWEEN(B12635,60,69), ""Old"", IF(ISBETWEEN(B12635, 20, 29), ""Young"", ""Other""))"),"Other")</f>
        <v>Other</v>
      </c>
    </row>
    <row r="12636" hidden="1">
      <c r="A12636" s="40">
        <v>30898.0</v>
      </c>
      <c r="B12636" s="39">
        <f t="shared" si="1"/>
        <v>37</v>
      </c>
      <c r="C12636" s="39" t="str">
        <f>IFERROR(__xludf.DUMMYFUNCTION("IF(ISBETWEEN(B12636,60,69), ""Old"", IF(ISBETWEEN(B12636, 20, 29), ""Young"", ""Other""))"),"Other")</f>
        <v>Other</v>
      </c>
    </row>
    <row r="12637" hidden="1">
      <c r="A12637" s="40">
        <v>30899.0</v>
      </c>
      <c r="B12637" s="39">
        <f t="shared" si="1"/>
        <v>37</v>
      </c>
      <c r="C12637" s="39" t="str">
        <f>IFERROR(__xludf.DUMMYFUNCTION("IF(ISBETWEEN(B12637,60,69), ""Old"", IF(ISBETWEEN(B12637, 20, 29), ""Young"", ""Other""))"),"Other")</f>
        <v>Other</v>
      </c>
    </row>
    <row r="12638" hidden="1">
      <c r="A12638" s="40">
        <v>30900.0</v>
      </c>
      <c r="B12638" s="39">
        <f t="shared" si="1"/>
        <v>37</v>
      </c>
      <c r="C12638" s="39" t="str">
        <f>IFERROR(__xludf.DUMMYFUNCTION("IF(ISBETWEEN(B12638,60,69), ""Old"", IF(ISBETWEEN(B12638, 20, 29), ""Young"", ""Other""))"),"Other")</f>
        <v>Other</v>
      </c>
    </row>
    <row r="12639" hidden="1">
      <c r="A12639" s="40">
        <v>30901.0</v>
      </c>
      <c r="B12639" s="39">
        <f t="shared" si="1"/>
        <v>37</v>
      </c>
      <c r="C12639" s="39" t="str">
        <f>IFERROR(__xludf.DUMMYFUNCTION("IF(ISBETWEEN(B12639,60,69), ""Old"", IF(ISBETWEEN(B12639, 20, 29), ""Young"", ""Other""))"),"Other")</f>
        <v>Other</v>
      </c>
    </row>
    <row r="12640" hidden="1">
      <c r="A12640" s="40">
        <v>30902.0</v>
      </c>
      <c r="B12640" s="39">
        <f t="shared" si="1"/>
        <v>37</v>
      </c>
      <c r="C12640" s="39" t="str">
        <f>IFERROR(__xludf.DUMMYFUNCTION("IF(ISBETWEEN(B12640,60,69), ""Old"", IF(ISBETWEEN(B12640, 20, 29), ""Young"", ""Other""))"),"Other")</f>
        <v>Other</v>
      </c>
    </row>
    <row r="12641" hidden="1">
      <c r="A12641" s="40">
        <v>30903.0</v>
      </c>
      <c r="B12641" s="39">
        <f t="shared" si="1"/>
        <v>37</v>
      </c>
      <c r="C12641" s="39" t="str">
        <f>IFERROR(__xludf.DUMMYFUNCTION("IF(ISBETWEEN(B12641,60,69), ""Old"", IF(ISBETWEEN(B12641, 20, 29), ""Young"", ""Other""))"),"Other")</f>
        <v>Other</v>
      </c>
    </row>
    <row r="12642" hidden="1">
      <c r="A12642" s="40">
        <v>30904.0</v>
      </c>
      <c r="B12642" s="39">
        <f t="shared" si="1"/>
        <v>37</v>
      </c>
      <c r="C12642" s="39" t="str">
        <f>IFERROR(__xludf.DUMMYFUNCTION("IF(ISBETWEEN(B12642,60,69), ""Old"", IF(ISBETWEEN(B12642, 20, 29), ""Young"", ""Other""))"),"Other")</f>
        <v>Other</v>
      </c>
    </row>
    <row r="12643" hidden="1">
      <c r="A12643" s="40">
        <v>30905.0</v>
      </c>
      <c r="B12643" s="39">
        <f t="shared" si="1"/>
        <v>37</v>
      </c>
      <c r="C12643" s="39" t="str">
        <f>IFERROR(__xludf.DUMMYFUNCTION("IF(ISBETWEEN(B12643,60,69), ""Old"", IF(ISBETWEEN(B12643, 20, 29), ""Young"", ""Other""))"),"Other")</f>
        <v>Other</v>
      </c>
    </row>
    <row r="12644" hidden="1">
      <c r="A12644" s="40">
        <v>30906.0</v>
      </c>
      <c r="B12644" s="39">
        <f t="shared" si="1"/>
        <v>37</v>
      </c>
      <c r="C12644" s="39" t="str">
        <f>IFERROR(__xludf.DUMMYFUNCTION("IF(ISBETWEEN(B12644,60,69), ""Old"", IF(ISBETWEEN(B12644, 20, 29), ""Young"", ""Other""))"),"Other")</f>
        <v>Other</v>
      </c>
    </row>
    <row r="12645" hidden="1">
      <c r="A12645" s="40">
        <v>30907.0</v>
      </c>
      <c r="B12645" s="39">
        <f t="shared" si="1"/>
        <v>37</v>
      </c>
      <c r="C12645" s="39" t="str">
        <f>IFERROR(__xludf.DUMMYFUNCTION("IF(ISBETWEEN(B12645,60,69), ""Old"", IF(ISBETWEEN(B12645, 20, 29), ""Young"", ""Other""))"),"Other")</f>
        <v>Other</v>
      </c>
    </row>
    <row r="12646" hidden="1">
      <c r="A12646" s="40">
        <v>30908.0</v>
      </c>
      <c r="B12646" s="39">
        <f t="shared" si="1"/>
        <v>37</v>
      </c>
      <c r="C12646" s="39" t="str">
        <f>IFERROR(__xludf.DUMMYFUNCTION("IF(ISBETWEEN(B12646,60,69), ""Old"", IF(ISBETWEEN(B12646, 20, 29), ""Young"", ""Other""))"),"Other")</f>
        <v>Other</v>
      </c>
    </row>
    <row r="12647" hidden="1">
      <c r="A12647" s="40">
        <v>30909.0</v>
      </c>
      <c r="B12647" s="39">
        <f t="shared" si="1"/>
        <v>37</v>
      </c>
      <c r="C12647" s="39" t="str">
        <f>IFERROR(__xludf.DUMMYFUNCTION("IF(ISBETWEEN(B12647,60,69), ""Old"", IF(ISBETWEEN(B12647, 20, 29), ""Young"", ""Other""))"),"Other")</f>
        <v>Other</v>
      </c>
    </row>
    <row r="12648" hidden="1">
      <c r="A12648" s="40">
        <v>30910.0</v>
      </c>
      <c r="B12648" s="39">
        <f t="shared" si="1"/>
        <v>37</v>
      </c>
      <c r="C12648" s="39" t="str">
        <f>IFERROR(__xludf.DUMMYFUNCTION("IF(ISBETWEEN(B12648,60,69), ""Old"", IF(ISBETWEEN(B12648, 20, 29), ""Young"", ""Other""))"),"Other")</f>
        <v>Other</v>
      </c>
    </row>
    <row r="12649" hidden="1">
      <c r="A12649" s="40">
        <v>30911.0</v>
      </c>
      <c r="B12649" s="39">
        <f t="shared" si="1"/>
        <v>37</v>
      </c>
      <c r="C12649" s="39" t="str">
        <f>IFERROR(__xludf.DUMMYFUNCTION("IF(ISBETWEEN(B12649,60,69), ""Old"", IF(ISBETWEEN(B12649, 20, 29), ""Young"", ""Other""))"),"Other")</f>
        <v>Other</v>
      </c>
    </row>
    <row r="12650" hidden="1">
      <c r="A12650" s="40">
        <v>30912.0</v>
      </c>
      <c r="B12650" s="39">
        <f t="shared" si="1"/>
        <v>37</v>
      </c>
      <c r="C12650" s="39" t="str">
        <f>IFERROR(__xludf.DUMMYFUNCTION("IF(ISBETWEEN(B12650,60,69), ""Old"", IF(ISBETWEEN(B12650, 20, 29), ""Young"", ""Other""))"),"Other")</f>
        <v>Other</v>
      </c>
    </row>
    <row r="12651" hidden="1">
      <c r="A12651" s="40">
        <v>30913.0</v>
      </c>
      <c r="B12651" s="39">
        <f t="shared" si="1"/>
        <v>37</v>
      </c>
      <c r="C12651" s="39" t="str">
        <f>IFERROR(__xludf.DUMMYFUNCTION("IF(ISBETWEEN(B12651,60,69), ""Old"", IF(ISBETWEEN(B12651, 20, 29), ""Young"", ""Other""))"),"Other")</f>
        <v>Other</v>
      </c>
    </row>
    <row r="12652" hidden="1">
      <c r="A12652" s="40">
        <v>30914.0</v>
      </c>
      <c r="B12652" s="39">
        <f t="shared" si="1"/>
        <v>37</v>
      </c>
      <c r="C12652" s="39" t="str">
        <f>IFERROR(__xludf.DUMMYFUNCTION("IF(ISBETWEEN(B12652,60,69), ""Old"", IF(ISBETWEEN(B12652, 20, 29), ""Young"", ""Other""))"),"Other")</f>
        <v>Other</v>
      </c>
    </row>
    <row r="12653" hidden="1">
      <c r="A12653" s="40">
        <v>30915.0</v>
      </c>
      <c r="B12653" s="39">
        <f t="shared" si="1"/>
        <v>37</v>
      </c>
      <c r="C12653" s="39" t="str">
        <f>IFERROR(__xludf.DUMMYFUNCTION("IF(ISBETWEEN(B12653,60,69), ""Old"", IF(ISBETWEEN(B12653, 20, 29), ""Young"", ""Other""))"),"Other")</f>
        <v>Other</v>
      </c>
    </row>
    <row r="12654" hidden="1">
      <c r="A12654" s="40">
        <v>30916.0</v>
      </c>
      <c r="B12654" s="39">
        <f t="shared" si="1"/>
        <v>37</v>
      </c>
      <c r="C12654" s="39" t="str">
        <f>IFERROR(__xludf.DUMMYFUNCTION("IF(ISBETWEEN(B12654,60,69), ""Old"", IF(ISBETWEEN(B12654, 20, 29), ""Young"", ""Other""))"),"Other")</f>
        <v>Other</v>
      </c>
    </row>
    <row r="12655" hidden="1">
      <c r="A12655" s="40">
        <v>30917.0</v>
      </c>
      <c r="B12655" s="39">
        <f t="shared" si="1"/>
        <v>37</v>
      </c>
      <c r="C12655" s="39" t="str">
        <f>IFERROR(__xludf.DUMMYFUNCTION("IF(ISBETWEEN(B12655,60,69), ""Old"", IF(ISBETWEEN(B12655, 20, 29), ""Young"", ""Other""))"),"Other")</f>
        <v>Other</v>
      </c>
    </row>
    <row r="12656" hidden="1">
      <c r="A12656" s="40">
        <v>30918.0</v>
      </c>
      <c r="B12656" s="39">
        <f t="shared" si="1"/>
        <v>37</v>
      </c>
      <c r="C12656" s="39" t="str">
        <f>IFERROR(__xludf.DUMMYFUNCTION("IF(ISBETWEEN(B12656,60,69), ""Old"", IF(ISBETWEEN(B12656, 20, 29), ""Young"", ""Other""))"),"Other")</f>
        <v>Other</v>
      </c>
    </row>
    <row r="12657" hidden="1">
      <c r="A12657" s="40">
        <v>30919.0</v>
      </c>
      <c r="B12657" s="39">
        <f t="shared" si="1"/>
        <v>37</v>
      </c>
      <c r="C12657" s="39" t="str">
        <f>IFERROR(__xludf.DUMMYFUNCTION("IF(ISBETWEEN(B12657,60,69), ""Old"", IF(ISBETWEEN(B12657, 20, 29), ""Young"", ""Other""))"),"Other")</f>
        <v>Other</v>
      </c>
    </row>
    <row r="12658" hidden="1">
      <c r="A12658" s="40">
        <v>30920.0</v>
      </c>
      <c r="B12658" s="39">
        <f t="shared" si="1"/>
        <v>37</v>
      </c>
      <c r="C12658" s="39" t="str">
        <f>IFERROR(__xludf.DUMMYFUNCTION("IF(ISBETWEEN(B12658,60,69), ""Old"", IF(ISBETWEEN(B12658, 20, 29), ""Young"", ""Other""))"),"Other")</f>
        <v>Other</v>
      </c>
    </row>
    <row r="12659" hidden="1">
      <c r="A12659" s="40">
        <v>30921.0</v>
      </c>
      <c r="B12659" s="39">
        <f t="shared" si="1"/>
        <v>37</v>
      </c>
      <c r="C12659" s="39" t="str">
        <f>IFERROR(__xludf.DUMMYFUNCTION("IF(ISBETWEEN(B12659,60,69), ""Old"", IF(ISBETWEEN(B12659, 20, 29), ""Young"", ""Other""))"),"Other")</f>
        <v>Other</v>
      </c>
    </row>
    <row r="12660" hidden="1">
      <c r="A12660" s="40">
        <v>30922.0</v>
      </c>
      <c r="B12660" s="39">
        <f t="shared" si="1"/>
        <v>37</v>
      </c>
      <c r="C12660" s="39" t="str">
        <f>IFERROR(__xludf.DUMMYFUNCTION("IF(ISBETWEEN(B12660,60,69), ""Old"", IF(ISBETWEEN(B12660, 20, 29), ""Young"", ""Other""))"),"Other")</f>
        <v>Other</v>
      </c>
    </row>
    <row r="12661" hidden="1">
      <c r="A12661" s="40">
        <v>30923.0</v>
      </c>
      <c r="B12661" s="39">
        <f t="shared" si="1"/>
        <v>37</v>
      </c>
      <c r="C12661" s="39" t="str">
        <f>IFERROR(__xludf.DUMMYFUNCTION("IF(ISBETWEEN(B12661,60,69), ""Old"", IF(ISBETWEEN(B12661, 20, 29), ""Young"", ""Other""))"),"Other")</f>
        <v>Other</v>
      </c>
    </row>
    <row r="12662" hidden="1">
      <c r="A12662" s="40">
        <v>30924.0</v>
      </c>
      <c r="B12662" s="39">
        <f t="shared" si="1"/>
        <v>37</v>
      </c>
      <c r="C12662" s="39" t="str">
        <f>IFERROR(__xludf.DUMMYFUNCTION("IF(ISBETWEEN(B12662,60,69), ""Old"", IF(ISBETWEEN(B12662, 20, 29), ""Young"", ""Other""))"),"Other")</f>
        <v>Other</v>
      </c>
    </row>
    <row r="12663" hidden="1">
      <c r="A12663" s="40">
        <v>30925.0</v>
      </c>
      <c r="B12663" s="39">
        <f t="shared" si="1"/>
        <v>37</v>
      </c>
      <c r="C12663" s="39" t="str">
        <f>IFERROR(__xludf.DUMMYFUNCTION("IF(ISBETWEEN(B12663,60,69), ""Old"", IF(ISBETWEEN(B12663, 20, 29), ""Young"", ""Other""))"),"Other")</f>
        <v>Other</v>
      </c>
    </row>
    <row r="12664" hidden="1">
      <c r="A12664" s="40">
        <v>30926.0</v>
      </c>
      <c r="B12664" s="39">
        <f t="shared" si="1"/>
        <v>37</v>
      </c>
      <c r="C12664" s="39" t="str">
        <f>IFERROR(__xludf.DUMMYFUNCTION("IF(ISBETWEEN(B12664,60,69), ""Old"", IF(ISBETWEEN(B12664, 20, 29), ""Young"", ""Other""))"),"Other")</f>
        <v>Other</v>
      </c>
    </row>
    <row r="12665" hidden="1">
      <c r="A12665" s="40">
        <v>30927.0</v>
      </c>
      <c r="B12665" s="39">
        <f t="shared" si="1"/>
        <v>37</v>
      </c>
      <c r="C12665" s="39" t="str">
        <f>IFERROR(__xludf.DUMMYFUNCTION("IF(ISBETWEEN(B12665,60,69), ""Old"", IF(ISBETWEEN(B12665, 20, 29), ""Young"", ""Other""))"),"Other")</f>
        <v>Other</v>
      </c>
    </row>
    <row r="12666" hidden="1">
      <c r="A12666" s="40">
        <v>30928.0</v>
      </c>
      <c r="B12666" s="39">
        <f t="shared" si="1"/>
        <v>37</v>
      </c>
      <c r="C12666" s="39" t="str">
        <f>IFERROR(__xludf.DUMMYFUNCTION("IF(ISBETWEEN(B12666,60,69), ""Old"", IF(ISBETWEEN(B12666, 20, 29), ""Young"", ""Other""))"),"Other")</f>
        <v>Other</v>
      </c>
    </row>
    <row r="12667" hidden="1">
      <c r="A12667" s="40">
        <v>30929.0</v>
      </c>
      <c r="B12667" s="39">
        <f t="shared" si="1"/>
        <v>37</v>
      </c>
      <c r="C12667" s="39" t="str">
        <f>IFERROR(__xludf.DUMMYFUNCTION("IF(ISBETWEEN(B12667,60,69), ""Old"", IF(ISBETWEEN(B12667, 20, 29), ""Young"", ""Other""))"),"Other")</f>
        <v>Other</v>
      </c>
    </row>
    <row r="12668" hidden="1">
      <c r="A12668" s="40">
        <v>30930.0</v>
      </c>
      <c r="B12668" s="39">
        <f t="shared" si="1"/>
        <v>37</v>
      </c>
      <c r="C12668" s="39" t="str">
        <f>IFERROR(__xludf.DUMMYFUNCTION("IF(ISBETWEEN(B12668,60,69), ""Old"", IF(ISBETWEEN(B12668, 20, 29), ""Young"", ""Other""))"),"Other")</f>
        <v>Other</v>
      </c>
    </row>
    <row r="12669" hidden="1">
      <c r="A12669" s="40">
        <v>30931.0</v>
      </c>
      <c r="B12669" s="39">
        <f t="shared" si="1"/>
        <v>37</v>
      </c>
      <c r="C12669" s="39" t="str">
        <f>IFERROR(__xludf.DUMMYFUNCTION("IF(ISBETWEEN(B12669,60,69), ""Old"", IF(ISBETWEEN(B12669, 20, 29), ""Young"", ""Other""))"),"Other")</f>
        <v>Other</v>
      </c>
    </row>
    <row r="12670" hidden="1">
      <c r="A12670" s="40">
        <v>30932.0</v>
      </c>
      <c r="B12670" s="39">
        <f t="shared" si="1"/>
        <v>37</v>
      </c>
      <c r="C12670" s="39" t="str">
        <f>IFERROR(__xludf.DUMMYFUNCTION("IF(ISBETWEEN(B12670,60,69), ""Old"", IF(ISBETWEEN(B12670, 20, 29), ""Young"", ""Other""))"),"Other")</f>
        <v>Other</v>
      </c>
    </row>
    <row r="12671" hidden="1">
      <c r="A12671" s="40">
        <v>30933.0</v>
      </c>
      <c r="B12671" s="39">
        <f t="shared" si="1"/>
        <v>37</v>
      </c>
      <c r="C12671" s="39" t="str">
        <f>IFERROR(__xludf.DUMMYFUNCTION("IF(ISBETWEEN(B12671,60,69), ""Old"", IF(ISBETWEEN(B12671, 20, 29), ""Young"", ""Other""))"),"Other")</f>
        <v>Other</v>
      </c>
    </row>
    <row r="12672" hidden="1">
      <c r="A12672" s="40">
        <v>30934.0</v>
      </c>
      <c r="B12672" s="39">
        <f t="shared" si="1"/>
        <v>37</v>
      </c>
      <c r="C12672" s="39" t="str">
        <f>IFERROR(__xludf.DUMMYFUNCTION("IF(ISBETWEEN(B12672,60,69), ""Old"", IF(ISBETWEEN(B12672, 20, 29), ""Young"", ""Other""))"),"Other")</f>
        <v>Other</v>
      </c>
    </row>
    <row r="12673" hidden="1">
      <c r="A12673" s="40">
        <v>30935.0</v>
      </c>
      <c r="B12673" s="39">
        <f t="shared" si="1"/>
        <v>37</v>
      </c>
      <c r="C12673" s="39" t="str">
        <f>IFERROR(__xludf.DUMMYFUNCTION("IF(ISBETWEEN(B12673,60,69), ""Old"", IF(ISBETWEEN(B12673, 20, 29), ""Young"", ""Other""))"),"Other")</f>
        <v>Other</v>
      </c>
    </row>
    <row r="12674" hidden="1">
      <c r="A12674" s="40">
        <v>30936.0</v>
      </c>
      <c r="B12674" s="39">
        <f t="shared" si="1"/>
        <v>37</v>
      </c>
      <c r="C12674" s="39" t="str">
        <f>IFERROR(__xludf.DUMMYFUNCTION("IF(ISBETWEEN(B12674,60,69), ""Old"", IF(ISBETWEEN(B12674, 20, 29), ""Young"", ""Other""))"),"Other")</f>
        <v>Other</v>
      </c>
    </row>
    <row r="12675" hidden="1">
      <c r="A12675" s="40">
        <v>30937.0</v>
      </c>
      <c r="B12675" s="39">
        <f t="shared" si="1"/>
        <v>37</v>
      </c>
      <c r="C12675" s="39" t="str">
        <f>IFERROR(__xludf.DUMMYFUNCTION("IF(ISBETWEEN(B12675,60,69), ""Old"", IF(ISBETWEEN(B12675, 20, 29), ""Young"", ""Other""))"),"Other")</f>
        <v>Other</v>
      </c>
    </row>
    <row r="12676" hidden="1">
      <c r="A12676" s="40">
        <v>30938.0</v>
      </c>
      <c r="B12676" s="39">
        <f t="shared" si="1"/>
        <v>37</v>
      </c>
      <c r="C12676" s="39" t="str">
        <f>IFERROR(__xludf.DUMMYFUNCTION("IF(ISBETWEEN(B12676,60,69), ""Old"", IF(ISBETWEEN(B12676, 20, 29), ""Young"", ""Other""))"),"Other")</f>
        <v>Other</v>
      </c>
    </row>
    <row r="12677" hidden="1">
      <c r="A12677" s="40">
        <v>30939.0</v>
      </c>
      <c r="B12677" s="39">
        <f t="shared" si="1"/>
        <v>37</v>
      </c>
      <c r="C12677" s="39" t="str">
        <f>IFERROR(__xludf.DUMMYFUNCTION("IF(ISBETWEEN(B12677,60,69), ""Old"", IF(ISBETWEEN(B12677, 20, 29), ""Young"", ""Other""))"),"Other")</f>
        <v>Other</v>
      </c>
    </row>
    <row r="12678" hidden="1">
      <c r="A12678" s="40">
        <v>30940.0</v>
      </c>
      <c r="B12678" s="39">
        <f t="shared" si="1"/>
        <v>37</v>
      </c>
      <c r="C12678" s="39" t="str">
        <f>IFERROR(__xludf.DUMMYFUNCTION("IF(ISBETWEEN(B12678,60,69), ""Old"", IF(ISBETWEEN(B12678, 20, 29), ""Young"", ""Other""))"),"Other")</f>
        <v>Other</v>
      </c>
    </row>
    <row r="12679" hidden="1">
      <c r="A12679" s="40">
        <v>30941.0</v>
      </c>
      <c r="B12679" s="39">
        <f t="shared" si="1"/>
        <v>37</v>
      </c>
      <c r="C12679" s="39" t="str">
        <f>IFERROR(__xludf.DUMMYFUNCTION("IF(ISBETWEEN(B12679,60,69), ""Old"", IF(ISBETWEEN(B12679, 20, 29), ""Young"", ""Other""))"),"Other")</f>
        <v>Other</v>
      </c>
    </row>
    <row r="12680" hidden="1">
      <c r="A12680" s="40">
        <v>30942.0</v>
      </c>
      <c r="B12680" s="39">
        <f t="shared" si="1"/>
        <v>37</v>
      </c>
      <c r="C12680" s="39" t="str">
        <f>IFERROR(__xludf.DUMMYFUNCTION("IF(ISBETWEEN(B12680,60,69), ""Old"", IF(ISBETWEEN(B12680, 20, 29), ""Young"", ""Other""))"),"Other")</f>
        <v>Other</v>
      </c>
    </row>
    <row r="12681" hidden="1">
      <c r="A12681" s="40">
        <v>30943.0</v>
      </c>
      <c r="B12681" s="39">
        <f t="shared" si="1"/>
        <v>37</v>
      </c>
      <c r="C12681" s="39" t="str">
        <f>IFERROR(__xludf.DUMMYFUNCTION("IF(ISBETWEEN(B12681,60,69), ""Old"", IF(ISBETWEEN(B12681, 20, 29), ""Young"", ""Other""))"),"Other")</f>
        <v>Other</v>
      </c>
    </row>
    <row r="12682" hidden="1">
      <c r="A12682" s="40">
        <v>30944.0</v>
      </c>
      <c r="B12682" s="39">
        <f t="shared" si="1"/>
        <v>37</v>
      </c>
      <c r="C12682" s="39" t="str">
        <f>IFERROR(__xludf.DUMMYFUNCTION("IF(ISBETWEEN(B12682,60,69), ""Old"", IF(ISBETWEEN(B12682, 20, 29), ""Young"", ""Other""))"),"Other")</f>
        <v>Other</v>
      </c>
    </row>
    <row r="12683" hidden="1">
      <c r="A12683" s="40">
        <v>30945.0</v>
      </c>
      <c r="B12683" s="39">
        <f t="shared" si="1"/>
        <v>37</v>
      </c>
      <c r="C12683" s="39" t="str">
        <f>IFERROR(__xludf.DUMMYFUNCTION("IF(ISBETWEEN(B12683,60,69), ""Old"", IF(ISBETWEEN(B12683, 20, 29), ""Young"", ""Other""))"),"Other")</f>
        <v>Other</v>
      </c>
    </row>
    <row r="12684" hidden="1">
      <c r="A12684" s="40">
        <v>30946.0</v>
      </c>
      <c r="B12684" s="39">
        <f t="shared" si="1"/>
        <v>37</v>
      </c>
      <c r="C12684" s="39" t="str">
        <f>IFERROR(__xludf.DUMMYFUNCTION("IF(ISBETWEEN(B12684,60,69), ""Old"", IF(ISBETWEEN(B12684, 20, 29), ""Young"", ""Other""))"),"Other")</f>
        <v>Other</v>
      </c>
    </row>
    <row r="12685" hidden="1">
      <c r="A12685" s="40">
        <v>30947.0</v>
      </c>
      <c r="B12685" s="39">
        <f t="shared" si="1"/>
        <v>37</v>
      </c>
      <c r="C12685" s="39" t="str">
        <f>IFERROR(__xludf.DUMMYFUNCTION("IF(ISBETWEEN(B12685,60,69), ""Old"", IF(ISBETWEEN(B12685, 20, 29), ""Young"", ""Other""))"),"Other")</f>
        <v>Other</v>
      </c>
    </row>
    <row r="12686" hidden="1">
      <c r="A12686" s="40">
        <v>30948.0</v>
      </c>
      <c r="B12686" s="39">
        <f t="shared" si="1"/>
        <v>37</v>
      </c>
      <c r="C12686" s="39" t="str">
        <f>IFERROR(__xludf.DUMMYFUNCTION("IF(ISBETWEEN(B12686,60,69), ""Old"", IF(ISBETWEEN(B12686, 20, 29), ""Young"", ""Other""))"),"Other")</f>
        <v>Other</v>
      </c>
    </row>
    <row r="12687" hidden="1">
      <c r="A12687" s="40">
        <v>30949.0</v>
      </c>
      <c r="B12687" s="39">
        <f t="shared" si="1"/>
        <v>37</v>
      </c>
      <c r="C12687" s="39" t="str">
        <f>IFERROR(__xludf.DUMMYFUNCTION("IF(ISBETWEEN(B12687,60,69), ""Old"", IF(ISBETWEEN(B12687, 20, 29), ""Young"", ""Other""))"),"Other")</f>
        <v>Other</v>
      </c>
    </row>
    <row r="12688" hidden="1">
      <c r="A12688" s="40">
        <v>30950.0</v>
      </c>
      <c r="B12688" s="39">
        <f t="shared" si="1"/>
        <v>37</v>
      </c>
      <c r="C12688" s="39" t="str">
        <f>IFERROR(__xludf.DUMMYFUNCTION("IF(ISBETWEEN(B12688,60,69), ""Old"", IF(ISBETWEEN(B12688, 20, 29), ""Young"", ""Other""))"),"Other")</f>
        <v>Other</v>
      </c>
    </row>
    <row r="12689" hidden="1">
      <c r="A12689" s="40">
        <v>30951.0</v>
      </c>
      <c r="B12689" s="39">
        <f t="shared" si="1"/>
        <v>37</v>
      </c>
      <c r="C12689" s="39" t="str">
        <f>IFERROR(__xludf.DUMMYFUNCTION("IF(ISBETWEEN(B12689,60,69), ""Old"", IF(ISBETWEEN(B12689, 20, 29), ""Young"", ""Other""))"),"Other")</f>
        <v>Other</v>
      </c>
    </row>
    <row r="12690" hidden="1">
      <c r="A12690" s="40">
        <v>30952.0</v>
      </c>
      <c r="B12690" s="39">
        <f t="shared" si="1"/>
        <v>37</v>
      </c>
      <c r="C12690" s="39" t="str">
        <f>IFERROR(__xludf.DUMMYFUNCTION("IF(ISBETWEEN(B12690,60,69), ""Old"", IF(ISBETWEEN(B12690, 20, 29), ""Young"", ""Other""))"),"Other")</f>
        <v>Other</v>
      </c>
    </row>
    <row r="12691" hidden="1">
      <c r="A12691" s="40">
        <v>30953.0</v>
      </c>
      <c r="B12691" s="39">
        <f t="shared" si="1"/>
        <v>37</v>
      </c>
      <c r="C12691" s="39" t="str">
        <f>IFERROR(__xludf.DUMMYFUNCTION("IF(ISBETWEEN(B12691,60,69), ""Old"", IF(ISBETWEEN(B12691, 20, 29), ""Young"", ""Other""))"),"Other")</f>
        <v>Other</v>
      </c>
    </row>
    <row r="12692" hidden="1">
      <c r="A12692" s="40">
        <v>30954.0</v>
      </c>
      <c r="B12692" s="39">
        <f t="shared" si="1"/>
        <v>37</v>
      </c>
      <c r="C12692" s="39" t="str">
        <f>IFERROR(__xludf.DUMMYFUNCTION("IF(ISBETWEEN(B12692,60,69), ""Old"", IF(ISBETWEEN(B12692, 20, 29), ""Young"", ""Other""))"),"Other")</f>
        <v>Other</v>
      </c>
    </row>
    <row r="12693" hidden="1">
      <c r="A12693" s="40">
        <v>30955.0</v>
      </c>
      <c r="B12693" s="39">
        <f t="shared" si="1"/>
        <v>37</v>
      </c>
      <c r="C12693" s="39" t="str">
        <f>IFERROR(__xludf.DUMMYFUNCTION("IF(ISBETWEEN(B12693,60,69), ""Old"", IF(ISBETWEEN(B12693, 20, 29), ""Young"", ""Other""))"),"Other")</f>
        <v>Other</v>
      </c>
    </row>
    <row r="12694" hidden="1">
      <c r="A12694" s="40">
        <v>30956.0</v>
      </c>
      <c r="B12694" s="39">
        <f t="shared" si="1"/>
        <v>37</v>
      </c>
      <c r="C12694" s="39" t="str">
        <f>IFERROR(__xludf.DUMMYFUNCTION("IF(ISBETWEEN(B12694,60,69), ""Old"", IF(ISBETWEEN(B12694, 20, 29), ""Young"", ""Other""))"),"Other")</f>
        <v>Other</v>
      </c>
    </row>
    <row r="12695" hidden="1">
      <c r="A12695" s="40">
        <v>30957.0</v>
      </c>
      <c r="B12695" s="39">
        <f t="shared" si="1"/>
        <v>37</v>
      </c>
      <c r="C12695" s="39" t="str">
        <f>IFERROR(__xludf.DUMMYFUNCTION("IF(ISBETWEEN(B12695,60,69), ""Old"", IF(ISBETWEEN(B12695, 20, 29), ""Young"", ""Other""))"),"Other")</f>
        <v>Other</v>
      </c>
    </row>
    <row r="12696" hidden="1">
      <c r="A12696" s="40">
        <v>30958.0</v>
      </c>
      <c r="B12696" s="39">
        <f t="shared" si="1"/>
        <v>37</v>
      </c>
      <c r="C12696" s="39" t="str">
        <f>IFERROR(__xludf.DUMMYFUNCTION("IF(ISBETWEEN(B12696,60,69), ""Old"", IF(ISBETWEEN(B12696, 20, 29), ""Young"", ""Other""))"),"Other")</f>
        <v>Other</v>
      </c>
    </row>
    <row r="12697" hidden="1">
      <c r="A12697" s="40">
        <v>30959.0</v>
      </c>
      <c r="B12697" s="39">
        <f t="shared" si="1"/>
        <v>37</v>
      </c>
      <c r="C12697" s="39" t="str">
        <f>IFERROR(__xludf.DUMMYFUNCTION("IF(ISBETWEEN(B12697,60,69), ""Old"", IF(ISBETWEEN(B12697, 20, 29), ""Young"", ""Other""))"),"Other")</f>
        <v>Other</v>
      </c>
    </row>
    <row r="12698" hidden="1">
      <c r="A12698" s="40">
        <v>30960.0</v>
      </c>
      <c r="B12698" s="39">
        <f t="shared" si="1"/>
        <v>37</v>
      </c>
      <c r="C12698" s="39" t="str">
        <f>IFERROR(__xludf.DUMMYFUNCTION("IF(ISBETWEEN(B12698,60,69), ""Old"", IF(ISBETWEEN(B12698, 20, 29), ""Young"", ""Other""))"),"Other")</f>
        <v>Other</v>
      </c>
    </row>
    <row r="12699" hidden="1">
      <c r="A12699" s="40">
        <v>30961.0</v>
      </c>
      <c r="B12699" s="39">
        <f t="shared" si="1"/>
        <v>37</v>
      </c>
      <c r="C12699" s="39" t="str">
        <f>IFERROR(__xludf.DUMMYFUNCTION("IF(ISBETWEEN(B12699,60,69), ""Old"", IF(ISBETWEEN(B12699, 20, 29), ""Young"", ""Other""))"),"Other")</f>
        <v>Other</v>
      </c>
    </row>
    <row r="12700" hidden="1">
      <c r="A12700" s="40">
        <v>30962.0</v>
      </c>
      <c r="B12700" s="39">
        <f t="shared" si="1"/>
        <v>37</v>
      </c>
      <c r="C12700" s="39" t="str">
        <f>IFERROR(__xludf.DUMMYFUNCTION("IF(ISBETWEEN(B12700,60,69), ""Old"", IF(ISBETWEEN(B12700, 20, 29), ""Young"", ""Other""))"),"Other")</f>
        <v>Other</v>
      </c>
    </row>
    <row r="12701" hidden="1">
      <c r="A12701" s="40">
        <v>30963.0</v>
      </c>
      <c r="B12701" s="39">
        <f t="shared" si="1"/>
        <v>37</v>
      </c>
      <c r="C12701" s="39" t="str">
        <f>IFERROR(__xludf.DUMMYFUNCTION("IF(ISBETWEEN(B12701,60,69), ""Old"", IF(ISBETWEEN(B12701, 20, 29), ""Young"", ""Other""))"),"Other")</f>
        <v>Other</v>
      </c>
    </row>
    <row r="12702" hidden="1">
      <c r="A12702" s="40">
        <v>30964.0</v>
      </c>
      <c r="B12702" s="39">
        <f t="shared" si="1"/>
        <v>37</v>
      </c>
      <c r="C12702" s="39" t="str">
        <f>IFERROR(__xludf.DUMMYFUNCTION("IF(ISBETWEEN(B12702,60,69), ""Old"", IF(ISBETWEEN(B12702, 20, 29), ""Young"", ""Other""))"),"Other")</f>
        <v>Other</v>
      </c>
    </row>
    <row r="12703" hidden="1">
      <c r="A12703" s="40">
        <v>30965.0</v>
      </c>
      <c r="B12703" s="39">
        <f t="shared" si="1"/>
        <v>37</v>
      </c>
      <c r="C12703" s="39" t="str">
        <f>IFERROR(__xludf.DUMMYFUNCTION("IF(ISBETWEEN(B12703,60,69), ""Old"", IF(ISBETWEEN(B12703, 20, 29), ""Young"", ""Other""))"),"Other")</f>
        <v>Other</v>
      </c>
    </row>
    <row r="12704" hidden="1">
      <c r="A12704" s="40">
        <v>30966.0</v>
      </c>
      <c r="B12704" s="39">
        <f t="shared" si="1"/>
        <v>37</v>
      </c>
      <c r="C12704" s="39" t="str">
        <f>IFERROR(__xludf.DUMMYFUNCTION("IF(ISBETWEEN(B12704,60,69), ""Old"", IF(ISBETWEEN(B12704, 20, 29), ""Young"", ""Other""))"),"Other")</f>
        <v>Other</v>
      </c>
    </row>
    <row r="12705" hidden="1">
      <c r="A12705" s="40">
        <v>30967.0</v>
      </c>
      <c r="B12705" s="39">
        <f t="shared" si="1"/>
        <v>37</v>
      </c>
      <c r="C12705" s="39" t="str">
        <f>IFERROR(__xludf.DUMMYFUNCTION("IF(ISBETWEEN(B12705,60,69), ""Old"", IF(ISBETWEEN(B12705, 20, 29), ""Young"", ""Other""))"),"Other")</f>
        <v>Other</v>
      </c>
    </row>
    <row r="12706" hidden="1">
      <c r="A12706" s="40">
        <v>30968.0</v>
      </c>
      <c r="B12706" s="39">
        <f t="shared" si="1"/>
        <v>37</v>
      </c>
      <c r="C12706" s="39" t="str">
        <f>IFERROR(__xludf.DUMMYFUNCTION("IF(ISBETWEEN(B12706,60,69), ""Old"", IF(ISBETWEEN(B12706, 20, 29), ""Young"", ""Other""))"),"Other")</f>
        <v>Other</v>
      </c>
    </row>
    <row r="12707" hidden="1">
      <c r="A12707" s="40">
        <v>30969.0</v>
      </c>
      <c r="B12707" s="39">
        <f t="shared" si="1"/>
        <v>37</v>
      </c>
      <c r="C12707" s="39" t="str">
        <f>IFERROR(__xludf.DUMMYFUNCTION("IF(ISBETWEEN(B12707,60,69), ""Old"", IF(ISBETWEEN(B12707, 20, 29), ""Young"", ""Other""))"),"Other")</f>
        <v>Other</v>
      </c>
    </row>
    <row r="12708" hidden="1">
      <c r="A12708" s="40">
        <v>30970.0</v>
      </c>
      <c r="B12708" s="39">
        <f t="shared" si="1"/>
        <v>37</v>
      </c>
      <c r="C12708" s="39" t="str">
        <f>IFERROR(__xludf.DUMMYFUNCTION("IF(ISBETWEEN(B12708,60,69), ""Old"", IF(ISBETWEEN(B12708, 20, 29), ""Young"", ""Other""))"),"Other")</f>
        <v>Other</v>
      </c>
    </row>
    <row r="12709" hidden="1">
      <c r="A12709" s="40">
        <v>30971.0</v>
      </c>
      <c r="B12709" s="39">
        <f t="shared" si="1"/>
        <v>37</v>
      </c>
      <c r="C12709" s="39" t="str">
        <f>IFERROR(__xludf.DUMMYFUNCTION("IF(ISBETWEEN(B12709,60,69), ""Old"", IF(ISBETWEEN(B12709, 20, 29), ""Young"", ""Other""))"),"Other")</f>
        <v>Other</v>
      </c>
    </row>
    <row r="12710" hidden="1">
      <c r="A12710" s="40">
        <v>30972.0</v>
      </c>
      <c r="B12710" s="39">
        <f t="shared" si="1"/>
        <v>37</v>
      </c>
      <c r="C12710" s="39" t="str">
        <f>IFERROR(__xludf.DUMMYFUNCTION("IF(ISBETWEEN(B12710,60,69), ""Old"", IF(ISBETWEEN(B12710, 20, 29), ""Young"", ""Other""))"),"Other")</f>
        <v>Other</v>
      </c>
    </row>
    <row r="12711" hidden="1">
      <c r="A12711" s="40">
        <v>30973.0</v>
      </c>
      <c r="B12711" s="39">
        <f t="shared" si="1"/>
        <v>37</v>
      </c>
      <c r="C12711" s="39" t="str">
        <f>IFERROR(__xludf.DUMMYFUNCTION("IF(ISBETWEEN(B12711,60,69), ""Old"", IF(ISBETWEEN(B12711, 20, 29), ""Young"", ""Other""))"),"Other")</f>
        <v>Other</v>
      </c>
    </row>
    <row r="12712" hidden="1">
      <c r="A12712" s="40">
        <v>30974.0</v>
      </c>
      <c r="B12712" s="39">
        <f t="shared" si="1"/>
        <v>37</v>
      </c>
      <c r="C12712" s="39" t="str">
        <f>IFERROR(__xludf.DUMMYFUNCTION("IF(ISBETWEEN(B12712,60,69), ""Old"", IF(ISBETWEEN(B12712, 20, 29), ""Young"", ""Other""))"),"Other")</f>
        <v>Other</v>
      </c>
    </row>
    <row r="12713" hidden="1">
      <c r="A12713" s="40">
        <v>30975.0</v>
      </c>
      <c r="B12713" s="39">
        <f t="shared" si="1"/>
        <v>37</v>
      </c>
      <c r="C12713" s="39" t="str">
        <f>IFERROR(__xludf.DUMMYFUNCTION("IF(ISBETWEEN(B12713,60,69), ""Old"", IF(ISBETWEEN(B12713, 20, 29), ""Young"", ""Other""))"),"Other")</f>
        <v>Other</v>
      </c>
    </row>
    <row r="12714" hidden="1">
      <c r="A12714" s="40">
        <v>30976.0</v>
      </c>
      <c r="B12714" s="39">
        <f t="shared" si="1"/>
        <v>37</v>
      </c>
      <c r="C12714" s="39" t="str">
        <f>IFERROR(__xludf.DUMMYFUNCTION("IF(ISBETWEEN(B12714,60,69), ""Old"", IF(ISBETWEEN(B12714, 20, 29), ""Young"", ""Other""))"),"Other")</f>
        <v>Other</v>
      </c>
    </row>
    <row r="12715" hidden="1">
      <c r="A12715" s="40">
        <v>30977.0</v>
      </c>
      <c r="B12715" s="39">
        <f t="shared" si="1"/>
        <v>37</v>
      </c>
      <c r="C12715" s="39" t="str">
        <f>IFERROR(__xludf.DUMMYFUNCTION("IF(ISBETWEEN(B12715,60,69), ""Old"", IF(ISBETWEEN(B12715, 20, 29), ""Young"", ""Other""))"),"Other")</f>
        <v>Other</v>
      </c>
    </row>
    <row r="12716" hidden="1">
      <c r="A12716" s="40">
        <v>30978.0</v>
      </c>
      <c r="B12716" s="39">
        <f t="shared" si="1"/>
        <v>37</v>
      </c>
      <c r="C12716" s="39" t="str">
        <f>IFERROR(__xludf.DUMMYFUNCTION("IF(ISBETWEEN(B12716,60,69), ""Old"", IF(ISBETWEEN(B12716, 20, 29), ""Young"", ""Other""))"),"Other")</f>
        <v>Other</v>
      </c>
    </row>
    <row r="12717" hidden="1">
      <c r="A12717" s="40">
        <v>30979.0</v>
      </c>
      <c r="B12717" s="39">
        <f t="shared" si="1"/>
        <v>37</v>
      </c>
      <c r="C12717" s="39" t="str">
        <f>IFERROR(__xludf.DUMMYFUNCTION("IF(ISBETWEEN(B12717,60,69), ""Old"", IF(ISBETWEEN(B12717, 20, 29), ""Young"", ""Other""))"),"Other")</f>
        <v>Other</v>
      </c>
    </row>
    <row r="12718" hidden="1">
      <c r="A12718" s="40">
        <v>30980.0</v>
      </c>
      <c r="B12718" s="39">
        <f t="shared" si="1"/>
        <v>37</v>
      </c>
      <c r="C12718" s="39" t="str">
        <f>IFERROR(__xludf.DUMMYFUNCTION("IF(ISBETWEEN(B12718,60,69), ""Old"", IF(ISBETWEEN(B12718, 20, 29), ""Young"", ""Other""))"),"Other")</f>
        <v>Other</v>
      </c>
    </row>
    <row r="12719" hidden="1">
      <c r="A12719" s="40">
        <v>30981.0</v>
      </c>
      <c r="B12719" s="39">
        <f t="shared" si="1"/>
        <v>37</v>
      </c>
      <c r="C12719" s="39" t="str">
        <f>IFERROR(__xludf.DUMMYFUNCTION("IF(ISBETWEEN(B12719,60,69), ""Old"", IF(ISBETWEEN(B12719, 20, 29), ""Young"", ""Other""))"),"Other")</f>
        <v>Other</v>
      </c>
    </row>
    <row r="12720" hidden="1">
      <c r="A12720" s="40">
        <v>30982.0</v>
      </c>
      <c r="B12720" s="39">
        <f t="shared" si="1"/>
        <v>37</v>
      </c>
      <c r="C12720" s="39" t="str">
        <f>IFERROR(__xludf.DUMMYFUNCTION("IF(ISBETWEEN(B12720,60,69), ""Old"", IF(ISBETWEEN(B12720, 20, 29), ""Young"", ""Other""))"),"Other")</f>
        <v>Other</v>
      </c>
    </row>
    <row r="12721" hidden="1">
      <c r="A12721" s="40">
        <v>30983.0</v>
      </c>
      <c r="B12721" s="39">
        <f t="shared" si="1"/>
        <v>37</v>
      </c>
      <c r="C12721" s="39" t="str">
        <f>IFERROR(__xludf.DUMMYFUNCTION("IF(ISBETWEEN(B12721,60,69), ""Old"", IF(ISBETWEEN(B12721, 20, 29), ""Young"", ""Other""))"),"Other")</f>
        <v>Other</v>
      </c>
    </row>
    <row r="12722" hidden="1">
      <c r="A12722" s="40">
        <v>30984.0</v>
      </c>
      <c r="B12722" s="39">
        <f t="shared" si="1"/>
        <v>37</v>
      </c>
      <c r="C12722" s="39" t="str">
        <f>IFERROR(__xludf.DUMMYFUNCTION("IF(ISBETWEEN(B12722,60,69), ""Old"", IF(ISBETWEEN(B12722, 20, 29), ""Young"", ""Other""))"),"Other")</f>
        <v>Other</v>
      </c>
    </row>
    <row r="12723" hidden="1">
      <c r="A12723" s="40">
        <v>30985.0</v>
      </c>
      <c r="B12723" s="39">
        <f t="shared" si="1"/>
        <v>37</v>
      </c>
      <c r="C12723" s="39" t="str">
        <f>IFERROR(__xludf.DUMMYFUNCTION("IF(ISBETWEEN(B12723,60,69), ""Old"", IF(ISBETWEEN(B12723, 20, 29), ""Young"", ""Other""))"),"Other")</f>
        <v>Other</v>
      </c>
    </row>
    <row r="12724" hidden="1">
      <c r="A12724" s="40">
        <v>30986.0</v>
      </c>
      <c r="B12724" s="39">
        <f t="shared" si="1"/>
        <v>37</v>
      </c>
      <c r="C12724" s="39" t="str">
        <f>IFERROR(__xludf.DUMMYFUNCTION("IF(ISBETWEEN(B12724,60,69), ""Old"", IF(ISBETWEEN(B12724, 20, 29), ""Young"", ""Other""))"),"Other")</f>
        <v>Other</v>
      </c>
    </row>
    <row r="12725" hidden="1">
      <c r="A12725" s="40">
        <v>30987.0</v>
      </c>
      <c r="B12725" s="39">
        <f t="shared" si="1"/>
        <v>37</v>
      </c>
      <c r="C12725" s="39" t="str">
        <f>IFERROR(__xludf.DUMMYFUNCTION("IF(ISBETWEEN(B12725,60,69), ""Old"", IF(ISBETWEEN(B12725, 20, 29), ""Young"", ""Other""))"),"Other")</f>
        <v>Other</v>
      </c>
    </row>
    <row r="12726" hidden="1">
      <c r="A12726" s="40">
        <v>30988.0</v>
      </c>
      <c r="B12726" s="39">
        <f t="shared" si="1"/>
        <v>37</v>
      </c>
      <c r="C12726" s="39" t="str">
        <f>IFERROR(__xludf.DUMMYFUNCTION("IF(ISBETWEEN(B12726,60,69), ""Old"", IF(ISBETWEEN(B12726, 20, 29), ""Young"", ""Other""))"),"Other")</f>
        <v>Other</v>
      </c>
    </row>
    <row r="12727" hidden="1">
      <c r="A12727" s="40">
        <v>30989.0</v>
      </c>
      <c r="B12727" s="39">
        <f t="shared" si="1"/>
        <v>37</v>
      </c>
      <c r="C12727" s="39" t="str">
        <f>IFERROR(__xludf.DUMMYFUNCTION("IF(ISBETWEEN(B12727,60,69), ""Old"", IF(ISBETWEEN(B12727, 20, 29), ""Young"", ""Other""))"),"Other")</f>
        <v>Other</v>
      </c>
    </row>
    <row r="12728" hidden="1">
      <c r="A12728" s="40">
        <v>30990.0</v>
      </c>
      <c r="B12728" s="39">
        <f t="shared" si="1"/>
        <v>37</v>
      </c>
      <c r="C12728" s="39" t="str">
        <f>IFERROR(__xludf.DUMMYFUNCTION("IF(ISBETWEEN(B12728,60,69), ""Old"", IF(ISBETWEEN(B12728, 20, 29), ""Young"", ""Other""))"),"Other")</f>
        <v>Other</v>
      </c>
    </row>
    <row r="12729" hidden="1">
      <c r="A12729" s="40">
        <v>30991.0</v>
      </c>
      <c r="B12729" s="39">
        <f t="shared" si="1"/>
        <v>37</v>
      </c>
      <c r="C12729" s="39" t="str">
        <f>IFERROR(__xludf.DUMMYFUNCTION("IF(ISBETWEEN(B12729,60,69), ""Old"", IF(ISBETWEEN(B12729, 20, 29), ""Young"", ""Other""))"),"Other")</f>
        <v>Other</v>
      </c>
    </row>
    <row r="12730" hidden="1">
      <c r="A12730" s="40">
        <v>30992.0</v>
      </c>
      <c r="B12730" s="39">
        <f t="shared" si="1"/>
        <v>37</v>
      </c>
      <c r="C12730" s="39" t="str">
        <f>IFERROR(__xludf.DUMMYFUNCTION("IF(ISBETWEEN(B12730,60,69), ""Old"", IF(ISBETWEEN(B12730, 20, 29), ""Young"", ""Other""))"),"Other")</f>
        <v>Other</v>
      </c>
    </row>
    <row r="12731" hidden="1">
      <c r="A12731" s="40">
        <v>30993.0</v>
      </c>
      <c r="B12731" s="39">
        <f t="shared" si="1"/>
        <v>37</v>
      </c>
      <c r="C12731" s="39" t="str">
        <f>IFERROR(__xludf.DUMMYFUNCTION("IF(ISBETWEEN(B12731,60,69), ""Old"", IF(ISBETWEEN(B12731, 20, 29), ""Young"", ""Other""))"),"Other")</f>
        <v>Other</v>
      </c>
    </row>
    <row r="12732" hidden="1">
      <c r="A12732" s="40">
        <v>30994.0</v>
      </c>
      <c r="B12732" s="39">
        <f t="shared" si="1"/>
        <v>37</v>
      </c>
      <c r="C12732" s="39" t="str">
        <f>IFERROR(__xludf.DUMMYFUNCTION("IF(ISBETWEEN(B12732,60,69), ""Old"", IF(ISBETWEEN(B12732, 20, 29), ""Young"", ""Other""))"),"Other")</f>
        <v>Other</v>
      </c>
    </row>
    <row r="12733" hidden="1">
      <c r="A12733" s="40">
        <v>30995.0</v>
      </c>
      <c r="B12733" s="39">
        <f t="shared" si="1"/>
        <v>37</v>
      </c>
      <c r="C12733" s="39" t="str">
        <f>IFERROR(__xludf.DUMMYFUNCTION("IF(ISBETWEEN(B12733,60,69), ""Old"", IF(ISBETWEEN(B12733, 20, 29), ""Young"", ""Other""))"),"Other")</f>
        <v>Other</v>
      </c>
    </row>
    <row r="12734" hidden="1">
      <c r="A12734" s="40">
        <v>30996.0</v>
      </c>
      <c r="B12734" s="39">
        <f t="shared" si="1"/>
        <v>37</v>
      </c>
      <c r="C12734" s="39" t="str">
        <f>IFERROR(__xludf.DUMMYFUNCTION("IF(ISBETWEEN(B12734,60,69), ""Old"", IF(ISBETWEEN(B12734, 20, 29), ""Young"", ""Other""))"),"Other")</f>
        <v>Other</v>
      </c>
    </row>
    <row r="12735" hidden="1">
      <c r="A12735" s="40">
        <v>30997.0</v>
      </c>
      <c r="B12735" s="39">
        <f t="shared" si="1"/>
        <v>37</v>
      </c>
      <c r="C12735" s="39" t="str">
        <f>IFERROR(__xludf.DUMMYFUNCTION("IF(ISBETWEEN(B12735,60,69), ""Old"", IF(ISBETWEEN(B12735, 20, 29), ""Young"", ""Other""))"),"Other")</f>
        <v>Other</v>
      </c>
    </row>
    <row r="12736" hidden="1">
      <c r="A12736" s="40">
        <v>30998.0</v>
      </c>
      <c r="B12736" s="39">
        <f t="shared" si="1"/>
        <v>37</v>
      </c>
      <c r="C12736" s="39" t="str">
        <f>IFERROR(__xludf.DUMMYFUNCTION("IF(ISBETWEEN(B12736,60,69), ""Old"", IF(ISBETWEEN(B12736, 20, 29), ""Young"", ""Other""))"),"Other")</f>
        <v>Other</v>
      </c>
    </row>
    <row r="12737" hidden="1">
      <c r="A12737" s="40">
        <v>30999.0</v>
      </c>
      <c r="B12737" s="39">
        <f t="shared" si="1"/>
        <v>37</v>
      </c>
      <c r="C12737" s="39" t="str">
        <f>IFERROR(__xludf.DUMMYFUNCTION("IF(ISBETWEEN(B12737,60,69), ""Old"", IF(ISBETWEEN(B12737, 20, 29), ""Young"", ""Other""))"),"Other")</f>
        <v>Other</v>
      </c>
    </row>
    <row r="12738" hidden="1">
      <c r="A12738" s="40">
        <v>31000.0</v>
      </c>
      <c r="B12738" s="39">
        <f t="shared" si="1"/>
        <v>37</v>
      </c>
      <c r="C12738" s="39" t="str">
        <f>IFERROR(__xludf.DUMMYFUNCTION("IF(ISBETWEEN(B12738,60,69), ""Old"", IF(ISBETWEEN(B12738, 20, 29), ""Young"", ""Other""))"),"Other")</f>
        <v>Other</v>
      </c>
    </row>
    <row r="12739" hidden="1">
      <c r="A12739" s="40">
        <v>31001.0</v>
      </c>
      <c r="B12739" s="39">
        <f t="shared" si="1"/>
        <v>37</v>
      </c>
      <c r="C12739" s="39" t="str">
        <f>IFERROR(__xludf.DUMMYFUNCTION("IF(ISBETWEEN(B12739,60,69), ""Old"", IF(ISBETWEEN(B12739, 20, 29), ""Young"", ""Other""))"),"Other")</f>
        <v>Other</v>
      </c>
    </row>
    <row r="12740" hidden="1">
      <c r="A12740" s="40">
        <v>31002.0</v>
      </c>
      <c r="B12740" s="39">
        <f t="shared" si="1"/>
        <v>37</v>
      </c>
      <c r="C12740" s="39" t="str">
        <f>IFERROR(__xludf.DUMMYFUNCTION("IF(ISBETWEEN(B12740,60,69), ""Old"", IF(ISBETWEEN(B12740, 20, 29), ""Young"", ""Other""))"),"Other")</f>
        <v>Other</v>
      </c>
    </row>
    <row r="12741" hidden="1">
      <c r="A12741" s="40">
        <v>31003.0</v>
      </c>
      <c r="B12741" s="39">
        <f t="shared" si="1"/>
        <v>37</v>
      </c>
      <c r="C12741" s="39" t="str">
        <f>IFERROR(__xludf.DUMMYFUNCTION("IF(ISBETWEEN(B12741,60,69), ""Old"", IF(ISBETWEEN(B12741, 20, 29), ""Young"", ""Other""))"),"Other")</f>
        <v>Other</v>
      </c>
    </row>
    <row r="12742" hidden="1">
      <c r="A12742" s="40">
        <v>31004.0</v>
      </c>
      <c r="B12742" s="39">
        <f t="shared" si="1"/>
        <v>37</v>
      </c>
      <c r="C12742" s="39" t="str">
        <f>IFERROR(__xludf.DUMMYFUNCTION("IF(ISBETWEEN(B12742,60,69), ""Old"", IF(ISBETWEEN(B12742, 20, 29), ""Young"", ""Other""))"),"Other")</f>
        <v>Other</v>
      </c>
    </row>
    <row r="12743" hidden="1">
      <c r="A12743" s="40">
        <v>31005.0</v>
      </c>
      <c r="B12743" s="39">
        <f t="shared" si="1"/>
        <v>37</v>
      </c>
      <c r="C12743" s="39" t="str">
        <f>IFERROR(__xludf.DUMMYFUNCTION("IF(ISBETWEEN(B12743,60,69), ""Old"", IF(ISBETWEEN(B12743, 20, 29), ""Young"", ""Other""))"),"Other")</f>
        <v>Other</v>
      </c>
    </row>
    <row r="12744" hidden="1">
      <c r="A12744" s="40">
        <v>31006.0</v>
      </c>
      <c r="B12744" s="39">
        <f t="shared" si="1"/>
        <v>37</v>
      </c>
      <c r="C12744" s="39" t="str">
        <f>IFERROR(__xludf.DUMMYFUNCTION("IF(ISBETWEEN(B12744,60,69), ""Old"", IF(ISBETWEEN(B12744, 20, 29), ""Young"", ""Other""))"),"Other")</f>
        <v>Other</v>
      </c>
    </row>
    <row r="12745" hidden="1">
      <c r="A12745" s="40">
        <v>31007.0</v>
      </c>
      <c r="B12745" s="39">
        <f t="shared" si="1"/>
        <v>37</v>
      </c>
      <c r="C12745" s="39" t="str">
        <f>IFERROR(__xludf.DUMMYFUNCTION("IF(ISBETWEEN(B12745,60,69), ""Old"", IF(ISBETWEEN(B12745, 20, 29), ""Young"", ""Other""))"),"Other")</f>
        <v>Other</v>
      </c>
    </row>
    <row r="12746" hidden="1">
      <c r="A12746" s="40">
        <v>31008.0</v>
      </c>
      <c r="B12746" s="39">
        <f t="shared" si="1"/>
        <v>37</v>
      </c>
      <c r="C12746" s="39" t="str">
        <f>IFERROR(__xludf.DUMMYFUNCTION("IF(ISBETWEEN(B12746,60,69), ""Old"", IF(ISBETWEEN(B12746, 20, 29), ""Young"", ""Other""))"),"Other")</f>
        <v>Other</v>
      </c>
    </row>
    <row r="12747" hidden="1">
      <c r="A12747" s="40">
        <v>31009.0</v>
      </c>
      <c r="B12747" s="39">
        <f t="shared" si="1"/>
        <v>37</v>
      </c>
      <c r="C12747" s="39" t="str">
        <f>IFERROR(__xludf.DUMMYFUNCTION("IF(ISBETWEEN(B12747,60,69), ""Old"", IF(ISBETWEEN(B12747, 20, 29), ""Young"", ""Other""))"),"Other")</f>
        <v>Other</v>
      </c>
    </row>
    <row r="12748" hidden="1">
      <c r="A12748" s="40">
        <v>31010.0</v>
      </c>
      <c r="B12748" s="39">
        <f t="shared" si="1"/>
        <v>37</v>
      </c>
      <c r="C12748" s="39" t="str">
        <f>IFERROR(__xludf.DUMMYFUNCTION("IF(ISBETWEEN(B12748,60,69), ""Old"", IF(ISBETWEEN(B12748, 20, 29), ""Young"", ""Other""))"),"Other")</f>
        <v>Other</v>
      </c>
    </row>
    <row r="12749" hidden="1">
      <c r="A12749" s="40">
        <v>31011.0</v>
      </c>
      <c r="B12749" s="39">
        <f t="shared" si="1"/>
        <v>37</v>
      </c>
      <c r="C12749" s="39" t="str">
        <f>IFERROR(__xludf.DUMMYFUNCTION("IF(ISBETWEEN(B12749,60,69), ""Old"", IF(ISBETWEEN(B12749, 20, 29), ""Young"", ""Other""))"),"Other")</f>
        <v>Other</v>
      </c>
    </row>
    <row r="12750" hidden="1">
      <c r="A12750" s="40">
        <v>31012.0</v>
      </c>
      <c r="B12750" s="39">
        <f t="shared" si="1"/>
        <v>37</v>
      </c>
      <c r="C12750" s="39" t="str">
        <f>IFERROR(__xludf.DUMMYFUNCTION("IF(ISBETWEEN(B12750,60,69), ""Old"", IF(ISBETWEEN(B12750, 20, 29), ""Young"", ""Other""))"),"Other")</f>
        <v>Other</v>
      </c>
    </row>
    <row r="12751" hidden="1">
      <c r="A12751" s="40">
        <v>31013.0</v>
      </c>
      <c r="B12751" s="39">
        <f t="shared" si="1"/>
        <v>37</v>
      </c>
      <c r="C12751" s="39" t="str">
        <f>IFERROR(__xludf.DUMMYFUNCTION("IF(ISBETWEEN(B12751,60,69), ""Old"", IF(ISBETWEEN(B12751, 20, 29), ""Young"", ""Other""))"),"Other")</f>
        <v>Other</v>
      </c>
    </row>
    <row r="12752" hidden="1">
      <c r="A12752" s="40">
        <v>31014.0</v>
      </c>
      <c r="B12752" s="39">
        <f t="shared" si="1"/>
        <v>37</v>
      </c>
      <c r="C12752" s="39" t="str">
        <f>IFERROR(__xludf.DUMMYFUNCTION("IF(ISBETWEEN(B12752,60,69), ""Old"", IF(ISBETWEEN(B12752, 20, 29), ""Young"", ""Other""))"),"Other")</f>
        <v>Other</v>
      </c>
    </row>
    <row r="12753" hidden="1">
      <c r="A12753" s="40">
        <v>31015.0</v>
      </c>
      <c r="B12753" s="39">
        <f t="shared" si="1"/>
        <v>37</v>
      </c>
      <c r="C12753" s="39" t="str">
        <f>IFERROR(__xludf.DUMMYFUNCTION("IF(ISBETWEEN(B12753,60,69), ""Old"", IF(ISBETWEEN(B12753, 20, 29), ""Young"", ""Other""))"),"Other")</f>
        <v>Other</v>
      </c>
    </row>
    <row r="12754" hidden="1">
      <c r="A12754" s="40">
        <v>31016.0</v>
      </c>
      <c r="B12754" s="39">
        <f t="shared" si="1"/>
        <v>37</v>
      </c>
      <c r="C12754" s="39" t="str">
        <f>IFERROR(__xludf.DUMMYFUNCTION("IF(ISBETWEEN(B12754,60,69), ""Old"", IF(ISBETWEEN(B12754, 20, 29), ""Young"", ""Other""))"),"Other")</f>
        <v>Other</v>
      </c>
    </row>
    <row r="12755" hidden="1">
      <c r="A12755" s="40">
        <v>31017.0</v>
      </c>
      <c r="B12755" s="39">
        <f t="shared" si="1"/>
        <v>37</v>
      </c>
      <c r="C12755" s="39" t="str">
        <f>IFERROR(__xludf.DUMMYFUNCTION("IF(ISBETWEEN(B12755,60,69), ""Old"", IF(ISBETWEEN(B12755, 20, 29), ""Young"", ""Other""))"),"Other")</f>
        <v>Other</v>
      </c>
    </row>
    <row r="12756" hidden="1">
      <c r="A12756" s="40">
        <v>31018.0</v>
      </c>
      <c r="B12756" s="39">
        <f t="shared" si="1"/>
        <v>37</v>
      </c>
      <c r="C12756" s="39" t="str">
        <f>IFERROR(__xludf.DUMMYFUNCTION("IF(ISBETWEEN(B12756,60,69), ""Old"", IF(ISBETWEEN(B12756, 20, 29), ""Young"", ""Other""))"),"Other")</f>
        <v>Other</v>
      </c>
    </row>
    <row r="12757" hidden="1">
      <c r="A12757" s="40">
        <v>31019.0</v>
      </c>
      <c r="B12757" s="39">
        <f t="shared" si="1"/>
        <v>37</v>
      </c>
      <c r="C12757" s="39" t="str">
        <f>IFERROR(__xludf.DUMMYFUNCTION("IF(ISBETWEEN(B12757,60,69), ""Old"", IF(ISBETWEEN(B12757, 20, 29), ""Young"", ""Other""))"),"Other")</f>
        <v>Other</v>
      </c>
    </row>
    <row r="12758" hidden="1">
      <c r="A12758" s="40">
        <v>31020.0</v>
      </c>
      <c r="B12758" s="39">
        <f t="shared" si="1"/>
        <v>37</v>
      </c>
      <c r="C12758" s="39" t="str">
        <f>IFERROR(__xludf.DUMMYFUNCTION("IF(ISBETWEEN(B12758,60,69), ""Old"", IF(ISBETWEEN(B12758, 20, 29), ""Young"", ""Other""))"),"Other")</f>
        <v>Other</v>
      </c>
    </row>
    <row r="12759" hidden="1">
      <c r="A12759" s="40">
        <v>31021.0</v>
      </c>
      <c r="B12759" s="39">
        <f t="shared" si="1"/>
        <v>37</v>
      </c>
      <c r="C12759" s="39" t="str">
        <f>IFERROR(__xludf.DUMMYFUNCTION("IF(ISBETWEEN(B12759,60,69), ""Old"", IF(ISBETWEEN(B12759, 20, 29), ""Young"", ""Other""))"),"Other")</f>
        <v>Other</v>
      </c>
    </row>
    <row r="12760" hidden="1">
      <c r="A12760" s="40">
        <v>31022.0</v>
      </c>
      <c r="B12760" s="39">
        <f t="shared" si="1"/>
        <v>37</v>
      </c>
      <c r="C12760" s="39" t="str">
        <f>IFERROR(__xludf.DUMMYFUNCTION("IF(ISBETWEEN(B12760,60,69), ""Old"", IF(ISBETWEEN(B12760, 20, 29), ""Young"", ""Other""))"),"Other")</f>
        <v>Other</v>
      </c>
    </row>
    <row r="12761" hidden="1">
      <c r="A12761" s="40">
        <v>31023.0</v>
      </c>
      <c r="B12761" s="39">
        <f t="shared" si="1"/>
        <v>37</v>
      </c>
      <c r="C12761" s="39" t="str">
        <f>IFERROR(__xludf.DUMMYFUNCTION("IF(ISBETWEEN(B12761,60,69), ""Old"", IF(ISBETWEEN(B12761, 20, 29), ""Young"", ""Other""))"),"Other")</f>
        <v>Other</v>
      </c>
    </row>
    <row r="12762" hidden="1">
      <c r="A12762" s="40">
        <v>31024.0</v>
      </c>
      <c r="B12762" s="39">
        <f t="shared" si="1"/>
        <v>37</v>
      </c>
      <c r="C12762" s="39" t="str">
        <f>IFERROR(__xludf.DUMMYFUNCTION("IF(ISBETWEEN(B12762,60,69), ""Old"", IF(ISBETWEEN(B12762, 20, 29), ""Young"", ""Other""))"),"Other")</f>
        <v>Other</v>
      </c>
    </row>
    <row r="12763" hidden="1">
      <c r="A12763" s="40">
        <v>31025.0</v>
      </c>
      <c r="B12763" s="39">
        <f t="shared" si="1"/>
        <v>37</v>
      </c>
      <c r="C12763" s="39" t="str">
        <f>IFERROR(__xludf.DUMMYFUNCTION("IF(ISBETWEEN(B12763,60,69), ""Old"", IF(ISBETWEEN(B12763, 20, 29), ""Young"", ""Other""))"),"Other")</f>
        <v>Other</v>
      </c>
    </row>
    <row r="12764" hidden="1">
      <c r="A12764" s="40">
        <v>31026.0</v>
      </c>
      <c r="B12764" s="39">
        <f t="shared" si="1"/>
        <v>37</v>
      </c>
      <c r="C12764" s="39" t="str">
        <f>IFERROR(__xludf.DUMMYFUNCTION("IF(ISBETWEEN(B12764,60,69), ""Old"", IF(ISBETWEEN(B12764, 20, 29), ""Young"", ""Other""))"),"Other")</f>
        <v>Other</v>
      </c>
    </row>
    <row r="12765" hidden="1">
      <c r="A12765" s="40">
        <v>31027.0</v>
      </c>
      <c r="B12765" s="39">
        <f t="shared" si="1"/>
        <v>37</v>
      </c>
      <c r="C12765" s="39" t="str">
        <f>IFERROR(__xludf.DUMMYFUNCTION("IF(ISBETWEEN(B12765,60,69), ""Old"", IF(ISBETWEEN(B12765, 20, 29), ""Young"", ""Other""))"),"Other")</f>
        <v>Other</v>
      </c>
    </row>
    <row r="12766" hidden="1">
      <c r="A12766" s="40">
        <v>31028.0</v>
      </c>
      <c r="B12766" s="39">
        <f t="shared" si="1"/>
        <v>37</v>
      </c>
      <c r="C12766" s="39" t="str">
        <f>IFERROR(__xludf.DUMMYFUNCTION("IF(ISBETWEEN(B12766,60,69), ""Old"", IF(ISBETWEEN(B12766, 20, 29), ""Young"", ""Other""))"),"Other")</f>
        <v>Other</v>
      </c>
    </row>
    <row r="12767" hidden="1">
      <c r="A12767" s="40">
        <v>31029.0</v>
      </c>
      <c r="B12767" s="39">
        <f t="shared" si="1"/>
        <v>37</v>
      </c>
      <c r="C12767" s="39" t="str">
        <f>IFERROR(__xludf.DUMMYFUNCTION("IF(ISBETWEEN(B12767,60,69), ""Old"", IF(ISBETWEEN(B12767, 20, 29), ""Young"", ""Other""))"),"Other")</f>
        <v>Other</v>
      </c>
    </row>
    <row r="12768" hidden="1">
      <c r="A12768" s="40">
        <v>31030.0</v>
      </c>
      <c r="B12768" s="39">
        <f t="shared" si="1"/>
        <v>37</v>
      </c>
      <c r="C12768" s="39" t="str">
        <f>IFERROR(__xludf.DUMMYFUNCTION("IF(ISBETWEEN(B12768,60,69), ""Old"", IF(ISBETWEEN(B12768, 20, 29), ""Young"", ""Other""))"),"Other")</f>
        <v>Other</v>
      </c>
    </row>
    <row r="12769" hidden="1">
      <c r="A12769" s="40">
        <v>31031.0</v>
      </c>
      <c r="B12769" s="39">
        <f t="shared" si="1"/>
        <v>37</v>
      </c>
      <c r="C12769" s="39" t="str">
        <f>IFERROR(__xludf.DUMMYFUNCTION("IF(ISBETWEEN(B12769,60,69), ""Old"", IF(ISBETWEEN(B12769, 20, 29), ""Young"", ""Other""))"),"Other")</f>
        <v>Other</v>
      </c>
    </row>
    <row r="12770" hidden="1">
      <c r="A12770" s="40">
        <v>31032.0</v>
      </c>
      <c r="B12770" s="39">
        <f t="shared" si="1"/>
        <v>37</v>
      </c>
      <c r="C12770" s="39" t="str">
        <f>IFERROR(__xludf.DUMMYFUNCTION("IF(ISBETWEEN(B12770,60,69), ""Old"", IF(ISBETWEEN(B12770, 20, 29), ""Young"", ""Other""))"),"Other")</f>
        <v>Other</v>
      </c>
    </row>
    <row r="12771" hidden="1">
      <c r="A12771" s="40">
        <v>31033.0</v>
      </c>
      <c r="B12771" s="39">
        <f t="shared" si="1"/>
        <v>37</v>
      </c>
      <c r="C12771" s="39" t="str">
        <f>IFERROR(__xludf.DUMMYFUNCTION("IF(ISBETWEEN(B12771,60,69), ""Old"", IF(ISBETWEEN(B12771, 20, 29), ""Young"", ""Other""))"),"Other")</f>
        <v>Other</v>
      </c>
    </row>
    <row r="12772" hidden="1">
      <c r="A12772" s="40">
        <v>31034.0</v>
      </c>
      <c r="B12772" s="39">
        <f t="shared" si="1"/>
        <v>37</v>
      </c>
      <c r="C12772" s="39" t="str">
        <f>IFERROR(__xludf.DUMMYFUNCTION("IF(ISBETWEEN(B12772,60,69), ""Old"", IF(ISBETWEEN(B12772, 20, 29), ""Young"", ""Other""))"),"Other")</f>
        <v>Other</v>
      </c>
    </row>
    <row r="12773" hidden="1">
      <c r="A12773" s="40">
        <v>31035.0</v>
      </c>
      <c r="B12773" s="39">
        <f t="shared" si="1"/>
        <v>37</v>
      </c>
      <c r="C12773" s="39" t="str">
        <f>IFERROR(__xludf.DUMMYFUNCTION("IF(ISBETWEEN(B12773,60,69), ""Old"", IF(ISBETWEEN(B12773, 20, 29), ""Young"", ""Other""))"),"Other")</f>
        <v>Other</v>
      </c>
    </row>
    <row r="12774" hidden="1">
      <c r="A12774" s="40">
        <v>31036.0</v>
      </c>
      <c r="B12774" s="39">
        <f t="shared" si="1"/>
        <v>37</v>
      </c>
      <c r="C12774" s="39" t="str">
        <f>IFERROR(__xludf.DUMMYFUNCTION("IF(ISBETWEEN(B12774,60,69), ""Old"", IF(ISBETWEEN(B12774, 20, 29), ""Young"", ""Other""))"),"Other")</f>
        <v>Other</v>
      </c>
    </row>
    <row r="12775" hidden="1">
      <c r="A12775" s="40">
        <v>31037.0</v>
      </c>
      <c r="B12775" s="39">
        <f t="shared" si="1"/>
        <v>37</v>
      </c>
      <c r="C12775" s="39" t="str">
        <f>IFERROR(__xludf.DUMMYFUNCTION("IF(ISBETWEEN(B12775,60,69), ""Old"", IF(ISBETWEEN(B12775, 20, 29), ""Young"", ""Other""))"),"Other")</f>
        <v>Other</v>
      </c>
    </row>
    <row r="12776" hidden="1">
      <c r="A12776" s="40">
        <v>31038.0</v>
      </c>
      <c r="B12776" s="39">
        <f t="shared" si="1"/>
        <v>37</v>
      </c>
      <c r="C12776" s="39" t="str">
        <f>IFERROR(__xludf.DUMMYFUNCTION("IF(ISBETWEEN(B12776,60,69), ""Old"", IF(ISBETWEEN(B12776, 20, 29), ""Young"", ""Other""))"),"Other")</f>
        <v>Other</v>
      </c>
    </row>
    <row r="12777" hidden="1">
      <c r="A12777" s="40">
        <v>31039.0</v>
      </c>
      <c r="B12777" s="39">
        <f t="shared" si="1"/>
        <v>37</v>
      </c>
      <c r="C12777" s="39" t="str">
        <f>IFERROR(__xludf.DUMMYFUNCTION("IF(ISBETWEEN(B12777,60,69), ""Old"", IF(ISBETWEEN(B12777, 20, 29), ""Young"", ""Other""))"),"Other")</f>
        <v>Other</v>
      </c>
    </row>
    <row r="12778" hidden="1">
      <c r="A12778" s="40">
        <v>31040.0</v>
      </c>
      <c r="B12778" s="39">
        <f t="shared" si="1"/>
        <v>37</v>
      </c>
      <c r="C12778" s="39" t="str">
        <f>IFERROR(__xludf.DUMMYFUNCTION("IF(ISBETWEEN(B12778,60,69), ""Old"", IF(ISBETWEEN(B12778, 20, 29), ""Young"", ""Other""))"),"Other")</f>
        <v>Other</v>
      </c>
    </row>
    <row r="12779" hidden="1">
      <c r="A12779" s="40">
        <v>31041.0</v>
      </c>
      <c r="B12779" s="39">
        <f t="shared" si="1"/>
        <v>37</v>
      </c>
      <c r="C12779" s="39" t="str">
        <f>IFERROR(__xludf.DUMMYFUNCTION("IF(ISBETWEEN(B12779,60,69), ""Old"", IF(ISBETWEEN(B12779, 20, 29), ""Young"", ""Other""))"),"Other")</f>
        <v>Other</v>
      </c>
    </row>
    <row r="12780" hidden="1">
      <c r="A12780" s="40">
        <v>31042.0</v>
      </c>
      <c r="B12780" s="39">
        <f t="shared" si="1"/>
        <v>37</v>
      </c>
      <c r="C12780" s="39" t="str">
        <f>IFERROR(__xludf.DUMMYFUNCTION("IF(ISBETWEEN(B12780,60,69), ""Old"", IF(ISBETWEEN(B12780, 20, 29), ""Young"", ""Other""))"),"Other")</f>
        <v>Other</v>
      </c>
    </row>
    <row r="12781" hidden="1">
      <c r="A12781" s="40">
        <v>31043.0</v>
      </c>
      <c r="B12781" s="39">
        <f t="shared" si="1"/>
        <v>37</v>
      </c>
      <c r="C12781" s="39" t="str">
        <f>IFERROR(__xludf.DUMMYFUNCTION("IF(ISBETWEEN(B12781,60,69), ""Old"", IF(ISBETWEEN(B12781, 20, 29), ""Young"", ""Other""))"),"Other")</f>
        <v>Other</v>
      </c>
    </row>
    <row r="12782" hidden="1">
      <c r="A12782" s="40">
        <v>31044.0</v>
      </c>
      <c r="B12782" s="39">
        <f t="shared" si="1"/>
        <v>37</v>
      </c>
      <c r="C12782" s="39" t="str">
        <f>IFERROR(__xludf.DUMMYFUNCTION("IF(ISBETWEEN(B12782,60,69), ""Old"", IF(ISBETWEEN(B12782, 20, 29), ""Young"", ""Other""))"),"Other")</f>
        <v>Other</v>
      </c>
    </row>
    <row r="12783" hidden="1">
      <c r="A12783" s="40">
        <v>31045.0</v>
      </c>
      <c r="B12783" s="39">
        <f t="shared" si="1"/>
        <v>37</v>
      </c>
      <c r="C12783" s="39" t="str">
        <f>IFERROR(__xludf.DUMMYFUNCTION("IF(ISBETWEEN(B12783,60,69), ""Old"", IF(ISBETWEEN(B12783, 20, 29), ""Young"", ""Other""))"),"Other")</f>
        <v>Other</v>
      </c>
    </row>
    <row r="12784" hidden="1">
      <c r="A12784" s="40">
        <v>31046.0</v>
      </c>
      <c r="B12784" s="39">
        <f t="shared" si="1"/>
        <v>37</v>
      </c>
      <c r="C12784" s="39" t="str">
        <f>IFERROR(__xludf.DUMMYFUNCTION("IF(ISBETWEEN(B12784,60,69), ""Old"", IF(ISBETWEEN(B12784, 20, 29), ""Young"", ""Other""))"),"Other")</f>
        <v>Other</v>
      </c>
    </row>
    <row r="12785" hidden="1">
      <c r="A12785" s="40">
        <v>31047.0</v>
      </c>
      <c r="B12785" s="39">
        <f t="shared" si="1"/>
        <v>37</v>
      </c>
      <c r="C12785" s="39" t="str">
        <f>IFERROR(__xludf.DUMMYFUNCTION("IF(ISBETWEEN(B12785,60,69), ""Old"", IF(ISBETWEEN(B12785, 20, 29), ""Young"", ""Other""))"),"Other")</f>
        <v>Other</v>
      </c>
    </row>
    <row r="12786" hidden="1">
      <c r="A12786" s="40">
        <v>31048.0</v>
      </c>
      <c r="B12786" s="39">
        <f t="shared" si="1"/>
        <v>37</v>
      </c>
      <c r="C12786" s="39" t="str">
        <f>IFERROR(__xludf.DUMMYFUNCTION("IF(ISBETWEEN(B12786,60,69), ""Old"", IF(ISBETWEEN(B12786, 20, 29), ""Young"", ""Other""))"),"Other")</f>
        <v>Other</v>
      </c>
    </row>
    <row r="12787" hidden="1">
      <c r="A12787" s="40">
        <v>31049.0</v>
      </c>
      <c r="B12787" s="39">
        <f t="shared" si="1"/>
        <v>36</v>
      </c>
      <c r="C12787" s="39" t="str">
        <f>IFERROR(__xludf.DUMMYFUNCTION("IF(ISBETWEEN(B12787,60,69), ""Old"", IF(ISBETWEEN(B12787, 20, 29), ""Young"", ""Other""))"),"Other")</f>
        <v>Other</v>
      </c>
    </row>
    <row r="12788" hidden="1">
      <c r="A12788" s="40">
        <v>31050.0</v>
      </c>
      <c r="B12788" s="39">
        <f t="shared" si="1"/>
        <v>36</v>
      </c>
      <c r="C12788" s="39" t="str">
        <f>IFERROR(__xludf.DUMMYFUNCTION("IF(ISBETWEEN(B12788,60,69), ""Old"", IF(ISBETWEEN(B12788, 20, 29), ""Young"", ""Other""))"),"Other")</f>
        <v>Other</v>
      </c>
    </row>
    <row r="12789" hidden="1">
      <c r="A12789" s="40">
        <v>31051.0</v>
      </c>
      <c r="B12789" s="39">
        <f t="shared" si="1"/>
        <v>36</v>
      </c>
      <c r="C12789" s="39" t="str">
        <f>IFERROR(__xludf.DUMMYFUNCTION("IF(ISBETWEEN(B12789,60,69), ""Old"", IF(ISBETWEEN(B12789, 20, 29), ""Young"", ""Other""))"),"Other")</f>
        <v>Other</v>
      </c>
    </row>
    <row r="12790" hidden="1">
      <c r="A12790" s="40">
        <v>31052.0</v>
      </c>
      <c r="B12790" s="39">
        <f t="shared" si="1"/>
        <v>36</v>
      </c>
      <c r="C12790" s="39" t="str">
        <f>IFERROR(__xludf.DUMMYFUNCTION("IF(ISBETWEEN(B12790,60,69), ""Old"", IF(ISBETWEEN(B12790, 20, 29), ""Young"", ""Other""))"),"Other")</f>
        <v>Other</v>
      </c>
    </row>
    <row r="12791" hidden="1">
      <c r="A12791" s="40">
        <v>31053.0</v>
      </c>
      <c r="B12791" s="39">
        <f t="shared" si="1"/>
        <v>36</v>
      </c>
      <c r="C12791" s="39" t="str">
        <f>IFERROR(__xludf.DUMMYFUNCTION("IF(ISBETWEEN(B12791,60,69), ""Old"", IF(ISBETWEEN(B12791, 20, 29), ""Young"", ""Other""))"),"Other")</f>
        <v>Other</v>
      </c>
    </row>
    <row r="12792" hidden="1">
      <c r="A12792" s="40">
        <v>31054.0</v>
      </c>
      <c r="B12792" s="39">
        <f t="shared" si="1"/>
        <v>36</v>
      </c>
      <c r="C12792" s="39" t="str">
        <f>IFERROR(__xludf.DUMMYFUNCTION("IF(ISBETWEEN(B12792,60,69), ""Old"", IF(ISBETWEEN(B12792, 20, 29), ""Young"", ""Other""))"),"Other")</f>
        <v>Other</v>
      </c>
    </row>
    <row r="12793" hidden="1">
      <c r="A12793" s="40">
        <v>31055.0</v>
      </c>
      <c r="B12793" s="39">
        <f t="shared" si="1"/>
        <v>36</v>
      </c>
      <c r="C12793" s="39" t="str">
        <f>IFERROR(__xludf.DUMMYFUNCTION("IF(ISBETWEEN(B12793,60,69), ""Old"", IF(ISBETWEEN(B12793, 20, 29), ""Young"", ""Other""))"),"Other")</f>
        <v>Other</v>
      </c>
    </row>
    <row r="12794" hidden="1">
      <c r="A12794" s="40">
        <v>31056.0</v>
      </c>
      <c r="B12794" s="39">
        <f t="shared" si="1"/>
        <v>36</v>
      </c>
      <c r="C12794" s="39" t="str">
        <f>IFERROR(__xludf.DUMMYFUNCTION("IF(ISBETWEEN(B12794,60,69), ""Old"", IF(ISBETWEEN(B12794, 20, 29), ""Young"", ""Other""))"),"Other")</f>
        <v>Other</v>
      </c>
    </row>
    <row r="12795" hidden="1">
      <c r="A12795" s="40">
        <v>31057.0</v>
      </c>
      <c r="B12795" s="39">
        <f t="shared" si="1"/>
        <v>36</v>
      </c>
      <c r="C12795" s="39" t="str">
        <f>IFERROR(__xludf.DUMMYFUNCTION("IF(ISBETWEEN(B12795,60,69), ""Old"", IF(ISBETWEEN(B12795, 20, 29), ""Young"", ""Other""))"),"Other")</f>
        <v>Other</v>
      </c>
    </row>
    <row r="12796" hidden="1">
      <c r="A12796" s="40">
        <v>31058.0</v>
      </c>
      <c r="B12796" s="39">
        <f t="shared" si="1"/>
        <v>36</v>
      </c>
      <c r="C12796" s="39" t="str">
        <f>IFERROR(__xludf.DUMMYFUNCTION("IF(ISBETWEEN(B12796,60,69), ""Old"", IF(ISBETWEEN(B12796, 20, 29), ""Young"", ""Other""))"),"Other")</f>
        <v>Other</v>
      </c>
    </row>
    <row r="12797" hidden="1">
      <c r="A12797" s="40">
        <v>31059.0</v>
      </c>
      <c r="B12797" s="39">
        <f t="shared" si="1"/>
        <v>36</v>
      </c>
      <c r="C12797" s="39" t="str">
        <f>IFERROR(__xludf.DUMMYFUNCTION("IF(ISBETWEEN(B12797,60,69), ""Old"", IF(ISBETWEEN(B12797, 20, 29), ""Young"", ""Other""))"),"Other")</f>
        <v>Other</v>
      </c>
    </row>
    <row r="12798" hidden="1">
      <c r="A12798" s="40">
        <v>31060.0</v>
      </c>
      <c r="B12798" s="39">
        <f t="shared" si="1"/>
        <v>36</v>
      </c>
      <c r="C12798" s="39" t="str">
        <f>IFERROR(__xludf.DUMMYFUNCTION("IF(ISBETWEEN(B12798,60,69), ""Old"", IF(ISBETWEEN(B12798, 20, 29), ""Young"", ""Other""))"),"Other")</f>
        <v>Other</v>
      </c>
    </row>
    <row r="12799" hidden="1">
      <c r="A12799" s="40">
        <v>31061.0</v>
      </c>
      <c r="B12799" s="39">
        <f t="shared" si="1"/>
        <v>36</v>
      </c>
      <c r="C12799" s="39" t="str">
        <f>IFERROR(__xludf.DUMMYFUNCTION("IF(ISBETWEEN(B12799,60,69), ""Old"", IF(ISBETWEEN(B12799, 20, 29), ""Young"", ""Other""))"),"Other")</f>
        <v>Other</v>
      </c>
    </row>
    <row r="12800" hidden="1">
      <c r="A12800" s="40">
        <v>31062.0</v>
      </c>
      <c r="B12800" s="39">
        <f t="shared" si="1"/>
        <v>36</v>
      </c>
      <c r="C12800" s="39" t="str">
        <f>IFERROR(__xludf.DUMMYFUNCTION("IF(ISBETWEEN(B12800,60,69), ""Old"", IF(ISBETWEEN(B12800, 20, 29), ""Young"", ""Other""))"),"Other")</f>
        <v>Other</v>
      </c>
    </row>
    <row r="12801" hidden="1">
      <c r="A12801" s="40">
        <v>31063.0</v>
      </c>
      <c r="B12801" s="39">
        <f t="shared" si="1"/>
        <v>36</v>
      </c>
      <c r="C12801" s="39" t="str">
        <f>IFERROR(__xludf.DUMMYFUNCTION("IF(ISBETWEEN(B12801,60,69), ""Old"", IF(ISBETWEEN(B12801, 20, 29), ""Young"", ""Other""))"),"Other")</f>
        <v>Other</v>
      </c>
    </row>
    <row r="12802" hidden="1">
      <c r="A12802" s="40">
        <v>31064.0</v>
      </c>
      <c r="B12802" s="39">
        <f t="shared" si="1"/>
        <v>36</v>
      </c>
      <c r="C12802" s="39" t="str">
        <f>IFERROR(__xludf.DUMMYFUNCTION("IF(ISBETWEEN(B12802,60,69), ""Old"", IF(ISBETWEEN(B12802, 20, 29), ""Young"", ""Other""))"),"Other")</f>
        <v>Other</v>
      </c>
    </row>
    <row r="12803" hidden="1">
      <c r="A12803" s="40">
        <v>31065.0</v>
      </c>
      <c r="B12803" s="39">
        <f t="shared" si="1"/>
        <v>36</v>
      </c>
      <c r="C12803" s="39" t="str">
        <f>IFERROR(__xludf.DUMMYFUNCTION("IF(ISBETWEEN(B12803,60,69), ""Old"", IF(ISBETWEEN(B12803, 20, 29), ""Young"", ""Other""))"),"Other")</f>
        <v>Other</v>
      </c>
    </row>
    <row r="12804" hidden="1">
      <c r="A12804" s="40">
        <v>31066.0</v>
      </c>
      <c r="B12804" s="39">
        <f t="shared" si="1"/>
        <v>36</v>
      </c>
      <c r="C12804" s="39" t="str">
        <f>IFERROR(__xludf.DUMMYFUNCTION("IF(ISBETWEEN(B12804,60,69), ""Old"", IF(ISBETWEEN(B12804, 20, 29), ""Young"", ""Other""))"),"Other")</f>
        <v>Other</v>
      </c>
    </row>
    <row r="12805" hidden="1">
      <c r="A12805" s="40">
        <v>31067.0</v>
      </c>
      <c r="B12805" s="39">
        <f t="shared" si="1"/>
        <v>36</v>
      </c>
      <c r="C12805" s="39" t="str">
        <f>IFERROR(__xludf.DUMMYFUNCTION("IF(ISBETWEEN(B12805,60,69), ""Old"", IF(ISBETWEEN(B12805, 20, 29), ""Young"", ""Other""))"),"Other")</f>
        <v>Other</v>
      </c>
    </row>
    <row r="12806" hidden="1">
      <c r="A12806" s="40">
        <v>31068.0</v>
      </c>
      <c r="B12806" s="39">
        <f t="shared" si="1"/>
        <v>36</v>
      </c>
      <c r="C12806" s="39" t="str">
        <f>IFERROR(__xludf.DUMMYFUNCTION("IF(ISBETWEEN(B12806,60,69), ""Old"", IF(ISBETWEEN(B12806, 20, 29), ""Young"", ""Other""))"),"Other")</f>
        <v>Other</v>
      </c>
    </row>
    <row r="12807" hidden="1">
      <c r="A12807" s="40">
        <v>31069.0</v>
      </c>
      <c r="B12807" s="39">
        <f t="shared" si="1"/>
        <v>36</v>
      </c>
      <c r="C12807" s="39" t="str">
        <f>IFERROR(__xludf.DUMMYFUNCTION("IF(ISBETWEEN(B12807,60,69), ""Old"", IF(ISBETWEEN(B12807, 20, 29), ""Young"", ""Other""))"),"Other")</f>
        <v>Other</v>
      </c>
    </row>
    <row r="12808" hidden="1">
      <c r="A12808" s="40">
        <v>31070.0</v>
      </c>
      <c r="B12808" s="39">
        <f t="shared" si="1"/>
        <v>36</v>
      </c>
      <c r="C12808" s="39" t="str">
        <f>IFERROR(__xludf.DUMMYFUNCTION("IF(ISBETWEEN(B12808,60,69), ""Old"", IF(ISBETWEEN(B12808, 20, 29), ""Young"", ""Other""))"),"Other")</f>
        <v>Other</v>
      </c>
    </row>
    <row r="12809" hidden="1">
      <c r="A12809" s="40">
        <v>31071.0</v>
      </c>
      <c r="B12809" s="39">
        <f t="shared" si="1"/>
        <v>36</v>
      </c>
      <c r="C12809" s="39" t="str">
        <f>IFERROR(__xludf.DUMMYFUNCTION("IF(ISBETWEEN(B12809,60,69), ""Old"", IF(ISBETWEEN(B12809, 20, 29), ""Young"", ""Other""))"),"Other")</f>
        <v>Other</v>
      </c>
    </row>
    <row r="12810" hidden="1">
      <c r="A12810" s="40">
        <v>31072.0</v>
      </c>
      <c r="B12810" s="39">
        <f t="shared" si="1"/>
        <v>36</v>
      </c>
      <c r="C12810" s="39" t="str">
        <f>IFERROR(__xludf.DUMMYFUNCTION("IF(ISBETWEEN(B12810,60,69), ""Old"", IF(ISBETWEEN(B12810, 20, 29), ""Young"", ""Other""))"),"Other")</f>
        <v>Other</v>
      </c>
    </row>
    <row r="12811" hidden="1">
      <c r="A12811" s="40">
        <v>31073.0</v>
      </c>
      <c r="B12811" s="39">
        <f t="shared" si="1"/>
        <v>36</v>
      </c>
      <c r="C12811" s="39" t="str">
        <f>IFERROR(__xludf.DUMMYFUNCTION("IF(ISBETWEEN(B12811,60,69), ""Old"", IF(ISBETWEEN(B12811, 20, 29), ""Young"", ""Other""))"),"Other")</f>
        <v>Other</v>
      </c>
    </row>
    <row r="12812" hidden="1">
      <c r="A12812" s="40">
        <v>31074.0</v>
      </c>
      <c r="B12812" s="39">
        <f t="shared" si="1"/>
        <v>36</v>
      </c>
      <c r="C12812" s="39" t="str">
        <f>IFERROR(__xludf.DUMMYFUNCTION("IF(ISBETWEEN(B12812,60,69), ""Old"", IF(ISBETWEEN(B12812, 20, 29), ""Young"", ""Other""))"),"Other")</f>
        <v>Other</v>
      </c>
    </row>
    <row r="12813" hidden="1">
      <c r="A12813" s="40">
        <v>31075.0</v>
      </c>
      <c r="B12813" s="39">
        <f t="shared" si="1"/>
        <v>36</v>
      </c>
      <c r="C12813" s="39" t="str">
        <f>IFERROR(__xludf.DUMMYFUNCTION("IF(ISBETWEEN(B12813,60,69), ""Old"", IF(ISBETWEEN(B12813, 20, 29), ""Young"", ""Other""))"),"Other")</f>
        <v>Other</v>
      </c>
    </row>
    <row r="12814" hidden="1">
      <c r="A12814" s="40">
        <v>31076.0</v>
      </c>
      <c r="B12814" s="39">
        <f t="shared" si="1"/>
        <v>36</v>
      </c>
      <c r="C12814" s="39" t="str">
        <f>IFERROR(__xludf.DUMMYFUNCTION("IF(ISBETWEEN(B12814,60,69), ""Old"", IF(ISBETWEEN(B12814, 20, 29), ""Young"", ""Other""))"),"Other")</f>
        <v>Other</v>
      </c>
    </row>
    <row r="12815" hidden="1">
      <c r="A12815" s="40">
        <v>31077.0</v>
      </c>
      <c r="B12815" s="39">
        <f t="shared" si="1"/>
        <v>36</v>
      </c>
      <c r="C12815" s="39" t="str">
        <f>IFERROR(__xludf.DUMMYFUNCTION("IF(ISBETWEEN(B12815,60,69), ""Old"", IF(ISBETWEEN(B12815, 20, 29), ""Young"", ""Other""))"),"Other")</f>
        <v>Other</v>
      </c>
    </row>
    <row r="12816" hidden="1">
      <c r="A12816" s="40">
        <v>31078.0</v>
      </c>
      <c r="B12816" s="39">
        <f t="shared" si="1"/>
        <v>36</v>
      </c>
      <c r="C12816" s="39" t="str">
        <f>IFERROR(__xludf.DUMMYFUNCTION("IF(ISBETWEEN(B12816,60,69), ""Old"", IF(ISBETWEEN(B12816, 20, 29), ""Young"", ""Other""))"),"Other")</f>
        <v>Other</v>
      </c>
    </row>
    <row r="12817" hidden="1">
      <c r="A12817" s="40">
        <v>31079.0</v>
      </c>
      <c r="B12817" s="39">
        <f t="shared" si="1"/>
        <v>36</v>
      </c>
      <c r="C12817" s="39" t="str">
        <f>IFERROR(__xludf.DUMMYFUNCTION("IF(ISBETWEEN(B12817,60,69), ""Old"", IF(ISBETWEEN(B12817, 20, 29), ""Young"", ""Other""))"),"Other")</f>
        <v>Other</v>
      </c>
    </row>
    <row r="12818" hidden="1">
      <c r="A12818" s="40">
        <v>31080.0</v>
      </c>
      <c r="B12818" s="39">
        <f t="shared" si="1"/>
        <v>36</v>
      </c>
      <c r="C12818" s="39" t="str">
        <f>IFERROR(__xludf.DUMMYFUNCTION("IF(ISBETWEEN(B12818,60,69), ""Old"", IF(ISBETWEEN(B12818, 20, 29), ""Young"", ""Other""))"),"Other")</f>
        <v>Other</v>
      </c>
    </row>
    <row r="12819" hidden="1">
      <c r="A12819" s="40">
        <v>31081.0</v>
      </c>
      <c r="B12819" s="39">
        <f t="shared" si="1"/>
        <v>36</v>
      </c>
      <c r="C12819" s="39" t="str">
        <f>IFERROR(__xludf.DUMMYFUNCTION("IF(ISBETWEEN(B12819,60,69), ""Old"", IF(ISBETWEEN(B12819, 20, 29), ""Young"", ""Other""))"),"Other")</f>
        <v>Other</v>
      </c>
    </row>
    <row r="12820" hidden="1">
      <c r="A12820" s="40">
        <v>31082.0</v>
      </c>
      <c r="B12820" s="39">
        <f t="shared" si="1"/>
        <v>36</v>
      </c>
      <c r="C12820" s="39" t="str">
        <f>IFERROR(__xludf.DUMMYFUNCTION("IF(ISBETWEEN(B12820,60,69), ""Old"", IF(ISBETWEEN(B12820, 20, 29), ""Young"", ""Other""))"),"Other")</f>
        <v>Other</v>
      </c>
    </row>
    <row r="12821" hidden="1">
      <c r="A12821" s="40">
        <v>31083.0</v>
      </c>
      <c r="B12821" s="39">
        <f t="shared" si="1"/>
        <v>36</v>
      </c>
      <c r="C12821" s="39" t="str">
        <f>IFERROR(__xludf.DUMMYFUNCTION("IF(ISBETWEEN(B12821,60,69), ""Old"", IF(ISBETWEEN(B12821, 20, 29), ""Young"", ""Other""))"),"Other")</f>
        <v>Other</v>
      </c>
    </row>
    <row r="12822" hidden="1">
      <c r="A12822" s="40">
        <v>31084.0</v>
      </c>
      <c r="B12822" s="39">
        <f t="shared" si="1"/>
        <v>36</v>
      </c>
      <c r="C12822" s="39" t="str">
        <f>IFERROR(__xludf.DUMMYFUNCTION("IF(ISBETWEEN(B12822,60,69), ""Old"", IF(ISBETWEEN(B12822, 20, 29), ""Young"", ""Other""))"),"Other")</f>
        <v>Other</v>
      </c>
    </row>
    <row r="12823" hidden="1">
      <c r="A12823" s="40">
        <v>31085.0</v>
      </c>
      <c r="B12823" s="39">
        <f t="shared" si="1"/>
        <v>36</v>
      </c>
      <c r="C12823" s="39" t="str">
        <f>IFERROR(__xludf.DUMMYFUNCTION("IF(ISBETWEEN(B12823,60,69), ""Old"", IF(ISBETWEEN(B12823, 20, 29), ""Young"", ""Other""))"),"Other")</f>
        <v>Other</v>
      </c>
    </row>
    <row r="12824" hidden="1">
      <c r="A12824" s="40">
        <v>31086.0</v>
      </c>
      <c r="B12824" s="39">
        <f t="shared" si="1"/>
        <v>36</v>
      </c>
      <c r="C12824" s="39" t="str">
        <f>IFERROR(__xludf.DUMMYFUNCTION("IF(ISBETWEEN(B12824,60,69), ""Old"", IF(ISBETWEEN(B12824, 20, 29), ""Young"", ""Other""))"),"Other")</f>
        <v>Other</v>
      </c>
    </row>
    <row r="12825" hidden="1">
      <c r="A12825" s="40">
        <v>31087.0</v>
      </c>
      <c r="B12825" s="39">
        <f t="shared" si="1"/>
        <v>36</v>
      </c>
      <c r="C12825" s="39" t="str">
        <f>IFERROR(__xludf.DUMMYFUNCTION("IF(ISBETWEEN(B12825,60,69), ""Old"", IF(ISBETWEEN(B12825, 20, 29), ""Young"", ""Other""))"),"Other")</f>
        <v>Other</v>
      </c>
    </row>
    <row r="12826" hidden="1">
      <c r="A12826" s="40">
        <v>31088.0</v>
      </c>
      <c r="B12826" s="39">
        <f t="shared" si="1"/>
        <v>36</v>
      </c>
      <c r="C12826" s="39" t="str">
        <f>IFERROR(__xludf.DUMMYFUNCTION("IF(ISBETWEEN(B12826,60,69), ""Old"", IF(ISBETWEEN(B12826, 20, 29), ""Young"", ""Other""))"),"Other")</f>
        <v>Other</v>
      </c>
    </row>
    <row r="12827" hidden="1">
      <c r="A12827" s="40">
        <v>31089.0</v>
      </c>
      <c r="B12827" s="39">
        <f t="shared" si="1"/>
        <v>36</v>
      </c>
      <c r="C12827" s="39" t="str">
        <f>IFERROR(__xludf.DUMMYFUNCTION("IF(ISBETWEEN(B12827,60,69), ""Old"", IF(ISBETWEEN(B12827, 20, 29), ""Young"", ""Other""))"),"Other")</f>
        <v>Other</v>
      </c>
    </row>
    <row r="12828" hidden="1">
      <c r="A12828" s="40">
        <v>31090.0</v>
      </c>
      <c r="B12828" s="39">
        <f t="shared" si="1"/>
        <v>36</v>
      </c>
      <c r="C12828" s="39" t="str">
        <f>IFERROR(__xludf.DUMMYFUNCTION("IF(ISBETWEEN(B12828,60,69), ""Old"", IF(ISBETWEEN(B12828, 20, 29), ""Young"", ""Other""))"),"Other")</f>
        <v>Other</v>
      </c>
    </row>
    <row r="12829" hidden="1">
      <c r="A12829" s="40">
        <v>31091.0</v>
      </c>
      <c r="B12829" s="39">
        <f t="shared" si="1"/>
        <v>36</v>
      </c>
      <c r="C12829" s="39" t="str">
        <f>IFERROR(__xludf.DUMMYFUNCTION("IF(ISBETWEEN(B12829,60,69), ""Old"", IF(ISBETWEEN(B12829, 20, 29), ""Young"", ""Other""))"),"Other")</f>
        <v>Other</v>
      </c>
    </row>
    <row r="12830" hidden="1">
      <c r="A12830" s="40">
        <v>31092.0</v>
      </c>
      <c r="B12830" s="39">
        <f t="shared" si="1"/>
        <v>36</v>
      </c>
      <c r="C12830" s="39" t="str">
        <f>IFERROR(__xludf.DUMMYFUNCTION("IF(ISBETWEEN(B12830,60,69), ""Old"", IF(ISBETWEEN(B12830, 20, 29), ""Young"", ""Other""))"),"Other")</f>
        <v>Other</v>
      </c>
    </row>
    <row r="12831" hidden="1">
      <c r="A12831" s="40">
        <v>31093.0</v>
      </c>
      <c r="B12831" s="39">
        <f t="shared" si="1"/>
        <v>36</v>
      </c>
      <c r="C12831" s="39" t="str">
        <f>IFERROR(__xludf.DUMMYFUNCTION("IF(ISBETWEEN(B12831,60,69), ""Old"", IF(ISBETWEEN(B12831, 20, 29), ""Young"", ""Other""))"),"Other")</f>
        <v>Other</v>
      </c>
    </row>
    <row r="12832" hidden="1">
      <c r="A12832" s="40">
        <v>31094.0</v>
      </c>
      <c r="B12832" s="39">
        <f t="shared" si="1"/>
        <v>36</v>
      </c>
      <c r="C12832" s="39" t="str">
        <f>IFERROR(__xludf.DUMMYFUNCTION("IF(ISBETWEEN(B12832,60,69), ""Old"", IF(ISBETWEEN(B12832, 20, 29), ""Young"", ""Other""))"),"Other")</f>
        <v>Other</v>
      </c>
    </row>
    <row r="12833" hidden="1">
      <c r="A12833" s="40">
        <v>31095.0</v>
      </c>
      <c r="B12833" s="39">
        <f t="shared" si="1"/>
        <v>36</v>
      </c>
      <c r="C12833" s="39" t="str">
        <f>IFERROR(__xludf.DUMMYFUNCTION("IF(ISBETWEEN(B12833,60,69), ""Old"", IF(ISBETWEEN(B12833, 20, 29), ""Young"", ""Other""))"),"Other")</f>
        <v>Other</v>
      </c>
    </row>
    <row r="12834" hidden="1">
      <c r="A12834" s="40">
        <v>31096.0</v>
      </c>
      <c r="B12834" s="39">
        <f t="shared" si="1"/>
        <v>36</v>
      </c>
      <c r="C12834" s="39" t="str">
        <f>IFERROR(__xludf.DUMMYFUNCTION("IF(ISBETWEEN(B12834,60,69), ""Old"", IF(ISBETWEEN(B12834, 20, 29), ""Young"", ""Other""))"),"Other")</f>
        <v>Other</v>
      </c>
    </row>
    <row r="12835" hidden="1">
      <c r="A12835" s="40">
        <v>31097.0</v>
      </c>
      <c r="B12835" s="39">
        <f t="shared" si="1"/>
        <v>36</v>
      </c>
      <c r="C12835" s="39" t="str">
        <f>IFERROR(__xludf.DUMMYFUNCTION("IF(ISBETWEEN(B12835,60,69), ""Old"", IF(ISBETWEEN(B12835, 20, 29), ""Young"", ""Other""))"),"Other")</f>
        <v>Other</v>
      </c>
    </row>
    <row r="12836" hidden="1">
      <c r="A12836" s="40">
        <v>31098.0</v>
      </c>
      <c r="B12836" s="39">
        <f t="shared" si="1"/>
        <v>36</v>
      </c>
      <c r="C12836" s="39" t="str">
        <f>IFERROR(__xludf.DUMMYFUNCTION("IF(ISBETWEEN(B12836,60,69), ""Old"", IF(ISBETWEEN(B12836, 20, 29), ""Young"", ""Other""))"),"Other")</f>
        <v>Other</v>
      </c>
    </row>
    <row r="12837" hidden="1">
      <c r="A12837" s="40">
        <v>31099.0</v>
      </c>
      <c r="B12837" s="39">
        <f t="shared" si="1"/>
        <v>36</v>
      </c>
      <c r="C12837" s="39" t="str">
        <f>IFERROR(__xludf.DUMMYFUNCTION("IF(ISBETWEEN(B12837,60,69), ""Old"", IF(ISBETWEEN(B12837, 20, 29), ""Young"", ""Other""))"),"Other")</f>
        <v>Other</v>
      </c>
    </row>
    <row r="12838" hidden="1">
      <c r="A12838" s="40">
        <v>31100.0</v>
      </c>
      <c r="B12838" s="39">
        <f t="shared" si="1"/>
        <v>36</v>
      </c>
      <c r="C12838" s="39" t="str">
        <f>IFERROR(__xludf.DUMMYFUNCTION("IF(ISBETWEEN(B12838,60,69), ""Old"", IF(ISBETWEEN(B12838, 20, 29), ""Young"", ""Other""))"),"Other")</f>
        <v>Other</v>
      </c>
    </row>
    <row r="12839" hidden="1">
      <c r="A12839" s="40">
        <v>31101.0</v>
      </c>
      <c r="B12839" s="39">
        <f t="shared" si="1"/>
        <v>36</v>
      </c>
      <c r="C12839" s="39" t="str">
        <f>IFERROR(__xludf.DUMMYFUNCTION("IF(ISBETWEEN(B12839,60,69), ""Old"", IF(ISBETWEEN(B12839, 20, 29), ""Young"", ""Other""))"),"Other")</f>
        <v>Other</v>
      </c>
    </row>
    <row r="12840" hidden="1">
      <c r="A12840" s="40">
        <v>31102.0</v>
      </c>
      <c r="B12840" s="39">
        <f t="shared" si="1"/>
        <v>36</v>
      </c>
      <c r="C12840" s="39" t="str">
        <f>IFERROR(__xludf.DUMMYFUNCTION("IF(ISBETWEEN(B12840,60,69), ""Old"", IF(ISBETWEEN(B12840, 20, 29), ""Young"", ""Other""))"),"Other")</f>
        <v>Other</v>
      </c>
    </row>
    <row r="12841" hidden="1">
      <c r="A12841" s="40">
        <v>31103.0</v>
      </c>
      <c r="B12841" s="39">
        <f t="shared" si="1"/>
        <v>36</v>
      </c>
      <c r="C12841" s="39" t="str">
        <f>IFERROR(__xludf.DUMMYFUNCTION("IF(ISBETWEEN(B12841,60,69), ""Old"", IF(ISBETWEEN(B12841, 20, 29), ""Young"", ""Other""))"),"Other")</f>
        <v>Other</v>
      </c>
    </row>
    <row r="12842" hidden="1">
      <c r="A12842" s="40">
        <v>31104.0</v>
      </c>
      <c r="B12842" s="39">
        <f t="shared" si="1"/>
        <v>36</v>
      </c>
      <c r="C12842" s="39" t="str">
        <f>IFERROR(__xludf.DUMMYFUNCTION("IF(ISBETWEEN(B12842,60,69), ""Old"", IF(ISBETWEEN(B12842, 20, 29), ""Young"", ""Other""))"),"Other")</f>
        <v>Other</v>
      </c>
    </row>
    <row r="12843" hidden="1">
      <c r="A12843" s="40">
        <v>31105.0</v>
      </c>
      <c r="B12843" s="39">
        <f t="shared" si="1"/>
        <v>36</v>
      </c>
      <c r="C12843" s="39" t="str">
        <f>IFERROR(__xludf.DUMMYFUNCTION("IF(ISBETWEEN(B12843,60,69), ""Old"", IF(ISBETWEEN(B12843, 20, 29), ""Young"", ""Other""))"),"Other")</f>
        <v>Other</v>
      </c>
    </row>
    <row r="12844" hidden="1">
      <c r="A12844" s="40">
        <v>31106.0</v>
      </c>
      <c r="B12844" s="39">
        <f t="shared" si="1"/>
        <v>36</v>
      </c>
      <c r="C12844" s="39" t="str">
        <f>IFERROR(__xludf.DUMMYFUNCTION("IF(ISBETWEEN(B12844,60,69), ""Old"", IF(ISBETWEEN(B12844, 20, 29), ""Young"", ""Other""))"),"Other")</f>
        <v>Other</v>
      </c>
    </row>
    <row r="12845" hidden="1">
      <c r="A12845" s="40">
        <v>31107.0</v>
      </c>
      <c r="B12845" s="39">
        <f t="shared" si="1"/>
        <v>36</v>
      </c>
      <c r="C12845" s="39" t="str">
        <f>IFERROR(__xludf.DUMMYFUNCTION("IF(ISBETWEEN(B12845,60,69), ""Old"", IF(ISBETWEEN(B12845, 20, 29), ""Young"", ""Other""))"),"Other")</f>
        <v>Other</v>
      </c>
    </row>
    <row r="12846" hidden="1">
      <c r="A12846" s="40">
        <v>31108.0</v>
      </c>
      <c r="B12846" s="39">
        <f t="shared" si="1"/>
        <v>36</v>
      </c>
      <c r="C12846" s="39" t="str">
        <f>IFERROR(__xludf.DUMMYFUNCTION("IF(ISBETWEEN(B12846,60,69), ""Old"", IF(ISBETWEEN(B12846, 20, 29), ""Young"", ""Other""))"),"Other")</f>
        <v>Other</v>
      </c>
    </row>
    <row r="12847" hidden="1">
      <c r="A12847" s="40">
        <v>31109.0</v>
      </c>
      <c r="B12847" s="39">
        <f t="shared" si="1"/>
        <v>36</v>
      </c>
      <c r="C12847" s="39" t="str">
        <f>IFERROR(__xludf.DUMMYFUNCTION("IF(ISBETWEEN(B12847,60,69), ""Old"", IF(ISBETWEEN(B12847, 20, 29), ""Young"", ""Other""))"),"Other")</f>
        <v>Other</v>
      </c>
    </row>
    <row r="12848" hidden="1">
      <c r="A12848" s="40">
        <v>31110.0</v>
      </c>
      <c r="B12848" s="39">
        <f t="shared" si="1"/>
        <v>36</v>
      </c>
      <c r="C12848" s="39" t="str">
        <f>IFERROR(__xludf.DUMMYFUNCTION("IF(ISBETWEEN(B12848,60,69), ""Old"", IF(ISBETWEEN(B12848, 20, 29), ""Young"", ""Other""))"),"Other")</f>
        <v>Other</v>
      </c>
    </row>
    <row r="12849" hidden="1">
      <c r="A12849" s="40">
        <v>31111.0</v>
      </c>
      <c r="B12849" s="39">
        <f t="shared" si="1"/>
        <v>36</v>
      </c>
      <c r="C12849" s="39" t="str">
        <f>IFERROR(__xludf.DUMMYFUNCTION("IF(ISBETWEEN(B12849,60,69), ""Old"", IF(ISBETWEEN(B12849, 20, 29), ""Young"", ""Other""))"),"Other")</f>
        <v>Other</v>
      </c>
    </row>
    <row r="12850" hidden="1">
      <c r="A12850" s="40">
        <v>31112.0</v>
      </c>
      <c r="B12850" s="39">
        <f t="shared" si="1"/>
        <v>36</v>
      </c>
      <c r="C12850" s="39" t="str">
        <f>IFERROR(__xludf.DUMMYFUNCTION("IF(ISBETWEEN(B12850,60,69), ""Old"", IF(ISBETWEEN(B12850, 20, 29), ""Young"", ""Other""))"),"Other")</f>
        <v>Other</v>
      </c>
    </row>
    <row r="12851" hidden="1">
      <c r="A12851" s="40">
        <v>31113.0</v>
      </c>
      <c r="B12851" s="39">
        <f t="shared" si="1"/>
        <v>36</v>
      </c>
      <c r="C12851" s="39" t="str">
        <f>IFERROR(__xludf.DUMMYFUNCTION("IF(ISBETWEEN(B12851,60,69), ""Old"", IF(ISBETWEEN(B12851, 20, 29), ""Young"", ""Other""))"),"Other")</f>
        <v>Other</v>
      </c>
    </row>
    <row r="12852" hidden="1">
      <c r="A12852" s="40">
        <v>31114.0</v>
      </c>
      <c r="B12852" s="39">
        <f t="shared" si="1"/>
        <v>36</v>
      </c>
      <c r="C12852" s="39" t="str">
        <f>IFERROR(__xludf.DUMMYFUNCTION("IF(ISBETWEEN(B12852,60,69), ""Old"", IF(ISBETWEEN(B12852, 20, 29), ""Young"", ""Other""))"),"Other")</f>
        <v>Other</v>
      </c>
    </row>
    <row r="12853" hidden="1">
      <c r="A12853" s="40">
        <v>31115.0</v>
      </c>
      <c r="B12853" s="39">
        <f t="shared" si="1"/>
        <v>36</v>
      </c>
      <c r="C12853" s="39" t="str">
        <f>IFERROR(__xludf.DUMMYFUNCTION("IF(ISBETWEEN(B12853,60,69), ""Old"", IF(ISBETWEEN(B12853, 20, 29), ""Young"", ""Other""))"),"Other")</f>
        <v>Other</v>
      </c>
    </row>
    <row r="12854" hidden="1">
      <c r="A12854" s="40">
        <v>31116.0</v>
      </c>
      <c r="B12854" s="39">
        <f t="shared" si="1"/>
        <v>36</v>
      </c>
      <c r="C12854" s="39" t="str">
        <f>IFERROR(__xludf.DUMMYFUNCTION("IF(ISBETWEEN(B12854,60,69), ""Old"", IF(ISBETWEEN(B12854, 20, 29), ""Young"", ""Other""))"),"Other")</f>
        <v>Other</v>
      </c>
    </row>
    <row r="12855" hidden="1">
      <c r="A12855" s="40">
        <v>31117.0</v>
      </c>
      <c r="B12855" s="39">
        <f t="shared" si="1"/>
        <v>36</v>
      </c>
      <c r="C12855" s="39" t="str">
        <f>IFERROR(__xludf.DUMMYFUNCTION("IF(ISBETWEEN(B12855,60,69), ""Old"", IF(ISBETWEEN(B12855, 20, 29), ""Young"", ""Other""))"),"Other")</f>
        <v>Other</v>
      </c>
    </row>
    <row r="12856" hidden="1">
      <c r="A12856" s="40">
        <v>31118.0</v>
      </c>
      <c r="B12856" s="39">
        <f t="shared" si="1"/>
        <v>36</v>
      </c>
      <c r="C12856" s="39" t="str">
        <f>IFERROR(__xludf.DUMMYFUNCTION("IF(ISBETWEEN(B12856,60,69), ""Old"", IF(ISBETWEEN(B12856, 20, 29), ""Young"", ""Other""))"),"Other")</f>
        <v>Other</v>
      </c>
    </row>
    <row r="12857" hidden="1">
      <c r="A12857" s="40">
        <v>31119.0</v>
      </c>
      <c r="B12857" s="39">
        <f t="shared" si="1"/>
        <v>36</v>
      </c>
      <c r="C12857" s="39" t="str">
        <f>IFERROR(__xludf.DUMMYFUNCTION("IF(ISBETWEEN(B12857,60,69), ""Old"", IF(ISBETWEEN(B12857, 20, 29), ""Young"", ""Other""))"),"Other")</f>
        <v>Other</v>
      </c>
    </row>
    <row r="12858" hidden="1">
      <c r="A12858" s="40">
        <v>31120.0</v>
      </c>
      <c r="B12858" s="39">
        <f t="shared" si="1"/>
        <v>36</v>
      </c>
      <c r="C12858" s="39" t="str">
        <f>IFERROR(__xludf.DUMMYFUNCTION("IF(ISBETWEEN(B12858,60,69), ""Old"", IF(ISBETWEEN(B12858, 20, 29), ""Young"", ""Other""))"),"Other")</f>
        <v>Other</v>
      </c>
    </row>
    <row r="12859" hidden="1">
      <c r="A12859" s="40">
        <v>31121.0</v>
      </c>
      <c r="B12859" s="39">
        <f t="shared" si="1"/>
        <v>36</v>
      </c>
      <c r="C12859" s="39" t="str">
        <f>IFERROR(__xludf.DUMMYFUNCTION("IF(ISBETWEEN(B12859,60,69), ""Old"", IF(ISBETWEEN(B12859, 20, 29), ""Young"", ""Other""))"),"Other")</f>
        <v>Other</v>
      </c>
    </row>
    <row r="12860" hidden="1">
      <c r="A12860" s="40">
        <v>31122.0</v>
      </c>
      <c r="B12860" s="39">
        <f t="shared" si="1"/>
        <v>36</v>
      </c>
      <c r="C12860" s="39" t="str">
        <f>IFERROR(__xludf.DUMMYFUNCTION("IF(ISBETWEEN(B12860,60,69), ""Old"", IF(ISBETWEEN(B12860, 20, 29), ""Young"", ""Other""))"),"Other")</f>
        <v>Other</v>
      </c>
    </row>
    <row r="12861" hidden="1">
      <c r="A12861" s="40">
        <v>31123.0</v>
      </c>
      <c r="B12861" s="39">
        <f t="shared" si="1"/>
        <v>36</v>
      </c>
      <c r="C12861" s="39" t="str">
        <f>IFERROR(__xludf.DUMMYFUNCTION("IF(ISBETWEEN(B12861,60,69), ""Old"", IF(ISBETWEEN(B12861, 20, 29), ""Young"", ""Other""))"),"Other")</f>
        <v>Other</v>
      </c>
    </row>
    <row r="12862" hidden="1">
      <c r="A12862" s="40">
        <v>31124.0</v>
      </c>
      <c r="B12862" s="39">
        <f t="shared" si="1"/>
        <v>36</v>
      </c>
      <c r="C12862" s="39" t="str">
        <f>IFERROR(__xludf.DUMMYFUNCTION("IF(ISBETWEEN(B12862,60,69), ""Old"", IF(ISBETWEEN(B12862, 20, 29), ""Young"", ""Other""))"),"Other")</f>
        <v>Other</v>
      </c>
    </row>
    <row r="12863" hidden="1">
      <c r="A12863" s="40">
        <v>31125.0</v>
      </c>
      <c r="B12863" s="39">
        <f t="shared" si="1"/>
        <v>36</v>
      </c>
      <c r="C12863" s="39" t="str">
        <f>IFERROR(__xludf.DUMMYFUNCTION("IF(ISBETWEEN(B12863,60,69), ""Old"", IF(ISBETWEEN(B12863, 20, 29), ""Young"", ""Other""))"),"Other")</f>
        <v>Other</v>
      </c>
    </row>
    <row r="12864" hidden="1">
      <c r="A12864" s="40">
        <v>31126.0</v>
      </c>
      <c r="B12864" s="39">
        <f t="shared" si="1"/>
        <v>36</v>
      </c>
      <c r="C12864" s="39" t="str">
        <f>IFERROR(__xludf.DUMMYFUNCTION("IF(ISBETWEEN(B12864,60,69), ""Old"", IF(ISBETWEEN(B12864, 20, 29), ""Young"", ""Other""))"),"Other")</f>
        <v>Other</v>
      </c>
    </row>
    <row r="12865" hidden="1">
      <c r="A12865" s="40">
        <v>31127.0</v>
      </c>
      <c r="B12865" s="39">
        <f t="shared" si="1"/>
        <v>36</v>
      </c>
      <c r="C12865" s="39" t="str">
        <f>IFERROR(__xludf.DUMMYFUNCTION("IF(ISBETWEEN(B12865,60,69), ""Old"", IF(ISBETWEEN(B12865, 20, 29), ""Young"", ""Other""))"),"Other")</f>
        <v>Other</v>
      </c>
    </row>
    <row r="12866" hidden="1">
      <c r="A12866" s="40">
        <v>31128.0</v>
      </c>
      <c r="B12866" s="39">
        <f t="shared" si="1"/>
        <v>36</v>
      </c>
      <c r="C12866" s="39" t="str">
        <f>IFERROR(__xludf.DUMMYFUNCTION("IF(ISBETWEEN(B12866,60,69), ""Old"", IF(ISBETWEEN(B12866, 20, 29), ""Young"", ""Other""))"),"Other")</f>
        <v>Other</v>
      </c>
    </row>
    <row r="12867" hidden="1">
      <c r="A12867" s="40">
        <v>31129.0</v>
      </c>
      <c r="B12867" s="39">
        <f t="shared" si="1"/>
        <v>36</v>
      </c>
      <c r="C12867" s="39" t="str">
        <f>IFERROR(__xludf.DUMMYFUNCTION("IF(ISBETWEEN(B12867,60,69), ""Old"", IF(ISBETWEEN(B12867, 20, 29), ""Young"", ""Other""))"),"Other")</f>
        <v>Other</v>
      </c>
    </row>
    <row r="12868" hidden="1">
      <c r="A12868" s="40">
        <v>31130.0</v>
      </c>
      <c r="B12868" s="39">
        <f t="shared" si="1"/>
        <v>36</v>
      </c>
      <c r="C12868" s="39" t="str">
        <f>IFERROR(__xludf.DUMMYFUNCTION("IF(ISBETWEEN(B12868,60,69), ""Old"", IF(ISBETWEEN(B12868, 20, 29), ""Young"", ""Other""))"),"Other")</f>
        <v>Other</v>
      </c>
    </row>
    <row r="12869" hidden="1">
      <c r="A12869" s="40">
        <v>31131.0</v>
      </c>
      <c r="B12869" s="39">
        <f t="shared" si="1"/>
        <v>36</v>
      </c>
      <c r="C12869" s="39" t="str">
        <f>IFERROR(__xludf.DUMMYFUNCTION("IF(ISBETWEEN(B12869,60,69), ""Old"", IF(ISBETWEEN(B12869, 20, 29), ""Young"", ""Other""))"),"Other")</f>
        <v>Other</v>
      </c>
    </row>
    <row r="12870" hidden="1">
      <c r="A12870" s="40">
        <v>31132.0</v>
      </c>
      <c r="B12870" s="39">
        <f t="shared" si="1"/>
        <v>36</v>
      </c>
      <c r="C12870" s="39" t="str">
        <f>IFERROR(__xludf.DUMMYFUNCTION("IF(ISBETWEEN(B12870,60,69), ""Old"", IF(ISBETWEEN(B12870, 20, 29), ""Young"", ""Other""))"),"Other")</f>
        <v>Other</v>
      </c>
    </row>
    <row r="12871" hidden="1">
      <c r="A12871" s="40">
        <v>31133.0</v>
      </c>
      <c r="B12871" s="39">
        <f t="shared" si="1"/>
        <v>36</v>
      </c>
      <c r="C12871" s="39" t="str">
        <f>IFERROR(__xludf.DUMMYFUNCTION("IF(ISBETWEEN(B12871,60,69), ""Old"", IF(ISBETWEEN(B12871, 20, 29), ""Young"", ""Other""))"),"Other")</f>
        <v>Other</v>
      </c>
    </row>
    <row r="12872" hidden="1">
      <c r="A12872" s="40">
        <v>31134.0</v>
      </c>
      <c r="B12872" s="39">
        <f t="shared" si="1"/>
        <v>36</v>
      </c>
      <c r="C12872" s="39" t="str">
        <f>IFERROR(__xludf.DUMMYFUNCTION("IF(ISBETWEEN(B12872,60,69), ""Old"", IF(ISBETWEEN(B12872, 20, 29), ""Young"", ""Other""))"),"Other")</f>
        <v>Other</v>
      </c>
    </row>
    <row r="12873" hidden="1">
      <c r="A12873" s="40">
        <v>31135.0</v>
      </c>
      <c r="B12873" s="39">
        <f t="shared" si="1"/>
        <v>36</v>
      </c>
      <c r="C12873" s="39" t="str">
        <f>IFERROR(__xludf.DUMMYFUNCTION("IF(ISBETWEEN(B12873,60,69), ""Old"", IF(ISBETWEEN(B12873, 20, 29), ""Young"", ""Other""))"),"Other")</f>
        <v>Other</v>
      </c>
    </row>
    <row r="12874" hidden="1">
      <c r="A12874" s="40">
        <v>31136.0</v>
      </c>
      <c r="B12874" s="39">
        <f t="shared" si="1"/>
        <v>36</v>
      </c>
      <c r="C12874" s="39" t="str">
        <f>IFERROR(__xludf.DUMMYFUNCTION("IF(ISBETWEEN(B12874,60,69), ""Old"", IF(ISBETWEEN(B12874, 20, 29), ""Young"", ""Other""))"),"Other")</f>
        <v>Other</v>
      </c>
    </row>
    <row r="12875" hidden="1">
      <c r="A12875" s="40">
        <v>31137.0</v>
      </c>
      <c r="B12875" s="39">
        <f t="shared" si="1"/>
        <v>36</v>
      </c>
      <c r="C12875" s="39" t="str">
        <f>IFERROR(__xludf.DUMMYFUNCTION("IF(ISBETWEEN(B12875,60,69), ""Old"", IF(ISBETWEEN(B12875, 20, 29), ""Young"", ""Other""))"),"Other")</f>
        <v>Other</v>
      </c>
    </row>
    <row r="12876" hidden="1">
      <c r="A12876" s="40">
        <v>31138.0</v>
      </c>
      <c r="B12876" s="39">
        <f t="shared" si="1"/>
        <v>36</v>
      </c>
      <c r="C12876" s="39" t="str">
        <f>IFERROR(__xludf.DUMMYFUNCTION("IF(ISBETWEEN(B12876,60,69), ""Old"", IF(ISBETWEEN(B12876, 20, 29), ""Young"", ""Other""))"),"Other")</f>
        <v>Other</v>
      </c>
    </row>
    <row r="12877" hidden="1">
      <c r="A12877" s="40">
        <v>31139.0</v>
      </c>
      <c r="B12877" s="39">
        <f t="shared" si="1"/>
        <v>36</v>
      </c>
      <c r="C12877" s="39" t="str">
        <f>IFERROR(__xludf.DUMMYFUNCTION("IF(ISBETWEEN(B12877,60,69), ""Old"", IF(ISBETWEEN(B12877, 20, 29), ""Young"", ""Other""))"),"Other")</f>
        <v>Other</v>
      </c>
    </row>
    <row r="12878" hidden="1">
      <c r="A12878" s="40">
        <v>31140.0</v>
      </c>
      <c r="B12878" s="39">
        <f t="shared" si="1"/>
        <v>36</v>
      </c>
      <c r="C12878" s="39" t="str">
        <f>IFERROR(__xludf.DUMMYFUNCTION("IF(ISBETWEEN(B12878,60,69), ""Old"", IF(ISBETWEEN(B12878, 20, 29), ""Young"", ""Other""))"),"Other")</f>
        <v>Other</v>
      </c>
    </row>
    <row r="12879" hidden="1">
      <c r="A12879" s="40">
        <v>31141.0</v>
      </c>
      <c r="B12879" s="39">
        <f t="shared" si="1"/>
        <v>36</v>
      </c>
      <c r="C12879" s="39" t="str">
        <f>IFERROR(__xludf.DUMMYFUNCTION("IF(ISBETWEEN(B12879,60,69), ""Old"", IF(ISBETWEEN(B12879, 20, 29), ""Young"", ""Other""))"),"Other")</f>
        <v>Other</v>
      </c>
    </row>
    <row r="12880" hidden="1">
      <c r="A12880" s="40">
        <v>31142.0</v>
      </c>
      <c r="B12880" s="39">
        <f t="shared" si="1"/>
        <v>36</v>
      </c>
      <c r="C12880" s="39" t="str">
        <f>IFERROR(__xludf.DUMMYFUNCTION("IF(ISBETWEEN(B12880,60,69), ""Old"", IF(ISBETWEEN(B12880, 20, 29), ""Young"", ""Other""))"),"Other")</f>
        <v>Other</v>
      </c>
    </row>
    <row r="12881" hidden="1">
      <c r="A12881" s="40">
        <v>31143.0</v>
      </c>
      <c r="B12881" s="39">
        <f t="shared" si="1"/>
        <v>36</v>
      </c>
      <c r="C12881" s="39" t="str">
        <f>IFERROR(__xludf.DUMMYFUNCTION("IF(ISBETWEEN(B12881,60,69), ""Old"", IF(ISBETWEEN(B12881, 20, 29), ""Young"", ""Other""))"),"Other")</f>
        <v>Other</v>
      </c>
    </row>
    <row r="12882" hidden="1">
      <c r="A12882" s="40">
        <v>31144.0</v>
      </c>
      <c r="B12882" s="39">
        <f t="shared" si="1"/>
        <v>36</v>
      </c>
      <c r="C12882" s="39" t="str">
        <f>IFERROR(__xludf.DUMMYFUNCTION("IF(ISBETWEEN(B12882,60,69), ""Old"", IF(ISBETWEEN(B12882, 20, 29), ""Young"", ""Other""))"),"Other")</f>
        <v>Other</v>
      </c>
    </row>
    <row r="12883" hidden="1">
      <c r="A12883" s="40">
        <v>31145.0</v>
      </c>
      <c r="B12883" s="39">
        <f t="shared" si="1"/>
        <v>36</v>
      </c>
      <c r="C12883" s="39" t="str">
        <f>IFERROR(__xludf.DUMMYFUNCTION("IF(ISBETWEEN(B12883,60,69), ""Old"", IF(ISBETWEEN(B12883, 20, 29), ""Young"", ""Other""))"),"Other")</f>
        <v>Other</v>
      </c>
    </row>
    <row r="12884" hidden="1">
      <c r="A12884" s="40">
        <v>31146.0</v>
      </c>
      <c r="B12884" s="39">
        <f t="shared" si="1"/>
        <v>36</v>
      </c>
      <c r="C12884" s="39" t="str">
        <f>IFERROR(__xludf.DUMMYFUNCTION("IF(ISBETWEEN(B12884,60,69), ""Old"", IF(ISBETWEEN(B12884, 20, 29), ""Young"", ""Other""))"),"Other")</f>
        <v>Other</v>
      </c>
    </row>
    <row r="12885" hidden="1">
      <c r="A12885" s="40">
        <v>31147.0</v>
      </c>
      <c r="B12885" s="39">
        <f t="shared" si="1"/>
        <v>36</v>
      </c>
      <c r="C12885" s="39" t="str">
        <f>IFERROR(__xludf.DUMMYFUNCTION("IF(ISBETWEEN(B12885,60,69), ""Old"", IF(ISBETWEEN(B12885, 20, 29), ""Young"", ""Other""))"),"Other")</f>
        <v>Other</v>
      </c>
    </row>
    <row r="12886" hidden="1">
      <c r="A12886" s="40">
        <v>31148.0</v>
      </c>
      <c r="B12886" s="39">
        <f t="shared" si="1"/>
        <v>36</v>
      </c>
      <c r="C12886" s="39" t="str">
        <f>IFERROR(__xludf.DUMMYFUNCTION("IF(ISBETWEEN(B12886,60,69), ""Old"", IF(ISBETWEEN(B12886, 20, 29), ""Young"", ""Other""))"),"Other")</f>
        <v>Other</v>
      </c>
    </row>
    <row r="12887" hidden="1">
      <c r="A12887" s="40">
        <v>31149.0</v>
      </c>
      <c r="B12887" s="39">
        <f t="shared" si="1"/>
        <v>36</v>
      </c>
      <c r="C12887" s="39" t="str">
        <f>IFERROR(__xludf.DUMMYFUNCTION("IF(ISBETWEEN(B12887,60,69), ""Old"", IF(ISBETWEEN(B12887, 20, 29), ""Young"", ""Other""))"),"Other")</f>
        <v>Other</v>
      </c>
    </row>
    <row r="12888" hidden="1">
      <c r="A12888" s="40">
        <v>31150.0</v>
      </c>
      <c r="B12888" s="39">
        <f t="shared" si="1"/>
        <v>36</v>
      </c>
      <c r="C12888" s="39" t="str">
        <f>IFERROR(__xludf.DUMMYFUNCTION("IF(ISBETWEEN(B12888,60,69), ""Old"", IF(ISBETWEEN(B12888, 20, 29), ""Young"", ""Other""))"),"Other")</f>
        <v>Other</v>
      </c>
    </row>
    <row r="12889" hidden="1">
      <c r="A12889" s="40">
        <v>31151.0</v>
      </c>
      <c r="B12889" s="39">
        <f t="shared" si="1"/>
        <v>36</v>
      </c>
      <c r="C12889" s="39" t="str">
        <f>IFERROR(__xludf.DUMMYFUNCTION("IF(ISBETWEEN(B12889,60,69), ""Old"", IF(ISBETWEEN(B12889, 20, 29), ""Young"", ""Other""))"),"Other")</f>
        <v>Other</v>
      </c>
    </row>
    <row r="12890" hidden="1">
      <c r="A12890" s="40">
        <v>31152.0</v>
      </c>
      <c r="B12890" s="39">
        <f t="shared" si="1"/>
        <v>36</v>
      </c>
      <c r="C12890" s="39" t="str">
        <f>IFERROR(__xludf.DUMMYFUNCTION("IF(ISBETWEEN(B12890,60,69), ""Old"", IF(ISBETWEEN(B12890, 20, 29), ""Young"", ""Other""))"),"Other")</f>
        <v>Other</v>
      </c>
    </row>
    <row r="12891" hidden="1">
      <c r="A12891" s="40">
        <v>31153.0</v>
      </c>
      <c r="B12891" s="39">
        <f t="shared" si="1"/>
        <v>36</v>
      </c>
      <c r="C12891" s="39" t="str">
        <f>IFERROR(__xludf.DUMMYFUNCTION("IF(ISBETWEEN(B12891,60,69), ""Old"", IF(ISBETWEEN(B12891, 20, 29), ""Young"", ""Other""))"),"Other")</f>
        <v>Other</v>
      </c>
    </row>
    <row r="12892" hidden="1">
      <c r="A12892" s="40">
        <v>31154.0</v>
      </c>
      <c r="B12892" s="39">
        <f t="shared" si="1"/>
        <v>36</v>
      </c>
      <c r="C12892" s="39" t="str">
        <f>IFERROR(__xludf.DUMMYFUNCTION("IF(ISBETWEEN(B12892,60,69), ""Old"", IF(ISBETWEEN(B12892, 20, 29), ""Young"", ""Other""))"),"Other")</f>
        <v>Other</v>
      </c>
    </row>
    <row r="12893" hidden="1">
      <c r="A12893" s="40">
        <v>31155.0</v>
      </c>
      <c r="B12893" s="39">
        <f t="shared" si="1"/>
        <v>36</v>
      </c>
      <c r="C12893" s="39" t="str">
        <f>IFERROR(__xludf.DUMMYFUNCTION("IF(ISBETWEEN(B12893,60,69), ""Old"", IF(ISBETWEEN(B12893, 20, 29), ""Young"", ""Other""))"),"Other")</f>
        <v>Other</v>
      </c>
    </row>
    <row r="12894" hidden="1">
      <c r="A12894" s="40">
        <v>31156.0</v>
      </c>
      <c r="B12894" s="39">
        <f t="shared" si="1"/>
        <v>36</v>
      </c>
      <c r="C12894" s="39" t="str">
        <f>IFERROR(__xludf.DUMMYFUNCTION("IF(ISBETWEEN(B12894,60,69), ""Old"", IF(ISBETWEEN(B12894, 20, 29), ""Young"", ""Other""))"),"Other")</f>
        <v>Other</v>
      </c>
    </row>
    <row r="12895" hidden="1">
      <c r="A12895" s="40">
        <v>31157.0</v>
      </c>
      <c r="B12895" s="39">
        <f t="shared" si="1"/>
        <v>36</v>
      </c>
      <c r="C12895" s="39" t="str">
        <f>IFERROR(__xludf.DUMMYFUNCTION("IF(ISBETWEEN(B12895,60,69), ""Old"", IF(ISBETWEEN(B12895, 20, 29), ""Young"", ""Other""))"),"Other")</f>
        <v>Other</v>
      </c>
    </row>
    <row r="12896" hidden="1">
      <c r="A12896" s="40">
        <v>31158.0</v>
      </c>
      <c r="B12896" s="39">
        <f t="shared" si="1"/>
        <v>36</v>
      </c>
      <c r="C12896" s="39" t="str">
        <f>IFERROR(__xludf.DUMMYFUNCTION("IF(ISBETWEEN(B12896,60,69), ""Old"", IF(ISBETWEEN(B12896, 20, 29), ""Young"", ""Other""))"),"Other")</f>
        <v>Other</v>
      </c>
    </row>
    <row r="12897" hidden="1">
      <c r="A12897" s="40">
        <v>31159.0</v>
      </c>
      <c r="B12897" s="39">
        <f t="shared" si="1"/>
        <v>36</v>
      </c>
      <c r="C12897" s="39" t="str">
        <f>IFERROR(__xludf.DUMMYFUNCTION("IF(ISBETWEEN(B12897,60,69), ""Old"", IF(ISBETWEEN(B12897, 20, 29), ""Young"", ""Other""))"),"Other")</f>
        <v>Other</v>
      </c>
    </row>
    <row r="12898" hidden="1">
      <c r="A12898" s="40">
        <v>31160.0</v>
      </c>
      <c r="B12898" s="39">
        <f t="shared" si="1"/>
        <v>36</v>
      </c>
      <c r="C12898" s="39" t="str">
        <f>IFERROR(__xludf.DUMMYFUNCTION("IF(ISBETWEEN(B12898,60,69), ""Old"", IF(ISBETWEEN(B12898, 20, 29), ""Young"", ""Other""))"),"Other")</f>
        <v>Other</v>
      </c>
    </row>
    <row r="12899" hidden="1">
      <c r="A12899" s="40">
        <v>31161.0</v>
      </c>
      <c r="B12899" s="39">
        <f t="shared" si="1"/>
        <v>36</v>
      </c>
      <c r="C12899" s="39" t="str">
        <f>IFERROR(__xludf.DUMMYFUNCTION("IF(ISBETWEEN(B12899,60,69), ""Old"", IF(ISBETWEEN(B12899, 20, 29), ""Young"", ""Other""))"),"Other")</f>
        <v>Other</v>
      </c>
    </row>
    <row r="12900" hidden="1">
      <c r="A12900" s="40">
        <v>31162.0</v>
      </c>
      <c r="B12900" s="39">
        <f t="shared" si="1"/>
        <v>36</v>
      </c>
      <c r="C12900" s="39" t="str">
        <f>IFERROR(__xludf.DUMMYFUNCTION("IF(ISBETWEEN(B12900,60,69), ""Old"", IF(ISBETWEEN(B12900, 20, 29), ""Young"", ""Other""))"),"Other")</f>
        <v>Other</v>
      </c>
    </row>
    <row r="12901" hidden="1">
      <c r="A12901" s="40">
        <v>31163.0</v>
      </c>
      <c r="B12901" s="39">
        <f t="shared" si="1"/>
        <v>36</v>
      </c>
      <c r="C12901" s="39" t="str">
        <f>IFERROR(__xludf.DUMMYFUNCTION("IF(ISBETWEEN(B12901,60,69), ""Old"", IF(ISBETWEEN(B12901, 20, 29), ""Young"", ""Other""))"),"Other")</f>
        <v>Other</v>
      </c>
    </row>
    <row r="12902" hidden="1">
      <c r="A12902" s="40">
        <v>31164.0</v>
      </c>
      <c r="B12902" s="39">
        <f t="shared" si="1"/>
        <v>36</v>
      </c>
      <c r="C12902" s="39" t="str">
        <f>IFERROR(__xludf.DUMMYFUNCTION("IF(ISBETWEEN(B12902,60,69), ""Old"", IF(ISBETWEEN(B12902, 20, 29), ""Young"", ""Other""))"),"Other")</f>
        <v>Other</v>
      </c>
    </row>
    <row r="12903" hidden="1">
      <c r="A12903" s="40">
        <v>31165.0</v>
      </c>
      <c r="B12903" s="39">
        <f t="shared" si="1"/>
        <v>36</v>
      </c>
      <c r="C12903" s="39" t="str">
        <f>IFERROR(__xludf.DUMMYFUNCTION("IF(ISBETWEEN(B12903,60,69), ""Old"", IF(ISBETWEEN(B12903, 20, 29), ""Young"", ""Other""))"),"Other")</f>
        <v>Other</v>
      </c>
    </row>
    <row r="12904" hidden="1">
      <c r="A12904" s="40">
        <v>31166.0</v>
      </c>
      <c r="B12904" s="39">
        <f t="shared" si="1"/>
        <v>36</v>
      </c>
      <c r="C12904" s="39" t="str">
        <f>IFERROR(__xludf.DUMMYFUNCTION("IF(ISBETWEEN(B12904,60,69), ""Old"", IF(ISBETWEEN(B12904, 20, 29), ""Young"", ""Other""))"),"Other")</f>
        <v>Other</v>
      </c>
    </row>
    <row r="12905" hidden="1">
      <c r="A12905" s="40">
        <v>31167.0</v>
      </c>
      <c r="B12905" s="39">
        <f t="shared" si="1"/>
        <v>36</v>
      </c>
      <c r="C12905" s="39" t="str">
        <f>IFERROR(__xludf.DUMMYFUNCTION("IF(ISBETWEEN(B12905,60,69), ""Old"", IF(ISBETWEEN(B12905, 20, 29), ""Young"", ""Other""))"),"Other")</f>
        <v>Other</v>
      </c>
    </row>
    <row r="12906" hidden="1">
      <c r="A12906" s="40">
        <v>31168.0</v>
      </c>
      <c r="B12906" s="39">
        <f t="shared" si="1"/>
        <v>36</v>
      </c>
      <c r="C12906" s="39" t="str">
        <f>IFERROR(__xludf.DUMMYFUNCTION("IF(ISBETWEEN(B12906,60,69), ""Old"", IF(ISBETWEEN(B12906, 20, 29), ""Young"", ""Other""))"),"Other")</f>
        <v>Other</v>
      </c>
    </row>
    <row r="12907" hidden="1">
      <c r="A12907" s="40">
        <v>31169.0</v>
      </c>
      <c r="B12907" s="39">
        <f t="shared" si="1"/>
        <v>36</v>
      </c>
      <c r="C12907" s="39" t="str">
        <f>IFERROR(__xludf.DUMMYFUNCTION("IF(ISBETWEEN(B12907,60,69), ""Old"", IF(ISBETWEEN(B12907, 20, 29), ""Young"", ""Other""))"),"Other")</f>
        <v>Other</v>
      </c>
    </row>
    <row r="12908" hidden="1">
      <c r="A12908" s="40">
        <v>31170.0</v>
      </c>
      <c r="B12908" s="39">
        <f t="shared" si="1"/>
        <v>36</v>
      </c>
      <c r="C12908" s="39" t="str">
        <f>IFERROR(__xludf.DUMMYFUNCTION("IF(ISBETWEEN(B12908,60,69), ""Old"", IF(ISBETWEEN(B12908, 20, 29), ""Young"", ""Other""))"),"Other")</f>
        <v>Other</v>
      </c>
    </row>
    <row r="12909" hidden="1">
      <c r="A12909" s="40">
        <v>31171.0</v>
      </c>
      <c r="B12909" s="39">
        <f t="shared" si="1"/>
        <v>36</v>
      </c>
      <c r="C12909" s="39" t="str">
        <f>IFERROR(__xludf.DUMMYFUNCTION("IF(ISBETWEEN(B12909,60,69), ""Old"", IF(ISBETWEEN(B12909, 20, 29), ""Young"", ""Other""))"),"Other")</f>
        <v>Other</v>
      </c>
    </row>
    <row r="12910" hidden="1">
      <c r="A12910" s="40">
        <v>31172.0</v>
      </c>
      <c r="B12910" s="39">
        <f t="shared" si="1"/>
        <v>36</v>
      </c>
      <c r="C12910" s="39" t="str">
        <f>IFERROR(__xludf.DUMMYFUNCTION("IF(ISBETWEEN(B12910,60,69), ""Old"", IF(ISBETWEEN(B12910, 20, 29), ""Young"", ""Other""))"),"Other")</f>
        <v>Other</v>
      </c>
    </row>
    <row r="12911" hidden="1">
      <c r="A12911" s="40">
        <v>31173.0</v>
      </c>
      <c r="B12911" s="39">
        <f t="shared" si="1"/>
        <v>36</v>
      </c>
      <c r="C12911" s="39" t="str">
        <f>IFERROR(__xludf.DUMMYFUNCTION("IF(ISBETWEEN(B12911,60,69), ""Old"", IF(ISBETWEEN(B12911, 20, 29), ""Young"", ""Other""))"),"Other")</f>
        <v>Other</v>
      </c>
    </row>
    <row r="12912" hidden="1">
      <c r="A12912" s="40">
        <v>31174.0</v>
      </c>
      <c r="B12912" s="39">
        <f t="shared" si="1"/>
        <v>36</v>
      </c>
      <c r="C12912" s="39" t="str">
        <f>IFERROR(__xludf.DUMMYFUNCTION("IF(ISBETWEEN(B12912,60,69), ""Old"", IF(ISBETWEEN(B12912, 20, 29), ""Young"", ""Other""))"),"Other")</f>
        <v>Other</v>
      </c>
    </row>
    <row r="12913" hidden="1">
      <c r="A12913" s="40">
        <v>31175.0</v>
      </c>
      <c r="B12913" s="39">
        <f t="shared" si="1"/>
        <v>36</v>
      </c>
      <c r="C12913" s="39" t="str">
        <f>IFERROR(__xludf.DUMMYFUNCTION("IF(ISBETWEEN(B12913,60,69), ""Old"", IF(ISBETWEEN(B12913, 20, 29), ""Young"", ""Other""))"),"Other")</f>
        <v>Other</v>
      </c>
    </row>
    <row r="12914" hidden="1">
      <c r="A12914" s="40">
        <v>31176.0</v>
      </c>
      <c r="B12914" s="39">
        <f t="shared" si="1"/>
        <v>36</v>
      </c>
      <c r="C12914" s="39" t="str">
        <f>IFERROR(__xludf.DUMMYFUNCTION("IF(ISBETWEEN(B12914,60,69), ""Old"", IF(ISBETWEEN(B12914, 20, 29), ""Young"", ""Other""))"),"Other")</f>
        <v>Other</v>
      </c>
    </row>
    <row r="12915" hidden="1">
      <c r="A12915" s="40">
        <v>31177.0</v>
      </c>
      <c r="B12915" s="39">
        <f t="shared" si="1"/>
        <v>36</v>
      </c>
      <c r="C12915" s="39" t="str">
        <f>IFERROR(__xludf.DUMMYFUNCTION("IF(ISBETWEEN(B12915,60,69), ""Old"", IF(ISBETWEEN(B12915, 20, 29), ""Young"", ""Other""))"),"Other")</f>
        <v>Other</v>
      </c>
    </row>
    <row r="12916" hidden="1">
      <c r="A12916" s="40">
        <v>31178.0</v>
      </c>
      <c r="B12916" s="39">
        <f t="shared" si="1"/>
        <v>36</v>
      </c>
      <c r="C12916" s="39" t="str">
        <f>IFERROR(__xludf.DUMMYFUNCTION("IF(ISBETWEEN(B12916,60,69), ""Old"", IF(ISBETWEEN(B12916, 20, 29), ""Young"", ""Other""))"),"Other")</f>
        <v>Other</v>
      </c>
    </row>
    <row r="12917" hidden="1">
      <c r="A12917" s="40">
        <v>31179.0</v>
      </c>
      <c r="B12917" s="39">
        <f t="shared" si="1"/>
        <v>36</v>
      </c>
      <c r="C12917" s="39" t="str">
        <f>IFERROR(__xludf.DUMMYFUNCTION("IF(ISBETWEEN(B12917,60,69), ""Old"", IF(ISBETWEEN(B12917, 20, 29), ""Young"", ""Other""))"),"Other")</f>
        <v>Other</v>
      </c>
    </row>
    <row r="12918" hidden="1">
      <c r="A12918" s="40">
        <v>31180.0</v>
      </c>
      <c r="B12918" s="39">
        <f t="shared" si="1"/>
        <v>36</v>
      </c>
      <c r="C12918" s="39" t="str">
        <f>IFERROR(__xludf.DUMMYFUNCTION("IF(ISBETWEEN(B12918,60,69), ""Old"", IF(ISBETWEEN(B12918, 20, 29), ""Young"", ""Other""))"),"Other")</f>
        <v>Other</v>
      </c>
    </row>
    <row r="12919" hidden="1">
      <c r="A12919" s="40">
        <v>31181.0</v>
      </c>
      <c r="B12919" s="39">
        <f t="shared" si="1"/>
        <v>36</v>
      </c>
      <c r="C12919" s="39" t="str">
        <f>IFERROR(__xludf.DUMMYFUNCTION("IF(ISBETWEEN(B12919,60,69), ""Old"", IF(ISBETWEEN(B12919, 20, 29), ""Young"", ""Other""))"),"Other")</f>
        <v>Other</v>
      </c>
    </row>
    <row r="12920" hidden="1">
      <c r="A12920" s="40">
        <v>31182.0</v>
      </c>
      <c r="B12920" s="39">
        <f t="shared" si="1"/>
        <v>36</v>
      </c>
      <c r="C12920" s="39" t="str">
        <f>IFERROR(__xludf.DUMMYFUNCTION("IF(ISBETWEEN(B12920,60,69), ""Old"", IF(ISBETWEEN(B12920, 20, 29), ""Young"", ""Other""))"),"Other")</f>
        <v>Other</v>
      </c>
    </row>
    <row r="12921" hidden="1">
      <c r="A12921" s="40">
        <v>31183.0</v>
      </c>
      <c r="B12921" s="39">
        <f t="shared" si="1"/>
        <v>36</v>
      </c>
      <c r="C12921" s="39" t="str">
        <f>IFERROR(__xludf.DUMMYFUNCTION("IF(ISBETWEEN(B12921,60,69), ""Old"", IF(ISBETWEEN(B12921, 20, 29), ""Young"", ""Other""))"),"Other")</f>
        <v>Other</v>
      </c>
    </row>
    <row r="12922" hidden="1">
      <c r="A12922" s="40">
        <v>31184.0</v>
      </c>
      <c r="B12922" s="39">
        <f t="shared" si="1"/>
        <v>36</v>
      </c>
      <c r="C12922" s="39" t="str">
        <f>IFERROR(__xludf.DUMMYFUNCTION("IF(ISBETWEEN(B12922,60,69), ""Old"", IF(ISBETWEEN(B12922, 20, 29), ""Young"", ""Other""))"),"Other")</f>
        <v>Other</v>
      </c>
    </row>
    <row r="12923" hidden="1">
      <c r="A12923" s="40">
        <v>31185.0</v>
      </c>
      <c r="B12923" s="39">
        <f t="shared" si="1"/>
        <v>36</v>
      </c>
      <c r="C12923" s="39" t="str">
        <f>IFERROR(__xludf.DUMMYFUNCTION("IF(ISBETWEEN(B12923,60,69), ""Old"", IF(ISBETWEEN(B12923, 20, 29), ""Young"", ""Other""))"),"Other")</f>
        <v>Other</v>
      </c>
    </row>
    <row r="12924" hidden="1">
      <c r="A12924" s="40">
        <v>31186.0</v>
      </c>
      <c r="B12924" s="39">
        <f t="shared" si="1"/>
        <v>36</v>
      </c>
      <c r="C12924" s="39" t="str">
        <f>IFERROR(__xludf.DUMMYFUNCTION("IF(ISBETWEEN(B12924,60,69), ""Old"", IF(ISBETWEEN(B12924, 20, 29), ""Young"", ""Other""))"),"Other")</f>
        <v>Other</v>
      </c>
    </row>
    <row r="12925" hidden="1">
      <c r="A12925" s="40">
        <v>31187.0</v>
      </c>
      <c r="B12925" s="39">
        <f t="shared" si="1"/>
        <v>36</v>
      </c>
      <c r="C12925" s="39" t="str">
        <f>IFERROR(__xludf.DUMMYFUNCTION("IF(ISBETWEEN(B12925,60,69), ""Old"", IF(ISBETWEEN(B12925, 20, 29), ""Young"", ""Other""))"),"Other")</f>
        <v>Other</v>
      </c>
    </row>
    <row r="12926" hidden="1">
      <c r="A12926" s="40">
        <v>31188.0</v>
      </c>
      <c r="B12926" s="39">
        <f t="shared" si="1"/>
        <v>36</v>
      </c>
      <c r="C12926" s="39" t="str">
        <f>IFERROR(__xludf.DUMMYFUNCTION("IF(ISBETWEEN(B12926,60,69), ""Old"", IF(ISBETWEEN(B12926, 20, 29), ""Young"", ""Other""))"),"Other")</f>
        <v>Other</v>
      </c>
    </row>
    <row r="12927" hidden="1">
      <c r="A12927" s="40">
        <v>31189.0</v>
      </c>
      <c r="B12927" s="39">
        <f t="shared" si="1"/>
        <v>36</v>
      </c>
      <c r="C12927" s="39" t="str">
        <f>IFERROR(__xludf.DUMMYFUNCTION("IF(ISBETWEEN(B12927,60,69), ""Old"", IF(ISBETWEEN(B12927, 20, 29), ""Young"", ""Other""))"),"Other")</f>
        <v>Other</v>
      </c>
    </row>
    <row r="12928" hidden="1">
      <c r="A12928" s="40">
        <v>31190.0</v>
      </c>
      <c r="B12928" s="39">
        <f t="shared" si="1"/>
        <v>36</v>
      </c>
      <c r="C12928" s="39" t="str">
        <f>IFERROR(__xludf.DUMMYFUNCTION("IF(ISBETWEEN(B12928,60,69), ""Old"", IF(ISBETWEEN(B12928, 20, 29), ""Young"", ""Other""))"),"Other")</f>
        <v>Other</v>
      </c>
    </row>
    <row r="12929" hidden="1">
      <c r="A12929" s="40">
        <v>31191.0</v>
      </c>
      <c r="B12929" s="39">
        <f t="shared" si="1"/>
        <v>36</v>
      </c>
      <c r="C12929" s="39" t="str">
        <f>IFERROR(__xludf.DUMMYFUNCTION("IF(ISBETWEEN(B12929,60,69), ""Old"", IF(ISBETWEEN(B12929, 20, 29), ""Young"", ""Other""))"),"Other")</f>
        <v>Other</v>
      </c>
    </row>
    <row r="12930" hidden="1">
      <c r="A12930" s="40">
        <v>31192.0</v>
      </c>
      <c r="B12930" s="39">
        <f t="shared" si="1"/>
        <v>36</v>
      </c>
      <c r="C12930" s="39" t="str">
        <f>IFERROR(__xludf.DUMMYFUNCTION("IF(ISBETWEEN(B12930,60,69), ""Old"", IF(ISBETWEEN(B12930, 20, 29), ""Young"", ""Other""))"),"Other")</f>
        <v>Other</v>
      </c>
    </row>
    <row r="12931" hidden="1">
      <c r="A12931" s="40">
        <v>31193.0</v>
      </c>
      <c r="B12931" s="39">
        <f t="shared" si="1"/>
        <v>36</v>
      </c>
      <c r="C12931" s="39" t="str">
        <f>IFERROR(__xludf.DUMMYFUNCTION("IF(ISBETWEEN(B12931,60,69), ""Old"", IF(ISBETWEEN(B12931, 20, 29), ""Young"", ""Other""))"),"Other")</f>
        <v>Other</v>
      </c>
    </row>
    <row r="12932" hidden="1">
      <c r="A12932" s="40">
        <v>31194.0</v>
      </c>
      <c r="B12932" s="39">
        <f t="shared" si="1"/>
        <v>36</v>
      </c>
      <c r="C12932" s="39" t="str">
        <f>IFERROR(__xludf.DUMMYFUNCTION("IF(ISBETWEEN(B12932,60,69), ""Old"", IF(ISBETWEEN(B12932, 20, 29), ""Young"", ""Other""))"),"Other")</f>
        <v>Other</v>
      </c>
    </row>
    <row r="12933" hidden="1">
      <c r="A12933" s="40">
        <v>31195.0</v>
      </c>
      <c r="B12933" s="39">
        <f t="shared" si="1"/>
        <v>36</v>
      </c>
      <c r="C12933" s="39" t="str">
        <f>IFERROR(__xludf.DUMMYFUNCTION("IF(ISBETWEEN(B12933,60,69), ""Old"", IF(ISBETWEEN(B12933, 20, 29), ""Young"", ""Other""))"),"Other")</f>
        <v>Other</v>
      </c>
    </row>
    <row r="12934" hidden="1">
      <c r="A12934" s="40">
        <v>31196.0</v>
      </c>
      <c r="B12934" s="39">
        <f t="shared" si="1"/>
        <v>36</v>
      </c>
      <c r="C12934" s="39" t="str">
        <f>IFERROR(__xludf.DUMMYFUNCTION("IF(ISBETWEEN(B12934,60,69), ""Old"", IF(ISBETWEEN(B12934, 20, 29), ""Young"", ""Other""))"),"Other")</f>
        <v>Other</v>
      </c>
    </row>
    <row r="12935" hidden="1">
      <c r="A12935" s="40">
        <v>31197.0</v>
      </c>
      <c r="B12935" s="39">
        <f t="shared" si="1"/>
        <v>36</v>
      </c>
      <c r="C12935" s="39" t="str">
        <f>IFERROR(__xludf.DUMMYFUNCTION("IF(ISBETWEEN(B12935,60,69), ""Old"", IF(ISBETWEEN(B12935, 20, 29), ""Young"", ""Other""))"),"Other")</f>
        <v>Other</v>
      </c>
    </row>
    <row r="12936" hidden="1">
      <c r="A12936" s="40">
        <v>31198.0</v>
      </c>
      <c r="B12936" s="39">
        <f t="shared" si="1"/>
        <v>36</v>
      </c>
      <c r="C12936" s="39" t="str">
        <f>IFERROR(__xludf.DUMMYFUNCTION("IF(ISBETWEEN(B12936,60,69), ""Old"", IF(ISBETWEEN(B12936, 20, 29), ""Young"", ""Other""))"),"Other")</f>
        <v>Other</v>
      </c>
    </row>
    <row r="12937" hidden="1">
      <c r="A12937" s="40">
        <v>31199.0</v>
      </c>
      <c r="B12937" s="39">
        <f t="shared" si="1"/>
        <v>36</v>
      </c>
      <c r="C12937" s="39" t="str">
        <f>IFERROR(__xludf.DUMMYFUNCTION("IF(ISBETWEEN(B12937,60,69), ""Old"", IF(ISBETWEEN(B12937, 20, 29), ""Young"", ""Other""))"),"Other")</f>
        <v>Other</v>
      </c>
    </row>
    <row r="12938" hidden="1">
      <c r="A12938" s="40">
        <v>31200.0</v>
      </c>
      <c r="B12938" s="39">
        <f t="shared" si="1"/>
        <v>36</v>
      </c>
      <c r="C12938" s="39" t="str">
        <f>IFERROR(__xludf.DUMMYFUNCTION("IF(ISBETWEEN(B12938,60,69), ""Old"", IF(ISBETWEEN(B12938, 20, 29), ""Young"", ""Other""))"),"Other")</f>
        <v>Other</v>
      </c>
    </row>
    <row r="12939" hidden="1">
      <c r="A12939" s="40">
        <v>31201.0</v>
      </c>
      <c r="B12939" s="39">
        <f t="shared" si="1"/>
        <v>36</v>
      </c>
      <c r="C12939" s="39" t="str">
        <f>IFERROR(__xludf.DUMMYFUNCTION("IF(ISBETWEEN(B12939,60,69), ""Old"", IF(ISBETWEEN(B12939, 20, 29), ""Young"", ""Other""))"),"Other")</f>
        <v>Other</v>
      </c>
    </row>
    <row r="12940" hidden="1">
      <c r="A12940" s="40">
        <v>31202.0</v>
      </c>
      <c r="B12940" s="39">
        <f t="shared" si="1"/>
        <v>36</v>
      </c>
      <c r="C12940" s="39" t="str">
        <f>IFERROR(__xludf.DUMMYFUNCTION("IF(ISBETWEEN(B12940,60,69), ""Old"", IF(ISBETWEEN(B12940, 20, 29), ""Young"", ""Other""))"),"Other")</f>
        <v>Other</v>
      </c>
    </row>
    <row r="12941" hidden="1">
      <c r="A12941" s="40">
        <v>31203.0</v>
      </c>
      <c r="B12941" s="39">
        <f t="shared" si="1"/>
        <v>36</v>
      </c>
      <c r="C12941" s="39" t="str">
        <f>IFERROR(__xludf.DUMMYFUNCTION("IF(ISBETWEEN(B12941,60,69), ""Old"", IF(ISBETWEEN(B12941, 20, 29), ""Young"", ""Other""))"),"Other")</f>
        <v>Other</v>
      </c>
    </row>
    <row r="12942" hidden="1">
      <c r="A12942" s="40">
        <v>31204.0</v>
      </c>
      <c r="B12942" s="39">
        <f t="shared" si="1"/>
        <v>36</v>
      </c>
      <c r="C12942" s="39" t="str">
        <f>IFERROR(__xludf.DUMMYFUNCTION("IF(ISBETWEEN(B12942,60,69), ""Old"", IF(ISBETWEEN(B12942, 20, 29), ""Young"", ""Other""))"),"Other")</f>
        <v>Other</v>
      </c>
    </row>
    <row r="12943" hidden="1">
      <c r="A12943" s="40">
        <v>31205.0</v>
      </c>
      <c r="B12943" s="39">
        <f t="shared" si="1"/>
        <v>36</v>
      </c>
      <c r="C12943" s="39" t="str">
        <f>IFERROR(__xludf.DUMMYFUNCTION("IF(ISBETWEEN(B12943,60,69), ""Old"", IF(ISBETWEEN(B12943, 20, 29), ""Young"", ""Other""))"),"Other")</f>
        <v>Other</v>
      </c>
    </row>
    <row r="12944" hidden="1">
      <c r="A12944" s="40">
        <v>31206.0</v>
      </c>
      <c r="B12944" s="39">
        <f t="shared" si="1"/>
        <v>36</v>
      </c>
      <c r="C12944" s="39" t="str">
        <f>IFERROR(__xludf.DUMMYFUNCTION("IF(ISBETWEEN(B12944,60,69), ""Old"", IF(ISBETWEEN(B12944, 20, 29), ""Young"", ""Other""))"),"Other")</f>
        <v>Other</v>
      </c>
    </row>
    <row r="12945" hidden="1">
      <c r="A12945" s="40">
        <v>31207.0</v>
      </c>
      <c r="B12945" s="39">
        <f t="shared" si="1"/>
        <v>36</v>
      </c>
      <c r="C12945" s="39" t="str">
        <f>IFERROR(__xludf.DUMMYFUNCTION("IF(ISBETWEEN(B12945,60,69), ""Old"", IF(ISBETWEEN(B12945, 20, 29), ""Young"", ""Other""))"),"Other")</f>
        <v>Other</v>
      </c>
    </row>
    <row r="12946" hidden="1">
      <c r="A12946" s="40">
        <v>31208.0</v>
      </c>
      <c r="B12946" s="39">
        <f t="shared" si="1"/>
        <v>36</v>
      </c>
      <c r="C12946" s="39" t="str">
        <f>IFERROR(__xludf.DUMMYFUNCTION("IF(ISBETWEEN(B12946,60,69), ""Old"", IF(ISBETWEEN(B12946, 20, 29), ""Young"", ""Other""))"),"Other")</f>
        <v>Other</v>
      </c>
    </row>
    <row r="12947" hidden="1">
      <c r="A12947" s="40">
        <v>31209.0</v>
      </c>
      <c r="B12947" s="39">
        <f t="shared" si="1"/>
        <v>36</v>
      </c>
      <c r="C12947" s="39" t="str">
        <f>IFERROR(__xludf.DUMMYFUNCTION("IF(ISBETWEEN(B12947,60,69), ""Old"", IF(ISBETWEEN(B12947, 20, 29), ""Young"", ""Other""))"),"Other")</f>
        <v>Other</v>
      </c>
    </row>
    <row r="12948" hidden="1">
      <c r="A12948" s="40">
        <v>31210.0</v>
      </c>
      <c r="B12948" s="39">
        <f t="shared" si="1"/>
        <v>36</v>
      </c>
      <c r="C12948" s="39" t="str">
        <f>IFERROR(__xludf.DUMMYFUNCTION("IF(ISBETWEEN(B12948,60,69), ""Old"", IF(ISBETWEEN(B12948, 20, 29), ""Young"", ""Other""))"),"Other")</f>
        <v>Other</v>
      </c>
    </row>
    <row r="12949" hidden="1">
      <c r="A12949" s="40">
        <v>31211.0</v>
      </c>
      <c r="B12949" s="39">
        <f t="shared" si="1"/>
        <v>36</v>
      </c>
      <c r="C12949" s="39" t="str">
        <f>IFERROR(__xludf.DUMMYFUNCTION("IF(ISBETWEEN(B12949,60,69), ""Old"", IF(ISBETWEEN(B12949, 20, 29), ""Young"", ""Other""))"),"Other")</f>
        <v>Other</v>
      </c>
    </row>
    <row r="12950" hidden="1">
      <c r="A12950" s="40">
        <v>31212.0</v>
      </c>
      <c r="B12950" s="39">
        <f t="shared" si="1"/>
        <v>36</v>
      </c>
      <c r="C12950" s="39" t="str">
        <f>IFERROR(__xludf.DUMMYFUNCTION("IF(ISBETWEEN(B12950,60,69), ""Old"", IF(ISBETWEEN(B12950, 20, 29), ""Young"", ""Other""))"),"Other")</f>
        <v>Other</v>
      </c>
    </row>
    <row r="12951" hidden="1">
      <c r="A12951" s="40">
        <v>31213.0</v>
      </c>
      <c r="B12951" s="39">
        <f t="shared" si="1"/>
        <v>36</v>
      </c>
      <c r="C12951" s="39" t="str">
        <f>IFERROR(__xludf.DUMMYFUNCTION("IF(ISBETWEEN(B12951,60,69), ""Old"", IF(ISBETWEEN(B12951, 20, 29), ""Young"", ""Other""))"),"Other")</f>
        <v>Other</v>
      </c>
    </row>
    <row r="12952" hidden="1">
      <c r="A12952" s="40">
        <v>31214.0</v>
      </c>
      <c r="B12952" s="39">
        <f t="shared" si="1"/>
        <v>36</v>
      </c>
      <c r="C12952" s="39" t="str">
        <f>IFERROR(__xludf.DUMMYFUNCTION("IF(ISBETWEEN(B12952,60,69), ""Old"", IF(ISBETWEEN(B12952, 20, 29), ""Young"", ""Other""))"),"Other")</f>
        <v>Other</v>
      </c>
    </row>
    <row r="12953" hidden="1">
      <c r="A12953" s="40">
        <v>31215.0</v>
      </c>
      <c r="B12953" s="39">
        <f t="shared" si="1"/>
        <v>36</v>
      </c>
      <c r="C12953" s="39" t="str">
        <f>IFERROR(__xludf.DUMMYFUNCTION("IF(ISBETWEEN(B12953,60,69), ""Old"", IF(ISBETWEEN(B12953, 20, 29), ""Young"", ""Other""))"),"Other")</f>
        <v>Other</v>
      </c>
    </row>
    <row r="12954" hidden="1">
      <c r="A12954" s="40">
        <v>31216.0</v>
      </c>
      <c r="B12954" s="39">
        <f t="shared" si="1"/>
        <v>36</v>
      </c>
      <c r="C12954" s="39" t="str">
        <f>IFERROR(__xludf.DUMMYFUNCTION("IF(ISBETWEEN(B12954,60,69), ""Old"", IF(ISBETWEEN(B12954, 20, 29), ""Young"", ""Other""))"),"Other")</f>
        <v>Other</v>
      </c>
    </row>
    <row r="12955" hidden="1">
      <c r="A12955" s="40">
        <v>31217.0</v>
      </c>
      <c r="B12955" s="39">
        <f t="shared" si="1"/>
        <v>36</v>
      </c>
      <c r="C12955" s="39" t="str">
        <f>IFERROR(__xludf.DUMMYFUNCTION("IF(ISBETWEEN(B12955,60,69), ""Old"", IF(ISBETWEEN(B12955, 20, 29), ""Young"", ""Other""))"),"Other")</f>
        <v>Other</v>
      </c>
    </row>
    <row r="12956" hidden="1">
      <c r="A12956" s="40">
        <v>31218.0</v>
      </c>
      <c r="B12956" s="39">
        <f t="shared" si="1"/>
        <v>36</v>
      </c>
      <c r="C12956" s="39" t="str">
        <f>IFERROR(__xludf.DUMMYFUNCTION("IF(ISBETWEEN(B12956,60,69), ""Old"", IF(ISBETWEEN(B12956, 20, 29), ""Young"", ""Other""))"),"Other")</f>
        <v>Other</v>
      </c>
    </row>
    <row r="12957" hidden="1">
      <c r="A12957" s="40">
        <v>31219.0</v>
      </c>
      <c r="B12957" s="39">
        <f t="shared" si="1"/>
        <v>36</v>
      </c>
      <c r="C12957" s="39" t="str">
        <f>IFERROR(__xludf.DUMMYFUNCTION("IF(ISBETWEEN(B12957,60,69), ""Old"", IF(ISBETWEEN(B12957, 20, 29), ""Young"", ""Other""))"),"Other")</f>
        <v>Other</v>
      </c>
    </row>
    <row r="12958" hidden="1">
      <c r="A12958" s="40">
        <v>31220.0</v>
      </c>
      <c r="B12958" s="39">
        <f t="shared" si="1"/>
        <v>36</v>
      </c>
      <c r="C12958" s="39" t="str">
        <f>IFERROR(__xludf.DUMMYFUNCTION("IF(ISBETWEEN(B12958,60,69), ""Old"", IF(ISBETWEEN(B12958, 20, 29), ""Young"", ""Other""))"),"Other")</f>
        <v>Other</v>
      </c>
    </row>
    <row r="12959" hidden="1">
      <c r="A12959" s="40">
        <v>31221.0</v>
      </c>
      <c r="B12959" s="39">
        <f t="shared" si="1"/>
        <v>36</v>
      </c>
      <c r="C12959" s="39" t="str">
        <f>IFERROR(__xludf.DUMMYFUNCTION("IF(ISBETWEEN(B12959,60,69), ""Old"", IF(ISBETWEEN(B12959, 20, 29), ""Young"", ""Other""))"),"Other")</f>
        <v>Other</v>
      </c>
    </row>
    <row r="12960" hidden="1">
      <c r="A12960" s="40">
        <v>31222.0</v>
      </c>
      <c r="B12960" s="39">
        <f t="shared" si="1"/>
        <v>36</v>
      </c>
      <c r="C12960" s="39" t="str">
        <f>IFERROR(__xludf.DUMMYFUNCTION("IF(ISBETWEEN(B12960,60,69), ""Old"", IF(ISBETWEEN(B12960, 20, 29), ""Young"", ""Other""))"),"Other")</f>
        <v>Other</v>
      </c>
    </row>
    <row r="12961" hidden="1">
      <c r="A12961" s="40">
        <v>31223.0</v>
      </c>
      <c r="B12961" s="39">
        <f t="shared" si="1"/>
        <v>36</v>
      </c>
      <c r="C12961" s="39" t="str">
        <f>IFERROR(__xludf.DUMMYFUNCTION("IF(ISBETWEEN(B12961,60,69), ""Old"", IF(ISBETWEEN(B12961, 20, 29), ""Young"", ""Other""))"),"Other")</f>
        <v>Other</v>
      </c>
    </row>
    <row r="12962" hidden="1">
      <c r="A12962" s="40">
        <v>31224.0</v>
      </c>
      <c r="B12962" s="39">
        <f t="shared" si="1"/>
        <v>36</v>
      </c>
      <c r="C12962" s="39" t="str">
        <f>IFERROR(__xludf.DUMMYFUNCTION("IF(ISBETWEEN(B12962,60,69), ""Old"", IF(ISBETWEEN(B12962, 20, 29), ""Young"", ""Other""))"),"Other")</f>
        <v>Other</v>
      </c>
    </row>
    <row r="12963" hidden="1">
      <c r="A12963" s="40">
        <v>31225.0</v>
      </c>
      <c r="B12963" s="39">
        <f t="shared" si="1"/>
        <v>36</v>
      </c>
      <c r="C12963" s="39" t="str">
        <f>IFERROR(__xludf.DUMMYFUNCTION("IF(ISBETWEEN(B12963,60,69), ""Old"", IF(ISBETWEEN(B12963, 20, 29), ""Young"", ""Other""))"),"Other")</f>
        <v>Other</v>
      </c>
    </row>
    <row r="12964" hidden="1">
      <c r="A12964" s="40">
        <v>31226.0</v>
      </c>
      <c r="B12964" s="39">
        <f t="shared" si="1"/>
        <v>36</v>
      </c>
      <c r="C12964" s="39" t="str">
        <f>IFERROR(__xludf.DUMMYFUNCTION("IF(ISBETWEEN(B12964,60,69), ""Old"", IF(ISBETWEEN(B12964, 20, 29), ""Young"", ""Other""))"),"Other")</f>
        <v>Other</v>
      </c>
    </row>
    <row r="12965" hidden="1">
      <c r="A12965" s="40">
        <v>31227.0</v>
      </c>
      <c r="B12965" s="39">
        <f t="shared" si="1"/>
        <v>36</v>
      </c>
      <c r="C12965" s="39" t="str">
        <f>IFERROR(__xludf.DUMMYFUNCTION("IF(ISBETWEEN(B12965,60,69), ""Old"", IF(ISBETWEEN(B12965, 20, 29), ""Young"", ""Other""))"),"Other")</f>
        <v>Other</v>
      </c>
    </row>
    <row r="12966" hidden="1">
      <c r="A12966" s="40">
        <v>31228.0</v>
      </c>
      <c r="B12966" s="39">
        <f t="shared" si="1"/>
        <v>36</v>
      </c>
      <c r="C12966" s="39" t="str">
        <f>IFERROR(__xludf.DUMMYFUNCTION("IF(ISBETWEEN(B12966,60,69), ""Old"", IF(ISBETWEEN(B12966, 20, 29), ""Young"", ""Other""))"),"Other")</f>
        <v>Other</v>
      </c>
    </row>
    <row r="12967" hidden="1">
      <c r="A12967" s="40">
        <v>31229.0</v>
      </c>
      <c r="B12967" s="39">
        <f t="shared" si="1"/>
        <v>36</v>
      </c>
      <c r="C12967" s="39" t="str">
        <f>IFERROR(__xludf.DUMMYFUNCTION("IF(ISBETWEEN(B12967,60,69), ""Old"", IF(ISBETWEEN(B12967, 20, 29), ""Young"", ""Other""))"),"Other")</f>
        <v>Other</v>
      </c>
    </row>
    <row r="12968" hidden="1">
      <c r="A12968" s="40">
        <v>31230.0</v>
      </c>
      <c r="B12968" s="39">
        <f t="shared" si="1"/>
        <v>36</v>
      </c>
      <c r="C12968" s="39" t="str">
        <f>IFERROR(__xludf.DUMMYFUNCTION("IF(ISBETWEEN(B12968,60,69), ""Old"", IF(ISBETWEEN(B12968, 20, 29), ""Young"", ""Other""))"),"Other")</f>
        <v>Other</v>
      </c>
    </row>
    <row r="12969" hidden="1">
      <c r="A12969" s="40">
        <v>31231.0</v>
      </c>
      <c r="B12969" s="39">
        <f t="shared" si="1"/>
        <v>36</v>
      </c>
      <c r="C12969" s="39" t="str">
        <f>IFERROR(__xludf.DUMMYFUNCTION("IF(ISBETWEEN(B12969,60,69), ""Old"", IF(ISBETWEEN(B12969, 20, 29), ""Young"", ""Other""))"),"Other")</f>
        <v>Other</v>
      </c>
    </row>
    <row r="12970" hidden="1">
      <c r="A12970" s="40">
        <v>31232.0</v>
      </c>
      <c r="B12970" s="39">
        <f t="shared" si="1"/>
        <v>36</v>
      </c>
      <c r="C12970" s="39" t="str">
        <f>IFERROR(__xludf.DUMMYFUNCTION("IF(ISBETWEEN(B12970,60,69), ""Old"", IF(ISBETWEEN(B12970, 20, 29), ""Young"", ""Other""))"),"Other")</f>
        <v>Other</v>
      </c>
    </row>
    <row r="12971" hidden="1">
      <c r="A12971" s="40">
        <v>31233.0</v>
      </c>
      <c r="B12971" s="39">
        <f t="shared" si="1"/>
        <v>36</v>
      </c>
      <c r="C12971" s="39" t="str">
        <f>IFERROR(__xludf.DUMMYFUNCTION("IF(ISBETWEEN(B12971,60,69), ""Old"", IF(ISBETWEEN(B12971, 20, 29), ""Young"", ""Other""))"),"Other")</f>
        <v>Other</v>
      </c>
    </row>
    <row r="12972" hidden="1">
      <c r="A12972" s="40">
        <v>31234.0</v>
      </c>
      <c r="B12972" s="39">
        <f t="shared" si="1"/>
        <v>36</v>
      </c>
      <c r="C12972" s="39" t="str">
        <f>IFERROR(__xludf.DUMMYFUNCTION("IF(ISBETWEEN(B12972,60,69), ""Old"", IF(ISBETWEEN(B12972, 20, 29), ""Young"", ""Other""))"),"Other")</f>
        <v>Other</v>
      </c>
    </row>
    <row r="12973" hidden="1">
      <c r="A12973" s="40">
        <v>31235.0</v>
      </c>
      <c r="B12973" s="39">
        <f t="shared" si="1"/>
        <v>36</v>
      </c>
      <c r="C12973" s="39" t="str">
        <f>IFERROR(__xludf.DUMMYFUNCTION("IF(ISBETWEEN(B12973,60,69), ""Old"", IF(ISBETWEEN(B12973, 20, 29), ""Young"", ""Other""))"),"Other")</f>
        <v>Other</v>
      </c>
    </row>
    <row r="12974" hidden="1">
      <c r="A12974" s="40">
        <v>31236.0</v>
      </c>
      <c r="B12974" s="39">
        <f t="shared" si="1"/>
        <v>36</v>
      </c>
      <c r="C12974" s="39" t="str">
        <f>IFERROR(__xludf.DUMMYFUNCTION("IF(ISBETWEEN(B12974,60,69), ""Old"", IF(ISBETWEEN(B12974, 20, 29), ""Young"", ""Other""))"),"Other")</f>
        <v>Other</v>
      </c>
    </row>
    <row r="12975" hidden="1">
      <c r="A12975" s="40">
        <v>31237.0</v>
      </c>
      <c r="B12975" s="39">
        <f t="shared" si="1"/>
        <v>36</v>
      </c>
      <c r="C12975" s="39" t="str">
        <f>IFERROR(__xludf.DUMMYFUNCTION("IF(ISBETWEEN(B12975,60,69), ""Old"", IF(ISBETWEEN(B12975, 20, 29), ""Young"", ""Other""))"),"Other")</f>
        <v>Other</v>
      </c>
    </row>
    <row r="12976" hidden="1">
      <c r="A12976" s="40">
        <v>31238.0</v>
      </c>
      <c r="B12976" s="39">
        <f t="shared" si="1"/>
        <v>36</v>
      </c>
      <c r="C12976" s="39" t="str">
        <f>IFERROR(__xludf.DUMMYFUNCTION("IF(ISBETWEEN(B12976,60,69), ""Old"", IF(ISBETWEEN(B12976, 20, 29), ""Young"", ""Other""))"),"Other")</f>
        <v>Other</v>
      </c>
    </row>
    <row r="12977" hidden="1">
      <c r="A12977" s="40">
        <v>31239.0</v>
      </c>
      <c r="B12977" s="39">
        <f t="shared" si="1"/>
        <v>36</v>
      </c>
      <c r="C12977" s="39" t="str">
        <f>IFERROR(__xludf.DUMMYFUNCTION("IF(ISBETWEEN(B12977,60,69), ""Old"", IF(ISBETWEEN(B12977, 20, 29), ""Young"", ""Other""))"),"Other")</f>
        <v>Other</v>
      </c>
    </row>
    <row r="12978" hidden="1">
      <c r="A12978" s="40">
        <v>31240.0</v>
      </c>
      <c r="B12978" s="39">
        <f t="shared" si="1"/>
        <v>36</v>
      </c>
      <c r="C12978" s="39" t="str">
        <f>IFERROR(__xludf.DUMMYFUNCTION("IF(ISBETWEEN(B12978,60,69), ""Old"", IF(ISBETWEEN(B12978, 20, 29), ""Young"", ""Other""))"),"Other")</f>
        <v>Other</v>
      </c>
    </row>
    <row r="12979" hidden="1">
      <c r="A12979" s="40">
        <v>31241.0</v>
      </c>
      <c r="B12979" s="39">
        <f t="shared" si="1"/>
        <v>36</v>
      </c>
      <c r="C12979" s="39" t="str">
        <f>IFERROR(__xludf.DUMMYFUNCTION("IF(ISBETWEEN(B12979,60,69), ""Old"", IF(ISBETWEEN(B12979, 20, 29), ""Young"", ""Other""))"),"Other")</f>
        <v>Other</v>
      </c>
    </row>
    <row r="12980" hidden="1">
      <c r="A12980" s="40">
        <v>31242.0</v>
      </c>
      <c r="B12980" s="39">
        <f t="shared" si="1"/>
        <v>36</v>
      </c>
      <c r="C12980" s="39" t="str">
        <f>IFERROR(__xludf.DUMMYFUNCTION("IF(ISBETWEEN(B12980,60,69), ""Old"", IF(ISBETWEEN(B12980, 20, 29), ""Young"", ""Other""))"),"Other")</f>
        <v>Other</v>
      </c>
    </row>
    <row r="12981" hidden="1">
      <c r="A12981" s="40">
        <v>31243.0</v>
      </c>
      <c r="B12981" s="39">
        <f t="shared" si="1"/>
        <v>36</v>
      </c>
      <c r="C12981" s="39" t="str">
        <f>IFERROR(__xludf.DUMMYFUNCTION("IF(ISBETWEEN(B12981,60,69), ""Old"", IF(ISBETWEEN(B12981, 20, 29), ""Young"", ""Other""))"),"Other")</f>
        <v>Other</v>
      </c>
    </row>
    <row r="12982" hidden="1">
      <c r="A12982" s="40">
        <v>31244.0</v>
      </c>
      <c r="B12982" s="39">
        <f t="shared" si="1"/>
        <v>36</v>
      </c>
      <c r="C12982" s="39" t="str">
        <f>IFERROR(__xludf.DUMMYFUNCTION("IF(ISBETWEEN(B12982,60,69), ""Old"", IF(ISBETWEEN(B12982, 20, 29), ""Young"", ""Other""))"),"Other")</f>
        <v>Other</v>
      </c>
    </row>
    <row r="12983" hidden="1">
      <c r="A12983" s="40">
        <v>31245.0</v>
      </c>
      <c r="B12983" s="39">
        <f t="shared" si="1"/>
        <v>36</v>
      </c>
      <c r="C12983" s="39" t="str">
        <f>IFERROR(__xludf.DUMMYFUNCTION("IF(ISBETWEEN(B12983,60,69), ""Old"", IF(ISBETWEEN(B12983, 20, 29), ""Young"", ""Other""))"),"Other")</f>
        <v>Other</v>
      </c>
    </row>
    <row r="12984" hidden="1">
      <c r="A12984" s="40">
        <v>31246.0</v>
      </c>
      <c r="B12984" s="39">
        <f t="shared" si="1"/>
        <v>36</v>
      </c>
      <c r="C12984" s="39" t="str">
        <f>IFERROR(__xludf.DUMMYFUNCTION("IF(ISBETWEEN(B12984,60,69), ""Old"", IF(ISBETWEEN(B12984, 20, 29), ""Young"", ""Other""))"),"Other")</f>
        <v>Other</v>
      </c>
    </row>
    <row r="12985" hidden="1">
      <c r="A12985" s="40">
        <v>31247.0</v>
      </c>
      <c r="B12985" s="39">
        <f t="shared" si="1"/>
        <v>36</v>
      </c>
      <c r="C12985" s="39" t="str">
        <f>IFERROR(__xludf.DUMMYFUNCTION("IF(ISBETWEEN(B12985,60,69), ""Old"", IF(ISBETWEEN(B12985, 20, 29), ""Young"", ""Other""))"),"Other")</f>
        <v>Other</v>
      </c>
    </row>
    <row r="12986" hidden="1">
      <c r="A12986" s="40">
        <v>31248.0</v>
      </c>
      <c r="B12986" s="39">
        <f t="shared" si="1"/>
        <v>36</v>
      </c>
      <c r="C12986" s="39" t="str">
        <f>IFERROR(__xludf.DUMMYFUNCTION("IF(ISBETWEEN(B12986,60,69), ""Old"", IF(ISBETWEEN(B12986, 20, 29), ""Young"", ""Other""))"),"Other")</f>
        <v>Other</v>
      </c>
    </row>
    <row r="12987" hidden="1">
      <c r="A12987" s="40">
        <v>31249.0</v>
      </c>
      <c r="B12987" s="39">
        <f t="shared" si="1"/>
        <v>36</v>
      </c>
      <c r="C12987" s="39" t="str">
        <f>IFERROR(__xludf.DUMMYFUNCTION("IF(ISBETWEEN(B12987,60,69), ""Old"", IF(ISBETWEEN(B12987, 20, 29), ""Young"", ""Other""))"),"Other")</f>
        <v>Other</v>
      </c>
    </row>
    <row r="12988" hidden="1">
      <c r="A12988" s="40">
        <v>31250.0</v>
      </c>
      <c r="B12988" s="39">
        <f t="shared" si="1"/>
        <v>36</v>
      </c>
      <c r="C12988" s="39" t="str">
        <f>IFERROR(__xludf.DUMMYFUNCTION("IF(ISBETWEEN(B12988,60,69), ""Old"", IF(ISBETWEEN(B12988, 20, 29), ""Young"", ""Other""))"),"Other")</f>
        <v>Other</v>
      </c>
    </row>
    <row r="12989" hidden="1">
      <c r="A12989" s="40">
        <v>31251.0</v>
      </c>
      <c r="B12989" s="39">
        <f t="shared" si="1"/>
        <v>36</v>
      </c>
      <c r="C12989" s="39" t="str">
        <f>IFERROR(__xludf.DUMMYFUNCTION("IF(ISBETWEEN(B12989,60,69), ""Old"", IF(ISBETWEEN(B12989, 20, 29), ""Young"", ""Other""))"),"Other")</f>
        <v>Other</v>
      </c>
    </row>
    <row r="12990" hidden="1">
      <c r="A12990" s="40">
        <v>31252.0</v>
      </c>
      <c r="B12990" s="39">
        <f t="shared" si="1"/>
        <v>36</v>
      </c>
      <c r="C12990" s="39" t="str">
        <f>IFERROR(__xludf.DUMMYFUNCTION("IF(ISBETWEEN(B12990,60,69), ""Old"", IF(ISBETWEEN(B12990, 20, 29), ""Young"", ""Other""))"),"Other")</f>
        <v>Other</v>
      </c>
    </row>
    <row r="12991" hidden="1">
      <c r="A12991" s="40">
        <v>31253.0</v>
      </c>
      <c r="B12991" s="39">
        <f t="shared" si="1"/>
        <v>36</v>
      </c>
      <c r="C12991" s="39" t="str">
        <f>IFERROR(__xludf.DUMMYFUNCTION("IF(ISBETWEEN(B12991,60,69), ""Old"", IF(ISBETWEEN(B12991, 20, 29), ""Young"", ""Other""))"),"Other")</f>
        <v>Other</v>
      </c>
    </row>
    <row r="12992" hidden="1">
      <c r="A12992" s="40">
        <v>31254.0</v>
      </c>
      <c r="B12992" s="39">
        <f t="shared" si="1"/>
        <v>36</v>
      </c>
      <c r="C12992" s="39" t="str">
        <f>IFERROR(__xludf.DUMMYFUNCTION("IF(ISBETWEEN(B12992,60,69), ""Old"", IF(ISBETWEEN(B12992, 20, 29), ""Young"", ""Other""))"),"Other")</f>
        <v>Other</v>
      </c>
    </row>
    <row r="12993" hidden="1">
      <c r="A12993" s="40">
        <v>31255.0</v>
      </c>
      <c r="B12993" s="39">
        <f t="shared" si="1"/>
        <v>36</v>
      </c>
      <c r="C12993" s="39" t="str">
        <f>IFERROR(__xludf.DUMMYFUNCTION("IF(ISBETWEEN(B12993,60,69), ""Old"", IF(ISBETWEEN(B12993, 20, 29), ""Young"", ""Other""))"),"Other")</f>
        <v>Other</v>
      </c>
    </row>
    <row r="12994" hidden="1">
      <c r="A12994" s="40">
        <v>31256.0</v>
      </c>
      <c r="B12994" s="39">
        <f t="shared" si="1"/>
        <v>36</v>
      </c>
      <c r="C12994" s="39" t="str">
        <f>IFERROR(__xludf.DUMMYFUNCTION("IF(ISBETWEEN(B12994,60,69), ""Old"", IF(ISBETWEEN(B12994, 20, 29), ""Young"", ""Other""))"),"Other")</f>
        <v>Other</v>
      </c>
    </row>
    <row r="12995" hidden="1">
      <c r="A12995" s="40">
        <v>31257.0</v>
      </c>
      <c r="B12995" s="39">
        <f t="shared" si="1"/>
        <v>36</v>
      </c>
      <c r="C12995" s="39" t="str">
        <f>IFERROR(__xludf.DUMMYFUNCTION("IF(ISBETWEEN(B12995,60,69), ""Old"", IF(ISBETWEEN(B12995, 20, 29), ""Young"", ""Other""))"),"Other")</f>
        <v>Other</v>
      </c>
    </row>
    <row r="12996" hidden="1">
      <c r="A12996" s="40">
        <v>31258.0</v>
      </c>
      <c r="B12996" s="39">
        <f t="shared" si="1"/>
        <v>36</v>
      </c>
      <c r="C12996" s="39" t="str">
        <f>IFERROR(__xludf.DUMMYFUNCTION("IF(ISBETWEEN(B12996,60,69), ""Old"", IF(ISBETWEEN(B12996, 20, 29), ""Young"", ""Other""))"),"Other")</f>
        <v>Other</v>
      </c>
    </row>
    <row r="12997" hidden="1">
      <c r="A12997" s="40">
        <v>31259.0</v>
      </c>
      <c r="B12997" s="39">
        <f t="shared" si="1"/>
        <v>36</v>
      </c>
      <c r="C12997" s="39" t="str">
        <f>IFERROR(__xludf.DUMMYFUNCTION("IF(ISBETWEEN(B12997,60,69), ""Old"", IF(ISBETWEEN(B12997, 20, 29), ""Young"", ""Other""))"),"Other")</f>
        <v>Other</v>
      </c>
    </row>
    <row r="12998" hidden="1">
      <c r="A12998" s="40">
        <v>31260.0</v>
      </c>
      <c r="B12998" s="39">
        <f t="shared" si="1"/>
        <v>36</v>
      </c>
      <c r="C12998" s="39" t="str">
        <f>IFERROR(__xludf.DUMMYFUNCTION("IF(ISBETWEEN(B12998,60,69), ""Old"", IF(ISBETWEEN(B12998, 20, 29), ""Young"", ""Other""))"),"Other")</f>
        <v>Other</v>
      </c>
    </row>
    <row r="12999" hidden="1">
      <c r="A12999" s="40">
        <v>31261.0</v>
      </c>
      <c r="B12999" s="39">
        <f t="shared" si="1"/>
        <v>36</v>
      </c>
      <c r="C12999" s="39" t="str">
        <f>IFERROR(__xludf.DUMMYFUNCTION("IF(ISBETWEEN(B12999,60,69), ""Old"", IF(ISBETWEEN(B12999, 20, 29), ""Young"", ""Other""))"),"Other")</f>
        <v>Other</v>
      </c>
    </row>
    <row r="13000" hidden="1">
      <c r="A13000" s="40">
        <v>31262.0</v>
      </c>
      <c r="B13000" s="39">
        <f t="shared" si="1"/>
        <v>36</v>
      </c>
      <c r="C13000" s="39" t="str">
        <f>IFERROR(__xludf.DUMMYFUNCTION("IF(ISBETWEEN(B13000,60,69), ""Old"", IF(ISBETWEEN(B13000, 20, 29), ""Young"", ""Other""))"),"Other")</f>
        <v>Other</v>
      </c>
    </row>
    <row r="13001" hidden="1">
      <c r="A13001" s="40">
        <v>31263.0</v>
      </c>
      <c r="B13001" s="39">
        <f t="shared" si="1"/>
        <v>36</v>
      </c>
      <c r="C13001" s="39" t="str">
        <f>IFERROR(__xludf.DUMMYFUNCTION("IF(ISBETWEEN(B13001,60,69), ""Old"", IF(ISBETWEEN(B13001, 20, 29), ""Young"", ""Other""))"),"Other")</f>
        <v>Other</v>
      </c>
    </row>
    <row r="13002" hidden="1">
      <c r="A13002" s="40">
        <v>31264.0</v>
      </c>
      <c r="B13002" s="39">
        <f t="shared" si="1"/>
        <v>36</v>
      </c>
      <c r="C13002" s="39" t="str">
        <f>IFERROR(__xludf.DUMMYFUNCTION("IF(ISBETWEEN(B13002,60,69), ""Old"", IF(ISBETWEEN(B13002, 20, 29), ""Young"", ""Other""))"),"Other")</f>
        <v>Other</v>
      </c>
    </row>
    <row r="13003" hidden="1">
      <c r="A13003" s="40">
        <v>31265.0</v>
      </c>
      <c r="B13003" s="39">
        <f t="shared" si="1"/>
        <v>36</v>
      </c>
      <c r="C13003" s="39" t="str">
        <f>IFERROR(__xludf.DUMMYFUNCTION("IF(ISBETWEEN(B13003,60,69), ""Old"", IF(ISBETWEEN(B13003, 20, 29), ""Young"", ""Other""))"),"Other")</f>
        <v>Other</v>
      </c>
    </row>
    <row r="13004" hidden="1">
      <c r="A13004" s="40">
        <v>31266.0</v>
      </c>
      <c r="B13004" s="39">
        <f t="shared" si="1"/>
        <v>36</v>
      </c>
      <c r="C13004" s="39" t="str">
        <f>IFERROR(__xludf.DUMMYFUNCTION("IF(ISBETWEEN(B13004,60,69), ""Old"", IF(ISBETWEEN(B13004, 20, 29), ""Young"", ""Other""))"),"Other")</f>
        <v>Other</v>
      </c>
    </row>
    <row r="13005" hidden="1">
      <c r="A13005" s="40">
        <v>31267.0</v>
      </c>
      <c r="B13005" s="39">
        <f t="shared" si="1"/>
        <v>36</v>
      </c>
      <c r="C13005" s="39" t="str">
        <f>IFERROR(__xludf.DUMMYFUNCTION("IF(ISBETWEEN(B13005,60,69), ""Old"", IF(ISBETWEEN(B13005, 20, 29), ""Young"", ""Other""))"),"Other")</f>
        <v>Other</v>
      </c>
    </row>
    <row r="13006" hidden="1">
      <c r="A13006" s="40">
        <v>31268.0</v>
      </c>
      <c r="B13006" s="39">
        <f t="shared" si="1"/>
        <v>36</v>
      </c>
      <c r="C13006" s="39" t="str">
        <f>IFERROR(__xludf.DUMMYFUNCTION("IF(ISBETWEEN(B13006,60,69), ""Old"", IF(ISBETWEEN(B13006, 20, 29), ""Young"", ""Other""))"),"Other")</f>
        <v>Other</v>
      </c>
    </row>
    <row r="13007" hidden="1">
      <c r="A13007" s="40">
        <v>31269.0</v>
      </c>
      <c r="B13007" s="39">
        <f t="shared" si="1"/>
        <v>36</v>
      </c>
      <c r="C13007" s="39" t="str">
        <f>IFERROR(__xludf.DUMMYFUNCTION("IF(ISBETWEEN(B13007,60,69), ""Old"", IF(ISBETWEEN(B13007, 20, 29), ""Young"", ""Other""))"),"Other")</f>
        <v>Other</v>
      </c>
    </row>
    <row r="13008" hidden="1">
      <c r="A13008" s="40">
        <v>31270.0</v>
      </c>
      <c r="B13008" s="39">
        <f t="shared" si="1"/>
        <v>36</v>
      </c>
      <c r="C13008" s="39" t="str">
        <f>IFERROR(__xludf.DUMMYFUNCTION("IF(ISBETWEEN(B13008,60,69), ""Old"", IF(ISBETWEEN(B13008, 20, 29), ""Young"", ""Other""))"),"Other")</f>
        <v>Other</v>
      </c>
    </row>
    <row r="13009" hidden="1">
      <c r="A13009" s="40">
        <v>31271.0</v>
      </c>
      <c r="B13009" s="39">
        <f t="shared" si="1"/>
        <v>36</v>
      </c>
      <c r="C13009" s="39" t="str">
        <f>IFERROR(__xludf.DUMMYFUNCTION("IF(ISBETWEEN(B13009,60,69), ""Old"", IF(ISBETWEEN(B13009, 20, 29), ""Young"", ""Other""))"),"Other")</f>
        <v>Other</v>
      </c>
    </row>
    <row r="13010" hidden="1">
      <c r="A13010" s="40">
        <v>31272.0</v>
      </c>
      <c r="B13010" s="39">
        <f t="shared" si="1"/>
        <v>36</v>
      </c>
      <c r="C13010" s="39" t="str">
        <f>IFERROR(__xludf.DUMMYFUNCTION("IF(ISBETWEEN(B13010,60,69), ""Old"", IF(ISBETWEEN(B13010, 20, 29), ""Young"", ""Other""))"),"Other")</f>
        <v>Other</v>
      </c>
    </row>
    <row r="13011" hidden="1">
      <c r="A13011" s="40">
        <v>31273.0</v>
      </c>
      <c r="B13011" s="39">
        <f t="shared" si="1"/>
        <v>36</v>
      </c>
      <c r="C13011" s="39" t="str">
        <f>IFERROR(__xludf.DUMMYFUNCTION("IF(ISBETWEEN(B13011,60,69), ""Old"", IF(ISBETWEEN(B13011, 20, 29), ""Young"", ""Other""))"),"Other")</f>
        <v>Other</v>
      </c>
    </row>
    <row r="13012" hidden="1">
      <c r="A13012" s="40">
        <v>31274.0</v>
      </c>
      <c r="B13012" s="39">
        <f t="shared" si="1"/>
        <v>36</v>
      </c>
      <c r="C13012" s="39" t="str">
        <f>IFERROR(__xludf.DUMMYFUNCTION("IF(ISBETWEEN(B13012,60,69), ""Old"", IF(ISBETWEEN(B13012, 20, 29), ""Young"", ""Other""))"),"Other")</f>
        <v>Other</v>
      </c>
    </row>
    <row r="13013" hidden="1">
      <c r="A13013" s="40">
        <v>31275.0</v>
      </c>
      <c r="B13013" s="39">
        <f t="shared" si="1"/>
        <v>36</v>
      </c>
      <c r="C13013" s="39" t="str">
        <f>IFERROR(__xludf.DUMMYFUNCTION("IF(ISBETWEEN(B13013,60,69), ""Old"", IF(ISBETWEEN(B13013, 20, 29), ""Young"", ""Other""))"),"Other")</f>
        <v>Other</v>
      </c>
    </row>
    <row r="13014" hidden="1">
      <c r="A13014" s="40">
        <v>31276.0</v>
      </c>
      <c r="B13014" s="39">
        <f t="shared" si="1"/>
        <v>36</v>
      </c>
      <c r="C13014" s="39" t="str">
        <f>IFERROR(__xludf.DUMMYFUNCTION("IF(ISBETWEEN(B13014,60,69), ""Old"", IF(ISBETWEEN(B13014, 20, 29), ""Young"", ""Other""))"),"Other")</f>
        <v>Other</v>
      </c>
    </row>
    <row r="13015" hidden="1">
      <c r="A13015" s="40">
        <v>31277.0</v>
      </c>
      <c r="B13015" s="39">
        <f t="shared" si="1"/>
        <v>36</v>
      </c>
      <c r="C13015" s="39" t="str">
        <f>IFERROR(__xludf.DUMMYFUNCTION("IF(ISBETWEEN(B13015,60,69), ""Old"", IF(ISBETWEEN(B13015, 20, 29), ""Young"", ""Other""))"),"Other")</f>
        <v>Other</v>
      </c>
    </row>
    <row r="13016" hidden="1">
      <c r="A13016" s="40">
        <v>31278.0</v>
      </c>
      <c r="B13016" s="39">
        <f t="shared" si="1"/>
        <v>36</v>
      </c>
      <c r="C13016" s="39" t="str">
        <f>IFERROR(__xludf.DUMMYFUNCTION("IF(ISBETWEEN(B13016,60,69), ""Old"", IF(ISBETWEEN(B13016, 20, 29), ""Young"", ""Other""))"),"Other")</f>
        <v>Other</v>
      </c>
    </row>
    <row r="13017" hidden="1">
      <c r="A13017" s="40">
        <v>31279.0</v>
      </c>
      <c r="B13017" s="39">
        <f t="shared" si="1"/>
        <v>36</v>
      </c>
      <c r="C13017" s="39" t="str">
        <f>IFERROR(__xludf.DUMMYFUNCTION("IF(ISBETWEEN(B13017,60,69), ""Old"", IF(ISBETWEEN(B13017, 20, 29), ""Young"", ""Other""))"),"Other")</f>
        <v>Other</v>
      </c>
    </row>
    <row r="13018" hidden="1">
      <c r="A13018" s="40">
        <v>31280.0</v>
      </c>
      <c r="B13018" s="39">
        <f t="shared" si="1"/>
        <v>36</v>
      </c>
      <c r="C13018" s="39" t="str">
        <f>IFERROR(__xludf.DUMMYFUNCTION("IF(ISBETWEEN(B13018,60,69), ""Old"", IF(ISBETWEEN(B13018, 20, 29), ""Young"", ""Other""))"),"Other")</f>
        <v>Other</v>
      </c>
    </row>
    <row r="13019" hidden="1">
      <c r="A13019" s="40">
        <v>31281.0</v>
      </c>
      <c r="B13019" s="39">
        <f t="shared" si="1"/>
        <v>36</v>
      </c>
      <c r="C13019" s="39" t="str">
        <f>IFERROR(__xludf.DUMMYFUNCTION("IF(ISBETWEEN(B13019,60,69), ""Old"", IF(ISBETWEEN(B13019, 20, 29), ""Young"", ""Other""))"),"Other")</f>
        <v>Other</v>
      </c>
    </row>
    <row r="13020" hidden="1">
      <c r="A13020" s="40">
        <v>31282.0</v>
      </c>
      <c r="B13020" s="39">
        <f t="shared" si="1"/>
        <v>36</v>
      </c>
      <c r="C13020" s="39" t="str">
        <f>IFERROR(__xludf.DUMMYFUNCTION("IF(ISBETWEEN(B13020,60,69), ""Old"", IF(ISBETWEEN(B13020, 20, 29), ""Young"", ""Other""))"),"Other")</f>
        <v>Other</v>
      </c>
    </row>
    <row r="13021" hidden="1">
      <c r="A13021" s="40">
        <v>31283.0</v>
      </c>
      <c r="B13021" s="39">
        <f t="shared" si="1"/>
        <v>36</v>
      </c>
      <c r="C13021" s="39" t="str">
        <f>IFERROR(__xludf.DUMMYFUNCTION("IF(ISBETWEEN(B13021,60,69), ""Old"", IF(ISBETWEEN(B13021, 20, 29), ""Young"", ""Other""))"),"Other")</f>
        <v>Other</v>
      </c>
    </row>
    <row r="13022" hidden="1">
      <c r="A13022" s="40">
        <v>31284.0</v>
      </c>
      <c r="B13022" s="39">
        <f t="shared" si="1"/>
        <v>36</v>
      </c>
      <c r="C13022" s="39" t="str">
        <f>IFERROR(__xludf.DUMMYFUNCTION("IF(ISBETWEEN(B13022,60,69), ""Old"", IF(ISBETWEEN(B13022, 20, 29), ""Young"", ""Other""))"),"Other")</f>
        <v>Other</v>
      </c>
    </row>
    <row r="13023" hidden="1">
      <c r="A13023" s="40">
        <v>31285.0</v>
      </c>
      <c r="B13023" s="39">
        <f t="shared" si="1"/>
        <v>36</v>
      </c>
      <c r="C13023" s="39" t="str">
        <f>IFERROR(__xludf.DUMMYFUNCTION("IF(ISBETWEEN(B13023,60,69), ""Old"", IF(ISBETWEEN(B13023, 20, 29), ""Young"", ""Other""))"),"Other")</f>
        <v>Other</v>
      </c>
    </row>
    <row r="13024" hidden="1">
      <c r="A13024" s="40">
        <v>31286.0</v>
      </c>
      <c r="B13024" s="39">
        <f t="shared" si="1"/>
        <v>36</v>
      </c>
      <c r="C13024" s="39" t="str">
        <f>IFERROR(__xludf.DUMMYFUNCTION("IF(ISBETWEEN(B13024,60,69), ""Old"", IF(ISBETWEEN(B13024, 20, 29), ""Young"", ""Other""))"),"Other")</f>
        <v>Other</v>
      </c>
    </row>
    <row r="13025" hidden="1">
      <c r="A13025" s="40">
        <v>31287.0</v>
      </c>
      <c r="B13025" s="39">
        <f t="shared" si="1"/>
        <v>36</v>
      </c>
      <c r="C13025" s="39" t="str">
        <f>IFERROR(__xludf.DUMMYFUNCTION("IF(ISBETWEEN(B13025,60,69), ""Old"", IF(ISBETWEEN(B13025, 20, 29), ""Young"", ""Other""))"),"Other")</f>
        <v>Other</v>
      </c>
    </row>
    <row r="13026" hidden="1">
      <c r="A13026" s="40">
        <v>31288.0</v>
      </c>
      <c r="B13026" s="39">
        <f t="shared" si="1"/>
        <v>36</v>
      </c>
      <c r="C13026" s="39" t="str">
        <f>IFERROR(__xludf.DUMMYFUNCTION("IF(ISBETWEEN(B13026,60,69), ""Old"", IF(ISBETWEEN(B13026, 20, 29), ""Young"", ""Other""))"),"Other")</f>
        <v>Other</v>
      </c>
    </row>
    <row r="13027" hidden="1">
      <c r="A13027" s="40">
        <v>31289.0</v>
      </c>
      <c r="B13027" s="39">
        <f t="shared" si="1"/>
        <v>36</v>
      </c>
      <c r="C13027" s="39" t="str">
        <f>IFERROR(__xludf.DUMMYFUNCTION("IF(ISBETWEEN(B13027,60,69), ""Old"", IF(ISBETWEEN(B13027, 20, 29), ""Young"", ""Other""))"),"Other")</f>
        <v>Other</v>
      </c>
    </row>
    <row r="13028" hidden="1">
      <c r="A13028" s="40">
        <v>31290.0</v>
      </c>
      <c r="B13028" s="39">
        <f t="shared" si="1"/>
        <v>36</v>
      </c>
      <c r="C13028" s="39" t="str">
        <f>IFERROR(__xludf.DUMMYFUNCTION("IF(ISBETWEEN(B13028,60,69), ""Old"", IF(ISBETWEEN(B13028, 20, 29), ""Young"", ""Other""))"),"Other")</f>
        <v>Other</v>
      </c>
    </row>
    <row r="13029" hidden="1">
      <c r="A13029" s="40">
        <v>31291.0</v>
      </c>
      <c r="B13029" s="39">
        <f t="shared" si="1"/>
        <v>36</v>
      </c>
      <c r="C13029" s="39" t="str">
        <f>IFERROR(__xludf.DUMMYFUNCTION("IF(ISBETWEEN(B13029,60,69), ""Old"", IF(ISBETWEEN(B13029, 20, 29), ""Young"", ""Other""))"),"Other")</f>
        <v>Other</v>
      </c>
    </row>
    <row r="13030" hidden="1">
      <c r="A13030" s="40">
        <v>31292.0</v>
      </c>
      <c r="B13030" s="39">
        <f t="shared" si="1"/>
        <v>36</v>
      </c>
      <c r="C13030" s="39" t="str">
        <f>IFERROR(__xludf.DUMMYFUNCTION("IF(ISBETWEEN(B13030,60,69), ""Old"", IF(ISBETWEEN(B13030, 20, 29), ""Young"", ""Other""))"),"Other")</f>
        <v>Other</v>
      </c>
    </row>
    <row r="13031" hidden="1">
      <c r="A13031" s="40">
        <v>31293.0</v>
      </c>
      <c r="B13031" s="39">
        <f t="shared" si="1"/>
        <v>36</v>
      </c>
      <c r="C13031" s="39" t="str">
        <f>IFERROR(__xludf.DUMMYFUNCTION("IF(ISBETWEEN(B13031,60,69), ""Old"", IF(ISBETWEEN(B13031, 20, 29), ""Young"", ""Other""))"),"Other")</f>
        <v>Other</v>
      </c>
    </row>
    <row r="13032" hidden="1">
      <c r="A13032" s="40">
        <v>31294.0</v>
      </c>
      <c r="B13032" s="39">
        <f t="shared" si="1"/>
        <v>36</v>
      </c>
      <c r="C13032" s="39" t="str">
        <f>IFERROR(__xludf.DUMMYFUNCTION("IF(ISBETWEEN(B13032,60,69), ""Old"", IF(ISBETWEEN(B13032, 20, 29), ""Young"", ""Other""))"),"Other")</f>
        <v>Other</v>
      </c>
    </row>
    <row r="13033" hidden="1">
      <c r="A13033" s="40">
        <v>31295.0</v>
      </c>
      <c r="B13033" s="39">
        <f t="shared" si="1"/>
        <v>36</v>
      </c>
      <c r="C13033" s="39" t="str">
        <f>IFERROR(__xludf.DUMMYFUNCTION("IF(ISBETWEEN(B13033,60,69), ""Old"", IF(ISBETWEEN(B13033, 20, 29), ""Young"", ""Other""))"),"Other")</f>
        <v>Other</v>
      </c>
    </row>
    <row r="13034" hidden="1">
      <c r="A13034" s="40">
        <v>31296.0</v>
      </c>
      <c r="B13034" s="39">
        <f t="shared" si="1"/>
        <v>36</v>
      </c>
      <c r="C13034" s="39" t="str">
        <f>IFERROR(__xludf.DUMMYFUNCTION("IF(ISBETWEEN(B13034,60,69), ""Old"", IF(ISBETWEEN(B13034, 20, 29), ""Young"", ""Other""))"),"Other")</f>
        <v>Other</v>
      </c>
    </row>
    <row r="13035" hidden="1">
      <c r="A13035" s="40">
        <v>31297.0</v>
      </c>
      <c r="B13035" s="39">
        <f t="shared" si="1"/>
        <v>36</v>
      </c>
      <c r="C13035" s="39" t="str">
        <f>IFERROR(__xludf.DUMMYFUNCTION("IF(ISBETWEEN(B13035,60,69), ""Old"", IF(ISBETWEEN(B13035, 20, 29), ""Young"", ""Other""))"),"Other")</f>
        <v>Other</v>
      </c>
    </row>
    <row r="13036" hidden="1">
      <c r="A13036" s="40">
        <v>31298.0</v>
      </c>
      <c r="B13036" s="39">
        <f t="shared" si="1"/>
        <v>36</v>
      </c>
      <c r="C13036" s="39" t="str">
        <f>IFERROR(__xludf.DUMMYFUNCTION("IF(ISBETWEEN(B13036,60,69), ""Old"", IF(ISBETWEEN(B13036, 20, 29), ""Young"", ""Other""))"),"Other")</f>
        <v>Other</v>
      </c>
    </row>
    <row r="13037" hidden="1">
      <c r="A13037" s="40">
        <v>31299.0</v>
      </c>
      <c r="B13037" s="39">
        <f t="shared" si="1"/>
        <v>36</v>
      </c>
      <c r="C13037" s="39" t="str">
        <f>IFERROR(__xludf.DUMMYFUNCTION("IF(ISBETWEEN(B13037,60,69), ""Old"", IF(ISBETWEEN(B13037, 20, 29), ""Young"", ""Other""))"),"Other")</f>
        <v>Other</v>
      </c>
    </row>
    <row r="13038" hidden="1">
      <c r="A13038" s="40">
        <v>31300.0</v>
      </c>
      <c r="B13038" s="39">
        <f t="shared" si="1"/>
        <v>36</v>
      </c>
      <c r="C13038" s="39" t="str">
        <f>IFERROR(__xludf.DUMMYFUNCTION("IF(ISBETWEEN(B13038,60,69), ""Old"", IF(ISBETWEEN(B13038, 20, 29), ""Young"", ""Other""))"),"Other")</f>
        <v>Other</v>
      </c>
    </row>
    <row r="13039" hidden="1">
      <c r="A13039" s="40">
        <v>31301.0</v>
      </c>
      <c r="B13039" s="39">
        <f t="shared" si="1"/>
        <v>36</v>
      </c>
      <c r="C13039" s="39" t="str">
        <f>IFERROR(__xludf.DUMMYFUNCTION("IF(ISBETWEEN(B13039,60,69), ""Old"", IF(ISBETWEEN(B13039, 20, 29), ""Young"", ""Other""))"),"Other")</f>
        <v>Other</v>
      </c>
    </row>
    <row r="13040" hidden="1">
      <c r="A13040" s="40">
        <v>31302.0</v>
      </c>
      <c r="B13040" s="39">
        <f t="shared" si="1"/>
        <v>36</v>
      </c>
      <c r="C13040" s="39" t="str">
        <f>IFERROR(__xludf.DUMMYFUNCTION("IF(ISBETWEEN(B13040,60,69), ""Old"", IF(ISBETWEEN(B13040, 20, 29), ""Young"", ""Other""))"),"Other")</f>
        <v>Other</v>
      </c>
    </row>
    <row r="13041" hidden="1">
      <c r="A13041" s="40">
        <v>31303.0</v>
      </c>
      <c r="B13041" s="39">
        <f t="shared" si="1"/>
        <v>36</v>
      </c>
      <c r="C13041" s="39" t="str">
        <f>IFERROR(__xludf.DUMMYFUNCTION("IF(ISBETWEEN(B13041,60,69), ""Old"", IF(ISBETWEEN(B13041, 20, 29), ""Young"", ""Other""))"),"Other")</f>
        <v>Other</v>
      </c>
    </row>
    <row r="13042" hidden="1">
      <c r="A13042" s="40">
        <v>31304.0</v>
      </c>
      <c r="B13042" s="39">
        <f t="shared" si="1"/>
        <v>36</v>
      </c>
      <c r="C13042" s="39" t="str">
        <f>IFERROR(__xludf.DUMMYFUNCTION("IF(ISBETWEEN(B13042,60,69), ""Old"", IF(ISBETWEEN(B13042, 20, 29), ""Young"", ""Other""))"),"Other")</f>
        <v>Other</v>
      </c>
    </row>
    <row r="13043" hidden="1">
      <c r="A13043" s="40">
        <v>31305.0</v>
      </c>
      <c r="B13043" s="39">
        <f t="shared" si="1"/>
        <v>36</v>
      </c>
      <c r="C13043" s="39" t="str">
        <f>IFERROR(__xludf.DUMMYFUNCTION("IF(ISBETWEEN(B13043,60,69), ""Old"", IF(ISBETWEEN(B13043, 20, 29), ""Young"", ""Other""))"),"Other")</f>
        <v>Other</v>
      </c>
    </row>
    <row r="13044" hidden="1">
      <c r="A13044" s="40">
        <v>31306.0</v>
      </c>
      <c r="B13044" s="39">
        <f t="shared" si="1"/>
        <v>36</v>
      </c>
      <c r="C13044" s="39" t="str">
        <f>IFERROR(__xludf.DUMMYFUNCTION("IF(ISBETWEEN(B13044,60,69), ""Old"", IF(ISBETWEEN(B13044, 20, 29), ""Young"", ""Other""))"),"Other")</f>
        <v>Other</v>
      </c>
    </row>
    <row r="13045" hidden="1">
      <c r="A13045" s="40">
        <v>31307.0</v>
      </c>
      <c r="B13045" s="39">
        <f t="shared" si="1"/>
        <v>36</v>
      </c>
      <c r="C13045" s="39" t="str">
        <f>IFERROR(__xludf.DUMMYFUNCTION("IF(ISBETWEEN(B13045,60,69), ""Old"", IF(ISBETWEEN(B13045, 20, 29), ""Young"", ""Other""))"),"Other")</f>
        <v>Other</v>
      </c>
    </row>
    <row r="13046" hidden="1">
      <c r="A13046" s="40">
        <v>31308.0</v>
      </c>
      <c r="B13046" s="39">
        <f t="shared" si="1"/>
        <v>36</v>
      </c>
      <c r="C13046" s="39" t="str">
        <f>IFERROR(__xludf.DUMMYFUNCTION("IF(ISBETWEEN(B13046,60,69), ""Old"", IF(ISBETWEEN(B13046, 20, 29), ""Young"", ""Other""))"),"Other")</f>
        <v>Other</v>
      </c>
    </row>
    <row r="13047" hidden="1">
      <c r="A13047" s="40">
        <v>31309.0</v>
      </c>
      <c r="B13047" s="39">
        <f t="shared" si="1"/>
        <v>36</v>
      </c>
      <c r="C13047" s="39" t="str">
        <f>IFERROR(__xludf.DUMMYFUNCTION("IF(ISBETWEEN(B13047,60,69), ""Old"", IF(ISBETWEEN(B13047, 20, 29), ""Young"", ""Other""))"),"Other")</f>
        <v>Other</v>
      </c>
    </row>
    <row r="13048" hidden="1">
      <c r="A13048" s="40">
        <v>31310.0</v>
      </c>
      <c r="B13048" s="39">
        <f t="shared" si="1"/>
        <v>36</v>
      </c>
      <c r="C13048" s="39" t="str">
        <f>IFERROR(__xludf.DUMMYFUNCTION("IF(ISBETWEEN(B13048,60,69), ""Old"", IF(ISBETWEEN(B13048, 20, 29), ""Young"", ""Other""))"),"Other")</f>
        <v>Other</v>
      </c>
    </row>
    <row r="13049" hidden="1">
      <c r="A13049" s="40">
        <v>31311.0</v>
      </c>
      <c r="B13049" s="39">
        <f t="shared" si="1"/>
        <v>36</v>
      </c>
      <c r="C13049" s="39" t="str">
        <f>IFERROR(__xludf.DUMMYFUNCTION("IF(ISBETWEEN(B13049,60,69), ""Old"", IF(ISBETWEEN(B13049, 20, 29), ""Young"", ""Other""))"),"Other")</f>
        <v>Other</v>
      </c>
    </row>
    <row r="13050" hidden="1">
      <c r="A13050" s="40">
        <v>31312.0</v>
      </c>
      <c r="B13050" s="39">
        <f t="shared" si="1"/>
        <v>36</v>
      </c>
      <c r="C13050" s="39" t="str">
        <f>IFERROR(__xludf.DUMMYFUNCTION("IF(ISBETWEEN(B13050,60,69), ""Old"", IF(ISBETWEEN(B13050, 20, 29), ""Young"", ""Other""))"),"Other")</f>
        <v>Other</v>
      </c>
    </row>
    <row r="13051" hidden="1">
      <c r="A13051" s="40">
        <v>31313.0</v>
      </c>
      <c r="B13051" s="39">
        <f t="shared" si="1"/>
        <v>36</v>
      </c>
      <c r="C13051" s="39" t="str">
        <f>IFERROR(__xludf.DUMMYFUNCTION("IF(ISBETWEEN(B13051,60,69), ""Old"", IF(ISBETWEEN(B13051, 20, 29), ""Young"", ""Other""))"),"Other")</f>
        <v>Other</v>
      </c>
    </row>
    <row r="13052" hidden="1">
      <c r="A13052" s="40">
        <v>31314.0</v>
      </c>
      <c r="B13052" s="39">
        <f t="shared" si="1"/>
        <v>36</v>
      </c>
      <c r="C13052" s="39" t="str">
        <f>IFERROR(__xludf.DUMMYFUNCTION("IF(ISBETWEEN(B13052,60,69), ""Old"", IF(ISBETWEEN(B13052, 20, 29), ""Young"", ""Other""))"),"Other")</f>
        <v>Other</v>
      </c>
    </row>
    <row r="13053" hidden="1">
      <c r="A13053" s="40">
        <v>31315.0</v>
      </c>
      <c r="B13053" s="39">
        <f t="shared" si="1"/>
        <v>36</v>
      </c>
      <c r="C13053" s="39" t="str">
        <f>IFERROR(__xludf.DUMMYFUNCTION("IF(ISBETWEEN(B13053,60,69), ""Old"", IF(ISBETWEEN(B13053, 20, 29), ""Young"", ""Other""))"),"Other")</f>
        <v>Other</v>
      </c>
    </row>
    <row r="13054" hidden="1">
      <c r="A13054" s="40">
        <v>31316.0</v>
      </c>
      <c r="B13054" s="39">
        <f t="shared" si="1"/>
        <v>36</v>
      </c>
      <c r="C13054" s="39" t="str">
        <f>IFERROR(__xludf.DUMMYFUNCTION("IF(ISBETWEEN(B13054,60,69), ""Old"", IF(ISBETWEEN(B13054, 20, 29), ""Young"", ""Other""))"),"Other")</f>
        <v>Other</v>
      </c>
    </row>
    <row r="13055" hidden="1">
      <c r="A13055" s="40">
        <v>31317.0</v>
      </c>
      <c r="B13055" s="39">
        <f t="shared" si="1"/>
        <v>36</v>
      </c>
      <c r="C13055" s="39" t="str">
        <f>IFERROR(__xludf.DUMMYFUNCTION("IF(ISBETWEEN(B13055,60,69), ""Old"", IF(ISBETWEEN(B13055, 20, 29), ""Young"", ""Other""))"),"Other")</f>
        <v>Other</v>
      </c>
    </row>
    <row r="13056" hidden="1">
      <c r="A13056" s="40">
        <v>31318.0</v>
      </c>
      <c r="B13056" s="39">
        <f t="shared" si="1"/>
        <v>36</v>
      </c>
      <c r="C13056" s="39" t="str">
        <f>IFERROR(__xludf.DUMMYFUNCTION("IF(ISBETWEEN(B13056,60,69), ""Old"", IF(ISBETWEEN(B13056, 20, 29), ""Young"", ""Other""))"),"Other")</f>
        <v>Other</v>
      </c>
    </row>
    <row r="13057" hidden="1">
      <c r="A13057" s="40">
        <v>31319.0</v>
      </c>
      <c r="B13057" s="39">
        <f t="shared" si="1"/>
        <v>36</v>
      </c>
      <c r="C13057" s="39" t="str">
        <f>IFERROR(__xludf.DUMMYFUNCTION("IF(ISBETWEEN(B13057,60,69), ""Old"", IF(ISBETWEEN(B13057, 20, 29), ""Young"", ""Other""))"),"Other")</f>
        <v>Other</v>
      </c>
    </row>
    <row r="13058" hidden="1">
      <c r="A13058" s="40">
        <v>31320.0</v>
      </c>
      <c r="B13058" s="39">
        <f t="shared" si="1"/>
        <v>36</v>
      </c>
      <c r="C13058" s="39" t="str">
        <f>IFERROR(__xludf.DUMMYFUNCTION("IF(ISBETWEEN(B13058,60,69), ""Old"", IF(ISBETWEEN(B13058, 20, 29), ""Young"", ""Other""))"),"Other")</f>
        <v>Other</v>
      </c>
    </row>
    <row r="13059" hidden="1">
      <c r="A13059" s="40">
        <v>31321.0</v>
      </c>
      <c r="B13059" s="39">
        <f t="shared" si="1"/>
        <v>36</v>
      </c>
      <c r="C13059" s="39" t="str">
        <f>IFERROR(__xludf.DUMMYFUNCTION("IF(ISBETWEEN(B13059,60,69), ""Old"", IF(ISBETWEEN(B13059, 20, 29), ""Young"", ""Other""))"),"Other")</f>
        <v>Other</v>
      </c>
    </row>
    <row r="13060" hidden="1">
      <c r="A13060" s="40">
        <v>31322.0</v>
      </c>
      <c r="B13060" s="39">
        <f t="shared" si="1"/>
        <v>36</v>
      </c>
      <c r="C13060" s="39" t="str">
        <f>IFERROR(__xludf.DUMMYFUNCTION("IF(ISBETWEEN(B13060,60,69), ""Old"", IF(ISBETWEEN(B13060, 20, 29), ""Young"", ""Other""))"),"Other")</f>
        <v>Other</v>
      </c>
    </row>
    <row r="13061" hidden="1">
      <c r="A13061" s="40">
        <v>31323.0</v>
      </c>
      <c r="B13061" s="39">
        <f t="shared" si="1"/>
        <v>36</v>
      </c>
      <c r="C13061" s="39" t="str">
        <f>IFERROR(__xludf.DUMMYFUNCTION("IF(ISBETWEEN(B13061,60,69), ""Old"", IF(ISBETWEEN(B13061, 20, 29), ""Young"", ""Other""))"),"Other")</f>
        <v>Other</v>
      </c>
    </row>
    <row r="13062" hidden="1">
      <c r="A13062" s="40">
        <v>31324.0</v>
      </c>
      <c r="B13062" s="39">
        <f t="shared" si="1"/>
        <v>36</v>
      </c>
      <c r="C13062" s="39" t="str">
        <f>IFERROR(__xludf.DUMMYFUNCTION("IF(ISBETWEEN(B13062,60,69), ""Old"", IF(ISBETWEEN(B13062, 20, 29), ""Young"", ""Other""))"),"Other")</f>
        <v>Other</v>
      </c>
    </row>
    <row r="13063" hidden="1">
      <c r="A13063" s="40">
        <v>31325.0</v>
      </c>
      <c r="B13063" s="39">
        <f t="shared" si="1"/>
        <v>36</v>
      </c>
      <c r="C13063" s="39" t="str">
        <f>IFERROR(__xludf.DUMMYFUNCTION("IF(ISBETWEEN(B13063,60,69), ""Old"", IF(ISBETWEEN(B13063, 20, 29), ""Young"", ""Other""))"),"Other")</f>
        <v>Other</v>
      </c>
    </row>
    <row r="13064" hidden="1">
      <c r="A13064" s="40">
        <v>31326.0</v>
      </c>
      <c r="B13064" s="39">
        <f t="shared" si="1"/>
        <v>36</v>
      </c>
      <c r="C13064" s="39" t="str">
        <f>IFERROR(__xludf.DUMMYFUNCTION("IF(ISBETWEEN(B13064,60,69), ""Old"", IF(ISBETWEEN(B13064, 20, 29), ""Young"", ""Other""))"),"Other")</f>
        <v>Other</v>
      </c>
    </row>
    <row r="13065" hidden="1">
      <c r="A13065" s="40">
        <v>31327.0</v>
      </c>
      <c r="B13065" s="39">
        <f t="shared" si="1"/>
        <v>36</v>
      </c>
      <c r="C13065" s="39" t="str">
        <f>IFERROR(__xludf.DUMMYFUNCTION("IF(ISBETWEEN(B13065,60,69), ""Old"", IF(ISBETWEEN(B13065, 20, 29), ""Young"", ""Other""))"),"Other")</f>
        <v>Other</v>
      </c>
    </row>
    <row r="13066" hidden="1">
      <c r="A13066" s="40">
        <v>31328.0</v>
      </c>
      <c r="B13066" s="39">
        <f t="shared" si="1"/>
        <v>36</v>
      </c>
      <c r="C13066" s="39" t="str">
        <f>IFERROR(__xludf.DUMMYFUNCTION("IF(ISBETWEEN(B13066,60,69), ""Old"", IF(ISBETWEEN(B13066, 20, 29), ""Young"", ""Other""))"),"Other")</f>
        <v>Other</v>
      </c>
    </row>
    <row r="13067" hidden="1">
      <c r="A13067" s="40">
        <v>31329.0</v>
      </c>
      <c r="B13067" s="39">
        <f t="shared" si="1"/>
        <v>36</v>
      </c>
      <c r="C13067" s="39" t="str">
        <f>IFERROR(__xludf.DUMMYFUNCTION("IF(ISBETWEEN(B13067,60,69), ""Old"", IF(ISBETWEEN(B13067, 20, 29), ""Young"", ""Other""))"),"Other")</f>
        <v>Other</v>
      </c>
    </row>
    <row r="13068" hidden="1">
      <c r="A13068" s="40">
        <v>31330.0</v>
      </c>
      <c r="B13068" s="39">
        <f t="shared" si="1"/>
        <v>36</v>
      </c>
      <c r="C13068" s="39" t="str">
        <f>IFERROR(__xludf.DUMMYFUNCTION("IF(ISBETWEEN(B13068,60,69), ""Old"", IF(ISBETWEEN(B13068, 20, 29), ""Young"", ""Other""))"),"Other")</f>
        <v>Other</v>
      </c>
    </row>
    <row r="13069" hidden="1">
      <c r="A13069" s="40">
        <v>31331.0</v>
      </c>
      <c r="B13069" s="39">
        <f t="shared" si="1"/>
        <v>36</v>
      </c>
      <c r="C13069" s="39" t="str">
        <f>IFERROR(__xludf.DUMMYFUNCTION("IF(ISBETWEEN(B13069,60,69), ""Old"", IF(ISBETWEEN(B13069, 20, 29), ""Young"", ""Other""))"),"Other")</f>
        <v>Other</v>
      </c>
    </row>
    <row r="13070" hidden="1">
      <c r="A13070" s="40">
        <v>31332.0</v>
      </c>
      <c r="B13070" s="39">
        <f t="shared" si="1"/>
        <v>36</v>
      </c>
      <c r="C13070" s="39" t="str">
        <f>IFERROR(__xludf.DUMMYFUNCTION("IF(ISBETWEEN(B13070,60,69), ""Old"", IF(ISBETWEEN(B13070, 20, 29), ""Young"", ""Other""))"),"Other")</f>
        <v>Other</v>
      </c>
    </row>
    <row r="13071" hidden="1">
      <c r="A13071" s="40">
        <v>31333.0</v>
      </c>
      <c r="B13071" s="39">
        <f t="shared" si="1"/>
        <v>36</v>
      </c>
      <c r="C13071" s="39" t="str">
        <f>IFERROR(__xludf.DUMMYFUNCTION("IF(ISBETWEEN(B13071,60,69), ""Old"", IF(ISBETWEEN(B13071, 20, 29), ""Young"", ""Other""))"),"Other")</f>
        <v>Other</v>
      </c>
    </row>
    <row r="13072" hidden="1">
      <c r="A13072" s="40">
        <v>31334.0</v>
      </c>
      <c r="B13072" s="39">
        <f t="shared" si="1"/>
        <v>36</v>
      </c>
      <c r="C13072" s="39" t="str">
        <f>IFERROR(__xludf.DUMMYFUNCTION("IF(ISBETWEEN(B13072,60,69), ""Old"", IF(ISBETWEEN(B13072, 20, 29), ""Young"", ""Other""))"),"Other")</f>
        <v>Other</v>
      </c>
    </row>
    <row r="13073" hidden="1">
      <c r="A13073" s="40">
        <v>31335.0</v>
      </c>
      <c r="B13073" s="39">
        <f t="shared" si="1"/>
        <v>36</v>
      </c>
      <c r="C13073" s="39" t="str">
        <f>IFERROR(__xludf.DUMMYFUNCTION("IF(ISBETWEEN(B13073,60,69), ""Old"", IF(ISBETWEEN(B13073, 20, 29), ""Young"", ""Other""))"),"Other")</f>
        <v>Other</v>
      </c>
    </row>
    <row r="13074" hidden="1">
      <c r="A13074" s="40">
        <v>31336.0</v>
      </c>
      <c r="B13074" s="39">
        <f t="shared" si="1"/>
        <v>36</v>
      </c>
      <c r="C13074" s="39" t="str">
        <f>IFERROR(__xludf.DUMMYFUNCTION("IF(ISBETWEEN(B13074,60,69), ""Old"", IF(ISBETWEEN(B13074, 20, 29), ""Young"", ""Other""))"),"Other")</f>
        <v>Other</v>
      </c>
    </row>
    <row r="13075" hidden="1">
      <c r="A13075" s="40">
        <v>31337.0</v>
      </c>
      <c r="B13075" s="39">
        <f t="shared" si="1"/>
        <v>36</v>
      </c>
      <c r="C13075" s="39" t="str">
        <f>IFERROR(__xludf.DUMMYFUNCTION("IF(ISBETWEEN(B13075,60,69), ""Old"", IF(ISBETWEEN(B13075, 20, 29), ""Young"", ""Other""))"),"Other")</f>
        <v>Other</v>
      </c>
    </row>
    <row r="13076" hidden="1">
      <c r="A13076" s="40">
        <v>31338.0</v>
      </c>
      <c r="B13076" s="39">
        <f t="shared" si="1"/>
        <v>36</v>
      </c>
      <c r="C13076" s="39" t="str">
        <f>IFERROR(__xludf.DUMMYFUNCTION("IF(ISBETWEEN(B13076,60,69), ""Old"", IF(ISBETWEEN(B13076, 20, 29), ""Young"", ""Other""))"),"Other")</f>
        <v>Other</v>
      </c>
    </row>
    <row r="13077" hidden="1">
      <c r="A13077" s="40">
        <v>31339.0</v>
      </c>
      <c r="B13077" s="39">
        <f t="shared" si="1"/>
        <v>36</v>
      </c>
      <c r="C13077" s="39" t="str">
        <f>IFERROR(__xludf.DUMMYFUNCTION("IF(ISBETWEEN(B13077,60,69), ""Old"", IF(ISBETWEEN(B13077, 20, 29), ""Young"", ""Other""))"),"Other")</f>
        <v>Other</v>
      </c>
    </row>
    <row r="13078" hidden="1">
      <c r="A13078" s="40">
        <v>31340.0</v>
      </c>
      <c r="B13078" s="39">
        <f t="shared" si="1"/>
        <v>36</v>
      </c>
      <c r="C13078" s="39" t="str">
        <f>IFERROR(__xludf.DUMMYFUNCTION("IF(ISBETWEEN(B13078,60,69), ""Old"", IF(ISBETWEEN(B13078, 20, 29), ""Young"", ""Other""))"),"Other")</f>
        <v>Other</v>
      </c>
    </row>
    <row r="13079" hidden="1">
      <c r="A13079" s="40">
        <v>31341.0</v>
      </c>
      <c r="B13079" s="39">
        <f t="shared" si="1"/>
        <v>36</v>
      </c>
      <c r="C13079" s="39" t="str">
        <f>IFERROR(__xludf.DUMMYFUNCTION("IF(ISBETWEEN(B13079,60,69), ""Old"", IF(ISBETWEEN(B13079, 20, 29), ""Young"", ""Other""))"),"Other")</f>
        <v>Other</v>
      </c>
    </row>
    <row r="13080" hidden="1">
      <c r="A13080" s="40">
        <v>31342.0</v>
      </c>
      <c r="B13080" s="39">
        <f t="shared" si="1"/>
        <v>36</v>
      </c>
      <c r="C13080" s="39" t="str">
        <f>IFERROR(__xludf.DUMMYFUNCTION("IF(ISBETWEEN(B13080,60,69), ""Old"", IF(ISBETWEEN(B13080, 20, 29), ""Young"", ""Other""))"),"Other")</f>
        <v>Other</v>
      </c>
    </row>
    <row r="13081" hidden="1">
      <c r="A13081" s="40">
        <v>31343.0</v>
      </c>
      <c r="B13081" s="39">
        <f t="shared" si="1"/>
        <v>36</v>
      </c>
      <c r="C13081" s="39" t="str">
        <f>IFERROR(__xludf.DUMMYFUNCTION("IF(ISBETWEEN(B13081,60,69), ""Old"", IF(ISBETWEEN(B13081, 20, 29), ""Young"", ""Other""))"),"Other")</f>
        <v>Other</v>
      </c>
    </row>
    <row r="13082" hidden="1">
      <c r="A13082" s="40">
        <v>31344.0</v>
      </c>
      <c r="B13082" s="39">
        <f t="shared" si="1"/>
        <v>36</v>
      </c>
      <c r="C13082" s="39" t="str">
        <f>IFERROR(__xludf.DUMMYFUNCTION("IF(ISBETWEEN(B13082,60,69), ""Old"", IF(ISBETWEEN(B13082, 20, 29), ""Young"", ""Other""))"),"Other")</f>
        <v>Other</v>
      </c>
    </row>
    <row r="13083" hidden="1">
      <c r="A13083" s="40">
        <v>31345.0</v>
      </c>
      <c r="B13083" s="39">
        <f t="shared" si="1"/>
        <v>36</v>
      </c>
      <c r="C13083" s="39" t="str">
        <f>IFERROR(__xludf.DUMMYFUNCTION("IF(ISBETWEEN(B13083,60,69), ""Old"", IF(ISBETWEEN(B13083, 20, 29), ""Young"", ""Other""))"),"Other")</f>
        <v>Other</v>
      </c>
    </row>
    <row r="13084" hidden="1">
      <c r="A13084" s="40">
        <v>31346.0</v>
      </c>
      <c r="B13084" s="39">
        <f t="shared" si="1"/>
        <v>36</v>
      </c>
      <c r="C13084" s="39" t="str">
        <f>IFERROR(__xludf.DUMMYFUNCTION("IF(ISBETWEEN(B13084,60,69), ""Old"", IF(ISBETWEEN(B13084, 20, 29), ""Young"", ""Other""))"),"Other")</f>
        <v>Other</v>
      </c>
    </row>
    <row r="13085" hidden="1">
      <c r="A13085" s="40">
        <v>31347.0</v>
      </c>
      <c r="B13085" s="39">
        <f t="shared" si="1"/>
        <v>36</v>
      </c>
      <c r="C13085" s="39" t="str">
        <f>IFERROR(__xludf.DUMMYFUNCTION("IF(ISBETWEEN(B13085,60,69), ""Old"", IF(ISBETWEEN(B13085, 20, 29), ""Young"", ""Other""))"),"Other")</f>
        <v>Other</v>
      </c>
    </row>
    <row r="13086" hidden="1">
      <c r="A13086" s="40">
        <v>31348.0</v>
      </c>
      <c r="B13086" s="39">
        <f t="shared" si="1"/>
        <v>36</v>
      </c>
      <c r="C13086" s="39" t="str">
        <f>IFERROR(__xludf.DUMMYFUNCTION("IF(ISBETWEEN(B13086,60,69), ""Old"", IF(ISBETWEEN(B13086, 20, 29), ""Young"", ""Other""))"),"Other")</f>
        <v>Other</v>
      </c>
    </row>
    <row r="13087" hidden="1">
      <c r="A13087" s="40">
        <v>31349.0</v>
      </c>
      <c r="B13087" s="39">
        <f t="shared" si="1"/>
        <v>36</v>
      </c>
      <c r="C13087" s="39" t="str">
        <f>IFERROR(__xludf.DUMMYFUNCTION("IF(ISBETWEEN(B13087,60,69), ""Old"", IF(ISBETWEEN(B13087, 20, 29), ""Young"", ""Other""))"),"Other")</f>
        <v>Other</v>
      </c>
    </row>
    <row r="13088" hidden="1">
      <c r="A13088" s="40">
        <v>31350.0</v>
      </c>
      <c r="B13088" s="39">
        <f t="shared" si="1"/>
        <v>36</v>
      </c>
      <c r="C13088" s="39" t="str">
        <f>IFERROR(__xludf.DUMMYFUNCTION("IF(ISBETWEEN(B13088,60,69), ""Old"", IF(ISBETWEEN(B13088, 20, 29), ""Young"", ""Other""))"),"Other")</f>
        <v>Other</v>
      </c>
    </row>
    <row r="13089" hidden="1">
      <c r="A13089" s="40">
        <v>31351.0</v>
      </c>
      <c r="B13089" s="39">
        <f t="shared" si="1"/>
        <v>36</v>
      </c>
      <c r="C13089" s="39" t="str">
        <f>IFERROR(__xludf.DUMMYFUNCTION("IF(ISBETWEEN(B13089,60,69), ""Old"", IF(ISBETWEEN(B13089, 20, 29), ""Young"", ""Other""))"),"Other")</f>
        <v>Other</v>
      </c>
    </row>
    <row r="13090" hidden="1">
      <c r="A13090" s="40">
        <v>31352.0</v>
      </c>
      <c r="B13090" s="39">
        <f t="shared" si="1"/>
        <v>36</v>
      </c>
      <c r="C13090" s="39" t="str">
        <f>IFERROR(__xludf.DUMMYFUNCTION("IF(ISBETWEEN(B13090,60,69), ""Old"", IF(ISBETWEEN(B13090, 20, 29), ""Young"", ""Other""))"),"Other")</f>
        <v>Other</v>
      </c>
    </row>
    <row r="13091" hidden="1">
      <c r="A13091" s="40">
        <v>31353.0</v>
      </c>
      <c r="B13091" s="39">
        <f t="shared" si="1"/>
        <v>36</v>
      </c>
      <c r="C13091" s="39" t="str">
        <f>IFERROR(__xludf.DUMMYFUNCTION("IF(ISBETWEEN(B13091,60,69), ""Old"", IF(ISBETWEEN(B13091, 20, 29), ""Young"", ""Other""))"),"Other")</f>
        <v>Other</v>
      </c>
    </row>
    <row r="13092" hidden="1">
      <c r="A13092" s="40">
        <v>31354.0</v>
      </c>
      <c r="B13092" s="39">
        <f t="shared" si="1"/>
        <v>36</v>
      </c>
      <c r="C13092" s="39" t="str">
        <f>IFERROR(__xludf.DUMMYFUNCTION("IF(ISBETWEEN(B13092,60,69), ""Old"", IF(ISBETWEEN(B13092, 20, 29), ""Young"", ""Other""))"),"Other")</f>
        <v>Other</v>
      </c>
    </row>
    <row r="13093" hidden="1">
      <c r="A13093" s="40">
        <v>31355.0</v>
      </c>
      <c r="B13093" s="39">
        <f t="shared" si="1"/>
        <v>36</v>
      </c>
      <c r="C13093" s="39" t="str">
        <f>IFERROR(__xludf.DUMMYFUNCTION("IF(ISBETWEEN(B13093,60,69), ""Old"", IF(ISBETWEEN(B13093, 20, 29), ""Young"", ""Other""))"),"Other")</f>
        <v>Other</v>
      </c>
    </row>
    <row r="13094" hidden="1">
      <c r="A13094" s="40">
        <v>31356.0</v>
      </c>
      <c r="B13094" s="39">
        <f t="shared" si="1"/>
        <v>36</v>
      </c>
      <c r="C13094" s="39" t="str">
        <f>IFERROR(__xludf.DUMMYFUNCTION("IF(ISBETWEEN(B13094,60,69), ""Old"", IF(ISBETWEEN(B13094, 20, 29), ""Young"", ""Other""))"),"Other")</f>
        <v>Other</v>
      </c>
    </row>
    <row r="13095" hidden="1">
      <c r="A13095" s="40">
        <v>31357.0</v>
      </c>
      <c r="B13095" s="39">
        <f t="shared" si="1"/>
        <v>36</v>
      </c>
      <c r="C13095" s="39" t="str">
        <f>IFERROR(__xludf.DUMMYFUNCTION("IF(ISBETWEEN(B13095,60,69), ""Old"", IF(ISBETWEEN(B13095, 20, 29), ""Young"", ""Other""))"),"Other")</f>
        <v>Other</v>
      </c>
    </row>
    <row r="13096" hidden="1">
      <c r="A13096" s="40">
        <v>31358.0</v>
      </c>
      <c r="B13096" s="39">
        <f t="shared" si="1"/>
        <v>36</v>
      </c>
      <c r="C13096" s="39" t="str">
        <f>IFERROR(__xludf.DUMMYFUNCTION("IF(ISBETWEEN(B13096,60,69), ""Old"", IF(ISBETWEEN(B13096, 20, 29), ""Young"", ""Other""))"),"Other")</f>
        <v>Other</v>
      </c>
    </row>
    <row r="13097" hidden="1">
      <c r="A13097" s="40">
        <v>31359.0</v>
      </c>
      <c r="B13097" s="39">
        <f t="shared" si="1"/>
        <v>36</v>
      </c>
      <c r="C13097" s="39" t="str">
        <f>IFERROR(__xludf.DUMMYFUNCTION("IF(ISBETWEEN(B13097,60,69), ""Old"", IF(ISBETWEEN(B13097, 20, 29), ""Young"", ""Other""))"),"Other")</f>
        <v>Other</v>
      </c>
    </row>
    <row r="13098" hidden="1">
      <c r="A13098" s="40">
        <v>31360.0</v>
      </c>
      <c r="B13098" s="39">
        <f t="shared" si="1"/>
        <v>36</v>
      </c>
      <c r="C13098" s="39" t="str">
        <f>IFERROR(__xludf.DUMMYFUNCTION("IF(ISBETWEEN(B13098,60,69), ""Old"", IF(ISBETWEEN(B13098, 20, 29), ""Young"", ""Other""))"),"Other")</f>
        <v>Other</v>
      </c>
    </row>
    <row r="13099" hidden="1">
      <c r="A13099" s="40">
        <v>31361.0</v>
      </c>
      <c r="B13099" s="39">
        <f t="shared" si="1"/>
        <v>36</v>
      </c>
      <c r="C13099" s="39" t="str">
        <f>IFERROR(__xludf.DUMMYFUNCTION("IF(ISBETWEEN(B13099,60,69), ""Old"", IF(ISBETWEEN(B13099, 20, 29), ""Young"", ""Other""))"),"Other")</f>
        <v>Other</v>
      </c>
    </row>
    <row r="13100" hidden="1">
      <c r="A13100" s="40">
        <v>31362.0</v>
      </c>
      <c r="B13100" s="39">
        <f t="shared" si="1"/>
        <v>36</v>
      </c>
      <c r="C13100" s="39" t="str">
        <f>IFERROR(__xludf.DUMMYFUNCTION("IF(ISBETWEEN(B13100,60,69), ""Old"", IF(ISBETWEEN(B13100, 20, 29), ""Young"", ""Other""))"),"Other")</f>
        <v>Other</v>
      </c>
    </row>
    <row r="13101" hidden="1">
      <c r="A13101" s="40">
        <v>31363.0</v>
      </c>
      <c r="B13101" s="39">
        <f t="shared" si="1"/>
        <v>36</v>
      </c>
      <c r="C13101" s="39" t="str">
        <f>IFERROR(__xludf.DUMMYFUNCTION("IF(ISBETWEEN(B13101,60,69), ""Old"", IF(ISBETWEEN(B13101, 20, 29), ""Young"", ""Other""))"),"Other")</f>
        <v>Other</v>
      </c>
    </row>
    <row r="13102" hidden="1">
      <c r="A13102" s="40">
        <v>31364.0</v>
      </c>
      <c r="B13102" s="39">
        <f t="shared" si="1"/>
        <v>36</v>
      </c>
      <c r="C13102" s="39" t="str">
        <f>IFERROR(__xludf.DUMMYFUNCTION("IF(ISBETWEEN(B13102,60,69), ""Old"", IF(ISBETWEEN(B13102, 20, 29), ""Young"", ""Other""))"),"Other")</f>
        <v>Other</v>
      </c>
    </row>
    <row r="13103" hidden="1">
      <c r="A13103" s="40">
        <v>31365.0</v>
      </c>
      <c r="B13103" s="39">
        <f t="shared" si="1"/>
        <v>36</v>
      </c>
      <c r="C13103" s="39" t="str">
        <f>IFERROR(__xludf.DUMMYFUNCTION("IF(ISBETWEEN(B13103,60,69), ""Old"", IF(ISBETWEEN(B13103, 20, 29), ""Young"", ""Other""))"),"Other")</f>
        <v>Other</v>
      </c>
    </row>
    <row r="13104" hidden="1">
      <c r="A13104" s="40">
        <v>31366.0</v>
      </c>
      <c r="B13104" s="39">
        <f t="shared" si="1"/>
        <v>36</v>
      </c>
      <c r="C13104" s="39" t="str">
        <f>IFERROR(__xludf.DUMMYFUNCTION("IF(ISBETWEEN(B13104,60,69), ""Old"", IF(ISBETWEEN(B13104, 20, 29), ""Young"", ""Other""))"),"Other")</f>
        <v>Other</v>
      </c>
    </row>
    <row r="13105" hidden="1">
      <c r="A13105" s="40">
        <v>31367.0</v>
      </c>
      <c r="B13105" s="39">
        <f t="shared" si="1"/>
        <v>36</v>
      </c>
      <c r="C13105" s="39" t="str">
        <f>IFERROR(__xludf.DUMMYFUNCTION("IF(ISBETWEEN(B13105,60,69), ""Old"", IF(ISBETWEEN(B13105, 20, 29), ""Young"", ""Other""))"),"Other")</f>
        <v>Other</v>
      </c>
    </row>
    <row r="13106" hidden="1">
      <c r="A13106" s="40">
        <v>31368.0</v>
      </c>
      <c r="B13106" s="39">
        <f t="shared" si="1"/>
        <v>36</v>
      </c>
      <c r="C13106" s="39" t="str">
        <f>IFERROR(__xludf.DUMMYFUNCTION("IF(ISBETWEEN(B13106,60,69), ""Old"", IF(ISBETWEEN(B13106, 20, 29), ""Young"", ""Other""))"),"Other")</f>
        <v>Other</v>
      </c>
    </row>
    <row r="13107" hidden="1">
      <c r="A13107" s="40">
        <v>31369.0</v>
      </c>
      <c r="B13107" s="39">
        <f t="shared" si="1"/>
        <v>36</v>
      </c>
      <c r="C13107" s="39" t="str">
        <f>IFERROR(__xludf.DUMMYFUNCTION("IF(ISBETWEEN(B13107,60,69), ""Old"", IF(ISBETWEEN(B13107, 20, 29), ""Young"", ""Other""))"),"Other")</f>
        <v>Other</v>
      </c>
    </row>
    <row r="13108" hidden="1">
      <c r="A13108" s="40">
        <v>31370.0</v>
      </c>
      <c r="B13108" s="39">
        <f t="shared" si="1"/>
        <v>36</v>
      </c>
      <c r="C13108" s="39" t="str">
        <f>IFERROR(__xludf.DUMMYFUNCTION("IF(ISBETWEEN(B13108,60,69), ""Old"", IF(ISBETWEEN(B13108, 20, 29), ""Young"", ""Other""))"),"Other")</f>
        <v>Other</v>
      </c>
    </row>
    <row r="13109" hidden="1">
      <c r="A13109" s="40">
        <v>31371.0</v>
      </c>
      <c r="B13109" s="39">
        <f t="shared" si="1"/>
        <v>36</v>
      </c>
      <c r="C13109" s="39" t="str">
        <f>IFERROR(__xludf.DUMMYFUNCTION("IF(ISBETWEEN(B13109,60,69), ""Old"", IF(ISBETWEEN(B13109, 20, 29), ""Young"", ""Other""))"),"Other")</f>
        <v>Other</v>
      </c>
    </row>
    <row r="13110" hidden="1">
      <c r="A13110" s="40">
        <v>31372.0</v>
      </c>
      <c r="B13110" s="39">
        <f t="shared" si="1"/>
        <v>36</v>
      </c>
      <c r="C13110" s="39" t="str">
        <f>IFERROR(__xludf.DUMMYFUNCTION("IF(ISBETWEEN(B13110,60,69), ""Old"", IF(ISBETWEEN(B13110, 20, 29), ""Young"", ""Other""))"),"Other")</f>
        <v>Other</v>
      </c>
    </row>
    <row r="13111" hidden="1">
      <c r="A13111" s="40">
        <v>31373.0</v>
      </c>
      <c r="B13111" s="39">
        <f t="shared" si="1"/>
        <v>36</v>
      </c>
      <c r="C13111" s="39" t="str">
        <f>IFERROR(__xludf.DUMMYFUNCTION("IF(ISBETWEEN(B13111,60,69), ""Old"", IF(ISBETWEEN(B13111, 20, 29), ""Young"", ""Other""))"),"Other")</f>
        <v>Other</v>
      </c>
    </row>
    <row r="13112" hidden="1">
      <c r="A13112" s="40">
        <v>31374.0</v>
      </c>
      <c r="B13112" s="39">
        <f t="shared" si="1"/>
        <v>36</v>
      </c>
      <c r="C13112" s="39" t="str">
        <f>IFERROR(__xludf.DUMMYFUNCTION("IF(ISBETWEEN(B13112,60,69), ""Old"", IF(ISBETWEEN(B13112, 20, 29), ""Young"", ""Other""))"),"Other")</f>
        <v>Other</v>
      </c>
    </row>
    <row r="13113" hidden="1">
      <c r="A13113" s="40">
        <v>31375.0</v>
      </c>
      <c r="B13113" s="39">
        <f t="shared" si="1"/>
        <v>36</v>
      </c>
      <c r="C13113" s="39" t="str">
        <f>IFERROR(__xludf.DUMMYFUNCTION("IF(ISBETWEEN(B13113,60,69), ""Old"", IF(ISBETWEEN(B13113, 20, 29), ""Young"", ""Other""))"),"Other")</f>
        <v>Other</v>
      </c>
    </row>
    <row r="13114" hidden="1">
      <c r="A13114" s="40">
        <v>31376.0</v>
      </c>
      <c r="B13114" s="39">
        <f t="shared" si="1"/>
        <v>36</v>
      </c>
      <c r="C13114" s="39" t="str">
        <f>IFERROR(__xludf.DUMMYFUNCTION("IF(ISBETWEEN(B13114,60,69), ""Old"", IF(ISBETWEEN(B13114, 20, 29), ""Young"", ""Other""))"),"Other")</f>
        <v>Other</v>
      </c>
    </row>
    <row r="13115" hidden="1">
      <c r="A13115" s="40">
        <v>31377.0</v>
      </c>
      <c r="B13115" s="39">
        <f t="shared" si="1"/>
        <v>36</v>
      </c>
      <c r="C13115" s="39" t="str">
        <f>IFERROR(__xludf.DUMMYFUNCTION("IF(ISBETWEEN(B13115,60,69), ""Old"", IF(ISBETWEEN(B13115, 20, 29), ""Young"", ""Other""))"),"Other")</f>
        <v>Other</v>
      </c>
    </row>
    <row r="13116" hidden="1">
      <c r="A13116" s="40">
        <v>31378.0</v>
      </c>
      <c r="B13116" s="39">
        <f t="shared" si="1"/>
        <v>36</v>
      </c>
      <c r="C13116" s="39" t="str">
        <f>IFERROR(__xludf.DUMMYFUNCTION("IF(ISBETWEEN(B13116,60,69), ""Old"", IF(ISBETWEEN(B13116, 20, 29), ""Young"", ""Other""))"),"Other")</f>
        <v>Other</v>
      </c>
    </row>
    <row r="13117" hidden="1">
      <c r="A13117" s="40">
        <v>31379.0</v>
      </c>
      <c r="B13117" s="39">
        <f t="shared" si="1"/>
        <v>36</v>
      </c>
      <c r="C13117" s="39" t="str">
        <f>IFERROR(__xludf.DUMMYFUNCTION("IF(ISBETWEEN(B13117,60,69), ""Old"", IF(ISBETWEEN(B13117, 20, 29), ""Young"", ""Other""))"),"Other")</f>
        <v>Other</v>
      </c>
    </row>
    <row r="13118" hidden="1">
      <c r="A13118" s="40">
        <v>31380.0</v>
      </c>
      <c r="B13118" s="39">
        <f t="shared" si="1"/>
        <v>36</v>
      </c>
      <c r="C13118" s="39" t="str">
        <f>IFERROR(__xludf.DUMMYFUNCTION("IF(ISBETWEEN(B13118,60,69), ""Old"", IF(ISBETWEEN(B13118, 20, 29), ""Young"", ""Other""))"),"Other")</f>
        <v>Other</v>
      </c>
    </row>
    <row r="13119" hidden="1">
      <c r="A13119" s="40">
        <v>31381.0</v>
      </c>
      <c r="B13119" s="39">
        <f t="shared" si="1"/>
        <v>36</v>
      </c>
      <c r="C13119" s="39" t="str">
        <f>IFERROR(__xludf.DUMMYFUNCTION("IF(ISBETWEEN(B13119,60,69), ""Old"", IF(ISBETWEEN(B13119, 20, 29), ""Young"", ""Other""))"),"Other")</f>
        <v>Other</v>
      </c>
    </row>
    <row r="13120" hidden="1">
      <c r="A13120" s="40">
        <v>31382.0</v>
      </c>
      <c r="B13120" s="39">
        <f t="shared" si="1"/>
        <v>36</v>
      </c>
      <c r="C13120" s="39" t="str">
        <f>IFERROR(__xludf.DUMMYFUNCTION("IF(ISBETWEEN(B13120,60,69), ""Old"", IF(ISBETWEEN(B13120, 20, 29), ""Young"", ""Other""))"),"Other")</f>
        <v>Other</v>
      </c>
    </row>
    <row r="13121" hidden="1">
      <c r="A13121" s="40">
        <v>31383.0</v>
      </c>
      <c r="B13121" s="39">
        <f t="shared" si="1"/>
        <v>36</v>
      </c>
      <c r="C13121" s="39" t="str">
        <f>IFERROR(__xludf.DUMMYFUNCTION("IF(ISBETWEEN(B13121,60,69), ""Old"", IF(ISBETWEEN(B13121, 20, 29), ""Young"", ""Other""))"),"Other")</f>
        <v>Other</v>
      </c>
    </row>
    <row r="13122" hidden="1">
      <c r="A13122" s="40">
        <v>31384.0</v>
      </c>
      <c r="B13122" s="39">
        <f t="shared" si="1"/>
        <v>36</v>
      </c>
      <c r="C13122" s="39" t="str">
        <f>IFERROR(__xludf.DUMMYFUNCTION("IF(ISBETWEEN(B13122,60,69), ""Old"", IF(ISBETWEEN(B13122, 20, 29), ""Young"", ""Other""))"),"Other")</f>
        <v>Other</v>
      </c>
    </row>
    <row r="13123" hidden="1">
      <c r="A13123" s="40">
        <v>31385.0</v>
      </c>
      <c r="B13123" s="39">
        <f t="shared" si="1"/>
        <v>36</v>
      </c>
      <c r="C13123" s="39" t="str">
        <f>IFERROR(__xludf.DUMMYFUNCTION("IF(ISBETWEEN(B13123,60,69), ""Old"", IF(ISBETWEEN(B13123, 20, 29), ""Young"", ""Other""))"),"Other")</f>
        <v>Other</v>
      </c>
    </row>
    <row r="13124" hidden="1">
      <c r="A13124" s="40">
        <v>31386.0</v>
      </c>
      <c r="B13124" s="39">
        <f t="shared" si="1"/>
        <v>36</v>
      </c>
      <c r="C13124" s="39" t="str">
        <f>IFERROR(__xludf.DUMMYFUNCTION("IF(ISBETWEEN(B13124,60,69), ""Old"", IF(ISBETWEEN(B13124, 20, 29), ""Young"", ""Other""))"),"Other")</f>
        <v>Other</v>
      </c>
    </row>
    <row r="13125" hidden="1">
      <c r="A13125" s="40">
        <v>31387.0</v>
      </c>
      <c r="B13125" s="39">
        <f t="shared" si="1"/>
        <v>36</v>
      </c>
      <c r="C13125" s="39" t="str">
        <f>IFERROR(__xludf.DUMMYFUNCTION("IF(ISBETWEEN(B13125,60,69), ""Old"", IF(ISBETWEEN(B13125, 20, 29), ""Young"", ""Other""))"),"Other")</f>
        <v>Other</v>
      </c>
    </row>
    <row r="13126" hidden="1">
      <c r="A13126" s="40">
        <v>31388.0</v>
      </c>
      <c r="B13126" s="39">
        <f t="shared" si="1"/>
        <v>36</v>
      </c>
      <c r="C13126" s="39" t="str">
        <f>IFERROR(__xludf.DUMMYFUNCTION("IF(ISBETWEEN(B13126,60,69), ""Old"", IF(ISBETWEEN(B13126, 20, 29), ""Young"", ""Other""))"),"Other")</f>
        <v>Other</v>
      </c>
    </row>
    <row r="13127" hidden="1">
      <c r="A13127" s="40">
        <v>31389.0</v>
      </c>
      <c r="B13127" s="39">
        <f t="shared" si="1"/>
        <v>36</v>
      </c>
      <c r="C13127" s="39" t="str">
        <f>IFERROR(__xludf.DUMMYFUNCTION("IF(ISBETWEEN(B13127,60,69), ""Old"", IF(ISBETWEEN(B13127, 20, 29), ""Young"", ""Other""))"),"Other")</f>
        <v>Other</v>
      </c>
    </row>
    <row r="13128" hidden="1">
      <c r="A13128" s="40">
        <v>31390.0</v>
      </c>
      <c r="B13128" s="39">
        <f t="shared" si="1"/>
        <v>36</v>
      </c>
      <c r="C13128" s="39" t="str">
        <f>IFERROR(__xludf.DUMMYFUNCTION("IF(ISBETWEEN(B13128,60,69), ""Old"", IF(ISBETWEEN(B13128, 20, 29), ""Young"", ""Other""))"),"Other")</f>
        <v>Other</v>
      </c>
    </row>
    <row r="13129" hidden="1">
      <c r="A13129" s="40">
        <v>31391.0</v>
      </c>
      <c r="B13129" s="39">
        <f t="shared" si="1"/>
        <v>36</v>
      </c>
      <c r="C13129" s="39" t="str">
        <f>IFERROR(__xludf.DUMMYFUNCTION("IF(ISBETWEEN(B13129,60,69), ""Old"", IF(ISBETWEEN(B13129, 20, 29), ""Young"", ""Other""))"),"Other")</f>
        <v>Other</v>
      </c>
    </row>
    <row r="13130" hidden="1">
      <c r="A13130" s="40">
        <v>31392.0</v>
      </c>
      <c r="B13130" s="39">
        <f t="shared" si="1"/>
        <v>36</v>
      </c>
      <c r="C13130" s="39" t="str">
        <f>IFERROR(__xludf.DUMMYFUNCTION("IF(ISBETWEEN(B13130,60,69), ""Old"", IF(ISBETWEEN(B13130, 20, 29), ""Young"", ""Other""))"),"Other")</f>
        <v>Other</v>
      </c>
    </row>
    <row r="13131" hidden="1">
      <c r="A13131" s="40">
        <v>31393.0</v>
      </c>
      <c r="B13131" s="39">
        <f t="shared" si="1"/>
        <v>36</v>
      </c>
      <c r="C13131" s="39" t="str">
        <f>IFERROR(__xludf.DUMMYFUNCTION("IF(ISBETWEEN(B13131,60,69), ""Old"", IF(ISBETWEEN(B13131, 20, 29), ""Young"", ""Other""))"),"Other")</f>
        <v>Other</v>
      </c>
    </row>
    <row r="13132" hidden="1">
      <c r="A13132" s="40">
        <v>31394.0</v>
      </c>
      <c r="B13132" s="39">
        <f t="shared" si="1"/>
        <v>36</v>
      </c>
      <c r="C13132" s="39" t="str">
        <f>IFERROR(__xludf.DUMMYFUNCTION("IF(ISBETWEEN(B13132,60,69), ""Old"", IF(ISBETWEEN(B13132, 20, 29), ""Young"", ""Other""))"),"Other")</f>
        <v>Other</v>
      </c>
    </row>
    <row r="13133" hidden="1">
      <c r="A13133" s="40">
        <v>31395.0</v>
      </c>
      <c r="B13133" s="39">
        <f t="shared" si="1"/>
        <v>36</v>
      </c>
      <c r="C13133" s="39" t="str">
        <f>IFERROR(__xludf.DUMMYFUNCTION("IF(ISBETWEEN(B13133,60,69), ""Old"", IF(ISBETWEEN(B13133, 20, 29), ""Young"", ""Other""))"),"Other")</f>
        <v>Other</v>
      </c>
    </row>
    <row r="13134" hidden="1">
      <c r="A13134" s="40">
        <v>31396.0</v>
      </c>
      <c r="B13134" s="39">
        <f t="shared" si="1"/>
        <v>36</v>
      </c>
      <c r="C13134" s="39" t="str">
        <f>IFERROR(__xludf.DUMMYFUNCTION("IF(ISBETWEEN(B13134,60,69), ""Old"", IF(ISBETWEEN(B13134, 20, 29), ""Young"", ""Other""))"),"Other")</f>
        <v>Other</v>
      </c>
    </row>
    <row r="13135" hidden="1">
      <c r="A13135" s="40">
        <v>31397.0</v>
      </c>
      <c r="B13135" s="39">
        <f t="shared" si="1"/>
        <v>36</v>
      </c>
      <c r="C13135" s="39" t="str">
        <f>IFERROR(__xludf.DUMMYFUNCTION("IF(ISBETWEEN(B13135,60,69), ""Old"", IF(ISBETWEEN(B13135, 20, 29), ""Young"", ""Other""))"),"Other")</f>
        <v>Other</v>
      </c>
    </row>
    <row r="13136" hidden="1">
      <c r="A13136" s="40">
        <v>31398.0</v>
      </c>
      <c r="B13136" s="39">
        <f t="shared" si="1"/>
        <v>36</v>
      </c>
      <c r="C13136" s="39" t="str">
        <f>IFERROR(__xludf.DUMMYFUNCTION("IF(ISBETWEEN(B13136,60,69), ""Old"", IF(ISBETWEEN(B13136, 20, 29), ""Young"", ""Other""))"),"Other")</f>
        <v>Other</v>
      </c>
    </row>
    <row r="13137" hidden="1">
      <c r="A13137" s="40">
        <v>31399.0</v>
      </c>
      <c r="B13137" s="39">
        <f t="shared" si="1"/>
        <v>36</v>
      </c>
      <c r="C13137" s="39" t="str">
        <f>IFERROR(__xludf.DUMMYFUNCTION("IF(ISBETWEEN(B13137,60,69), ""Old"", IF(ISBETWEEN(B13137, 20, 29), ""Young"", ""Other""))"),"Other")</f>
        <v>Other</v>
      </c>
    </row>
    <row r="13138" hidden="1">
      <c r="A13138" s="40">
        <v>31400.0</v>
      </c>
      <c r="B13138" s="39">
        <f t="shared" si="1"/>
        <v>36</v>
      </c>
      <c r="C13138" s="39" t="str">
        <f>IFERROR(__xludf.DUMMYFUNCTION("IF(ISBETWEEN(B13138,60,69), ""Old"", IF(ISBETWEEN(B13138, 20, 29), ""Young"", ""Other""))"),"Other")</f>
        <v>Other</v>
      </c>
    </row>
    <row r="13139" hidden="1">
      <c r="A13139" s="40">
        <v>31401.0</v>
      </c>
      <c r="B13139" s="39">
        <f t="shared" si="1"/>
        <v>36</v>
      </c>
      <c r="C13139" s="39" t="str">
        <f>IFERROR(__xludf.DUMMYFUNCTION("IF(ISBETWEEN(B13139,60,69), ""Old"", IF(ISBETWEEN(B13139, 20, 29), ""Young"", ""Other""))"),"Other")</f>
        <v>Other</v>
      </c>
    </row>
    <row r="13140" hidden="1">
      <c r="A13140" s="40">
        <v>31402.0</v>
      </c>
      <c r="B13140" s="39">
        <f t="shared" si="1"/>
        <v>36</v>
      </c>
      <c r="C13140" s="39" t="str">
        <f>IFERROR(__xludf.DUMMYFUNCTION("IF(ISBETWEEN(B13140,60,69), ""Old"", IF(ISBETWEEN(B13140, 20, 29), ""Young"", ""Other""))"),"Other")</f>
        <v>Other</v>
      </c>
    </row>
    <row r="13141" hidden="1">
      <c r="A13141" s="40">
        <v>31403.0</v>
      </c>
      <c r="B13141" s="39">
        <f t="shared" si="1"/>
        <v>36</v>
      </c>
      <c r="C13141" s="39" t="str">
        <f>IFERROR(__xludf.DUMMYFUNCTION("IF(ISBETWEEN(B13141,60,69), ""Old"", IF(ISBETWEEN(B13141, 20, 29), ""Young"", ""Other""))"),"Other")</f>
        <v>Other</v>
      </c>
    </row>
    <row r="13142" hidden="1">
      <c r="A13142" s="40">
        <v>31404.0</v>
      </c>
      <c r="B13142" s="39">
        <f t="shared" si="1"/>
        <v>36</v>
      </c>
      <c r="C13142" s="39" t="str">
        <f>IFERROR(__xludf.DUMMYFUNCTION("IF(ISBETWEEN(B13142,60,69), ""Old"", IF(ISBETWEEN(B13142, 20, 29), ""Young"", ""Other""))"),"Other")</f>
        <v>Other</v>
      </c>
    </row>
    <row r="13143" hidden="1">
      <c r="A13143" s="40">
        <v>31405.0</v>
      </c>
      <c r="B13143" s="39">
        <f t="shared" si="1"/>
        <v>36</v>
      </c>
      <c r="C13143" s="39" t="str">
        <f>IFERROR(__xludf.DUMMYFUNCTION("IF(ISBETWEEN(B13143,60,69), ""Old"", IF(ISBETWEEN(B13143, 20, 29), ""Young"", ""Other""))"),"Other")</f>
        <v>Other</v>
      </c>
    </row>
    <row r="13144" hidden="1">
      <c r="A13144" s="40">
        <v>31406.0</v>
      </c>
      <c r="B13144" s="39">
        <f t="shared" si="1"/>
        <v>36</v>
      </c>
      <c r="C13144" s="39" t="str">
        <f>IFERROR(__xludf.DUMMYFUNCTION("IF(ISBETWEEN(B13144,60,69), ""Old"", IF(ISBETWEEN(B13144, 20, 29), ""Young"", ""Other""))"),"Other")</f>
        <v>Other</v>
      </c>
    </row>
    <row r="13145" hidden="1">
      <c r="A13145" s="40">
        <v>31407.0</v>
      </c>
      <c r="B13145" s="39">
        <f t="shared" si="1"/>
        <v>36</v>
      </c>
      <c r="C13145" s="39" t="str">
        <f>IFERROR(__xludf.DUMMYFUNCTION("IF(ISBETWEEN(B13145,60,69), ""Old"", IF(ISBETWEEN(B13145, 20, 29), ""Young"", ""Other""))"),"Other")</f>
        <v>Other</v>
      </c>
    </row>
    <row r="13146" hidden="1">
      <c r="A13146" s="40">
        <v>31408.0</v>
      </c>
      <c r="B13146" s="39">
        <f t="shared" si="1"/>
        <v>36</v>
      </c>
      <c r="C13146" s="39" t="str">
        <f>IFERROR(__xludf.DUMMYFUNCTION("IF(ISBETWEEN(B13146,60,69), ""Old"", IF(ISBETWEEN(B13146, 20, 29), ""Young"", ""Other""))"),"Other")</f>
        <v>Other</v>
      </c>
    </row>
    <row r="13147" hidden="1">
      <c r="A13147" s="40">
        <v>31409.0</v>
      </c>
      <c r="B13147" s="39">
        <f t="shared" si="1"/>
        <v>36</v>
      </c>
      <c r="C13147" s="39" t="str">
        <f>IFERROR(__xludf.DUMMYFUNCTION("IF(ISBETWEEN(B13147,60,69), ""Old"", IF(ISBETWEEN(B13147, 20, 29), ""Young"", ""Other""))"),"Other")</f>
        <v>Other</v>
      </c>
    </row>
    <row r="13148" hidden="1">
      <c r="A13148" s="40">
        <v>31410.0</v>
      </c>
      <c r="B13148" s="39">
        <f t="shared" si="1"/>
        <v>36</v>
      </c>
      <c r="C13148" s="39" t="str">
        <f>IFERROR(__xludf.DUMMYFUNCTION("IF(ISBETWEEN(B13148,60,69), ""Old"", IF(ISBETWEEN(B13148, 20, 29), ""Young"", ""Other""))"),"Other")</f>
        <v>Other</v>
      </c>
    </row>
    <row r="13149" hidden="1">
      <c r="A13149" s="40">
        <v>31411.0</v>
      </c>
      <c r="B13149" s="39">
        <f t="shared" si="1"/>
        <v>36</v>
      </c>
      <c r="C13149" s="39" t="str">
        <f>IFERROR(__xludf.DUMMYFUNCTION("IF(ISBETWEEN(B13149,60,69), ""Old"", IF(ISBETWEEN(B13149, 20, 29), ""Young"", ""Other""))"),"Other")</f>
        <v>Other</v>
      </c>
    </row>
    <row r="13150" hidden="1">
      <c r="A13150" s="40">
        <v>31412.0</v>
      </c>
      <c r="B13150" s="39">
        <f t="shared" si="1"/>
        <v>36</v>
      </c>
      <c r="C13150" s="39" t="str">
        <f>IFERROR(__xludf.DUMMYFUNCTION("IF(ISBETWEEN(B13150,60,69), ""Old"", IF(ISBETWEEN(B13150, 20, 29), ""Young"", ""Other""))"),"Other")</f>
        <v>Other</v>
      </c>
    </row>
    <row r="13151" hidden="1">
      <c r="A13151" s="40">
        <v>31413.0</v>
      </c>
      <c r="B13151" s="39">
        <f t="shared" si="1"/>
        <v>36</v>
      </c>
      <c r="C13151" s="39" t="str">
        <f>IFERROR(__xludf.DUMMYFUNCTION("IF(ISBETWEEN(B13151,60,69), ""Old"", IF(ISBETWEEN(B13151, 20, 29), ""Young"", ""Other""))"),"Other")</f>
        <v>Other</v>
      </c>
    </row>
    <row r="13152" hidden="1">
      <c r="A13152" s="40">
        <v>31414.0</v>
      </c>
      <c r="B13152" s="39">
        <f t="shared" si="1"/>
        <v>35</v>
      </c>
      <c r="C13152" s="39" t="str">
        <f>IFERROR(__xludf.DUMMYFUNCTION("IF(ISBETWEEN(B13152,60,69), ""Old"", IF(ISBETWEEN(B13152, 20, 29), ""Young"", ""Other""))"),"Other")</f>
        <v>Other</v>
      </c>
    </row>
    <row r="13153" hidden="1">
      <c r="A13153" s="40">
        <v>31415.0</v>
      </c>
      <c r="B13153" s="39">
        <f t="shared" si="1"/>
        <v>35</v>
      </c>
      <c r="C13153" s="39" t="str">
        <f>IFERROR(__xludf.DUMMYFUNCTION("IF(ISBETWEEN(B13153,60,69), ""Old"", IF(ISBETWEEN(B13153, 20, 29), ""Young"", ""Other""))"),"Other")</f>
        <v>Other</v>
      </c>
    </row>
    <row r="13154" hidden="1">
      <c r="A13154" s="40">
        <v>31416.0</v>
      </c>
      <c r="B13154" s="39">
        <f t="shared" si="1"/>
        <v>35</v>
      </c>
      <c r="C13154" s="39" t="str">
        <f>IFERROR(__xludf.DUMMYFUNCTION("IF(ISBETWEEN(B13154,60,69), ""Old"", IF(ISBETWEEN(B13154, 20, 29), ""Young"", ""Other""))"),"Other")</f>
        <v>Other</v>
      </c>
    </row>
    <row r="13155" hidden="1">
      <c r="A13155" s="40">
        <v>31417.0</v>
      </c>
      <c r="B13155" s="39">
        <f t="shared" si="1"/>
        <v>35</v>
      </c>
      <c r="C13155" s="39" t="str">
        <f>IFERROR(__xludf.DUMMYFUNCTION("IF(ISBETWEEN(B13155,60,69), ""Old"", IF(ISBETWEEN(B13155, 20, 29), ""Young"", ""Other""))"),"Other")</f>
        <v>Other</v>
      </c>
    </row>
    <row r="13156" hidden="1">
      <c r="A13156" s="40">
        <v>31418.0</v>
      </c>
      <c r="B13156" s="39">
        <f t="shared" si="1"/>
        <v>35</v>
      </c>
      <c r="C13156" s="39" t="str">
        <f>IFERROR(__xludf.DUMMYFUNCTION("IF(ISBETWEEN(B13156,60,69), ""Old"", IF(ISBETWEEN(B13156, 20, 29), ""Young"", ""Other""))"),"Other")</f>
        <v>Other</v>
      </c>
    </row>
    <row r="13157" hidden="1">
      <c r="A13157" s="40">
        <v>31419.0</v>
      </c>
      <c r="B13157" s="39">
        <f t="shared" si="1"/>
        <v>35</v>
      </c>
      <c r="C13157" s="39" t="str">
        <f>IFERROR(__xludf.DUMMYFUNCTION("IF(ISBETWEEN(B13157,60,69), ""Old"", IF(ISBETWEEN(B13157, 20, 29), ""Young"", ""Other""))"),"Other")</f>
        <v>Other</v>
      </c>
    </row>
    <row r="13158" hidden="1">
      <c r="A13158" s="40">
        <v>31420.0</v>
      </c>
      <c r="B13158" s="39">
        <f t="shared" si="1"/>
        <v>35</v>
      </c>
      <c r="C13158" s="39" t="str">
        <f>IFERROR(__xludf.DUMMYFUNCTION("IF(ISBETWEEN(B13158,60,69), ""Old"", IF(ISBETWEEN(B13158, 20, 29), ""Young"", ""Other""))"),"Other")</f>
        <v>Other</v>
      </c>
    </row>
    <row r="13159" hidden="1">
      <c r="A13159" s="40">
        <v>31421.0</v>
      </c>
      <c r="B13159" s="39">
        <f t="shared" si="1"/>
        <v>35</v>
      </c>
      <c r="C13159" s="39" t="str">
        <f>IFERROR(__xludf.DUMMYFUNCTION("IF(ISBETWEEN(B13159,60,69), ""Old"", IF(ISBETWEEN(B13159, 20, 29), ""Young"", ""Other""))"),"Other")</f>
        <v>Other</v>
      </c>
    </row>
    <row r="13160" hidden="1">
      <c r="A13160" s="40">
        <v>31422.0</v>
      </c>
      <c r="B13160" s="39">
        <f t="shared" si="1"/>
        <v>35</v>
      </c>
      <c r="C13160" s="39" t="str">
        <f>IFERROR(__xludf.DUMMYFUNCTION("IF(ISBETWEEN(B13160,60,69), ""Old"", IF(ISBETWEEN(B13160, 20, 29), ""Young"", ""Other""))"),"Other")</f>
        <v>Other</v>
      </c>
    </row>
    <row r="13161" hidden="1">
      <c r="A13161" s="40">
        <v>31423.0</v>
      </c>
      <c r="B13161" s="39">
        <f t="shared" si="1"/>
        <v>35</v>
      </c>
      <c r="C13161" s="39" t="str">
        <f>IFERROR(__xludf.DUMMYFUNCTION("IF(ISBETWEEN(B13161,60,69), ""Old"", IF(ISBETWEEN(B13161, 20, 29), ""Young"", ""Other""))"),"Other")</f>
        <v>Other</v>
      </c>
    </row>
    <row r="13162" hidden="1">
      <c r="A13162" s="40">
        <v>31424.0</v>
      </c>
      <c r="B13162" s="39">
        <f t="shared" si="1"/>
        <v>35</v>
      </c>
      <c r="C13162" s="39" t="str">
        <f>IFERROR(__xludf.DUMMYFUNCTION("IF(ISBETWEEN(B13162,60,69), ""Old"", IF(ISBETWEEN(B13162, 20, 29), ""Young"", ""Other""))"),"Other")</f>
        <v>Other</v>
      </c>
    </row>
    <row r="13163" hidden="1">
      <c r="A13163" s="40">
        <v>31425.0</v>
      </c>
      <c r="B13163" s="39">
        <f t="shared" si="1"/>
        <v>35</v>
      </c>
      <c r="C13163" s="39" t="str">
        <f>IFERROR(__xludf.DUMMYFUNCTION("IF(ISBETWEEN(B13163,60,69), ""Old"", IF(ISBETWEEN(B13163, 20, 29), ""Young"", ""Other""))"),"Other")</f>
        <v>Other</v>
      </c>
    </row>
    <row r="13164" hidden="1">
      <c r="A13164" s="40">
        <v>31426.0</v>
      </c>
      <c r="B13164" s="39">
        <f t="shared" si="1"/>
        <v>35</v>
      </c>
      <c r="C13164" s="39" t="str">
        <f>IFERROR(__xludf.DUMMYFUNCTION("IF(ISBETWEEN(B13164,60,69), ""Old"", IF(ISBETWEEN(B13164, 20, 29), ""Young"", ""Other""))"),"Other")</f>
        <v>Other</v>
      </c>
    </row>
    <row r="13165" hidden="1">
      <c r="A13165" s="40">
        <v>31427.0</v>
      </c>
      <c r="B13165" s="39">
        <f t="shared" si="1"/>
        <v>35</v>
      </c>
      <c r="C13165" s="39" t="str">
        <f>IFERROR(__xludf.DUMMYFUNCTION("IF(ISBETWEEN(B13165,60,69), ""Old"", IF(ISBETWEEN(B13165, 20, 29), ""Young"", ""Other""))"),"Other")</f>
        <v>Other</v>
      </c>
    </row>
    <row r="13166" hidden="1">
      <c r="A13166" s="40">
        <v>31428.0</v>
      </c>
      <c r="B13166" s="39">
        <f t="shared" si="1"/>
        <v>35</v>
      </c>
      <c r="C13166" s="39" t="str">
        <f>IFERROR(__xludf.DUMMYFUNCTION("IF(ISBETWEEN(B13166,60,69), ""Old"", IF(ISBETWEEN(B13166, 20, 29), ""Young"", ""Other""))"),"Other")</f>
        <v>Other</v>
      </c>
    </row>
    <row r="13167" hidden="1">
      <c r="A13167" s="40">
        <v>31429.0</v>
      </c>
      <c r="B13167" s="39">
        <f t="shared" si="1"/>
        <v>35</v>
      </c>
      <c r="C13167" s="39" t="str">
        <f>IFERROR(__xludf.DUMMYFUNCTION("IF(ISBETWEEN(B13167,60,69), ""Old"", IF(ISBETWEEN(B13167, 20, 29), ""Young"", ""Other""))"),"Other")</f>
        <v>Other</v>
      </c>
    </row>
    <row r="13168" hidden="1">
      <c r="A13168" s="40">
        <v>31430.0</v>
      </c>
      <c r="B13168" s="39">
        <f t="shared" si="1"/>
        <v>35</v>
      </c>
      <c r="C13168" s="39" t="str">
        <f>IFERROR(__xludf.DUMMYFUNCTION("IF(ISBETWEEN(B13168,60,69), ""Old"", IF(ISBETWEEN(B13168, 20, 29), ""Young"", ""Other""))"),"Other")</f>
        <v>Other</v>
      </c>
    </row>
    <row r="13169" hidden="1">
      <c r="A13169" s="40">
        <v>31431.0</v>
      </c>
      <c r="B13169" s="39">
        <f t="shared" si="1"/>
        <v>35</v>
      </c>
      <c r="C13169" s="39" t="str">
        <f>IFERROR(__xludf.DUMMYFUNCTION("IF(ISBETWEEN(B13169,60,69), ""Old"", IF(ISBETWEEN(B13169, 20, 29), ""Young"", ""Other""))"),"Other")</f>
        <v>Other</v>
      </c>
    </row>
    <row r="13170" hidden="1">
      <c r="A13170" s="40">
        <v>31432.0</v>
      </c>
      <c r="B13170" s="39">
        <f t="shared" si="1"/>
        <v>35</v>
      </c>
      <c r="C13170" s="39" t="str">
        <f>IFERROR(__xludf.DUMMYFUNCTION("IF(ISBETWEEN(B13170,60,69), ""Old"", IF(ISBETWEEN(B13170, 20, 29), ""Young"", ""Other""))"),"Other")</f>
        <v>Other</v>
      </c>
    </row>
    <row r="13171" hidden="1">
      <c r="A13171" s="40">
        <v>31433.0</v>
      </c>
      <c r="B13171" s="39">
        <f t="shared" si="1"/>
        <v>35</v>
      </c>
      <c r="C13171" s="39" t="str">
        <f>IFERROR(__xludf.DUMMYFUNCTION("IF(ISBETWEEN(B13171,60,69), ""Old"", IF(ISBETWEEN(B13171, 20, 29), ""Young"", ""Other""))"),"Other")</f>
        <v>Other</v>
      </c>
    </row>
    <row r="13172" hidden="1">
      <c r="A13172" s="40">
        <v>31434.0</v>
      </c>
      <c r="B13172" s="39">
        <f t="shared" si="1"/>
        <v>35</v>
      </c>
      <c r="C13172" s="39" t="str">
        <f>IFERROR(__xludf.DUMMYFUNCTION("IF(ISBETWEEN(B13172,60,69), ""Old"", IF(ISBETWEEN(B13172, 20, 29), ""Young"", ""Other""))"),"Other")</f>
        <v>Other</v>
      </c>
    </row>
    <row r="13173" hidden="1">
      <c r="A13173" s="40">
        <v>31435.0</v>
      </c>
      <c r="B13173" s="39">
        <f t="shared" si="1"/>
        <v>35</v>
      </c>
      <c r="C13173" s="39" t="str">
        <f>IFERROR(__xludf.DUMMYFUNCTION("IF(ISBETWEEN(B13173,60,69), ""Old"", IF(ISBETWEEN(B13173, 20, 29), ""Young"", ""Other""))"),"Other")</f>
        <v>Other</v>
      </c>
    </row>
    <row r="13174" hidden="1">
      <c r="A13174" s="40">
        <v>31436.0</v>
      </c>
      <c r="B13174" s="39">
        <f t="shared" si="1"/>
        <v>35</v>
      </c>
      <c r="C13174" s="39" t="str">
        <f>IFERROR(__xludf.DUMMYFUNCTION("IF(ISBETWEEN(B13174,60,69), ""Old"", IF(ISBETWEEN(B13174, 20, 29), ""Young"", ""Other""))"),"Other")</f>
        <v>Other</v>
      </c>
    </row>
    <row r="13175" hidden="1">
      <c r="A13175" s="40">
        <v>31437.0</v>
      </c>
      <c r="B13175" s="39">
        <f t="shared" si="1"/>
        <v>35</v>
      </c>
      <c r="C13175" s="39" t="str">
        <f>IFERROR(__xludf.DUMMYFUNCTION("IF(ISBETWEEN(B13175,60,69), ""Old"", IF(ISBETWEEN(B13175, 20, 29), ""Young"", ""Other""))"),"Other")</f>
        <v>Other</v>
      </c>
    </row>
    <row r="13176" hidden="1">
      <c r="A13176" s="40">
        <v>31438.0</v>
      </c>
      <c r="B13176" s="39">
        <f t="shared" si="1"/>
        <v>35</v>
      </c>
      <c r="C13176" s="39" t="str">
        <f>IFERROR(__xludf.DUMMYFUNCTION("IF(ISBETWEEN(B13176,60,69), ""Old"", IF(ISBETWEEN(B13176, 20, 29), ""Young"", ""Other""))"),"Other")</f>
        <v>Other</v>
      </c>
    </row>
    <row r="13177" hidden="1">
      <c r="A13177" s="40">
        <v>31439.0</v>
      </c>
      <c r="B13177" s="39">
        <f t="shared" si="1"/>
        <v>35</v>
      </c>
      <c r="C13177" s="39" t="str">
        <f>IFERROR(__xludf.DUMMYFUNCTION("IF(ISBETWEEN(B13177,60,69), ""Old"", IF(ISBETWEEN(B13177, 20, 29), ""Young"", ""Other""))"),"Other")</f>
        <v>Other</v>
      </c>
    </row>
    <row r="13178" hidden="1">
      <c r="A13178" s="40">
        <v>31440.0</v>
      </c>
      <c r="B13178" s="39">
        <f t="shared" si="1"/>
        <v>35</v>
      </c>
      <c r="C13178" s="39" t="str">
        <f>IFERROR(__xludf.DUMMYFUNCTION("IF(ISBETWEEN(B13178,60,69), ""Old"", IF(ISBETWEEN(B13178, 20, 29), ""Young"", ""Other""))"),"Other")</f>
        <v>Other</v>
      </c>
    </row>
    <row r="13179" hidden="1">
      <c r="A13179" s="40">
        <v>31441.0</v>
      </c>
      <c r="B13179" s="39">
        <f t="shared" si="1"/>
        <v>35</v>
      </c>
      <c r="C13179" s="39" t="str">
        <f>IFERROR(__xludf.DUMMYFUNCTION("IF(ISBETWEEN(B13179,60,69), ""Old"", IF(ISBETWEEN(B13179, 20, 29), ""Young"", ""Other""))"),"Other")</f>
        <v>Other</v>
      </c>
    </row>
    <row r="13180" hidden="1">
      <c r="A13180" s="40">
        <v>31442.0</v>
      </c>
      <c r="B13180" s="39">
        <f t="shared" si="1"/>
        <v>35</v>
      </c>
      <c r="C13180" s="39" t="str">
        <f>IFERROR(__xludf.DUMMYFUNCTION("IF(ISBETWEEN(B13180,60,69), ""Old"", IF(ISBETWEEN(B13180, 20, 29), ""Young"", ""Other""))"),"Other")</f>
        <v>Other</v>
      </c>
    </row>
    <row r="13181" hidden="1">
      <c r="A13181" s="40">
        <v>31443.0</v>
      </c>
      <c r="B13181" s="39">
        <f t="shared" si="1"/>
        <v>35</v>
      </c>
      <c r="C13181" s="39" t="str">
        <f>IFERROR(__xludf.DUMMYFUNCTION("IF(ISBETWEEN(B13181,60,69), ""Old"", IF(ISBETWEEN(B13181, 20, 29), ""Young"", ""Other""))"),"Other")</f>
        <v>Other</v>
      </c>
    </row>
    <row r="13182" hidden="1">
      <c r="A13182" s="40">
        <v>31444.0</v>
      </c>
      <c r="B13182" s="39">
        <f t="shared" si="1"/>
        <v>35</v>
      </c>
      <c r="C13182" s="39" t="str">
        <f>IFERROR(__xludf.DUMMYFUNCTION("IF(ISBETWEEN(B13182,60,69), ""Old"", IF(ISBETWEEN(B13182, 20, 29), ""Young"", ""Other""))"),"Other")</f>
        <v>Other</v>
      </c>
    </row>
    <row r="13183" hidden="1">
      <c r="A13183" s="40">
        <v>31445.0</v>
      </c>
      <c r="B13183" s="39">
        <f t="shared" si="1"/>
        <v>35</v>
      </c>
      <c r="C13183" s="39" t="str">
        <f>IFERROR(__xludf.DUMMYFUNCTION("IF(ISBETWEEN(B13183,60,69), ""Old"", IF(ISBETWEEN(B13183, 20, 29), ""Young"", ""Other""))"),"Other")</f>
        <v>Other</v>
      </c>
    </row>
    <row r="13184" hidden="1">
      <c r="A13184" s="40">
        <v>31446.0</v>
      </c>
      <c r="B13184" s="39">
        <f t="shared" si="1"/>
        <v>35</v>
      </c>
      <c r="C13184" s="39" t="str">
        <f>IFERROR(__xludf.DUMMYFUNCTION("IF(ISBETWEEN(B13184,60,69), ""Old"", IF(ISBETWEEN(B13184, 20, 29), ""Young"", ""Other""))"),"Other")</f>
        <v>Other</v>
      </c>
    </row>
    <row r="13185" hidden="1">
      <c r="A13185" s="40">
        <v>31447.0</v>
      </c>
      <c r="B13185" s="39">
        <f t="shared" si="1"/>
        <v>35</v>
      </c>
      <c r="C13185" s="39" t="str">
        <f>IFERROR(__xludf.DUMMYFUNCTION("IF(ISBETWEEN(B13185,60,69), ""Old"", IF(ISBETWEEN(B13185, 20, 29), ""Young"", ""Other""))"),"Other")</f>
        <v>Other</v>
      </c>
    </row>
    <row r="13186" hidden="1">
      <c r="A13186" s="40">
        <v>31448.0</v>
      </c>
      <c r="B13186" s="39">
        <f t="shared" si="1"/>
        <v>35</v>
      </c>
      <c r="C13186" s="39" t="str">
        <f>IFERROR(__xludf.DUMMYFUNCTION("IF(ISBETWEEN(B13186,60,69), ""Old"", IF(ISBETWEEN(B13186, 20, 29), ""Young"", ""Other""))"),"Other")</f>
        <v>Other</v>
      </c>
    </row>
    <row r="13187" hidden="1">
      <c r="A13187" s="40">
        <v>31449.0</v>
      </c>
      <c r="B13187" s="39">
        <f t="shared" si="1"/>
        <v>35</v>
      </c>
      <c r="C13187" s="39" t="str">
        <f>IFERROR(__xludf.DUMMYFUNCTION("IF(ISBETWEEN(B13187,60,69), ""Old"", IF(ISBETWEEN(B13187, 20, 29), ""Young"", ""Other""))"),"Other")</f>
        <v>Other</v>
      </c>
    </row>
    <row r="13188" hidden="1">
      <c r="A13188" s="40">
        <v>31450.0</v>
      </c>
      <c r="B13188" s="39">
        <f t="shared" si="1"/>
        <v>35</v>
      </c>
      <c r="C13188" s="39" t="str">
        <f>IFERROR(__xludf.DUMMYFUNCTION("IF(ISBETWEEN(B13188,60,69), ""Old"", IF(ISBETWEEN(B13188, 20, 29), ""Young"", ""Other""))"),"Other")</f>
        <v>Other</v>
      </c>
    </row>
    <row r="13189" hidden="1">
      <c r="A13189" s="40">
        <v>31451.0</v>
      </c>
      <c r="B13189" s="39">
        <f t="shared" si="1"/>
        <v>35</v>
      </c>
      <c r="C13189" s="39" t="str">
        <f>IFERROR(__xludf.DUMMYFUNCTION("IF(ISBETWEEN(B13189,60,69), ""Old"", IF(ISBETWEEN(B13189, 20, 29), ""Young"", ""Other""))"),"Other")</f>
        <v>Other</v>
      </c>
    </row>
    <row r="13190" hidden="1">
      <c r="A13190" s="40">
        <v>31452.0</v>
      </c>
      <c r="B13190" s="39">
        <f t="shared" si="1"/>
        <v>35</v>
      </c>
      <c r="C13190" s="39" t="str">
        <f>IFERROR(__xludf.DUMMYFUNCTION("IF(ISBETWEEN(B13190,60,69), ""Old"", IF(ISBETWEEN(B13190, 20, 29), ""Young"", ""Other""))"),"Other")</f>
        <v>Other</v>
      </c>
    </row>
    <row r="13191" hidden="1">
      <c r="A13191" s="40">
        <v>31453.0</v>
      </c>
      <c r="B13191" s="39">
        <f t="shared" si="1"/>
        <v>35</v>
      </c>
      <c r="C13191" s="39" t="str">
        <f>IFERROR(__xludf.DUMMYFUNCTION("IF(ISBETWEEN(B13191,60,69), ""Old"", IF(ISBETWEEN(B13191, 20, 29), ""Young"", ""Other""))"),"Other")</f>
        <v>Other</v>
      </c>
    </row>
    <row r="13192" hidden="1">
      <c r="A13192" s="40">
        <v>31454.0</v>
      </c>
      <c r="B13192" s="39">
        <f t="shared" si="1"/>
        <v>35</v>
      </c>
      <c r="C13192" s="39" t="str">
        <f>IFERROR(__xludf.DUMMYFUNCTION("IF(ISBETWEEN(B13192,60,69), ""Old"", IF(ISBETWEEN(B13192, 20, 29), ""Young"", ""Other""))"),"Other")</f>
        <v>Other</v>
      </c>
    </row>
    <row r="13193" hidden="1">
      <c r="A13193" s="40">
        <v>31455.0</v>
      </c>
      <c r="B13193" s="39">
        <f t="shared" si="1"/>
        <v>35</v>
      </c>
      <c r="C13193" s="39" t="str">
        <f>IFERROR(__xludf.DUMMYFUNCTION("IF(ISBETWEEN(B13193,60,69), ""Old"", IF(ISBETWEEN(B13193, 20, 29), ""Young"", ""Other""))"),"Other")</f>
        <v>Other</v>
      </c>
    </row>
    <row r="13194" hidden="1">
      <c r="A13194" s="40">
        <v>31456.0</v>
      </c>
      <c r="B13194" s="39">
        <f t="shared" si="1"/>
        <v>35</v>
      </c>
      <c r="C13194" s="39" t="str">
        <f>IFERROR(__xludf.DUMMYFUNCTION("IF(ISBETWEEN(B13194,60,69), ""Old"", IF(ISBETWEEN(B13194, 20, 29), ""Young"", ""Other""))"),"Other")</f>
        <v>Other</v>
      </c>
    </row>
    <row r="13195" hidden="1">
      <c r="A13195" s="40">
        <v>31457.0</v>
      </c>
      <c r="B13195" s="39">
        <f t="shared" si="1"/>
        <v>35</v>
      </c>
      <c r="C13195" s="39" t="str">
        <f>IFERROR(__xludf.DUMMYFUNCTION("IF(ISBETWEEN(B13195,60,69), ""Old"", IF(ISBETWEEN(B13195, 20, 29), ""Young"", ""Other""))"),"Other")</f>
        <v>Other</v>
      </c>
    </row>
    <row r="13196" hidden="1">
      <c r="A13196" s="40">
        <v>31458.0</v>
      </c>
      <c r="B13196" s="39">
        <f t="shared" si="1"/>
        <v>35</v>
      </c>
      <c r="C13196" s="39" t="str">
        <f>IFERROR(__xludf.DUMMYFUNCTION("IF(ISBETWEEN(B13196,60,69), ""Old"", IF(ISBETWEEN(B13196, 20, 29), ""Young"", ""Other""))"),"Other")</f>
        <v>Other</v>
      </c>
    </row>
    <row r="13197" hidden="1">
      <c r="A13197" s="40">
        <v>31459.0</v>
      </c>
      <c r="B13197" s="39">
        <f t="shared" si="1"/>
        <v>35</v>
      </c>
      <c r="C13197" s="39" t="str">
        <f>IFERROR(__xludf.DUMMYFUNCTION("IF(ISBETWEEN(B13197,60,69), ""Old"", IF(ISBETWEEN(B13197, 20, 29), ""Young"", ""Other""))"),"Other")</f>
        <v>Other</v>
      </c>
    </row>
    <row r="13198" hidden="1">
      <c r="A13198" s="40">
        <v>31460.0</v>
      </c>
      <c r="B13198" s="39">
        <f t="shared" si="1"/>
        <v>35</v>
      </c>
      <c r="C13198" s="39" t="str">
        <f>IFERROR(__xludf.DUMMYFUNCTION("IF(ISBETWEEN(B13198,60,69), ""Old"", IF(ISBETWEEN(B13198, 20, 29), ""Young"", ""Other""))"),"Other")</f>
        <v>Other</v>
      </c>
    </row>
    <row r="13199" hidden="1">
      <c r="A13199" s="40">
        <v>31461.0</v>
      </c>
      <c r="B13199" s="39">
        <f t="shared" si="1"/>
        <v>35</v>
      </c>
      <c r="C13199" s="39" t="str">
        <f>IFERROR(__xludf.DUMMYFUNCTION("IF(ISBETWEEN(B13199,60,69), ""Old"", IF(ISBETWEEN(B13199, 20, 29), ""Young"", ""Other""))"),"Other")</f>
        <v>Other</v>
      </c>
    </row>
    <row r="13200" hidden="1">
      <c r="A13200" s="40">
        <v>31462.0</v>
      </c>
      <c r="B13200" s="39">
        <f t="shared" si="1"/>
        <v>35</v>
      </c>
      <c r="C13200" s="39" t="str">
        <f>IFERROR(__xludf.DUMMYFUNCTION("IF(ISBETWEEN(B13200,60,69), ""Old"", IF(ISBETWEEN(B13200, 20, 29), ""Young"", ""Other""))"),"Other")</f>
        <v>Other</v>
      </c>
    </row>
    <row r="13201" hidden="1">
      <c r="A13201" s="40">
        <v>31463.0</v>
      </c>
      <c r="B13201" s="39">
        <f t="shared" si="1"/>
        <v>35</v>
      </c>
      <c r="C13201" s="39" t="str">
        <f>IFERROR(__xludf.DUMMYFUNCTION("IF(ISBETWEEN(B13201,60,69), ""Old"", IF(ISBETWEEN(B13201, 20, 29), ""Young"", ""Other""))"),"Other")</f>
        <v>Other</v>
      </c>
    </row>
    <row r="13202" hidden="1">
      <c r="A13202" s="40">
        <v>31464.0</v>
      </c>
      <c r="B13202" s="39">
        <f t="shared" si="1"/>
        <v>35</v>
      </c>
      <c r="C13202" s="39" t="str">
        <f>IFERROR(__xludf.DUMMYFUNCTION("IF(ISBETWEEN(B13202,60,69), ""Old"", IF(ISBETWEEN(B13202, 20, 29), ""Young"", ""Other""))"),"Other")</f>
        <v>Other</v>
      </c>
    </row>
    <row r="13203" hidden="1">
      <c r="A13203" s="40">
        <v>31465.0</v>
      </c>
      <c r="B13203" s="39">
        <f t="shared" si="1"/>
        <v>35</v>
      </c>
      <c r="C13203" s="39" t="str">
        <f>IFERROR(__xludf.DUMMYFUNCTION("IF(ISBETWEEN(B13203,60,69), ""Old"", IF(ISBETWEEN(B13203, 20, 29), ""Young"", ""Other""))"),"Other")</f>
        <v>Other</v>
      </c>
    </row>
    <row r="13204" hidden="1">
      <c r="A13204" s="40">
        <v>31466.0</v>
      </c>
      <c r="B13204" s="39">
        <f t="shared" si="1"/>
        <v>35</v>
      </c>
      <c r="C13204" s="39" t="str">
        <f>IFERROR(__xludf.DUMMYFUNCTION("IF(ISBETWEEN(B13204,60,69), ""Old"", IF(ISBETWEEN(B13204, 20, 29), ""Young"", ""Other""))"),"Other")</f>
        <v>Other</v>
      </c>
    </row>
    <row r="13205" hidden="1">
      <c r="A13205" s="40">
        <v>31467.0</v>
      </c>
      <c r="B13205" s="39">
        <f t="shared" si="1"/>
        <v>35</v>
      </c>
      <c r="C13205" s="39" t="str">
        <f>IFERROR(__xludf.DUMMYFUNCTION("IF(ISBETWEEN(B13205,60,69), ""Old"", IF(ISBETWEEN(B13205, 20, 29), ""Young"", ""Other""))"),"Other")</f>
        <v>Other</v>
      </c>
    </row>
    <row r="13206" hidden="1">
      <c r="A13206" s="40">
        <v>31468.0</v>
      </c>
      <c r="B13206" s="39">
        <f t="shared" si="1"/>
        <v>35</v>
      </c>
      <c r="C13206" s="39" t="str">
        <f>IFERROR(__xludf.DUMMYFUNCTION("IF(ISBETWEEN(B13206,60,69), ""Old"", IF(ISBETWEEN(B13206, 20, 29), ""Young"", ""Other""))"),"Other")</f>
        <v>Other</v>
      </c>
    </row>
    <row r="13207" hidden="1">
      <c r="A13207" s="40">
        <v>31469.0</v>
      </c>
      <c r="B13207" s="39">
        <f t="shared" si="1"/>
        <v>35</v>
      </c>
      <c r="C13207" s="39" t="str">
        <f>IFERROR(__xludf.DUMMYFUNCTION("IF(ISBETWEEN(B13207,60,69), ""Old"", IF(ISBETWEEN(B13207, 20, 29), ""Young"", ""Other""))"),"Other")</f>
        <v>Other</v>
      </c>
    </row>
    <row r="13208" hidden="1">
      <c r="A13208" s="40">
        <v>31470.0</v>
      </c>
      <c r="B13208" s="39">
        <f t="shared" si="1"/>
        <v>35</v>
      </c>
      <c r="C13208" s="39" t="str">
        <f>IFERROR(__xludf.DUMMYFUNCTION("IF(ISBETWEEN(B13208,60,69), ""Old"", IF(ISBETWEEN(B13208, 20, 29), ""Young"", ""Other""))"),"Other")</f>
        <v>Other</v>
      </c>
    </row>
    <row r="13209" hidden="1">
      <c r="A13209" s="40">
        <v>31471.0</v>
      </c>
      <c r="B13209" s="39">
        <f t="shared" si="1"/>
        <v>35</v>
      </c>
      <c r="C13209" s="39" t="str">
        <f>IFERROR(__xludf.DUMMYFUNCTION("IF(ISBETWEEN(B13209,60,69), ""Old"", IF(ISBETWEEN(B13209, 20, 29), ""Young"", ""Other""))"),"Other")</f>
        <v>Other</v>
      </c>
    </row>
    <row r="13210" hidden="1">
      <c r="A13210" s="40">
        <v>31472.0</v>
      </c>
      <c r="B13210" s="39">
        <f t="shared" si="1"/>
        <v>35</v>
      </c>
      <c r="C13210" s="39" t="str">
        <f>IFERROR(__xludf.DUMMYFUNCTION("IF(ISBETWEEN(B13210,60,69), ""Old"", IF(ISBETWEEN(B13210, 20, 29), ""Young"", ""Other""))"),"Other")</f>
        <v>Other</v>
      </c>
    </row>
    <row r="13211" hidden="1">
      <c r="A13211" s="40">
        <v>31473.0</v>
      </c>
      <c r="B13211" s="39">
        <f t="shared" si="1"/>
        <v>35</v>
      </c>
      <c r="C13211" s="39" t="str">
        <f>IFERROR(__xludf.DUMMYFUNCTION("IF(ISBETWEEN(B13211,60,69), ""Old"", IF(ISBETWEEN(B13211, 20, 29), ""Young"", ""Other""))"),"Other")</f>
        <v>Other</v>
      </c>
    </row>
    <row r="13212" hidden="1">
      <c r="A13212" s="40">
        <v>31474.0</v>
      </c>
      <c r="B13212" s="39">
        <f t="shared" si="1"/>
        <v>35</v>
      </c>
      <c r="C13212" s="39" t="str">
        <f>IFERROR(__xludf.DUMMYFUNCTION("IF(ISBETWEEN(B13212,60,69), ""Old"", IF(ISBETWEEN(B13212, 20, 29), ""Young"", ""Other""))"),"Other")</f>
        <v>Other</v>
      </c>
    </row>
    <row r="13213" hidden="1">
      <c r="A13213" s="40">
        <v>31475.0</v>
      </c>
      <c r="B13213" s="39">
        <f t="shared" si="1"/>
        <v>35</v>
      </c>
      <c r="C13213" s="39" t="str">
        <f>IFERROR(__xludf.DUMMYFUNCTION("IF(ISBETWEEN(B13213,60,69), ""Old"", IF(ISBETWEEN(B13213, 20, 29), ""Young"", ""Other""))"),"Other")</f>
        <v>Other</v>
      </c>
    </row>
    <row r="13214" hidden="1">
      <c r="A13214" s="40">
        <v>31476.0</v>
      </c>
      <c r="B13214" s="39">
        <f t="shared" si="1"/>
        <v>35</v>
      </c>
      <c r="C13214" s="39" t="str">
        <f>IFERROR(__xludf.DUMMYFUNCTION("IF(ISBETWEEN(B13214,60,69), ""Old"", IF(ISBETWEEN(B13214, 20, 29), ""Young"", ""Other""))"),"Other")</f>
        <v>Other</v>
      </c>
    </row>
    <row r="13215" hidden="1">
      <c r="A13215" s="40">
        <v>31477.0</v>
      </c>
      <c r="B13215" s="39">
        <f t="shared" si="1"/>
        <v>35</v>
      </c>
      <c r="C13215" s="39" t="str">
        <f>IFERROR(__xludf.DUMMYFUNCTION("IF(ISBETWEEN(B13215,60,69), ""Old"", IF(ISBETWEEN(B13215, 20, 29), ""Young"", ""Other""))"),"Other")</f>
        <v>Other</v>
      </c>
    </row>
    <row r="13216" hidden="1">
      <c r="A13216" s="40">
        <v>31478.0</v>
      </c>
      <c r="B13216" s="39">
        <f t="shared" si="1"/>
        <v>35</v>
      </c>
      <c r="C13216" s="39" t="str">
        <f>IFERROR(__xludf.DUMMYFUNCTION("IF(ISBETWEEN(B13216,60,69), ""Old"", IF(ISBETWEEN(B13216, 20, 29), ""Young"", ""Other""))"),"Other")</f>
        <v>Other</v>
      </c>
    </row>
    <row r="13217" hidden="1">
      <c r="A13217" s="40">
        <v>31479.0</v>
      </c>
      <c r="B13217" s="39">
        <f t="shared" si="1"/>
        <v>35</v>
      </c>
      <c r="C13217" s="39" t="str">
        <f>IFERROR(__xludf.DUMMYFUNCTION("IF(ISBETWEEN(B13217,60,69), ""Old"", IF(ISBETWEEN(B13217, 20, 29), ""Young"", ""Other""))"),"Other")</f>
        <v>Other</v>
      </c>
    </row>
    <row r="13218" hidden="1">
      <c r="A13218" s="40">
        <v>31480.0</v>
      </c>
      <c r="B13218" s="39">
        <f t="shared" si="1"/>
        <v>35</v>
      </c>
      <c r="C13218" s="39" t="str">
        <f>IFERROR(__xludf.DUMMYFUNCTION("IF(ISBETWEEN(B13218,60,69), ""Old"", IF(ISBETWEEN(B13218, 20, 29), ""Young"", ""Other""))"),"Other")</f>
        <v>Other</v>
      </c>
    </row>
    <row r="13219" hidden="1">
      <c r="A13219" s="40">
        <v>31481.0</v>
      </c>
      <c r="B13219" s="39">
        <f t="shared" si="1"/>
        <v>35</v>
      </c>
      <c r="C13219" s="39" t="str">
        <f>IFERROR(__xludf.DUMMYFUNCTION("IF(ISBETWEEN(B13219,60,69), ""Old"", IF(ISBETWEEN(B13219, 20, 29), ""Young"", ""Other""))"),"Other")</f>
        <v>Other</v>
      </c>
    </row>
    <row r="13220" hidden="1">
      <c r="A13220" s="40">
        <v>31482.0</v>
      </c>
      <c r="B13220" s="39">
        <f t="shared" si="1"/>
        <v>35</v>
      </c>
      <c r="C13220" s="39" t="str">
        <f>IFERROR(__xludf.DUMMYFUNCTION("IF(ISBETWEEN(B13220,60,69), ""Old"", IF(ISBETWEEN(B13220, 20, 29), ""Young"", ""Other""))"),"Other")</f>
        <v>Other</v>
      </c>
    </row>
    <row r="13221" hidden="1">
      <c r="A13221" s="40">
        <v>31483.0</v>
      </c>
      <c r="B13221" s="39">
        <f t="shared" si="1"/>
        <v>35</v>
      </c>
      <c r="C13221" s="39" t="str">
        <f>IFERROR(__xludf.DUMMYFUNCTION("IF(ISBETWEEN(B13221,60,69), ""Old"", IF(ISBETWEEN(B13221, 20, 29), ""Young"", ""Other""))"),"Other")</f>
        <v>Other</v>
      </c>
    </row>
    <row r="13222" hidden="1">
      <c r="A13222" s="40">
        <v>31484.0</v>
      </c>
      <c r="B13222" s="39">
        <f t="shared" si="1"/>
        <v>35</v>
      </c>
      <c r="C13222" s="39" t="str">
        <f>IFERROR(__xludf.DUMMYFUNCTION("IF(ISBETWEEN(B13222,60,69), ""Old"", IF(ISBETWEEN(B13222, 20, 29), ""Young"", ""Other""))"),"Other")</f>
        <v>Other</v>
      </c>
    </row>
    <row r="13223" hidden="1">
      <c r="A13223" s="40">
        <v>31485.0</v>
      </c>
      <c r="B13223" s="39">
        <f t="shared" si="1"/>
        <v>35</v>
      </c>
      <c r="C13223" s="39" t="str">
        <f>IFERROR(__xludf.DUMMYFUNCTION("IF(ISBETWEEN(B13223,60,69), ""Old"", IF(ISBETWEEN(B13223, 20, 29), ""Young"", ""Other""))"),"Other")</f>
        <v>Other</v>
      </c>
    </row>
    <row r="13224" hidden="1">
      <c r="A13224" s="40">
        <v>31486.0</v>
      </c>
      <c r="B13224" s="39">
        <f t="shared" si="1"/>
        <v>35</v>
      </c>
      <c r="C13224" s="39" t="str">
        <f>IFERROR(__xludf.DUMMYFUNCTION("IF(ISBETWEEN(B13224,60,69), ""Old"", IF(ISBETWEEN(B13224, 20, 29), ""Young"", ""Other""))"),"Other")</f>
        <v>Other</v>
      </c>
    </row>
    <row r="13225" hidden="1">
      <c r="A13225" s="40">
        <v>31487.0</v>
      </c>
      <c r="B13225" s="39">
        <f t="shared" si="1"/>
        <v>35</v>
      </c>
      <c r="C13225" s="39" t="str">
        <f>IFERROR(__xludf.DUMMYFUNCTION("IF(ISBETWEEN(B13225,60,69), ""Old"", IF(ISBETWEEN(B13225, 20, 29), ""Young"", ""Other""))"),"Other")</f>
        <v>Other</v>
      </c>
    </row>
    <row r="13226" hidden="1">
      <c r="A13226" s="40">
        <v>31488.0</v>
      </c>
      <c r="B13226" s="39">
        <f t="shared" si="1"/>
        <v>35</v>
      </c>
      <c r="C13226" s="39" t="str">
        <f>IFERROR(__xludf.DUMMYFUNCTION("IF(ISBETWEEN(B13226,60,69), ""Old"", IF(ISBETWEEN(B13226, 20, 29), ""Young"", ""Other""))"),"Other")</f>
        <v>Other</v>
      </c>
    </row>
    <row r="13227" hidden="1">
      <c r="A13227" s="40">
        <v>31489.0</v>
      </c>
      <c r="B13227" s="39">
        <f t="shared" si="1"/>
        <v>35</v>
      </c>
      <c r="C13227" s="39" t="str">
        <f>IFERROR(__xludf.DUMMYFUNCTION("IF(ISBETWEEN(B13227,60,69), ""Old"", IF(ISBETWEEN(B13227, 20, 29), ""Young"", ""Other""))"),"Other")</f>
        <v>Other</v>
      </c>
    </row>
    <row r="13228" hidden="1">
      <c r="A13228" s="40">
        <v>31490.0</v>
      </c>
      <c r="B13228" s="39">
        <f t="shared" si="1"/>
        <v>35</v>
      </c>
      <c r="C13228" s="39" t="str">
        <f>IFERROR(__xludf.DUMMYFUNCTION("IF(ISBETWEEN(B13228,60,69), ""Old"", IF(ISBETWEEN(B13228, 20, 29), ""Young"", ""Other""))"),"Other")</f>
        <v>Other</v>
      </c>
    </row>
    <row r="13229" hidden="1">
      <c r="A13229" s="40">
        <v>31491.0</v>
      </c>
      <c r="B13229" s="39">
        <f t="shared" si="1"/>
        <v>35</v>
      </c>
      <c r="C13229" s="39" t="str">
        <f>IFERROR(__xludf.DUMMYFUNCTION("IF(ISBETWEEN(B13229,60,69), ""Old"", IF(ISBETWEEN(B13229, 20, 29), ""Young"", ""Other""))"),"Other")</f>
        <v>Other</v>
      </c>
    </row>
    <row r="13230" hidden="1">
      <c r="A13230" s="40">
        <v>31492.0</v>
      </c>
      <c r="B13230" s="39">
        <f t="shared" si="1"/>
        <v>35</v>
      </c>
      <c r="C13230" s="39" t="str">
        <f>IFERROR(__xludf.DUMMYFUNCTION("IF(ISBETWEEN(B13230,60,69), ""Old"", IF(ISBETWEEN(B13230, 20, 29), ""Young"", ""Other""))"),"Other")</f>
        <v>Other</v>
      </c>
    </row>
    <row r="13231" hidden="1">
      <c r="A13231" s="40">
        <v>31493.0</v>
      </c>
      <c r="B13231" s="39">
        <f t="shared" si="1"/>
        <v>35</v>
      </c>
      <c r="C13231" s="39" t="str">
        <f>IFERROR(__xludf.DUMMYFUNCTION("IF(ISBETWEEN(B13231,60,69), ""Old"", IF(ISBETWEEN(B13231, 20, 29), ""Young"", ""Other""))"),"Other")</f>
        <v>Other</v>
      </c>
    </row>
    <row r="13232" hidden="1">
      <c r="A13232" s="40">
        <v>31494.0</v>
      </c>
      <c r="B13232" s="39">
        <f t="shared" si="1"/>
        <v>35</v>
      </c>
      <c r="C13232" s="39" t="str">
        <f>IFERROR(__xludf.DUMMYFUNCTION("IF(ISBETWEEN(B13232,60,69), ""Old"", IF(ISBETWEEN(B13232, 20, 29), ""Young"", ""Other""))"),"Other")</f>
        <v>Other</v>
      </c>
    </row>
    <row r="13233" hidden="1">
      <c r="A13233" s="40">
        <v>31495.0</v>
      </c>
      <c r="B13233" s="39">
        <f t="shared" si="1"/>
        <v>35</v>
      </c>
      <c r="C13233" s="39" t="str">
        <f>IFERROR(__xludf.DUMMYFUNCTION("IF(ISBETWEEN(B13233,60,69), ""Old"", IF(ISBETWEEN(B13233, 20, 29), ""Young"", ""Other""))"),"Other")</f>
        <v>Other</v>
      </c>
    </row>
    <row r="13234" hidden="1">
      <c r="A13234" s="40">
        <v>31496.0</v>
      </c>
      <c r="B13234" s="39">
        <f t="shared" si="1"/>
        <v>35</v>
      </c>
      <c r="C13234" s="39" t="str">
        <f>IFERROR(__xludf.DUMMYFUNCTION("IF(ISBETWEEN(B13234,60,69), ""Old"", IF(ISBETWEEN(B13234, 20, 29), ""Young"", ""Other""))"),"Other")</f>
        <v>Other</v>
      </c>
    </row>
    <row r="13235" hidden="1">
      <c r="A13235" s="40">
        <v>31497.0</v>
      </c>
      <c r="B13235" s="39">
        <f t="shared" si="1"/>
        <v>35</v>
      </c>
      <c r="C13235" s="39" t="str">
        <f>IFERROR(__xludf.DUMMYFUNCTION("IF(ISBETWEEN(B13235,60,69), ""Old"", IF(ISBETWEEN(B13235, 20, 29), ""Young"", ""Other""))"),"Other")</f>
        <v>Other</v>
      </c>
    </row>
    <row r="13236" hidden="1">
      <c r="A13236" s="40">
        <v>31498.0</v>
      </c>
      <c r="B13236" s="39">
        <f t="shared" si="1"/>
        <v>35</v>
      </c>
      <c r="C13236" s="39" t="str">
        <f>IFERROR(__xludf.DUMMYFUNCTION("IF(ISBETWEEN(B13236,60,69), ""Old"", IF(ISBETWEEN(B13236, 20, 29), ""Young"", ""Other""))"),"Other")</f>
        <v>Other</v>
      </c>
    </row>
    <row r="13237" hidden="1">
      <c r="A13237" s="40">
        <v>31499.0</v>
      </c>
      <c r="B13237" s="39">
        <f t="shared" si="1"/>
        <v>35</v>
      </c>
      <c r="C13237" s="39" t="str">
        <f>IFERROR(__xludf.DUMMYFUNCTION("IF(ISBETWEEN(B13237,60,69), ""Old"", IF(ISBETWEEN(B13237, 20, 29), ""Young"", ""Other""))"),"Other")</f>
        <v>Other</v>
      </c>
    </row>
    <row r="13238" hidden="1">
      <c r="A13238" s="40">
        <v>31500.0</v>
      </c>
      <c r="B13238" s="39">
        <f t="shared" si="1"/>
        <v>35</v>
      </c>
      <c r="C13238" s="39" t="str">
        <f>IFERROR(__xludf.DUMMYFUNCTION("IF(ISBETWEEN(B13238,60,69), ""Old"", IF(ISBETWEEN(B13238, 20, 29), ""Young"", ""Other""))"),"Other")</f>
        <v>Other</v>
      </c>
    </row>
    <row r="13239" hidden="1">
      <c r="A13239" s="40">
        <v>31501.0</v>
      </c>
      <c r="B13239" s="39">
        <f t="shared" si="1"/>
        <v>35</v>
      </c>
      <c r="C13239" s="39" t="str">
        <f>IFERROR(__xludf.DUMMYFUNCTION("IF(ISBETWEEN(B13239,60,69), ""Old"", IF(ISBETWEEN(B13239, 20, 29), ""Young"", ""Other""))"),"Other")</f>
        <v>Other</v>
      </c>
    </row>
    <row r="13240" hidden="1">
      <c r="A13240" s="40">
        <v>31502.0</v>
      </c>
      <c r="B13240" s="39">
        <f t="shared" si="1"/>
        <v>35</v>
      </c>
      <c r="C13240" s="39" t="str">
        <f>IFERROR(__xludf.DUMMYFUNCTION("IF(ISBETWEEN(B13240,60,69), ""Old"", IF(ISBETWEEN(B13240, 20, 29), ""Young"", ""Other""))"),"Other")</f>
        <v>Other</v>
      </c>
    </row>
    <row r="13241" hidden="1">
      <c r="A13241" s="40">
        <v>31503.0</v>
      </c>
      <c r="B13241" s="39">
        <f t="shared" si="1"/>
        <v>35</v>
      </c>
      <c r="C13241" s="39" t="str">
        <f>IFERROR(__xludf.DUMMYFUNCTION("IF(ISBETWEEN(B13241,60,69), ""Old"", IF(ISBETWEEN(B13241, 20, 29), ""Young"", ""Other""))"),"Other")</f>
        <v>Other</v>
      </c>
    </row>
    <row r="13242" hidden="1">
      <c r="A13242" s="40">
        <v>31504.0</v>
      </c>
      <c r="B13242" s="39">
        <f t="shared" si="1"/>
        <v>35</v>
      </c>
      <c r="C13242" s="39" t="str">
        <f>IFERROR(__xludf.DUMMYFUNCTION("IF(ISBETWEEN(B13242,60,69), ""Old"", IF(ISBETWEEN(B13242, 20, 29), ""Young"", ""Other""))"),"Other")</f>
        <v>Other</v>
      </c>
    </row>
    <row r="13243" hidden="1">
      <c r="A13243" s="40">
        <v>31505.0</v>
      </c>
      <c r="B13243" s="39">
        <f t="shared" si="1"/>
        <v>35</v>
      </c>
      <c r="C13243" s="39" t="str">
        <f>IFERROR(__xludf.DUMMYFUNCTION("IF(ISBETWEEN(B13243,60,69), ""Old"", IF(ISBETWEEN(B13243, 20, 29), ""Young"", ""Other""))"),"Other")</f>
        <v>Other</v>
      </c>
    </row>
    <row r="13244" hidden="1">
      <c r="A13244" s="40">
        <v>31506.0</v>
      </c>
      <c r="B13244" s="39">
        <f t="shared" si="1"/>
        <v>35</v>
      </c>
      <c r="C13244" s="39" t="str">
        <f>IFERROR(__xludf.DUMMYFUNCTION("IF(ISBETWEEN(B13244,60,69), ""Old"", IF(ISBETWEEN(B13244, 20, 29), ""Young"", ""Other""))"),"Other")</f>
        <v>Other</v>
      </c>
    </row>
    <row r="13245" hidden="1">
      <c r="A13245" s="40">
        <v>31507.0</v>
      </c>
      <c r="B13245" s="39">
        <f t="shared" si="1"/>
        <v>35</v>
      </c>
      <c r="C13245" s="39" t="str">
        <f>IFERROR(__xludf.DUMMYFUNCTION("IF(ISBETWEEN(B13245,60,69), ""Old"", IF(ISBETWEEN(B13245, 20, 29), ""Young"", ""Other""))"),"Other")</f>
        <v>Other</v>
      </c>
    </row>
    <row r="13246" hidden="1">
      <c r="A13246" s="40">
        <v>31508.0</v>
      </c>
      <c r="B13246" s="39">
        <f t="shared" si="1"/>
        <v>35</v>
      </c>
      <c r="C13246" s="39" t="str">
        <f>IFERROR(__xludf.DUMMYFUNCTION("IF(ISBETWEEN(B13246,60,69), ""Old"", IF(ISBETWEEN(B13246, 20, 29), ""Young"", ""Other""))"),"Other")</f>
        <v>Other</v>
      </c>
    </row>
    <row r="13247" hidden="1">
      <c r="A13247" s="40">
        <v>31509.0</v>
      </c>
      <c r="B13247" s="39">
        <f t="shared" si="1"/>
        <v>35</v>
      </c>
      <c r="C13247" s="39" t="str">
        <f>IFERROR(__xludf.DUMMYFUNCTION("IF(ISBETWEEN(B13247,60,69), ""Old"", IF(ISBETWEEN(B13247, 20, 29), ""Young"", ""Other""))"),"Other")</f>
        <v>Other</v>
      </c>
    </row>
    <row r="13248" hidden="1">
      <c r="A13248" s="40">
        <v>31510.0</v>
      </c>
      <c r="B13248" s="39">
        <f t="shared" si="1"/>
        <v>35</v>
      </c>
      <c r="C13248" s="39" t="str">
        <f>IFERROR(__xludf.DUMMYFUNCTION("IF(ISBETWEEN(B13248,60,69), ""Old"", IF(ISBETWEEN(B13248, 20, 29), ""Young"", ""Other""))"),"Other")</f>
        <v>Other</v>
      </c>
    </row>
    <row r="13249" hidden="1">
      <c r="A13249" s="40">
        <v>31511.0</v>
      </c>
      <c r="B13249" s="39">
        <f t="shared" si="1"/>
        <v>35</v>
      </c>
      <c r="C13249" s="39" t="str">
        <f>IFERROR(__xludf.DUMMYFUNCTION("IF(ISBETWEEN(B13249,60,69), ""Old"", IF(ISBETWEEN(B13249, 20, 29), ""Young"", ""Other""))"),"Other")</f>
        <v>Other</v>
      </c>
    </row>
    <row r="13250" hidden="1">
      <c r="A13250" s="40">
        <v>31512.0</v>
      </c>
      <c r="B13250" s="39">
        <f t="shared" si="1"/>
        <v>35</v>
      </c>
      <c r="C13250" s="39" t="str">
        <f>IFERROR(__xludf.DUMMYFUNCTION("IF(ISBETWEEN(B13250,60,69), ""Old"", IF(ISBETWEEN(B13250, 20, 29), ""Young"", ""Other""))"),"Other")</f>
        <v>Other</v>
      </c>
    </row>
    <row r="13251" hidden="1">
      <c r="A13251" s="40">
        <v>31513.0</v>
      </c>
      <c r="B13251" s="39">
        <f t="shared" si="1"/>
        <v>35</v>
      </c>
      <c r="C13251" s="39" t="str">
        <f>IFERROR(__xludf.DUMMYFUNCTION("IF(ISBETWEEN(B13251,60,69), ""Old"", IF(ISBETWEEN(B13251, 20, 29), ""Young"", ""Other""))"),"Other")</f>
        <v>Other</v>
      </c>
    </row>
    <row r="13252" hidden="1">
      <c r="A13252" s="40">
        <v>31514.0</v>
      </c>
      <c r="B13252" s="39">
        <f t="shared" si="1"/>
        <v>35</v>
      </c>
      <c r="C13252" s="39" t="str">
        <f>IFERROR(__xludf.DUMMYFUNCTION("IF(ISBETWEEN(B13252,60,69), ""Old"", IF(ISBETWEEN(B13252, 20, 29), ""Young"", ""Other""))"),"Other")</f>
        <v>Other</v>
      </c>
    </row>
    <row r="13253" hidden="1">
      <c r="A13253" s="40">
        <v>31515.0</v>
      </c>
      <c r="B13253" s="39">
        <f t="shared" si="1"/>
        <v>35</v>
      </c>
      <c r="C13253" s="39" t="str">
        <f>IFERROR(__xludf.DUMMYFUNCTION("IF(ISBETWEEN(B13253,60,69), ""Old"", IF(ISBETWEEN(B13253, 20, 29), ""Young"", ""Other""))"),"Other")</f>
        <v>Other</v>
      </c>
    </row>
    <row r="13254" hidden="1">
      <c r="A13254" s="40">
        <v>31516.0</v>
      </c>
      <c r="B13254" s="39">
        <f t="shared" si="1"/>
        <v>35</v>
      </c>
      <c r="C13254" s="39" t="str">
        <f>IFERROR(__xludf.DUMMYFUNCTION("IF(ISBETWEEN(B13254,60,69), ""Old"", IF(ISBETWEEN(B13254, 20, 29), ""Young"", ""Other""))"),"Other")</f>
        <v>Other</v>
      </c>
    </row>
    <row r="13255" hidden="1">
      <c r="A13255" s="40">
        <v>31517.0</v>
      </c>
      <c r="B13255" s="39">
        <f t="shared" si="1"/>
        <v>35</v>
      </c>
      <c r="C13255" s="39" t="str">
        <f>IFERROR(__xludf.DUMMYFUNCTION("IF(ISBETWEEN(B13255,60,69), ""Old"", IF(ISBETWEEN(B13255, 20, 29), ""Young"", ""Other""))"),"Other")</f>
        <v>Other</v>
      </c>
    </row>
    <row r="13256" hidden="1">
      <c r="A13256" s="40">
        <v>31518.0</v>
      </c>
      <c r="B13256" s="39">
        <f t="shared" si="1"/>
        <v>35</v>
      </c>
      <c r="C13256" s="39" t="str">
        <f>IFERROR(__xludf.DUMMYFUNCTION("IF(ISBETWEEN(B13256,60,69), ""Old"", IF(ISBETWEEN(B13256, 20, 29), ""Young"", ""Other""))"),"Other")</f>
        <v>Other</v>
      </c>
    </row>
    <row r="13257" hidden="1">
      <c r="A13257" s="40">
        <v>31519.0</v>
      </c>
      <c r="B13257" s="39">
        <f t="shared" si="1"/>
        <v>35</v>
      </c>
      <c r="C13257" s="39" t="str">
        <f>IFERROR(__xludf.DUMMYFUNCTION("IF(ISBETWEEN(B13257,60,69), ""Old"", IF(ISBETWEEN(B13257, 20, 29), ""Young"", ""Other""))"),"Other")</f>
        <v>Other</v>
      </c>
    </row>
    <row r="13258" hidden="1">
      <c r="A13258" s="40">
        <v>31520.0</v>
      </c>
      <c r="B13258" s="39">
        <f t="shared" si="1"/>
        <v>35</v>
      </c>
      <c r="C13258" s="39" t="str">
        <f>IFERROR(__xludf.DUMMYFUNCTION("IF(ISBETWEEN(B13258,60,69), ""Old"", IF(ISBETWEEN(B13258, 20, 29), ""Young"", ""Other""))"),"Other")</f>
        <v>Other</v>
      </c>
    </row>
    <row r="13259" hidden="1">
      <c r="A13259" s="40">
        <v>31521.0</v>
      </c>
      <c r="B13259" s="39">
        <f t="shared" si="1"/>
        <v>35</v>
      </c>
      <c r="C13259" s="39" t="str">
        <f>IFERROR(__xludf.DUMMYFUNCTION("IF(ISBETWEEN(B13259,60,69), ""Old"", IF(ISBETWEEN(B13259, 20, 29), ""Young"", ""Other""))"),"Other")</f>
        <v>Other</v>
      </c>
    </row>
    <row r="13260" hidden="1">
      <c r="A13260" s="40">
        <v>31522.0</v>
      </c>
      <c r="B13260" s="39">
        <f t="shared" si="1"/>
        <v>35</v>
      </c>
      <c r="C13260" s="39" t="str">
        <f>IFERROR(__xludf.DUMMYFUNCTION("IF(ISBETWEEN(B13260,60,69), ""Old"", IF(ISBETWEEN(B13260, 20, 29), ""Young"", ""Other""))"),"Other")</f>
        <v>Other</v>
      </c>
    </row>
    <row r="13261" hidden="1">
      <c r="A13261" s="40">
        <v>31523.0</v>
      </c>
      <c r="B13261" s="39">
        <f t="shared" si="1"/>
        <v>35</v>
      </c>
      <c r="C13261" s="39" t="str">
        <f>IFERROR(__xludf.DUMMYFUNCTION("IF(ISBETWEEN(B13261,60,69), ""Old"", IF(ISBETWEEN(B13261, 20, 29), ""Young"", ""Other""))"),"Other")</f>
        <v>Other</v>
      </c>
    </row>
    <row r="13262" hidden="1">
      <c r="A13262" s="40">
        <v>31524.0</v>
      </c>
      <c r="B13262" s="39">
        <f t="shared" si="1"/>
        <v>35</v>
      </c>
      <c r="C13262" s="39" t="str">
        <f>IFERROR(__xludf.DUMMYFUNCTION("IF(ISBETWEEN(B13262,60,69), ""Old"", IF(ISBETWEEN(B13262, 20, 29), ""Young"", ""Other""))"),"Other")</f>
        <v>Other</v>
      </c>
    </row>
    <row r="13263" hidden="1">
      <c r="A13263" s="40">
        <v>31525.0</v>
      </c>
      <c r="B13263" s="39">
        <f t="shared" si="1"/>
        <v>35</v>
      </c>
      <c r="C13263" s="39" t="str">
        <f>IFERROR(__xludf.DUMMYFUNCTION("IF(ISBETWEEN(B13263,60,69), ""Old"", IF(ISBETWEEN(B13263, 20, 29), ""Young"", ""Other""))"),"Other")</f>
        <v>Other</v>
      </c>
    </row>
    <row r="13264" hidden="1">
      <c r="A13264" s="40">
        <v>31526.0</v>
      </c>
      <c r="B13264" s="39">
        <f t="shared" si="1"/>
        <v>35</v>
      </c>
      <c r="C13264" s="39" t="str">
        <f>IFERROR(__xludf.DUMMYFUNCTION("IF(ISBETWEEN(B13264,60,69), ""Old"", IF(ISBETWEEN(B13264, 20, 29), ""Young"", ""Other""))"),"Other")</f>
        <v>Other</v>
      </c>
    </row>
    <row r="13265" hidden="1">
      <c r="A13265" s="40">
        <v>31527.0</v>
      </c>
      <c r="B13265" s="39">
        <f t="shared" si="1"/>
        <v>35</v>
      </c>
      <c r="C13265" s="39" t="str">
        <f>IFERROR(__xludf.DUMMYFUNCTION("IF(ISBETWEEN(B13265,60,69), ""Old"", IF(ISBETWEEN(B13265, 20, 29), ""Young"", ""Other""))"),"Other")</f>
        <v>Other</v>
      </c>
    </row>
    <row r="13266" hidden="1">
      <c r="A13266" s="40">
        <v>31528.0</v>
      </c>
      <c r="B13266" s="39">
        <f t="shared" si="1"/>
        <v>35</v>
      </c>
      <c r="C13266" s="39" t="str">
        <f>IFERROR(__xludf.DUMMYFUNCTION("IF(ISBETWEEN(B13266,60,69), ""Old"", IF(ISBETWEEN(B13266, 20, 29), ""Young"", ""Other""))"),"Other")</f>
        <v>Other</v>
      </c>
    </row>
    <row r="13267" hidden="1">
      <c r="A13267" s="40">
        <v>31529.0</v>
      </c>
      <c r="B13267" s="39">
        <f t="shared" si="1"/>
        <v>35</v>
      </c>
      <c r="C13267" s="39" t="str">
        <f>IFERROR(__xludf.DUMMYFUNCTION("IF(ISBETWEEN(B13267,60,69), ""Old"", IF(ISBETWEEN(B13267, 20, 29), ""Young"", ""Other""))"),"Other")</f>
        <v>Other</v>
      </c>
    </row>
    <row r="13268" hidden="1">
      <c r="A13268" s="40">
        <v>31530.0</v>
      </c>
      <c r="B13268" s="39">
        <f t="shared" si="1"/>
        <v>35</v>
      </c>
      <c r="C13268" s="39" t="str">
        <f>IFERROR(__xludf.DUMMYFUNCTION("IF(ISBETWEEN(B13268,60,69), ""Old"", IF(ISBETWEEN(B13268, 20, 29), ""Young"", ""Other""))"),"Other")</f>
        <v>Other</v>
      </c>
    </row>
    <row r="13269" hidden="1">
      <c r="A13269" s="40">
        <v>31531.0</v>
      </c>
      <c r="B13269" s="39">
        <f t="shared" si="1"/>
        <v>35</v>
      </c>
      <c r="C13269" s="39" t="str">
        <f>IFERROR(__xludf.DUMMYFUNCTION("IF(ISBETWEEN(B13269,60,69), ""Old"", IF(ISBETWEEN(B13269, 20, 29), ""Young"", ""Other""))"),"Other")</f>
        <v>Other</v>
      </c>
    </row>
    <row r="13270" hidden="1">
      <c r="A13270" s="40">
        <v>31532.0</v>
      </c>
      <c r="B13270" s="39">
        <f t="shared" si="1"/>
        <v>35</v>
      </c>
      <c r="C13270" s="39" t="str">
        <f>IFERROR(__xludf.DUMMYFUNCTION("IF(ISBETWEEN(B13270,60,69), ""Old"", IF(ISBETWEEN(B13270, 20, 29), ""Young"", ""Other""))"),"Other")</f>
        <v>Other</v>
      </c>
    </row>
    <row r="13271" hidden="1">
      <c r="A13271" s="40">
        <v>31533.0</v>
      </c>
      <c r="B13271" s="39">
        <f t="shared" si="1"/>
        <v>35</v>
      </c>
      <c r="C13271" s="39" t="str">
        <f>IFERROR(__xludf.DUMMYFUNCTION("IF(ISBETWEEN(B13271,60,69), ""Old"", IF(ISBETWEEN(B13271, 20, 29), ""Young"", ""Other""))"),"Other")</f>
        <v>Other</v>
      </c>
    </row>
    <row r="13272" hidden="1">
      <c r="A13272" s="40">
        <v>31534.0</v>
      </c>
      <c r="B13272" s="39">
        <f t="shared" si="1"/>
        <v>35</v>
      </c>
      <c r="C13272" s="39" t="str">
        <f>IFERROR(__xludf.DUMMYFUNCTION("IF(ISBETWEEN(B13272,60,69), ""Old"", IF(ISBETWEEN(B13272, 20, 29), ""Young"", ""Other""))"),"Other")</f>
        <v>Other</v>
      </c>
    </row>
    <row r="13273" hidden="1">
      <c r="A13273" s="40">
        <v>31535.0</v>
      </c>
      <c r="B13273" s="39">
        <f t="shared" si="1"/>
        <v>35</v>
      </c>
      <c r="C13273" s="39" t="str">
        <f>IFERROR(__xludf.DUMMYFUNCTION("IF(ISBETWEEN(B13273,60,69), ""Old"", IF(ISBETWEEN(B13273, 20, 29), ""Young"", ""Other""))"),"Other")</f>
        <v>Other</v>
      </c>
    </row>
    <row r="13274" hidden="1">
      <c r="A13274" s="40">
        <v>31536.0</v>
      </c>
      <c r="B13274" s="39">
        <f t="shared" si="1"/>
        <v>35</v>
      </c>
      <c r="C13274" s="39" t="str">
        <f>IFERROR(__xludf.DUMMYFUNCTION("IF(ISBETWEEN(B13274,60,69), ""Old"", IF(ISBETWEEN(B13274, 20, 29), ""Young"", ""Other""))"),"Other")</f>
        <v>Other</v>
      </c>
    </row>
    <row r="13275" hidden="1">
      <c r="A13275" s="40">
        <v>31537.0</v>
      </c>
      <c r="B13275" s="39">
        <f t="shared" si="1"/>
        <v>35</v>
      </c>
      <c r="C13275" s="39" t="str">
        <f>IFERROR(__xludf.DUMMYFUNCTION("IF(ISBETWEEN(B13275,60,69), ""Old"", IF(ISBETWEEN(B13275, 20, 29), ""Young"", ""Other""))"),"Other")</f>
        <v>Other</v>
      </c>
    </row>
    <row r="13276" hidden="1">
      <c r="A13276" s="40">
        <v>31538.0</v>
      </c>
      <c r="B13276" s="39">
        <f t="shared" si="1"/>
        <v>35</v>
      </c>
      <c r="C13276" s="39" t="str">
        <f>IFERROR(__xludf.DUMMYFUNCTION("IF(ISBETWEEN(B13276,60,69), ""Old"", IF(ISBETWEEN(B13276, 20, 29), ""Young"", ""Other""))"),"Other")</f>
        <v>Other</v>
      </c>
    </row>
    <row r="13277" hidden="1">
      <c r="A13277" s="40">
        <v>31539.0</v>
      </c>
      <c r="B13277" s="39">
        <f t="shared" si="1"/>
        <v>35</v>
      </c>
      <c r="C13277" s="39" t="str">
        <f>IFERROR(__xludf.DUMMYFUNCTION("IF(ISBETWEEN(B13277,60,69), ""Old"", IF(ISBETWEEN(B13277, 20, 29), ""Young"", ""Other""))"),"Other")</f>
        <v>Other</v>
      </c>
    </row>
    <row r="13278" hidden="1">
      <c r="A13278" s="40">
        <v>31540.0</v>
      </c>
      <c r="B13278" s="39">
        <f t="shared" si="1"/>
        <v>35</v>
      </c>
      <c r="C13278" s="39" t="str">
        <f>IFERROR(__xludf.DUMMYFUNCTION("IF(ISBETWEEN(B13278,60,69), ""Old"", IF(ISBETWEEN(B13278, 20, 29), ""Young"", ""Other""))"),"Other")</f>
        <v>Other</v>
      </c>
    </row>
    <row r="13279" hidden="1">
      <c r="A13279" s="40">
        <v>31541.0</v>
      </c>
      <c r="B13279" s="39">
        <f t="shared" si="1"/>
        <v>35</v>
      </c>
      <c r="C13279" s="39" t="str">
        <f>IFERROR(__xludf.DUMMYFUNCTION("IF(ISBETWEEN(B13279,60,69), ""Old"", IF(ISBETWEEN(B13279, 20, 29), ""Young"", ""Other""))"),"Other")</f>
        <v>Other</v>
      </c>
    </row>
    <row r="13280" hidden="1">
      <c r="A13280" s="40">
        <v>31542.0</v>
      </c>
      <c r="B13280" s="39">
        <f t="shared" si="1"/>
        <v>35</v>
      </c>
      <c r="C13280" s="39" t="str">
        <f>IFERROR(__xludf.DUMMYFUNCTION("IF(ISBETWEEN(B13280,60,69), ""Old"", IF(ISBETWEEN(B13280, 20, 29), ""Young"", ""Other""))"),"Other")</f>
        <v>Other</v>
      </c>
    </row>
    <row r="13281" hidden="1">
      <c r="A13281" s="40">
        <v>31543.0</v>
      </c>
      <c r="B13281" s="39">
        <f t="shared" si="1"/>
        <v>35</v>
      </c>
      <c r="C13281" s="39" t="str">
        <f>IFERROR(__xludf.DUMMYFUNCTION("IF(ISBETWEEN(B13281,60,69), ""Old"", IF(ISBETWEEN(B13281, 20, 29), ""Young"", ""Other""))"),"Other")</f>
        <v>Other</v>
      </c>
    </row>
    <row r="13282" hidden="1">
      <c r="A13282" s="40">
        <v>31544.0</v>
      </c>
      <c r="B13282" s="39">
        <f t="shared" si="1"/>
        <v>35</v>
      </c>
      <c r="C13282" s="39" t="str">
        <f>IFERROR(__xludf.DUMMYFUNCTION("IF(ISBETWEEN(B13282,60,69), ""Old"", IF(ISBETWEEN(B13282, 20, 29), ""Young"", ""Other""))"),"Other")</f>
        <v>Other</v>
      </c>
    </row>
    <row r="13283" hidden="1">
      <c r="A13283" s="40">
        <v>31545.0</v>
      </c>
      <c r="B13283" s="39">
        <f t="shared" si="1"/>
        <v>35</v>
      </c>
      <c r="C13283" s="39" t="str">
        <f>IFERROR(__xludf.DUMMYFUNCTION("IF(ISBETWEEN(B13283,60,69), ""Old"", IF(ISBETWEEN(B13283, 20, 29), ""Young"", ""Other""))"),"Other")</f>
        <v>Other</v>
      </c>
    </row>
    <row r="13284" hidden="1">
      <c r="A13284" s="40">
        <v>31546.0</v>
      </c>
      <c r="B13284" s="39">
        <f t="shared" si="1"/>
        <v>35</v>
      </c>
      <c r="C13284" s="39" t="str">
        <f>IFERROR(__xludf.DUMMYFUNCTION("IF(ISBETWEEN(B13284,60,69), ""Old"", IF(ISBETWEEN(B13284, 20, 29), ""Young"", ""Other""))"),"Other")</f>
        <v>Other</v>
      </c>
    </row>
    <row r="13285" hidden="1">
      <c r="A13285" s="40">
        <v>31547.0</v>
      </c>
      <c r="B13285" s="39">
        <f t="shared" si="1"/>
        <v>35</v>
      </c>
      <c r="C13285" s="39" t="str">
        <f>IFERROR(__xludf.DUMMYFUNCTION("IF(ISBETWEEN(B13285,60,69), ""Old"", IF(ISBETWEEN(B13285, 20, 29), ""Young"", ""Other""))"),"Other")</f>
        <v>Other</v>
      </c>
    </row>
    <row r="13286" hidden="1">
      <c r="A13286" s="40">
        <v>31548.0</v>
      </c>
      <c r="B13286" s="39">
        <f t="shared" si="1"/>
        <v>35</v>
      </c>
      <c r="C13286" s="39" t="str">
        <f>IFERROR(__xludf.DUMMYFUNCTION("IF(ISBETWEEN(B13286,60,69), ""Old"", IF(ISBETWEEN(B13286, 20, 29), ""Young"", ""Other""))"),"Other")</f>
        <v>Other</v>
      </c>
    </row>
    <row r="13287" hidden="1">
      <c r="A13287" s="40">
        <v>31549.0</v>
      </c>
      <c r="B13287" s="39">
        <f t="shared" si="1"/>
        <v>35</v>
      </c>
      <c r="C13287" s="39" t="str">
        <f>IFERROR(__xludf.DUMMYFUNCTION("IF(ISBETWEEN(B13287,60,69), ""Old"", IF(ISBETWEEN(B13287, 20, 29), ""Young"", ""Other""))"),"Other")</f>
        <v>Other</v>
      </c>
    </row>
    <row r="13288" hidden="1">
      <c r="A13288" s="40">
        <v>31550.0</v>
      </c>
      <c r="B13288" s="39">
        <f t="shared" si="1"/>
        <v>35</v>
      </c>
      <c r="C13288" s="39" t="str">
        <f>IFERROR(__xludf.DUMMYFUNCTION("IF(ISBETWEEN(B13288,60,69), ""Old"", IF(ISBETWEEN(B13288, 20, 29), ""Young"", ""Other""))"),"Other")</f>
        <v>Other</v>
      </c>
    </row>
    <row r="13289" hidden="1">
      <c r="A13289" s="40">
        <v>31551.0</v>
      </c>
      <c r="B13289" s="39">
        <f t="shared" si="1"/>
        <v>35</v>
      </c>
      <c r="C13289" s="39" t="str">
        <f>IFERROR(__xludf.DUMMYFUNCTION("IF(ISBETWEEN(B13289,60,69), ""Old"", IF(ISBETWEEN(B13289, 20, 29), ""Young"", ""Other""))"),"Other")</f>
        <v>Other</v>
      </c>
    </row>
    <row r="13290" hidden="1">
      <c r="A13290" s="40">
        <v>31552.0</v>
      </c>
      <c r="B13290" s="39">
        <f t="shared" si="1"/>
        <v>35</v>
      </c>
      <c r="C13290" s="39" t="str">
        <f>IFERROR(__xludf.DUMMYFUNCTION("IF(ISBETWEEN(B13290,60,69), ""Old"", IF(ISBETWEEN(B13290, 20, 29), ""Young"", ""Other""))"),"Other")</f>
        <v>Other</v>
      </c>
    </row>
    <row r="13291" hidden="1">
      <c r="A13291" s="40">
        <v>31553.0</v>
      </c>
      <c r="B13291" s="39">
        <f t="shared" si="1"/>
        <v>35</v>
      </c>
      <c r="C13291" s="39" t="str">
        <f>IFERROR(__xludf.DUMMYFUNCTION("IF(ISBETWEEN(B13291,60,69), ""Old"", IF(ISBETWEEN(B13291, 20, 29), ""Young"", ""Other""))"),"Other")</f>
        <v>Other</v>
      </c>
    </row>
    <row r="13292" hidden="1">
      <c r="A13292" s="40">
        <v>31554.0</v>
      </c>
      <c r="B13292" s="39">
        <f t="shared" si="1"/>
        <v>35</v>
      </c>
      <c r="C13292" s="39" t="str">
        <f>IFERROR(__xludf.DUMMYFUNCTION("IF(ISBETWEEN(B13292,60,69), ""Old"", IF(ISBETWEEN(B13292, 20, 29), ""Young"", ""Other""))"),"Other")</f>
        <v>Other</v>
      </c>
    </row>
    <row r="13293" hidden="1">
      <c r="A13293" s="40">
        <v>31555.0</v>
      </c>
      <c r="B13293" s="39">
        <f t="shared" si="1"/>
        <v>35</v>
      </c>
      <c r="C13293" s="39" t="str">
        <f>IFERROR(__xludf.DUMMYFUNCTION("IF(ISBETWEEN(B13293,60,69), ""Old"", IF(ISBETWEEN(B13293, 20, 29), ""Young"", ""Other""))"),"Other")</f>
        <v>Other</v>
      </c>
    </row>
    <row r="13294" hidden="1">
      <c r="A13294" s="40">
        <v>31556.0</v>
      </c>
      <c r="B13294" s="39">
        <f t="shared" si="1"/>
        <v>35</v>
      </c>
      <c r="C13294" s="39" t="str">
        <f>IFERROR(__xludf.DUMMYFUNCTION("IF(ISBETWEEN(B13294,60,69), ""Old"", IF(ISBETWEEN(B13294, 20, 29), ""Young"", ""Other""))"),"Other")</f>
        <v>Other</v>
      </c>
    </row>
    <row r="13295" hidden="1">
      <c r="A13295" s="40">
        <v>31557.0</v>
      </c>
      <c r="B13295" s="39">
        <f t="shared" si="1"/>
        <v>35</v>
      </c>
      <c r="C13295" s="39" t="str">
        <f>IFERROR(__xludf.DUMMYFUNCTION("IF(ISBETWEEN(B13295,60,69), ""Old"", IF(ISBETWEEN(B13295, 20, 29), ""Young"", ""Other""))"),"Other")</f>
        <v>Other</v>
      </c>
    </row>
    <row r="13296" hidden="1">
      <c r="A13296" s="40">
        <v>31558.0</v>
      </c>
      <c r="B13296" s="39">
        <f t="shared" si="1"/>
        <v>35</v>
      </c>
      <c r="C13296" s="39" t="str">
        <f>IFERROR(__xludf.DUMMYFUNCTION("IF(ISBETWEEN(B13296,60,69), ""Old"", IF(ISBETWEEN(B13296, 20, 29), ""Young"", ""Other""))"),"Other")</f>
        <v>Other</v>
      </c>
    </row>
    <row r="13297" hidden="1">
      <c r="A13297" s="40">
        <v>31559.0</v>
      </c>
      <c r="B13297" s="39">
        <f t="shared" si="1"/>
        <v>35</v>
      </c>
      <c r="C13297" s="39" t="str">
        <f>IFERROR(__xludf.DUMMYFUNCTION("IF(ISBETWEEN(B13297,60,69), ""Old"", IF(ISBETWEEN(B13297, 20, 29), ""Young"", ""Other""))"),"Other")</f>
        <v>Other</v>
      </c>
    </row>
    <row r="13298" hidden="1">
      <c r="A13298" s="40">
        <v>31560.0</v>
      </c>
      <c r="B13298" s="39">
        <f t="shared" si="1"/>
        <v>35</v>
      </c>
      <c r="C13298" s="39" t="str">
        <f>IFERROR(__xludf.DUMMYFUNCTION("IF(ISBETWEEN(B13298,60,69), ""Old"", IF(ISBETWEEN(B13298, 20, 29), ""Young"", ""Other""))"),"Other")</f>
        <v>Other</v>
      </c>
    </row>
    <row r="13299" hidden="1">
      <c r="A13299" s="40">
        <v>31561.0</v>
      </c>
      <c r="B13299" s="39">
        <f t="shared" si="1"/>
        <v>35</v>
      </c>
      <c r="C13299" s="39" t="str">
        <f>IFERROR(__xludf.DUMMYFUNCTION("IF(ISBETWEEN(B13299,60,69), ""Old"", IF(ISBETWEEN(B13299, 20, 29), ""Young"", ""Other""))"),"Other")</f>
        <v>Other</v>
      </c>
    </row>
    <row r="13300" hidden="1">
      <c r="A13300" s="40">
        <v>31562.0</v>
      </c>
      <c r="B13300" s="39">
        <f t="shared" si="1"/>
        <v>35</v>
      </c>
      <c r="C13300" s="39" t="str">
        <f>IFERROR(__xludf.DUMMYFUNCTION("IF(ISBETWEEN(B13300,60,69), ""Old"", IF(ISBETWEEN(B13300, 20, 29), ""Young"", ""Other""))"),"Other")</f>
        <v>Other</v>
      </c>
    </row>
    <row r="13301" hidden="1">
      <c r="A13301" s="40">
        <v>31563.0</v>
      </c>
      <c r="B13301" s="39">
        <f t="shared" si="1"/>
        <v>35</v>
      </c>
      <c r="C13301" s="39" t="str">
        <f>IFERROR(__xludf.DUMMYFUNCTION("IF(ISBETWEEN(B13301,60,69), ""Old"", IF(ISBETWEEN(B13301, 20, 29), ""Young"", ""Other""))"),"Other")</f>
        <v>Other</v>
      </c>
    </row>
    <row r="13302" hidden="1">
      <c r="A13302" s="40">
        <v>31564.0</v>
      </c>
      <c r="B13302" s="39">
        <f t="shared" si="1"/>
        <v>35</v>
      </c>
      <c r="C13302" s="39" t="str">
        <f>IFERROR(__xludf.DUMMYFUNCTION("IF(ISBETWEEN(B13302,60,69), ""Old"", IF(ISBETWEEN(B13302, 20, 29), ""Young"", ""Other""))"),"Other")</f>
        <v>Other</v>
      </c>
    </row>
    <row r="13303" hidden="1">
      <c r="A13303" s="40">
        <v>31565.0</v>
      </c>
      <c r="B13303" s="39">
        <f t="shared" si="1"/>
        <v>35</v>
      </c>
      <c r="C13303" s="39" t="str">
        <f>IFERROR(__xludf.DUMMYFUNCTION("IF(ISBETWEEN(B13303,60,69), ""Old"", IF(ISBETWEEN(B13303, 20, 29), ""Young"", ""Other""))"),"Other")</f>
        <v>Other</v>
      </c>
    </row>
    <row r="13304" hidden="1">
      <c r="A13304" s="40">
        <v>31566.0</v>
      </c>
      <c r="B13304" s="39">
        <f t="shared" si="1"/>
        <v>35</v>
      </c>
      <c r="C13304" s="39" t="str">
        <f>IFERROR(__xludf.DUMMYFUNCTION("IF(ISBETWEEN(B13304,60,69), ""Old"", IF(ISBETWEEN(B13304, 20, 29), ""Young"", ""Other""))"),"Other")</f>
        <v>Other</v>
      </c>
    </row>
    <row r="13305" hidden="1">
      <c r="A13305" s="40">
        <v>31567.0</v>
      </c>
      <c r="B13305" s="39">
        <f t="shared" si="1"/>
        <v>35</v>
      </c>
      <c r="C13305" s="39" t="str">
        <f>IFERROR(__xludf.DUMMYFUNCTION("IF(ISBETWEEN(B13305,60,69), ""Old"", IF(ISBETWEEN(B13305, 20, 29), ""Young"", ""Other""))"),"Other")</f>
        <v>Other</v>
      </c>
    </row>
    <row r="13306" hidden="1">
      <c r="A13306" s="40">
        <v>31568.0</v>
      </c>
      <c r="B13306" s="39">
        <f t="shared" si="1"/>
        <v>35</v>
      </c>
      <c r="C13306" s="39" t="str">
        <f>IFERROR(__xludf.DUMMYFUNCTION("IF(ISBETWEEN(B13306,60,69), ""Old"", IF(ISBETWEEN(B13306, 20, 29), ""Young"", ""Other""))"),"Other")</f>
        <v>Other</v>
      </c>
    </row>
    <row r="13307" hidden="1">
      <c r="A13307" s="40">
        <v>31569.0</v>
      </c>
      <c r="B13307" s="39">
        <f t="shared" si="1"/>
        <v>35</v>
      </c>
      <c r="C13307" s="39" t="str">
        <f>IFERROR(__xludf.DUMMYFUNCTION("IF(ISBETWEEN(B13307,60,69), ""Old"", IF(ISBETWEEN(B13307, 20, 29), ""Young"", ""Other""))"),"Other")</f>
        <v>Other</v>
      </c>
    </row>
    <row r="13308" hidden="1">
      <c r="A13308" s="40">
        <v>31570.0</v>
      </c>
      <c r="B13308" s="39">
        <f t="shared" si="1"/>
        <v>35</v>
      </c>
      <c r="C13308" s="39" t="str">
        <f>IFERROR(__xludf.DUMMYFUNCTION("IF(ISBETWEEN(B13308,60,69), ""Old"", IF(ISBETWEEN(B13308, 20, 29), ""Young"", ""Other""))"),"Other")</f>
        <v>Other</v>
      </c>
    </row>
    <row r="13309" hidden="1">
      <c r="A13309" s="40">
        <v>31571.0</v>
      </c>
      <c r="B13309" s="39">
        <f t="shared" si="1"/>
        <v>35</v>
      </c>
      <c r="C13309" s="39" t="str">
        <f>IFERROR(__xludf.DUMMYFUNCTION("IF(ISBETWEEN(B13309,60,69), ""Old"", IF(ISBETWEEN(B13309, 20, 29), ""Young"", ""Other""))"),"Other")</f>
        <v>Other</v>
      </c>
    </row>
    <row r="13310" hidden="1">
      <c r="A13310" s="40">
        <v>31572.0</v>
      </c>
      <c r="B13310" s="39">
        <f t="shared" si="1"/>
        <v>35</v>
      </c>
      <c r="C13310" s="39" t="str">
        <f>IFERROR(__xludf.DUMMYFUNCTION("IF(ISBETWEEN(B13310,60,69), ""Old"", IF(ISBETWEEN(B13310, 20, 29), ""Young"", ""Other""))"),"Other")</f>
        <v>Other</v>
      </c>
    </row>
    <row r="13311" hidden="1">
      <c r="A13311" s="40">
        <v>31573.0</v>
      </c>
      <c r="B13311" s="39">
        <f t="shared" si="1"/>
        <v>35</v>
      </c>
      <c r="C13311" s="39" t="str">
        <f>IFERROR(__xludf.DUMMYFUNCTION("IF(ISBETWEEN(B13311,60,69), ""Old"", IF(ISBETWEEN(B13311, 20, 29), ""Young"", ""Other""))"),"Other")</f>
        <v>Other</v>
      </c>
    </row>
    <row r="13312" hidden="1">
      <c r="A13312" s="40">
        <v>31574.0</v>
      </c>
      <c r="B13312" s="39">
        <f t="shared" si="1"/>
        <v>35</v>
      </c>
      <c r="C13312" s="39" t="str">
        <f>IFERROR(__xludf.DUMMYFUNCTION("IF(ISBETWEEN(B13312,60,69), ""Old"", IF(ISBETWEEN(B13312, 20, 29), ""Young"", ""Other""))"),"Other")</f>
        <v>Other</v>
      </c>
    </row>
    <row r="13313" hidden="1">
      <c r="A13313" s="40">
        <v>31575.0</v>
      </c>
      <c r="B13313" s="39">
        <f t="shared" si="1"/>
        <v>35</v>
      </c>
      <c r="C13313" s="39" t="str">
        <f>IFERROR(__xludf.DUMMYFUNCTION("IF(ISBETWEEN(B13313,60,69), ""Old"", IF(ISBETWEEN(B13313, 20, 29), ""Young"", ""Other""))"),"Other")</f>
        <v>Other</v>
      </c>
    </row>
    <row r="13314" hidden="1">
      <c r="A13314" s="40">
        <v>31576.0</v>
      </c>
      <c r="B13314" s="39">
        <f t="shared" si="1"/>
        <v>35</v>
      </c>
      <c r="C13314" s="39" t="str">
        <f>IFERROR(__xludf.DUMMYFUNCTION("IF(ISBETWEEN(B13314,60,69), ""Old"", IF(ISBETWEEN(B13314, 20, 29), ""Young"", ""Other""))"),"Other")</f>
        <v>Other</v>
      </c>
    </row>
    <row r="13315" hidden="1">
      <c r="A13315" s="40">
        <v>31577.0</v>
      </c>
      <c r="B13315" s="39">
        <f t="shared" si="1"/>
        <v>35</v>
      </c>
      <c r="C13315" s="39" t="str">
        <f>IFERROR(__xludf.DUMMYFUNCTION("IF(ISBETWEEN(B13315,60,69), ""Old"", IF(ISBETWEEN(B13315, 20, 29), ""Young"", ""Other""))"),"Other")</f>
        <v>Other</v>
      </c>
    </row>
    <row r="13316" hidden="1">
      <c r="A13316" s="40">
        <v>31578.0</v>
      </c>
      <c r="B13316" s="39">
        <f t="shared" si="1"/>
        <v>35</v>
      </c>
      <c r="C13316" s="39" t="str">
        <f>IFERROR(__xludf.DUMMYFUNCTION("IF(ISBETWEEN(B13316,60,69), ""Old"", IF(ISBETWEEN(B13316, 20, 29), ""Young"", ""Other""))"),"Other")</f>
        <v>Other</v>
      </c>
    </row>
    <row r="13317" hidden="1">
      <c r="A13317" s="40">
        <v>31579.0</v>
      </c>
      <c r="B13317" s="39">
        <f t="shared" si="1"/>
        <v>35</v>
      </c>
      <c r="C13317" s="39" t="str">
        <f>IFERROR(__xludf.DUMMYFUNCTION("IF(ISBETWEEN(B13317,60,69), ""Old"", IF(ISBETWEEN(B13317, 20, 29), ""Young"", ""Other""))"),"Other")</f>
        <v>Other</v>
      </c>
    </row>
    <row r="13318" hidden="1">
      <c r="A13318" s="40">
        <v>31580.0</v>
      </c>
      <c r="B13318" s="39">
        <f t="shared" si="1"/>
        <v>35</v>
      </c>
      <c r="C13318" s="39" t="str">
        <f>IFERROR(__xludf.DUMMYFUNCTION("IF(ISBETWEEN(B13318,60,69), ""Old"", IF(ISBETWEEN(B13318, 20, 29), ""Young"", ""Other""))"),"Other")</f>
        <v>Other</v>
      </c>
    </row>
    <row r="13319" hidden="1">
      <c r="A13319" s="40">
        <v>31581.0</v>
      </c>
      <c r="B13319" s="39">
        <f t="shared" si="1"/>
        <v>35</v>
      </c>
      <c r="C13319" s="39" t="str">
        <f>IFERROR(__xludf.DUMMYFUNCTION("IF(ISBETWEEN(B13319,60,69), ""Old"", IF(ISBETWEEN(B13319, 20, 29), ""Young"", ""Other""))"),"Other")</f>
        <v>Other</v>
      </c>
    </row>
    <row r="13320" hidden="1">
      <c r="A13320" s="40">
        <v>31582.0</v>
      </c>
      <c r="B13320" s="39">
        <f t="shared" si="1"/>
        <v>35</v>
      </c>
      <c r="C13320" s="39" t="str">
        <f>IFERROR(__xludf.DUMMYFUNCTION("IF(ISBETWEEN(B13320,60,69), ""Old"", IF(ISBETWEEN(B13320, 20, 29), ""Young"", ""Other""))"),"Other")</f>
        <v>Other</v>
      </c>
    </row>
    <row r="13321" hidden="1">
      <c r="A13321" s="40">
        <v>31583.0</v>
      </c>
      <c r="B13321" s="39">
        <f t="shared" si="1"/>
        <v>35</v>
      </c>
      <c r="C13321" s="39" t="str">
        <f>IFERROR(__xludf.DUMMYFUNCTION("IF(ISBETWEEN(B13321,60,69), ""Old"", IF(ISBETWEEN(B13321, 20, 29), ""Young"", ""Other""))"),"Other")</f>
        <v>Other</v>
      </c>
    </row>
    <row r="13322" hidden="1">
      <c r="A13322" s="40">
        <v>31584.0</v>
      </c>
      <c r="B13322" s="39">
        <f t="shared" si="1"/>
        <v>35</v>
      </c>
      <c r="C13322" s="39" t="str">
        <f>IFERROR(__xludf.DUMMYFUNCTION("IF(ISBETWEEN(B13322,60,69), ""Old"", IF(ISBETWEEN(B13322, 20, 29), ""Young"", ""Other""))"),"Other")</f>
        <v>Other</v>
      </c>
    </row>
    <row r="13323" hidden="1">
      <c r="A13323" s="40">
        <v>31585.0</v>
      </c>
      <c r="B13323" s="39">
        <f t="shared" si="1"/>
        <v>35</v>
      </c>
      <c r="C13323" s="39" t="str">
        <f>IFERROR(__xludf.DUMMYFUNCTION("IF(ISBETWEEN(B13323,60,69), ""Old"", IF(ISBETWEEN(B13323, 20, 29), ""Young"", ""Other""))"),"Other")</f>
        <v>Other</v>
      </c>
    </row>
    <row r="13324" hidden="1">
      <c r="A13324" s="40">
        <v>31586.0</v>
      </c>
      <c r="B13324" s="39">
        <f t="shared" si="1"/>
        <v>35</v>
      </c>
      <c r="C13324" s="39" t="str">
        <f>IFERROR(__xludf.DUMMYFUNCTION("IF(ISBETWEEN(B13324,60,69), ""Old"", IF(ISBETWEEN(B13324, 20, 29), ""Young"", ""Other""))"),"Other")</f>
        <v>Other</v>
      </c>
    </row>
    <row r="13325" hidden="1">
      <c r="A13325" s="40">
        <v>31587.0</v>
      </c>
      <c r="B13325" s="39">
        <f t="shared" si="1"/>
        <v>35</v>
      </c>
      <c r="C13325" s="39" t="str">
        <f>IFERROR(__xludf.DUMMYFUNCTION("IF(ISBETWEEN(B13325,60,69), ""Old"", IF(ISBETWEEN(B13325, 20, 29), ""Young"", ""Other""))"),"Other")</f>
        <v>Other</v>
      </c>
    </row>
    <row r="13326" hidden="1">
      <c r="A13326" s="40">
        <v>31588.0</v>
      </c>
      <c r="B13326" s="39">
        <f t="shared" si="1"/>
        <v>35</v>
      </c>
      <c r="C13326" s="39" t="str">
        <f>IFERROR(__xludf.DUMMYFUNCTION("IF(ISBETWEEN(B13326,60,69), ""Old"", IF(ISBETWEEN(B13326, 20, 29), ""Young"", ""Other""))"),"Other")</f>
        <v>Other</v>
      </c>
    </row>
    <row r="13327" hidden="1">
      <c r="A13327" s="40">
        <v>31589.0</v>
      </c>
      <c r="B13327" s="39">
        <f t="shared" si="1"/>
        <v>35</v>
      </c>
      <c r="C13327" s="39" t="str">
        <f>IFERROR(__xludf.DUMMYFUNCTION("IF(ISBETWEEN(B13327,60,69), ""Old"", IF(ISBETWEEN(B13327, 20, 29), ""Young"", ""Other""))"),"Other")</f>
        <v>Other</v>
      </c>
    </row>
    <row r="13328" hidden="1">
      <c r="A13328" s="40">
        <v>31590.0</v>
      </c>
      <c r="B13328" s="39">
        <f t="shared" si="1"/>
        <v>35</v>
      </c>
      <c r="C13328" s="39" t="str">
        <f>IFERROR(__xludf.DUMMYFUNCTION("IF(ISBETWEEN(B13328,60,69), ""Old"", IF(ISBETWEEN(B13328, 20, 29), ""Young"", ""Other""))"),"Other")</f>
        <v>Other</v>
      </c>
    </row>
    <row r="13329" hidden="1">
      <c r="A13329" s="40">
        <v>31591.0</v>
      </c>
      <c r="B13329" s="39">
        <f t="shared" si="1"/>
        <v>35</v>
      </c>
      <c r="C13329" s="39" t="str">
        <f>IFERROR(__xludf.DUMMYFUNCTION("IF(ISBETWEEN(B13329,60,69), ""Old"", IF(ISBETWEEN(B13329, 20, 29), ""Young"", ""Other""))"),"Other")</f>
        <v>Other</v>
      </c>
    </row>
    <row r="13330" hidden="1">
      <c r="A13330" s="40">
        <v>31592.0</v>
      </c>
      <c r="B13330" s="39">
        <f t="shared" si="1"/>
        <v>35</v>
      </c>
      <c r="C13330" s="39" t="str">
        <f>IFERROR(__xludf.DUMMYFUNCTION("IF(ISBETWEEN(B13330,60,69), ""Old"", IF(ISBETWEEN(B13330, 20, 29), ""Young"", ""Other""))"),"Other")</f>
        <v>Other</v>
      </c>
    </row>
    <row r="13331" hidden="1">
      <c r="A13331" s="40">
        <v>31593.0</v>
      </c>
      <c r="B13331" s="39">
        <f t="shared" si="1"/>
        <v>35</v>
      </c>
      <c r="C13331" s="39" t="str">
        <f>IFERROR(__xludf.DUMMYFUNCTION("IF(ISBETWEEN(B13331,60,69), ""Old"", IF(ISBETWEEN(B13331, 20, 29), ""Young"", ""Other""))"),"Other")</f>
        <v>Other</v>
      </c>
    </row>
    <row r="13332" hidden="1">
      <c r="A13332" s="40">
        <v>31594.0</v>
      </c>
      <c r="B13332" s="39">
        <f t="shared" si="1"/>
        <v>35</v>
      </c>
      <c r="C13332" s="39" t="str">
        <f>IFERROR(__xludf.DUMMYFUNCTION("IF(ISBETWEEN(B13332,60,69), ""Old"", IF(ISBETWEEN(B13332, 20, 29), ""Young"", ""Other""))"),"Other")</f>
        <v>Other</v>
      </c>
    </row>
    <row r="13333" hidden="1">
      <c r="A13333" s="40">
        <v>31595.0</v>
      </c>
      <c r="B13333" s="39">
        <f t="shared" si="1"/>
        <v>35</v>
      </c>
      <c r="C13333" s="39" t="str">
        <f>IFERROR(__xludf.DUMMYFUNCTION("IF(ISBETWEEN(B13333,60,69), ""Old"", IF(ISBETWEEN(B13333, 20, 29), ""Young"", ""Other""))"),"Other")</f>
        <v>Other</v>
      </c>
    </row>
    <row r="13334" hidden="1">
      <c r="A13334" s="40">
        <v>31596.0</v>
      </c>
      <c r="B13334" s="39">
        <f t="shared" si="1"/>
        <v>35</v>
      </c>
      <c r="C13334" s="39" t="str">
        <f>IFERROR(__xludf.DUMMYFUNCTION("IF(ISBETWEEN(B13334,60,69), ""Old"", IF(ISBETWEEN(B13334, 20, 29), ""Young"", ""Other""))"),"Other")</f>
        <v>Other</v>
      </c>
    </row>
    <row r="13335" hidden="1">
      <c r="A13335" s="40">
        <v>31597.0</v>
      </c>
      <c r="B13335" s="39">
        <f t="shared" si="1"/>
        <v>35</v>
      </c>
      <c r="C13335" s="39" t="str">
        <f>IFERROR(__xludf.DUMMYFUNCTION("IF(ISBETWEEN(B13335,60,69), ""Old"", IF(ISBETWEEN(B13335, 20, 29), ""Young"", ""Other""))"),"Other")</f>
        <v>Other</v>
      </c>
    </row>
    <row r="13336" hidden="1">
      <c r="A13336" s="40">
        <v>31598.0</v>
      </c>
      <c r="B13336" s="39">
        <f t="shared" si="1"/>
        <v>35</v>
      </c>
      <c r="C13336" s="39" t="str">
        <f>IFERROR(__xludf.DUMMYFUNCTION("IF(ISBETWEEN(B13336,60,69), ""Old"", IF(ISBETWEEN(B13336, 20, 29), ""Young"", ""Other""))"),"Other")</f>
        <v>Other</v>
      </c>
    </row>
    <row r="13337" hidden="1">
      <c r="A13337" s="40">
        <v>31599.0</v>
      </c>
      <c r="B13337" s="39">
        <f t="shared" si="1"/>
        <v>35</v>
      </c>
      <c r="C13337" s="39" t="str">
        <f>IFERROR(__xludf.DUMMYFUNCTION("IF(ISBETWEEN(B13337,60,69), ""Old"", IF(ISBETWEEN(B13337, 20, 29), ""Young"", ""Other""))"),"Other")</f>
        <v>Other</v>
      </c>
    </row>
    <row r="13338" hidden="1">
      <c r="A13338" s="40">
        <v>31600.0</v>
      </c>
      <c r="B13338" s="39">
        <f t="shared" si="1"/>
        <v>35</v>
      </c>
      <c r="C13338" s="39" t="str">
        <f>IFERROR(__xludf.DUMMYFUNCTION("IF(ISBETWEEN(B13338,60,69), ""Old"", IF(ISBETWEEN(B13338, 20, 29), ""Young"", ""Other""))"),"Other")</f>
        <v>Other</v>
      </c>
    </row>
    <row r="13339" hidden="1">
      <c r="A13339" s="40">
        <v>31601.0</v>
      </c>
      <c r="B13339" s="39">
        <f t="shared" si="1"/>
        <v>35</v>
      </c>
      <c r="C13339" s="39" t="str">
        <f>IFERROR(__xludf.DUMMYFUNCTION("IF(ISBETWEEN(B13339,60,69), ""Old"", IF(ISBETWEEN(B13339, 20, 29), ""Young"", ""Other""))"),"Other")</f>
        <v>Other</v>
      </c>
    </row>
    <row r="13340" hidden="1">
      <c r="A13340" s="40">
        <v>31602.0</v>
      </c>
      <c r="B13340" s="39">
        <f t="shared" si="1"/>
        <v>35</v>
      </c>
      <c r="C13340" s="39" t="str">
        <f>IFERROR(__xludf.DUMMYFUNCTION("IF(ISBETWEEN(B13340,60,69), ""Old"", IF(ISBETWEEN(B13340, 20, 29), ""Young"", ""Other""))"),"Other")</f>
        <v>Other</v>
      </c>
    </row>
    <row r="13341" hidden="1">
      <c r="A13341" s="40">
        <v>31603.0</v>
      </c>
      <c r="B13341" s="39">
        <f t="shared" si="1"/>
        <v>35</v>
      </c>
      <c r="C13341" s="39" t="str">
        <f>IFERROR(__xludf.DUMMYFUNCTION("IF(ISBETWEEN(B13341,60,69), ""Old"", IF(ISBETWEEN(B13341, 20, 29), ""Young"", ""Other""))"),"Other")</f>
        <v>Other</v>
      </c>
    </row>
    <row r="13342" hidden="1">
      <c r="A13342" s="40">
        <v>31604.0</v>
      </c>
      <c r="B13342" s="39">
        <f t="shared" si="1"/>
        <v>35</v>
      </c>
      <c r="C13342" s="39" t="str">
        <f>IFERROR(__xludf.DUMMYFUNCTION("IF(ISBETWEEN(B13342,60,69), ""Old"", IF(ISBETWEEN(B13342, 20, 29), ""Young"", ""Other""))"),"Other")</f>
        <v>Other</v>
      </c>
    </row>
    <row r="13343" hidden="1">
      <c r="A13343" s="40">
        <v>31605.0</v>
      </c>
      <c r="B13343" s="39">
        <f t="shared" si="1"/>
        <v>35</v>
      </c>
      <c r="C13343" s="39" t="str">
        <f>IFERROR(__xludf.DUMMYFUNCTION("IF(ISBETWEEN(B13343,60,69), ""Old"", IF(ISBETWEEN(B13343, 20, 29), ""Young"", ""Other""))"),"Other")</f>
        <v>Other</v>
      </c>
    </row>
    <row r="13344" hidden="1">
      <c r="A13344" s="40">
        <v>31606.0</v>
      </c>
      <c r="B13344" s="39">
        <f t="shared" si="1"/>
        <v>35</v>
      </c>
      <c r="C13344" s="39" t="str">
        <f>IFERROR(__xludf.DUMMYFUNCTION("IF(ISBETWEEN(B13344,60,69), ""Old"", IF(ISBETWEEN(B13344, 20, 29), ""Young"", ""Other""))"),"Other")</f>
        <v>Other</v>
      </c>
    </row>
    <row r="13345" hidden="1">
      <c r="A13345" s="40">
        <v>31607.0</v>
      </c>
      <c r="B13345" s="39">
        <f t="shared" si="1"/>
        <v>35</v>
      </c>
      <c r="C13345" s="39" t="str">
        <f>IFERROR(__xludf.DUMMYFUNCTION("IF(ISBETWEEN(B13345,60,69), ""Old"", IF(ISBETWEEN(B13345, 20, 29), ""Young"", ""Other""))"),"Other")</f>
        <v>Other</v>
      </c>
    </row>
    <row r="13346" hidden="1">
      <c r="A13346" s="40">
        <v>31608.0</v>
      </c>
      <c r="B13346" s="39">
        <f t="shared" si="1"/>
        <v>35</v>
      </c>
      <c r="C13346" s="39" t="str">
        <f>IFERROR(__xludf.DUMMYFUNCTION("IF(ISBETWEEN(B13346,60,69), ""Old"", IF(ISBETWEEN(B13346, 20, 29), ""Young"", ""Other""))"),"Other")</f>
        <v>Other</v>
      </c>
    </row>
    <row r="13347" hidden="1">
      <c r="A13347" s="40">
        <v>31609.0</v>
      </c>
      <c r="B13347" s="39">
        <f t="shared" si="1"/>
        <v>35</v>
      </c>
      <c r="C13347" s="39" t="str">
        <f>IFERROR(__xludf.DUMMYFUNCTION("IF(ISBETWEEN(B13347,60,69), ""Old"", IF(ISBETWEEN(B13347, 20, 29), ""Young"", ""Other""))"),"Other")</f>
        <v>Other</v>
      </c>
    </row>
    <row r="13348" hidden="1">
      <c r="A13348" s="40">
        <v>31610.0</v>
      </c>
      <c r="B13348" s="39">
        <f t="shared" si="1"/>
        <v>35</v>
      </c>
      <c r="C13348" s="39" t="str">
        <f>IFERROR(__xludf.DUMMYFUNCTION("IF(ISBETWEEN(B13348,60,69), ""Old"", IF(ISBETWEEN(B13348, 20, 29), ""Young"", ""Other""))"),"Other")</f>
        <v>Other</v>
      </c>
    </row>
    <row r="13349" hidden="1">
      <c r="A13349" s="40">
        <v>31611.0</v>
      </c>
      <c r="B13349" s="39">
        <f t="shared" si="1"/>
        <v>35</v>
      </c>
      <c r="C13349" s="39" t="str">
        <f>IFERROR(__xludf.DUMMYFUNCTION("IF(ISBETWEEN(B13349,60,69), ""Old"", IF(ISBETWEEN(B13349, 20, 29), ""Young"", ""Other""))"),"Other")</f>
        <v>Other</v>
      </c>
    </row>
    <row r="13350" hidden="1">
      <c r="A13350" s="40">
        <v>31612.0</v>
      </c>
      <c r="B13350" s="39">
        <f t="shared" si="1"/>
        <v>35</v>
      </c>
      <c r="C13350" s="39" t="str">
        <f>IFERROR(__xludf.DUMMYFUNCTION("IF(ISBETWEEN(B13350,60,69), ""Old"", IF(ISBETWEEN(B13350, 20, 29), ""Young"", ""Other""))"),"Other")</f>
        <v>Other</v>
      </c>
    </row>
    <row r="13351" hidden="1">
      <c r="A13351" s="40">
        <v>31613.0</v>
      </c>
      <c r="B13351" s="39">
        <f t="shared" si="1"/>
        <v>35</v>
      </c>
      <c r="C13351" s="39" t="str">
        <f>IFERROR(__xludf.DUMMYFUNCTION("IF(ISBETWEEN(B13351,60,69), ""Old"", IF(ISBETWEEN(B13351, 20, 29), ""Young"", ""Other""))"),"Other")</f>
        <v>Other</v>
      </c>
    </row>
    <row r="13352" hidden="1">
      <c r="A13352" s="40">
        <v>31614.0</v>
      </c>
      <c r="B13352" s="39">
        <f t="shared" si="1"/>
        <v>35</v>
      </c>
      <c r="C13352" s="39" t="str">
        <f>IFERROR(__xludf.DUMMYFUNCTION("IF(ISBETWEEN(B13352,60,69), ""Old"", IF(ISBETWEEN(B13352, 20, 29), ""Young"", ""Other""))"),"Other")</f>
        <v>Other</v>
      </c>
    </row>
    <row r="13353" hidden="1">
      <c r="A13353" s="40">
        <v>31615.0</v>
      </c>
      <c r="B13353" s="39">
        <f t="shared" si="1"/>
        <v>35</v>
      </c>
      <c r="C13353" s="39" t="str">
        <f>IFERROR(__xludf.DUMMYFUNCTION("IF(ISBETWEEN(B13353,60,69), ""Old"", IF(ISBETWEEN(B13353, 20, 29), ""Young"", ""Other""))"),"Other")</f>
        <v>Other</v>
      </c>
    </row>
    <row r="13354" hidden="1">
      <c r="A13354" s="40">
        <v>31616.0</v>
      </c>
      <c r="B13354" s="39">
        <f t="shared" si="1"/>
        <v>35</v>
      </c>
      <c r="C13354" s="39" t="str">
        <f>IFERROR(__xludf.DUMMYFUNCTION("IF(ISBETWEEN(B13354,60,69), ""Old"", IF(ISBETWEEN(B13354, 20, 29), ""Young"", ""Other""))"),"Other")</f>
        <v>Other</v>
      </c>
    </row>
    <row r="13355" hidden="1">
      <c r="A13355" s="40">
        <v>31617.0</v>
      </c>
      <c r="B13355" s="39">
        <f t="shared" si="1"/>
        <v>35</v>
      </c>
      <c r="C13355" s="39" t="str">
        <f>IFERROR(__xludf.DUMMYFUNCTION("IF(ISBETWEEN(B13355,60,69), ""Old"", IF(ISBETWEEN(B13355, 20, 29), ""Young"", ""Other""))"),"Other")</f>
        <v>Other</v>
      </c>
    </row>
    <row r="13356" hidden="1">
      <c r="A13356" s="40">
        <v>31618.0</v>
      </c>
      <c r="B13356" s="39">
        <f t="shared" si="1"/>
        <v>35</v>
      </c>
      <c r="C13356" s="39" t="str">
        <f>IFERROR(__xludf.DUMMYFUNCTION("IF(ISBETWEEN(B13356,60,69), ""Old"", IF(ISBETWEEN(B13356, 20, 29), ""Young"", ""Other""))"),"Other")</f>
        <v>Other</v>
      </c>
    </row>
    <row r="13357" hidden="1">
      <c r="A13357" s="40">
        <v>31619.0</v>
      </c>
      <c r="B13357" s="39">
        <f t="shared" si="1"/>
        <v>35</v>
      </c>
      <c r="C13357" s="39" t="str">
        <f>IFERROR(__xludf.DUMMYFUNCTION("IF(ISBETWEEN(B13357,60,69), ""Old"", IF(ISBETWEEN(B13357, 20, 29), ""Young"", ""Other""))"),"Other")</f>
        <v>Other</v>
      </c>
    </row>
    <row r="13358" hidden="1">
      <c r="A13358" s="40">
        <v>31620.0</v>
      </c>
      <c r="B13358" s="39">
        <f t="shared" si="1"/>
        <v>35</v>
      </c>
      <c r="C13358" s="39" t="str">
        <f>IFERROR(__xludf.DUMMYFUNCTION("IF(ISBETWEEN(B13358,60,69), ""Old"", IF(ISBETWEEN(B13358, 20, 29), ""Young"", ""Other""))"),"Other")</f>
        <v>Other</v>
      </c>
    </row>
    <row r="13359" hidden="1">
      <c r="A13359" s="40">
        <v>31621.0</v>
      </c>
      <c r="B13359" s="39">
        <f t="shared" si="1"/>
        <v>35</v>
      </c>
      <c r="C13359" s="39" t="str">
        <f>IFERROR(__xludf.DUMMYFUNCTION("IF(ISBETWEEN(B13359,60,69), ""Old"", IF(ISBETWEEN(B13359, 20, 29), ""Young"", ""Other""))"),"Other")</f>
        <v>Other</v>
      </c>
    </row>
    <row r="13360" hidden="1">
      <c r="A13360" s="40">
        <v>31622.0</v>
      </c>
      <c r="B13360" s="39">
        <f t="shared" si="1"/>
        <v>35</v>
      </c>
      <c r="C13360" s="39" t="str">
        <f>IFERROR(__xludf.DUMMYFUNCTION("IF(ISBETWEEN(B13360,60,69), ""Old"", IF(ISBETWEEN(B13360, 20, 29), ""Young"", ""Other""))"),"Other")</f>
        <v>Other</v>
      </c>
    </row>
    <row r="13361" hidden="1">
      <c r="A13361" s="40">
        <v>31623.0</v>
      </c>
      <c r="B13361" s="39">
        <f t="shared" si="1"/>
        <v>35</v>
      </c>
      <c r="C13361" s="39" t="str">
        <f>IFERROR(__xludf.DUMMYFUNCTION("IF(ISBETWEEN(B13361,60,69), ""Old"", IF(ISBETWEEN(B13361, 20, 29), ""Young"", ""Other""))"),"Other")</f>
        <v>Other</v>
      </c>
    </row>
    <row r="13362" hidden="1">
      <c r="A13362" s="40">
        <v>31624.0</v>
      </c>
      <c r="B13362" s="39">
        <f t="shared" si="1"/>
        <v>35</v>
      </c>
      <c r="C13362" s="39" t="str">
        <f>IFERROR(__xludf.DUMMYFUNCTION("IF(ISBETWEEN(B13362,60,69), ""Old"", IF(ISBETWEEN(B13362, 20, 29), ""Young"", ""Other""))"),"Other")</f>
        <v>Other</v>
      </c>
    </row>
    <row r="13363" hidden="1">
      <c r="A13363" s="40">
        <v>31625.0</v>
      </c>
      <c r="B13363" s="39">
        <f t="shared" si="1"/>
        <v>35</v>
      </c>
      <c r="C13363" s="39" t="str">
        <f>IFERROR(__xludf.DUMMYFUNCTION("IF(ISBETWEEN(B13363,60,69), ""Old"", IF(ISBETWEEN(B13363, 20, 29), ""Young"", ""Other""))"),"Other")</f>
        <v>Other</v>
      </c>
    </row>
    <row r="13364" hidden="1">
      <c r="A13364" s="40">
        <v>31626.0</v>
      </c>
      <c r="B13364" s="39">
        <f t="shared" si="1"/>
        <v>35</v>
      </c>
      <c r="C13364" s="39" t="str">
        <f>IFERROR(__xludf.DUMMYFUNCTION("IF(ISBETWEEN(B13364,60,69), ""Old"", IF(ISBETWEEN(B13364, 20, 29), ""Young"", ""Other""))"),"Other")</f>
        <v>Other</v>
      </c>
    </row>
    <row r="13365" hidden="1">
      <c r="A13365" s="40">
        <v>31627.0</v>
      </c>
      <c r="B13365" s="39">
        <f t="shared" si="1"/>
        <v>35</v>
      </c>
      <c r="C13365" s="39" t="str">
        <f>IFERROR(__xludf.DUMMYFUNCTION("IF(ISBETWEEN(B13365,60,69), ""Old"", IF(ISBETWEEN(B13365, 20, 29), ""Young"", ""Other""))"),"Other")</f>
        <v>Other</v>
      </c>
    </row>
    <row r="13366" hidden="1">
      <c r="A13366" s="40">
        <v>31628.0</v>
      </c>
      <c r="B13366" s="39">
        <f t="shared" si="1"/>
        <v>35</v>
      </c>
      <c r="C13366" s="39" t="str">
        <f>IFERROR(__xludf.DUMMYFUNCTION("IF(ISBETWEEN(B13366,60,69), ""Old"", IF(ISBETWEEN(B13366, 20, 29), ""Young"", ""Other""))"),"Other")</f>
        <v>Other</v>
      </c>
    </row>
    <row r="13367" hidden="1">
      <c r="A13367" s="40">
        <v>31629.0</v>
      </c>
      <c r="B13367" s="39">
        <f t="shared" si="1"/>
        <v>35</v>
      </c>
      <c r="C13367" s="39" t="str">
        <f>IFERROR(__xludf.DUMMYFUNCTION("IF(ISBETWEEN(B13367,60,69), ""Old"", IF(ISBETWEEN(B13367, 20, 29), ""Young"", ""Other""))"),"Other")</f>
        <v>Other</v>
      </c>
    </row>
    <row r="13368" hidden="1">
      <c r="A13368" s="40">
        <v>31630.0</v>
      </c>
      <c r="B13368" s="39">
        <f t="shared" si="1"/>
        <v>35</v>
      </c>
      <c r="C13368" s="39" t="str">
        <f>IFERROR(__xludf.DUMMYFUNCTION("IF(ISBETWEEN(B13368,60,69), ""Old"", IF(ISBETWEEN(B13368, 20, 29), ""Young"", ""Other""))"),"Other")</f>
        <v>Other</v>
      </c>
    </row>
    <row r="13369" hidden="1">
      <c r="A13369" s="40">
        <v>31631.0</v>
      </c>
      <c r="B13369" s="39">
        <f t="shared" si="1"/>
        <v>35</v>
      </c>
      <c r="C13369" s="39" t="str">
        <f>IFERROR(__xludf.DUMMYFUNCTION("IF(ISBETWEEN(B13369,60,69), ""Old"", IF(ISBETWEEN(B13369, 20, 29), ""Young"", ""Other""))"),"Other")</f>
        <v>Other</v>
      </c>
    </row>
    <row r="13370" hidden="1">
      <c r="A13370" s="40">
        <v>31632.0</v>
      </c>
      <c r="B13370" s="39">
        <f t="shared" si="1"/>
        <v>35</v>
      </c>
      <c r="C13370" s="39" t="str">
        <f>IFERROR(__xludf.DUMMYFUNCTION("IF(ISBETWEEN(B13370,60,69), ""Old"", IF(ISBETWEEN(B13370, 20, 29), ""Young"", ""Other""))"),"Other")</f>
        <v>Other</v>
      </c>
    </row>
    <row r="13371" hidden="1">
      <c r="A13371" s="40">
        <v>31633.0</v>
      </c>
      <c r="B13371" s="39">
        <f t="shared" si="1"/>
        <v>35</v>
      </c>
      <c r="C13371" s="39" t="str">
        <f>IFERROR(__xludf.DUMMYFUNCTION("IF(ISBETWEEN(B13371,60,69), ""Old"", IF(ISBETWEEN(B13371, 20, 29), ""Young"", ""Other""))"),"Other")</f>
        <v>Other</v>
      </c>
    </row>
    <row r="13372" hidden="1">
      <c r="A13372" s="40">
        <v>31634.0</v>
      </c>
      <c r="B13372" s="39">
        <f t="shared" si="1"/>
        <v>35</v>
      </c>
      <c r="C13372" s="39" t="str">
        <f>IFERROR(__xludf.DUMMYFUNCTION("IF(ISBETWEEN(B13372,60,69), ""Old"", IF(ISBETWEEN(B13372, 20, 29), ""Young"", ""Other""))"),"Other")</f>
        <v>Other</v>
      </c>
    </row>
    <row r="13373" hidden="1">
      <c r="A13373" s="40">
        <v>31635.0</v>
      </c>
      <c r="B13373" s="39">
        <f t="shared" si="1"/>
        <v>35</v>
      </c>
      <c r="C13373" s="39" t="str">
        <f>IFERROR(__xludf.DUMMYFUNCTION("IF(ISBETWEEN(B13373,60,69), ""Old"", IF(ISBETWEEN(B13373, 20, 29), ""Young"", ""Other""))"),"Other")</f>
        <v>Other</v>
      </c>
    </row>
    <row r="13374" hidden="1">
      <c r="A13374" s="40">
        <v>31636.0</v>
      </c>
      <c r="B13374" s="39">
        <f t="shared" si="1"/>
        <v>35</v>
      </c>
      <c r="C13374" s="39" t="str">
        <f>IFERROR(__xludf.DUMMYFUNCTION("IF(ISBETWEEN(B13374,60,69), ""Old"", IF(ISBETWEEN(B13374, 20, 29), ""Young"", ""Other""))"),"Other")</f>
        <v>Other</v>
      </c>
    </row>
    <row r="13375" hidden="1">
      <c r="A13375" s="40">
        <v>31637.0</v>
      </c>
      <c r="B13375" s="39">
        <f t="shared" si="1"/>
        <v>35</v>
      </c>
      <c r="C13375" s="39" t="str">
        <f>IFERROR(__xludf.DUMMYFUNCTION("IF(ISBETWEEN(B13375,60,69), ""Old"", IF(ISBETWEEN(B13375, 20, 29), ""Young"", ""Other""))"),"Other")</f>
        <v>Other</v>
      </c>
    </row>
    <row r="13376" hidden="1">
      <c r="A13376" s="40">
        <v>31638.0</v>
      </c>
      <c r="B13376" s="39">
        <f t="shared" si="1"/>
        <v>35</v>
      </c>
      <c r="C13376" s="39" t="str">
        <f>IFERROR(__xludf.DUMMYFUNCTION("IF(ISBETWEEN(B13376,60,69), ""Old"", IF(ISBETWEEN(B13376, 20, 29), ""Young"", ""Other""))"),"Other")</f>
        <v>Other</v>
      </c>
    </row>
    <row r="13377" hidden="1">
      <c r="A13377" s="40">
        <v>31639.0</v>
      </c>
      <c r="B13377" s="39">
        <f t="shared" si="1"/>
        <v>35</v>
      </c>
      <c r="C13377" s="39" t="str">
        <f>IFERROR(__xludf.DUMMYFUNCTION("IF(ISBETWEEN(B13377,60,69), ""Old"", IF(ISBETWEEN(B13377, 20, 29), ""Young"", ""Other""))"),"Other")</f>
        <v>Other</v>
      </c>
    </row>
    <row r="13378" hidden="1">
      <c r="A13378" s="40">
        <v>31640.0</v>
      </c>
      <c r="B13378" s="39">
        <f t="shared" si="1"/>
        <v>35</v>
      </c>
      <c r="C13378" s="39" t="str">
        <f>IFERROR(__xludf.DUMMYFUNCTION("IF(ISBETWEEN(B13378,60,69), ""Old"", IF(ISBETWEEN(B13378, 20, 29), ""Young"", ""Other""))"),"Other")</f>
        <v>Other</v>
      </c>
    </row>
    <row r="13379" hidden="1">
      <c r="A13379" s="40">
        <v>31641.0</v>
      </c>
      <c r="B13379" s="39">
        <f t="shared" si="1"/>
        <v>35</v>
      </c>
      <c r="C13379" s="39" t="str">
        <f>IFERROR(__xludf.DUMMYFUNCTION("IF(ISBETWEEN(B13379,60,69), ""Old"", IF(ISBETWEEN(B13379, 20, 29), ""Young"", ""Other""))"),"Other")</f>
        <v>Other</v>
      </c>
    </row>
    <row r="13380" hidden="1">
      <c r="A13380" s="40">
        <v>31642.0</v>
      </c>
      <c r="B13380" s="39">
        <f t="shared" si="1"/>
        <v>35</v>
      </c>
      <c r="C13380" s="39" t="str">
        <f>IFERROR(__xludf.DUMMYFUNCTION("IF(ISBETWEEN(B13380,60,69), ""Old"", IF(ISBETWEEN(B13380, 20, 29), ""Young"", ""Other""))"),"Other")</f>
        <v>Other</v>
      </c>
    </row>
    <row r="13381" hidden="1">
      <c r="A13381" s="40">
        <v>31643.0</v>
      </c>
      <c r="B13381" s="39">
        <f t="shared" si="1"/>
        <v>35</v>
      </c>
      <c r="C13381" s="39" t="str">
        <f>IFERROR(__xludf.DUMMYFUNCTION("IF(ISBETWEEN(B13381,60,69), ""Old"", IF(ISBETWEEN(B13381, 20, 29), ""Young"", ""Other""))"),"Other")</f>
        <v>Other</v>
      </c>
    </row>
    <row r="13382" hidden="1">
      <c r="A13382" s="40">
        <v>31644.0</v>
      </c>
      <c r="B13382" s="39">
        <f t="shared" si="1"/>
        <v>35</v>
      </c>
      <c r="C13382" s="39" t="str">
        <f>IFERROR(__xludf.DUMMYFUNCTION("IF(ISBETWEEN(B13382,60,69), ""Old"", IF(ISBETWEEN(B13382, 20, 29), ""Young"", ""Other""))"),"Other")</f>
        <v>Other</v>
      </c>
    </row>
    <row r="13383" hidden="1">
      <c r="A13383" s="40">
        <v>31645.0</v>
      </c>
      <c r="B13383" s="39">
        <f t="shared" si="1"/>
        <v>35</v>
      </c>
      <c r="C13383" s="39" t="str">
        <f>IFERROR(__xludf.DUMMYFUNCTION("IF(ISBETWEEN(B13383,60,69), ""Old"", IF(ISBETWEEN(B13383, 20, 29), ""Young"", ""Other""))"),"Other")</f>
        <v>Other</v>
      </c>
    </row>
    <row r="13384" hidden="1">
      <c r="A13384" s="40">
        <v>31646.0</v>
      </c>
      <c r="B13384" s="39">
        <f t="shared" si="1"/>
        <v>35</v>
      </c>
      <c r="C13384" s="39" t="str">
        <f>IFERROR(__xludf.DUMMYFUNCTION("IF(ISBETWEEN(B13384,60,69), ""Old"", IF(ISBETWEEN(B13384, 20, 29), ""Young"", ""Other""))"),"Other")</f>
        <v>Other</v>
      </c>
    </row>
    <row r="13385" hidden="1">
      <c r="A13385" s="40">
        <v>31647.0</v>
      </c>
      <c r="B13385" s="39">
        <f t="shared" si="1"/>
        <v>35</v>
      </c>
      <c r="C13385" s="39" t="str">
        <f>IFERROR(__xludf.DUMMYFUNCTION("IF(ISBETWEEN(B13385,60,69), ""Old"", IF(ISBETWEEN(B13385, 20, 29), ""Young"", ""Other""))"),"Other")</f>
        <v>Other</v>
      </c>
    </row>
    <row r="13386" hidden="1">
      <c r="A13386" s="40">
        <v>31648.0</v>
      </c>
      <c r="B13386" s="39">
        <f t="shared" si="1"/>
        <v>35</v>
      </c>
      <c r="C13386" s="39" t="str">
        <f>IFERROR(__xludf.DUMMYFUNCTION("IF(ISBETWEEN(B13386,60,69), ""Old"", IF(ISBETWEEN(B13386, 20, 29), ""Young"", ""Other""))"),"Other")</f>
        <v>Other</v>
      </c>
    </row>
    <row r="13387" hidden="1">
      <c r="A13387" s="40">
        <v>31649.0</v>
      </c>
      <c r="B13387" s="39">
        <f t="shared" si="1"/>
        <v>35</v>
      </c>
      <c r="C13387" s="39" t="str">
        <f>IFERROR(__xludf.DUMMYFUNCTION("IF(ISBETWEEN(B13387,60,69), ""Old"", IF(ISBETWEEN(B13387, 20, 29), ""Young"", ""Other""))"),"Other")</f>
        <v>Other</v>
      </c>
    </row>
    <row r="13388" hidden="1">
      <c r="A13388" s="40">
        <v>31650.0</v>
      </c>
      <c r="B13388" s="39">
        <f t="shared" si="1"/>
        <v>35</v>
      </c>
      <c r="C13388" s="39" t="str">
        <f>IFERROR(__xludf.DUMMYFUNCTION("IF(ISBETWEEN(B13388,60,69), ""Old"", IF(ISBETWEEN(B13388, 20, 29), ""Young"", ""Other""))"),"Other")</f>
        <v>Other</v>
      </c>
    </row>
    <row r="13389" hidden="1">
      <c r="A13389" s="40">
        <v>31651.0</v>
      </c>
      <c r="B13389" s="39">
        <f t="shared" si="1"/>
        <v>35</v>
      </c>
      <c r="C13389" s="39" t="str">
        <f>IFERROR(__xludf.DUMMYFUNCTION("IF(ISBETWEEN(B13389,60,69), ""Old"", IF(ISBETWEEN(B13389, 20, 29), ""Young"", ""Other""))"),"Other")</f>
        <v>Other</v>
      </c>
    </row>
    <row r="13390" hidden="1">
      <c r="A13390" s="40">
        <v>31652.0</v>
      </c>
      <c r="B13390" s="39">
        <f t="shared" si="1"/>
        <v>35</v>
      </c>
      <c r="C13390" s="39" t="str">
        <f>IFERROR(__xludf.DUMMYFUNCTION("IF(ISBETWEEN(B13390,60,69), ""Old"", IF(ISBETWEEN(B13390, 20, 29), ""Young"", ""Other""))"),"Other")</f>
        <v>Other</v>
      </c>
    </row>
    <row r="13391" hidden="1">
      <c r="A13391" s="40">
        <v>31653.0</v>
      </c>
      <c r="B13391" s="39">
        <f t="shared" si="1"/>
        <v>35</v>
      </c>
      <c r="C13391" s="39" t="str">
        <f>IFERROR(__xludf.DUMMYFUNCTION("IF(ISBETWEEN(B13391,60,69), ""Old"", IF(ISBETWEEN(B13391, 20, 29), ""Young"", ""Other""))"),"Other")</f>
        <v>Other</v>
      </c>
    </row>
    <row r="13392" hidden="1">
      <c r="A13392" s="40">
        <v>31654.0</v>
      </c>
      <c r="B13392" s="39">
        <f t="shared" si="1"/>
        <v>35</v>
      </c>
      <c r="C13392" s="39" t="str">
        <f>IFERROR(__xludf.DUMMYFUNCTION("IF(ISBETWEEN(B13392,60,69), ""Old"", IF(ISBETWEEN(B13392, 20, 29), ""Young"", ""Other""))"),"Other")</f>
        <v>Other</v>
      </c>
    </row>
    <row r="13393" hidden="1">
      <c r="A13393" s="40">
        <v>31655.0</v>
      </c>
      <c r="B13393" s="39">
        <f t="shared" si="1"/>
        <v>35</v>
      </c>
      <c r="C13393" s="39" t="str">
        <f>IFERROR(__xludf.DUMMYFUNCTION("IF(ISBETWEEN(B13393,60,69), ""Old"", IF(ISBETWEEN(B13393, 20, 29), ""Young"", ""Other""))"),"Other")</f>
        <v>Other</v>
      </c>
    </row>
    <row r="13394" hidden="1">
      <c r="A13394" s="40">
        <v>31656.0</v>
      </c>
      <c r="B13394" s="39">
        <f t="shared" si="1"/>
        <v>35</v>
      </c>
      <c r="C13394" s="39" t="str">
        <f>IFERROR(__xludf.DUMMYFUNCTION("IF(ISBETWEEN(B13394,60,69), ""Old"", IF(ISBETWEEN(B13394, 20, 29), ""Young"", ""Other""))"),"Other")</f>
        <v>Other</v>
      </c>
    </row>
    <row r="13395" hidden="1">
      <c r="A13395" s="40">
        <v>31657.0</v>
      </c>
      <c r="B13395" s="39">
        <f t="shared" si="1"/>
        <v>35</v>
      </c>
      <c r="C13395" s="39" t="str">
        <f>IFERROR(__xludf.DUMMYFUNCTION("IF(ISBETWEEN(B13395,60,69), ""Old"", IF(ISBETWEEN(B13395, 20, 29), ""Young"", ""Other""))"),"Other")</f>
        <v>Other</v>
      </c>
    </row>
    <row r="13396" hidden="1">
      <c r="A13396" s="40">
        <v>31658.0</v>
      </c>
      <c r="B13396" s="39">
        <f t="shared" si="1"/>
        <v>35</v>
      </c>
      <c r="C13396" s="39" t="str">
        <f>IFERROR(__xludf.DUMMYFUNCTION("IF(ISBETWEEN(B13396,60,69), ""Old"", IF(ISBETWEEN(B13396, 20, 29), ""Young"", ""Other""))"),"Other")</f>
        <v>Other</v>
      </c>
    </row>
    <row r="13397" hidden="1">
      <c r="A13397" s="40">
        <v>31659.0</v>
      </c>
      <c r="B13397" s="39">
        <f t="shared" si="1"/>
        <v>35</v>
      </c>
      <c r="C13397" s="39" t="str">
        <f>IFERROR(__xludf.DUMMYFUNCTION("IF(ISBETWEEN(B13397,60,69), ""Old"", IF(ISBETWEEN(B13397, 20, 29), ""Young"", ""Other""))"),"Other")</f>
        <v>Other</v>
      </c>
    </row>
    <row r="13398" hidden="1">
      <c r="A13398" s="40">
        <v>31660.0</v>
      </c>
      <c r="B13398" s="39">
        <f t="shared" si="1"/>
        <v>35</v>
      </c>
      <c r="C13398" s="39" t="str">
        <f>IFERROR(__xludf.DUMMYFUNCTION("IF(ISBETWEEN(B13398,60,69), ""Old"", IF(ISBETWEEN(B13398, 20, 29), ""Young"", ""Other""))"),"Other")</f>
        <v>Other</v>
      </c>
    </row>
    <row r="13399" hidden="1">
      <c r="A13399" s="40">
        <v>31661.0</v>
      </c>
      <c r="B13399" s="39">
        <f t="shared" si="1"/>
        <v>35</v>
      </c>
      <c r="C13399" s="39" t="str">
        <f>IFERROR(__xludf.DUMMYFUNCTION("IF(ISBETWEEN(B13399,60,69), ""Old"", IF(ISBETWEEN(B13399, 20, 29), ""Young"", ""Other""))"),"Other")</f>
        <v>Other</v>
      </c>
    </row>
    <row r="13400" hidden="1">
      <c r="A13400" s="40">
        <v>31662.0</v>
      </c>
      <c r="B13400" s="39">
        <f t="shared" si="1"/>
        <v>35</v>
      </c>
      <c r="C13400" s="39" t="str">
        <f>IFERROR(__xludf.DUMMYFUNCTION("IF(ISBETWEEN(B13400,60,69), ""Old"", IF(ISBETWEEN(B13400, 20, 29), ""Young"", ""Other""))"),"Other")</f>
        <v>Other</v>
      </c>
    </row>
    <row r="13401" hidden="1">
      <c r="A13401" s="40">
        <v>31663.0</v>
      </c>
      <c r="B13401" s="39">
        <f t="shared" si="1"/>
        <v>35</v>
      </c>
      <c r="C13401" s="39" t="str">
        <f>IFERROR(__xludf.DUMMYFUNCTION("IF(ISBETWEEN(B13401,60,69), ""Old"", IF(ISBETWEEN(B13401, 20, 29), ""Young"", ""Other""))"),"Other")</f>
        <v>Other</v>
      </c>
    </row>
    <row r="13402" hidden="1">
      <c r="A13402" s="40">
        <v>31664.0</v>
      </c>
      <c r="B13402" s="39">
        <f t="shared" si="1"/>
        <v>35</v>
      </c>
      <c r="C13402" s="39" t="str">
        <f>IFERROR(__xludf.DUMMYFUNCTION("IF(ISBETWEEN(B13402,60,69), ""Old"", IF(ISBETWEEN(B13402, 20, 29), ""Young"", ""Other""))"),"Other")</f>
        <v>Other</v>
      </c>
    </row>
    <row r="13403" hidden="1">
      <c r="A13403" s="40">
        <v>31665.0</v>
      </c>
      <c r="B13403" s="39">
        <f t="shared" si="1"/>
        <v>35</v>
      </c>
      <c r="C13403" s="39" t="str">
        <f>IFERROR(__xludf.DUMMYFUNCTION("IF(ISBETWEEN(B13403,60,69), ""Old"", IF(ISBETWEEN(B13403, 20, 29), ""Young"", ""Other""))"),"Other")</f>
        <v>Other</v>
      </c>
    </row>
    <row r="13404" hidden="1">
      <c r="A13404" s="40">
        <v>31666.0</v>
      </c>
      <c r="B13404" s="39">
        <f t="shared" si="1"/>
        <v>35</v>
      </c>
      <c r="C13404" s="39" t="str">
        <f>IFERROR(__xludf.DUMMYFUNCTION("IF(ISBETWEEN(B13404,60,69), ""Old"", IF(ISBETWEEN(B13404, 20, 29), ""Young"", ""Other""))"),"Other")</f>
        <v>Other</v>
      </c>
    </row>
    <row r="13405" hidden="1">
      <c r="A13405" s="40">
        <v>31667.0</v>
      </c>
      <c r="B13405" s="39">
        <f t="shared" si="1"/>
        <v>35</v>
      </c>
      <c r="C13405" s="39" t="str">
        <f>IFERROR(__xludf.DUMMYFUNCTION("IF(ISBETWEEN(B13405,60,69), ""Old"", IF(ISBETWEEN(B13405, 20, 29), ""Young"", ""Other""))"),"Other")</f>
        <v>Other</v>
      </c>
    </row>
    <row r="13406" hidden="1">
      <c r="A13406" s="40">
        <v>31668.0</v>
      </c>
      <c r="B13406" s="39">
        <f t="shared" si="1"/>
        <v>35</v>
      </c>
      <c r="C13406" s="39" t="str">
        <f>IFERROR(__xludf.DUMMYFUNCTION("IF(ISBETWEEN(B13406,60,69), ""Old"", IF(ISBETWEEN(B13406, 20, 29), ""Young"", ""Other""))"),"Other")</f>
        <v>Other</v>
      </c>
    </row>
    <row r="13407" hidden="1">
      <c r="A13407" s="40">
        <v>31669.0</v>
      </c>
      <c r="B13407" s="39">
        <f t="shared" si="1"/>
        <v>35</v>
      </c>
      <c r="C13407" s="39" t="str">
        <f>IFERROR(__xludf.DUMMYFUNCTION("IF(ISBETWEEN(B13407,60,69), ""Old"", IF(ISBETWEEN(B13407, 20, 29), ""Young"", ""Other""))"),"Other")</f>
        <v>Other</v>
      </c>
    </row>
    <row r="13408" hidden="1">
      <c r="A13408" s="40">
        <v>31670.0</v>
      </c>
      <c r="B13408" s="39">
        <f t="shared" si="1"/>
        <v>35</v>
      </c>
      <c r="C13408" s="39" t="str">
        <f>IFERROR(__xludf.DUMMYFUNCTION("IF(ISBETWEEN(B13408,60,69), ""Old"", IF(ISBETWEEN(B13408, 20, 29), ""Young"", ""Other""))"),"Other")</f>
        <v>Other</v>
      </c>
    </row>
    <row r="13409" hidden="1">
      <c r="A13409" s="40">
        <v>31671.0</v>
      </c>
      <c r="B13409" s="39">
        <f t="shared" si="1"/>
        <v>35</v>
      </c>
      <c r="C13409" s="39" t="str">
        <f>IFERROR(__xludf.DUMMYFUNCTION("IF(ISBETWEEN(B13409,60,69), ""Old"", IF(ISBETWEEN(B13409, 20, 29), ""Young"", ""Other""))"),"Other")</f>
        <v>Other</v>
      </c>
    </row>
    <row r="13410" hidden="1">
      <c r="A13410" s="40">
        <v>31672.0</v>
      </c>
      <c r="B13410" s="39">
        <f t="shared" si="1"/>
        <v>35</v>
      </c>
      <c r="C13410" s="39" t="str">
        <f>IFERROR(__xludf.DUMMYFUNCTION("IF(ISBETWEEN(B13410,60,69), ""Old"", IF(ISBETWEEN(B13410, 20, 29), ""Young"", ""Other""))"),"Other")</f>
        <v>Other</v>
      </c>
    </row>
    <row r="13411" hidden="1">
      <c r="A13411" s="40">
        <v>31673.0</v>
      </c>
      <c r="B13411" s="39">
        <f t="shared" si="1"/>
        <v>35</v>
      </c>
      <c r="C13411" s="39" t="str">
        <f>IFERROR(__xludf.DUMMYFUNCTION("IF(ISBETWEEN(B13411,60,69), ""Old"", IF(ISBETWEEN(B13411, 20, 29), ""Young"", ""Other""))"),"Other")</f>
        <v>Other</v>
      </c>
    </row>
    <row r="13412" hidden="1">
      <c r="A13412" s="40">
        <v>31674.0</v>
      </c>
      <c r="B13412" s="39">
        <f t="shared" si="1"/>
        <v>35</v>
      </c>
      <c r="C13412" s="39" t="str">
        <f>IFERROR(__xludf.DUMMYFUNCTION("IF(ISBETWEEN(B13412,60,69), ""Old"", IF(ISBETWEEN(B13412, 20, 29), ""Young"", ""Other""))"),"Other")</f>
        <v>Other</v>
      </c>
    </row>
    <row r="13413" hidden="1">
      <c r="A13413" s="40">
        <v>31675.0</v>
      </c>
      <c r="B13413" s="39">
        <f t="shared" si="1"/>
        <v>35</v>
      </c>
      <c r="C13413" s="39" t="str">
        <f>IFERROR(__xludf.DUMMYFUNCTION("IF(ISBETWEEN(B13413,60,69), ""Old"", IF(ISBETWEEN(B13413, 20, 29), ""Young"", ""Other""))"),"Other")</f>
        <v>Other</v>
      </c>
    </row>
    <row r="13414" hidden="1">
      <c r="A13414" s="40">
        <v>31676.0</v>
      </c>
      <c r="B13414" s="39">
        <f t="shared" si="1"/>
        <v>35</v>
      </c>
      <c r="C13414" s="39" t="str">
        <f>IFERROR(__xludf.DUMMYFUNCTION("IF(ISBETWEEN(B13414,60,69), ""Old"", IF(ISBETWEEN(B13414, 20, 29), ""Young"", ""Other""))"),"Other")</f>
        <v>Other</v>
      </c>
    </row>
    <row r="13415" hidden="1">
      <c r="A13415" s="40">
        <v>31677.0</v>
      </c>
      <c r="B13415" s="39">
        <f t="shared" si="1"/>
        <v>35</v>
      </c>
      <c r="C13415" s="39" t="str">
        <f>IFERROR(__xludf.DUMMYFUNCTION("IF(ISBETWEEN(B13415,60,69), ""Old"", IF(ISBETWEEN(B13415, 20, 29), ""Young"", ""Other""))"),"Other")</f>
        <v>Other</v>
      </c>
    </row>
    <row r="13416" hidden="1">
      <c r="A13416" s="40">
        <v>31678.0</v>
      </c>
      <c r="B13416" s="39">
        <f t="shared" si="1"/>
        <v>35</v>
      </c>
      <c r="C13416" s="39" t="str">
        <f>IFERROR(__xludf.DUMMYFUNCTION("IF(ISBETWEEN(B13416,60,69), ""Old"", IF(ISBETWEEN(B13416, 20, 29), ""Young"", ""Other""))"),"Other")</f>
        <v>Other</v>
      </c>
    </row>
    <row r="13417" hidden="1">
      <c r="A13417" s="40">
        <v>31679.0</v>
      </c>
      <c r="B13417" s="39">
        <f t="shared" si="1"/>
        <v>35</v>
      </c>
      <c r="C13417" s="39" t="str">
        <f>IFERROR(__xludf.DUMMYFUNCTION("IF(ISBETWEEN(B13417,60,69), ""Old"", IF(ISBETWEEN(B13417, 20, 29), ""Young"", ""Other""))"),"Other")</f>
        <v>Other</v>
      </c>
    </row>
    <row r="13418" hidden="1">
      <c r="A13418" s="40">
        <v>31680.0</v>
      </c>
      <c r="B13418" s="39">
        <f t="shared" si="1"/>
        <v>35</v>
      </c>
      <c r="C13418" s="39" t="str">
        <f>IFERROR(__xludf.DUMMYFUNCTION("IF(ISBETWEEN(B13418,60,69), ""Old"", IF(ISBETWEEN(B13418, 20, 29), ""Young"", ""Other""))"),"Other")</f>
        <v>Other</v>
      </c>
    </row>
    <row r="13419" hidden="1">
      <c r="A13419" s="40">
        <v>31681.0</v>
      </c>
      <c r="B13419" s="39">
        <f t="shared" si="1"/>
        <v>35</v>
      </c>
      <c r="C13419" s="39" t="str">
        <f>IFERROR(__xludf.DUMMYFUNCTION("IF(ISBETWEEN(B13419,60,69), ""Old"", IF(ISBETWEEN(B13419, 20, 29), ""Young"", ""Other""))"),"Other")</f>
        <v>Other</v>
      </c>
    </row>
    <row r="13420" hidden="1">
      <c r="A13420" s="40">
        <v>31682.0</v>
      </c>
      <c r="B13420" s="39">
        <f t="shared" si="1"/>
        <v>35</v>
      </c>
      <c r="C13420" s="39" t="str">
        <f>IFERROR(__xludf.DUMMYFUNCTION("IF(ISBETWEEN(B13420,60,69), ""Old"", IF(ISBETWEEN(B13420, 20, 29), ""Young"", ""Other""))"),"Other")</f>
        <v>Other</v>
      </c>
    </row>
    <row r="13421" hidden="1">
      <c r="A13421" s="40">
        <v>31683.0</v>
      </c>
      <c r="B13421" s="39">
        <f t="shared" si="1"/>
        <v>35</v>
      </c>
      <c r="C13421" s="39" t="str">
        <f>IFERROR(__xludf.DUMMYFUNCTION("IF(ISBETWEEN(B13421,60,69), ""Old"", IF(ISBETWEEN(B13421, 20, 29), ""Young"", ""Other""))"),"Other")</f>
        <v>Other</v>
      </c>
    </row>
    <row r="13422" hidden="1">
      <c r="A13422" s="40">
        <v>31684.0</v>
      </c>
      <c r="B13422" s="39">
        <f t="shared" si="1"/>
        <v>35</v>
      </c>
      <c r="C13422" s="39" t="str">
        <f>IFERROR(__xludf.DUMMYFUNCTION("IF(ISBETWEEN(B13422,60,69), ""Old"", IF(ISBETWEEN(B13422, 20, 29), ""Young"", ""Other""))"),"Other")</f>
        <v>Other</v>
      </c>
    </row>
    <row r="13423" hidden="1">
      <c r="A13423" s="40">
        <v>31685.0</v>
      </c>
      <c r="B13423" s="39">
        <f t="shared" si="1"/>
        <v>35</v>
      </c>
      <c r="C13423" s="39" t="str">
        <f>IFERROR(__xludf.DUMMYFUNCTION("IF(ISBETWEEN(B13423,60,69), ""Old"", IF(ISBETWEEN(B13423, 20, 29), ""Young"", ""Other""))"),"Other")</f>
        <v>Other</v>
      </c>
    </row>
    <row r="13424" hidden="1">
      <c r="A13424" s="40">
        <v>31686.0</v>
      </c>
      <c r="B13424" s="39">
        <f t="shared" si="1"/>
        <v>35</v>
      </c>
      <c r="C13424" s="39" t="str">
        <f>IFERROR(__xludf.DUMMYFUNCTION("IF(ISBETWEEN(B13424,60,69), ""Old"", IF(ISBETWEEN(B13424, 20, 29), ""Young"", ""Other""))"),"Other")</f>
        <v>Other</v>
      </c>
    </row>
    <row r="13425" hidden="1">
      <c r="A13425" s="40">
        <v>31687.0</v>
      </c>
      <c r="B13425" s="39">
        <f t="shared" si="1"/>
        <v>35</v>
      </c>
      <c r="C13425" s="39" t="str">
        <f>IFERROR(__xludf.DUMMYFUNCTION("IF(ISBETWEEN(B13425,60,69), ""Old"", IF(ISBETWEEN(B13425, 20, 29), ""Young"", ""Other""))"),"Other")</f>
        <v>Other</v>
      </c>
    </row>
    <row r="13426" hidden="1">
      <c r="A13426" s="40">
        <v>31688.0</v>
      </c>
      <c r="B13426" s="39">
        <f t="shared" si="1"/>
        <v>35</v>
      </c>
      <c r="C13426" s="39" t="str">
        <f>IFERROR(__xludf.DUMMYFUNCTION("IF(ISBETWEEN(B13426,60,69), ""Old"", IF(ISBETWEEN(B13426, 20, 29), ""Young"", ""Other""))"),"Other")</f>
        <v>Other</v>
      </c>
    </row>
    <row r="13427" hidden="1">
      <c r="A13427" s="40">
        <v>31689.0</v>
      </c>
      <c r="B13427" s="39">
        <f t="shared" si="1"/>
        <v>35</v>
      </c>
      <c r="C13427" s="39" t="str">
        <f>IFERROR(__xludf.DUMMYFUNCTION("IF(ISBETWEEN(B13427,60,69), ""Old"", IF(ISBETWEEN(B13427, 20, 29), ""Young"", ""Other""))"),"Other")</f>
        <v>Other</v>
      </c>
    </row>
    <row r="13428" hidden="1">
      <c r="A13428" s="40">
        <v>31690.0</v>
      </c>
      <c r="B13428" s="39">
        <f t="shared" si="1"/>
        <v>35</v>
      </c>
      <c r="C13428" s="39" t="str">
        <f>IFERROR(__xludf.DUMMYFUNCTION("IF(ISBETWEEN(B13428,60,69), ""Old"", IF(ISBETWEEN(B13428, 20, 29), ""Young"", ""Other""))"),"Other")</f>
        <v>Other</v>
      </c>
    </row>
    <row r="13429" hidden="1">
      <c r="A13429" s="40">
        <v>31691.0</v>
      </c>
      <c r="B13429" s="39">
        <f t="shared" si="1"/>
        <v>35</v>
      </c>
      <c r="C13429" s="39" t="str">
        <f>IFERROR(__xludf.DUMMYFUNCTION("IF(ISBETWEEN(B13429,60,69), ""Old"", IF(ISBETWEEN(B13429, 20, 29), ""Young"", ""Other""))"),"Other")</f>
        <v>Other</v>
      </c>
    </row>
    <row r="13430" hidden="1">
      <c r="A13430" s="40">
        <v>31692.0</v>
      </c>
      <c r="B13430" s="39">
        <f t="shared" si="1"/>
        <v>35</v>
      </c>
      <c r="C13430" s="39" t="str">
        <f>IFERROR(__xludf.DUMMYFUNCTION("IF(ISBETWEEN(B13430,60,69), ""Old"", IF(ISBETWEEN(B13430, 20, 29), ""Young"", ""Other""))"),"Other")</f>
        <v>Other</v>
      </c>
    </row>
    <row r="13431" hidden="1">
      <c r="A13431" s="40">
        <v>31693.0</v>
      </c>
      <c r="B13431" s="39">
        <f t="shared" si="1"/>
        <v>35</v>
      </c>
      <c r="C13431" s="39" t="str">
        <f>IFERROR(__xludf.DUMMYFUNCTION("IF(ISBETWEEN(B13431,60,69), ""Old"", IF(ISBETWEEN(B13431, 20, 29), ""Young"", ""Other""))"),"Other")</f>
        <v>Other</v>
      </c>
    </row>
    <row r="13432" hidden="1">
      <c r="A13432" s="40">
        <v>31694.0</v>
      </c>
      <c r="B13432" s="39">
        <f t="shared" si="1"/>
        <v>35</v>
      </c>
      <c r="C13432" s="39" t="str">
        <f>IFERROR(__xludf.DUMMYFUNCTION("IF(ISBETWEEN(B13432,60,69), ""Old"", IF(ISBETWEEN(B13432, 20, 29), ""Young"", ""Other""))"),"Other")</f>
        <v>Other</v>
      </c>
    </row>
    <row r="13433" hidden="1">
      <c r="A13433" s="40">
        <v>31695.0</v>
      </c>
      <c r="B13433" s="39">
        <f t="shared" si="1"/>
        <v>35</v>
      </c>
      <c r="C13433" s="39" t="str">
        <f>IFERROR(__xludf.DUMMYFUNCTION("IF(ISBETWEEN(B13433,60,69), ""Old"", IF(ISBETWEEN(B13433, 20, 29), ""Young"", ""Other""))"),"Other")</f>
        <v>Other</v>
      </c>
    </row>
    <row r="13434" hidden="1">
      <c r="A13434" s="40">
        <v>31696.0</v>
      </c>
      <c r="B13434" s="39">
        <f t="shared" si="1"/>
        <v>35</v>
      </c>
      <c r="C13434" s="39" t="str">
        <f>IFERROR(__xludf.DUMMYFUNCTION("IF(ISBETWEEN(B13434,60,69), ""Old"", IF(ISBETWEEN(B13434, 20, 29), ""Young"", ""Other""))"),"Other")</f>
        <v>Other</v>
      </c>
    </row>
    <row r="13435" hidden="1">
      <c r="A13435" s="40">
        <v>31697.0</v>
      </c>
      <c r="B13435" s="39">
        <f t="shared" si="1"/>
        <v>35</v>
      </c>
      <c r="C13435" s="39" t="str">
        <f>IFERROR(__xludf.DUMMYFUNCTION("IF(ISBETWEEN(B13435,60,69), ""Old"", IF(ISBETWEEN(B13435, 20, 29), ""Young"", ""Other""))"),"Other")</f>
        <v>Other</v>
      </c>
    </row>
    <row r="13436" hidden="1">
      <c r="A13436" s="40">
        <v>31698.0</v>
      </c>
      <c r="B13436" s="39">
        <f t="shared" si="1"/>
        <v>35</v>
      </c>
      <c r="C13436" s="39" t="str">
        <f>IFERROR(__xludf.DUMMYFUNCTION("IF(ISBETWEEN(B13436,60,69), ""Old"", IF(ISBETWEEN(B13436, 20, 29), ""Young"", ""Other""))"),"Other")</f>
        <v>Other</v>
      </c>
    </row>
    <row r="13437" hidden="1">
      <c r="A13437" s="40">
        <v>31699.0</v>
      </c>
      <c r="B13437" s="39">
        <f t="shared" si="1"/>
        <v>35</v>
      </c>
      <c r="C13437" s="39" t="str">
        <f>IFERROR(__xludf.DUMMYFUNCTION("IF(ISBETWEEN(B13437,60,69), ""Old"", IF(ISBETWEEN(B13437, 20, 29), ""Young"", ""Other""))"),"Other")</f>
        <v>Other</v>
      </c>
    </row>
    <row r="13438" hidden="1">
      <c r="A13438" s="40">
        <v>31700.0</v>
      </c>
      <c r="B13438" s="39">
        <f t="shared" si="1"/>
        <v>35</v>
      </c>
      <c r="C13438" s="39" t="str">
        <f>IFERROR(__xludf.DUMMYFUNCTION("IF(ISBETWEEN(B13438,60,69), ""Old"", IF(ISBETWEEN(B13438, 20, 29), ""Young"", ""Other""))"),"Other")</f>
        <v>Other</v>
      </c>
    </row>
    <row r="13439" hidden="1">
      <c r="A13439" s="40">
        <v>31701.0</v>
      </c>
      <c r="B13439" s="39">
        <f t="shared" si="1"/>
        <v>35</v>
      </c>
      <c r="C13439" s="39" t="str">
        <f>IFERROR(__xludf.DUMMYFUNCTION("IF(ISBETWEEN(B13439,60,69), ""Old"", IF(ISBETWEEN(B13439, 20, 29), ""Young"", ""Other""))"),"Other")</f>
        <v>Other</v>
      </c>
    </row>
    <row r="13440" hidden="1">
      <c r="A13440" s="40">
        <v>31702.0</v>
      </c>
      <c r="B13440" s="39">
        <f t="shared" si="1"/>
        <v>35</v>
      </c>
      <c r="C13440" s="39" t="str">
        <f>IFERROR(__xludf.DUMMYFUNCTION("IF(ISBETWEEN(B13440,60,69), ""Old"", IF(ISBETWEEN(B13440, 20, 29), ""Young"", ""Other""))"),"Other")</f>
        <v>Other</v>
      </c>
    </row>
    <row r="13441" hidden="1">
      <c r="A13441" s="40">
        <v>31703.0</v>
      </c>
      <c r="B13441" s="39">
        <f t="shared" si="1"/>
        <v>35</v>
      </c>
      <c r="C13441" s="39" t="str">
        <f>IFERROR(__xludf.DUMMYFUNCTION("IF(ISBETWEEN(B13441,60,69), ""Old"", IF(ISBETWEEN(B13441, 20, 29), ""Young"", ""Other""))"),"Other")</f>
        <v>Other</v>
      </c>
    </row>
    <row r="13442" hidden="1">
      <c r="A13442" s="40">
        <v>31704.0</v>
      </c>
      <c r="B13442" s="39">
        <f t="shared" si="1"/>
        <v>35</v>
      </c>
      <c r="C13442" s="39" t="str">
        <f>IFERROR(__xludf.DUMMYFUNCTION("IF(ISBETWEEN(B13442,60,69), ""Old"", IF(ISBETWEEN(B13442, 20, 29), ""Young"", ""Other""))"),"Other")</f>
        <v>Other</v>
      </c>
    </row>
    <row r="13443" hidden="1">
      <c r="A13443" s="40">
        <v>31705.0</v>
      </c>
      <c r="B13443" s="39">
        <f t="shared" si="1"/>
        <v>35</v>
      </c>
      <c r="C13443" s="39" t="str">
        <f>IFERROR(__xludf.DUMMYFUNCTION("IF(ISBETWEEN(B13443,60,69), ""Old"", IF(ISBETWEEN(B13443, 20, 29), ""Young"", ""Other""))"),"Other")</f>
        <v>Other</v>
      </c>
    </row>
    <row r="13444" hidden="1">
      <c r="A13444" s="40">
        <v>31706.0</v>
      </c>
      <c r="B13444" s="39">
        <f t="shared" si="1"/>
        <v>35</v>
      </c>
      <c r="C13444" s="39" t="str">
        <f>IFERROR(__xludf.DUMMYFUNCTION("IF(ISBETWEEN(B13444,60,69), ""Old"", IF(ISBETWEEN(B13444, 20, 29), ""Young"", ""Other""))"),"Other")</f>
        <v>Other</v>
      </c>
    </row>
    <row r="13445" hidden="1">
      <c r="A13445" s="40">
        <v>31707.0</v>
      </c>
      <c r="B13445" s="39">
        <f t="shared" si="1"/>
        <v>35</v>
      </c>
      <c r="C13445" s="39" t="str">
        <f>IFERROR(__xludf.DUMMYFUNCTION("IF(ISBETWEEN(B13445,60,69), ""Old"", IF(ISBETWEEN(B13445, 20, 29), ""Young"", ""Other""))"),"Other")</f>
        <v>Other</v>
      </c>
    </row>
    <row r="13446" hidden="1">
      <c r="A13446" s="40">
        <v>31708.0</v>
      </c>
      <c r="B13446" s="39">
        <f t="shared" si="1"/>
        <v>35</v>
      </c>
      <c r="C13446" s="39" t="str">
        <f>IFERROR(__xludf.DUMMYFUNCTION("IF(ISBETWEEN(B13446,60,69), ""Old"", IF(ISBETWEEN(B13446, 20, 29), ""Young"", ""Other""))"),"Other")</f>
        <v>Other</v>
      </c>
    </row>
    <row r="13447" hidden="1">
      <c r="A13447" s="40">
        <v>31709.0</v>
      </c>
      <c r="B13447" s="39">
        <f t="shared" si="1"/>
        <v>35</v>
      </c>
      <c r="C13447" s="39" t="str">
        <f>IFERROR(__xludf.DUMMYFUNCTION("IF(ISBETWEEN(B13447,60,69), ""Old"", IF(ISBETWEEN(B13447, 20, 29), ""Young"", ""Other""))"),"Other")</f>
        <v>Other</v>
      </c>
    </row>
    <row r="13448" hidden="1">
      <c r="A13448" s="40">
        <v>31710.0</v>
      </c>
      <c r="B13448" s="39">
        <f t="shared" si="1"/>
        <v>35</v>
      </c>
      <c r="C13448" s="39" t="str">
        <f>IFERROR(__xludf.DUMMYFUNCTION("IF(ISBETWEEN(B13448,60,69), ""Old"", IF(ISBETWEEN(B13448, 20, 29), ""Young"", ""Other""))"),"Other")</f>
        <v>Other</v>
      </c>
    </row>
    <row r="13449" hidden="1">
      <c r="A13449" s="40">
        <v>31711.0</v>
      </c>
      <c r="B13449" s="39">
        <f t="shared" si="1"/>
        <v>35</v>
      </c>
      <c r="C13449" s="39" t="str">
        <f>IFERROR(__xludf.DUMMYFUNCTION("IF(ISBETWEEN(B13449,60,69), ""Old"", IF(ISBETWEEN(B13449, 20, 29), ""Young"", ""Other""))"),"Other")</f>
        <v>Other</v>
      </c>
    </row>
    <row r="13450" hidden="1">
      <c r="A13450" s="40">
        <v>31712.0</v>
      </c>
      <c r="B13450" s="39">
        <f t="shared" si="1"/>
        <v>35</v>
      </c>
      <c r="C13450" s="39" t="str">
        <f>IFERROR(__xludf.DUMMYFUNCTION("IF(ISBETWEEN(B13450,60,69), ""Old"", IF(ISBETWEEN(B13450, 20, 29), ""Young"", ""Other""))"),"Other")</f>
        <v>Other</v>
      </c>
    </row>
    <row r="13451" hidden="1">
      <c r="A13451" s="40">
        <v>31713.0</v>
      </c>
      <c r="B13451" s="39">
        <f t="shared" si="1"/>
        <v>35</v>
      </c>
      <c r="C13451" s="39" t="str">
        <f>IFERROR(__xludf.DUMMYFUNCTION("IF(ISBETWEEN(B13451,60,69), ""Old"", IF(ISBETWEEN(B13451, 20, 29), ""Young"", ""Other""))"),"Other")</f>
        <v>Other</v>
      </c>
    </row>
    <row r="13452" hidden="1">
      <c r="A13452" s="40">
        <v>31714.0</v>
      </c>
      <c r="B13452" s="39">
        <f t="shared" si="1"/>
        <v>35</v>
      </c>
      <c r="C13452" s="39" t="str">
        <f>IFERROR(__xludf.DUMMYFUNCTION("IF(ISBETWEEN(B13452,60,69), ""Old"", IF(ISBETWEEN(B13452, 20, 29), ""Young"", ""Other""))"),"Other")</f>
        <v>Other</v>
      </c>
    </row>
    <row r="13453" hidden="1">
      <c r="A13453" s="40">
        <v>31715.0</v>
      </c>
      <c r="B13453" s="39">
        <f t="shared" si="1"/>
        <v>35</v>
      </c>
      <c r="C13453" s="39" t="str">
        <f>IFERROR(__xludf.DUMMYFUNCTION("IF(ISBETWEEN(B13453,60,69), ""Old"", IF(ISBETWEEN(B13453, 20, 29), ""Young"", ""Other""))"),"Other")</f>
        <v>Other</v>
      </c>
    </row>
    <row r="13454" hidden="1">
      <c r="A13454" s="40">
        <v>31716.0</v>
      </c>
      <c r="B13454" s="39">
        <f t="shared" si="1"/>
        <v>35</v>
      </c>
      <c r="C13454" s="39" t="str">
        <f>IFERROR(__xludf.DUMMYFUNCTION("IF(ISBETWEEN(B13454,60,69), ""Old"", IF(ISBETWEEN(B13454, 20, 29), ""Young"", ""Other""))"),"Other")</f>
        <v>Other</v>
      </c>
    </row>
    <row r="13455" hidden="1">
      <c r="A13455" s="40">
        <v>31717.0</v>
      </c>
      <c r="B13455" s="39">
        <f t="shared" si="1"/>
        <v>35</v>
      </c>
      <c r="C13455" s="39" t="str">
        <f>IFERROR(__xludf.DUMMYFUNCTION("IF(ISBETWEEN(B13455,60,69), ""Old"", IF(ISBETWEEN(B13455, 20, 29), ""Young"", ""Other""))"),"Other")</f>
        <v>Other</v>
      </c>
    </row>
    <row r="13456" hidden="1">
      <c r="A13456" s="40">
        <v>31718.0</v>
      </c>
      <c r="B13456" s="39">
        <f t="shared" si="1"/>
        <v>35</v>
      </c>
      <c r="C13456" s="39" t="str">
        <f>IFERROR(__xludf.DUMMYFUNCTION("IF(ISBETWEEN(B13456,60,69), ""Old"", IF(ISBETWEEN(B13456, 20, 29), ""Young"", ""Other""))"),"Other")</f>
        <v>Other</v>
      </c>
    </row>
    <row r="13457" hidden="1">
      <c r="A13457" s="40">
        <v>31719.0</v>
      </c>
      <c r="B13457" s="39">
        <f t="shared" si="1"/>
        <v>35</v>
      </c>
      <c r="C13457" s="39" t="str">
        <f>IFERROR(__xludf.DUMMYFUNCTION("IF(ISBETWEEN(B13457,60,69), ""Old"", IF(ISBETWEEN(B13457, 20, 29), ""Young"", ""Other""))"),"Other")</f>
        <v>Other</v>
      </c>
    </row>
    <row r="13458" hidden="1">
      <c r="A13458" s="40">
        <v>31720.0</v>
      </c>
      <c r="B13458" s="39">
        <f t="shared" si="1"/>
        <v>35</v>
      </c>
      <c r="C13458" s="39" t="str">
        <f>IFERROR(__xludf.DUMMYFUNCTION("IF(ISBETWEEN(B13458,60,69), ""Old"", IF(ISBETWEEN(B13458, 20, 29), ""Young"", ""Other""))"),"Other")</f>
        <v>Other</v>
      </c>
    </row>
    <row r="13459" hidden="1">
      <c r="A13459" s="40">
        <v>31721.0</v>
      </c>
      <c r="B13459" s="39">
        <f t="shared" si="1"/>
        <v>35</v>
      </c>
      <c r="C13459" s="39" t="str">
        <f>IFERROR(__xludf.DUMMYFUNCTION("IF(ISBETWEEN(B13459,60,69), ""Old"", IF(ISBETWEEN(B13459, 20, 29), ""Young"", ""Other""))"),"Other")</f>
        <v>Other</v>
      </c>
    </row>
    <row r="13460" hidden="1">
      <c r="A13460" s="40">
        <v>31722.0</v>
      </c>
      <c r="B13460" s="39">
        <f t="shared" si="1"/>
        <v>35</v>
      </c>
      <c r="C13460" s="39" t="str">
        <f>IFERROR(__xludf.DUMMYFUNCTION("IF(ISBETWEEN(B13460,60,69), ""Old"", IF(ISBETWEEN(B13460, 20, 29), ""Young"", ""Other""))"),"Other")</f>
        <v>Other</v>
      </c>
    </row>
    <row r="13461" hidden="1">
      <c r="A13461" s="40">
        <v>31723.0</v>
      </c>
      <c r="B13461" s="39">
        <f t="shared" si="1"/>
        <v>35</v>
      </c>
      <c r="C13461" s="39" t="str">
        <f>IFERROR(__xludf.DUMMYFUNCTION("IF(ISBETWEEN(B13461,60,69), ""Old"", IF(ISBETWEEN(B13461, 20, 29), ""Young"", ""Other""))"),"Other")</f>
        <v>Other</v>
      </c>
    </row>
    <row r="13462" hidden="1">
      <c r="A13462" s="40">
        <v>31724.0</v>
      </c>
      <c r="B13462" s="39">
        <f t="shared" si="1"/>
        <v>35</v>
      </c>
      <c r="C13462" s="39" t="str">
        <f>IFERROR(__xludf.DUMMYFUNCTION("IF(ISBETWEEN(B13462,60,69), ""Old"", IF(ISBETWEEN(B13462, 20, 29), ""Young"", ""Other""))"),"Other")</f>
        <v>Other</v>
      </c>
    </row>
    <row r="13463" hidden="1">
      <c r="A13463" s="40">
        <v>31725.0</v>
      </c>
      <c r="B13463" s="39">
        <f t="shared" si="1"/>
        <v>35</v>
      </c>
      <c r="C13463" s="39" t="str">
        <f>IFERROR(__xludf.DUMMYFUNCTION("IF(ISBETWEEN(B13463,60,69), ""Old"", IF(ISBETWEEN(B13463, 20, 29), ""Young"", ""Other""))"),"Other")</f>
        <v>Other</v>
      </c>
    </row>
    <row r="13464" hidden="1">
      <c r="A13464" s="40">
        <v>31726.0</v>
      </c>
      <c r="B13464" s="39">
        <f t="shared" si="1"/>
        <v>35</v>
      </c>
      <c r="C13464" s="39" t="str">
        <f>IFERROR(__xludf.DUMMYFUNCTION("IF(ISBETWEEN(B13464,60,69), ""Old"", IF(ISBETWEEN(B13464, 20, 29), ""Young"", ""Other""))"),"Other")</f>
        <v>Other</v>
      </c>
    </row>
    <row r="13465" hidden="1">
      <c r="A13465" s="40">
        <v>31727.0</v>
      </c>
      <c r="B13465" s="39">
        <f t="shared" si="1"/>
        <v>35</v>
      </c>
      <c r="C13465" s="39" t="str">
        <f>IFERROR(__xludf.DUMMYFUNCTION("IF(ISBETWEEN(B13465,60,69), ""Old"", IF(ISBETWEEN(B13465, 20, 29), ""Young"", ""Other""))"),"Other")</f>
        <v>Other</v>
      </c>
    </row>
    <row r="13466" hidden="1">
      <c r="A13466" s="40">
        <v>31728.0</v>
      </c>
      <c r="B13466" s="39">
        <f t="shared" si="1"/>
        <v>35</v>
      </c>
      <c r="C13466" s="39" t="str">
        <f>IFERROR(__xludf.DUMMYFUNCTION("IF(ISBETWEEN(B13466,60,69), ""Old"", IF(ISBETWEEN(B13466, 20, 29), ""Young"", ""Other""))"),"Other")</f>
        <v>Other</v>
      </c>
    </row>
    <row r="13467" hidden="1">
      <c r="A13467" s="40">
        <v>31729.0</v>
      </c>
      <c r="B13467" s="39">
        <f t="shared" si="1"/>
        <v>35</v>
      </c>
      <c r="C13467" s="39" t="str">
        <f>IFERROR(__xludf.DUMMYFUNCTION("IF(ISBETWEEN(B13467,60,69), ""Old"", IF(ISBETWEEN(B13467, 20, 29), ""Young"", ""Other""))"),"Other")</f>
        <v>Other</v>
      </c>
    </row>
    <row r="13468" hidden="1">
      <c r="A13468" s="40">
        <v>31730.0</v>
      </c>
      <c r="B13468" s="39">
        <f t="shared" si="1"/>
        <v>35</v>
      </c>
      <c r="C13468" s="39" t="str">
        <f>IFERROR(__xludf.DUMMYFUNCTION("IF(ISBETWEEN(B13468,60,69), ""Old"", IF(ISBETWEEN(B13468, 20, 29), ""Young"", ""Other""))"),"Other")</f>
        <v>Other</v>
      </c>
    </row>
    <row r="13469" hidden="1">
      <c r="A13469" s="40">
        <v>31731.0</v>
      </c>
      <c r="B13469" s="39">
        <f t="shared" si="1"/>
        <v>35</v>
      </c>
      <c r="C13469" s="39" t="str">
        <f>IFERROR(__xludf.DUMMYFUNCTION("IF(ISBETWEEN(B13469,60,69), ""Old"", IF(ISBETWEEN(B13469, 20, 29), ""Young"", ""Other""))"),"Other")</f>
        <v>Other</v>
      </c>
    </row>
    <row r="13470" hidden="1">
      <c r="A13470" s="40">
        <v>31732.0</v>
      </c>
      <c r="B13470" s="39">
        <f t="shared" si="1"/>
        <v>35</v>
      </c>
      <c r="C13470" s="39" t="str">
        <f>IFERROR(__xludf.DUMMYFUNCTION("IF(ISBETWEEN(B13470,60,69), ""Old"", IF(ISBETWEEN(B13470, 20, 29), ""Young"", ""Other""))"),"Other")</f>
        <v>Other</v>
      </c>
    </row>
    <row r="13471" hidden="1">
      <c r="A13471" s="40">
        <v>31733.0</v>
      </c>
      <c r="B13471" s="39">
        <f t="shared" si="1"/>
        <v>35</v>
      </c>
      <c r="C13471" s="39" t="str">
        <f>IFERROR(__xludf.DUMMYFUNCTION("IF(ISBETWEEN(B13471,60,69), ""Old"", IF(ISBETWEEN(B13471, 20, 29), ""Young"", ""Other""))"),"Other")</f>
        <v>Other</v>
      </c>
    </row>
    <row r="13472" hidden="1">
      <c r="A13472" s="40">
        <v>31734.0</v>
      </c>
      <c r="B13472" s="39">
        <f t="shared" si="1"/>
        <v>35</v>
      </c>
      <c r="C13472" s="39" t="str">
        <f>IFERROR(__xludf.DUMMYFUNCTION("IF(ISBETWEEN(B13472,60,69), ""Old"", IF(ISBETWEEN(B13472, 20, 29), ""Young"", ""Other""))"),"Other")</f>
        <v>Other</v>
      </c>
    </row>
    <row r="13473" hidden="1">
      <c r="A13473" s="40">
        <v>31735.0</v>
      </c>
      <c r="B13473" s="39">
        <f t="shared" si="1"/>
        <v>35</v>
      </c>
      <c r="C13473" s="39" t="str">
        <f>IFERROR(__xludf.DUMMYFUNCTION("IF(ISBETWEEN(B13473,60,69), ""Old"", IF(ISBETWEEN(B13473, 20, 29), ""Young"", ""Other""))"),"Other")</f>
        <v>Other</v>
      </c>
    </row>
    <row r="13474" hidden="1">
      <c r="A13474" s="40">
        <v>31736.0</v>
      </c>
      <c r="B13474" s="39">
        <f t="shared" si="1"/>
        <v>35</v>
      </c>
      <c r="C13474" s="39" t="str">
        <f>IFERROR(__xludf.DUMMYFUNCTION("IF(ISBETWEEN(B13474,60,69), ""Old"", IF(ISBETWEEN(B13474, 20, 29), ""Young"", ""Other""))"),"Other")</f>
        <v>Other</v>
      </c>
    </row>
    <row r="13475" hidden="1">
      <c r="A13475" s="40">
        <v>31737.0</v>
      </c>
      <c r="B13475" s="39">
        <f t="shared" si="1"/>
        <v>35</v>
      </c>
      <c r="C13475" s="39" t="str">
        <f>IFERROR(__xludf.DUMMYFUNCTION("IF(ISBETWEEN(B13475,60,69), ""Old"", IF(ISBETWEEN(B13475, 20, 29), ""Young"", ""Other""))"),"Other")</f>
        <v>Other</v>
      </c>
    </row>
    <row r="13476" hidden="1">
      <c r="A13476" s="40">
        <v>31738.0</v>
      </c>
      <c r="B13476" s="39">
        <f t="shared" si="1"/>
        <v>35</v>
      </c>
      <c r="C13476" s="39" t="str">
        <f>IFERROR(__xludf.DUMMYFUNCTION("IF(ISBETWEEN(B13476,60,69), ""Old"", IF(ISBETWEEN(B13476, 20, 29), ""Young"", ""Other""))"),"Other")</f>
        <v>Other</v>
      </c>
    </row>
    <row r="13477" hidden="1">
      <c r="A13477" s="40">
        <v>31739.0</v>
      </c>
      <c r="B13477" s="39">
        <f t="shared" si="1"/>
        <v>35</v>
      </c>
      <c r="C13477" s="39" t="str">
        <f>IFERROR(__xludf.DUMMYFUNCTION("IF(ISBETWEEN(B13477,60,69), ""Old"", IF(ISBETWEEN(B13477, 20, 29), ""Young"", ""Other""))"),"Other")</f>
        <v>Other</v>
      </c>
    </row>
    <row r="13478" hidden="1">
      <c r="A13478" s="40">
        <v>31740.0</v>
      </c>
      <c r="B13478" s="39">
        <f t="shared" si="1"/>
        <v>35</v>
      </c>
      <c r="C13478" s="39" t="str">
        <f>IFERROR(__xludf.DUMMYFUNCTION("IF(ISBETWEEN(B13478,60,69), ""Old"", IF(ISBETWEEN(B13478, 20, 29), ""Young"", ""Other""))"),"Other")</f>
        <v>Other</v>
      </c>
    </row>
    <row r="13479" hidden="1">
      <c r="A13479" s="40">
        <v>31741.0</v>
      </c>
      <c r="B13479" s="39">
        <f t="shared" si="1"/>
        <v>35</v>
      </c>
      <c r="C13479" s="39" t="str">
        <f>IFERROR(__xludf.DUMMYFUNCTION("IF(ISBETWEEN(B13479,60,69), ""Old"", IF(ISBETWEEN(B13479, 20, 29), ""Young"", ""Other""))"),"Other")</f>
        <v>Other</v>
      </c>
    </row>
    <row r="13480" hidden="1">
      <c r="A13480" s="40">
        <v>31742.0</v>
      </c>
      <c r="B13480" s="39">
        <f t="shared" si="1"/>
        <v>35</v>
      </c>
      <c r="C13480" s="39" t="str">
        <f>IFERROR(__xludf.DUMMYFUNCTION("IF(ISBETWEEN(B13480,60,69), ""Old"", IF(ISBETWEEN(B13480, 20, 29), ""Young"", ""Other""))"),"Other")</f>
        <v>Other</v>
      </c>
    </row>
    <row r="13481" hidden="1">
      <c r="A13481" s="40">
        <v>31743.0</v>
      </c>
      <c r="B13481" s="39">
        <f t="shared" si="1"/>
        <v>35</v>
      </c>
      <c r="C13481" s="39" t="str">
        <f>IFERROR(__xludf.DUMMYFUNCTION("IF(ISBETWEEN(B13481,60,69), ""Old"", IF(ISBETWEEN(B13481, 20, 29), ""Young"", ""Other""))"),"Other")</f>
        <v>Other</v>
      </c>
    </row>
    <row r="13482" hidden="1">
      <c r="A13482" s="40">
        <v>31744.0</v>
      </c>
      <c r="B13482" s="39">
        <f t="shared" si="1"/>
        <v>35</v>
      </c>
      <c r="C13482" s="39" t="str">
        <f>IFERROR(__xludf.DUMMYFUNCTION("IF(ISBETWEEN(B13482,60,69), ""Old"", IF(ISBETWEEN(B13482, 20, 29), ""Young"", ""Other""))"),"Other")</f>
        <v>Other</v>
      </c>
    </row>
    <row r="13483" hidden="1">
      <c r="A13483" s="40">
        <v>31745.0</v>
      </c>
      <c r="B13483" s="39">
        <f t="shared" si="1"/>
        <v>35</v>
      </c>
      <c r="C13483" s="39" t="str">
        <f>IFERROR(__xludf.DUMMYFUNCTION("IF(ISBETWEEN(B13483,60,69), ""Old"", IF(ISBETWEEN(B13483, 20, 29), ""Young"", ""Other""))"),"Other")</f>
        <v>Other</v>
      </c>
    </row>
    <row r="13484" hidden="1">
      <c r="A13484" s="40">
        <v>31746.0</v>
      </c>
      <c r="B13484" s="39">
        <f t="shared" si="1"/>
        <v>35</v>
      </c>
      <c r="C13484" s="39" t="str">
        <f>IFERROR(__xludf.DUMMYFUNCTION("IF(ISBETWEEN(B13484,60,69), ""Old"", IF(ISBETWEEN(B13484, 20, 29), ""Young"", ""Other""))"),"Other")</f>
        <v>Other</v>
      </c>
    </row>
    <row r="13485" hidden="1">
      <c r="A13485" s="40">
        <v>31747.0</v>
      </c>
      <c r="B13485" s="39">
        <f t="shared" si="1"/>
        <v>35</v>
      </c>
      <c r="C13485" s="39" t="str">
        <f>IFERROR(__xludf.DUMMYFUNCTION("IF(ISBETWEEN(B13485,60,69), ""Old"", IF(ISBETWEEN(B13485, 20, 29), ""Young"", ""Other""))"),"Other")</f>
        <v>Other</v>
      </c>
    </row>
    <row r="13486" hidden="1">
      <c r="A13486" s="40">
        <v>31748.0</v>
      </c>
      <c r="B13486" s="39">
        <f t="shared" si="1"/>
        <v>35</v>
      </c>
      <c r="C13486" s="39" t="str">
        <f>IFERROR(__xludf.DUMMYFUNCTION("IF(ISBETWEEN(B13486,60,69), ""Old"", IF(ISBETWEEN(B13486, 20, 29), ""Young"", ""Other""))"),"Other")</f>
        <v>Other</v>
      </c>
    </row>
    <row r="13487" hidden="1">
      <c r="A13487" s="40">
        <v>31749.0</v>
      </c>
      <c r="B13487" s="39">
        <f t="shared" si="1"/>
        <v>35</v>
      </c>
      <c r="C13487" s="39" t="str">
        <f>IFERROR(__xludf.DUMMYFUNCTION("IF(ISBETWEEN(B13487,60,69), ""Old"", IF(ISBETWEEN(B13487, 20, 29), ""Young"", ""Other""))"),"Other")</f>
        <v>Other</v>
      </c>
    </row>
    <row r="13488" hidden="1">
      <c r="A13488" s="40">
        <v>31750.0</v>
      </c>
      <c r="B13488" s="39">
        <f t="shared" si="1"/>
        <v>35</v>
      </c>
      <c r="C13488" s="39" t="str">
        <f>IFERROR(__xludf.DUMMYFUNCTION("IF(ISBETWEEN(B13488,60,69), ""Old"", IF(ISBETWEEN(B13488, 20, 29), ""Young"", ""Other""))"),"Other")</f>
        <v>Other</v>
      </c>
    </row>
    <row r="13489" hidden="1">
      <c r="A13489" s="40">
        <v>31751.0</v>
      </c>
      <c r="B13489" s="39">
        <f t="shared" si="1"/>
        <v>35</v>
      </c>
      <c r="C13489" s="39" t="str">
        <f>IFERROR(__xludf.DUMMYFUNCTION("IF(ISBETWEEN(B13489,60,69), ""Old"", IF(ISBETWEEN(B13489, 20, 29), ""Young"", ""Other""))"),"Other")</f>
        <v>Other</v>
      </c>
    </row>
    <row r="13490" hidden="1">
      <c r="A13490" s="40">
        <v>31752.0</v>
      </c>
      <c r="B13490" s="39">
        <f t="shared" si="1"/>
        <v>35</v>
      </c>
      <c r="C13490" s="39" t="str">
        <f>IFERROR(__xludf.DUMMYFUNCTION("IF(ISBETWEEN(B13490,60,69), ""Old"", IF(ISBETWEEN(B13490, 20, 29), ""Young"", ""Other""))"),"Other")</f>
        <v>Other</v>
      </c>
    </row>
    <row r="13491" hidden="1">
      <c r="A13491" s="40">
        <v>31753.0</v>
      </c>
      <c r="B13491" s="39">
        <f t="shared" si="1"/>
        <v>35</v>
      </c>
      <c r="C13491" s="39" t="str">
        <f>IFERROR(__xludf.DUMMYFUNCTION("IF(ISBETWEEN(B13491,60,69), ""Old"", IF(ISBETWEEN(B13491, 20, 29), ""Young"", ""Other""))"),"Other")</f>
        <v>Other</v>
      </c>
    </row>
    <row r="13492" hidden="1">
      <c r="A13492" s="40">
        <v>31754.0</v>
      </c>
      <c r="B13492" s="39">
        <f t="shared" si="1"/>
        <v>35</v>
      </c>
      <c r="C13492" s="39" t="str">
        <f>IFERROR(__xludf.DUMMYFUNCTION("IF(ISBETWEEN(B13492,60,69), ""Old"", IF(ISBETWEEN(B13492, 20, 29), ""Young"", ""Other""))"),"Other")</f>
        <v>Other</v>
      </c>
    </row>
    <row r="13493" hidden="1">
      <c r="A13493" s="40">
        <v>31755.0</v>
      </c>
      <c r="B13493" s="39">
        <f t="shared" si="1"/>
        <v>35</v>
      </c>
      <c r="C13493" s="39" t="str">
        <f>IFERROR(__xludf.DUMMYFUNCTION("IF(ISBETWEEN(B13493,60,69), ""Old"", IF(ISBETWEEN(B13493, 20, 29), ""Young"", ""Other""))"),"Other")</f>
        <v>Other</v>
      </c>
    </row>
    <row r="13494" hidden="1">
      <c r="A13494" s="40">
        <v>31756.0</v>
      </c>
      <c r="B13494" s="39">
        <f t="shared" si="1"/>
        <v>35</v>
      </c>
      <c r="C13494" s="39" t="str">
        <f>IFERROR(__xludf.DUMMYFUNCTION("IF(ISBETWEEN(B13494,60,69), ""Old"", IF(ISBETWEEN(B13494, 20, 29), ""Young"", ""Other""))"),"Other")</f>
        <v>Other</v>
      </c>
    </row>
    <row r="13495" hidden="1">
      <c r="A13495" s="40">
        <v>31757.0</v>
      </c>
      <c r="B13495" s="39">
        <f t="shared" si="1"/>
        <v>35</v>
      </c>
      <c r="C13495" s="39" t="str">
        <f>IFERROR(__xludf.DUMMYFUNCTION("IF(ISBETWEEN(B13495,60,69), ""Old"", IF(ISBETWEEN(B13495, 20, 29), ""Young"", ""Other""))"),"Other")</f>
        <v>Other</v>
      </c>
    </row>
    <row r="13496" hidden="1">
      <c r="A13496" s="40">
        <v>31758.0</v>
      </c>
      <c r="B13496" s="39">
        <f t="shared" si="1"/>
        <v>35</v>
      </c>
      <c r="C13496" s="39" t="str">
        <f>IFERROR(__xludf.DUMMYFUNCTION("IF(ISBETWEEN(B13496,60,69), ""Old"", IF(ISBETWEEN(B13496, 20, 29), ""Young"", ""Other""))"),"Other")</f>
        <v>Other</v>
      </c>
    </row>
    <row r="13497" hidden="1">
      <c r="A13497" s="40">
        <v>31759.0</v>
      </c>
      <c r="B13497" s="39">
        <f t="shared" si="1"/>
        <v>35</v>
      </c>
      <c r="C13497" s="39" t="str">
        <f>IFERROR(__xludf.DUMMYFUNCTION("IF(ISBETWEEN(B13497,60,69), ""Old"", IF(ISBETWEEN(B13497, 20, 29), ""Young"", ""Other""))"),"Other")</f>
        <v>Other</v>
      </c>
    </row>
    <row r="13498" hidden="1">
      <c r="A13498" s="40">
        <v>31760.0</v>
      </c>
      <c r="B13498" s="39">
        <f t="shared" si="1"/>
        <v>35</v>
      </c>
      <c r="C13498" s="39" t="str">
        <f>IFERROR(__xludf.DUMMYFUNCTION("IF(ISBETWEEN(B13498,60,69), ""Old"", IF(ISBETWEEN(B13498, 20, 29), ""Young"", ""Other""))"),"Other")</f>
        <v>Other</v>
      </c>
    </row>
    <row r="13499" hidden="1">
      <c r="A13499" s="40">
        <v>31761.0</v>
      </c>
      <c r="B13499" s="39">
        <f t="shared" si="1"/>
        <v>35</v>
      </c>
      <c r="C13499" s="39" t="str">
        <f>IFERROR(__xludf.DUMMYFUNCTION("IF(ISBETWEEN(B13499,60,69), ""Old"", IF(ISBETWEEN(B13499, 20, 29), ""Young"", ""Other""))"),"Other")</f>
        <v>Other</v>
      </c>
    </row>
    <row r="13500" hidden="1">
      <c r="A13500" s="40">
        <v>31762.0</v>
      </c>
      <c r="B13500" s="39">
        <f t="shared" si="1"/>
        <v>35</v>
      </c>
      <c r="C13500" s="39" t="str">
        <f>IFERROR(__xludf.DUMMYFUNCTION("IF(ISBETWEEN(B13500,60,69), ""Old"", IF(ISBETWEEN(B13500, 20, 29), ""Young"", ""Other""))"),"Other")</f>
        <v>Other</v>
      </c>
    </row>
    <row r="13501" hidden="1">
      <c r="A13501" s="40">
        <v>31763.0</v>
      </c>
      <c r="B13501" s="39">
        <f t="shared" si="1"/>
        <v>35</v>
      </c>
      <c r="C13501" s="39" t="str">
        <f>IFERROR(__xludf.DUMMYFUNCTION("IF(ISBETWEEN(B13501,60,69), ""Old"", IF(ISBETWEEN(B13501, 20, 29), ""Young"", ""Other""))"),"Other")</f>
        <v>Other</v>
      </c>
    </row>
    <row r="13502" hidden="1">
      <c r="A13502" s="40">
        <v>31764.0</v>
      </c>
      <c r="B13502" s="39">
        <f t="shared" si="1"/>
        <v>35</v>
      </c>
      <c r="C13502" s="39" t="str">
        <f>IFERROR(__xludf.DUMMYFUNCTION("IF(ISBETWEEN(B13502,60,69), ""Old"", IF(ISBETWEEN(B13502, 20, 29), ""Young"", ""Other""))"),"Other")</f>
        <v>Other</v>
      </c>
    </row>
    <row r="13503" hidden="1">
      <c r="A13503" s="40">
        <v>31765.0</v>
      </c>
      <c r="B13503" s="39">
        <f t="shared" si="1"/>
        <v>35</v>
      </c>
      <c r="C13503" s="39" t="str">
        <f>IFERROR(__xludf.DUMMYFUNCTION("IF(ISBETWEEN(B13503,60,69), ""Old"", IF(ISBETWEEN(B13503, 20, 29), ""Young"", ""Other""))"),"Other")</f>
        <v>Other</v>
      </c>
    </row>
    <row r="13504" hidden="1">
      <c r="A13504" s="40">
        <v>31766.0</v>
      </c>
      <c r="B13504" s="39">
        <f t="shared" si="1"/>
        <v>35</v>
      </c>
      <c r="C13504" s="39" t="str">
        <f>IFERROR(__xludf.DUMMYFUNCTION("IF(ISBETWEEN(B13504,60,69), ""Old"", IF(ISBETWEEN(B13504, 20, 29), ""Young"", ""Other""))"),"Other")</f>
        <v>Other</v>
      </c>
    </row>
    <row r="13505" hidden="1">
      <c r="A13505" s="40">
        <v>31767.0</v>
      </c>
      <c r="B13505" s="39">
        <f t="shared" si="1"/>
        <v>35</v>
      </c>
      <c r="C13505" s="39" t="str">
        <f>IFERROR(__xludf.DUMMYFUNCTION("IF(ISBETWEEN(B13505,60,69), ""Old"", IF(ISBETWEEN(B13505, 20, 29), ""Young"", ""Other""))"),"Other")</f>
        <v>Other</v>
      </c>
    </row>
    <row r="13506" hidden="1">
      <c r="A13506" s="40">
        <v>31768.0</v>
      </c>
      <c r="B13506" s="39">
        <f t="shared" si="1"/>
        <v>35</v>
      </c>
      <c r="C13506" s="39" t="str">
        <f>IFERROR(__xludf.DUMMYFUNCTION("IF(ISBETWEEN(B13506,60,69), ""Old"", IF(ISBETWEEN(B13506, 20, 29), ""Young"", ""Other""))"),"Other")</f>
        <v>Other</v>
      </c>
    </row>
    <row r="13507" hidden="1">
      <c r="A13507" s="40">
        <v>31769.0</v>
      </c>
      <c r="B13507" s="39">
        <f t="shared" si="1"/>
        <v>35</v>
      </c>
      <c r="C13507" s="39" t="str">
        <f>IFERROR(__xludf.DUMMYFUNCTION("IF(ISBETWEEN(B13507,60,69), ""Old"", IF(ISBETWEEN(B13507, 20, 29), ""Young"", ""Other""))"),"Other")</f>
        <v>Other</v>
      </c>
    </row>
    <row r="13508" hidden="1">
      <c r="A13508" s="40">
        <v>31770.0</v>
      </c>
      <c r="B13508" s="39">
        <f t="shared" si="1"/>
        <v>35</v>
      </c>
      <c r="C13508" s="39" t="str">
        <f>IFERROR(__xludf.DUMMYFUNCTION("IF(ISBETWEEN(B13508,60,69), ""Old"", IF(ISBETWEEN(B13508, 20, 29), ""Young"", ""Other""))"),"Other")</f>
        <v>Other</v>
      </c>
    </row>
    <row r="13509" hidden="1">
      <c r="A13509" s="40">
        <v>31771.0</v>
      </c>
      <c r="B13509" s="39">
        <f t="shared" si="1"/>
        <v>35</v>
      </c>
      <c r="C13509" s="39" t="str">
        <f>IFERROR(__xludf.DUMMYFUNCTION("IF(ISBETWEEN(B13509,60,69), ""Old"", IF(ISBETWEEN(B13509, 20, 29), ""Young"", ""Other""))"),"Other")</f>
        <v>Other</v>
      </c>
    </row>
    <row r="13510" hidden="1">
      <c r="A13510" s="40">
        <v>31772.0</v>
      </c>
      <c r="B13510" s="39">
        <f t="shared" si="1"/>
        <v>35</v>
      </c>
      <c r="C13510" s="39" t="str">
        <f>IFERROR(__xludf.DUMMYFUNCTION("IF(ISBETWEEN(B13510,60,69), ""Old"", IF(ISBETWEEN(B13510, 20, 29), ""Young"", ""Other""))"),"Other")</f>
        <v>Other</v>
      </c>
    </row>
    <row r="13511" hidden="1">
      <c r="A13511" s="40">
        <v>31773.0</v>
      </c>
      <c r="B13511" s="39">
        <f t="shared" si="1"/>
        <v>35</v>
      </c>
      <c r="C13511" s="39" t="str">
        <f>IFERROR(__xludf.DUMMYFUNCTION("IF(ISBETWEEN(B13511,60,69), ""Old"", IF(ISBETWEEN(B13511, 20, 29), ""Young"", ""Other""))"),"Other")</f>
        <v>Other</v>
      </c>
    </row>
    <row r="13512" hidden="1">
      <c r="A13512" s="40">
        <v>31774.0</v>
      </c>
      <c r="B13512" s="39">
        <f t="shared" si="1"/>
        <v>35</v>
      </c>
      <c r="C13512" s="39" t="str">
        <f>IFERROR(__xludf.DUMMYFUNCTION("IF(ISBETWEEN(B13512,60,69), ""Old"", IF(ISBETWEEN(B13512, 20, 29), ""Young"", ""Other""))"),"Other")</f>
        <v>Other</v>
      </c>
    </row>
    <row r="13513" hidden="1">
      <c r="A13513" s="40">
        <v>31775.0</v>
      </c>
      <c r="B13513" s="39">
        <f t="shared" si="1"/>
        <v>35</v>
      </c>
      <c r="C13513" s="39" t="str">
        <f>IFERROR(__xludf.DUMMYFUNCTION("IF(ISBETWEEN(B13513,60,69), ""Old"", IF(ISBETWEEN(B13513, 20, 29), ""Young"", ""Other""))"),"Other")</f>
        <v>Other</v>
      </c>
    </row>
    <row r="13514" hidden="1">
      <c r="A13514" s="40">
        <v>31776.0</v>
      </c>
      <c r="B13514" s="39">
        <f t="shared" si="1"/>
        <v>35</v>
      </c>
      <c r="C13514" s="39" t="str">
        <f>IFERROR(__xludf.DUMMYFUNCTION("IF(ISBETWEEN(B13514,60,69), ""Old"", IF(ISBETWEEN(B13514, 20, 29), ""Young"", ""Other""))"),"Other")</f>
        <v>Other</v>
      </c>
    </row>
    <row r="13515" hidden="1">
      <c r="A13515" s="40">
        <v>31777.0</v>
      </c>
      <c r="B13515" s="39">
        <f t="shared" si="1"/>
        <v>35</v>
      </c>
      <c r="C13515" s="39" t="str">
        <f>IFERROR(__xludf.DUMMYFUNCTION("IF(ISBETWEEN(B13515,60,69), ""Old"", IF(ISBETWEEN(B13515, 20, 29), ""Young"", ""Other""))"),"Other")</f>
        <v>Other</v>
      </c>
    </row>
    <row r="13516" hidden="1">
      <c r="A13516" s="40">
        <v>31778.0</v>
      </c>
      <c r="B13516" s="39">
        <f t="shared" si="1"/>
        <v>35</v>
      </c>
      <c r="C13516" s="39" t="str">
        <f>IFERROR(__xludf.DUMMYFUNCTION("IF(ISBETWEEN(B13516,60,69), ""Old"", IF(ISBETWEEN(B13516, 20, 29), ""Young"", ""Other""))"),"Other")</f>
        <v>Other</v>
      </c>
    </row>
    <row r="13517" hidden="1">
      <c r="A13517" s="40">
        <v>31779.0</v>
      </c>
      <c r="B13517" s="39">
        <f t="shared" si="1"/>
        <v>34</v>
      </c>
      <c r="C13517" s="39" t="str">
        <f>IFERROR(__xludf.DUMMYFUNCTION("IF(ISBETWEEN(B13517,60,69), ""Old"", IF(ISBETWEEN(B13517, 20, 29), ""Young"", ""Other""))"),"Other")</f>
        <v>Other</v>
      </c>
    </row>
    <row r="13518" hidden="1">
      <c r="A13518" s="40">
        <v>31780.0</v>
      </c>
      <c r="B13518" s="39">
        <f t="shared" si="1"/>
        <v>34</v>
      </c>
      <c r="C13518" s="39" t="str">
        <f>IFERROR(__xludf.DUMMYFUNCTION("IF(ISBETWEEN(B13518,60,69), ""Old"", IF(ISBETWEEN(B13518, 20, 29), ""Young"", ""Other""))"),"Other")</f>
        <v>Other</v>
      </c>
    </row>
    <row r="13519" hidden="1">
      <c r="A13519" s="40">
        <v>31781.0</v>
      </c>
      <c r="B13519" s="39">
        <f t="shared" si="1"/>
        <v>34</v>
      </c>
      <c r="C13519" s="39" t="str">
        <f>IFERROR(__xludf.DUMMYFUNCTION("IF(ISBETWEEN(B13519,60,69), ""Old"", IF(ISBETWEEN(B13519, 20, 29), ""Young"", ""Other""))"),"Other")</f>
        <v>Other</v>
      </c>
    </row>
    <row r="13520" hidden="1">
      <c r="A13520" s="40">
        <v>31782.0</v>
      </c>
      <c r="B13520" s="39">
        <f t="shared" si="1"/>
        <v>34</v>
      </c>
      <c r="C13520" s="39" t="str">
        <f>IFERROR(__xludf.DUMMYFUNCTION("IF(ISBETWEEN(B13520,60,69), ""Old"", IF(ISBETWEEN(B13520, 20, 29), ""Young"", ""Other""))"),"Other")</f>
        <v>Other</v>
      </c>
    </row>
    <row r="13521" hidden="1">
      <c r="A13521" s="40">
        <v>31783.0</v>
      </c>
      <c r="B13521" s="39">
        <f t="shared" si="1"/>
        <v>34</v>
      </c>
      <c r="C13521" s="39" t="str">
        <f>IFERROR(__xludf.DUMMYFUNCTION("IF(ISBETWEEN(B13521,60,69), ""Old"", IF(ISBETWEEN(B13521, 20, 29), ""Young"", ""Other""))"),"Other")</f>
        <v>Other</v>
      </c>
    </row>
    <row r="13522" hidden="1">
      <c r="A13522" s="40">
        <v>31784.0</v>
      </c>
      <c r="B13522" s="39">
        <f t="shared" si="1"/>
        <v>34</v>
      </c>
      <c r="C13522" s="39" t="str">
        <f>IFERROR(__xludf.DUMMYFUNCTION("IF(ISBETWEEN(B13522,60,69), ""Old"", IF(ISBETWEEN(B13522, 20, 29), ""Young"", ""Other""))"),"Other")</f>
        <v>Other</v>
      </c>
    </row>
    <row r="13523" hidden="1">
      <c r="A13523" s="40">
        <v>31785.0</v>
      </c>
      <c r="B13523" s="39">
        <f t="shared" si="1"/>
        <v>34</v>
      </c>
      <c r="C13523" s="39" t="str">
        <f>IFERROR(__xludf.DUMMYFUNCTION("IF(ISBETWEEN(B13523,60,69), ""Old"", IF(ISBETWEEN(B13523, 20, 29), ""Young"", ""Other""))"),"Other")</f>
        <v>Other</v>
      </c>
    </row>
    <row r="13524" hidden="1">
      <c r="A13524" s="40">
        <v>31786.0</v>
      </c>
      <c r="B13524" s="39">
        <f t="shared" si="1"/>
        <v>34</v>
      </c>
      <c r="C13524" s="39" t="str">
        <f>IFERROR(__xludf.DUMMYFUNCTION("IF(ISBETWEEN(B13524,60,69), ""Old"", IF(ISBETWEEN(B13524, 20, 29), ""Young"", ""Other""))"),"Other")</f>
        <v>Other</v>
      </c>
    </row>
    <row r="13525" hidden="1">
      <c r="A13525" s="40">
        <v>31787.0</v>
      </c>
      <c r="B13525" s="39">
        <f t="shared" si="1"/>
        <v>34</v>
      </c>
      <c r="C13525" s="39" t="str">
        <f>IFERROR(__xludf.DUMMYFUNCTION("IF(ISBETWEEN(B13525,60,69), ""Old"", IF(ISBETWEEN(B13525, 20, 29), ""Young"", ""Other""))"),"Other")</f>
        <v>Other</v>
      </c>
    </row>
    <row r="13526" hidden="1">
      <c r="A13526" s="40">
        <v>31788.0</v>
      </c>
      <c r="B13526" s="39">
        <f t="shared" si="1"/>
        <v>34</v>
      </c>
      <c r="C13526" s="39" t="str">
        <f>IFERROR(__xludf.DUMMYFUNCTION("IF(ISBETWEEN(B13526,60,69), ""Old"", IF(ISBETWEEN(B13526, 20, 29), ""Young"", ""Other""))"),"Other")</f>
        <v>Other</v>
      </c>
    </row>
    <row r="13527" hidden="1">
      <c r="A13527" s="40">
        <v>31789.0</v>
      </c>
      <c r="B13527" s="39">
        <f t="shared" si="1"/>
        <v>34</v>
      </c>
      <c r="C13527" s="39" t="str">
        <f>IFERROR(__xludf.DUMMYFUNCTION("IF(ISBETWEEN(B13527,60,69), ""Old"", IF(ISBETWEEN(B13527, 20, 29), ""Young"", ""Other""))"),"Other")</f>
        <v>Other</v>
      </c>
    </row>
    <row r="13528" hidden="1">
      <c r="A13528" s="40">
        <v>31790.0</v>
      </c>
      <c r="B13528" s="39">
        <f t="shared" si="1"/>
        <v>34</v>
      </c>
      <c r="C13528" s="39" t="str">
        <f>IFERROR(__xludf.DUMMYFUNCTION("IF(ISBETWEEN(B13528,60,69), ""Old"", IF(ISBETWEEN(B13528, 20, 29), ""Young"", ""Other""))"),"Other")</f>
        <v>Other</v>
      </c>
    </row>
    <row r="13529" hidden="1">
      <c r="A13529" s="40">
        <v>31791.0</v>
      </c>
      <c r="B13529" s="39">
        <f t="shared" si="1"/>
        <v>34</v>
      </c>
      <c r="C13529" s="39" t="str">
        <f>IFERROR(__xludf.DUMMYFUNCTION("IF(ISBETWEEN(B13529,60,69), ""Old"", IF(ISBETWEEN(B13529, 20, 29), ""Young"", ""Other""))"),"Other")</f>
        <v>Other</v>
      </c>
    </row>
    <row r="13530" hidden="1">
      <c r="A13530" s="40">
        <v>31792.0</v>
      </c>
      <c r="B13530" s="39">
        <f t="shared" si="1"/>
        <v>34</v>
      </c>
      <c r="C13530" s="39" t="str">
        <f>IFERROR(__xludf.DUMMYFUNCTION("IF(ISBETWEEN(B13530,60,69), ""Old"", IF(ISBETWEEN(B13530, 20, 29), ""Young"", ""Other""))"),"Other")</f>
        <v>Other</v>
      </c>
    </row>
    <row r="13531" hidden="1">
      <c r="A13531" s="40">
        <v>31793.0</v>
      </c>
      <c r="B13531" s="39">
        <f t="shared" si="1"/>
        <v>34</v>
      </c>
      <c r="C13531" s="39" t="str">
        <f>IFERROR(__xludf.DUMMYFUNCTION("IF(ISBETWEEN(B13531,60,69), ""Old"", IF(ISBETWEEN(B13531, 20, 29), ""Young"", ""Other""))"),"Other")</f>
        <v>Other</v>
      </c>
    </row>
    <row r="13532" hidden="1">
      <c r="A13532" s="40">
        <v>31794.0</v>
      </c>
      <c r="B13532" s="39">
        <f t="shared" si="1"/>
        <v>34</v>
      </c>
      <c r="C13532" s="39" t="str">
        <f>IFERROR(__xludf.DUMMYFUNCTION("IF(ISBETWEEN(B13532,60,69), ""Old"", IF(ISBETWEEN(B13532, 20, 29), ""Young"", ""Other""))"),"Other")</f>
        <v>Other</v>
      </c>
    </row>
    <row r="13533" hidden="1">
      <c r="A13533" s="40">
        <v>31795.0</v>
      </c>
      <c r="B13533" s="39">
        <f t="shared" si="1"/>
        <v>34</v>
      </c>
      <c r="C13533" s="39" t="str">
        <f>IFERROR(__xludf.DUMMYFUNCTION("IF(ISBETWEEN(B13533,60,69), ""Old"", IF(ISBETWEEN(B13533, 20, 29), ""Young"", ""Other""))"),"Other")</f>
        <v>Other</v>
      </c>
    </row>
    <row r="13534" hidden="1">
      <c r="A13534" s="40">
        <v>31796.0</v>
      </c>
      <c r="B13534" s="39">
        <f t="shared" si="1"/>
        <v>34</v>
      </c>
      <c r="C13534" s="39" t="str">
        <f>IFERROR(__xludf.DUMMYFUNCTION("IF(ISBETWEEN(B13534,60,69), ""Old"", IF(ISBETWEEN(B13534, 20, 29), ""Young"", ""Other""))"),"Other")</f>
        <v>Other</v>
      </c>
    </row>
    <row r="13535" hidden="1">
      <c r="A13535" s="40">
        <v>31797.0</v>
      </c>
      <c r="B13535" s="39">
        <f t="shared" si="1"/>
        <v>34</v>
      </c>
      <c r="C13535" s="39" t="str">
        <f>IFERROR(__xludf.DUMMYFUNCTION("IF(ISBETWEEN(B13535,60,69), ""Old"", IF(ISBETWEEN(B13535, 20, 29), ""Young"", ""Other""))"),"Other")</f>
        <v>Other</v>
      </c>
    </row>
    <row r="13536" hidden="1">
      <c r="A13536" s="40">
        <v>31798.0</v>
      </c>
      <c r="B13536" s="39">
        <f t="shared" si="1"/>
        <v>34</v>
      </c>
      <c r="C13536" s="39" t="str">
        <f>IFERROR(__xludf.DUMMYFUNCTION("IF(ISBETWEEN(B13536,60,69), ""Old"", IF(ISBETWEEN(B13536, 20, 29), ""Young"", ""Other""))"),"Other")</f>
        <v>Other</v>
      </c>
    </row>
    <row r="13537" hidden="1">
      <c r="A13537" s="40">
        <v>31799.0</v>
      </c>
      <c r="B13537" s="39">
        <f t="shared" si="1"/>
        <v>34</v>
      </c>
      <c r="C13537" s="39" t="str">
        <f>IFERROR(__xludf.DUMMYFUNCTION("IF(ISBETWEEN(B13537,60,69), ""Old"", IF(ISBETWEEN(B13537, 20, 29), ""Young"", ""Other""))"),"Other")</f>
        <v>Other</v>
      </c>
    </row>
    <row r="13538" hidden="1">
      <c r="A13538" s="40">
        <v>31800.0</v>
      </c>
      <c r="B13538" s="39">
        <f t="shared" si="1"/>
        <v>34</v>
      </c>
      <c r="C13538" s="39" t="str">
        <f>IFERROR(__xludf.DUMMYFUNCTION("IF(ISBETWEEN(B13538,60,69), ""Old"", IF(ISBETWEEN(B13538, 20, 29), ""Young"", ""Other""))"),"Other")</f>
        <v>Other</v>
      </c>
    </row>
    <row r="13539" hidden="1">
      <c r="A13539" s="40">
        <v>31801.0</v>
      </c>
      <c r="B13539" s="39">
        <f t="shared" si="1"/>
        <v>34</v>
      </c>
      <c r="C13539" s="39" t="str">
        <f>IFERROR(__xludf.DUMMYFUNCTION("IF(ISBETWEEN(B13539,60,69), ""Old"", IF(ISBETWEEN(B13539, 20, 29), ""Young"", ""Other""))"),"Other")</f>
        <v>Other</v>
      </c>
    </row>
    <row r="13540" hidden="1">
      <c r="A13540" s="40">
        <v>31802.0</v>
      </c>
      <c r="B13540" s="39">
        <f t="shared" si="1"/>
        <v>34</v>
      </c>
      <c r="C13540" s="39" t="str">
        <f>IFERROR(__xludf.DUMMYFUNCTION("IF(ISBETWEEN(B13540,60,69), ""Old"", IF(ISBETWEEN(B13540, 20, 29), ""Young"", ""Other""))"),"Other")</f>
        <v>Other</v>
      </c>
    </row>
    <row r="13541" hidden="1">
      <c r="A13541" s="40">
        <v>31803.0</v>
      </c>
      <c r="B13541" s="39">
        <f t="shared" si="1"/>
        <v>34</v>
      </c>
      <c r="C13541" s="39" t="str">
        <f>IFERROR(__xludf.DUMMYFUNCTION("IF(ISBETWEEN(B13541,60,69), ""Old"", IF(ISBETWEEN(B13541, 20, 29), ""Young"", ""Other""))"),"Other")</f>
        <v>Other</v>
      </c>
    </row>
    <row r="13542" hidden="1">
      <c r="A13542" s="40">
        <v>31804.0</v>
      </c>
      <c r="B13542" s="39">
        <f t="shared" si="1"/>
        <v>34</v>
      </c>
      <c r="C13542" s="39" t="str">
        <f>IFERROR(__xludf.DUMMYFUNCTION("IF(ISBETWEEN(B13542,60,69), ""Old"", IF(ISBETWEEN(B13542, 20, 29), ""Young"", ""Other""))"),"Other")</f>
        <v>Other</v>
      </c>
    </row>
    <row r="13543" hidden="1">
      <c r="A13543" s="40">
        <v>31805.0</v>
      </c>
      <c r="B13543" s="39">
        <f t="shared" si="1"/>
        <v>34</v>
      </c>
      <c r="C13543" s="39" t="str">
        <f>IFERROR(__xludf.DUMMYFUNCTION("IF(ISBETWEEN(B13543,60,69), ""Old"", IF(ISBETWEEN(B13543, 20, 29), ""Young"", ""Other""))"),"Other")</f>
        <v>Other</v>
      </c>
    </row>
    <row r="13544" hidden="1">
      <c r="A13544" s="40">
        <v>31806.0</v>
      </c>
      <c r="B13544" s="39">
        <f t="shared" si="1"/>
        <v>34</v>
      </c>
      <c r="C13544" s="39" t="str">
        <f>IFERROR(__xludf.DUMMYFUNCTION("IF(ISBETWEEN(B13544,60,69), ""Old"", IF(ISBETWEEN(B13544, 20, 29), ""Young"", ""Other""))"),"Other")</f>
        <v>Other</v>
      </c>
    </row>
    <row r="13545" hidden="1">
      <c r="A13545" s="40">
        <v>31807.0</v>
      </c>
      <c r="B13545" s="39">
        <f t="shared" si="1"/>
        <v>34</v>
      </c>
      <c r="C13545" s="39" t="str">
        <f>IFERROR(__xludf.DUMMYFUNCTION("IF(ISBETWEEN(B13545,60,69), ""Old"", IF(ISBETWEEN(B13545, 20, 29), ""Young"", ""Other""))"),"Other")</f>
        <v>Other</v>
      </c>
    </row>
    <row r="13546" hidden="1">
      <c r="A13546" s="40">
        <v>31808.0</v>
      </c>
      <c r="B13546" s="39">
        <f t="shared" si="1"/>
        <v>34</v>
      </c>
      <c r="C13546" s="39" t="str">
        <f>IFERROR(__xludf.DUMMYFUNCTION("IF(ISBETWEEN(B13546,60,69), ""Old"", IF(ISBETWEEN(B13546, 20, 29), ""Young"", ""Other""))"),"Other")</f>
        <v>Other</v>
      </c>
    </row>
    <row r="13547" hidden="1">
      <c r="A13547" s="40">
        <v>31809.0</v>
      </c>
      <c r="B13547" s="39">
        <f t="shared" si="1"/>
        <v>34</v>
      </c>
      <c r="C13547" s="39" t="str">
        <f>IFERROR(__xludf.DUMMYFUNCTION("IF(ISBETWEEN(B13547,60,69), ""Old"", IF(ISBETWEEN(B13547, 20, 29), ""Young"", ""Other""))"),"Other")</f>
        <v>Other</v>
      </c>
    </row>
    <row r="13548" hidden="1">
      <c r="A13548" s="40">
        <v>31810.0</v>
      </c>
      <c r="B13548" s="39">
        <f t="shared" si="1"/>
        <v>34</v>
      </c>
      <c r="C13548" s="39" t="str">
        <f>IFERROR(__xludf.DUMMYFUNCTION("IF(ISBETWEEN(B13548,60,69), ""Old"", IF(ISBETWEEN(B13548, 20, 29), ""Young"", ""Other""))"),"Other")</f>
        <v>Other</v>
      </c>
    </row>
    <row r="13549" hidden="1">
      <c r="A13549" s="40">
        <v>31811.0</v>
      </c>
      <c r="B13549" s="39">
        <f t="shared" si="1"/>
        <v>34</v>
      </c>
      <c r="C13549" s="39" t="str">
        <f>IFERROR(__xludf.DUMMYFUNCTION("IF(ISBETWEEN(B13549,60,69), ""Old"", IF(ISBETWEEN(B13549, 20, 29), ""Young"", ""Other""))"),"Other")</f>
        <v>Other</v>
      </c>
    </row>
    <row r="13550" hidden="1">
      <c r="A13550" s="40">
        <v>31812.0</v>
      </c>
      <c r="B13550" s="39">
        <f t="shared" si="1"/>
        <v>34</v>
      </c>
      <c r="C13550" s="39" t="str">
        <f>IFERROR(__xludf.DUMMYFUNCTION("IF(ISBETWEEN(B13550,60,69), ""Old"", IF(ISBETWEEN(B13550, 20, 29), ""Young"", ""Other""))"),"Other")</f>
        <v>Other</v>
      </c>
    </row>
    <row r="13551" hidden="1">
      <c r="A13551" s="40">
        <v>31813.0</v>
      </c>
      <c r="B13551" s="39">
        <f t="shared" si="1"/>
        <v>34</v>
      </c>
      <c r="C13551" s="39" t="str">
        <f>IFERROR(__xludf.DUMMYFUNCTION("IF(ISBETWEEN(B13551,60,69), ""Old"", IF(ISBETWEEN(B13551, 20, 29), ""Young"", ""Other""))"),"Other")</f>
        <v>Other</v>
      </c>
    </row>
    <row r="13552" hidden="1">
      <c r="A13552" s="40">
        <v>31814.0</v>
      </c>
      <c r="B13552" s="39">
        <f t="shared" si="1"/>
        <v>34</v>
      </c>
      <c r="C13552" s="39" t="str">
        <f>IFERROR(__xludf.DUMMYFUNCTION("IF(ISBETWEEN(B13552,60,69), ""Old"", IF(ISBETWEEN(B13552, 20, 29), ""Young"", ""Other""))"),"Other")</f>
        <v>Other</v>
      </c>
    </row>
    <row r="13553" hidden="1">
      <c r="A13553" s="40">
        <v>31815.0</v>
      </c>
      <c r="B13553" s="39">
        <f t="shared" si="1"/>
        <v>34</v>
      </c>
      <c r="C13553" s="39" t="str">
        <f>IFERROR(__xludf.DUMMYFUNCTION("IF(ISBETWEEN(B13553,60,69), ""Old"", IF(ISBETWEEN(B13553, 20, 29), ""Young"", ""Other""))"),"Other")</f>
        <v>Other</v>
      </c>
    </row>
    <row r="13554" hidden="1">
      <c r="A13554" s="40">
        <v>31816.0</v>
      </c>
      <c r="B13554" s="39">
        <f t="shared" si="1"/>
        <v>34</v>
      </c>
      <c r="C13554" s="39" t="str">
        <f>IFERROR(__xludf.DUMMYFUNCTION("IF(ISBETWEEN(B13554,60,69), ""Old"", IF(ISBETWEEN(B13554, 20, 29), ""Young"", ""Other""))"),"Other")</f>
        <v>Other</v>
      </c>
    </row>
    <row r="13555" hidden="1">
      <c r="A13555" s="40">
        <v>31817.0</v>
      </c>
      <c r="B13555" s="39">
        <f t="shared" si="1"/>
        <v>34</v>
      </c>
      <c r="C13555" s="39" t="str">
        <f>IFERROR(__xludf.DUMMYFUNCTION("IF(ISBETWEEN(B13555,60,69), ""Old"", IF(ISBETWEEN(B13555, 20, 29), ""Young"", ""Other""))"),"Other")</f>
        <v>Other</v>
      </c>
    </row>
    <row r="13556" hidden="1">
      <c r="A13556" s="40">
        <v>31818.0</v>
      </c>
      <c r="B13556" s="39">
        <f t="shared" si="1"/>
        <v>34</v>
      </c>
      <c r="C13556" s="39" t="str">
        <f>IFERROR(__xludf.DUMMYFUNCTION("IF(ISBETWEEN(B13556,60,69), ""Old"", IF(ISBETWEEN(B13556, 20, 29), ""Young"", ""Other""))"),"Other")</f>
        <v>Other</v>
      </c>
    </row>
    <row r="13557" hidden="1">
      <c r="A13557" s="40">
        <v>31819.0</v>
      </c>
      <c r="B13557" s="39">
        <f t="shared" si="1"/>
        <v>34</v>
      </c>
      <c r="C13557" s="39" t="str">
        <f>IFERROR(__xludf.DUMMYFUNCTION("IF(ISBETWEEN(B13557,60,69), ""Old"", IF(ISBETWEEN(B13557, 20, 29), ""Young"", ""Other""))"),"Other")</f>
        <v>Other</v>
      </c>
    </row>
    <row r="13558" hidden="1">
      <c r="A13558" s="40">
        <v>31820.0</v>
      </c>
      <c r="B13558" s="39">
        <f t="shared" si="1"/>
        <v>34</v>
      </c>
      <c r="C13558" s="39" t="str">
        <f>IFERROR(__xludf.DUMMYFUNCTION("IF(ISBETWEEN(B13558,60,69), ""Old"", IF(ISBETWEEN(B13558, 20, 29), ""Young"", ""Other""))"),"Other")</f>
        <v>Other</v>
      </c>
    </row>
    <row r="13559" hidden="1">
      <c r="A13559" s="40">
        <v>31821.0</v>
      </c>
      <c r="B13559" s="39">
        <f t="shared" si="1"/>
        <v>34</v>
      </c>
      <c r="C13559" s="39" t="str">
        <f>IFERROR(__xludf.DUMMYFUNCTION("IF(ISBETWEEN(B13559,60,69), ""Old"", IF(ISBETWEEN(B13559, 20, 29), ""Young"", ""Other""))"),"Other")</f>
        <v>Other</v>
      </c>
    </row>
    <row r="13560" hidden="1">
      <c r="A13560" s="40">
        <v>31822.0</v>
      </c>
      <c r="B13560" s="39">
        <f t="shared" si="1"/>
        <v>34</v>
      </c>
      <c r="C13560" s="39" t="str">
        <f>IFERROR(__xludf.DUMMYFUNCTION("IF(ISBETWEEN(B13560,60,69), ""Old"", IF(ISBETWEEN(B13560, 20, 29), ""Young"", ""Other""))"),"Other")</f>
        <v>Other</v>
      </c>
    </row>
    <row r="13561" hidden="1">
      <c r="A13561" s="40">
        <v>31823.0</v>
      </c>
      <c r="B13561" s="39">
        <f t="shared" si="1"/>
        <v>34</v>
      </c>
      <c r="C13561" s="39" t="str">
        <f>IFERROR(__xludf.DUMMYFUNCTION("IF(ISBETWEEN(B13561,60,69), ""Old"", IF(ISBETWEEN(B13561, 20, 29), ""Young"", ""Other""))"),"Other")</f>
        <v>Other</v>
      </c>
    </row>
    <row r="13562" hidden="1">
      <c r="A13562" s="40">
        <v>31824.0</v>
      </c>
      <c r="B13562" s="39">
        <f t="shared" si="1"/>
        <v>34</v>
      </c>
      <c r="C13562" s="39" t="str">
        <f>IFERROR(__xludf.DUMMYFUNCTION("IF(ISBETWEEN(B13562,60,69), ""Old"", IF(ISBETWEEN(B13562, 20, 29), ""Young"", ""Other""))"),"Other")</f>
        <v>Other</v>
      </c>
    </row>
    <row r="13563" hidden="1">
      <c r="A13563" s="40">
        <v>31825.0</v>
      </c>
      <c r="B13563" s="39">
        <f t="shared" si="1"/>
        <v>34</v>
      </c>
      <c r="C13563" s="39" t="str">
        <f>IFERROR(__xludf.DUMMYFUNCTION("IF(ISBETWEEN(B13563,60,69), ""Old"", IF(ISBETWEEN(B13563, 20, 29), ""Young"", ""Other""))"),"Other")</f>
        <v>Other</v>
      </c>
    </row>
    <row r="13564" hidden="1">
      <c r="A13564" s="40">
        <v>31826.0</v>
      </c>
      <c r="B13564" s="39">
        <f t="shared" si="1"/>
        <v>34</v>
      </c>
      <c r="C13564" s="39" t="str">
        <f>IFERROR(__xludf.DUMMYFUNCTION("IF(ISBETWEEN(B13564,60,69), ""Old"", IF(ISBETWEEN(B13564, 20, 29), ""Young"", ""Other""))"),"Other")</f>
        <v>Other</v>
      </c>
    </row>
    <row r="13565" hidden="1">
      <c r="A13565" s="40">
        <v>31827.0</v>
      </c>
      <c r="B13565" s="39">
        <f t="shared" si="1"/>
        <v>34</v>
      </c>
      <c r="C13565" s="39" t="str">
        <f>IFERROR(__xludf.DUMMYFUNCTION("IF(ISBETWEEN(B13565,60,69), ""Old"", IF(ISBETWEEN(B13565, 20, 29), ""Young"", ""Other""))"),"Other")</f>
        <v>Other</v>
      </c>
    </row>
    <row r="13566" hidden="1">
      <c r="A13566" s="40">
        <v>31828.0</v>
      </c>
      <c r="B13566" s="39">
        <f t="shared" si="1"/>
        <v>34</v>
      </c>
      <c r="C13566" s="39" t="str">
        <f>IFERROR(__xludf.DUMMYFUNCTION("IF(ISBETWEEN(B13566,60,69), ""Old"", IF(ISBETWEEN(B13566, 20, 29), ""Young"", ""Other""))"),"Other")</f>
        <v>Other</v>
      </c>
    </row>
    <row r="13567" hidden="1">
      <c r="A13567" s="40">
        <v>31829.0</v>
      </c>
      <c r="B13567" s="39">
        <f t="shared" si="1"/>
        <v>34</v>
      </c>
      <c r="C13567" s="39" t="str">
        <f>IFERROR(__xludf.DUMMYFUNCTION("IF(ISBETWEEN(B13567,60,69), ""Old"", IF(ISBETWEEN(B13567, 20, 29), ""Young"", ""Other""))"),"Other")</f>
        <v>Other</v>
      </c>
    </row>
    <row r="13568" hidden="1">
      <c r="A13568" s="40">
        <v>31830.0</v>
      </c>
      <c r="B13568" s="39">
        <f t="shared" si="1"/>
        <v>34</v>
      </c>
      <c r="C13568" s="39" t="str">
        <f>IFERROR(__xludf.DUMMYFUNCTION("IF(ISBETWEEN(B13568,60,69), ""Old"", IF(ISBETWEEN(B13568, 20, 29), ""Young"", ""Other""))"),"Other")</f>
        <v>Other</v>
      </c>
    </row>
    <row r="13569" hidden="1">
      <c r="A13569" s="40">
        <v>31831.0</v>
      </c>
      <c r="B13569" s="39">
        <f t="shared" si="1"/>
        <v>34</v>
      </c>
      <c r="C13569" s="39" t="str">
        <f>IFERROR(__xludf.DUMMYFUNCTION("IF(ISBETWEEN(B13569,60,69), ""Old"", IF(ISBETWEEN(B13569, 20, 29), ""Young"", ""Other""))"),"Other")</f>
        <v>Other</v>
      </c>
    </row>
    <row r="13570" hidden="1">
      <c r="A13570" s="40">
        <v>31832.0</v>
      </c>
      <c r="B13570" s="39">
        <f t="shared" si="1"/>
        <v>34</v>
      </c>
      <c r="C13570" s="39" t="str">
        <f>IFERROR(__xludf.DUMMYFUNCTION("IF(ISBETWEEN(B13570,60,69), ""Old"", IF(ISBETWEEN(B13570, 20, 29), ""Young"", ""Other""))"),"Other")</f>
        <v>Other</v>
      </c>
    </row>
    <row r="13571" hidden="1">
      <c r="A13571" s="40">
        <v>31833.0</v>
      </c>
      <c r="B13571" s="39">
        <f t="shared" si="1"/>
        <v>34</v>
      </c>
      <c r="C13571" s="39" t="str">
        <f>IFERROR(__xludf.DUMMYFUNCTION("IF(ISBETWEEN(B13571,60,69), ""Old"", IF(ISBETWEEN(B13571, 20, 29), ""Young"", ""Other""))"),"Other")</f>
        <v>Other</v>
      </c>
    </row>
    <row r="13572" hidden="1">
      <c r="A13572" s="40">
        <v>31834.0</v>
      </c>
      <c r="B13572" s="39">
        <f t="shared" si="1"/>
        <v>34</v>
      </c>
      <c r="C13572" s="39" t="str">
        <f>IFERROR(__xludf.DUMMYFUNCTION("IF(ISBETWEEN(B13572,60,69), ""Old"", IF(ISBETWEEN(B13572, 20, 29), ""Young"", ""Other""))"),"Other")</f>
        <v>Other</v>
      </c>
    </row>
    <row r="13573" hidden="1">
      <c r="A13573" s="40">
        <v>31835.0</v>
      </c>
      <c r="B13573" s="39">
        <f t="shared" si="1"/>
        <v>34</v>
      </c>
      <c r="C13573" s="39" t="str">
        <f>IFERROR(__xludf.DUMMYFUNCTION("IF(ISBETWEEN(B13573,60,69), ""Old"", IF(ISBETWEEN(B13573, 20, 29), ""Young"", ""Other""))"),"Other")</f>
        <v>Other</v>
      </c>
    </row>
    <row r="13574" hidden="1">
      <c r="A13574" s="40">
        <v>31836.0</v>
      </c>
      <c r="B13574" s="39">
        <f t="shared" si="1"/>
        <v>34</v>
      </c>
      <c r="C13574" s="39" t="str">
        <f>IFERROR(__xludf.DUMMYFUNCTION("IF(ISBETWEEN(B13574,60,69), ""Old"", IF(ISBETWEEN(B13574, 20, 29), ""Young"", ""Other""))"),"Other")</f>
        <v>Other</v>
      </c>
    </row>
    <row r="13575" hidden="1">
      <c r="A13575" s="40">
        <v>31837.0</v>
      </c>
      <c r="B13575" s="39">
        <f t="shared" si="1"/>
        <v>34</v>
      </c>
      <c r="C13575" s="39" t="str">
        <f>IFERROR(__xludf.DUMMYFUNCTION("IF(ISBETWEEN(B13575,60,69), ""Old"", IF(ISBETWEEN(B13575, 20, 29), ""Young"", ""Other""))"),"Other")</f>
        <v>Other</v>
      </c>
    </row>
    <row r="13576" hidden="1">
      <c r="A13576" s="40">
        <v>31838.0</v>
      </c>
      <c r="B13576" s="39">
        <f t="shared" si="1"/>
        <v>34</v>
      </c>
      <c r="C13576" s="39" t="str">
        <f>IFERROR(__xludf.DUMMYFUNCTION("IF(ISBETWEEN(B13576,60,69), ""Old"", IF(ISBETWEEN(B13576, 20, 29), ""Young"", ""Other""))"),"Other")</f>
        <v>Other</v>
      </c>
    </row>
    <row r="13577" hidden="1">
      <c r="A13577" s="40">
        <v>31839.0</v>
      </c>
      <c r="B13577" s="39">
        <f t="shared" si="1"/>
        <v>34</v>
      </c>
      <c r="C13577" s="39" t="str">
        <f>IFERROR(__xludf.DUMMYFUNCTION("IF(ISBETWEEN(B13577,60,69), ""Old"", IF(ISBETWEEN(B13577, 20, 29), ""Young"", ""Other""))"),"Other")</f>
        <v>Other</v>
      </c>
    </row>
    <row r="13578" hidden="1">
      <c r="A13578" s="40">
        <v>31840.0</v>
      </c>
      <c r="B13578" s="39">
        <f t="shared" si="1"/>
        <v>34</v>
      </c>
      <c r="C13578" s="39" t="str">
        <f>IFERROR(__xludf.DUMMYFUNCTION("IF(ISBETWEEN(B13578,60,69), ""Old"", IF(ISBETWEEN(B13578, 20, 29), ""Young"", ""Other""))"),"Other")</f>
        <v>Other</v>
      </c>
    </row>
    <row r="13579" hidden="1">
      <c r="A13579" s="40">
        <v>31841.0</v>
      </c>
      <c r="B13579" s="39">
        <f t="shared" si="1"/>
        <v>34</v>
      </c>
      <c r="C13579" s="39" t="str">
        <f>IFERROR(__xludf.DUMMYFUNCTION("IF(ISBETWEEN(B13579,60,69), ""Old"", IF(ISBETWEEN(B13579, 20, 29), ""Young"", ""Other""))"),"Other")</f>
        <v>Other</v>
      </c>
    </row>
    <row r="13580" hidden="1">
      <c r="A13580" s="40">
        <v>31842.0</v>
      </c>
      <c r="B13580" s="39">
        <f t="shared" si="1"/>
        <v>34</v>
      </c>
      <c r="C13580" s="39" t="str">
        <f>IFERROR(__xludf.DUMMYFUNCTION("IF(ISBETWEEN(B13580,60,69), ""Old"", IF(ISBETWEEN(B13580, 20, 29), ""Young"", ""Other""))"),"Other")</f>
        <v>Other</v>
      </c>
    </row>
    <row r="13581" hidden="1">
      <c r="A13581" s="40">
        <v>31843.0</v>
      </c>
      <c r="B13581" s="39">
        <f t="shared" si="1"/>
        <v>34</v>
      </c>
      <c r="C13581" s="39" t="str">
        <f>IFERROR(__xludf.DUMMYFUNCTION("IF(ISBETWEEN(B13581,60,69), ""Old"", IF(ISBETWEEN(B13581, 20, 29), ""Young"", ""Other""))"),"Other")</f>
        <v>Other</v>
      </c>
    </row>
    <row r="13582" hidden="1">
      <c r="A13582" s="40">
        <v>31844.0</v>
      </c>
      <c r="B13582" s="39">
        <f t="shared" si="1"/>
        <v>34</v>
      </c>
      <c r="C13582" s="39" t="str">
        <f>IFERROR(__xludf.DUMMYFUNCTION("IF(ISBETWEEN(B13582,60,69), ""Old"", IF(ISBETWEEN(B13582, 20, 29), ""Young"", ""Other""))"),"Other")</f>
        <v>Other</v>
      </c>
    </row>
    <row r="13583" hidden="1">
      <c r="A13583" s="40">
        <v>31845.0</v>
      </c>
      <c r="B13583" s="39">
        <f t="shared" si="1"/>
        <v>34</v>
      </c>
      <c r="C13583" s="39" t="str">
        <f>IFERROR(__xludf.DUMMYFUNCTION("IF(ISBETWEEN(B13583,60,69), ""Old"", IF(ISBETWEEN(B13583, 20, 29), ""Young"", ""Other""))"),"Other")</f>
        <v>Other</v>
      </c>
    </row>
    <row r="13584" hidden="1">
      <c r="A13584" s="40">
        <v>31846.0</v>
      </c>
      <c r="B13584" s="39">
        <f t="shared" si="1"/>
        <v>34</v>
      </c>
      <c r="C13584" s="39" t="str">
        <f>IFERROR(__xludf.DUMMYFUNCTION("IF(ISBETWEEN(B13584,60,69), ""Old"", IF(ISBETWEEN(B13584, 20, 29), ""Young"", ""Other""))"),"Other")</f>
        <v>Other</v>
      </c>
    </row>
    <row r="13585" hidden="1">
      <c r="A13585" s="40">
        <v>31847.0</v>
      </c>
      <c r="B13585" s="39">
        <f t="shared" si="1"/>
        <v>34</v>
      </c>
      <c r="C13585" s="39" t="str">
        <f>IFERROR(__xludf.DUMMYFUNCTION("IF(ISBETWEEN(B13585,60,69), ""Old"", IF(ISBETWEEN(B13585, 20, 29), ""Young"", ""Other""))"),"Other")</f>
        <v>Other</v>
      </c>
    </row>
    <row r="13586" hidden="1">
      <c r="A13586" s="40">
        <v>31848.0</v>
      </c>
      <c r="B13586" s="39">
        <f t="shared" si="1"/>
        <v>34</v>
      </c>
      <c r="C13586" s="39" t="str">
        <f>IFERROR(__xludf.DUMMYFUNCTION("IF(ISBETWEEN(B13586,60,69), ""Old"", IF(ISBETWEEN(B13586, 20, 29), ""Young"", ""Other""))"),"Other")</f>
        <v>Other</v>
      </c>
    </row>
    <row r="13587" hidden="1">
      <c r="A13587" s="40">
        <v>31849.0</v>
      </c>
      <c r="B13587" s="39">
        <f t="shared" si="1"/>
        <v>34</v>
      </c>
      <c r="C13587" s="39" t="str">
        <f>IFERROR(__xludf.DUMMYFUNCTION("IF(ISBETWEEN(B13587,60,69), ""Old"", IF(ISBETWEEN(B13587, 20, 29), ""Young"", ""Other""))"),"Other")</f>
        <v>Other</v>
      </c>
    </row>
    <row r="13588" hidden="1">
      <c r="A13588" s="40">
        <v>31850.0</v>
      </c>
      <c r="B13588" s="39">
        <f t="shared" si="1"/>
        <v>34</v>
      </c>
      <c r="C13588" s="39" t="str">
        <f>IFERROR(__xludf.DUMMYFUNCTION("IF(ISBETWEEN(B13588,60,69), ""Old"", IF(ISBETWEEN(B13588, 20, 29), ""Young"", ""Other""))"),"Other")</f>
        <v>Other</v>
      </c>
    </row>
    <row r="13589" hidden="1">
      <c r="A13589" s="40">
        <v>31851.0</v>
      </c>
      <c r="B13589" s="39">
        <f t="shared" si="1"/>
        <v>34</v>
      </c>
      <c r="C13589" s="39" t="str">
        <f>IFERROR(__xludf.DUMMYFUNCTION("IF(ISBETWEEN(B13589,60,69), ""Old"", IF(ISBETWEEN(B13589, 20, 29), ""Young"", ""Other""))"),"Other")</f>
        <v>Other</v>
      </c>
    </row>
    <row r="13590" hidden="1">
      <c r="A13590" s="40">
        <v>31852.0</v>
      </c>
      <c r="B13590" s="39">
        <f t="shared" si="1"/>
        <v>34</v>
      </c>
      <c r="C13590" s="39" t="str">
        <f>IFERROR(__xludf.DUMMYFUNCTION("IF(ISBETWEEN(B13590,60,69), ""Old"", IF(ISBETWEEN(B13590, 20, 29), ""Young"", ""Other""))"),"Other")</f>
        <v>Other</v>
      </c>
    </row>
    <row r="13591" hidden="1">
      <c r="A13591" s="40">
        <v>31853.0</v>
      </c>
      <c r="B13591" s="39">
        <f t="shared" si="1"/>
        <v>34</v>
      </c>
      <c r="C13591" s="39" t="str">
        <f>IFERROR(__xludf.DUMMYFUNCTION("IF(ISBETWEEN(B13591,60,69), ""Old"", IF(ISBETWEEN(B13591, 20, 29), ""Young"", ""Other""))"),"Other")</f>
        <v>Other</v>
      </c>
    </row>
    <row r="13592" hidden="1">
      <c r="A13592" s="40">
        <v>31854.0</v>
      </c>
      <c r="B13592" s="39">
        <f t="shared" si="1"/>
        <v>34</v>
      </c>
      <c r="C13592" s="39" t="str">
        <f>IFERROR(__xludf.DUMMYFUNCTION("IF(ISBETWEEN(B13592,60,69), ""Old"", IF(ISBETWEEN(B13592, 20, 29), ""Young"", ""Other""))"),"Other")</f>
        <v>Other</v>
      </c>
    </row>
    <row r="13593" hidden="1">
      <c r="A13593" s="40">
        <v>31855.0</v>
      </c>
      <c r="B13593" s="39">
        <f t="shared" si="1"/>
        <v>34</v>
      </c>
      <c r="C13593" s="39" t="str">
        <f>IFERROR(__xludf.DUMMYFUNCTION("IF(ISBETWEEN(B13593,60,69), ""Old"", IF(ISBETWEEN(B13593, 20, 29), ""Young"", ""Other""))"),"Other")</f>
        <v>Other</v>
      </c>
    </row>
    <row r="13594" hidden="1">
      <c r="A13594" s="40">
        <v>31856.0</v>
      </c>
      <c r="B13594" s="39">
        <f t="shared" si="1"/>
        <v>34</v>
      </c>
      <c r="C13594" s="39" t="str">
        <f>IFERROR(__xludf.DUMMYFUNCTION("IF(ISBETWEEN(B13594,60,69), ""Old"", IF(ISBETWEEN(B13594, 20, 29), ""Young"", ""Other""))"),"Other")</f>
        <v>Other</v>
      </c>
    </row>
    <row r="13595" hidden="1">
      <c r="A13595" s="40">
        <v>31857.0</v>
      </c>
      <c r="B13595" s="39">
        <f t="shared" si="1"/>
        <v>34</v>
      </c>
      <c r="C13595" s="39" t="str">
        <f>IFERROR(__xludf.DUMMYFUNCTION("IF(ISBETWEEN(B13595,60,69), ""Old"", IF(ISBETWEEN(B13595, 20, 29), ""Young"", ""Other""))"),"Other")</f>
        <v>Other</v>
      </c>
    </row>
    <row r="13596" hidden="1">
      <c r="A13596" s="40">
        <v>31858.0</v>
      </c>
      <c r="B13596" s="39">
        <f t="shared" si="1"/>
        <v>34</v>
      </c>
      <c r="C13596" s="39" t="str">
        <f>IFERROR(__xludf.DUMMYFUNCTION("IF(ISBETWEEN(B13596,60,69), ""Old"", IF(ISBETWEEN(B13596, 20, 29), ""Young"", ""Other""))"),"Other")</f>
        <v>Other</v>
      </c>
    </row>
    <row r="13597" hidden="1">
      <c r="A13597" s="40">
        <v>31859.0</v>
      </c>
      <c r="B13597" s="39">
        <f t="shared" si="1"/>
        <v>34</v>
      </c>
      <c r="C13597" s="39" t="str">
        <f>IFERROR(__xludf.DUMMYFUNCTION("IF(ISBETWEEN(B13597,60,69), ""Old"", IF(ISBETWEEN(B13597, 20, 29), ""Young"", ""Other""))"),"Other")</f>
        <v>Other</v>
      </c>
    </row>
    <row r="13598" hidden="1">
      <c r="A13598" s="40">
        <v>31860.0</v>
      </c>
      <c r="B13598" s="39">
        <f t="shared" si="1"/>
        <v>34</v>
      </c>
      <c r="C13598" s="39" t="str">
        <f>IFERROR(__xludf.DUMMYFUNCTION("IF(ISBETWEEN(B13598,60,69), ""Old"", IF(ISBETWEEN(B13598, 20, 29), ""Young"", ""Other""))"),"Other")</f>
        <v>Other</v>
      </c>
    </row>
    <row r="13599" hidden="1">
      <c r="A13599" s="40">
        <v>31861.0</v>
      </c>
      <c r="B13599" s="39">
        <f t="shared" si="1"/>
        <v>34</v>
      </c>
      <c r="C13599" s="39" t="str">
        <f>IFERROR(__xludf.DUMMYFUNCTION("IF(ISBETWEEN(B13599,60,69), ""Old"", IF(ISBETWEEN(B13599, 20, 29), ""Young"", ""Other""))"),"Other")</f>
        <v>Other</v>
      </c>
    </row>
    <row r="13600" hidden="1">
      <c r="A13600" s="40">
        <v>31862.0</v>
      </c>
      <c r="B13600" s="39">
        <f t="shared" si="1"/>
        <v>34</v>
      </c>
      <c r="C13600" s="39" t="str">
        <f>IFERROR(__xludf.DUMMYFUNCTION("IF(ISBETWEEN(B13600,60,69), ""Old"", IF(ISBETWEEN(B13600, 20, 29), ""Young"", ""Other""))"),"Other")</f>
        <v>Other</v>
      </c>
    </row>
    <row r="13601" hidden="1">
      <c r="A13601" s="40">
        <v>31863.0</v>
      </c>
      <c r="B13601" s="39">
        <f t="shared" si="1"/>
        <v>34</v>
      </c>
      <c r="C13601" s="39" t="str">
        <f>IFERROR(__xludf.DUMMYFUNCTION("IF(ISBETWEEN(B13601,60,69), ""Old"", IF(ISBETWEEN(B13601, 20, 29), ""Young"", ""Other""))"),"Other")</f>
        <v>Other</v>
      </c>
    </row>
    <row r="13602" hidden="1">
      <c r="A13602" s="40">
        <v>31864.0</v>
      </c>
      <c r="B13602" s="39">
        <f t="shared" si="1"/>
        <v>34</v>
      </c>
      <c r="C13602" s="39" t="str">
        <f>IFERROR(__xludf.DUMMYFUNCTION("IF(ISBETWEEN(B13602,60,69), ""Old"", IF(ISBETWEEN(B13602, 20, 29), ""Young"", ""Other""))"),"Other")</f>
        <v>Other</v>
      </c>
    </row>
    <row r="13603" hidden="1">
      <c r="A13603" s="40">
        <v>31865.0</v>
      </c>
      <c r="B13603" s="39">
        <f t="shared" si="1"/>
        <v>34</v>
      </c>
      <c r="C13603" s="39" t="str">
        <f>IFERROR(__xludf.DUMMYFUNCTION("IF(ISBETWEEN(B13603,60,69), ""Old"", IF(ISBETWEEN(B13603, 20, 29), ""Young"", ""Other""))"),"Other")</f>
        <v>Other</v>
      </c>
    </row>
    <row r="13604" hidden="1">
      <c r="A13604" s="40">
        <v>31866.0</v>
      </c>
      <c r="B13604" s="39">
        <f t="shared" si="1"/>
        <v>34</v>
      </c>
      <c r="C13604" s="39" t="str">
        <f>IFERROR(__xludf.DUMMYFUNCTION("IF(ISBETWEEN(B13604,60,69), ""Old"", IF(ISBETWEEN(B13604, 20, 29), ""Young"", ""Other""))"),"Other")</f>
        <v>Other</v>
      </c>
    </row>
    <row r="13605" hidden="1">
      <c r="A13605" s="40">
        <v>31867.0</v>
      </c>
      <c r="B13605" s="39">
        <f t="shared" si="1"/>
        <v>34</v>
      </c>
      <c r="C13605" s="39" t="str">
        <f>IFERROR(__xludf.DUMMYFUNCTION("IF(ISBETWEEN(B13605,60,69), ""Old"", IF(ISBETWEEN(B13605, 20, 29), ""Young"", ""Other""))"),"Other")</f>
        <v>Other</v>
      </c>
    </row>
    <row r="13606" hidden="1">
      <c r="A13606" s="40">
        <v>31868.0</v>
      </c>
      <c r="B13606" s="39">
        <f t="shared" si="1"/>
        <v>34</v>
      </c>
      <c r="C13606" s="39" t="str">
        <f>IFERROR(__xludf.DUMMYFUNCTION("IF(ISBETWEEN(B13606,60,69), ""Old"", IF(ISBETWEEN(B13606, 20, 29), ""Young"", ""Other""))"),"Other")</f>
        <v>Other</v>
      </c>
    </row>
    <row r="13607" hidden="1">
      <c r="A13607" s="40">
        <v>31869.0</v>
      </c>
      <c r="B13607" s="39">
        <f t="shared" si="1"/>
        <v>34</v>
      </c>
      <c r="C13607" s="39" t="str">
        <f>IFERROR(__xludf.DUMMYFUNCTION("IF(ISBETWEEN(B13607,60,69), ""Old"", IF(ISBETWEEN(B13607, 20, 29), ""Young"", ""Other""))"),"Other")</f>
        <v>Other</v>
      </c>
    </row>
    <row r="13608" hidden="1">
      <c r="A13608" s="40">
        <v>31870.0</v>
      </c>
      <c r="B13608" s="39">
        <f t="shared" si="1"/>
        <v>34</v>
      </c>
      <c r="C13608" s="39" t="str">
        <f>IFERROR(__xludf.DUMMYFUNCTION("IF(ISBETWEEN(B13608,60,69), ""Old"", IF(ISBETWEEN(B13608, 20, 29), ""Young"", ""Other""))"),"Other")</f>
        <v>Other</v>
      </c>
    </row>
    <row r="13609" hidden="1">
      <c r="A13609" s="40">
        <v>31871.0</v>
      </c>
      <c r="B13609" s="39">
        <f t="shared" si="1"/>
        <v>34</v>
      </c>
      <c r="C13609" s="39" t="str">
        <f>IFERROR(__xludf.DUMMYFUNCTION("IF(ISBETWEEN(B13609,60,69), ""Old"", IF(ISBETWEEN(B13609, 20, 29), ""Young"", ""Other""))"),"Other")</f>
        <v>Other</v>
      </c>
    </row>
    <row r="13610" hidden="1">
      <c r="A13610" s="40">
        <v>31872.0</v>
      </c>
      <c r="B13610" s="39">
        <f t="shared" si="1"/>
        <v>34</v>
      </c>
      <c r="C13610" s="39" t="str">
        <f>IFERROR(__xludf.DUMMYFUNCTION("IF(ISBETWEEN(B13610,60,69), ""Old"", IF(ISBETWEEN(B13610, 20, 29), ""Young"", ""Other""))"),"Other")</f>
        <v>Other</v>
      </c>
    </row>
    <row r="13611" hidden="1">
      <c r="A13611" s="40">
        <v>31873.0</v>
      </c>
      <c r="B13611" s="39">
        <f t="shared" si="1"/>
        <v>34</v>
      </c>
      <c r="C13611" s="39" t="str">
        <f>IFERROR(__xludf.DUMMYFUNCTION("IF(ISBETWEEN(B13611,60,69), ""Old"", IF(ISBETWEEN(B13611, 20, 29), ""Young"", ""Other""))"),"Other")</f>
        <v>Other</v>
      </c>
    </row>
    <row r="13612" hidden="1">
      <c r="A13612" s="40">
        <v>31874.0</v>
      </c>
      <c r="B13612" s="39">
        <f t="shared" si="1"/>
        <v>34</v>
      </c>
      <c r="C13612" s="39" t="str">
        <f>IFERROR(__xludf.DUMMYFUNCTION("IF(ISBETWEEN(B13612,60,69), ""Old"", IF(ISBETWEEN(B13612, 20, 29), ""Young"", ""Other""))"),"Other")</f>
        <v>Other</v>
      </c>
    </row>
    <row r="13613" hidden="1">
      <c r="A13613" s="40">
        <v>31875.0</v>
      </c>
      <c r="B13613" s="39">
        <f t="shared" si="1"/>
        <v>34</v>
      </c>
      <c r="C13613" s="39" t="str">
        <f>IFERROR(__xludf.DUMMYFUNCTION("IF(ISBETWEEN(B13613,60,69), ""Old"", IF(ISBETWEEN(B13613, 20, 29), ""Young"", ""Other""))"),"Other")</f>
        <v>Other</v>
      </c>
    </row>
    <row r="13614" hidden="1">
      <c r="A13614" s="40">
        <v>31876.0</v>
      </c>
      <c r="B13614" s="39">
        <f t="shared" si="1"/>
        <v>34</v>
      </c>
      <c r="C13614" s="39" t="str">
        <f>IFERROR(__xludf.DUMMYFUNCTION("IF(ISBETWEEN(B13614,60,69), ""Old"", IF(ISBETWEEN(B13614, 20, 29), ""Young"", ""Other""))"),"Other")</f>
        <v>Other</v>
      </c>
    </row>
    <row r="13615" hidden="1">
      <c r="A13615" s="40">
        <v>31877.0</v>
      </c>
      <c r="B13615" s="39">
        <f t="shared" si="1"/>
        <v>34</v>
      </c>
      <c r="C13615" s="39" t="str">
        <f>IFERROR(__xludf.DUMMYFUNCTION("IF(ISBETWEEN(B13615,60,69), ""Old"", IF(ISBETWEEN(B13615, 20, 29), ""Young"", ""Other""))"),"Other")</f>
        <v>Other</v>
      </c>
    </row>
    <row r="13616" hidden="1">
      <c r="A13616" s="40">
        <v>31878.0</v>
      </c>
      <c r="B13616" s="39">
        <f t="shared" si="1"/>
        <v>34</v>
      </c>
      <c r="C13616" s="39" t="str">
        <f>IFERROR(__xludf.DUMMYFUNCTION("IF(ISBETWEEN(B13616,60,69), ""Old"", IF(ISBETWEEN(B13616, 20, 29), ""Young"", ""Other""))"),"Other")</f>
        <v>Other</v>
      </c>
    </row>
    <row r="13617" hidden="1">
      <c r="A13617" s="40">
        <v>31879.0</v>
      </c>
      <c r="B13617" s="39">
        <f t="shared" si="1"/>
        <v>34</v>
      </c>
      <c r="C13617" s="39" t="str">
        <f>IFERROR(__xludf.DUMMYFUNCTION("IF(ISBETWEEN(B13617,60,69), ""Old"", IF(ISBETWEEN(B13617, 20, 29), ""Young"", ""Other""))"),"Other")</f>
        <v>Other</v>
      </c>
    </row>
    <row r="13618" hidden="1">
      <c r="A13618" s="40">
        <v>31880.0</v>
      </c>
      <c r="B13618" s="39">
        <f t="shared" si="1"/>
        <v>34</v>
      </c>
      <c r="C13618" s="39" t="str">
        <f>IFERROR(__xludf.DUMMYFUNCTION("IF(ISBETWEEN(B13618,60,69), ""Old"", IF(ISBETWEEN(B13618, 20, 29), ""Young"", ""Other""))"),"Other")</f>
        <v>Other</v>
      </c>
    </row>
    <row r="13619" hidden="1">
      <c r="A13619" s="40">
        <v>31881.0</v>
      </c>
      <c r="B13619" s="39">
        <f t="shared" si="1"/>
        <v>34</v>
      </c>
      <c r="C13619" s="39" t="str">
        <f>IFERROR(__xludf.DUMMYFUNCTION("IF(ISBETWEEN(B13619,60,69), ""Old"", IF(ISBETWEEN(B13619, 20, 29), ""Young"", ""Other""))"),"Other")</f>
        <v>Other</v>
      </c>
    </row>
    <row r="13620" hidden="1">
      <c r="A13620" s="40">
        <v>31882.0</v>
      </c>
      <c r="B13620" s="39">
        <f t="shared" si="1"/>
        <v>34</v>
      </c>
      <c r="C13620" s="39" t="str">
        <f>IFERROR(__xludf.DUMMYFUNCTION("IF(ISBETWEEN(B13620,60,69), ""Old"", IF(ISBETWEEN(B13620, 20, 29), ""Young"", ""Other""))"),"Other")</f>
        <v>Other</v>
      </c>
    </row>
    <row r="13621" hidden="1">
      <c r="A13621" s="40">
        <v>31883.0</v>
      </c>
      <c r="B13621" s="39">
        <f t="shared" si="1"/>
        <v>34</v>
      </c>
      <c r="C13621" s="39" t="str">
        <f>IFERROR(__xludf.DUMMYFUNCTION("IF(ISBETWEEN(B13621,60,69), ""Old"", IF(ISBETWEEN(B13621, 20, 29), ""Young"", ""Other""))"),"Other")</f>
        <v>Other</v>
      </c>
    </row>
    <row r="13622" hidden="1">
      <c r="A13622" s="40">
        <v>31884.0</v>
      </c>
      <c r="B13622" s="39">
        <f t="shared" si="1"/>
        <v>34</v>
      </c>
      <c r="C13622" s="39" t="str">
        <f>IFERROR(__xludf.DUMMYFUNCTION("IF(ISBETWEEN(B13622,60,69), ""Old"", IF(ISBETWEEN(B13622, 20, 29), ""Young"", ""Other""))"),"Other")</f>
        <v>Other</v>
      </c>
    </row>
    <row r="13623" hidden="1">
      <c r="A13623" s="40">
        <v>31885.0</v>
      </c>
      <c r="B13623" s="39">
        <f t="shared" si="1"/>
        <v>34</v>
      </c>
      <c r="C13623" s="39" t="str">
        <f>IFERROR(__xludf.DUMMYFUNCTION("IF(ISBETWEEN(B13623,60,69), ""Old"", IF(ISBETWEEN(B13623, 20, 29), ""Young"", ""Other""))"),"Other")</f>
        <v>Other</v>
      </c>
    </row>
    <row r="13624" hidden="1">
      <c r="A13624" s="40">
        <v>31886.0</v>
      </c>
      <c r="B13624" s="39">
        <f t="shared" si="1"/>
        <v>34</v>
      </c>
      <c r="C13624" s="39" t="str">
        <f>IFERROR(__xludf.DUMMYFUNCTION("IF(ISBETWEEN(B13624,60,69), ""Old"", IF(ISBETWEEN(B13624, 20, 29), ""Young"", ""Other""))"),"Other")</f>
        <v>Other</v>
      </c>
    </row>
    <row r="13625" hidden="1">
      <c r="A13625" s="40">
        <v>31887.0</v>
      </c>
      <c r="B13625" s="39">
        <f t="shared" si="1"/>
        <v>34</v>
      </c>
      <c r="C13625" s="39" t="str">
        <f>IFERROR(__xludf.DUMMYFUNCTION("IF(ISBETWEEN(B13625,60,69), ""Old"", IF(ISBETWEEN(B13625, 20, 29), ""Young"", ""Other""))"),"Other")</f>
        <v>Other</v>
      </c>
    </row>
    <row r="13626" hidden="1">
      <c r="A13626" s="40">
        <v>31888.0</v>
      </c>
      <c r="B13626" s="39">
        <f t="shared" si="1"/>
        <v>34</v>
      </c>
      <c r="C13626" s="39" t="str">
        <f>IFERROR(__xludf.DUMMYFUNCTION("IF(ISBETWEEN(B13626,60,69), ""Old"", IF(ISBETWEEN(B13626, 20, 29), ""Young"", ""Other""))"),"Other")</f>
        <v>Other</v>
      </c>
    </row>
    <row r="13627" hidden="1">
      <c r="A13627" s="40">
        <v>31889.0</v>
      </c>
      <c r="B13627" s="39">
        <f t="shared" si="1"/>
        <v>34</v>
      </c>
      <c r="C13627" s="39" t="str">
        <f>IFERROR(__xludf.DUMMYFUNCTION("IF(ISBETWEEN(B13627,60,69), ""Old"", IF(ISBETWEEN(B13627, 20, 29), ""Young"", ""Other""))"),"Other")</f>
        <v>Other</v>
      </c>
    </row>
    <row r="13628" hidden="1">
      <c r="A13628" s="40">
        <v>31890.0</v>
      </c>
      <c r="B13628" s="39">
        <f t="shared" si="1"/>
        <v>34</v>
      </c>
      <c r="C13628" s="39" t="str">
        <f>IFERROR(__xludf.DUMMYFUNCTION("IF(ISBETWEEN(B13628,60,69), ""Old"", IF(ISBETWEEN(B13628, 20, 29), ""Young"", ""Other""))"),"Other")</f>
        <v>Other</v>
      </c>
    </row>
    <row r="13629" hidden="1">
      <c r="A13629" s="40">
        <v>31891.0</v>
      </c>
      <c r="B13629" s="39">
        <f t="shared" si="1"/>
        <v>34</v>
      </c>
      <c r="C13629" s="39" t="str">
        <f>IFERROR(__xludf.DUMMYFUNCTION("IF(ISBETWEEN(B13629,60,69), ""Old"", IF(ISBETWEEN(B13629, 20, 29), ""Young"", ""Other""))"),"Other")</f>
        <v>Other</v>
      </c>
    </row>
    <row r="13630" hidden="1">
      <c r="A13630" s="40">
        <v>31892.0</v>
      </c>
      <c r="B13630" s="39">
        <f t="shared" si="1"/>
        <v>34</v>
      </c>
      <c r="C13630" s="39" t="str">
        <f>IFERROR(__xludf.DUMMYFUNCTION("IF(ISBETWEEN(B13630,60,69), ""Old"", IF(ISBETWEEN(B13630, 20, 29), ""Young"", ""Other""))"),"Other")</f>
        <v>Other</v>
      </c>
    </row>
    <row r="13631" hidden="1">
      <c r="A13631" s="40">
        <v>31893.0</v>
      </c>
      <c r="B13631" s="39">
        <f t="shared" si="1"/>
        <v>34</v>
      </c>
      <c r="C13631" s="39" t="str">
        <f>IFERROR(__xludf.DUMMYFUNCTION("IF(ISBETWEEN(B13631,60,69), ""Old"", IF(ISBETWEEN(B13631, 20, 29), ""Young"", ""Other""))"),"Other")</f>
        <v>Other</v>
      </c>
    </row>
    <row r="13632" hidden="1">
      <c r="A13632" s="40">
        <v>31894.0</v>
      </c>
      <c r="B13632" s="39">
        <f t="shared" si="1"/>
        <v>34</v>
      </c>
      <c r="C13632" s="39" t="str">
        <f>IFERROR(__xludf.DUMMYFUNCTION("IF(ISBETWEEN(B13632,60,69), ""Old"", IF(ISBETWEEN(B13632, 20, 29), ""Young"", ""Other""))"),"Other")</f>
        <v>Other</v>
      </c>
    </row>
    <row r="13633" hidden="1">
      <c r="A13633" s="40">
        <v>31895.0</v>
      </c>
      <c r="B13633" s="39">
        <f t="shared" si="1"/>
        <v>34</v>
      </c>
      <c r="C13633" s="39" t="str">
        <f>IFERROR(__xludf.DUMMYFUNCTION("IF(ISBETWEEN(B13633,60,69), ""Old"", IF(ISBETWEEN(B13633, 20, 29), ""Young"", ""Other""))"),"Other")</f>
        <v>Other</v>
      </c>
    </row>
    <row r="13634" hidden="1">
      <c r="A13634" s="40">
        <v>31896.0</v>
      </c>
      <c r="B13634" s="39">
        <f t="shared" si="1"/>
        <v>34</v>
      </c>
      <c r="C13634" s="39" t="str">
        <f>IFERROR(__xludf.DUMMYFUNCTION("IF(ISBETWEEN(B13634,60,69), ""Old"", IF(ISBETWEEN(B13634, 20, 29), ""Young"", ""Other""))"),"Other")</f>
        <v>Other</v>
      </c>
    </row>
    <row r="13635" hidden="1">
      <c r="A13635" s="40">
        <v>31897.0</v>
      </c>
      <c r="B13635" s="39">
        <f t="shared" si="1"/>
        <v>34</v>
      </c>
      <c r="C13635" s="39" t="str">
        <f>IFERROR(__xludf.DUMMYFUNCTION("IF(ISBETWEEN(B13635,60,69), ""Old"", IF(ISBETWEEN(B13635, 20, 29), ""Young"", ""Other""))"),"Other")</f>
        <v>Other</v>
      </c>
    </row>
    <row r="13636" hidden="1">
      <c r="A13636" s="40">
        <v>31898.0</v>
      </c>
      <c r="B13636" s="39">
        <f t="shared" si="1"/>
        <v>34</v>
      </c>
      <c r="C13636" s="39" t="str">
        <f>IFERROR(__xludf.DUMMYFUNCTION("IF(ISBETWEEN(B13636,60,69), ""Old"", IF(ISBETWEEN(B13636, 20, 29), ""Young"", ""Other""))"),"Other")</f>
        <v>Other</v>
      </c>
    </row>
    <row r="13637" hidden="1">
      <c r="A13637" s="40">
        <v>31899.0</v>
      </c>
      <c r="B13637" s="39">
        <f t="shared" si="1"/>
        <v>34</v>
      </c>
      <c r="C13637" s="39" t="str">
        <f>IFERROR(__xludf.DUMMYFUNCTION("IF(ISBETWEEN(B13637,60,69), ""Old"", IF(ISBETWEEN(B13637, 20, 29), ""Young"", ""Other""))"),"Other")</f>
        <v>Other</v>
      </c>
    </row>
    <row r="13638" hidden="1">
      <c r="A13638" s="40">
        <v>31900.0</v>
      </c>
      <c r="B13638" s="39">
        <f t="shared" si="1"/>
        <v>34</v>
      </c>
      <c r="C13638" s="39" t="str">
        <f>IFERROR(__xludf.DUMMYFUNCTION("IF(ISBETWEEN(B13638,60,69), ""Old"", IF(ISBETWEEN(B13638, 20, 29), ""Young"", ""Other""))"),"Other")</f>
        <v>Other</v>
      </c>
    </row>
    <row r="13639" hidden="1">
      <c r="A13639" s="40">
        <v>31901.0</v>
      </c>
      <c r="B13639" s="39">
        <f t="shared" si="1"/>
        <v>34</v>
      </c>
      <c r="C13639" s="39" t="str">
        <f>IFERROR(__xludf.DUMMYFUNCTION("IF(ISBETWEEN(B13639,60,69), ""Old"", IF(ISBETWEEN(B13639, 20, 29), ""Young"", ""Other""))"),"Other")</f>
        <v>Other</v>
      </c>
    </row>
    <row r="13640" hidden="1">
      <c r="A13640" s="40">
        <v>31902.0</v>
      </c>
      <c r="B13640" s="39">
        <f t="shared" si="1"/>
        <v>34</v>
      </c>
      <c r="C13640" s="39" t="str">
        <f>IFERROR(__xludf.DUMMYFUNCTION("IF(ISBETWEEN(B13640,60,69), ""Old"", IF(ISBETWEEN(B13640, 20, 29), ""Young"", ""Other""))"),"Other")</f>
        <v>Other</v>
      </c>
    </row>
    <row r="13641" hidden="1">
      <c r="A13641" s="40">
        <v>31903.0</v>
      </c>
      <c r="B13641" s="39">
        <f t="shared" si="1"/>
        <v>34</v>
      </c>
      <c r="C13641" s="39" t="str">
        <f>IFERROR(__xludf.DUMMYFUNCTION("IF(ISBETWEEN(B13641,60,69), ""Old"", IF(ISBETWEEN(B13641, 20, 29), ""Young"", ""Other""))"),"Other")</f>
        <v>Other</v>
      </c>
    </row>
    <row r="13642" hidden="1">
      <c r="A13642" s="40">
        <v>31904.0</v>
      </c>
      <c r="B13642" s="39">
        <f t="shared" si="1"/>
        <v>34</v>
      </c>
      <c r="C13642" s="39" t="str">
        <f>IFERROR(__xludf.DUMMYFUNCTION("IF(ISBETWEEN(B13642,60,69), ""Old"", IF(ISBETWEEN(B13642, 20, 29), ""Young"", ""Other""))"),"Other")</f>
        <v>Other</v>
      </c>
    </row>
    <row r="13643" hidden="1">
      <c r="A13643" s="40">
        <v>31905.0</v>
      </c>
      <c r="B13643" s="39">
        <f t="shared" si="1"/>
        <v>34</v>
      </c>
      <c r="C13643" s="39" t="str">
        <f>IFERROR(__xludf.DUMMYFUNCTION("IF(ISBETWEEN(B13643,60,69), ""Old"", IF(ISBETWEEN(B13643, 20, 29), ""Young"", ""Other""))"),"Other")</f>
        <v>Other</v>
      </c>
    </row>
    <row r="13644" hidden="1">
      <c r="A13644" s="40">
        <v>31906.0</v>
      </c>
      <c r="B13644" s="39">
        <f t="shared" si="1"/>
        <v>34</v>
      </c>
      <c r="C13644" s="39" t="str">
        <f>IFERROR(__xludf.DUMMYFUNCTION("IF(ISBETWEEN(B13644,60,69), ""Old"", IF(ISBETWEEN(B13644, 20, 29), ""Young"", ""Other""))"),"Other")</f>
        <v>Other</v>
      </c>
    </row>
    <row r="13645" hidden="1">
      <c r="A13645" s="40">
        <v>31907.0</v>
      </c>
      <c r="B13645" s="39">
        <f t="shared" si="1"/>
        <v>34</v>
      </c>
      <c r="C13645" s="39" t="str">
        <f>IFERROR(__xludf.DUMMYFUNCTION("IF(ISBETWEEN(B13645,60,69), ""Old"", IF(ISBETWEEN(B13645, 20, 29), ""Young"", ""Other""))"),"Other")</f>
        <v>Other</v>
      </c>
    </row>
    <row r="13646" hidden="1">
      <c r="A13646" s="40">
        <v>31908.0</v>
      </c>
      <c r="B13646" s="39">
        <f t="shared" si="1"/>
        <v>34</v>
      </c>
      <c r="C13646" s="39" t="str">
        <f>IFERROR(__xludf.DUMMYFUNCTION("IF(ISBETWEEN(B13646,60,69), ""Old"", IF(ISBETWEEN(B13646, 20, 29), ""Young"", ""Other""))"),"Other")</f>
        <v>Other</v>
      </c>
    </row>
    <row r="13647" hidden="1">
      <c r="A13647" s="40">
        <v>31909.0</v>
      </c>
      <c r="B13647" s="39">
        <f t="shared" si="1"/>
        <v>34</v>
      </c>
      <c r="C13647" s="39" t="str">
        <f>IFERROR(__xludf.DUMMYFUNCTION("IF(ISBETWEEN(B13647,60,69), ""Old"", IF(ISBETWEEN(B13647, 20, 29), ""Young"", ""Other""))"),"Other")</f>
        <v>Other</v>
      </c>
    </row>
    <row r="13648" hidden="1">
      <c r="A13648" s="40">
        <v>31910.0</v>
      </c>
      <c r="B13648" s="39">
        <f t="shared" si="1"/>
        <v>34</v>
      </c>
      <c r="C13648" s="39" t="str">
        <f>IFERROR(__xludf.DUMMYFUNCTION("IF(ISBETWEEN(B13648,60,69), ""Old"", IF(ISBETWEEN(B13648, 20, 29), ""Young"", ""Other""))"),"Other")</f>
        <v>Other</v>
      </c>
    </row>
    <row r="13649" hidden="1">
      <c r="A13649" s="40">
        <v>31911.0</v>
      </c>
      <c r="B13649" s="39">
        <f t="shared" si="1"/>
        <v>34</v>
      </c>
      <c r="C13649" s="39" t="str">
        <f>IFERROR(__xludf.DUMMYFUNCTION("IF(ISBETWEEN(B13649,60,69), ""Old"", IF(ISBETWEEN(B13649, 20, 29), ""Young"", ""Other""))"),"Other")</f>
        <v>Other</v>
      </c>
    </row>
    <row r="13650" hidden="1">
      <c r="A13650" s="40">
        <v>31912.0</v>
      </c>
      <c r="B13650" s="39">
        <f t="shared" si="1"/>
        <v>34</v>
      </c>
      <c r="C13650" s="39" t="str">
        <f>IFERROR(__xludf.DUMMYFUNCTION("IF(ISBETWEEN(B13650,60,69), ""Old"", IF(ISBETWEEN(B13650, 20, 29), ""Young"", ""Other""))"),"Other")</f>
        <v>Other</v>
      </c>
    </row>
    <row r="13651" hidden="1">
      <c r="A13651" s="40">
        <v>31913.0</v>
      </c>
      <c r="B13651" s="39">
        <f t="shared" si="1"/>
        <v>34</v>
      </c>
      <c r="C13651" s="39" t="str">
        <f>IFERROR(__xludf.DUMMYFUNCTION("IF(ISBETWEEN(B13651,60,69), ""Old"", IF(ISBETWEEN(B13651, 20, 29), ""Young"", ""Other""))"),"Other")</f>
        <v>Other</v>
      </c>
    </row>
    <row r="13652" hidden="1">
      <c r="A13652" s="40">
        <v>31914.0</v>
      </c>
      <c r="B13652" s="39">
        <f t="shared" si="1"/>
        <v>34</v>
      </c>
      <c r="C13652" s="39" t="str">
        <f>IFERROR(__xludf.DUMMYFUNCTION("IF(ISBETWEEN(B13652,60,69), ""Old"", IF(ISBETWEEN(B13652, 20, 29), ""Young"", ""Other""))"),"Other")</f>
        <v>Other</v>
      </c>
    </row>
    <row r="13653" hidden="1">
      <c r="A13653" s="40">
        <v>31915.0</v>
      </c>
      <c r="B13653" s="39">
        <f t="shared" si="1"/>
        <v>34</v>
      </c>
      <c r="C13653" s="39" t="str">
        <f>IFERROR(__xludf.DUMMYFUNCTION("IF(ISBETWEEN(B13653,60,69), ""Old"", IF(ISBETWEEN(B13653, 20, 29), ""Young"", ""Other""))"),"Other")</f>
        <v>Other</v>
      </c>
    </row>
    <row r="13654" hidden="1">
      <c r="A13654" s="40">
        <v>31916.0</v>
      </c>
      <c r="B13654" s="39">
        <f t="shared" si="1"/>
        <v>34</v>
      </c>
      <c r="C13654" s="39" t="str">
        <f>IFERROR(__xludf.DUMMYFUNCTION("IF(ISBETWEEN(B13654,60,69), ""Old"", IF(ISBETWEEN(B13654, 20, 29), ""Young"", ""Other""))"),"Other")</f>
        <v>Other</v>
      </c>
    </row>
    <row r="13655" hidden="1">
      <c r="A13655" s="40">
        <v>31917.0</v>
      </c>
      <c r="B13655" s="39">
        <f t="shared" si="1"/>
        <v>34</v>
      </c>
      <c r="C13655" s="39" t="str">
        <f>IFERROR(__xludf.DUMMYFUNCTION("IF(ISBETWEEN(B13655,60,69), ""Old"", IF(ISBETWEEN(B13655, 20, 29), ""Young"", ""Other""))"),"Other")</f>
        <v>Other</v>
      </c>
    </row>
    <row r="13656" hidden="1">
      <c r="A13656" s="40">
        <v>31918.0</v>
      </c>
      <c r="B13656" s="39">
        <f t="shared" si="1"/>
        <v>34</v>
      </c>
      <c r="C13656" s="39" t="str">
        <f>IFERROR(__xludf.DUMMYFUNCTION("IF(ISBETWEEN(B13656,60,69), ""Old"", IF(ISBETWEEN(B13656, 20, 29), ""Young"", ""Other""))"),"Other")</f>
        <v>Other</v>
      </c>
    </row>
    <row r="13657" hidden="1">
      <c r="A13657" s="40">
        <v>31919.0</v>
      </c>
      <c r="B13657" s="39">
        <f t="shared" si="1"/>
        <v>34</v>
      </c>
      <c r="C13657" s="39" t="str">
        <f>IFERROR(__xludf.DUMMYFUNCTION("IF(ISBETWEEN(B13657,60,69), ""Old"", IF(ISBETWEEN(B13657, 20, 29), ""Young"", ""Other""))"),"Other")</f>
        <v>Other</v>
      </c>
    </row>
    <row r="13658" hidden="1">
      <c r="A13658" s="40">
        <v>31920.0</v>
      </c>
      <c r="B13658" s="39">
        <f t="shared" si="1"/>
        <v>34</v>
      </c>
      <c r="C13658" s="39" t="str">
        <f>IFERROR(__xludf.DUMMYFUNCTION("IF(ISBETWEEN(B13658,60,69), ""Old"", IF(ISBETWEEN(B13658, 20, 29), ""Young"", ""Other""))"),"Other")</f>
        <v>Other</v>
      </c>
    </row>
    <row r="13659" hidden="1">
      <c r="A13659" s="40">
        <v>31921.0</v>
      </c>
      <c r="B13659" s="39">
        <f t="shared" si="1"/>
        <v>34</v>
      </c>
      <c r="C13659" s="39" t="str">
        <f>IFERROR(__xludf.DUMMYFUNCTION("IF(ISBETWEEN(B13659,60,69), ""Old"", IF(ISBETWEEN(B13659, 20, 29), ""Young"", ""Other""))"),"Other")</f>
        <v>Other</v>
      </c>
    </row>
    <row r="13660" hidden="1">
      <c r="A13660" s="40">
        <v>31922.0</v>
      </c>
      <c r="B13660" s="39">
        <f t="shared" si="1"/>
        <v>34</v>
      </c>
      <c r="C13660" s="39" t="str">
        <f>IFERROR(__xludf.DUMMYFUNCTION("IF(ISBETWEEN(B13660,60,69), ""Old"", IF(ISBETWEEN(B13660, 20, 29), ""Young"", ""Other""))"),"Other")</f>
        <v>Other</v>
      </c>
    </row>
    <row r="13661" hidden="1">
      <c r="A13661" s="40">
        <v>31923.0</v>
      </c>
      <c r="B13661" s="39">
        <f t="shared" si="1"/>
        <v>34</v>
      </c>
      <c r="C13661" s="39" t="str">
        <f>IFERROR(__xludf.DUMMYFUNCTION("IF(ISBETWEEN(B13661,60,69), ""Old"", IF(ISBETWEEN(B13661, 20, 29), ""Young"", ""Other""))"),"Other")</f>
        <v>Other</v>
      </c>
    </row>
    <row r="13662" hidden="1">
      <c r="A13662" s="40">
        <v>31924.0</v>
      </c>
      <c r="B13662" s="39">
        <f t="shared" si="1"/>
        <v>34</v>
      </c>
      <c r="C13662" s="39" t="str">
        <f>IFERROR(__xludf.DUMMYFUNCTION("IF(ISBETWEEN(B13662,60,69), ""Old"", IF(ISBETWEEN(B13662, 20, 29), ""Young"", ""Other""))"),"Other")</f>
        <v>Other</v>
      </c>
    </row>
    <row r="13663" hidden="1">
      <c r="A13663" s="40">
        <v>31925.0</v>
      </c>
      <c r="B13663" s="39">
        <f t="shared" si="1"/>
        <v>34</v>
      </c>
      <c r="C13663" s="39" t="str">
        <f>IFERROR(__xludf.DUMMYFUNCTION("IF(ISBETWEEN(B13663,60,69), ""Old"", IF(ISBETWEEN(B13663, 20, 29), ""Young"", ""Other""))"),"Other")</f>
        <v>Other</v>
      </c>
    </row>
    <row r="13664" hidden="1">
      <c r="A13664" s="40">
        <v>31926.0</v>
      </c>
      <c r="B13664" s="39">
        <f t="shared" si="1"/>
        <v>34</v>
      </c>
      <c r="C13664" s="39" t="str">
        <f>IFERROR(__xludf.DUMMYFUNCTION("IF(ISBETWEEN(B13664,60,69), ""Old"", IF(ISBETWEEN(B13664, 20, 29), ""Young"", ""Other""))"),"Other")</f>
        <v>Other</v>
      </c>
    </row>
    <row r="13665" hidden="1">
      <c r="A13665" s="40">
        <v>31927.0</v>
      </c>
      <c r="B13665" s="39">
        <f t="shared" si="1"/>
        <v>34</v>
      </c>
      <c r="C13665" s="39" t="str">
        <f>IFERROR(__xludf.DUMMYFUNCTION("IF(ISBETWEEN(B13665,60,69), ""Old"", IF(ISBETWEEN(B13665, 20, 29), ""Young"", ""Other""))"),"Other")</f>
        <v>Other</v>
      </c>
    </row>
    <row r="13666" hidden="1">
      <c r="A13666" s="40">
        <v>31928.0</v>
      </c>
      <c r="B13666" s="39">
        <f t="shared" si="1"/>
        <v>34</v>
      </c>
      <c r="C13666" s="39" t="str">
        <f>IFERROR(__xludf.DUMMYFUNCTION("IF(ISBETWEEN(B13666,60,69), ""Old"", IF(ISBETWEEN(B13666, 20, 29), ""Young"", ""Other""))"),"Other")</f>
        <v>Other</v>
      </c>
    </row>
    <row r="13667" hidden="1">
      <c r="A13667" s="40">
        <v>31929.0</v>
      </c>
      <c r="B13667" s="39">
        <f t="shared" si="1"/>
        <v>34</v>
      </c>
      <c r="C13667" s="39" t="str">
        <f>IFERROR(__xludf.DUMMYFUNCTION("IF(ISBETWEEN(B13667,60,69), ""Old"", IF(ISBETWEEN(B13667, 20, 29), ""Young"", ""Other""))"),"Other")</f>
        <v>Other</v>
      </c>
    </row>
    <row r="13668" hidden="1">
      <c r="A13668" s="40">
        <v>31930.0</v>
      </c>
      <c r="B13668" s="39">
        <f t="shared" si="1"/>
        <v>34</v>
      </c>
      <c r="C13668" s="39" t="str">
        <f>IFERROR(__xludf.DUMMYFUNCTION("IF(ISBETWEEN(B13668,60,69), ""Old"", IF(ISBETWEEN(B13668, 20, 29), ""Young"", ""Other""))"),"Other")</f>
        <v>Other</v>
      </c>
    </row>
    <row r="13669" hidden="1">
      <c r="A13669" s="40">
        <v>31931.0</v>
      </c>
      <c r="B13669" s="39">
        <f t="shared" si="1"/>
        <v>34</v>
      </c>
      <c r="C13669" s="39" t="str">
        <f>IFERROR(__xludf.DUMMYFUNCTION("IF(ISBETWEEN(B13669,60,69), ""Old"", IF(ISBETWEEN(B13669, 20, 29), ""Young"", ""Other""))"),"Other")</f>
        <v>Other</v>
      </c>
    </row>
    <row r="13670" hidden="1">
      <c r="A13670" s="40">
        <v>31932.0</v>
      </c>
      <c r="B13670" s="39">
        <f t="shared" si="1"/>
        <v>34</v>
      </c>
      <c r="C13670" s="39" t="str">
        <f>IFERROR(__xludf.DUMMYFUNCTION("IF(ISBETWEEN(B13670,60,69), ""Old"", IF(ISBETWEEN(B13670, 20, 29), ""Young"", ""Other""))"),"Other")</f>
        <v>Other</v>
      </c>
    </row>
    <row r="13671" hidden="1">
      <c r="A13671" s="40">
        <v>31933.0</v>
      </c>
      <c r="B13671" s="39">
        <f t="shared" si="1"/>
        <v>34</v>
      </c>
      <c r="C13671" s="39" t="str">
        <f>IFERROR(__xludf.DUMMYFUNCTION("IF(ISBETWEEN(B13671,60,69), ""Old"", IF(ISBETWEEN(B13671, 20, 29), ""Young"", ""Other""))"),"Other")</f>
        <v>Other</v>
      </c>
    </row>
    <row r="13672" hidden="1">
      <c r="A13672" s="40">
        <v>31934.0</v>
      </c>
      <c r="B13672" s="39">
        <f t="shared" si="1"/>
        <v>34</v>
      </c>
      <c r="C13672" s="39" t="str">
        <f>IFERROR(__xludf.DUMMYFUNCTION("IF(ISBETWEEN(B13672,60,69), ""Old"", IF(ISBETWEEN(B13672, 20, 29), ""Young"", ""Other""))"),"Other")</f>
        <v>Other</v>
      </c>
    </row>
    <row r="13673" hidden="1">
      <c r="A13673" s="40">
        <v>31935.0</v>
      </c>
      <c r="B13673" s="39">
        <f t="shared" si="1"/>
        <v>34</v>
      </c>
      <c r="C13673" s="39" t="str">
        <f>IFERROR(__xludf.DUMMYFUNCTION("IF(ISBETWEEN(B13673,60,69), ""Old"", IF(ISBETWEEN(B13673, 20, 29), ""Young"", ""Other""))"),"Other")</f>
        <v>Other</v>
      </c>
    </row>
    <row r="13674" hidden="1">
      <c r="A13674" s="40">
        <v>31936.0</v>
      </c>
      <c r="B13674" s="39">
        <f t="shared" si="1"/>
        <v>34</v>
      </c>
      <c r="C13674" s="39" t="str">
        <f>IFERROR(__xludf.DUMMYFUNCTION("IF(ISBETWEEN(B13674,60,69), ""Old"", IF(ISBETWEEN(B13674, 20, 29), ""Young"", ""Other""))"),"Other")</f>
        <v>Other</v>
      </c>
    </row>
    <row r="13675" hidden="1">
      <c r="A13675" s="40">
        <v>31937.0</v>
      </c>
      <c r="B13675" s="39">
        <f t="shared" si="1"/>
        <v>34</v>
      </c>
      <c r="C13675" s="39" t="str">
        <f>IFERROR(__xludf.DUMMYFUNCTION("IF(ISBETWEEN(B13675,60,69), ""Old"", IF(ISBETWEEN(B13675, 20, 29), ""Young"", ""Other""))"),"Other")</f>
        <v>Other</v>
      </c>
    </row>
    <row r="13676" hidden="1">
      <c r="A13676" s="40">
        <v>31938.0</v>
      </c>
      <c r="B13676" s="39">
        <f t="shared" si="1"/>
        <v>34</v>
      </c>
      <c r="C13676" s="39" t="str">
        <f>IFERROR(__xludf.DUMMYFUNCTION("IF(ISBETWEEN(B13676,60,69), ""Old"", IF(ISBETWEEN(B13676, 20, 29), ""Young"", ""Other""))"),"Other")</f>
        <v>Other</v>
      </c>
    </row>
    <row r="13677" hidden="1">
      <c r="A13677" s="40">
        <v>31939.0</v>
      </c>
      <c r="B13677" s="39">
        <f t="shared" si="1"/>
        <v>34</v>
      </c>
      <c r="C13677" s="39" t="str">
        <f>IFERROR(__xludf.DUMMYFUNCTION("IF(ISBETWEEN(B13677,60,69), ""Old"", IF(ISBETWEEN(B13677, 20, 29), ""Young"", ""Other""))"),"Other")</f>
        <v>Other</v>
      </c>
    </row>
    <row r="13678" hidden="1">
      <c r="A13678" s="40">
        <v>31940.0</v>
      </c>
      <c r="B13678" s="39">
        <f t="shared" si="1"/>
        <v>34</v>
      </c>
      <c r="C13678" s="39" t="str">
        <f>IFERROR(__xludf.DUMMYFUNCTION("IF(ISBETWEEN(B13678,60,69), ""Old"", IF(ISBETWEEN(B13678, 20, 29), ""Young"", ""Other""))"),"Other")</f>
        <v>Other</v>
      </c>
    </row>
    <row r="13679" hidden="1">
      <c r="A13679" s="40">
        <v>31941.0</v>
      </c>
      <c r="B13679" s="39">
        <f t="shared" si="1"/>
        <v>34</v>
      </c>
      <c r="C13679" s="39" t="str">
        <f>IFERROR(__xludf.DUMMYFUNCTION("IF(ISBETWEEN(B13679,60,69), ""Old"", IF(ISBETWEEN(B13679, 20, 29), ""Young"", ""Other""))"),"Other")</f>
        <v>Other</v>
      </c>
    </row>
    <row r="13680" hidden="1">
      <c r="A13680" s="40">
        <v>31942.0</v>
      </c>
      <c r="B13680" s="39">
        <f t="shared" si="1"/>
        <v>34</v>
      </c>
      <c r="C13680" s="39" t="str">
        <f>IFERROR(__xludf.DUMMYFUNCTION("IF(ISBETWEEN(B13680,60,69), ""Old"", IF(ISBETWEEN(B13680, 20, 29), ""Young"", ""Other""))"),"Other")</f>
        <v>Other</v>
      </c>
    </row>
    <row r="13681" hidden="1">
      <c r="A13681" s="40">
        <v>31943.0</v>
      </c>
      <c r="B13681" s="39">
        <f t="shared" si="1"/>
        <v>34</v>
      </c>
      <c r="C13681" s="39" t="str">
        <f>IFERROR(__xludf.DUMMYFUNCTION("IF(ISBETWEEN(B13681,60,69), ""Old"", IF(ISBETWEEN(B13681, 20, 29), ""Young"", ""Other""))"),"Other")</f>
        <v>Other</v>
      </c>
    </row>
    <row r="13682" hidden="1">
      <c r="A13682" s="40">
        <v>31944.0</v>
      </c>
      <c r="B13682" s="39">
        <f t="shared" si="1"/>
        <v>34</v>
      </c>
      <c r="C13682" s="39" t="str">
        <f>IFERROR(__xludf.DUMMYFUNCTION("IF(ISBETWEEN(B13682,60,69), ""Old"", IF(ISBETWEEN(B13682, 20, 29), ""Young"", ""Other""))"),"Other")</f>
        <v>Other</v>
      </c>
    </row>
    <row r="13683" hidden="1">
      <c r="A13683" s="40">
        <v>31945.0</v>
      </c>
      <c r="B13683" s="39">
        <f t="shared" si="1"/>
        <v>34</v>
      </c>
      <c r="C13683" s="39" t="str">
        <f>IFERROR(__xludf.DUMMYFUNCTION("IF(ISBETWEEN(B13683,60,69), ""Old"", IF(ISBETWEEN(B13683, 20, 29), ""Young"", ""Other""))"),"Other")</f>
        <v>Other</v>
      </c>
    </row>
    <row r="13684" hidden="1">
      <c r="A13684" s="40">
        <v>31946.0</v>
      </c>
      <c r="B13684" s="39">
        <f t="shared" si="1"/>
        <v>34</v>
      </c>
      <c r="C13684" s="39" t="str">
        <f>IFERROR(__xludf.DUMMYFUNCTION("IF(ISBETWEEN(B13684,60,69), ""Old"", IF(ISBETWEEN(B13684, 20, 29), ""Young"", ""Other""))"),"Other")</f>
        <v>Other</v>
      </c>
    </row>
    <row r="13685" hidden="1">
      <c r="A13685" s="40">
        <v>31947.0</v>
      </c>
      <c r="B13685" s="39">
        <f t="shared" si="1"/>
        <v>34</v>
      </c>
      <c r="C13685" s="39" t="str">
        <f>IFERROR(__xludf.DUMMYFUNCTION("IF(ISBETWEEN(B13685,60,69), ""Old"", IF(ISBETWEEN(B13685, 20, 29), ""Young"", ""Other""))"),"Other")</f>
        <v>Other</v>
      </c>
    </row>
    <row r="13686" hidden="1">
      <c r="A13686" s="40">
        <v>31948.0</v>
      </c>
      <c r="B13686" s="39">
        <f t="shared" si="1"/>
        <v>34</v>
      </c>
      <c r="C13686" s="39" t="str">
        <f>IFERROR(__xludf.DUMMYFUNCTION("IF(ISBETWEEN(B13686,60,69), ""Old"", IF(ISBETWEEN(B13686, 20, 29), ""Young"", ""Other""))"),"Other")</f>
        <v>Other</v>
      </c>
    </row>
    <row r="13687" hidden="1">
      <c r="A13687" s="40">
        <v>31949.0</v>
      </c>
      <c r="B13687" s="39">
        <f t="shared" si="1"/>
        <v>34</v>
      </c>
      <c r="C13687" s="39" t="str">
        <f>IFERROR(__xludf.DUMMYFUNCTION("IF(ISBETWEEN(B13687,60,69), ""Old"", IF(ISBETWEEN(B13687, 20, 29), ""Young"", ""Other""))"),"Other")</f>
        <v>Other</v>
      </c>
    </row>
    <row r="13688" hidden="1">
      <c r="A13688" s="40">
        <v>31950.0</v>
      </c>
      <c r="B13688" s="39">
        <f t="shared" si="1"/>
        <v>34</v>
      </c>
      <c r="C13688" s="39" t="str">
        <f>IFERROR(__xludf.DUMMYFUNCTION("IF(ISBETWEEN(B13688,60,69), ""Old"", IF(ISBETWEEN(B13688, 20, 29), ""Young"", ""Other""))"),"Other")</f>
        <v>Other</v>
      </c>
    </row>
    <row r="13689" hidden="1">
      <c r="A13689" s="40">
        <v>31951.0</v>
      </c>
      <c r="B13689" s="39">
        <f t="shared" si="1"/>
        <v>34</v>
      </c>
      <c r="C13689" s="39" t="str">
        <f>IFERROR(__xludf.DUMMYFUNCTION("IF(ISBETWEEN(B13689,60,69), ""Old"", IF(ISBETWEEN(B13689, 20, 29), ""Young"", ""Other""))"),"Other")</f>
        <v>Other</v>
      </c>
    </row>
    <row r="13690" hidden="1">
      <c r="A13690" s="40">
        <v>31952.0</v>
      </c>
      <c r="B13690" s="39">
        <f t="shared" si="1"/>
        <v>34</v>
      </c>
      <c r="C13690" s="39" t="str">
        <f>IFERROR(__xludf.DUMMYFUNCTION("IF(ISBETWEEN(B13690,60,69), ""Old"", IF(ISBETWEEN(B13690, 20, 29), ""Young"", ""Other""))"),"Other")</f>
        <v>Other</v>
      </c>
    </row>
    <row r="13691" hidden="1">
      <c r="A13691" s="40">
        <v>31953.0</v>
      </c>
      <c r="B13691" s="39">
        <f t="shared" si="1"/>
        <v>34</v>
      </c>
      <c r="C13691" s="39" t="str">
        <f>IFERROR(__xludf.DUMMYFUNCTION("IF(ISBETWEEN(B13691,60,69), ""Old"", IF(ISBETWEEN(B13691, 20, 29), ""Young"", ""Other""))"),"Other")</f>
        <v>Other</v>
      </c>
    </row>
    <row r="13692" hidden="1">
      <c r="A13692" s="40">
        <v>31954.0</v>
      </c>
      <c r="B13692" s="39">
        <f t="shared" si="1"/>
        <v>34</v>
      </c>
      <c r="C13692" s="39" t="str">
        <f>IFERROR(__xludf.DUMMYFUNCTION("IF(ISBETWEEN(B13692,60,69), ""Old"", IF(ISBETWEEN(B13692, 20, 29), ""Young"", ""Other""))"),"Other")</f>
        <v>Other</v>
      </c>
    </row>
    <row r="13693" hidden="1">
      <c r="A13693" s="40">
        <v>31955.0</v>
      </c>
      <c r="B13693" s="39">
        <f t="shared" si="1"/>
        <v>34</v>
      </c>
      <c r="C13693" s="39" t="str">
        <f>IFERROR(__xludf.DUMMYFUNCTION("IF(ISBETWEEN(B13693,60,69), ""Old"", IF(ISBETWEEN(B13693, 20, 29), ""Young"", ""Other""))"),"Other")</f>
        <v>Other</v>
      </c>
    </row>
    <row r="13694" hidden="1">
      <c r="A13694" s="40">
        <v>31956.0</v>
      </c>
      <c r="B13694" s="39">
        <f t="shared" si="1"/>
        <v>34</v>
      </c>
      <c r="C13694" s="39" t="str">
        <f>IFERROR(__xludf.DUMMYFUNCTION("IF(ISBETWEEN(B13694,60,69), ""Old"", IF(ISBETWEEN(B13694, 20, 29), ""Young"", ""Other""))"),"Other")</f>
        <v>Other</v>
      </c>
    </row>
    <row r="13695" hidden="1">
      <c r="A13695" s="40">
        <v>31957.0</v>
      </c>
      <c r="B13695" s="39">
        <f t="shared" si="1"/>
        <v>34</v>
      </c>
      <c r="C13695" s="39" t="str">
        <f>IFERROR(__xludf.DUMMYFUNCTION("IF(ISBETWEEN(B13695,60,69), ""Old"", IF(ISBETWEEN(B13695, 20, 29), ""Young"", ""Other""))"),"Other")</f>
        <v>Other</v>
      </c>
    </row>
    <row r="13696" hidden="1">
      <c r="A13696" s="40">
        <v>31958.0</v>
      </c>
      <c r="B13696" s="39">
        <f t="shared" si="1"/>
        <v>34</v>
      </c>
      <c r="C13696" s="39" t="str">
        <f>IFERROR(__xludf.DUMMYFUNCTION("IF(ISBETWEEN(B13696,60,69), ""Old"", IF(ISBETWEEN(B13696, 20, 29), ""Young"", ""Other""))"),"Other")</f>
        <v>Other</v>
      </c>
    </row>
    <row r="13697" hidden="1">
      <c r="A13697" s="40">
        <v>31959.0</v>
      </c>
      <c r="B13697" s="39">
        <f t="shared" si="1"/>
        <v>34</v>
      </c>
      <c r="C13697" s="39" t="str">
        <f>IFERROR(__xludf.DUMMYFUNCTION("IF(ISBETWEEN(B13697,60,69), ""Old"", IF(ISBETWEEN(B13697, 20, 29), ""Young"", ""Other""))"),"Other")</f>
        <v>Other</v>
      </c>
    </row>
    <row r="13698" hidden="1">
      <c r="A13698" s="40">
        <v>31960.0</v>
      </c>
      <c r="B13698" s="39">
        <f t="shared" si="1"/>
        <v>34</v>
      </c>
      <c r="C13698" s="39" t="str">
        <f>IFERROR(__xludf.DUMMYFUNCTION("IF(ISBETWEEN(B13698,60,69), ""Old"", IF(ISBETWEEN(B13698, 20, 29), ""Young"", ""Other""))"),"Other")</f>
        <v>Other</v>
      </c>
    </row>
    <row r="13699" hidden="1">
      <c r="A13699" s="40">
        <v>31961.0</v>
      </c>
      <c r="B13699" s="39">
        <f t="shared" si="1"/>
        <v>34</v>
      </c>
      <c r="C13699" s="39" t="str">
        <f>IFERROR(__xludf.DUMMYFUNCTION("IF(ISBETWEEN(B13699,60,69), ""Old"", IF(ISBETWEEN(B13699, 20, 29), ""Young"", ""Other""))"),"Other")</f>
        <v>Other</v>
      </c>
    </row>
    <row r="13700" hidden="1">
      <c r="A13700" s="40">
        <v>31962.0</v>
      </c>
      <c r="B13700" s="39">
        <f t="shared" si="1"/>
        <v>34</v>
      </c>
      <c r="C13700" s="39" t="str">
        <f>IFERROR(__xludf.DUMMYFUNCTION("IF(ISBETWEEN(B13700,60,69), ""Old"", IF(ISBETWEEN(B13700, 20, 29), ""Young"", ""Other""))"),"Other")</f>
        <v>Other</v>
      </c>
    </row>
    <row r="13701" hidden="1">
      <c r="A13701" s="40">
        <v>31963.0</v>
      </c>
      <c r="B13701" s="39">
        <f t="shared" si="1"/>
        <v>34</v>
      </c>
      <c r="C13701" s="39" t="str">
        <f>IFERROR(__xludf.DUMMYFUNCTION("IF(ISBETWEEN(B13701,60,69), ""Old"", IF(ISBETWEEN(B13701, 20, 29), ""Young"", ""Other""))"),"Other")</f>
        <v>Other</v>
      </c>
    </row>
    <row r="13702" hidden="1">
      <c r="A13702" s="40">
        <v>31964.0</v>
      </c>
      <c r="B13702" s="39">
        <f t="shared" si="1"/>
        <v>34</v>
      </c>
      <c r="C13702" s="39" t="str">
        <f>IFERROR(__xludf.DUMMYFUNCTION("IF(ISBETWEEN(B13702,60,69), ""Old"", IF(ISBETWEEN(B13702, 20, 29), ""Young"", ""Other""))"),"Other")</f>
        <v>Other</v>
      </c>
    </row>
    <row r="13703" hidden="1">
      <c r="A13703" s="40">
        <v>31965.0</v>
      </c>
      <c r="B13703" s="39">
        <f t="shared" si="1"/>
        <v>34</v>
      </c>
      <c r="C13703" s="39" t="str">
        <f>IFERROR(__xludf.DUMMYFUNCTION("IF(ISBETWEEN(B13703,60,69), ""Old"", IF(ISBETWEEN(B13703, 20, 29), ""Young"", ""Other""))"),"Other")</f>
        <v>Other</v>
      </c>
    </row>
    <row r="13704" hidden="1">
      <c r="A13704" s="40">
        <v>31966.0</v>
      </c>
      <c r="B13704" s="39">
        <f t="shared" si="1"/>
        <v>34</v>
      </c>
      <c r="C13704" s="39" t="str">
        <f>IFERROR(__xludf.DUMMYFUNCTION("IF(ISBETWEEN(B13704,60,69), ""Old"", IF(ISBETWEEN(B13704, 20, 29), ""Young"", ""Other""))"),"Other")</f>
        <v>Other</v>
      </c>
    </row>
    <row r="13705" hidden="1">
      <c r="A13705" s="40">
        <v>31967.0</v>
      </c>
      <c r="B13705" s="39">
        <f t="shared" si="1"/>
        <v>34</v>
      </c>
      <c r="C13705" s="39" t="str">
        <f>IFERROR(__xludf.DUMMYFUNCTION("IF(ISBETWEEN(B13705,60,69), ""Old"", IF(ISBETWEEN(B13705, 20, 29), ""Young"", ""Other""))"),"Other")</f>
        <v>Other</v>
      </c>
    </row>
    <row r="13706" hidden="1">
      <c r="A13706" s="40">
        <v>31968.0</v>
      </c>
      <c r="B13706" s="39">
        <f t="shared" si="1"/>
        <v>34</v>
      </c>
      <c r="C13706" s="39" t="str">
        <f>IFERROR(__xludf.DUMMYFUNCTION("IF(ISBETWEEN(B13706,60,69), ""Old"", IF(ISBETWEEN(B13706, 20, 29), ""Young"", ""Other""))"),"Other")</f>
        <v>Other</v>
      </c>
    </row>
    <row r="13707" hidden="1">
      <c r="A13707" s="40">
        <v>31969.0</v>
      </c>
      <c r="B13707" s="39">
        <f t="shared" si="1"/>
        <v>34</v>
      </c>
      <c r="C13707" s="39" t="str">
        <f>IFERROR(__xludf.DUMMYFUNCTION("IF(ISBETWEEN(B13707,60,69), ""Old"", IF(ISBETWEEN(B13707, 20, 29), ""Young"", ""Other""))"),"Other")</f>
        <v>Other</v>
      </c>
    </row>
    <row r="13708" hidden="1">
      <c r="A13708" s="40">
        <v>31970.0</v>
      </c>
      <c r="B13708" s="39">
        <f t="shared" si="1"/>
        <v>34</v>
      </c>
      <c r="C13708" s="39" t="str">
        <f>IFERROR(__xludf.DUMMYFUNCTION("IF(ISBETWEEN(B13708,60,69), ""Old"", IF(ISBETWEEN(B13708, 20, 29), ""Young"", ""Other""))"),"Other")</f>
        <v>Other</v>
      </c>
    </row>
    <row r="13709" hidden="1">
      <c r="A13709" s="40">
        <v>31971.0</v>
      </c>
      <c r="B13709" s="39">
        <f t="shared" si="1"/>
        <v>34</v>
      </c>
      <c r="C13709" s="39" t="str">
        <f>IFERROR(__xludf.DUMMYFUNCTION("IF(ISBETWEEN(B13709,60,69), ""Old"", IF(ISBETWEEN(B13709, 20, 29), ""Young"", ""Other""))"),"Other")</f>
        <v>Other</v>
      </c>
    </row>
    <row r="13710" hidden="1">
      <c r="A13710" s="40">
        <v>31972.0</v>
      </c>
      <c r="B13710" s="39">
        <f t="shared" si="1"/>
        <v>34</v>
      </c>
      <c r="C13710" s="39" t="str">
        <f>IFERROR(__xludf.DUMMYFUNCTION("IF(ISBETWEEN(B13710,60,69), ""Old"", IF(ISBETWEEN(B13710, 20, 29), ""Young"", ""Other""))"),"Other")</f>
        <v>Other</v>
      </c>
    </row>
    <row r="13711" hidden="1">
      <c r="A13711" s="40">
        <v>31973.0</v>
      </c>
      <c r="B13711" s="39">
        <f t="shared" si="1"/>
        <v>34</v>
      </c>
      <c r="C13711" s="39" t="str">
        <f>IFERROR(__xludf.DUMMYFUNCTION("IF(ISBETWEEN(B13711,60,69), ""Old"", IF(ISBETWEEN(B13711, 20, 29), ""Young"", ""Other""))"),"Other")</f>
        <v>Other</v>
      </c>
    </row>
    <row r="13712" hidden="1">
      <c r="A13712" s="40">
        <v>31974.0</v>
      </c>
      <c r="B13712" s="39">
        <f t="shared" si="1"/>
        <v>34</v>
      </c>
      <c r="C13712" s="39" t="str">
        <f>IFERROR(__xludf.DUMMYFUNCTION("IF(ISBETWEEN(B13712,60,69), ""Old"", IF(ISBETWEEN(B13712, 20, 29), ""Young"", ""Other""))"),"Other")</f>
        <v>Other</v>
      </c>
    </row>
    <row r="13713" hidden="1">
      <c r="A13713" s="40">
        <v>31975.0</v>
      </c>
      <c r="B13713" s="39">
        <f t="shared" si="1"/>
        <v>34</v>
      </c>
      <c r="C13713" s="39" t="str">
        <f>IFERROR(__xludf.DUMMYFUNCTION("IF(ISBETWEEN(B13713,60,69), ""Old"", IF(ISBETWEEN(B13713, 20, 29), ""Young"", ""Other""))"),"Other")</f>
        <v>Other</v>
      </c>
    </row>
    <row r="13714" hidden="1">
      <c r="A13714" s="40">
        <v>31976.0</v>
      </c>
      <c r="B13714" s="39">
        <f t="shared" si="1"/>
        <v>34</v>
      </c>
      <c r="C13714" s="39" t="str">
        <f>IFERROR(__xludf.DUMMYFUNCTION("IF(ISBETWEEN(B13714,60,69), ""Old"", IF(ISBETWEEN(B13714, 20, 29), ""Young"", ""Other""))"),"Other")</f>
        <v>Other</v>
      </c>
    </row>
    <row r="13715" hidden="1">
      <c r="A13715" s="40">
        <v>31977.0</v>
      </c>
      <c r="B13715" s="39">
        <f t="shared" si="1"/>
        <v>34</v>
      </c>
      <c r="C13715" s="39" t="str">
        <f>IFERROR(__xludf.DUMMYFUNCTION("IF(ISBETWEEN(B13715,60,69), ""Old"", IF(ISBETWEEN(B13715, 20, 29), ""Young"", ""Other""))"),"Other")</f>
        <v>Other</v>
      </c>
    </row>
    <row r="13716" hidden="1">
      <c r="A13716" s="40">
        <v>31978.0</v>
      </c>
      <c r="B13716" s="39">
        <f t="shared" si="1"/>
        <v>34</v>
      </c>
      <c r="C13716" s="39" t="str">
        <f>IFERROR(__xludf.DUMMYFUNCTION("IF(ISBETWEEN(B13716,60,69), ""Old"", IF(ISBETWEEN(B13716, 20, 29), ""Young"", ""Other""))"),"Other")</f>
        <v>Other</v>
      </c>
    </row>
    <row r="13717" hidden="1">
      <c r="A13717" s="40">
        <v>31979.0</v>
      </c>
      <c r="B13717" s="39">
        <f t="shared" si="1"/>
        <v>34</v>
      </c>
      <c r="C13717" s="39" t="str">
        <f>IFERROR(__xludf.DUMMYFUNCTION("IF(ISBETWEEN(B13717,60,69), ""Old"", IF(ISBETWEEN(B13717, 20, 29), ""Young"", ""Other""))"),"Other")</f>
        <v>Other</v>
      </c>
    </row>
    <row r="13718" hidden="1">
      <c r="A13718" s="40">
        <v>31980.0</v>
      </c>
      <c r="B13718" s="39">
        <f t="shared" si="1"/>
        <v>34</v>
      </c>
      <c r="C13718" s="39" t="str">
        <f>IFERROR(__xludf.DUMMYFUNCTION("IF(ISBETWEEN(B13718,60,69), ""Old"", IF(ISBETWEEN(B13718, 20, 29), ""Young"", ""Other""))"),"Other")</f>
        <v>Other</v>
      </c>
    </row>
    <row r="13719" hidden="1">
      <c r="A13719" s="40">
        <v>31981.0</v>
      </c>
      <c r="B13719" s="39">
        <f t="shared" si="1"/>
        <v>34</v>
      </c>
      <c r="C13719" s="39" t="str">
        <f>IFERROR(__xludf.DUMMYFUNCTION("IF(ISBETWEEN(B13719,60,69), ""Old"", IF(ISBETWEEN(B13719, 20, 29), ""Young"", ""Other""))"),"Other")</f>
        <v>Other</v>
      </c>
    </row>
    <row r="13720" hidden="1">
      <c r="A13720" s="40">
        <v>31982.0</v>
      </c>
      <c r="B13720" s="39">
        <f t="shared" si="1"/>
        <v>34</v>
      </c>
      <c r="C13720" s="39" t="str">
        <f>IFERROR(__xludf.DUMMYFUNCTION("IF(ISBETWEEN(B13720,60,69), ""Old"", IF(ISBETWEEN(B13720, 20, 29), ""Young"", ""Other""))"),"Other")</f>
        <v>Other</v>
      </c>
    </row>
    <row r="13721" hidden="1">
      <c r="A13721" s="40">
        <v>31983.0</v>
      </c>
      <c r="B13721" s="39">
        <f t="shared" si="1"/>
        <v>34</v>
      </c>
      <c r="C13721" s="39" t="str">
        <f>IFERROR(__xludf.DUMMYFUNCTION("IF(ISBETWEEN(B13721,60,69), ""Old"", IF(ISBETWEEN(B13721, 20, 29), ""Young"", ""Other""))"),"Other")</f>
        <v>Other</v>
      </c>
    </row>
    <row r="13722" hidden="1">
      <c r="A13722" s="40">
        <v>31984.0</v>
      </c>
      <c r="B13722" s="39">
        <f t="shared" si="1"/>
        <v>34</v>
      </c>
      <c r="C13722" s="39" t="str">
        <f>IFERROR(__xludf.DUMMYFUNCTION("IF(ISBETWEEN(B13722,60,69), ""Old"", IF(ISBETWEEN(B13722, 20, 29), ""Young"", ""Other""))"),"Other")</f>
        <v>Other</v>
      </c>
    </row>
    <row r="13723" hidden="1">
      <c r="A13723" s="40">
        <v>31985.0</v>
      </c>
      <c r="B13723" s="39">
        <f t="shared" si="1"/>
        <v>34</v>
      </c>
      <c r="C13723" s="39" t="str">
        <f>IFERROR(__xludf.DUMMYFUNCTION("IF(ISBETWEEN(B13723,60,69), ""Old"", IF(ISBETWEEN(B13723, 20, 29), ""Young"", ""Other""))"),"Other")</f>
        <v>Other</v>
      </c>
    </row>
    <row r="13724" hidden="1">
      <c r="A13724" s="40">
        <v>31986.0</v>
      </c>
      <c r="B13724" s="39">
        <f t="shared" si="1"/>
        <v>34</v>
      </c>
      <c r="C13724" s="39" t="str">
        <f>IFERROR(__xludf.DUMMYFUNCTION("IF(ISBETWEEN(B13724,60,69), ""Old"", IF(ISBETWEEN(B13724, 20, 29), ""Young"", ""Other""))"),"Other")</f>
        <v>Other</v>
      </c>
    </row>
    <row r="13725" hidden="1">
      <c r="A13725" s="40">
        <v>31987.0</v>
      </c>
      <c r="B13725" s="39">
        <f t="shared" si="1"/>
        <v>34</v>
      </c>
      <c r="C13725" s="39" t="str">
        <f>IFERROR(__xludf.DUMMYFUNCTION("IF(ISBETWEEN(B13725,60,69), ""Old"", IF(ISBETWEEN(B13725, 20, 29), ""Young"", ""Other""))"),"Other")</f>
        <v>Other</v>
      </c>
    </row>
    <row r="13726" hidden="1">
      <c r="A13726" s="40">
        <v>31988.0</v>
      </c>
      <c r="B13726" s="39">
        <f t="shared" si="1"/>
        <v>34</v>
      </c>
      <c r="C13726" s="39" t="str">
        <f>IFERROR(__xludf.DUMMYFUNCTION("IF(ISBETWEEN(B13726,60,69), ""Old"", IF(ISBETWEEN(B13726, 20, 29), ""Young"", ""Other""))"),"Other")</f>
        <v>Other</v>
      </c>
    </row>
    <row r="13727" hidden="1">
      <c r="A13727" s="40">
        <v>31989.0</v>
      </c>
      <c r="B13727" s="39">
        <f t="shared" si="1"/>
        <v>34</v>
      </c>
      <c r="C13727" s="39" t="str">
        <f>IFERROR(__xludf.DUMMYFUNCTION("IF(ISBETWEEN(B13727,60,69), ""Old"", IF(ISBETWEEN(B13727, 20, 29), ""Young"", ""Other""))"),"Other")</f>
        <v>Other</v>
      </c>
    </row>
    <row r="13728" hidden="1">
      <c r="A13728" s="40">
        <v>31990.0</v>
      </c>
      <c r="B13728" s="39">
        <f t="shared" si="1"/>
        <v>34</v>
      </c>
      <c r="C13728" s="39" t="str">
        <f>IFERROR(__xludf.DUMMYFUNCTION("IF(ISBETWEEN(B13728,60,69), ""Old"", IF(ISBETWEEN(B13728, 20, 29), ""Young"", ""Other""))"),"Other")</f>
        <v>Other</v>
      </c>
    </row>
    <row r="13729" hidden="1">
      <c r="A13729" s="40">
        <v>31991.0</v>
      </c>
      <c r="B13729" s="39">
        <f t="shared" si="1"/>
        <v>34</v>
      </c>
      <c r="C13729" s="39" t="str">
        <f>IFERROR(__xludf.DUMMYFUNCTION("IF(ISBETWEEN(B13729,60,69), ""Old"", IF(ISBETWEEN(B13729, 20, 29), ""Young"", ""Other""))"),"Other")</f>
        <v>Other</v>
      </c>
    </row>
    <row r="13730" hidden="1">
      <c r="A13730" s="40">
        <v>31992.0</v>
      </c>
      <c r="B13730" s="39">
        <f t="shared" si="1"/>
        <v>34</v>
      </c>
      <c r="C13730" s="39" t="str">
        <f>IFERROR(__xludf.DUMMYFUNCTION("IF(ISBETWEEN(B13730,60,69), ""Old"", IF(ISBETWEEN(B13730, 20, 29), ""Young"", ""Other""))"),"Other")</f>
        <v>Other</v>
      </c>
    </row>
    <row r="13731" hidden="1">
      <c r="A13731" s="40">
        <v>31993.0</v>
      </c>
      <c r="B13731" s="39">
        <f t="shared" si="1"/>
        <v>34</v>
      </c>
      <c r="C13731" s="39" t="str">
        <f>IFERROR(__xludf.DUMMYFUNCTION("IF(ISBETWEEN(B13731,60,69), ""Old"", IF(ISBETWEEN(B13731, 20, 29), ""Young"", ""Other""))"),"Other")</f>
        <v>Other</v>
      </c>
    </row>
    <row r="13732" hidden="1">
      <c r="A13732" s="40">
        <v>31994.0</v>
      </c>
      <c r="B13732" s="39">
        <f t="shared" si="1"/>
        <v>34</v>
      </c>
      <c r="C13732" s="39" t="str">
        <f>IFERROR(__xludf.DUMMYFUNCTION("IF(ISBETWEEN(B13732,60,69), ""Old"", IF(ISBETWEEN(B13732, 20, 29), ""Young"", ""Other""))"),"Other")</f>
        <v>Other</v>
      </c>
    </row>
    <row r="13733" hidden="1">
      <c r="A13733" s="40">
        <v>31995.0</v>
      </c>
      <c r="B13733" s="39">
        <f t="shared" si="1"/>
        <v>34</v>
      </c>
      <c r="C13733" s="39" t="str">
        <f>IFERROR(__xludf.DUMMYFUNCTION("IF(ISBETWEEN(B13733,60,69), ""Old"", IF(ISBETWEEN(B13733, 20, 29), ""Young"", ""Other""))"),"Other")</f>
        <v>Other</v>
      </c>
    </row>
    <row r="13734" hidden="1">
      <c r="A13734" s="40">
        <v>31996.0</v>
      </c>
      <c r="B13734" s="39">
        <f t="shared" si="1"/>
        <v>34</v>
      </c>
      <c r="C13734" s="39" t="str">
        <f>IFERROR(__xludf.DUMMYFUNCTION("IF(ISBETWEEN(B13734,60,69), ""Old"", IF(ISBETWEEN(B13734, 20, 29), ""Young"", ""Other""))"),"Other")</f>
        <v>Other</v>
      </c>
    </row>
    <row r="13735" hidden="1">
      <c r="A13735" s="40">
        <v>31997.0</v>
      </c>
      <c r="B13735" s="39">
        <f t="shared" si="1"/>
        <v>34</v>
      </c>
      <c r="C13735" s="39" t="str">
        <f>IFERROR(__xludf.DUMMYFUNCTION("IF(ISBETWEEN(B13735,60,69), ""Old"", IF(ISBETWEEN(B13735, 20, 29), ""Young"", ""Other""))"),"Other")</f>
        <v>Other</v>
      </c>
    </row>
    <row r="13736" hidden="1">
      <c r="A13736" s="40">
        <v>31998.0</v>
      </c>
      <c r="B13736" s="39">
        <f t="shared" si="1"/>
        <v>34</v>
      </c>
      <c r="C13736" s="39" t="str">
        <f>IFERROR(__xludf.DUMMYFUNCTION("IF(ISBETWEEN(B13736,60,69), ""Old"", IF(ISBETWEEN(B13736, 20, 29), ""Young"", ""Other""))"),"Other")</f>
        <v>Other</v>
      </c>
    </row>
    <row r="13737" hidden="1">
      <c r="A13737" s="40">
        <v>31999.0</v>
      </c>
      <c r="B13737" s="39">
        <f t="shared" si="1"/>
        <v>34</v>
      </c>
      <c r="C13737" s="39" t="str">
        <f>IFERROR(__xludf.DUMMYFUNCTION("IF(ISBETWEEN(B13737,60,69), ""Old"", IF(ISBETWEEN(B13737, 20, 29), ""Young"", ""Other""))"),"Other")</f>
        <v>Other</v>
      </c>
    </row>
    <row r="13738" hidden="1">
      <c r="A13738" s="40">
        <v>32000.0</v>
      </c>
      <c r="B13738" s="39">
        <f t="shared" si="1"/>
        <v>34</v>
      </c>
      <c r="C13738" s="39" t="str">
        <f>IFERROR(__xludf.DUMMYFUNCTION("IF(ISBETWEEN(B13738,60,69), ""Old"", IF(ISBETWEEN(B13738, 20, 29), ""Young"", ""Other""))"),"Other")</f>
        <v>Other</v>
      </c>
    </row>
    <row r="13739" hidden="1">
      <c r="A13739" s="40">
        <v>32001.0</v>
      </c>
      <c r="B13739" s="39">
        <f t="shared" si="1"/>
        <v>34</v>
      </c>
      <c r="C13739" s="39" t="str">
        <f>IFERROR(__xludf.DUMMYFUNCTION("IF(ISBETWEEN(B13739,60,69), ""Old"", IF(ISBETWEEN(B13739, 20, 29), ""Young"", ""Other""))"),"Other")</f>
        <v>Other</v>
      </c>
    </row>
    <row r="13740" hidden="1">
      <c r="A13740" s="40">
        <v>32002.0</v>
      </c>
      <c r="B13740" s="39">
        <f t="shared" si="1"/>
        <v>34</v>
      </c>
      <c r="C13740" s="39" t="str">
        <f>IFERROR(__xludf.DUMMYFUNCTION("IF(ISBETWEEN(B13740,60,69), ""Old"", IF(ISBETWEEN(B13740, 20, 29), ""Young"", ""Other""))"),"Other")</f>
        <v>Other</v>
      </c>
    </row>
    <row r="13741" hidden="1">
      <c r="A13741" s="40">
        <v>32003.0</v>
      </c>
      <c r="B13741" s="39">
        <f t="shared" si="1"/>
        <v>34</v>
      </c>
      <c r="C13741" s="39" t="str">
        <f>IFERROR(__xludf.DUMMYFUNCTION("IF(ISBETWEEN(B13741,60,69), ""Old"", IF(ISBETWEEN(B13741, 20, 29), ""Young"", ""Other""))"),"Other")</f>
        <v>Other</v>
      </c>
    </row>
    <row r="13742" hidden="1">
      <c r="A13742" s="40">
        <v>32004.0</v>
      </c>
      <c r="B13742" s="39">
        <f t="shared" si="1"/>
        <v>34</v>
      </c>
      <c r="C13742" s="39" t="str">
        <f>IFERROR(__xludf.DUMMYFUNCTION("IF(ISBETWEEN(B13742,60,69), ""Old"", IF(ISBETWEEN(B13742, 20, 29), ""Young"", ""Other""))"),"Other")</f>
        <v>Other</v>
      </c>
    </row>
    <row r="13743" hidden="1">
      <c r="A13743" s="40">
        <v>32005.0</v>
      </c>
      <c r="B13743" s="39">
        <f t="shared" si="1"/>
        <v>34</v>
      </c>
      <c r="C13743" s="39" t="str">
        <f>IFERROR(__xludf.DUMMYFUNCTION("IF(ISBETWEEN(B13743,60,69), ""Old"", IF(ISBETWEEN(B13743, 20, 29), ""Young"", ""Other""))"),"Other")</f>
        <v>Other</v>
      </c>
    </row>
    <row r="13744" hidden="1">
      <c r="A13744" s="40">
        <v>32006.0</v>
      </c>
      <c r="B13744" s="39">
        <f t="shared" si="1"/>
        <v>34</v>
      </c>
      <c r="C13744" s="39" t="str">
        <f>IFERROR(__xludf.DUMMYFUNCTION("IF(ISBETWEEN(B13744,60,69), ""Old"", IF(ISBETWEEN(B13744, 20, 29), ""Young"", ""Other""))"),"Other")</f>
        <v>Other</v>
      </c>
    </row>
    <row r="13745" hidden="1">
      <c r="A13745" s="40">
        <v>32007.0</v>
      </c>
      <c r="B13745" s="39">
        <f t="shared" si="1"/>
        <v>34</v>
      </c>
      <c r="C13745" s="39" t="str">
        <f>IFERROR(__xludf.DUMMYFUNCTION("IF(ISBETWEEN(B13745,60,69), ""Old"", IF(ISBETWEEN(B13745, 20, 29), ""Young"", ""Other""))"),"Other")</f>
        <v>Other</v>
      </c>
    </row>
    <row r="13746" hidden="1">
      <c r="A13746" s="40">
        <v>32008.0</v>
      </c>
      <c r="B13746" s="39">
        <f t="shared" si="1"/>
        <v>34</v>
      </c>
      <c r="C13746" s="39" t="str">
        <f>IFERROR(__xludf.DUMMYFUNCTION("IF(ISBETWEEN(B13746,60,69), ""Old"", IF(ISBETWEEN(B13746, 20, 29), ""Young"", ""Other""))"),"Other")</f>
        <v>Other</v>
      </c>
    </row>
    <row r="13747" hidden="1">
      <c r="A13747" s="40">
        <v>32009.0</v>
      </c>
      <c r="B13747" s="39">
        <f t="shared" si="1"/>
        <v>34</v>
      </c>
      <c r="C13747" s="39" t="str">
        <f>IFERROR(__xludf.DUMMYFUNCTION("IF(ISBETWEEN(B13747,60,69), ""Old"", IF(ISBETWEEN(B13747, 20, 29), ""Young"", ""Other""))"),"Other")</f>
        <v>Other</v>
      </c>
    </row>
    <row r="13748" hidden="1">
      <c r="A13748" s="40">
        <v>32010.0</v>
      </c>
      <c r="B13748" s="39">
        <f t="shared" si="1"/>
        <v>34</v>
      </c>
      <c r="C13748" s="39" t="str">
        <f>IFERROR(__xludf.DUMMYFUNCTION("IF(ISBETWEEN(B13748,60,69), ""Old"", IF(ISBETWEEN(B13748, 20, 29), ""Young"", ""Other""))"),"Other")</f>
        <v>Other</v>
      </c>
    </row>
    <row r="13749" hidden="1">
      <c r="A13749" s="40">
        <v>32011.0</v>
      </c>
      <c r="B13749" s="39">
        <f t="shared" si="1"/>
        <v>34</v>
      </c>
      <c r="C13749" s="39" t="str">
        <f>IFERROR(__xludf.DUMMYFUNCTION("IF(ISBETWEEN(B13749,60,69), ""Old"", IF(ISBETWEEN(B13749, 20, 29), ""Young"", ""Other""))"),"Other")</f>
        <v>Other</v>
      </c>
    </row>
    <row r="13750" hidden="1">
      <c r="A13750" s="40">
        <v>32012.0</v>
      </c>
      <c r="B13750" s="39">
        <f t="shared" si="1"/>
        <v>34</v>
      </c>
      <c r="C13750" s="39" t="str">
        <f>IFERROR(__xludf.DUMMYFUNCTION("IF(ISBETWEEN(B13750,60,69), ""Old"", IF(ISBETWEEN(B13750, 20, 29), ""Young"", ""Other""))"),"Other")</f>
        <v>Other</v>
      </c>
    </row>
    <row r="13751" hidden="1">
      <c r="A13751" s="40">
        <v>32013.0</v>
      </c>
      <c r="B13751" s="39">
        <f t="shared" si="1"/>
        <v>34</v>
      </c>
      <c r="C13751" s="39" t="str">
        <f>IFERROR(__xludf.DUMMYFUNCTION("IF(ISBETWEEN(B13751,60,69), ""Old"", IF(ISBETWEEN(B13751, 20, 29), ""Young"", ""Other""))"),"Other")</f>
        <v>Other</v>
      </c>
    </row>
    <row r="13752" hidden="1">
      <c r="A13752" s="40">
        <v>32014.0</v>
      </c>
      <c r="B13752" s="39">
        <f t="shared" si="1"/>
        <v>34</v>
      </c>
      <c r="C13752" s="39" t="str">
        <f>IFERROR(__xludf.DUMMYFUNCTION("IF(ISBETWEEN(B13752,60,69), ""Old"", IF(ISBETWEEN(B13752, 20, 29), ""Young"", ""Other""))"),"Other")</f>
        <v>Other</v>
      </c>
    </row>
    <row r="13753" hidden="1">
      <c r="A13753" s="40">
        <v>32015.0</v>
      </c>
      <c r="B13753" s="39">
        <f t="shared" si="1"/>
        <v>34</v>
      </c>
      <c r="C13753" s="39" t="str">
        <f>IFERROR(__xludf.DUMMYFUNCTION("IF(ISBETWEEN(B13753,60,69), ""Old"", IF(ISBETWEEN(B13753, 20, 29), ""Young"", ""Other""))"),"Other")</f>
        <v>Other</v>
      </c>
    </row>
    <row r="13754" hidden="1">
      <c r="A13754" s="40">
        <v>32016.0</v>
      </c>
      <c r="B13754" s="39">
        <f t="shared" si="1"/>
        <v>34</v>
      </c>
      <c r="C13754" s="39" t="str">
        <f>IFERROR(__xludf.DUMMYFUNCTION("IF(ISBETWEEN(B13754,60,69), ""Old"", IF(ISBETWEEN(B13754, 20, 29), ""Young"", ""Other""))"),"Other")</f>
        <v>Other</v>
      </c>
    </row>
    <row r="13755" hidden="1">
      <c r="A13755" s="40">
        <v>32017.0</v>
      </c>
      <c r="B13755" s="39">
        <f t="shared" si="1"/>
        <v>34</v>
      </c>
      <c r="C13755" s="39" t="str">
        <f>IFERROR(__xludf.DUMMYFUNCTION("IF(ISBETWEEN(B13755,60,69), ""Old"", IF(ISBETWEEN(B13755, 20, 29), ""Young"", ""Other""))"),"Other")</f>
        <v>Other</v>
      </c>
    </row>
    <row r="13756" hidden="1">
      <c r="A13756" s="40">
        <v>32018.0</v>
      </c>
      <c r="B13756" s="39">
        <f t="shared" si="1"/>
        <v>34</v>
      </c>
      <c r="C13756" s="39" t="str">
        <f>IFERROR(__xludf.DUMMYFUNCTION("IF(ISBETWEEN(B13756,60,69), ""Old"", IF(ISBETWEEN(B13756, 20, 29), ""Young"", ""Other""))"),"Other")</f>
        <v>Other</v>
      </c>
    </row>
    <row r="13757" hidden="1">
      <c r="A13757" s="40">
        <v>32019.0</v>
      </c>
      <c r="B13757" s="39">
        <f t="shared" si="1"/>
        <v>34</v>
      </c>
      <c r="C13757" s="39" t="str">
        <f>IFERROR(__xludf.DUMMYFUNCTION("IF(ISBETWEEN(B13757,60,69), ""Old"", IF(ISBETWEEN(B13757, 20, 29), ""Young"", ""Other""))"),"Other")</f>
        <v>Other</v>
      </c>
    </row>
    <row r="13758" hidden="1">
      <c r="A13758" s="40">
        <v>32020.0</v>
      </c>
      <c r="B13758" s="39">
        <f t="shared" si="1"/>
        <v>34</v>
      </c>
      <c r="C13758" s="39" t="str">
        <f>IFERROR(__xludf.DUMMYFUNCTION("IF(ISBETWEEN(B13758,60,69), ""Old"", IF(ISBETWEEN(B13758, 20, 29), ""Young"", ""Other""))"),"Other")</f>
        <v>Other</v>
      </c>
    </row>
    <row r="13759" hidden="1">
      <c r="A13759" s="40">
        <v>32021.0</v>
      </c>
      <c r="B13759" s="39">
        <f t="shared" si="1"/>
        <v>34</v>
      </c>
      <c r="C13759" s="39" t="str">
        <f>IFERROR(__xludf.DUMMYFUNCTION("IF(ISBETWEEN(B13759,60,69), ""Old"", IF(ISBETWEEN(B13759, 20, 29), ""Young"", ""Other""))"),"Other")</f>
        <v>Other</v>
      </c>
    </row>
    <row r="13760" hidden="1">
      <c r="A13760" s="40">
        <v>32022.0</v>
      </c>
      <c r="B13760" s="39">
        <f t="shared" si="1"/>
        <v>34</v>
      </c>
      <c r="C13760" s="39" t="str">
        <f>IFERROR(__xludf.DUMMYFUNCTION("IF(ISBETWEEN(B13760,60,69), ""Old"", IF(ISBETWEEN(B13760, 20, 29), ""Young"", ""Other""))"),"Other")</f>
        <v>Other</v>
      </c>
    </row>
    <row r="13761" hidden="1">
      <c r="A13761" s="40">
        <v>32023.0</v>
      </c>
      <c r="B13761" s="39">
        <f t="shared" si="1"/>
        <v>34</v>
      </c>
      <c r="C13761" s="39" t="str">
        <f>IFERROR(__xludf.DUMMYFUNCTION("IF(ISBETWEEN(B13761,60,69), ""Old"", IF(ISBETWEEN(B13761, 20, 29), ""Young"", ""Other""))"),"Other")</f>
        <v>Other</v>
      </c>
    </row>
    <row r="13762" hidden="1">
      <c r="A13762" s="40">
        <v>32024.0</v>
      </c>
      <c r="B13762" s="39">
        <f t="shared" si="1"/>
        <v>34</v>
      </c>
      <c r="C13762" s="39" t="str">
        <f>IFERROR(__xludf.DUMMYFUNCTION("IF(ISBETWEEN(B13762,60,69), ""Old"", IF(ISBETWEEN(B13762, 20, 29), ""Young"", ""Other""))"),"Other")</f>
        <v>Other</v>
      </c>
    </row>
    <row r="13763" hidden="1">
      <c r="A13763" s="40">
        <v>32025.0</v>
      </c>
      <c r="B13763" s="39">
        <f t="shared" si="1"/>
        <v>34</v>
      </c>
      <c r="C13763" s="39" t="str">
        <f>IFERROR(__xludf.DUMMYFUNCTION("IF(ISBETWEEN(B13763,60,69), ""Old"", IF(ISBETWEEN(B13763, 20, 29), ""Young"", ""Other""))"),"Other")</f>
        <v>Other</v>
      </c>
    </row>
    <row r="13764" hidden="1">
      <c r="A13764" s="40">
        <v>32026.0</v>
      </c>
      <c r="B13764" s="39">
        <f t="shared" si="1"/>
        <v>34</v>
      </c>
      <c r="C13764" s="39" t="str">
        <f>IFERROR(__xludf.DUMMYFUNCTION("IF(ISBETWEEN(B13764,60,69), ""Old"", IF(ISBETWEEN(B13764, 20, 29), ""Young"", ""Other""))"),"Other")</f>
        <v>Other</v>
      </c>
    </row>
    <row r="13765" hidden="1">
      <c r="A13765" s="40">
        <v>32027.0</v>
      </c>
      <c r="B13765" s="39">
        <f t="shared" si="1"/>
        <v>34</v>
      </c>
      <c r="C13765" s="39" t="str">
        <f>IFERROR(__xludf.DUMMYFUNCTION("IF(ISBETWEEN(B13765,60,69), ""Old"", IF(ISBETWEEN(B13765, 20, 29), ""Young"", ""Other""))"),"Other")</f>
        <v>Other</v>
      </c>
    </row>
    <row r="13766" hidden="1">
      <c r="A13766" s="40">
        <v>32028.0</v>
      </c>
      <c r="B13766" s="39">
        <f t="shared" si="1"/>
        <v>34</v>
      </c>
      <c r="C13766" s="39" t="str">
        <f>IFERROR(__xludf.DUMMYFUNCTION("IF(ISBETWEEN(B13766,60,69), ""Old"", IF(ISBETWEEN(B13766, 20, 29), ""Young"", ""Other""))"),"Other")</f>
        <v>Other</v>
      </c>
    </row>
    <row r="13767" hidden="1">
      <c r="A13767" s="40">
        <v>32029.0</v>
      </c>
      <c r="B13767" s="39">
        <f t="shared" si="1"/>
        <v>34</v>
      </c>
      <c r="C13767" s="39" t="str">
        <f>IFERROR(__xludf.DUMMYFUNCTION("IF(ISBETWEEN(B13767,60,69), ""Old"", IF(ISBETWEEN(B13767, 20, 29), ""Young"", ""Other""))"),"Other")</f>
        <v>Other</v>
      </c>
    </row>
    <row r="13768" hidden="1">
      <c r="A13768" s="40">
        <v>32030.0</v>
      </c>
      <c r="B13768" s="39">
        <f t="shared" si="1"/>
        <v>34</v>
      </c>
      <c r="C13768" s="39" t="str">
        <f>IFERROR(__xludf.DUMMYFUNCTION("IF(ISBETWEEN(B13768,60,69), ""Old"", IF(ISBETWEEN(B13768, 20, 29), ""Young"", ""Other""))"),"Other")</f>
        <v>Other</v>
      </c>
    </row>
    <row r="13769" hidden="1">
      <c r="A13769" s="40">
        <v>32031.0</v>
      </c>
      <c r="B13769" s="39">
        <f t="shared" si="1"/>
        <v>34</v>
      </c>
      <c r="C13769" s="39" t="str">
        <f>IFERROR(__xludf.DUMMYFUNCTION("IF(ISBETWEEN(B13769,60,69), ""Old"", IF(ISBETWEEN(B13769, 20, 29), ""Young"", ""Other""))"),"Other")</f>
        <v>Other</v>
      </c>
    </row>
    <row r="13770" hidden="1">
      <c r="A13770" s="40">
        <v>32032.0</v>
      </c>
      <c r="B13770" s="39">
        <f t="shared" si="1"/>
        <v>34</v>
      </c>
      <c r="C13770" s="39" t="str">
        <f>IFERROR(__xludf.DUMMYFUNCTION("IF(ISBETWEEN(B13770,60,69), ""Old"", IF(ISBETWEEN(B13770, 20, 29), ""Young"", ""Other""))"),"Other")</f>
        <v>Other</v>
      </c>
    </row>
    <row r="13771" hidden="1">
      <c r="A13771" s="40">
        <v>32033.0</v>
      </c>
      <c r="B13771" s="39">
        <f t="shared" si="1"/>
        <v>34</v>
      </c>
      <c r="C13771" s="39" t="str">
        <f>IFERROR(__xludf.DUMMYFUNCTION("IF(ISBETWEEN(B13771,60,69), ""Old"", IF(ISBETWEEN(B13771, 20, 29), ""Young"", ""Other""))"),"Other")</f>
        <v>Other</v>
      </c>
    </row>
    <row r="13772" hidden="1">
      <c r="A13772" s="40">
        <v>32034.0</v>
      </c>
      <c r="B13772" s="39">
        <f t="shared" si="1"/>
        <v>34</v>
      </c>
      <c r="C13772" s="39" t="str">
        <f>IFERROR(__xludf.DUMMYFUNCTION("IF(ISBETWEEN(B13772,60,69), ""Old"", IF(ISBETWEEN(B13772, 20, 29), ""Young"", ""Other""))"),"Other")</f>
        <v>Other</v>
      </c>
    </row>
    <row r="13773" hidden="1">
      <c r="A13773" s="40">
        <v>32035.0</v>
      </c>
      <c r="B13773" s="39">
        <f t="shared" si="1"/>
        <v>34</v>
      </c>
      <c r="C13773" s="39" t="str">
        <f>IFERROR(__xludf.DUMMYFUNCTION("IF(ISBETWEEN(B13773,60,69), ""Old"", IF(ISBETWEEN(B13773, 20, 29), ""Young"", ""Other""))"),"Other")</f>
        <v>Other</v>
      </c>
    </row>
    <row r="13774" hidden="1">
      <c r="A13774" s="40">
        <v>32036.0</v>
      </c>
      <c r="B13774" s="39">
        <f t="shared" si="1"/>
        <v>34</v>
      </c>
      <c r="C13774" s="39" t="str">
        <f>IFERROR(__xludf.DUMMYFUNCTION("IF(ISBETWEEN(B13774,60,69), ""Old"", IF(ISBETWEEN(B13774, 20, 29), ""Young"", ""Other""))"),"Other")</f>
        <v>Other</v>
      </c>
    </row>
    <row r="13775" hidden="1">
      <c r="A13775" s="40">
        <v>32037.0</v>
      </c>
      <c r="B13775" s="39">
        <f t="shared" si="1"/>
        <v>34</v>
      </c>
      <c r="C13775" s="39" t="str">
        <f>IFERROR(__xludf.DUMMYFUNCTION("IF(ISBETWEEN(B13775,60,69), ""Old"", IF(ISBETWEEN(B13775, 20, 29), ""Young"", ""Other""))"),"Other")</f>
        <v>Other</v>
      </c>
    </row>
    <row r="13776" hidden="1">
      <c r="A13776" s="40">
        <v>32038.0</v>
      </c>
      <c r="B13776" s="39">
        <f t="shared" si="1"/>
        <v>34</v>
      </c>
      <c r="C13776" s="39" t="str">
        <f>IFERROR(__xludf.DUMMYFUNCTION("IF(ISBETWEEN(B13776,60,69), ""Old"", IF(ISBETWEEN(B13776, 20, 29), ""Young"", ""Other""))"),"Other")</f>
        <v>Other</v>
      </c>
    </row>
    <row r="13777" hidden="1">
      <c r="A13777" s="40">
        <v>32039.0</v>
      </c>
      <c r="B13777" s="39">
        <f t="shared" si="1"/>
        <v>34</v>
      </c>
      <c r="C13777" s="39" t="str">
        <f>IFERROR(__xludf.DUMMYFUNCTION("IF(ISBETWEEN(B13777,60,69), ""Old"", IF(ISBETWEEN(B13777, 20, 29), ""Young"", ""Other""))"),"Other")</f>
        <v>Other</v>
      </c>
    </row>
    <row r="13778" hidden="1">
      <c r="A13778" s="40">
        <v>32040.0</v>
      </c>
      <c r="B13778" s="39">
        <f t="shared" si="1"/>
        <v>34</v>
      </c>
      <c r="C13778" s="39" t="str">
        <f>IFERROR(__xludf.DUMMYFUNCTION("IF(ISBETWEEN(B13778,60,69), ""Old"", IF(ISBETWEEN(B13778, 20, 29), ""Young"", ""Other""))"),"Other")</f>
        <v>Other</v>
      </c>
    </row>
    <row r="13779" hidden="1">
      <c r="A13779" s="40">
        <v>32041.0</v>
      </c>
      <c r="B13779" s="39">
        <f t="shared" si="1"/>
        <v>34</v>
      </c>
      <c r="C13779" s="39" t="str">
        <f>IFERROR(__xludf.DUMMYFUNCTION("IF(ISBETWEEN(B13779,60,69), ""Old"", IF(ISBETWEEN(B13779, 20, 29), ""Young"", ""Other""))"),"Other")</f>
        <v>Other</v>
      </c>
    </row>
    <row r="13780" hidden="1">
      <c r="A13780" s="40">
        <v>32042.0</v>
      </c>
      <c r="B13780" s="39">
        <f t="shared" si="1"/>
        <v>34</v>
      </c>
      <c r="C13780" s="39" t="str">
        <f>IFERROR(__xludf.DUMMYFUNCTION("IF(ISBETWEEN(B13780,60,69), ""Old"", IF(ISBETWEEN(B13780, 20, 29), ""Young"", ""Other""))"),"Other")</f>
        <v>Other</v>
      </c>
    </row>
    <row r="13781" hidden="1">
      <c r="A13781" s="40">
        <v>32043.0</v>
      </c>
      <c r="B13781" s="39">
        <f t="shared" si="1"/>
        <v>34</v>
      </c>
      <c r="C13781" s="39" t="str">
        <f>IFERROR(__xludf.DUMMYFUNCTION("IF(ISBETWEEN(B13781,60,69), ""Old"", IF(ISBETWEEN(B13781, 20, 29), ""Young"", ""Other""))"),"Other")</f>
        <v>Other</v>
      </c>
    </row>
    <row r="13782" hidden="1">
      <c r="A13782" s="40">
        <v>32044.0</v>
      </c>
      <c r="B13782" s="39">
        <f t="shared" si="1"/>
        <v>34</v>
      </c>
      <c r="C13782" s="39" t="str">
        <f>IFERROR(__xludf.DUMMYFUNCTION("IF(ISBETWEEN(B13782,60,69), ""Old"", IF(ISBETWEEN(B13782, 20, 29), ""Young"", ""Other""))"),"Other")</f>
        <v>Other</v>
      </c>
    </row>
    <row r="13783" hidden="1">
      <c r="A13783" s="40">
        <v>32045.0</v>
      </c>
      <c r="B13783" s="39">
        <f t="shared" si="1"/>
        <v>34</v>
      </c>
      <c r="C13783" s="39" t="str">
        <f>IFERROR(__xludf.DUMMYFUNCTION("IF(ISBETWEEN(B13783,60,69), ""Old"", IF(ISBETWEEN(B13783, 20, 29), ""Young"", ""Other""))"),"Other")</f>
        <v>Other</v>
      </c>
    </row>
    <row r="13784" hidden="1">
      <c r="A13784" s="40">
        <v>32046.0</v>
      </c>
      <c r="B13784" s="39">
        <f t="shared" si="1"/>
        <v>34</v>
      </c>
      <c r="C13784" s="39" t="str">
        <f>IFERROR(__xludf.DUMMYFUNCTION("IF(ISBETWEEN(B13784,60,69), ""Old"", IF(ISBETWEEN(B13784, 20, 29), ""Young"", ""Other""))"),"Other")</f>
        <v>Other</v>
      </c>
    </row>
    <row r="13785" hidden="1">
      <c r="A13785" s="40">
        <v>32047.0</v>
      </c>
      <c r="B13785" s="39">
        <f t="shared" si="1"/>
        <v>34</v>
      </c>
      <c r="C13785" s="39" t="str">
        <f>IFERROR(__xludf.DUMMYFUNCTION("IF(ISBETWEEN(B13785,60,69), ""Old"", IF(ISBETWEEN(B13785, 20, 29), ""Young"", ""Other""))"),"Other")</f>
        <v>Other</v>
      </c>
    </row>
    <row r="13786" hidden="1">
      <c r="A13786" s="40">
        <v>32048.0</v>
      </c>
      <c r="B13786" s="39">
        <f t="shared" si="1"/>
        <v>34</v>
      </c>
      <c r="C13786" s="39" t="str">
        <f>IFERROR(__xludf.DUMMYFUNCTION("IF(ISBETWEEN(B13786,60,69), ""Old"", IF(ISBETWEEN(B13786, 20, 29), ""Young"", ""Other""))"),"Other")</f>
        <v>Other</v>
      </c>
    </row>
    <row r="13787" hidden="1">
      <c r="A13787" s="40">
        <v>32049.0</v>
      </c>
      <c r="B13787" s="39">
        <f t="shared" si="1"/>
        <v>34</v>
      </c>
      <c r="C13787" s="39" t="str">
        <f>IFERROR(__xludf.DUMMYFUNCTION("IF(ISBETWEEN(B13787,60,69), ""Old"", IF(ISBETWEEN(B13787, 20, 29), ""Young"", ""Other""))"),"Other")</f>
        <v>Other</v>
      </c>
    </row>
    <row r="13788" hidden="1">
      <c r="A13788" s="40">
        <v>32050.0</v>
      </c>
      <c r="B13788" s="39">
        <f t="shared" si="1"/>
        <v>34</v>
      </c>
      <c r="C13788" s="39" t="str">
        <f>IFERROR(__xludf.DUMMYFUNCTION("IF(ISBETWEEN(B13788,60,69), ""Old"", IF(ISBETWEEN(B13788, 20, 29), ""Young"", ""Other""))"),"Other")</f>
        <v>Other</v>
      </c>
    </row>
    <row r="13789" hidden="1">
      <c r="A13789" s="40">
        <v>32051.0</v>
      </c>
      <c r="B13789" s="39">
        <f t="shared" si="1"/>
        <v>34</v>
      </c>
      <c r="C13789" s="39" t="str">
        <f>IFERROR(__xludf.DUMMYFUNCTION("IF(ISBETWEEN(B13789,60,69), ""Old"", IF(ISBETWEEN(B13789, 20, 29), ""Young"", ""Other""))"),"Other")</f>
        <v>Other</v>
      </c>
    </row>
    <row r="13790" hidden="1">
      <c r="A13790" s="40">
        <v>32052.0</v>
      </c>
      <c r="B13790" s="39">
        <f t="shared" si="1"/>
        <v>34</v>
      </c>
      <c r="C13790" s="39" t="str">
        <f>IFERROR(__xludf.DUMMYFUNCTION("IF(ISBETWEEN(B13790,60,69), ""Old"", IF(ISBETWEEN(B13790, 20, 29), ""Young"", ""Other""))"),"Other")</f>
        <v>Other</v>
      </c>
    </row>
    <row r="13791" hidden="1">
      <c r="A13791" s="40">
        <v>32053.0</v>
      </c>
      <c r="B13791" s="39">
        <f t="shared" si="1"/>
        <v>34</v>
      </c>
      <c r="C13791" s="39" t="str">
        <f>IFERROR(__xludf.DUMMYFUNCTION("IF(ISBETWEEN(B13791,60,69), ""Old"", IF(ISBETWEEN(B13791, 20, 29), ""Young"", ""Other""))"),"Other")</f>
        <v>Other</v>
      </c>
    </row>
    <row r="13792" hidden="1">
      <c r="A13792" s="40">
        <v>32054.0</v>
      </c>
      <c r="B13792" s="39">
        <f t="shared" si="1"/>
        <v>34</v>
      </c>
      <c r="C13792" s="39" t="str">
        <f>IFERROR(__xludf.DUMMYFUNCTION("IF(ISBETWEEN(B13792,60,69), ""Old"", IF(ISBETWEEN(B13792, 20, 29), ""Young"", ""Other""))"),"Other")</f>
        <v>Other</v>
      </c>
    </row>
    <row r="13793" hidden="1">
      <c r="A13793" s="40">
        <v>32055.0</v>
      </c>
      <c r="B13793" s="39">
        <f t="shared" si="1"/>
        <v>34</v>
      </c>
      <c r="C13793" s="39" t="str">
        <f>IFERROR(__xludf.DUMMYFUNCTION("IF(ISBETWEEN(B13793,60,69), ""Old"", IF(ISBETWEEN(B13793, 20, 29), ""Young"", ""Other""))"),"Other")</f>
        <v>Other</v>
      </c>
    </row>
    <row r="13794" hidden="1">
      <c r="A13794" s="40">
        <v>32056.0</v>
      </c>
      <c r="B13794" s="39">
        <f t="shared" si="1"/>
        <v>34</v>
      </c>
      <c r="C13794" s="39" t="str">
        <f>IFERROR(__xludf.DUMMYFUNCTION("IF(ISBETWEEN(B13794,60,69), ""Old"", IF(ISBETWEEN(B13794, 20, 29), ""Young"", ""Other""))"),"Other")</f>
        <v>Other</v>
      </c>
    </row>
    <row r="13795" hidden="1">
      <c r="A13795" s="40">
        <v>32057.0</v>
      </c>
      <c r="B13795" s="39">
        <f t="shared" si="1"/>
        <v>34</v>
      </c>
      <c r="C13795" s="39" t="str">
        <f>IFERROR(__xludf.DUMMYFUNCTION("IF(ISBETWEEN(B13795,60,69), ""Old"", IF(ISBETWEEN(B13795, 20, 29), ""Young"", ""Other""))"),"Other")</f>
        <v>Other</v>
      </c>
    </row>
    <row r="13796" hidden="1">
      <c r="A13796" s="40">
        <v>32058.0</v>
      </c>
      <c r="B13796" s="39">
        <f t="shared" si="1"/>
        <v>34</v>
      </c>
      <c r="C13796" s="39" t="str">
        <f>IFERROR(__xludf.DUMMYFUNCTION("IF(ISBETWEEN(B13796,60,69), ""Old"", IF(ISBETWEEN(B13796, 20, 29), ""Young"", ""Other""))"),"Other")</f>
        <v>Other</v>
      </c>
    </row>
    <row r="13797" hidden="1">
      <c r="A13797" s="40">
        <v>32059.0</v>
      </c>
      <c r="B13797" s="39">
        <f t="shared" si="1"/>
        <v>34</v>
      </c>
      <c r="C13797" s="39" t="str">
        <f>IFERROR(__xludf.DUMMYFUNCTION("IF(ISBETWEEN(B13797,60,69), ""Old"", IF(ISBETWEEN(B13797, 20, 29), ""Young"", ""Other""))"),"Other")</f>
        <v>Other</v>
      </c>
    </row>
    <row r="13798" hidden="1">
      <c r="A13798" s="40">
        <v>32060.0</v>
      </c>
      <c r="B13798" s="39">
        <f t="shared" si="1"/>
        <v>34</v>
      </c>
      <c r="C13798" s="39" t="str">
        <f>IFERROR(__xludf.DUMMYFUNCTION("IF(ISBETWEEN(B13798,60,69), ""Old"", IF(ISBETWEEN(B13798, 20, 29), ""Young"", ""Other""))"),"Other")</f>
        <v>Other</v>
      </c>
    </row>
    <row r="13799" hidden="1">
      <c r="A13799" s="40">
        <v>32061.0</v>
      </c>
      <c r="B13799" s="39">
        <f t="shared" si="1"/>
        <v>34</v>
      </c>
      <c r="C13799" s="39" t="str">
        <f>IFERROR(__xludf.DUMMYFUNCTION("IF(ISBETWEEN(B13799,60,69), ""Old"", IF(ISBETWEEN(B13799, 20, 29), ""Young"", ""Other""))"),"Other")</f>
        <v>Other</v>
      </c>
    </row>
    <row r="13800" hidden="1">
      <c r="A13800" s="40">
        <v>32062.0</v>
      </c>
      <c r="B13800" s="39">
        <f t="shared" si="1"/>
        <v>34</v>
      </c>
      <c r="C13800" s="39" t="str">
        <f>IFERROR(__xludf.DUMMYFUNCTION("IF(ISBETWEEN(B13800,60,69), ""Old"", IF(ISBETWEEN(B13800, 20, 29), ""Young"", ""Other""))"),"Other")</f>
        <v>Other</v>
      </c>
    </row>
    <row r="13801" hidden="1">
      <c r="A13801" s="40">
        <v>32063.0</v>
      </c>
      <c r="B13801" s="39">
        <f t="shared" si="1"/>
        <v>34</v>
      </c>
      <c r="C13801" s="39" t="str">
        <f>IFERROR(__xludf.DUMMYFUNCTION("IF(ISBETWEEN(B13801,60,69), ""Old"", IF(ISBETWEEN(B13801, 20, 29), ""Young"", ""Other""))"),"Other")</f>
        <v>Other</v>
      </c>
    </row>
    <row r="13802" hidden="1">
      <c r="A13802" s="40">
        <v>32064.0</v>
      </c>
      <c r="B13802" s="39">
        <f t="shared" si="1"/>
        <v>34</v>
      </c>
      <c r="C13802" s="39" t="str">
        <f>IFERROR(__xludf.DUMMYFUNCTION("IF(ISBETWEEN(B13802,60,69), ""Old"", IF(ISBETWEEN(B13802, 20, 29), ""Young"", ""Other""))"),"Other")</f>
        <v>Other</v>
      </c>
    </row>
    <row r="13803" hidden="1">
      <c r="A13803" s="40">
        <v>32065.0</v>
      </c>
      <c r="B13803" s="39">
        <f t="shared" si="1"/>
        <v>34</v>
      </c>
      <c r="C13803" s="39" t="str">
        <f>IFERROR(__xludf.DUMMYFUNCTION("IF(ISBETWEEN(B13803,60,69), ""Old"", IF(ISBETWEEN(B13803, 20, 29), ""Young"", ""Other""))"),"Other")</f>
        <v>Other</v>
      </c>
    </row>
    <row r="13804" hidden="1">
      <c r="A13804" s="40">
        <v>32066.0</v>
      </c>
      <c r="B13804" s="39">
        <f t="shared" si="1"/>
        <v>34</v>
      </c>
      <c r="C13804" s="39" t="str">
        <f>IFERROR(__xludf.DUMMYFUNCTION("IF(ISBETWEEN(B13804,60,69), ""Old"", IF(ISBETWEEN(B13804, 20, 29), ""Young"", ""Other""))"),"Other")</f>
        <v>Other</v>
      </c>
    </row>
    <row r="13805" hidden="1">
      <c r="A13805" s="40">
        <v>32067.0</v>
      </c>
      <c r="B13805" s="39">
        <f t="shared" si="1"/>
        <v>34</v>
      </c>
      <c r="C13805" s="39" t="str">
        <f>IFERROR(__xludf.DUMMYFUNCTION("IF(ISBETWEEN(B13805,60,69), ""Old"", IF(ISBETWEEN(B13805, 20, 29), ""Young"", ""Other""))"),"Other")</f>
        <v>Other</v>
      </c>
    </row>
    <row r="13806" hidden="1">
      <c r="A13806" s="40">
        <v>32068.0</v>
      </c>
      <c r="B13806" s="39">
        <f t="shared" si="1"/>
        <v>34</v>
      </c>
      <c r="C13806" s="39" t="str">
        <f>IFERROR(__xludf.DUMMYFUNCTION("IF(ISBETWEEN(B13806,60,69), ""Old"", IF(ISBETWEEN(B13806, 20, 29), ""Young"", ""Other""))"),"Other")</f>
        <v>Other</v>
      </c>
    </row>
    <row r="13807" hidden="1">
      <c r="A13807" s="40">
        <v>32069.0</v>
      </c>
      <c r="B13807" s="39">
        <f t="shared" si="1"/>
        <v>34</v>
      </c>
      <c r="C13807" s="39" t="str">
        <f>IFERROR(__xludf.DUMMYFUNCTION("IF(ISBETWEEN(B13807,60,69), ""Old"", IF(ISBETWEEN(B13807, 20, 29), ""Young"", ""Other""))"),"Other")</f>
        <v>Other</v>
      </c>
    </row>
    <row r="13808" hidden="1">
      <c r="A13808" s="40">
        <v>32070.0</v>
      </c>
      <c r="B13808" s="39">
        <f t="shared" si="1"/>
        <v>34</v>
      </c>
      <c r="C13808" s="39" t="str">
        <f>IFERROR(__xludf.DUMMYFUNCTION("IF(ISBETWEEN(B13808,60,69), ""Old"", IF(ISBETWEEN(B13808, 20, 29), ""Young"", ""Other""))"),"Other")</f>
        <v>Other</v>
      </c>
    </row>
    <row r="13809" hidden="1">
      <c r="A13809" s="40">
        <v>32071.0</v>
      </c>
      <c r="B13809" s="39">
        <f t="shared" si="1"/>
        <v>34</v>
      </c>
      <c r="C13809" s="39" t="str">
        <f>IFERROR(__xludf.DUMMYFUNCTION("IF(ISBETWEEN(B13809,60,69), ""Old"", IF(ISBETWEEN(B13809, 20, 29), ""Young"", ""Other""))"),"Other")</f>
        <v>Other</v>
      </c>
    </row>
    <row r="13810" hidden="1">
      <c r="A13810" s="40">
        <v>32072.0</v>
      </c>
      <c r="B13810" s="39">
        <f t="shared" si="1"/>
        <v>34</v>
      </c>
      <c r="C13810" s="39" t="str">
        <f>IFERROR(__xludf.DUMMYFUNCTION("IF(ISBETWEEN(B13810,60,69), ""Old"", IF(ISBETWEEN(B13810, 20, 29), ""Young"", ""Other""))"),"Other")</f>
        <v>Other</v>
      </c>
    </row>
    <row r="13811" hidden="1">
      <c r="A13811" s="40">
        <v>32073.0</v>
      </c>
      <c r="B13811" s="39">
        <f t="shared" si="1"/>
        <v>34</v>
      </c>
      <c r="C13811" s="39" t="str">
        <f>IFERROR(__xludf.DUMMYFUNCTION("IF(ISBETWEEN(B13811,60,69), ""Old"", IF(ISBETWEEN(B13811, 20, 29), ""Young"", ""Other""))"),"Other")</f>
        <v>Other</v>
      </c>
    </row>
    <row r="13812" hidden="1">
      <c r="A13812" s="40">
        <v>32074.0</v>
      </c>
      <c r="B13812" s="39">
        <f t="shared" si="1"/>
        <v>34</v>
      </c>
      <c r="C13812" s="39" t="str">
        <f>IFERROR(__xludf.DUMMYFUNCTION("IF(ISBETWEEN(B13812,60,69), ""Old"", IF(ISBETWEEN(B13812, 20, 29), ""Young"", ""Other""))"),"Other")</f>
        <v>Other</v>
      </c>
    </row>
    <row r="13813" hidden="1">
      <c r="A13813" s="40">
        <v>32075.0</v>
      </c>
      <c r="B13813" s="39">
        <f t="shared" si="1"/>
        <v>34</v>
      </c>
      <c r="C13813" s="39" t="str">
        <f>IFERROR(__xludf.DUMMYFUNCTION("IF(ISBETWEEN(B13813,60,69), ""Old"", IF(ISBETWEEN(B13813, 20, 29), ""Young"", ""Other""))"),"Other")</f>
        <v>Other</v>
      </c>
    </row>
    <row r="13814" hidden="1">
      <c r="A13814" s="40">
        <v>32076.0</v>
      </c>
      <c r="B13814" s="39">
        <f t="shared" si="1"/>
        <v>34</v>
      </c>
      <c r="C13814" s="39" t="str">
        <f>IFERROR(__xludf.DUMMYFUNCTION("IF(ISBETWEEN(B13814,60,69), ""Old"", IF(ISBETWEEN(B13814, 20, 29), ""Young"", ""Other""))"),"Other")</f>
        <v>Other</v>
      </c>
    </row>
    <row r="13815" hidden="1">
      <c r="A13815" s="40">
        <v>32077.0</v>
      </c>
      <c r="B13815" s="39">
        <f t="shared" si="1"/>
        <v>34</v>
      </c>
      <c r="C13815" s="39" t="str">
        <f>IFERROR(__xludf.DUMMYFUNCTION("IF(ISBETWEEN(B13815,60,69), ""Old"", IF(ISBETWEEN(B13815, 20, 29), ""Young"", ""Other""))"),"Other")</f>
        <v>Other</v>
      </c>
    </row>
    <row r="13816" hidden="1">
      <c r="A13816" s="40">
        <v>32078.0</v>
      </c>
      <c r="B13816" s="39">
        <f t="shared" si="1"/>
        <v>34</v>
      </c>
      <c r="C13816" s="39" t="str">
        <f>IFERROR(__xludf.DUMMYFUNCTION("IF(ISBETWEEN(B13816,60,69), ""Old"", IF(ISBETWEEN(B13816, 20, 29), ""Young"", ""Other""))"),"Other")</f>
        <v>Other</v>
      </c>
    </row>
    <row r="13817" hidden="1">
      <c r="A13817" s="40">
        <v>32079.0</v>
      </c>
      <c r="B13817" s="39">
        <f t="shared" si="1"/>
        <v>34</v>
      </c>
      <c r="C13817" s="39" t="str">
        <f>IFERROR(__xludf.DUMMYFUNCTION("IF(ISBETWEEN(B13817,60,69), ""Old"", IF(ISBETWEEN(B13817, 20, 29), ""Young"", ""Other""))"),"Other")</f>
        <v>Other</v>
      </c>
    </row>
    <row r="13818" hidden="1">
      <c r="A13818" s="40">
        <v>32080.0</v>
      </c>
      <c r="B13818" s="39">
        <f t="shared" si="1"/>
        <v>34</v>
      </c>
      <c r="C13818" s="39" t="str">
        <f>IFERROR(__xludf.DUMMYFUNCTION("IF(ISBETWEEN(B13818,60,69), ""Old"", IF(ISBETWEEN(B13818, 20, 29), ""Young"", ""Other""))"),"Other")</f>
        <v>Other</v>
      </c>
    </row>
    <row r="13819" hidden="1">
      <c r="A13819" s="40">
        <v>32081.0</v>
      </c>
      <c r="B13819" s="39">
        <f t="shared" si="1"/>
        <v>34</v>
      </c>
      <c r="C13819" s="39" t="str">
        <f>IFERROR(__xludf.DUMMYFUNCTION("IF(ISBETWEEN(B13819,60,69), ""Old"", IF(ISBETWEEN(B13819, 20, 29), ""Young"", ""Other""))"),"Other")</f>
        <v>Other</v>
      </c>
    </row>
    <row r="13820" hidden="1">
      <c r="A13820" s="40">
        <v>32082.0</v>
      </c>
      <c r="B13820" s="39">
        <f t="shared" si="1"/>
        <v>34</v>
      </c>
      <c r="C13820" s="39" t="str">
        <f>IFERROR(__xludf.DUMMYFUNCTION("IF(ISBETWEEN(B13820,60,69), ""Old"", IF(ISBETWEEN(B13820, 20, 29), ""Young"", ""Other""))"),"Other")</f>
        <v>Other</v>
      </c>
    </row>
    <row r="13821" hidden="1">
      <c r="A13821" s="40">
        <v>32083.0</v>
      </c>
      <c r="B13821" s="39">
        <f t="shared" si="1"/>
        <v>34</v>
      </c>
      <c r="C13821" s="39" t="str">
        <f>IFERROR(__xludf.DUMMYFUNCTION("IF(ISBETWEEN(B13821,60,69), ""Old"", IF(ISBETWEEN(B13821, 20, 29), ""Young"", ""Other""))"),"Other")</f>
        <v>Other</v>
      </c>
    </row>
    <row r="13822" hidden="1">
      <c r="A13822" s="40">
        <v>32084.0</v>
      </c>
      <c r="B13822" s="39">
        <f t="shared" si="1"/>
        <v>34</v>
      </c>
      <c r="C13822" s="39" t="str">
        <f>IFERROR(__xludf.DUMMYFUNCTION("IF(ISBETWEEN(B13822,60,69), ""Old"", IF(ISBETWEEN(B13822, 20, 29), ""Young"", ""Other""))"),"Other")</f>
        <v>Other</v>
      </c>
    </row>
    <row r="13823" hidden="1">
      <c r="A13823" s="40">
        <v>32085.0</v>
      </c>
      <c r="B13823" s="39">
        <f t="shared" si="1"/>
        <v>34</v>
      </c>
      <c r="C13823" s="39" t="str">
        <f>IFERROR(__xludf.DUMMYFUNCTION("IF(ISBETWEEN(B13823,60,69), ""Old"", IF(ISBETWEEN(B13823, 20, 29), ""Young"", ""Other""))"),"Other")</f>
        <v>Other</v>
      </c>
    </row>
    <row r="13824" hidden="1">
      <c r="A13824" s="40">
        <v>32086.0</v>
      </c>
      <c r="B13824" s="39">
        <f t="shared" si="1"/>
        <v>34</v>
      </c>
      <c r="C13824" s="39" t="str">
        <f>IFERROR(__xludf.DUMMYFUNCTION("IF(ISBETWEEN(B13824,60,69), ""Old"", IF(ISBETWEEN(B13824, 20, 29), ""Young"", ""Other""))"),"Other")</f>
        <v>Other</v>
      </c>
    </row>
    <row r="13825" hidden="1">
      <c r="A13825" s="40">
        <v>32087.0</v>
      </c>
      <c r="B13825" s="39">
        <f t="shared" si="1"/>
        <v>34</v>
      </c>
      <c r="C13825" s="39" t="str">
        <f>IFERROR(__xludf.DUMMYFUNCTION("IF(ISBETWEEN(B13825,60,69), ""Old"", IF(ISBETWEEN(B13825, 20, 29), ""Young"", ""Other""))"),"Other")</f>
        <v>Other</v>
      </c>
    </row>
    <row r="13826" hidden="1">
      <c r="A13826" s="40">
        <v>32088.0</v>
      </c>
      <c r="B13826" s="39">
        <f t="shared" si="1"/>
        <v>34</v>
      </c>
      <c r="C13826" s="39" t="str">
        <f>IFERROR(__xludf.DUMMYFUNCTION("IF(ISBETWEEN(B13826,60,69), ""Old"", IF(ISBETWEEN(B13826, 20, 29), ""Young"", ""Other""))"),"Other")</f>
        <v>Other</v>
      </c>
    </row>
    <row r="13827" hidden="1">
      <c r="A13827" s="40">
        <v>32089.0</v>
      </c>
      <c r="B13827" s="39">
        <f t="shared" si="1"/>
        <v>34</v>
      </c>
      <c r="C13827" s="39" t="str">
        <f>IFERROR(__xludf.DUMMYFUNCTION("IF(ISBETWEEN(B13827,60,69), ""Old"", IF(ISBETWEEN(B13827, 20, 29), ""Young"", ""Other""))"),"Other")</f>
        <v>Other</v>
      </c>
    </row>
    <row r="13828" hidden="1">
      <c r="A13828" s="40">
        <v>32090.0</v>
      </c>
      <c r="B13828" s="39">
        <f t="shared" si="1"/>
        <v>34</v>
      </c>
      <c r="C13828" s="39" t="str">
        <f>IFERROR(__xludf.DUMMYFUNCTION("IF(ISBETWEEN(B13828,60,69), ""Old"", IF(ISBETWEEN(B13828, 20, 29), ""Young"", ""Other""))"),"Other")</f>
        <v>Other</v>
      </c>
    </row>
    <row r="13829" hidden="1">
      <c r="A13829" s="40">
        <v>32091.0</v>
      </c>
      <c r="B13829" s="39">
        <f t="shared" si="1"/>
        <v>34</v>
      </c>
      <c r="C13829" s="39" t="str">
        <f>IFERROR(__xludf.DUMMYFUNCTION("IF(ISBETWEEN(B13829,60,69), ""Old"", IF(ISBETWEEN(B13829, 20, 29), ""Young"", ""Other""))"),"Other")</f>
        <v>Other</v>
      </c>
    </row>
    <row r="13830" hidden="1">
      <c r="A13830" s="40">
        <v>32092.0</v>
      </c>
      <c r="B13830" s="39">
        <f t="shared" si="1"/>
        <v>34</v>
      </c>
      <c r="C13830" s="39" t="str">
        <f>IFERROR(__xludf.DUMMYFUNCTION("IF(ISBETWEEN(B13830,60,69), ""Old"", IF(ISBETWEEN(B13830, 20, 29), ""Young"", ""Other""))"),"Other")</f>
        <v>Other</v>
      </c>
    </row>
    <row r="13831" hidden="1">
      <c r="A13831" s="40">
        <v>32093.0</v>
      </c>
      <c r="B13831" s="39">
        <f t="shared" si="1"/>
        <v>34</v>
      </c>
      <c r="C13831" s="39" t="str">
        <f>IFERROR(__xludf.DUMMYFUNCTION("IF(ISBETWEEN(B13831,60,69), ""Old"", IF(ISBETWEEN(B13831, 20, 29), ""Young"", ""Other""))"),"Other")</f>
        <v>Other</v>
      </c>
    </row>
    <row r="13832" hidden="1">
      <c r="A13832" s="40">
        <v>32094.0</v>
      </c>
      <c r="B13832" s="39">
        <f t="shared" si="1"/>
        <v>34</v>
      </c>
      <c r="C13832" s="39" t="str">
        <f>IFERROR(__xludf.DUMMYFUNCTION("IF(ISBETWEEN(B13832,60,69), ""Old"", IF(ISBETWEEN(B13832, 20, 29), ""Young"", ""Other""))"),"Other")</f>
        <v>Other</v>
      </c>
    </row>
    <row r="13833" hidden="1">
      <c r="A13833" s="40">
        <v>32095.0</v>
      </c>
      <c r="B13833" s="39">
        <f t="shared" si="1"/>
        <v>34</v>
      </c>
      <c r="C13833" s="39" t="str">
        <f>IFERROR(__xludf.DUMMYFUNCTION("IF(ISBETWEEN(B13833,60,69), ""Old"", IF(ISBETWEEN(B13833, 20, 29), ""Young"", ""Other""))"),"Other")</f>
        <v>Other</v>
      </c>
    </row>
    <row r="13834" hidden="1">
      <c r="A13834" s="40">
        <v>32096.0</v>
      </c>
      <c r="B13834" s="39">
        <f t="shared" si="1"/>
        <v>34</v>
      </c>
      <c r="C13834" s="39" t="str">
        <f>IFERROR(__xludf.DUMMYFUNCTION("IF(ISBETWEEN(B13834,60,69), ""Old"", IF(ISBETWEEN(B13834, 20, 29), ""Young"", ""Other""))"),"Other")</f>
        <v>Other</v>
      </c>
    </row>
    <row r="13835" hidden="1">
      <c r="A13835" s="40">
        <v>32097.0</v>
      </c>
      <c r="B13835" s="39">
        <f t="shared" si="1"/>
        <v>34</v>
      </c>
      <c r="C13835" s="39" t="str">
        <f>IFERROR(__xludf.DUMMYFUNCTION("IF(ISBETWEEN(B13835,60,69), ""Old"", IF(ISBETWEEN(B13835, 20, 29), ""Young"", ""Other""))"),"Other")</f>
        <v>Other</v>
      </c>
    </row>
    <row r="13836" hidden="1">
      <c r="A13836" s="40">
        <v>32098.0</v>
      </c>
      <c r="B13836" s="39">
        <f t="shared" si="1"/>
        <v>34</v>
      </c>
      <c r="C13836" s="39" t="str">
        <f>IFERROR(__xludf.DUMMYFUNCTION("IF(ISBETWEEN(B13836,60,69), ""Old"", IF(ISBETWEEN(B13836, 20, 29), ""Young"", ""Other""))"),"Other")</f>
        <v>Other</v>
      </c>
    </row>
    <row r="13837" hidden="1">
      <c r="A13837" s="40">
        <v>32099.0</v>
      </c>
      <c r="B13837" s="39">
        <f t="shared" si="1"/>
        <v>34</v>
      </c>
      <c r="C13837" s="39" t="str">
        <f>IFERROR(__xludf.DUMMYFUNCTION("IF(ISBETWEEN(B13837,60,69), ""Old"", IF(ISBETWEEN(B13837, 20, 29), ""Young"", ""Other""))"),"Other")</f>
        <v>Other</v>
      </c>
    </row>
    <row r="13838" hidden="1">
      <c r="A13838" s="40">
        <v>32100.0</v>
      </c>
      <c r="B13838" s="39">
        <f t="shared" si="1"/>
        <v>34</v>
      </c>
      <c r="C13838" s="39" t="str">
        <f>IFERROR(__xludf.DUMMYFUNCTION("IF(ISBETWEEN(B13838,60,69), ""Old"", IF(ISBETWEEN(B13838, 20, 29), ""Young"", ""Other""))"),"Other")</f>
        <v>Other</v>
      </c>
    </row>
    <row r="13839" hidden="1">
      <c r="A13839" s="40">
        <v>32101.0</v>
      </c>
      <c r="B13839" s="39">
        <f t="shared" si="1"/>
        <v>34</v>
      </c>
      <c r="C13839" s="39" t="str">
        <f>IFERROR(__xludf.DUMMYFUNCTION("IF(ISBETWEEN(B13839,60,69), ""Old"", IF(ISBETWEEN(B13839, 20, 29), ""Young"", ""Other""))"),"Other")</f>
        <v>Other</v>
      </c>
    </row>
    <row r="13840" hidden="1">
      <c r="A13840" s="40">
        <v>32102.0</v>
      </c>
      <c r="B13840" s="39">
        <f t="shared" si="1"/>
        <v>34</v>
      </c>
      <c r="C13840" s="39" t="str">
        <f>IFERROR(__xludf.DUMMYFUNCTION("IF(ISBETWEEN(B13840,60,69), ""Old"", IF(ISBETWEEN(B13840, 20, 29), ""Young"", ""Other""))"),"Other")</f>
        <v>Other</v>
      </c>
    </row>
    <row r="13841" hidden="1">
      <c r="A13841" s="40">
        <v>32103.0</v>
      </c>
      <c r="B13841" s="39">
        <f t="shared" si="1"/>
        <v>34</v>
      </c>
      <c r="C13841" s="39" t="str">
        <f>IFERROR(__xludf.DUMMYFUNCTION("IF(ISBETWEEN(B13841,60,69), ""Old"", IF(ISBETWEEN(B13841, 20, 29), ""Young"", ""Other""))"),"Other")</f>
        <v>Other</v>
      </c>
    </row>
    <row r="13842" hidden="1">
      <c r="A13842" s="40">
        <v>32104.0</v>
      </c>
      <c r="B13842" s="39">
        <f t="shared" si="1"/>
        <v>34</v>
      </c>
      <c r="C13842" s="39" t="str">
        <f>IFERROR(__xludf.DUMMYFUNCTION("IF(ISBETWEEN(B13842,60,69), ""Old"", IF(ISBETWEEN(B13842, 20, 29), ""Young"", ""Other""))"),"Other")</f>
        <v>Other</v>
      </c>
    </row>
    <row r="13843" hidden="1">
      <c r="A13843" s="40">
        <v>32105.0</v>
      </c>
      <c r="B13843" s="39">
        <f t="shared" si="1"/>
        <v>34</v>
      </c>
      <c r="C13843" s="39" t="str">
        <f>IFERROR(__xludf.DUMMYFUNCTION("IF(ISBETWEEN(B13843,60,69), ""Old"", IF(ISBETWEEN(B13843, 20, 29), ""Young"", ""Other""))"),"Other")</f>
        <v>Other</v>
      </c>
    </row>
    <row r="13844" hidden="1">
      <c r="A13844" s="40">
        <v>32106.0</v>
      </c>
      <c r="B13844" s="39">
        <f t="shared" si="1"/>
        <v>34</v>
      </c>
      <c r="C13844" s="39" t="str">
        <f>IFERROR(__xludf.DUMMYFUNCTION("IF(ISBETWEEN(B13844,60,69), ""Old"", IF(ISBETWEEN(B13844, 20, 29), ""Young"", ""Other""))"),"Other")</f>
        <v>Other</v>
      </c>
    </row>
    <row r="13845" hidden="1">
      <c r="A13845" s="40">
        <v>32107.0</v>
      </c>
      <c r="B13845" s="39">
        <f t="shared" si="1"/>
        <v>34</v>
      </c>
      <c r="C13845" s="39" t="str">
        <f>IFERROR(__xludf.DUMMYFUNCTION("IF(ISBETWEEN(B13845,60,69), ""Old"", IF(ISBETWEEN(B13845, 20, 29), ""Young"", ""Other""))"),"Other")</f>
        <v>Other</v>
      </c>
    </row>
    <row r="13846" hidden="1">
      <c r="A13846" s="40">
        <v>32108.0</v>
      </c>
      <c r="B13846" s="39">
        <f t="shared" si="1"/>
        <v>34</v>
      </c>
      <c r="C13846" s="39" t="str">
        <f>IFERROR(__xludf.DUMMYFUNCTION("IF(ISBETWEEN(B13846,60,69), ""Old"", IF(ISBETWEEN(B13846, 20, 29), ""Young"", ""Other""))"),"Other")</f>
        <v>Other</v>
      </c>
    </row>
    <row r="13847" hidden="1">
      <c r="A13847" s="40">
        <v>32109.0</v>
      </c>
      <c r="B13847" s="39">
        <f t="shared" si="1"/>
        <v>34</v>
      </c>
      <c r="C13847" s="39" t="str">
        <f>IFERROR(__xludf.DUMMYFUNCTION("IF(ISBETWEEN(B13847,60,69), ""Old"", IF(ISBETWEEN(B13847, 20, 29), ""Young"", ""Other""))"),"Other")</f>
        <v>Other</v>
      </c>
    </row>
    <row r="13848" hidden="1">
      <c r="A13848" s="40">
        <v>32110.0</v>
      </c>
      <c r="B13848" s="39">
        <f t="shared" si="1"/>
        <v>34</v>
      </c>
      <c r="C13848" s="39" t="str">
        <f>IFERROR(__xludf.DUMMYFUNCTION("IF(ISBETWEEN(B13848,60,69), ""Old"", IF(ISBETWEEN(B13848, 20, 29), ""Young"", ""Other""))"),"Other")</f>
        <v>Other</v>
      </c>
    </row>
    <row r="13849" hidden="1">
      <c r="A13849" s="40">
        <v>32111.0</v>
      </c>
      <c r="B13849" s="39">
        <f t="shared" si="1"/>
        <v>34</v>
      </c>
      <c r="C13849" s="39" t="str">
        <f>IFERROR(__xludf.DUMMYFUNCTION("IF(ISBETWEEN(B13849,60,69), ""Old"", IF(ISBETWEEN(B13849, 20, 29), ""Young"", ""Other""))"),"Other")</f>
        <v>Other</v>
      </c>
    </row>
    <row r="13850" hidden="1">
      <c r="A13850" s="40">
        <v>32112.0</v>
      </c>
      <c r="B13850" s="39">
        <f t="shared" si="1"/>
        <v>34</v>
      </c>
      <c r="C13850" s="39" t="str">
        <f>IFERROR(__xludf.DUMMYFUNCTION("IF(ISBETWEEN(B13850,60,69), ""Old"", IF(ISBETWEEN(B13850, 20, 29), ""Young"", ""Other""))"),"Other")</f>
        <v>Other</v>
      </c>
    </row>
    <row r="13851" hidden="1">
      <c r="A13851" s="40">
        <v>32113.0</v>
      </c>
      <c r="B13851" s="39">
        <f t="shared" si="1"/>
        <v>34</v>
      </c>
      <c r="C13851" s="39" t="str">
        <f>IFERROR(__xludf.DUMMYFUNCTION("IF(ISBETWEEN(B13851,60,69), ""Old"", IF(ISBETWEEN(B13851, 20, 29), ""Young"", ""Other""))"),"Other")</f>
        <v>Other</v>
      </c>
    </row>
    <row r="13852" hidden="1">
      <c r="A13852" s="40">
        <v>32114.0</v>
      </c>
      <c r="B13852" s="39">
        <f t="shared" si="1"/>
        <v>34</v>
      </c>
      <c r="C13852" s="39" t="str">
        <f>IFERROR(__xludf.DUMMYFUNCTION("IF(ISBETWEEN(B13852,60,69), ""Old"", IF(ISBETWEEN(B13852, 20, 29), ""Young"", ""Other""))"),"Other")</f>
        <v>Other</v>
      </c>
    </row>
    <row r="13853" hidden="1">
      <c r="A13853" s="40">
        <v>32115.0</v>
      </c>
      <c r="B13853" s="39">
        <f t="shared" si="1"/>
        <v>34</v>
      </c>
      <c r="C13853" s="39" t="str">
        <f>IFERROR(__xludf.DUMMYFUNCTION("IF(ISBETWEEN(B13853,60,69), ""Old"", IF(ISBETWEEN(B13853, 20, 29), ""Young"", ""Other""))"),"Other")</f>
        <v>Other</v>
      </c>
    </row>
    <row r="13854" hidden="1">
      <c r="A13854" s="40">
        <v>32116.0</v>
      </c>
      <c r="B13854" s="39">
        <f t="shared" si="1"/>
        <v>34</v>
      </c>
      <c r="C13854" s="39" t="str">
        <f>IFERROR(__xludf.DUMMYFUNCTION("IF(ISBETWEEN(B13854,60,69), ""Old"", IF(ISBETWEEN(B13854, 20, 29), ""Young"", ""Other""))"),"Other")</f>
        <v>Other</v>
      </c>
    </row>
    <row r="13855" hidden="1">
      <c r="A13855" s="40">
        <v>32117.0</v>
      </c>
      <c r="B13855" s="39">
        <f t="shared" si="1"/>
        <v>34</v>
      </c>
      <c r="C13855" s="39" t="str">
        <f>IFERROR(__xludf.DUMMYFUNCTION("IF(ISBETWEEN(B13855,60,69), ""Old"", IF(ISBETWEEN(B13855, 20, 29), ""Young"", ""Other""))"),"Other")</f>
        <v>Other</v>
      </c>
    </row>
    <row r="13856" hidden="1">
      <c r="A13856" s="40">
        <v>32118.0</v>
      </c>
      <c r="B13856" s="39">
        <f t="shared" si="1"/>
        <v>34</v>
      </c>
      <c r="C13856" s="39" t="str">
        <f>IFERROR(__xludf.DUMMYFUNCTION("IF(ISBETWEEN(B13856,60,69), ""Old"", IF(ISBETWEEN(B13856, 20, 29), ""Young"", ""Other""))"),"Other")</f>
        <v>Other</v>
      </c>
    </row>
    <row r="13857" hidden="1">
      <c r="A13857" s="40">
        <v>32119.0</v>
      </c>
      <c r="B13857" s="39">
        <f t="shared" si="1"/>
        <v>34</v>
      </c>
      <c r="C13857" s="39" t="str">
        <f>IFERROR(__xludf.DUMMYFUNCTION("IF(ISBETWEEN(B13857,60,69), ""Old"", IF(ISBETWEEN(B13857, 20, 29), ""Young"", ""Other""))"),"Other")</f>
        <v>Other</v>
      </c>
    </row>
    <row r="13858" hidden="1">
      <c r="A13858" s="40">
        <v>32120.0</v>
      </c>
      <c r="B13858" s="39">
        <f t="shared" si="1"/>
        <v>34</v>
      </c>
      <c r="C13858" s="39" t="str">
        <f>IFERROR(__xludf.DUMMYFUNCTION("IF(ISBETWEEN(B13858,60,69), ""Old"", IF(ISBETWEEN(B13858, 20, 29), ""Young"", ""Other""))"),"Other")</f>
        <v>Other</v>
      </c>
    </row>
    <row r="13859" hidden="1">
      <c r="A13859" s="40">
        <v>32121.0</v>
      </c>
      <c r="B13859" s="39">
        <f t="shared" si="1"/>
        <v>34</v>
      </c>
      <c r="C13859" s="39" t="str">
        <f>IFERROR(__xludf.DUMMYFUNCTION("IF(ISBETWEEN(B13859,60,69), ""Old"", IF(ISBETWEEN(B13859, 20, 29), ""Young"", ""Other""))"),"Other")</f>
        <v>Other</v>
      </c>
    </row>
    <row r="13860" hidden="1">
      <c r="A13860" s="40">
        <v>32122.0</v>
      </c>
      <c r="B13860" s="39">
        <f t="shared" si="1"/>
        <v>34</v>
      </c>
      <c r="C13860" s="39" t="str">
        <f>IFERROR(__xludf.DUMMYFUNCTION("IF(ISBETWEEN(B13860,60,69), ""Old"", IF(ISBETWEEN(B13860, 20, 29), ""Young"", ""Other""))"),"Other")</f>
        <v>Other</v>
      </c>
    </row>
    <row r="13861" hidden="1">
      <c r="A13861" s="40">
        <v>32123.0</v>
      </c>
      <c r="B13861" s="39">
        <f t="shared" si="1"/>
        <v>34</v>
      </c>
      <c r="C13861" s="39" t="str">
        <f>IFERROR(__xludf.DUMMYFUNCTION("IF(ISBETWEEN(B13861,60,69), ""Old"", IF(ISBETWEEN(B13861, 20, 29), ""Young"", ""Other""))"),"Other")</f>
        <v>Other</v>
      </c>
    </row>
    <row r="13862" hidden="1">
      <c r="A13862" s="40">
        <v>32124.0</v>
      </c>
      <c r="B13862" s="39">
        <f t="shared" si="1"/>
        <v>34</v>
      </c>
      <c r="C13862" s="39" t="str">
        <f>IFERROR(__xludf.DUMMYFUNCTION("IF(ISBETWEEN(B13862,60,69), ""Old"", IF(ISBETWEEN(B13862, 20, 29), ""Young"", ""Other""))"),"Other")</f>
        <v>Other</v>
      </c>
    </row>
    <row r="13863" hidden="1">
      <c r="A13863" s="40">
        <v>32125.0</v>
      </c>
      <c r="B13863" s="39">
        <f t="shared" si="1"/>
        <v>34</v>
      </c>
      <c r="C13863" s="39" t="str">
        <f>IFERROR(__xludf.DUMMYFUNCTION("IF(ISBETWEEN(B13863,60,69), ""Old"", IF(ISBETWEEN(B13863, 20, 29), ""Young"", ""Other""))"),"Other")</f>
        <v>Other</v>
      </c>
    </row>
    <row r="13864" hidden="1">
      <c r="A13864" s="40">
        <v>32126.0</v>
      </c>
      <c r="B13864" s="39">
        <f t="shared" si="1"/>
        <v>34</v>
      </c>
      <c r="C13864" s="39" t="str">
        <f>IFERROR(__xludf.DUMMYFUNCTION("IF(ISBETWEEN(B13864,60,69), ""Old"", IF(ISBETWEEN(B13864, 20, 29), ""Young"", ""Other""))"),"Other")</f>
        <v>Other</v>
      </c>
    </row>
    <row r="13865" hidden="1">
      <c r="A13865" s="40">
        <v>32127.0</v>
      </c>
      <c r="B13865" s="39">
        <f t="shared" si="1"/>
        <v>34</v>
      </c>
      <c r="C13865" s="39" t="str">
        <f>IFERROR(__xludf.DUMMYFUNCTION("IF(ISBETWEEN(B13865,60,69), ""Old"", IF(ISBETWEEN(B13865, 20, 29), ""Young"", ""Other""))"),"Other")</f>
        <v>Other</v>
      </c>
    </row>
    <row r="13866" hidden="1">
      <c r="A13866" s="40">
        <v>32128.0</v>
      </c>
      <c r="B13866" s="39">
        <f t="shared" si="1"/>
        <v>34</v>
      </c>
      <c r="C13866" s="39" t="str">
        <f>IFERROR(__xludf.DUMMYFUNCTION("IF(ISBETWEEN(B13866,60,69), ""Old"", IF(ISBETWEEN(B13866, 20, 29), ""Young"", ""Other""))"),"Other")</f>
        <v>Other</v>
      </c>
    </row>
    <row r="13867" hidden="1">
      <c r="A13867" s="40">
        <v>32129.0</v>
      </c>
      <c r="B13867" s="39">
        <f t="shared" si="1"/>
        <v>34</v>
      </c>
      <c r="C13867" s="39" t="str">
        <f>IFERROR(__xludf.DUMMYFUNCTION("IF(ISBETWEEN(B13867,60,69), ""Old"", IF(ISBETWEEN(B13867, 20, 29), ""Young"", ""Other""))"),"Other")</f>
        <v>Other</v>
      </c>
    </row>
    <row r="13868" hidden="1">
      <c r="A13868" s="40">
        <v>32130.0</v>
      </c>
      <c r="B13868" s="39">
        <f t="shared" si="1"/>
        <v>34</v>
      </c>
      <c r="C13868" s="39" t="str">
        <f>IFERROR(__xludf.DUMMYFUNCTION("IF(ISBETWEEN(B13868,60,69), ""Old"", IF(ISBETWEEN(B13868, 20, 29), ""Young"", ""Other""))"),"Other")</f>
        <v>Other</v>
      </c>
    </row>
    <row r="13869" hidden="1">
      <c r="A13869" s="40">
        <v>32131.0</v>
      </c>
      <c r="B13869" s="39">
        <f t="shared" si="1"/>
        <v>34</v>
      </c>
      <c r="C13869" s="39" t="str">
        <f>IFERROR(__xludf.DUMMYFUNCTION("IF(ISBETWEEN(B13869,60,69), ""Old"", IF(ISBETWEEN(B13869, 20, 29), ""Young"", ""Other""))"),"Other")</f>
        <v>Other</v>
      </c>
    </row>
    <row r="13870" hidden="1">
      <c r="A13870" s="40">
        <v>32132.0</v>
      </c>
      <c r="B13870" s="39">
        <f t="shared" si="1"/>
        <v>34</v>
      </c>
      <c r="C13870" s="39" t="str">
        <f>IFERROR(__xludf.DUMMYFUNCTION("IF(ISBETWEEN(B13870,60,69), ""Old"", IF(ISBETWEEN(B13870, 20, 29), ""Young"", ""Other""))"),"Other")</f>
        <v>Other</v>
      </c>
    </row>
    <row r="13871" hidden="1">
      <c r="A13871" s="40">
        <v>32133.0</v>
      </c>
      <c r="B13871" s="39">
        <f t="shared" si="1"/>
        <v>34</v>
      </c>
      <c r="C13871" s="39" t="str">
        <f>IFERROR(__xludf.DUMMYFUNCTION("IF(ISBETWEEN(B13871,60,69), ""Old"", IF(ISBETWEEN(B13871, 20, 29), ""Young"", ""Other""))"),"Other")</f>
        <v>Other</v>
      </c>
    </row>
    <row r="13872" hidden="1">
      <c r="A13872" s="40">
        <v>32134.0</v>
      </c>
      <c r="B13872" s="39">
        <f t="shared" si="1"/>
        <v>34</v>
      </c>
      <c r="C13872" s="39" t="str">
        <f>IFERROR(__xludf.DUMMYFUNCTION("IF(ISBETWEEN(B13872,60,69), ""Old"", IF(ISBETWEEN(B13872, 20, 29), ""Young"", ""Other""))"),"Other")</f>
        <v>Other</v>
      </c>
    </row>
    <row r="13873" hidden="1">
      <c r="A13873" s="40">
        <v>32135.0</v>
      </c>
      <c r="B13873" s="39">
        <f t="shared" si="1"/>
        <v>34</v>
      </c>
      <c r="C13873" s="39" t="str">
        <f>IFERROR(__xludf.DUMMYFUNCTION("IF(ISBETWEEN(B13873,60,69), ""Old"", IF(ISBETWEEN(B13873, 20, 29), ""Young"", ""Other""))"),"Other")</f>
        <v>Other</v>
      </c>
    </row>
    <row r="13874" hidden="1">
      <c r="A13874" s="40">
        <v>32136.0</v>
      </c>
      <c r="B13874" s="39">
        <f t="shared" si="1"/>
        <v>34</v>
      </c>
      <c r="C13874" s="39" t="str">
        <f>IFERROR(__xludf.DUMMYFUNCTION("IF(ISBETWEEN(B13874,60,69), ""Old"", IF(ISBETWEEN(B13874, 20, 29), ""Young"", ""Other""))"),"Other")</f>
        <v>Other</v>
      </c>
    </row>
    <row r="13875" hidden="1">
      <c r="A13875" s="40">
        <v>32137.0</v>
      </c>
      <c r="B13875" s="39">
        <f t="shared" si="1"/>
        <v>34</v>
      </c>
      <c r="C13875" s="39" t="str">
        <f>IFERROR(__xludf.DUMMYFUNCTION("IF(ISBETWEEN(B13875,60,69), ""Old"", IF(ISBETWEEN(B13875, 20, 29), ""Young"", ""Other""))"),"Other")</f>
        <v>Other</v>
      </c>
    </row>
    <row r="13876" hidden="1">
      <c r="A13876" s="40">
        <v>32138.0</v>
      </c>
      <c r="B13876" s="39">
        <f t="shared" si="1"/>
        <v>34</v>
      </c>
      <c r="C13876" s="39" t="str">
        <f>IFERROR(__xludf.DUMMYFUNCTION("IF(ISBETWEEN(B13876,60,69), ""Old"", IF(ISBETWEEN(B13876, 20, 29), ""Young"", ""Other""))"),"Other")</f>
        <v>Other</v>
      </c>
    </row>
    <row r="13877" hidden="1">
      <c r="A13877" s="40">
        <v>32139.0</v>
      </c>
      <c r="B13877" s="39">
        <f t="shared" si="1"/>
        <v>34</v>
      </c>
      <c r="C13877" s="39" t="str">
        <f>IFERROR(__xludf.DUMMYFUNCTION("IF(ISBETWEEN(B13877,60,69), ""Old"", IF(ISBETWEEN(B13877, 20, 29), ""Young"", ""Other""))"),"Other")</f>
        <v>Other</v>
      </c>
    </row>
    <row r="13878" hidden="1">
      <c r="A13878" s="40">
        <v>32140.0</v>
      </c>
      <c r="B13878" s="39">
        <f t="shared" si="1"/>
        <v>34</v>
      </c>
      <c r="C13878" s="39" t="str">
        <f>IFERROR(__xludf.DUMMYFUNCTION("IF(ISBETWEEN(B13878,60,69), ""Old"", IF(ISBETWEEN(B13878, 20, 29), ""Young"", ""Other""))"),"Other")</f>
        <v>Other</v>
      </c>
    </row>
    <row r="13879" hidden="1">
      <c r="A13879" s="40">
        <v>32141.0</v>
      </c>
      <c r="B13879" s="39">
        <f t="shared" si="1"/>
        <v>34</v>
      </c>
      <c r="C13879" s="39" t="str">
        <f>IFERROR(__xludf.DUMMYFUNCTION("IF(ISBETWEEN(B13879,60,69), ""Old"", IF(ISBETWEEN(B13879, 20, 29), ""Young"", ""Other""))"),"Other")</f>
        <v>Other</v>
      </c>
    </row>
    <row r="13880" hidden="1">
      <c r="A13880" s="40">
        <v>32142.0</v>
      </c>
      <c r="B13880" s="39">
        <f t="shared" si="1"/>
        <v>34</v>
      </c>
      <c r="C13880" s="39" t="str">
        <f>IFERROR(__xludf.DUMMYFUNCTION("IF(ISBETWEEN(B13880,60,69), ""Old"", IF(ISBETWEEN(B13880, 20, 29), ""Young"", ""Other""))"),"Other")</f>
        <v>Other</v>
      </c>
    </row>
    <row r="13881" hidden="1">
      <c r="A13881" s="40">
        <v>32143.0</v>
      </c>
      <c r="B13881" s="39">
        <f t="shared" si="1"/>
        <v>34</v>
      </c>
      <c r="C13881" s="39" t="str">
        <f>IFERROR(__xludf.DUMMYFUNCTION("IF(ISBETWEEN(B13881,60,69), ""Old"", IF(ISBETWEEN(B13881, 20, 29), ""Young"", ""Other""))"),"Other")</f>
        <v>Other</v>
      </c>
    </row>
    <row r="13882" hidden="1">
      <c r="A13882" s="40">
        <v>32144.0</v>
      </c>
      <c r="B13882" s="39">
        <f t="shared" si="1"/>
        <v>33</v>
      </c>
      <c r="C13882" s="39" t="str">
        <f>IFERROR(__xludf.DUMMYFUNCTION("IF(ISBETWEEN(B13882,60,69), ""Old"", IF(ISBETWEEN(B13882, 20, 29), ""Young"", ""Other""))"),"Other")</f>
        <v>Other</v>
      </c>
    </row>
    <row r="13883" hidden="1">
      <c r="A13883" s="40">
        <v>32145.0</v>
      </c>
      <c r="B13883" s="39">
        <f t="shared" si="1"/>
        <v>33</v>
      </c>
      <c r="C13883" s="39" t="str">
        <f>IFERROR(__xludf.DUMMYFUNCTION("IF(ISBETWEEN(B13883,60,69), ""Old"", IF(ISBETWEEN(B13883, 20, 29), ""Young"", ""Other""))"),"Other")</f>
        <v>Other</v>
      </c>
    </row>
    <row r="13884" hidden="1">
      <c r="A13884" s="40">
        <v>32146.0</v>
      </c>
      <c r="B13884" s="39">
        <f t="shared" si="1"/>
        <v>33</v>
      </c>
      <c r="C13884" s="39" t="str">
        <f>IFERROR(__xludf.DUMMYFUNCTION("IF(ISBETWEEN(B13884,60,69), ""Old"", IF(ISBETWEEN(B13884, 20, 29), ""Young"", ""Other""))"),"Other")</f>
        <v>Other</v>
      </c>
    </row>
    <row r="13885" hidden="1">
      <c r="A13885" s="40">
        <v>32147.0</v>
      </c>
      <c r="B13885" s="39">
        <f t="shared" si="1"/>
        <v>33</v>
      </c>
      <c r="C13885" s="39" t="str">
        <f>IFERROR(__xludf.DUMMYFUNCTION("IF(ISBETWEEN(B13885,60,69), ""Old"", IF(ISBETWEEN(B13885, 20, 29), ""Young"", ""Other""))"),"Other")</f>
        <v>Other</v>
      </c>
    </row>
    <row r="13886" hidden="1">
      <c r="A13886" s="40">
        <v>32148.0</v>
      </c>
      <c r="B13886" s="39">
        <f t="shared" si="1"/>
        <v>33</v>
      </c>
      <c r="C13886" s="39" t="str">
        <f>IFERROR(__xludf.DUMMYFUNCTION("IF(ISBETWEEN(B13886,60,69), ""Old"", IF(ISBETWEEN(B13886, 20, 29), ""Young"", ""Other""))"),"Other")</f>
        <v>Other</v>
      </c>
    </row>
    <row r="13887" hidden="1">
      <c r="A13887" s="40">
        <v>32149.0</v>
      </c>
      <c r="B13887" s="39">
        <f t="shared" si="1"/>
        <v>33</v>
      </c>
      <c r="C13887" s="39" t="str">
        <f>IFERROR(__xludf.DUMMYFUNCTION("IF(ISBETWEEN(B13887,60,69), ""Old"", IF(ISBETWEEN(B13887, 20, 29), ""Young"", ""Other""))"),"Other")</f>
        <v>Other</v>
      </c>
    </row>
    <row r="13888" hidden="1">
      <c r="A13888" s="40">
        <v>32150.0</v>
      </c>
      <c r="B13888" s="39">
        <f t="shared" si="1"/>
        <v>33</v>
      </c>
      <c r="C13888" s="39" t="str">
        <f>IFERROR(__xludf.DUMMYFUNCTION("IF(ISBETWEEN(B13888,60,69), ""Old"", IF(ISBETWEEN(B13888, 20, 29), ""Young"", ""Other""))"),"Other")</f>
        <v>Other</v>
      </c>
    </row>
    <row r="13889" hidden="1">
      <c r="A13889" s="40">
        <v>32151.0</v>
      </c>
      <c r="B13889" s="39">
        <f t="shared" si="1"/>
        <v>33</v>
      </c>
      <c r="C13889" s="39" t="str">
        <f>IFERROR(__xludf.DUMMYFUNCTION("IF(ISBETWEEN(B13889,60,69), ""Old"", IF(ISBETWEEN(B13889, 20, 29), ""Young"", ""Other""))"),"Other")</f>
        <v>Other</v>
      </c>
    </row>
    <row r="13890" hidden="1">
      <c r="A13890" s="40">
        <v>32152.0</v>
      </c>
      <c r="B13890" s="39">
        <f t="shared" si="1"/>
        <v>33</v>
      </c>
      <c r="C13890" s="39" t="str">
        <f>IFERROR(__xludf.DUMMYFUNCTION("IF(ISBETWEEN(B13890,60,69), ""Old"", IF(ISBETWEEN(B13890, 20, 29), ""Young"", ""Other""))"),"Other")</f>
        <v>Other</v>
      </c>
    </row>
    <row r="13891" hidden="1">
      <c r="A13891" s="40">
        <v>32153.0</v>
      </c>
      <c r="B13891" s="39">
        <f t="shared" si="1"/>
        <v>33</v>
      </c>
      <c r="C13891" s="39" t="str">
        <f>IFERROR(__xludf.DUMMYFUNCTION("IF(ISBETWEEN(B13891,60,69), ""Old"", IF(ISBETWEEN(B13891, 20, 29), ""Young"", ""Other""))"),"Other")</f>
        <v>Other</v>
      </c>
    </row>
    <row r="13892" hidden="1">
      <c r="A13892" s="40">
        <v>32154.0</v>
      </c>
      <c r="B13892" s="39">
        <f t="shared" si="1"/>
        <v>33</v>
      </c>
      <c r="C13892" s="39" t="str">
        <f>IFERROR(__xludf.DUMMYFUNCTION("IF(ISBETWEEN(B13892,60,69), ""Old"", IF(ISBETWEEN(B13892, 20, 29), ""Young"", ""Other""))"),"Other")</f>
        <v>Other</v>
      </c>
    </row>
    <row r="13893" hidden="1">
      <c r="A13893" s="40">
        <v>32155.0</v>
      </c>
      <c r="B13893" s="39">
        <f t="shared" si="1"/>
        <v>33</v>
      </c>
      <c r="C13893" s="39" t="str">
        <f>IFERROR(__xludf.DUMMYFUNCTION("IF(ISBETWEEN(B13893,60,69), ""Old"", IF(ISBETWEEN(B13893, 20, 29), ""Young"", ""Other""))"),"Other")</f>
        <v>Other</v>
      </c>
    </row>
    <row r="13894" hidden="1">
      <c r="A13894" s="40">
        <v>32156.0</v>
      </c>
      <c r="B13894" s="39">
        <f t="shared" si="1"/>
        <v>33</v>
      </c>
      <c r="C13894" s="39" t="str">
        <f>IFERROR(__xludf.DUMMYFUNCTION("IF(ISBETWEEN(B13894,60,69), ""Old"", IF(ISBETWEEN(B13894, 20, 29), ""Young"", ""Other""))"),"Other")</f>
        <v>Other</v>
      </c>
    </row>
    <row r="13895" hidden="1">
      <c r="A13895" s="40">
        <v>32157.0</v>
      </c>
      <c r="B13895" s="39">
        <f t="shared" si="1"/>
        <v>33</v>
      </c>
      <c r="C13895" s="39" t="str">
        <f>IFERROR(__xludf.DUMMYFUNCTION("IF(ISBETWEEN(B13895,60,69), ""Old"", IF(ISBETWEEN(B13895, 20, 29), ""Young"", ""Other""))"),"Other")</f>
        <v>Other</v>
      </c>
    </row>
    <row r="13896" hidden="1">
      <c r="A13896" s="40">
        <v>32158.0</v>
      </c>
      <c r="B13896" s="39">
        <f t="shared" si="1"/>
        <v>33</v>
      </c>
      <c r="C13896" s="39" t="str">
        <f>IFERROR(__xludf.DUMMYFUNCTION("IF(ISBETWEEN(B13896,60,69), ""Old"", IF(ISBETWEEN(B13896, 20, 29), ""Young"", ""Other""))"),"Other")</f>
        <v>Other</v>
      </c>
    </row>
    <row r="13897" hidden="1">
      <c r="A13897" s="40">
        <v>32159.0</v>
      </c>
      <c r="B13897" s="39">
        <f t="shared" si="1"/>
        <v>33</v>
      </c>
      <c r="C13897" s="39" t="str">
        <f>IFERROR(__xludf.DUMMYFUNCTION("IF(ISBETWEEN(B13897,60,69), ""Old"", IF(ISBETWEEN(B13897, 20, 29), ""Young"", ""Other""))"),"Other")</f>
        <v>Other</v>
      </c>
    </row>
    <row r="13898" hidden="1">
      <c r="A13898" s="40">
        <v>32160.0</v>
      </c>
      <c r="B13898" s="39">
        <f t="shared" si="1"/>
        <v>33</v>
      </c>
      <c r="C13898" s="39" t="str">
        <f>IFERROR(__xludf.DUMMYFUNCTION("IF(ISBETWEEN(B13898,60,69), ""Old"", IF(ISBETWEEN(B13898, 20, 29), ""Young"", ""Other""))"),"Other")</f>
        <v>Other</v>
      </c>
    </row>
    <row r="13899" hidden="1">
      <c r="A13899" s="40">
        <v>32161.0</v>
      </c>
      <c r="B13899" s="39">
        <f t="shared" si="1"/>
        <v>33</v>
      </c>
      <c r="C13899" s="39" t="str">
        <f>IFERROR(__xludf.DUMMYFUNCTION("IF(ISBETWEEN(B13899,60,69), ""Old"", IF(ISBETWEEN(B13899, 20, 29), ""Young"", ""Other""))"),"Other")</f>
        <v>Other</v>
      </c>
    </row>
    <row r="13900" hidden="1">
      <c r="A13900" s="40">
        <v>32162.0</v>
      </c>
      <c r="B13900" s="39">
        <f t="shared" si="1"/>
        <v>33</v>
      </c>
      <c r="C13900" s="39" t="str">
        <f>IFERROR(__xludf.DUMMYFUNCTION("IF(ISBETWEEN(B13900,60,69), ""Old"", IF(ISBETWEEN(B13900, 20, 29), ""Young"", ""Other""))"),"Other")</f>
        <v>Other</v>
      </c>
    </row>
    <row r="13901" hidden="1">
      <c r="A13901" s="40">
        <v>32163.0</v>
      </c>
      <c r="B13901" s="39">
        <f t="shared" si="1"/>
        <v>33</v>
      </c>
      <c r="C13901" s="39" t="str">
        <f>IFERROR(__xludf.DUMMYFUNCTION("IF(ISBETWEEN(B13901,60,69), ""Old"", IF(ISBETWEEN(B13901, 20, 29), ""Young"", ""Other""))"),"Other")</f>
        <v>Other</v>
      </c>
    </row>
    <row r="13902" hidden="1">
      <c r="A13902" s="40">
        <v>32164.0</v>
      </c>
      <c r="B13902" s="39">
        <f t="shared" si="1"/>
        <v>33</v>
      </c>
      <c r="C13902" s="39" t="str">
        <f>IFERROR(__xludf.DUMMYFUNCTION("IF(ISBETWEEN(B13902,60,69), ""Old"", IF(ISBETWEEN(B13902, 20, 29), ""Young"", ""Other""))"),"Other")</f>
        <v>Other</v>
      </c>
    </row>
    <row r="13903" hidden="1">
      <c r="A13903" s="40">
        <v>32165.0</v>
      </c>
      <c r="B13903" s="39">
        <f t="shared" si="1"/>
        <v>33</v>
      </c>
      <c r="C13903" s="39" t="str">
        <f>IFERROR(__xludf.DUMMYFUNCTION("IF(ISBETWEEN(B13903,60,69), ""Old"", IF(ISBETWEEN(B13903, 20, 29), ""Young"", ""Other""))"),"Other")</f>
        <v>Other</v>
      </c>
    </row>
    <row r="13904" hidden="1">
      <c r="A13904" s="40">
        <v>32166.0</v>
      </c>
      <c r="B13904" s="39">
        <f t="shared" si="1"/>
        <v>33</v>
      </c>
      <c r="C13904" s="39" t="str">
        <f>IFERROR(__xludf.DUMMYFUNCTION("IF(ISBETWEEN(B13904,60,69), ""Old"", IF(ISBETWEEN(B13904, 20, 29), ""Young"", ""Other""))"),"Other")</f>
        <v>Other</v>
      </c>
    </row>
    <row r="13905" hidden="1">
      <c r="A13905" s="40">
        <v>32167.0</v>
      </c>
      <c r="B13905" s="39">
        <f t="shared" si="1"/>
        <v>33</v>
      </c>
      <c r="C13905" s="39" t="str">
        <f>IFERROR(__xludf.DUMMYFUNCTION("IF(ISBETWEEN(B13905,60,69), ""Old"", IF(ISBETWEEN(B13905, 20, 29), ""Young"", ""Other""))"),"Other")</f>
        <v>Other</v>
      </c>
    </row>
    <row r="13906" hidden="1">
      <c r="A13906" s="40">
        <v>32168.0</v>
      </c>
      <c r="B13906" s="39">
        <f t="shared" si="1"/>
        <v>33</v>
      </c>
      <c r="C13906" s="39" t="str">
        <f>IFERROR(__xludf.DUMMYFUNCTION("IF(ISBETWEEN(B13906,60,69), ""Old"", IF(ISBETWEEN(B13906, 20, 29), ""Young"", ""Other""))"),"Other")</f>
        <v>Other</v>
      </c>
    </row>
    <row r="13907" hidden="1">
      <c r="A13907" s="40">
        <v>32169.0</v>
      </c>
      <c r="B13907" s="39">
        <f t="shared" si="1"/>
        <v>33</v>
      </c>
      <c r="C13907" s="39" t="str">
        <f>IFERROR(__xludf.DUMMYFUNCTION("IF(ISBETWEEN(B13907,60,69), ""Old"", IF(ISBETWEEN(B13907, 20, 29), ""Young"", ""Other""))"),"Other")</f>
        <v>Other</v>
      </c>
    </row>
    <row r="13908" hidden="1">
      <c r="A13908" s="40">
        <v>32170.0</v>
      </c>
      <c r="B13908" s="39">
        <f t="shared" si="1"/>
        <v>33</v>
      </c>
      <c r="C13908" s="39" t="str">
        <f>IFERROR(__xludf.DUMMYFUNCTION("IF(ISBETWEEN(B13908,60,69), ""Old"", IF(ISBETWEEN(B13908, 20, 29), ""Young"", ""Other""))"),"Other")</f>
        <v>Other</v>
      </c>
    </row>
    <row r="13909" hidden="1">
      <c r="A13909" s="40">
        <v>32171.0</v>
      </c>
      <c r="B13909" s="39">
        <f t="shared" si="1"/>
        <v>33</v>
      </c>
      <c r="C13909" s="39" t="str">
        <f>IFERROR(__xludf.DUMMYFUNCTION("IF(ISBETWEEN(B13909,60,69), ""Old"", IF(ISBETWEEN(B13909, 20, 29), ""Young"", ""Other""))"),"Other")</f>
        <v>Other</v>
      </c>
    </row>
    <row r="13910" hidden="1">
      <c r="A13910" s="40">
        <v>32172.0</v>
      </c>
      <c r="B13910" s="39">
        <f t="shared" si="1"/>
        <v>33</v>
      </c>
      <c r="C13910" s="39" t="str">
        <f>IFERROR(__xludf.DUMMYFUNCTION("IF(ISBETWEEN(B13910,60,69), ""Old"", IF(ISBETWEEN(B13910, 20, 29), ""Young"", ""Other""))"),"Other")</f>
        <v>Other</v>
      </c>
    </row>
    <row r="13911" hidden="1">
      <c r="A13911" s="40">
        <v>32173.0</v>
      </c>
      <c r="B13911" s="39">
        <f t="shared" si="1"/>
        <v>33</v>
      </c>
      <c r="C13911" s="39" t="str">
        <f>IFERROR(__xludf.DUMMYFUNCTION("IF(ISBETWEEN(B13911,60,69), ""Old"", IF(ISBETWEEN(B13911, 20, 29), ""Young"", ""Other""))"),"Other")</f>
        <v>Other</v>
      </c>
    </row>
    <row r="13912" hidden="1">
      <c r="A13912" s="40">
        <v>32174.0</v>
      </c>
      <c r="B13912" s="39">
        <f t="shared" si="1"/>
        <v>33</v>
      </c>
      <c r="C13912" s="39" t="str">
        <f>IFERROR(__xludf.DUMMYFUNCTION("IF(ISBETWEEN(B13912,60,69), ""Old"", IF(ISBETWEEN(B13912, 20, 29), ""Young"", ""Other""))"),"Other")</f>
        <v>Other</v>
      </c>
    </row>
    <row r="13913" hidden="1">
      <c r="A13913" s="40">
        <v>32175.0</v>
      </c>
      <c r="B13913" s="39">
        <f t="shared" si="1"/>
        <v>33</v>
      </c>
      <c r="C13913" s="39" t="str">
        <f>IFERROR(__xludf.DUMMYFUNCTION("IF(ISBETWEEN(B13913,60,69), ""Old"", IF(ISBETWEEN(B13913, 20, 29), ""Young"", ""Other""))"),"Other")</f>
        <v>Other</v>
      </c>
    </row>
    <row r="13914" hidden="1">
      <c r="A13914" s="40">
        <v>32176.0</v>
      </c>
      <c r="B13914" s="39">
        <f t="shared" si="1"/>
        <v>33</v>
      </c>
      <c r="C13914" s="39" t="str">
        <f>IFERROR(__xludf.DUMMYFUNCTION("IF(ISBETWEEN(B13914,60,69), ""Old"", IF(ISBETWEEN(B13914, 20, 29), ""Young"", ""Other""))"),"Other")</f>
        <v>Other</v>
      </c>
    </row>
    <row r="13915" hidden="1">
      <c r="A13915" s="40">
        <v>32177.0</v>
      </c>
      <c r="B13915" s="39">
        <f t="shared" si="1"/>
        <v>33</v>
      </c>
      <c r="C13915" s="39" t="str">
        <f>IFERROR(__xludf.DUMMYFUNCTION("IF(ISBETWEEN(B13915,60,69), ""Old"", IF(ISBETWEEN(B13915, 20, 29), ""Young"", ""Other""))"),"Other")</f>
        <v>Other</v>
      </c>
    </row>
    <row r="13916" hidden="1">
      <c r="A13916" s="40">
        <v>32178.0</v>
      </c>
      <c r="B13916" s="39">
        <f t="shared" si="1"/>
        <v>33</v>
      </c>
      <c r="C13916" s="39" t="str">
        <f>IFERROR(__xludf.DUMMYFUNCTION("IF(ISBETWEEN(B13916,60,69), ""Old"", IF(ISBETWEEN(B13916, 20, 29), ""Young"", ""Other""))"),"Other")</f>
        <v>Other</v>
      </c>
    </row>
    <row r="13917" hidden="1">
      <c r="A13917" s="40">
        <v>32179.0</v>
      </c>
      <c r="B13917" s="39">
        <f t="shared" si="1"/>
        <v>33</v>
      </c>
      <c r="C13917" s="39" t="str">
        <f>IFERROR(__xludf.DUMMYFUNCTION("IF(ISBETWEEN(B13917,60,69), ""Old"", IF(ISBETWEEN(B13917, 20, 29), ""Young"", ""Other""))"),"Other")</f>
        <v>Other</v>
      </c>
    </row>
    <row r="13918" hidden="1">
      <c r="A13918" s="40">
        <v>32180.0</v>
      </c>
      <c r="B13918" s="39">
        <f t="shared" si="1"/>
        <v>33</v>
      </c>
      <c r="C13918" s="39" t="str">
        <f>IFERROR(__xludf.DUMMYFUNCTION("IF(ISBETWEEN(B13918,60,69), ""Old"", IF(ISBETWEEN(B13918, 20, 29), ""Young"", ""Other""))"),"Other")</f>
        <v>Other</v>
      </c>
    </row>
    <row r="13919" hidden="1">
      <c r="A13919" s="40">
        <v>32181.0</v>
      </c>
      <c r="B13919" s="39">
        <f t="shared" si="1"/>
        <v>33</v>
      </c>
      <c r="C13919" s="39" t="str">
        <f>IFERROR(__xludf.DUMMYFUNCTION("IF(ISBETWEEN(B13919,60,69), ""Old"", IF(ISBETWEEN(B13919, 20, 29), ""Young"", ""Other""))"),"Other")</f>
        <v>Other</v>
      </c>
    </row>
    <row r="13920" hidden="1">
      <c r="A13920" s="40">
        <v>32182.0</v>
      </c>
      <c r="B13920" s="39">
        <f t="shared" si="1"/>
        <v>33</v>
      </c>
      <c r="C13920" s="39" t="str">
        <f>IFERROR(__xludf.DUMMYFUNCTION("IF(ISBETWEEN(B13920,60,69), ""Old"", IF(ISBETWEEN(B13920, 20, 29), ""Young"", ""Other""))"),"Other")</f>
        <v>Other</v>
      </c>
    </row>
    <row r="13921" hidden="1">
      <c r="A13921" s="40">
        <v>32183.0</v>
      </c>
      <c r="B13921" s="39">
        <f t="shared" si="1"/>
        <v>33</v>
      </c>
      <c r="C13921" s="39" t="str">
        <f>IFERROR(__xludf.DUMMYFUNCTION("IF(ISBETWEEN(B13921,60,69), ""Old"", IF(ISBETWEEN(B13921, 20, 29), ""Young"", ""Other""))"),"Other")</f>
        <v>Other</v>
      </c>
    </row>
    <row r="13922" hidden="1">
      <c r="A13922" s="40">
        <v>32184.0</v>
      </c>
      <c r="B13922" s="39">
        <f t="shared" si="1"/>
        <v>33</v>
      </c>
      <c r="C13922" s="39" t="str">
        <f>IFERROR(__xludf.DUMMYFUNCTION("IF(ISBETWEEN(B13922,60,69), ""Old"", IF(ISBETWEEN(B13922, 20, 29), ""Young"", ""Other""))"),"Other")</f>
        <v>Other</v>
      </c>
    </row>
    <row r="13923" hidden="1">
      <c r="A13923" s="40">
        <v>32185.0</v>
      </c>
      <c r="B13923" s="39">
        <f t="shared" si="1"/>
        <v>33</v>
      </c>
      <c r="C13923" s="39" t="str">
        <f>IFERROR(__xludf.DUMMYFUNCTION("IF(ISBETWEEN(B13923,60,69), ""Old"", IF(ISBETWEEN(B13923, 20, 29), ""Young"", ""Other""))"),"Other")</f>
        <v>Other</v>
      </c>
    </row>
    <row r="13924" hidden="1">
      <c r="A13924" s="40">
        <v>32186.0</v>
      </c>
      <c r="B13924" s="39">
        <f t="shared" si="1"/>
        <v>33</v>
      </c>
      <c r="C13924" s="39" t="str">
        <f>IFERROR(__xludf.DUMMYFUNCTION("IF(ISBETWEEN(B13924,60,69), ""Old"", IF(ISBETWEEN(B13924, 20, 29), ""Young"", ""Other""))"),"Other")</f>
        <v>Other</v>
      </c>
    </row>
    <row r="13925" hidden="1">
      <c r="A13925" s="40">
        <v>32187.0</v>
      </c>
      <c r="B13925" s="39">
        <f t="shared" si="1"/>
        <v>33</v>
      </c>
      <c r="C13925" s="39" t="str">
        <f>IFERROR(__xludf.DUMMYFUNCTION("IF(ISBETWEEN(B13925,60,69), ""Old"", IF(ISBETWEEN(B13925, 20, 29), ""Young"", ""Other""))"),"Other")</f>
        <v>Other</v>
      </c>
    </row>
    <row r="13926" hidden="1">
      <c r="A13926" s="40">
        <v>32188.0</v>
      </c>
      <c r="B13926" s="39">
        <f t="shared" si="1"/>
        <v>33</v>
      </c>
      <c r="C13926" s="39" t="str">
        <f>IFERROR(__xludf.DUMMYFUNCTION("IF(ISBETWEEN(B13926,60,69), ""Old"", IF(ISBETWEEN(B13926, 20, 29), ""Young"", ""Other""))"),"Other")</f>
        <v>Other</v>
      </c>
    </row>
    <row r="13927" hidden="1">
      <c r="A13927" s="40">
        <v>32189.0</v>
      </c>
      <c r="B13927" s="39">
        <f t="shared" si="1"/>
        <v>33</v>
      </c>
      <c r="C13927" s="39" t="str">
        <f>IFERROR(__xludf.DUMMYFUNCTION("IF(ISBETWEEN(B13927,60,69), ""Old"", IF(ISBETWEEN(B13927, 20, 29), ""Young"", ""Other""))"),"Other")</f>
        <v>Other</v>
      </c>
    </row>
    <row r="13928" hidden="1">
      <c r="A13928" s="40">
        <v>32190.0</v>
      </c>
      <c r="B13928" s="39">
        <f t="shared" si="1"/>
        <v>33</v>
      </c>
      <c r="C13928" s="39" t="str">
        <f>IFERROR(__xludf.DUMMYFUNCTION("IF(ISBETWEEN(B13928,60,69), ""Old"", IF(ISBETWEEN(B13928, 20, 29), ""Young"", ""Other""))"),"Other")</f>
        <v>Other</v>
      </c>
    </row>
    <row r="13929" hidden="1">
      <c r="A13929" s="40">
        <v>32191.0</v>
      </c>
      <c r="B13929" s="39">
        <f t="shared" si="1"/>
        <v>33</v>
      </c>
      <c r="C13929" s="39" t="str">
        <f>IFERROR(__xludf.DUMMYFUNCTION("IF(ISBETWEEN(B13929,60,69), ""Old"", IF(ISBETWEEN(B13929, 20, 29), ""Young"", ""Other""))"),"Other")</f>
        <v>Other</v>
      </c>
    </row>
    <row r="13930" hidden="1">
      <c r="A13930" s="40">
        <v>32192.0</v>
      </c>
      <c r="B13930" s="39">
        <f t="shared" si="1"/>
        <v>33</v>
      </c>
      <c r="C13930" s="39" t="str">
        <f>IFERROR(__xludf.DUMMYFUNCTION("IF(ISBETWEEN(B13930,60,69), ""Old"", IF(ISBETWEEN(B13930, 20, 29), ""Young"", ""Other""))"),"Other")</f>
        <v>Other</v>
      </c>
    </row>
    <row r="13931" hidden="1">
      <c r="A13931" s="40">
        <v>32193.0</v>
      </c>
      <c r="B13931" s="39">
        <f t="shared" si="1"/>
        <v>33</v>
      </c>
      <c r="C13931" s="39" t="str">
        <f>IFERROR(__xludf.DUMMYFUNCTION("IF(ISBETWEEN(B13931,60,69), ""Old"", IF(ISBETWEEN(B13931, 20, 29), ""Young"", ""Other""))"),"Other")</f>
        <v>Other</v>
      </c>
    </row>
    <row r="13932" hidden="1">
      <c r="A13932" s="40">
        <v>32194.0</v>
      </c>
      <c r="B13932" s="39">
        <f t="shared" si="1"/>
        <v>33</v>
      </c>
      <c r="C13932" s="39" t="str">
        <f>IFERROR(__xludf.DUMMYFUNCTION("IF(ISBETWEEN(B13932,60,69), ""Old"", IF(ISBETWEEN(B13932, 20, 29), ""Young"", ""Other""))"),"Other")</f>
        <v>Other</v>
      </c>
    </row>
    <row r="13933" hidden="1">
      <c r="A13933" s="40">
        <v>32195.0</v>
      </c>
      <c r="B13933" s="39">
        <f t="shared" si="1"/>
        <v>33</v>
      </c>
      <c r="C13933" s="39" t="str">
        <f>IFERROR(__xludf.DUMMYFUNCTION("IF(ISBETWEEN(B13933,60,69), ""Old"", IF(ISBETWEEN(B13933, 20, 29), ""Young"", ""Other""))"),"Other")</f>
        <v>Other</v>
      </c>
    </row>
    <row r="13934" hidden="1">
      <c r="A13934" s="40">
        <v>32196.0</v>
      </c>
      <c r="B13934" s="39">
        <f t="shared" si="1"/>
        <v>33</v>
      </c>
      <c r="C13934" s="39" t="str">
        <f>IFERROR(__xludf.DUMMYFUNCTION("IF(ISBETWEEN(B13934,60,69), ""Old"", IF(ISBETWEEN(B13934, 20, 29), ""Young"", ""Other""))"),"Other")</f>
        <v>Other</v>
      </c>
    </row>
    <row r="13935" hidden="1">
      <c r="A13935" s="40">
        <v>32197.0</v>
      </c>
      <c r="B13935" s="39">
        <f t="shared" si="1"/>
        <v>33</v>
      </c>
      <c r="C13935" s="39" t="str">
        <f>IFERROR(__xludf.DUMMYFUNCTION("IF(ISBETWEEN(B13935,60,69), ""Old"", IF(ISBETWEEN(B13935, 20, 29), ""Young"", ""Other""))"),"Other")</f>
        <v>Other</v>
      </c>
    </row>
    <row r="13936" hidden="1">
      <c r="A13936" s="40">
        <v>32198.0</v>
      </c>
      <c r="B13936" s="39">
        <f t="shared" si="1"/>
        <v>33</v>
      </c>
      <c r="C13936" s="39" t="str">
        <f>IFERROR(__xludf.DUMMYFUNCTION("IF(ISBETWEEN(B13936,60,69), ""Old"", IF(ISBETWEEN(B13936, 20, 29), ""Young"", ""Other""))"),"Other")</f>
        <v>Other</v>
      </c>
    </row>
    <row r="13937" hidden="1">
      <c r="A13937" s="40">
        <v>32199.0</v>
      </c>
      <c r="B13937" s="39">
        <f t="shared" si="1"/>
        <v>33</v>
      </c>
      <c r="C13937" s="39" t="str">
        <f>IFERROR(__xludf.DUMMYFUNCTION("IF(ISBETWEEN(B13937,60,69), ""Old"", IF(ISBETWEEN(B13937, 20, 29), ""Young"", ""Other""))"),"Other")</f>
        <v>Other</v>
      </c>
    </row>
    <row r="13938" hidden="1">
      <c r="A13938" s="40">
        <v>32200.0</v>
      </c>
      <c r="B13938" s="39">
        <f t="shared" si="1"/>
        <v>33</v>
      </c>
      <c r="C13938" s="39" t="str">
        <f>IFERROR(__xludf.DUMMYFUNCTION("IF(ISBETWEEN(B13938,60,69), ""Old"", IF(ISBETWEEN(B13938, 20, 29), ""Young"", ""Other""))"),"Other")</f>
        <v>Other</v>
      </c>
    </row>
    <row r="13939" hidden="1">
      <c r="A13939" s="40">
        <v>32201.0</v>
      </c>
      <c r="B13939" s="39">
        <f t="shared" si="1"/>
        <v>33</v>
      </c>
      <c r="C13939" s="39" t="str">
        <f>IFERROR(__xludf.DUMMYFUNCTION("IF(ISBETWEEN(B13939,60,69), ""Old"", IF(ISBETWEEN(B13939, 20, 29), ""Young"", ""Other""))"),"Other")</f>
        <v>Other</v>
      </c>
    </row>
    <row r="13940" hidden="1">
      <c r="A13940" s="40">
        <v>32202.0</v>
      </c>
      <c r="B13940" s="39">
        <f t="shared" si="1"/>
        <v>33</v>
      </c>
      <c r="C13940" s="39" t="str">
        <f>IFERROR(__xludf.DUMMYFUNCTION("IF(ISBETWEEN(B13940,60,69), ""Old"", IF(ISBETWEEN(B13940, 20, 29), ""Young"", ""Other""))"),"Other")</f>
        <v>Other</v>
      </c>
    </row>
    <row r="13941" hidden="1">
      <c r="A13941" s="40">
        <v>32203.0</v>
      </c>
      <c r="B13941" s="39">
        <f t="shared" si="1"/>
        <v>33</v>
      </c>
      <c r="C13941" s="39" t="str">
        <f>IFERROR(__xludf.DUMMYFUNCTION("IF(ISBETWEEN(B13941,60,69), ""Old"", IF(ISBETWEEN(B13941, 20, 29), ""Young"", ""Other""))"),"Other")</f>
        <v>Other</v>
      </c>
    </row>
    <row r="13942" hidden="1">
      <c r="A13942" s="40">
        <v>32204.0</v>
      </c>
      <c r="B13942" s="39">
        <f t="shared" si="1"/>
        <v>33</v>
      </c>
      <c r="C13942" s="39" t="str">
        <f>IFERROR(__xludf.DUMMYFUNCTION("IF(ISBETWEEN(B13942,60,69), ""Old"", IF(ISBETWEEN(B13942, 20, 29), ""Young"", ""Other""))"),"Other")</f>
        <v>Other</v>
      </c>
    </row>
    <row r="13943" hidden="1">
      <c r="A13943" s="40">
        <v>32205.0</v>
      </c>
      <c r="B13943" s="39">
        <f t="shared" si="1"/>
        <v>33</v>
      </c>
      <c r="C13943" s="39" t="str">
        <f>IFERROR(__xludf.DUMMYFUNCTION("IF(ISBETWEEN(B13943,60,69), ""Old"", IF(ISBETWEEN(B13943, 20, 29), ""Young"", ""Other""))"),"Other")</f>
        <v>Other</v>
      </c>
    </row>
    <row r="13944" hidden="1">
      <c r="A13944" s="40">
        <v>32206.0</v>
      </c>
      <c r="B13944" s="39">
        <f t="shared" si="1"/>
        <v>33</v>
      </c>
      <c r="C13944" s="39" t="str">
        <f>IFERROR(__xludf.DUMMYFUNCTION("IF(ISBETWEEN(B13944,60,69), ""Old"", IF(ISBETWEEN(B13944, 20, 29), ""Young"", ""Other""))"),"Other")</f>
        <v>Other</v>
      </c>
    </row>
    <row r="13945" hidden="1">
      <c r="A13945" s="40">
        <v>32207.0</v>
      </c>
      <c r="B13945" s="39">
        <f t="shared" si="1"/>
        <v>33</v>
      </c>
      <c r="C13945" s="39" t="str">
        <f>IFERROR(__xludf.DUMMYFUNCTION("IF(ISBETWEEN(B13945,60,69), ""Old"", IF(ISBETWEEN(B13945, 20, 29), ""Young"", ""Other""))"),"Other")</f>
        <v>Other</v>
      </c>
    </row>
    <row r="13946" hidden="1">
      <c r="A13946" s="40">
        <v>32208.0</v>
      </c>
      <c r="B13946" s="39">
        <f t="shared" si="1"/>
        <v>33</v>
      </c>
      <c r="C13946" s="39" t="str">
        <f>IFERROR(__xludf.DUMMYFUNCTION("IF(ISBETWEEN(B13946,60,69), ""Old"", IF(ISBETWEEN(B13946, 20, 29), ""Young"", ""Other""))"),"Other")</f>
        <v>Other</v>
      </c>
    </row>
    <row r="13947" hidden="1">
      <c r="A13947" s="40">
        <v>32209.0</v>
      </c>
      <c r="B13947" s="39">
        <f t="shared" si="1"/>
        <v>33</v>
      </c>
      <c r="C13947" s="39" t="str">
        <f>IFERROR(__xludf.DUMMYFUNCTION("IF(ISBETWEEN(B13947,60,69), ""Old"", IF(ISBETWEEN(B13947, 20, 29), ""Young"", ""Other""))"),"Other")</f>
        <v>Other</v>
      </c>
    </row>
    <row r="13948" hidden="1">
      <c r="A13948" s="40">
        <v>32210.0</v>
      </c>
      <c r="B13948" s="39">
        <f t="shared" si="1"/>
        <v>33</v>
      </c>
      <c r="C13948" s="39" t="str">
        <f>IFERROR(__xludf.DUMMYFUNCTION("IF(ISBETWEEN(B13948,60,69), ""Old"", IF(ISBETWEEN(B13948, 20, 29), ""Young"", ""Other""))"),"Other")</f>
        <v>Other</v>
      </c>
    </row>
    <row r="13949" hidden="1">
      <c r="A13949" s="40">
        <v>32211.0</v>
      </c>
      <c r="B13949" s="39">
        <f t="shared" si="1"/>
        <v>33</v>
      </c>
      <c r="C13949" s="39" t="str">
        <f>IFERROR(__xludf.DUMMYFUNCTION("IF(ISBETWEEN(B13949,60,69), ""Old"", IF(ISBETWEEN(B13949, 20, 29), ""Young"", ""Other""))"),"Other")</f>
        <v>Other</v>
      </c>
    </row>
    <row r="13950" hidden="1">
      <c r="A13950" s="40">
        <v>32212.0</v>
      </c>
      <c r="B13950" s="39">
        <f t="shared" si="1"/>
        <v>33</v>
      </c>
      <c r="C13950" s="39" t="str">
        <f>IFERROR(__xludf.DUMMYFUNCTION("IF(ISBETWEEN(B13950,60,69), ""Old"", IF(ISBETWEEN(B13950, 20, 29), ""Young"", ""Other""))"),"Other")</f>
        <v>Other</v>
      </c>
    </row>
    <row r="13951" hidden="1">
      <c r="A13951" s="40">
        <v>32213.0</v>
      </c>
      <c r="B13951" s="39">
        <f t="shared" si="1"/>
        <v>33</v>
      </c>
      <c r="C13951" s="39" t="str">
        <f>IFERROR(__xludf.DUMMYFUNCTION("IF(ISBETWEEN(B13951,60,69), ""Old"", IF(ISBETWEEN(B13951, 20, 29), ""Young"", ""Other""))"),"Other")</f>
        <v>Other</v>
      </c>
    </row>
    <row r="13952" hidden="1">
      <c r="A13952" s="40">
        <v>32214.0</v>
      </c>
      <c r="B13952" s="39">
        <f t="shared" si="1"/>
        <v>33</v>
      </c>
      <c r="C13952" s="39" t="str">
        <f>IFERROR(__xludf.DUMMYFUNCTION("IF(ISBETWEEN(B13952,60,69), ""Old"", IF(ISBETWEEN(B13952, 20, 29), ""Young"", ""Other""))"),"Other")</f>
        <v>Other</v>
      </c>
    </row>
    <row r="13953" hidden="1">
      <c r="A13953" s="40">
        <v>32215.0</v>
      </c>
      <c r="B13953" s="39">
        <f t="shared" si="1"/>
        <v>33</v>
      </c>
      <c r="C13953" s="39" t="str">
        <f>IFERROR(__xludf.DUMMYFUNCTION("IF(ISBETWEEN(B13953,60,69), ""Old"", IF(ISBETWEEN(B13953, 20, 29), ""Young"", ""Other""))"),"Other")</f>
        <v>Other</v>
      </c>
    </row>
    <row r="13954" hidden="1">
      <c r="A13954" s="40">
        <v>32216.0</v>
      </c>
      <c r="B13954" s="39">
        <f t="shared" si="1"/>
        <v>33</v>
      </c>
      <c r="C13954" s="39" t="str">
        <f>IFERROR(__xludf.DUMMYFUNCTION("IF(ISBETWEEN(B13954,60,69), ""Old"", IF(ISBETWEEN(B13954, 20, 29), ""Young"", ""Other""))"),"Other")</f>
        <v>Other</v>
      </c>
    </row>
    <row r="13955" hidden="1">
      <c r="A13955" s="40">
        <v>32217.0</v>
      </c>
      <c r="B13955" s="39">
        <f t="shared" si="1"/>
        <v>33</v>
      </c>
      <c r="C13955" s="39" t="str">
        <f>IFERROR(__xludf.DUMMYFUNCTION("IF(ISBETWEEN(B13955,60,69), ""Old"", IF(ISBETWEEN(B13955, 20, 29), ""Young"", ""Other""))"),"Other")</f>
        <v>Other</v>
      </c>
    </row>
    <row r="13956" hidden="1">
      <c r="A13956" s="40">
        <v>32218.0</v>
      </c>
      <c r="B13956" s="39">
        <f t="shared" si="1"/>
        <v>33</v>
      </c>
      <c r="C13956" s="39" t="str">
        <f>IFERROR(__xludf.DUMMYFUNCTION("IF(ISBETWEEN(B13956,60,69), ""Old"", IF(ISBETWEEN(B13956, 20, 29), ""Young"", ""Other""))"),"Other")</f>
        <v>Other</v>
      </c>
    </row>
    <row r="13957" hidden="1">
      <c r="A13957" s="40">
        <v>32219.0</v>
      </c>
      <c r="B13957" s="39">
        <f t="shared" si="1"/>
        <v>33</v>
      </c>
      <c r="C13957" s="39" t="str">
        <f>IFERROR(__xludf.DUMMYFUNCTION("IF(ISBETWEEN(B13957,60,69), ""Old"", IF(ISBETWEEN(B13957, 20, 29), ""Young"", ""Other""))"),"Other")</f>
        <v>Other</v>
      </c>
    </row>
    <row r="13958" hidden="1">
      <c r="A13958" s="40">
        <v>32220.0</v>
      </c>
      <c r="B13958" s="39">
        <f t="shared" si="1"/>
        <v>33</v>
      </c>
      <c r="C13958" s="39" t="str">
        <f>IFERROR(__xludf.DUMMYFUNCTION("IF(ISBETWEEN(B13958,60,69), ""Old"", IF(ISBETWEEN(B13958, 20, 29), ""Young"", ""Other""))"),"Other")</f>
        <v>Other</v>
      </c>
    </row>
    <row r="13959" hidden="1">
      <c r="A13959" s="40">
        <v>32221.0</v>
      </c>
      <c r="B13959" s="39">
        <f t="shared" si="1"/>
        <v>33</v>
      </c>
      <c r="C13959" s="39" t="str">
        <f>IFERROR(__xludf.DUMMYFUNCTION("IF(ISBETWEEN(B13959,60,69), ""Old"", IF(ISBETWEEN(B13959, 20, 29), ""Young"", ""Other""))"),"Other")</f>
        <v>Other</v>
      </c>
    </row>
    <row r="13960" hidden="1">
      <c r="A13960" s="40">
        <v>32222.0</v>
      </c>
      <c r="B13960" s="39">
        <f t="shared" si="1"/>
        <v>33</v>
      </c>
      <c r="C13960" s="39" t="str">
        <f>IFERROR(__xludf.DUMMYFUNCTION("IF(ISBETWEEN(B13960,60,69), ""Old"", IF(ISBETWEEN(B13960, 20, 29), ""Young"", ""Other""))"),"Other")</f>
        <v>Other</v>
      </c>
    </row>
    <row r="13961" hidden="1">
      <c r="A13961" s="40">
        <v>32223.0</v>
      </c>
      <c r="B13961" s="39">
        <f t="shared" si="1"/>
        <v>33</v>
      </c>
      <c r="C13961" s="39" t="str">
        <f>IFERROR(__xludf.DUMMYFUNCTION("IF(ISBETWEEN(B13961,60,69), ""Old"", IF(ISBETWEEN(B13961, 20, 29), ""Young"", ""Other""))"),"Other")</f>
        <v>Other</v>
      </c>
    </row>
    <row r="13962" hidden="1">
      <c r="A13962" s="40">
        <v>32224.0</v>
      </c>
      <c r="B13962" s="39">
        <f t="shared" si="1"/>
        <v>33</v>
      </c>
      <c r="C13962" s="39" t="str">
        <f>IFERROR(__xludf.DUMMYFUNCTION("IF(ISBETWEEN(B13962,60,69), ""Old"", IF(ISBETWEEN(B13962, 20, 29), ""Young"", ""Other""))"),"Other")</f>
        <v>Other</v>
      </c>
    </row>
    <row r="13963" hidden="1">
      <c r="A13963" s="40">
        <v>32225.0</v>
      </c>
      <c r="B13963" s="39">
        <f t="shared" si="1"/>
        <v>33</v>
      </c>
      <c r="C13963" s="39" t="str">
        <f>IFERROR(__xludf.DUMMYFUNCTION("IF(ISBETWEEN(B13963,60,69), ""Old"", IF(ISBETWEEN(B13963, 20, 29), ""Young"", ""Other""))"),"Other")</f>
        <v>Other</v>
      </c>
    </row>
    <row r="13964" hidden="1">
      <c r="A13964" s="40">
        <v>32226.0</v>
      </c>
      <c r="B13964" s="39">
        <f t="shared" si="1"/>
        <v>33</v>
      </c>
      <c r="C13964" s="39" t="str">
        <f>IFERROR(__xludf.DUMMYFUNCTION("IF(ISBETWEEN(B13964,60,69), ""Old"", IF(ISBETWEEN(B13964, 20, 29), ""Young"", ""Other""))"),"Other")</f>
        <v>Other</v>
      </c>
    </row>
    <row r="13965" hidden="1">
      <c r="A13965" s="40">
        <v>32227.0</v>
      </c>
      <c r="B13965" s="39">
        <f t="shared" si="1"/>
        <v>33</v>
      </c>
      <c r="C13965" s="39" t="str">
        <f>IFERROR(__xludf.DUMMYFUNCTION("IF(ISBETWEEN(B13965,60,69), ""Old"", IF(ISBETWEEN(B13965, 20, 29), ""Young"", ""Other""))"),"Other")</f>
        <v>Other</v>
      </c>
    </row>
    <row r="13966" hidden="1">
      <c r="A13966" s="40">
        <v>32228.0</v>
      </c>
      <c r="B13966" s="39">
        <f t="shared" si="1"/>
        <v>33</v>
      </c>
      <c r="C13966" s="39" t="str">
        <f>IFERROR(__xludf.DUMMYFUNCTION("IF(ISBETWEEN(B13966,60,69), ""Old"", IF(ISBETWEEN(B13966, 20, 29), ""Young"", ""Other""))"),"Other")</f>
        <v>Other</v>
      </c>
    </row>
    <row r="13967" hidden="1">
      <c r="A13967" s="40">
        <v>32229.0</v>
      </c>
      <c r="B13967" s="39">
        <f t="shared" si="1"/>
        <v>33</v>
      </c>
      <c r="C13967" s="39" t="str">
        <f>IFERROR(__xludf.DUMMYFUNCTION("IF(ISBETWEEN(B13967,60,69), ""Old"", IF(ISBETWEEN(B13967, 20, 29), ""Young"", ""Other""))"),"Other")</f>
        <v>Other</v>
      </c>
    </row>
    <row r="13968" hidden="1">
      <c r="A13968" s="40">
        <v>32230.0</v>
      </c>
      <c r="B13968" s="39">
        <f t="shared" si="1"/>
        <v>33</v>
      </c>
      <c r="C13968" s="39" t="str">
        <f>IFERROR(__xludf.DUMMYFUNCTION("IF(ISBETWEEN(B13968,60,69), ""Old"", IF(ISBETWEEN(B13968, 20, 29), ""Young"", ""Other""))"),"Other")</f>
        <v>Other</v>
      </c>
    </row>
    <row r="13969" hidden="1">
      <c r="A13969" s="40">
        <v>32231.0</v>
      </c>
      <c r="B13969" s="39">
        <f t="shared" si="1"/>
        <v>33</v>
      </c>
      <c r="C13969" s="39" t="str">
        <f>IFERROR(__xludf.DUMMYFUNCTION("IF(ISBETWEEN(B13969,60,69), ""Old"", IF(ISBETWEEN(B13969, 20, 29), ""Young"", ""Other""))"),"Other")</f>
        <v>Other</v>
      </c>
    </row>
    <row r="13970" hidden="1">
      <c r="A13970" s="40">
        <v>32232.0</v>
      </c>
      <c r="B13970" s="39">
        <f t="shared" si="1"/>
        <v>33</v>
      </c>
      <c r="C13970" s="39" t="str">
        <f>IFERROR(__xludf.DUMMYFUNCTION("IF(ISBETWEEN(B13970,60,69), ""Old"", IF(ISBETWEEN(B13970, 20, 29), ""Young"", ""Other""))"),"Other")</f>
        <v>Other</v>
      </c>
    </row>
    <row r="13971" hidden="1">
      <c r="A13971" s="40">
        <v>32233.0</v>
      </c>
      <c r="B13971" s="39">
        <f t="shared" si="1"/>
        <v>33</v>
      </c>
      <c r="C13971" s="39" t="str">
        <f>IFERROR(__xludf.DUMMYFUNCTION("IF(ISBETWEEN(B13971,60,69), ""Old"", IF(ISBETWEEN(B13971, 20, 29), ""Young"", ""Other""))"),"Other")</f>
        <v>Other</v>
      </c>
    </row>
    <row r="13972" hidden="1">
      <c r="A13972" s="40">
        <v>32234.0</v>
      </c>
      <c r="B13972" s="39">
        <f t="shared" si="1"/>
        <v>33</v>
      </c>
      <c r="C13972" s="39" t="str">
        <f>IFERROR(__xludf.DUMMYFUNCTION("IF(ISBETWEEN(B13972,60,69), ""Old"", IF(ISBETWEEN(B13972, 20, 29), ""Young"", ""Other""))"),"Other")</f>
        <v>Other</v>
      </c>
    </row>
    <row r="13973" hidden="1">
      <c r="A13973" s="40">
        <v>32235.0</v>
      </c>
      <c r="B13973" s="39">
        <f t="shared" si="1"/>
        <v>33</v>
      </c>
      <c r="C13973" s="39" t="str">
        <f>IFERROR(__xludf.DUMMYFUNCTION("IF(ISBETWEEN(B13973,60,69), ""Old"", IF(ISBETWEEN(B13973, 20, 29), ""Young"", ""Other""))"),"Other")</f>
        <v>Other</v>
      </c>
    </row>
    <row r="13974" hidden="1">
      <c r="A13974" s="40">
        <v>32236.0</v>
      </c>
      <c r="B13974" s="39">
        <f t="shared" si="1"/>
        <v>33</v>
      </c>
      <c r="C13974" s="39" t="str">
        <f>IFERROR(__xludf.DUMMYFUNCTION("IF(ISBETWEEN(B13974,60,69), ""Old"", IF(ISBETWEEN(B13974, 20, 29), ""Young"", ""Other""))"),"Other")</f>
        <v>Other</v>
      </c>
    </row>
    <row r="13975" hidden="1">
      <c r="A13975" s="40">
        <v>32237.0</v>
      </c>
      <c r="B13975" s="39">
        <f t="shared" si="1"/>
        <v>33</v>
      </c>
      <c r="C13975" s="39" t="str">
        <f>IFERROR(__xludf.DUMMYFUNCTION("IF(ISBETWEEN(B13975,60,69), ""Old"", IF(ISBETWEEN(B13975, 20, 29), ""Young"", ""Other""))"),"Other")</f>
        <v>Other</v>
      </c>
    </row>
    <row r="13976" hidden="1">
      <c r="A13976" s="40">
        <v>32238.0</v>
      </c>
      <c r="B13976" s="39">
        <f t="shared" si="1"/>
        <v>33</v>
      </c>
      <c r="C13976" s="39" t="str">
        <f>IFERROR(__xludf.DUMMYFUNCTION("IF(ISBETWEEN(B13976,60,69), ""Old"", IF(ISBETWEEN(B13976, 20, 29), ""Young"", ""Other""))"),"Other")</f>
        <v>Other</v>
      </c>
    </row>
    <row r="13977" hidden="1">
      <c r="A13977" s="40">
        <v>32239.0</v>
      </c>
      <c r="B13977" s="39">
        <f t="shared" si="1"/>
        <v>33</v>
      </c>
      <c r="C13977" s="39" t="str">
        <f>IFERROR(__xludf.DUMMYFUNCTION("IF(ISBETWEEN(B13977,60,69), ""Old"", IF(ISBETWEEN(B13977, 20, 29), ""Young"", ""Other""))"),"Other")</f>
        <v>Other</v>
      </c>
    </row>
    <row r="13978" hidden="1">
      <c r="A13978" s="40">
        <v>32240.0</v>
      </c>
      <c r="B13978" s="39">
        <f t="shared" si="1"/>
        <v>33</v>
      </c>
      <c r="C13978" s="39" t="str">
        <f>IFERROR(__xludf.DUMMYFUNCTION("IF(ISBETWEEN(B13978,60,69), ""Old"", IF(ISBETWEEN(B13978, 20, 29), ""Young"", ""Other""))"),"Other")</f>
        <v>Other</v>
      </c>
    </row>
    <row r="13979" hidden="1">
      <c r="A13979" s="40">
        <v>32241.0</v>
      </c>
      <c r="B13979" s="39">
        <f t="shared" si="1"/>
        <v>33</v>
      </c>
      <c r="C13979" s="39" t="str">
        <f>IFERROR(__xludf.DUMMYFUNCTION("IF(ISBETWEEN(B13979,60,69), ""Old"", IF(ISBETWEEN(B13979, 20, 29), ""Young"", ""Other""))"),"Other")</f>
        <v>Other</v>
      </c>
    </row>
    <row r="13980" hidden="1">
      <c r="A13980" s="40">
        <v>32242.0</v>
      </c>
      <c r="B13980" s="39">
        <f t="shared" si="1"/>
        <v>33</v>
      </c>
      <c r="C13980" s="39" t="str">
        <f>IFERROR(__xludf.DUMMYFUNCTION("IF(ISBETWEEN(B13980,60,69), ""Old"", IF(ISBETWEEN(B13980, 20, 29), ""Young"", ""Other""))"),"Other")</f>
        <v>Other</v>
      </c>
    </row>
    <row r="13981" hidden="1">
      <c r="A13981" s="40">
        <v>32243.0</v>
      </c>
      <c r="B13981" s="39">
        <f t="shared" si="1"/>
        <v>33</v>
      </c>
      <c r="C13981" s="39" t="str">
        <f>IFERROR(__xludf.DUMMYFUNCTION("IF(ISBETWEEN(B13981,60,69), ""Old"", IF(ISBETWEEN(B13981, 20, 29), ""Young"", ""Other""))"),"Other")</f>
        <v>Other</v>
      </c>
    </row>
    <row r="13982" hidden="1">
      <c r="A13982" s="40">
        <v>32244.0</v>
      </c>
      <c r="B13982" s="39">
        <f t="shared" si="1"/>
        <v>33</v>
      </c>
      <c r="C13982" s="39" t="str">
        <f>IFERROR(__xludf.DUMMYFUNCTION("IF(ISBETWEEN(B13982,60,69), ""Old"", IF(ISBETWEEN(B13982, 20, 29), ""Young"", ""Other""))"),"Other")</f>
        <v>Other</v>
      </c>
    </row>
    <row r="13983" hidden="1">
      <c r="A13983" s="40">
        <v>32245.0</v>
      </c>
      <c r="B13983" s="39">
        <f t="shared" si="1"/>
        <v>33</v>
      </c>
      <c r="C13983" s="39" t="str">
        <f>IFERROR(__xludf.DUMMYFUNCTION("IF(ISBETWEEN(B13983,60,69), ""Old"", IF(ISBETWEEN(B13983, 20, 29), ""Young"", ""Other""))"),"Other")</f>
        <v>Other</v>
      </c>
    </row>
    <row r="13984" hidden="1">
      <c r="A13984" s="40">
        <v>32246.0</v>
      </c>
      <c r="B13984" s="39">
        <f t="shared" si="1"/>
        <v>33</v>
      </c>
      <c r="C13984" s="39" t="str">
        <f>IFERROR(__xludf.DUMMYFUNCTION("IF(ISBETWEEN(B13984,60,69), ""Old"", IF(ISBETWEEN(B13984, 20, 29), ""Young"", ""Other""))"),"Other")</f>
        <v>Other</v>
      </c>
    </row>
    <row r="13985" hidden="1">
      <c r="A13985" s="40">
        <v>32247.0</v>
      </c>
      <c r="B13985" s="39">
        <f t="shared" si="1"/>
        <v>33</v>
      </c>
      <c r="C13985" s="39" t="str">
        <f>IFERROR(__xludf.DUMMYFUNCTION("IF(ISBETWEEN(B13985,60,69), ""Old"", IF(ISBETWEEN(B13985, 20, 29), ""Young"", ""Other""))"),"Other")</f>
        <v>Other</v>
      </c>
    </row>
    <row r="13986" hidden="1">
      <c r="A13986" s="40">
        <v>32248.0</v>
      </c>
      <c r="B13986" s="39">
        <f t="shared" si="1"/>
        <v>33</v>
      </c>
      <c r="C13986" s="39" t="str">
        <f>IFERROR(__xludf.DUMMYFUNCTION("IF(ISBETWEEN(B13986,60,69), ""Old"", IF(ISBETWEEN(B13986, 20, 29), ""Young"", ""Other""))"),"Other")</f>
        <v>Other</v>
      </c>
    </row>
    <row r="13987" hidden="1">
      <c r="A13987" s="40">
        <v>32249.0</v>
      </c>
      <c r="B13987" s="39">
        <f t="shared" si="1"/>
        <v>33</v>
      </c>
      <c r="C13987" s="39" t="str">
        <f>IFERROR(__xludf.DUMMYFUNCTION("IF(ISBETWEEN(B13987,60,69), ""Old"", IF(ISBETWEEN(B13987, 20, 29), ""Young"", ""Other""))"),"Other")</f>
        <v>Other</v>
      </c>
    </row>
    <row r="13988" hidden="1">
      <c r="A13988" s="40">
        <v>32250.0</v>
      </c>
      <c r="B13988" s="39">
        <f t="shared" si="1"/>
        <v>33</v>
      </c>
      <c r="C13988" s="39" t="str">
        <f>IFERROR(__xludf.DUMMYFUNCTION("IF(ISBETWEEN(B13988,60,69), ""Old"", IF(ISBETWEEN(B13988, 20, 29), ""Young"", ""Other""))"),"Other")</f>
        <v>Other</v>
      </c>
    </row>
    <row r="13989" hidden="1">
      <c r="A13989" s="40">
        <v>32251.0</v>
      </c>
      <c r="B13989" s="39">
        <f t="shared" si="1"/>
        <v>33</v>
      </c>
      <c r="C13989" s="39" t="str">
        <f>IFERROR(__xludf.DUMMYFUNCTION("IF(ISBETWEEN(B13989,60,69), ""Old"", IF(ISBETWEEN(B13989, 20, 29), ""Young"", ""Other""))"),"Other")</f>
        <v>Other</v>
      </c>
    </row>
    <row r="13990" hidden="1">
      <c r="A13990" s="40">
        <v>32252.0</v>
      </c>
      <c r="B13990" s="39">
        <f t="shared" si="1"/>
        <v>33</v>
      </c>
      <c r="C13990" s="39" t="str">
        <f>IFERROR(__xludf.DUMMYFUNCTION("IF(ISBETWEEN(B13990,60,69), ""Old"", IF(ISBETWEEN(B13990, 20, 29), ""Young"", ""Other""))"),"Other")</f>
        <v>Other</v>
      </c>
    </row>
    <row r="13991" hidden="1">
      <c r="A13991" s="40">
        <v>32253.0</v>
      </c>
      <c r="B13991" s="39">
        <f t="shared" si="1"/>
        <v>33</v>
      </c>
      <c r="C13991" s="39" t="str">
        <f>IFERROR(__xludf.DUMMYFUNCTION("IF(ISBETWEEN(B13991,60,69), ""Old"", IF(ISBETWEEN(B13991, 20, 29), ""Young"", ""Other""))"),"Other")</f>
        <v>Other</v>
      </c>
    </row>
    <row r="13992" hidden="1">
      <c r="A13992" s="40">
        <v>32254.0</v>
      </c>
      <c r="B13992" s="39">
        <f t="shared" si="1"/>
        <v>33</v>
      </c>
      <c r="C13992" s="39" t="str">
        <f>IFERROR(__xludf.DUMMYFUNCTION("IF(ISBETWEEN(B13992,60,69), ""Old"", IF(ISBETWEEN(B13992, 20, 29), ""Young"", ""Other""))"),"Other")</f>
        <v>Other</v>
      </c>
    </row>
    <row r="13993" hidden="1">
      <c r="A13993" s="40">
        <v>32255.0</v>
      </c>
      <c r="B13993" s="39">
        <f t="shared" si="1"/>
        <v>33</v>
      </c>
      <c r="C13993" s="39" t="str">
        <f>IFERROR(__xludf.DUMMYFUNCTION("IF(ISBETWEEN(B13993,60,69), ""Old"", IF(ISBETWEEN(B13993, 20, 29), ""Young"", ""Other""))"),"Other")</f>
        <v>Other</v>
      </c>
    </row>
    <row r="13994" hidden="1">
      <c r="A13994" s="40">
        <v>32256.0</v>
      </c>
      <c r="B13994" s="39">
        <f t="shared" si="1"/>
        <v>33</v>
      </c>
      <c r="C13994" s="39" t="str">
        <f>IFERROR(__xludf.DUMMYFUNCTION("IF(ISBETWEEN(B13994,60,69), ""Old"", IF(ISBETWEEN(B13994, 20, 29), ""Young"", ""Other""))"),"Other")</f>
        <v>Other</v>
      </c>
    </row>
    <row r="13995" hidden="1">
      <c r="A13995" s="40">
        <v>32257.0</v>
      </c>
      <c r="B13995" s="39">
        <f t="shared" si="1"/>
        <v>33</v>
      </c>
      <c r="C13995" s="39" t="str">
        <f>IFERROR(__xludf.DUMMYFUNCTION("IF(ISBETWEEN(B13995,60,69), ""Old"", IF(ISBETWEEN(B13995, 20, 29), ""Young"", ""Other""))"),"Other")</f>
        <v>Other</v>
      </c>
    </row>
    <row r="13996" hidden="1">
      <c r="A13996" s="40">
        <v>32258.0</v>
      </c>
      <c r="B13996" s="39">
        <f t="shared" si="1"/>
        <v>33</v>
      </c>
      <c r="C13996" s="39" t="str">
        <f>IFERROR(__xludf.DUMMYFUNCTION("IF(ISBETWEEN(B13996,60,69), ""Old"", IF(ISBETWEEN(B13996, 20, 29), ""Young"", ""Other""))"),"Other")</f>
        <v>Other</v>
      </c>
    </row>
    <row r="13997" hidden="1">
      <c r="A13997" s="40">
        <v>32259.0</v>
      </c>
      <c r="B13997" s="39">
        <f t="shared" si="1"/>
        <v>33</v>
      </c>
      <c r="C13997" s="39" t="str">
        <f>IFERROR(__xludf.DUMMYFUNCTION("IF(ISBETWEEN(B13997,60,69), ""Old"", IF(ISBETWEEN(B13997, 20, 29), ""Young"", ""Other""))"),"Other")</f>
        <v>Other</v>
      </c>
    </row>
    <row r="13998" hidden="1">
      <c r="A13998" s="40">
        <v>32260.0</v>
      </c>
      <c r="B13998" s="39">
        <f t="shared" si="1"/>
        <v>33</v>
      </c>
      <c r="C13998" s="39" t="str">
        <f>IFERROR(__xludf.DUMMYFUNCTION("IF(ISBETWEEN(B13998,60,69), ""Old"", IF(ISBETWEEN(B13998, 20, 29), ""Young"", ""Other""))"),"Other")</f>
        <v>Other</v>
      </c>
    </row>
    <row r="13999" hidden="1">
      <c r="A13999" s="40">
        <v>32261.0</v>
      </c>
      <c r="B13999" s="39">
        <f t="shared" si="1"/>
        <v>33</v>
      </c>
      <c r="C13999" s="39" t="str">
        <f>IFERROR(__xludf.DUMMYFUNCTION("IF(ISBETWEEN(B13999,60,69), ""Old"", IF(ISBETWEEN(B13999, 20, 29), ""Young"", ""Other""))"),"Other")</f>
        <v>Other</v>
      </c>
    </row>
    <row r="14000" hidden="1">
      <c r="A14000" s="40">
        <v>32262.0</v>
      </c>
      <c r="B14000" s="39">
        <f t="shared" si="1"/>
        <v>33</v>
      </c>
      <c r="C14000" s="39" t="str">
        <f>IFERROR(__xludf.DUMMYFUNCTION("IF(ISBETWEEN(B14000,60,69), ""Old"", IF(ISBETWEEN(B14000, 20, 29), ""Young"", ""Other""))"),"Other")</f>
        <v>Other</v>
      </c>
    </row>
    <row r="14001" hidden="1">
      <c r="A14001" s="40">
        <v>32263.0</v>
      </c>
      <c r="B14001" s="39">
        <f t="shared" si="1"/>
        <v>33</v>
      </c>
      <c r="C14001" s="39" t="str">
        <f>IFERROR(__xludf.DUMMYFUNCTION("IF(ISBETWEEN(B14001,60,69), ""Old"", IF(ISBETWEEN(B14001, 20, 29), ""Young"", ""Other""))"),"Other")</f>
        <v>Other</v>
      </c>
    </row>
    <row r="14002" hidden="1">
      <c r="A14002" s="40">
        <v>32264.0</v>
      </c>
      <c r="B14002" s="39">
        <f t="shared" si="1"/>
        <v>33</v>
      </c>
      <c r="C14002" s="39" t="str">
        <f>IFERROR(__xludf.DUMMYFUNCTION("IF(ISBETWEEN(B14002,60,69), ""Old"", IF(ISBETWEEN(B14002, 20, 29), ""Young"", ""Other""))"),"Other")</f>
        <v>Other</v>
      </c>
    </row>
    <row r="14003" hidden="1">
      <c r="A14003" s="40">
        <v>32265.0</v>
      </c>
      <c r="B14003" s="39">
        <f t="shared" si="1"/>
        <v>33</v>
      </c>
      <c r="C14003" s="39" t="str">
        <f>IFERROR(__xludf.DUMMYFUNCTION("IF(ISBETWEEN(B14003,60,69), ""Old"", IF(ISBETWEEN(B14003, 20, 29), ""Young"", ""Other""))"),"Other")</f>
        <v>Other</v>
      </c>
    </row>
    <row r="14004" hidden="1">
      <c r="A14004" s="40">
        <v>32266.0</v>
      </c>
      <c r="B14004" s="39">
        <f t="shared" si="1"/>
        <v>33</v>
      </c>
      <c r="C14004" s="39" t="str">
        <f>IFERROR(__xludf.DUMMYFUNCTION("IF(ISBETWEEN(B14004,60,69), ""Old"", IF(ISBETWEEN(B14004, 20, 29), ""Young"", ""Other""))"),"Other")</f>
        <v>Other</v>
      </c>
    </row>
    <row r="14005" hidden="1">
      <c r="A14005" s="40">
        <v>32267.0</v>
      </c>
      <c r="B14005" s="39">
        <f t="shared" si="1"/>
        <v>33</v>
      </c>
      <c r="C14005" s="39" t="str">
        <f>IFERROR(__xludf.DUMMYFUNCTION("IF(ISBETWEEN(B14005,60,69), ""Old"", IF(ISBETWEEN(B14005, 20, 29), ""Young"", ""Other""))"),"Other")</f>
        <v>Other</v>
      </c>
    </row>
    <row r="14006" hidden="1">
      <c r="A14006" s="40">
        <v>32268.0</v>
      </c>
      <c r="B14006" s="39">
        <f t="shared" si="1"/>
        <v>33</v>
      </c>
      <c r="C14006" s="39" t="str">
        <f>IFERROR(__xludf.DUMMYFUNCTION("IF(ISBETWEEN(B14006,60,69), ""Old"", IF(ISBETWEEN(B14006, 20, 29), ""Young"", ""Other""))"),"Other")</f>
        <v>Other</v>
      </c>
    </row>
    <row r="14007" hidden="1">
      <c r="A14007" s="40">
        <v>32269.0</v>
      </c>
      <c r="B14007" s="39">
        <f t="shared" si="1"/>
        <v>33</v>
      </c>
      <c r="C14007" s="39" t="str">
        <f>IFERROR(__xludf.DUMMYFUNCTION("IF(ISBETWEEN(B14007,60,69), ""Old"", IF(ISBETWEEN(B14007, 20, 29), ""Young"", ""Other""))"),"Other")</f>
        <v>Other</v>
      </c>
    </row>
    <row r="14008" hidden="1">
      <c r="A14008" s="40">
        <v>32270.0</v>
      </c>
      <c r="B14008" s="39">
        <f t="shared" si="1"/>
        <v>33</v>
      </c>
      <c r="C14008" s="39" t="str">
        <f>IFERROR(__xludf.DUMMYFUNCTION("IF(ISBETWEEN(B14008,60,69), ""Old"", IF(ISBETWEEN(B14008, 20, 29), ""Young"", ""Other""))"),"Other")</f>
        <v>Other</v>
      </c>
    </row>
    <row r="14009" hidden="1">
      <c r="A14009" s="40">
        <v>32271.0</v>
      </c>
      <c r="B14009" s="39">
        <f t="shared" si="1"/>
        <v>33</v>
      </c>
      <c r="C14009" s="39" t="str">
        <f>IFERROR(__xludf.DUMMYFUNCTION("IF(ISBETWEEN(B14009,60,69), ""Old"", IF(ISBETWEEN(B14009, 20, 29), ""Young"", ""Other""))"),"Other")</f>
        <v>Other</v>
      </c>
    </row>
    <row r="14010" hidden="1">
      <c r="A14010" s="40">
        <v>32272.0</v>
      </c>
      <c r="B14010" s="39">
        <f t="shared" si="1"/>
        <v>33</v>
      </c>
      <c r="C14010" s="39" t="str">
        <f>IFERROR(__xludf.DUMMYFUNCTION("IF(ISBETWEEN(B14010,60,69), ""Old"", IF(ISBETWEEN(B14010, 20, 29), ""Young"", ""Other""))"),"Other")</f>
        <v>Other</v>
      </c>
    </row>
    <row r="14011" hidden="1">
      <c r="A14011" s="40">
        <v>32273.0</v>
      </c>
      <c r="B14011" s="39">
        <f t="shared" si="1"/>
        <v>33</v>
      </c>
      <c r="C14011" s="39" t="str">
        <f>IFERROR(__xludf.DUMMYFUNCTION("IF(ISBETWEEN(B14011,60,69), ""Old"", IF(ISBETWEEN(B14011, 20, 29), ""Young"", ""Other""))"),"Other")</f>
        <v>Other</v>
      </c>
    </row>
    <row r="14012" hidden="1">
      <c r="A14012" s="40">
        <v>32274.0</v>
      </c>
      <c r="B14012" s="39">
        <f t="shared" si="1"/>
        <v>33</v>
      </c>
      <c r="C14012" s="39" t="str">
        <f>IFERROR(__xludf.DUMMYFUNCTION("IF(ISBETWEEN(B14012,60,69), ""Old"", IF(ISBETWEEN(B14012, 20, 29), ""Young"", ""Other""))"),"Other")</f>
        <v>Other</v>
      </c>
    </row>
    <row r="14013" hidden="1">
      <c r="A14013" s="40">
        <v>32275.0</v>
      </c>
      <c r="B14013" s="39">
        <f t="shared" si="1"/>
        <v>33</v>
      </c>
      <c r="C14013" s="39" t="str">
        <f>IFERROR(__xludf.DUMMYFUNCTION("IF(ISBETWEEN(B14013,60,69), ""Old"", IF(ISBETWEEN(B14013, 20, 29), ""Young"", ""Other""))"),"Other")</f>
        <v>Other</v>
      </c>
    </row>
    <row r="14014" hidden="1">
      <c r="A14014" s="40">
        <v>32276.0</v>
      </c>
      <c r="B14014" s="39">
        <f t="shared" si="1"/>
        <v>33</v>
      </c>
      <c r="C14014" s="39" t="str">
        <f>IFERROR(__xludf.DUMMYFUNCTION("IF(ISBETWEEN(B14014,60,69), ""Old"", IF(ISBETWEEN(B14014, 20, 29), ""Young"", ""Other""))"),"Other")</f>
        <v>Other</v>
      </c>
    </row>
    <row r="14015" hidden="1">
      <c r="A14015" s="40">
        <v>32277.0</v>
      </c>
      <c r="B14015" s="39">
        <f t="shared" si="1"/>
        <v>33</v>
      </c>
      <c r="C14015" s="39" t="str">
        <f>IFERROR(__xludf.DUMMYFUNCTION("IF(ISBETWEEN(B14015,60,69), ""Old"", IF(ISBETWEEN(B14015, 20, 29), ""Young"", ""Other""))"),"Other")</f>
        <v>Other</v>
      </c>
    </row>
    <row r="14016" hidden="1">
      <c r="A14016" s="40">
        <v>32278.0</v>
      </c>
      <c r="B14016" s="39">
        <f t="shared" si="1"/>
        <v>33</v>
      </c>
      <c r="C14016" s="39" t="str">
        <f>IFERROR(__xludf.DUMMYFUNCTION("IF(ISBETWEEN(B14016,60,69), ""Old"", IF(ISBETWEEN(B14016, 20, 29), ""Young"", ""Other""))"),"Other")</f>
        <v>Other</v>
      </c>
    </row>
    <row r="14017" hidden="1">
      <c r="A14017" s="40">
        <v>32279.0</v>
      </c>
      <c r="B14017" s="39">
        <f t="shared" si="1"/>
        <v>33</v>
      </c>
      <c r="C14017" s="39" t="str">
        <f>IFERROR(__xludf.DUMMYFUNCTION("IF(ISBETWEEN(B14017,60,69), ""Old"", IF(ISBETWEEN(B14017, 20, 29), ""Young"", ""Other""))"),"Other")</f>
        <v>Other</v>
      </c>
    </row>
    <row r="14018" hidden="1">
      <c r="A14018" s="40">
        <v>32280.0</v>
      </c>
      <c r="B14018" s="39">
        <f t="shared" si="1"/>
        <v>33</v>
      </c>
      <c r="C14018" s="39" t="str">
        <f>IFERROR(__xludf.DUMMYFUNCTION("IF(ISBETWEEN(B14018,60,69), ""Old"", IF(ISBETWEEN(B14018, 20, 29), ""Young"", ""Other""))"),"Other")</f>
        <v>Other</v>
      </c>
    </row>
    <row r="14019" hidden="1">
      <c r="A14019" s="40">
        <v>32281.0</v>
      </c>
      <c r="B14019" s="39">
        <f t="shared" si="1"/>
        <v>33</v>
      </c>
      <c r="C14019" s="39" t="str">
        <f>IFERROR(__xludf.DUMMYFUNCTION("IF(ISBETWEEN(B14019,60,69), ""Old"", IF(ISBETWEEN(B14019, 20, 29), ""Young"", ""Other""))"),"Other")</f>
        <v>Other</v>
      </c>
    </row>
    <row r="14020" hidden="1">
      <c r="A14020" s="40">
        <v>32282.0</v>
      </c>
      <c r="B14020" s="39">
        <f t="shared" si="1"/>
        <v>33</v>
      </c>
      <c r="C14020" s="39" t="str">
        <f>IFERROR(__xludf.DUMMYFUNCTION("IF(ISBETWEEN(B14020,60,69), ""Old"", IF(ISBETWEEN(B14020, 20, 29), ""Young"", ""Other""))"),"Other")</f>
        <v>Other</v>
      </c>
    </row>
    <row r="14021" hidden="1">
      <c r="A14021" s="40">
        <v>32283.0</v>
      </c>
      <c r="B14021" s="39">
        <f t="shared" si="1"/>
        <v>33</v>
      </c>
      <c r="C14021" s="39" t="str">
        <f>IFERROR(__xludf.DUMMYFUNCTION("IF(ISBETWEEN(B14021,60,69), ""Old"", IF(ISBETWEEN(B14021, 20, 29), ""Young"", ""Other""))"),"Other")</f>
        <v>Other</v>
      </c>
    </row>
    <row r="14022" hidden="1">
      <c r="A14022" s="40">
        <v>32284.0</v>
      </c>
      <c r="B14022" s="39">
        <f t="shared" si="1"/>
        <v>33</v>
      </c>
      <c r="C14022" s="39" t="str">
        <f>IFERROR(__xludf.DUMMYFUNCTION("IF(ISBETWEEN(B14022,60,69), ""Old"", IF(ISBETWEEN(B14022, 20, 29), ""Young"", ""Other""))"),"Other")</f>
        <v>Other</v>
      </c>
    </row>
    <row r="14023" hidden="1">
      <c r="A14023" s="40">
        <v>32285.0</v>
      </c>
      <c r="B14023" s="39">
        <f t="shared" si="1"/>
        <v>33</v>
      </c>
      <c r="C14023" s="39" t="str">
        <f>IFERROR(__xludf.DUMMYFUNCTION("IF(ISBETWEEN(B14023,60,69), ""Old"", IF(ISBETWEEN(B14023, 20, 29), ""Young"", ""Other""))"),"Other")</f>
        <v>Other</v>
      </c>
    </row>
    <row r="14024" hidden="1">
      <c r="A14024" s="40">
        <v>32286.0</v>
      </c>
      <c r="B14024" s="39">
        <f t="shared" si="1"/>
        <v>33</v>
      </c>
      <c r="C14024" s="39" t="str">
        <f>IFERROR(__xludf.DUMMYFUNCTION("IF(ISBETWEEN(B14024,60,69), ""Old"", IF(ISBETWEEN(B14024, 20, 29), ""Young"", ""Other""))"),"Other")</f>
        <v>Other</v>
      </c>
    </row>
    <row r="14025" hidden="1">
      <c r="A14025" s="40">
        <v>32287.0</v>
      </c>
      <c r="B14025" s="39">
        <f t="shared" si="1"/>
        <v>33</v>
      </c>
      <c r="C14025" s="39" t="str">
        <f>IFERROR(__xludf.DUMMYFUNCTION("IF(ISBETWEEN(B14025,60,69), ""Old"", IF(ISBETWEEN(B14025, 20, 29), ""Young"", ""Other""))"),"Other")</f>
        <v>Other</v>
      </c>
    </row>
    <row r="14026" hidden="1">
      <c r="A14026" s="40">
        <v>32288.0</v>
      </c>
      <c r="B14026" s="39">
        <f t="shared" si="1"/>
        <v>33</v>
      </c>
      <c r="C14026" s="39" t="str">
        <f>IFERROR(__xludf.DUMMYFUNCTION("IF(ISBETWEEN(B14026,60,69), ""Old"", IF(ISBETWEEN(B14026, 20, 29), ""Young"", ""Other""))"),"Other")</f>
        <v>Other</v>
      </c>
    </row>
    <row r="14027" hidden="1">
      <c r="A14027" s="40">
        <v>32289.0</v>
      </c>
      <c r="B14027" s="39">
        <f t="shared" si="1"/>
        <v>33</v>
      </c>
      <c r="C14027" s="39" t="str">
        <f>IFERROR(__xludf.DUMMYFUNCTION("IF(ISBETWEEN(B14027,60,69), ""Old"", IF(ISBETWEEN(B14027, 20, 29), ""Young"", ""Other""))"),"Other")</f>
        <v>Other</v>
      </c>
    </row>
    <row r="14028" hidden="1">
      <c r="A14028" s="40">
        <v>32290.0</v>
      </c>
      <c r="B14028" s="39">
        <f t="shared" si="1"/>
        <v>33</v>
      </c>
      <c r="C14028" s="39" t="str">
        <f>IFERROR(__xludf.DUMMYFUNCTION("IF(ISBETWEEN(B14028,60,69), ""Old"", IF(ISBETWEEN(B14028, 20, 29), ""Young"", ""Other""))"),"Other")</f>
        <v>Other</v>
      </c>
    </row>
    <row r="14029" hidden="1">
      <c r="A14029" s="40">
        <v>32291.0</v>
      </c>
      <c r="B14029" s="39">
        <f t="shared" si="1"/>
        <v>33</v>
      </c>
      <c r="C14029" s="39" t="str">
        <f>IFERROR(__xludf.DUMMYFUNCTION("IF(ISBETWEEN(B14029,60,69), ""Old"", IF(ISBETWEEN(B14029, 20, 29), ""Young"", ""Other""))"),"Other")</f>
        <v>Other</v>
      </c>
    </row>
    <row r="14030" hidden="1">
      <c r="A14030" s="40">
        <v>32292.0</v>
      </c>
      <c r="B14030" s="39">
        <f t="shared" si="1"/>
        <v>33</v>
      </c>
      <c r="C14030" s="39" t="str">
        <f>IFERROR(__xludf.DUMMYFUNCTION("IF(ISBETWEEN(B14030,60,69), ""Old"", IF(ISBETWEEN(B14030, 20, 29), ""Young"", ""Other""))"),"Other")</f>
        <v>Other</v>
      </c>
    </row>
    <row r="14031" hidden="1">
      <c r="A14031" s="40">
        <v>32293.0</v>
      </c>
      <c r="B14031" s="39">
        <f t="shared" si="1"/>
        <v>33</v>
      </c>
      <c r="C14031" s="39" t="str">
        <f>IFERROR(__xludf.DUMMYFUNCTION("IF(ISBETWEEN(B14031,60,69), ""Old"", IF(ISBETWEEN(B14031, 20, 29), ""Young"", ""Other""))"),"Other")</f>
        <v>Other</v>
      </c>
    </row>
    <row r="14032" hidden="1">
      <c r="A14032" s="40">
        <v>32294.0</v>
      </c>
      <c r="B14032" s="39">
        <f t="shared" si="1"/>
        <v>33</v>
      </c>
      <c r="C14032" s="39" t="str">
        <f>IFERROR(__xludf.DUMMYFUNCTION("IF(ISBETWEEN(B14032,60,69), ""Old"", IF(ISBETWEEN(B14032, 20, 29), ""Young"", ""Other""))"),"Other")</f>
        <v>Other</v>
      </c>
    </row>
    <row r="14033" hidden="1">
      <c r="A14033" s="40">
        <v>32295.0</v>
      </c>
      <c r="B14033" s="39">
        <f t="shared" si="1"/>
        <v>33</v>
      </c>
      <c r="C14033" s="39" t="str">
        <f>IFERROR(__xludf.DUMMYFUNCTION("IF(ISBETWEEN(B14033,60,69), ""Old"", IF(ISBETWEEN(B14033, 20, 29), ""Young"", ""Other""))"),"Other")</f>
        <v>Other</v>
      </c>
    </row>
    <row r="14034" hidden="1">
      <c r="A14034" s="40">
        <v>32296.0</v>
      </c>
      <c r="B14034" s="39">
        <f t="shared" si="1"/>
        <v>33</v>
      </c>
      <c r="C14034" s="39" t="str">
        <f>IFERROR(__xludf.DUMMYFUNCTION("IF(ISBETWEEN(B14034,60,69), ""Old"", IF(ISBETWEEN(B14034, 20, 29), ""Young"", ""Other""))"),"Other")</f>
        <v>Other</v>
      </c>
    </row>
    <row r="14035" hidden="1">
      <c r="A14035" s="40">
        <v>32297.0</v>
      </c>
      <c r="B14035" s="39">
        <f t="shared" si="1"/>
        <v>33</v>
      </c>
      <c r="C14035" s="39" t="str">
        <f>IFERROR(__xludf.DUMMYFUNCTION("IF(ISBETWEEN(B14035,60,69), ""Old"", IF(ISBETWEEN(B14035, 20, 29), ""Young"", ""Other""))"),"Other")</f>
        <v>Other</v>
      </c>
    </row>
    <row r="14036" hidden="1">
      <c r="A14036" s="40">
        <v>32298.0</v>
      </c>
      <c r="B14036" s="39">
        <f t="shared" si="1"/>
        <v>33</v>
      </c>
      <c r="C14036" s="39" t="str">
        <f>IFERROR(__xludf.DUMMYFUNCTION("IF(ISBETWEEN(B14036,60,69), ""Old"", IF(ISBETWEEN(B14036, 20, 29), ""Young"", ""Other""))"),"Other")</f>
        <v>Other</v>
      </c>
    </row>
    <row r="14037" hidden="1">
      <c r="A14037" s="40">
        <v>32299.0</v>
      </c>
      <c r="B14037" s="39">
        <f t="shared" si="1"/>
        <v>33</v>
      </c>
      <c r="C14037" s="39" t="str">
        <f>IFERROR(__xludf.DUMMYFUNCTION("IF(ISBETWEEN(B14037,60,69), ""Old"", IF(ISBETWEEN(B14037, 20, 29), ""Young"", ""Other""))"),"Other")</f>
        <v>Other</v>
      </c>
    </row>
    <row r="14038" hidden="1">
      <c r="A14038" s="40">
        <v>32300.0</v>
      </c>
      <c r="B14038" s="39">
        <f t="shared" si="1"/>
        <v>33</v>
      </c>
      <c r="C14038" s="39" t="str">
        <f>IFERROR(__xludf.DUMMYFUNCTION("IF(ISBETWEEN(B14038,60,69), ""Old"", IF(ISBETWEEN(B14038, 20, 29), ""Young"", ""Other""))"),"Other")</f>
        <v>Other</v>
      </c>
    </row>
    <row r="14039" hidden="1">
      <c r="A14039" s="40">
        <v>32301.0</v>
      </c>
      <c r="B14039" s="39">
        <f t="shared" si="1"/>
        <v>33</v>
      </c>
      <c r="C14039" s="39" t="str">
        <f>IFERROR(__xludf.DUMMYFUNCTION("IF(ISBETWEEN(B14039,60,69), ""Old"", IF(ISBETWEEN(B14039, 20, 29), ""Young"", ""Other""))"),"Other")</f>
        <v>Other</v>
      </c>
    </row>
    <row r="14040" hidden="1">
      <c r="A14040" s="40">
        <v>32302.0</v>
      </c>
      <c r="B14040" s="39">
        <f t="shared" si="1"/>
        <v>33</v>
      </c>
      <c r="C14040" s="39" t="str">
        <f>IFERROR(__xludf.DUMMYFUNCTION("IF(ISBETWEEN(B14040,60,69), ""Old"", IF(ISBETWEEN(B14040, 20, 29), ""Young"", ""Other""))"),"Other")</f>
        <v>Other</v>
      </c>
    </row>
    <row r="14041" hidden="1">
      <c r="A14041" s="40">
        <v>32303.0</v>
      </c>
      <c r="B14041" s="39">
        <f t="shared" si="1"/>
        <v>33</v>
      </c>
      <c r="C14041" s="39" t="str">
        <f>IFERROR(__xludf.DUMMYFUNCTION("IF(ISBETWEEN(B14041,60,69), ""Old"", IF(ISBETWEEN(B14041, 20, 29), ""Young"", ""Other""))"),"Other")</f>
        <v>Other</v>
      </c>
    </row>
    <row r="14042" hidden="1">
      <c r="A14042" s="40">
        <v>32304.0</v>
      </c>
      <c r="B14042" s="39">
        <f t="shared" si="1"/>
        <v>33</v>
      </c>
      <c r="C14042" s="39" t="str">
        <f>IFERROR(__xludf.DUMMYFUNCTION("IF(ISBETWEEN(B14042,60,69), ""Old"", IF(ISBETWEEN(B14042, 20, 29), ""Young"", ""Other""))"),"Other")</f>
        <v>Other</v>
      </c>
    </row>
    <row r="14043" hidden="1">
      <c r="A14043" s="40">
        <v>32305.0</v>
      </c>
      <c r="B14043" s="39">
        <f t="shared" si="1"/>
        <v>33</v>
      </c>
      <c r="C14043" s="39" t="str">
        <f>IFERROR(__xludf.DUMMYFUNCTION("IF(ISBETWEEN(B14043,60,69), ""Old"", IF(ISBETWEEN(B14043, 20, 29), ""Young"", ""Other""))"),"Other")</f>
        <v>Other</v>
      </c>
    </row>
    <row r="14044" hidden="1">
      <c r="A14044" s="40">
        <v>32306.0</v>
      </c>
      <c r="B14044" s="39">
        <f t="shared" si="1"/>
        <v>33</v>
      </c>
      <c r="C14044" s="39" t="str">
        <f>IFERROR(__xludf.DUMMYFUNCTION("IF(ISBETWEEN(B14044,60,69), ""Old"", IF(ISBETWEEN(B14044, 20, 29), ""Young"", ""Other""))"),"Other")</f>
        <v>Other</v>
      </c>
    </row>
    <row r="14045" hidden="1">
      <c r="A14045" s="40">
        <v>32307.0</v>
      </c>
      <c r="B14045" s="39">
        <f t="shared" si="1"/>
        <v>33</v>
      </c>
      <c r="C14045" s="39" t="str">
        <f>IFERROR(__xludf.DUMMYFUNCTION("IF(ISBETWEEN(B14045,60,69), ""Old"", IF(ISBETWEEN(B14045, 20, 29), ""Young"", ""Other""))"),"Other")</f>
        <v>Other</v>
      </c>
    </row>
    <row r="14046" hidden="1">
      <c r="A14046" s="40">
        <v>32308.0</v>
      </c>
      <c r="B14046" s="39">
        <f t="shared" si="1"/>
        <v>33</v>
      </c>
      <c r="C14046" s="39" t="str">
        <f>IFERROR(__xludf.DUMMYFUNCTION("IF(ISBETWEEN(B14046,60,69), ""Old"", IF(ISBETWEEN(B14046, 20, 29), ""Young"", ""Other""))"),"Other")</f>
        <v>Other</v>
      </c>
    </row>
    <row r="14047" hidden="1">
      <c r="A14047" s="40">
        <v>32309.0</v>
      </c>
      <c r="B14047" s="39">
        <f t="shared" si="1"/>
        <v>33</v>
      </c>
      <c r="C14047" s="39" t="str">
        <f>IFERROR(__xludf.DUMMYFUNCTION("IF(ISBETWEEN(B14047,60,69), ""Old"", IF(ISBETWEEN(B14047, 20, 29), ""Young"", ""Other""))"),"Other")</f>
        <v>Other</v>
      </c>
    </row>
    <row r="14048" hidden="1">
      <c r="A14048" s="40">
        <v>32310.0</v>
      </c>
      <c r="B14048" s="39">
        <f t="shared" si="1"/>
        <v>33</v>
      </c>
      <c r="C14048" s="39" t="str">
        <f>IFERROR(__xludf.DUMMYFUNCTION("IF(ISBETWEEN(B14048,60,69), ""Old"", IF(ISBETWEEN(B14048, 20, 29), ""Young"", ""Other""))"),"Other")</f>
        <v>Other</v>
      </c>
    </row>
    <row r="14049" hidden="1">
      <c r="A14049" s="40">
        <v>32311.0</v>
      </c>
      <c r="B14049" s="39">
        <f t="shared" si="1"/>
        <v>33</v>
      </c>
      <c r="C14049" s="39" t="str">
        <f>IFERROR(__xludf.DUMMYFUNCTION("IF(ISBETWEEN(B14049,60,69), ""Old"", IF(ISBETWEEN(B14049, 20, 29), ""Young"", ""Other""))"),"Other")</f>
        <v>Other</v>
      </c>
    </row>
    <row r="14050" hidden="1">
      <c r="A14050" s="40">
        <v>32312.0</v>
      </c>
      <c r="B14050" s="39">
        <f t="shared" si="1"/>
        <v>33</v>
      </c>
      <c r="C14050" s="39" t="str">
        <f>IFERROR(__xludf.DUMMYFUNCTION("IF(ISBETWEEN(B14050,60,69), ""Old"", IF(ISBETWEEN(B14050, 20, 29), ""Young"", ""Other""))"),"Other")</f>
        <v>Other</v>
      </c>
    </row>
    <row r="14051" hidden="1">
      <c r="A14051" s="40">
        <v>32313.0</v>
      </c>
      <c r="B14051" s="39">
        <f t="shared" si="1"/>
        <v>33</v>
      </c>
      <c r="C14051" s="39" t="str">
        <f>IFERROR(__xludf.DUMMYFUNCTION("IF(ISBETWEEN(B14051,60,69), ""Old"", IF(ISBETWEEN(B14051, 20, 29), ""Young"", ""Other""))"),"Other")</f>
        <v>Other</v>
      </c>
    </row>
    <row r="14052" hidden="1">
      <c r="A14052" s="40">
        <v>32314.0</v>
      </c>
      <c r="B14052" s="39">
        <f t="shared" si="1"/>
        <v>33</v>
      </c>
      <c r="C14052" s="39" t="str">
        <f>IFERROR(__xludf.DUMMYFUNCTION("IF(ISBETWEEN(B14052,60,69), ""Old"", IF(ISBETWEEN(B14052, 20, 29), ""Young"", ""Other""))"),"Other")</f>
        <v>Other</v>
      </c>
    </row>
    <row r="14053" hidden="1">
      <c r="A14053" s="40">
        <v>32315.0</v>
      </c>
      <c r="B14053" s="39">
        <f t="shared" si="1"/>
        <v>33</v>
      </c>
      <c r="C14053" s="39" t="str">
        <f>IFERROR(__xludf.DUMMYFUNCTION("IF(ISBETWEEN(B14053,60,69), ""Old"", IF(ISBETWEEN(B14053, 20, 29), ""Young"", ""Other""))"),"Other")</f>
        <v>Other</v>
      </c>
    </row>
    <row r="14054" hidden="1">
      <c r="A14054" s="40">
        <v>32316.0</v>
      </c>
      <c r="B14054" s="39">
        <f t="shared" si="1"/>
        <v>33</v>
      </c>
      <c r="C14054" s="39" t="str">
        <f>IFERROR(__xludf.DUMMYFUNCTION("IF(ISBETWEEN(B14054,60,69), ""Old"", IF(ISBETWEEN(B14054, 20, 29), ""Young"", ""Other""))"),"Other")</f>
        <v>Other</v>
      </c>
    </row>
    <row r="14055" hidden="1">
      <c r="A14055" s="40">
        <v>32317.0</v>
      </c>
      <c r="B14055" s="39">
        <f t="shared" si="1"/>
        <v>33</v>
      </c>
      <c r="C14055" s="39" t="str">
        <f>IFERROR(__xludf.DUMMYFUNCTION("IF(ISBETWEEN(B14055,60,69), ""Old"", IF(ISBETWEEN(B14055, 20, 29), ""Young"", ""Other""))"),"Other")</f>
        <v>Other</v>
      </c>
    </row>
    <row r="14056" hidden="1">
      <c r="A14056" s="40">
        <v>32318.0</v>
      </c>
      <c r="B14056" s="39">
        <f t="shared" si="1"/>
        <v>33</v>
      </c>
      <c r="C14056" s="39" t="str">
        <f>IFERROR(__xludf.DUMMYFUNCTION("IF(ISBETWEEN(B14056,60,69), ""Old"", IF(ISBETWEEN(B14056, 20, 29), ""Young"", ""Other""))"),"Other")</f>
        <v>Other</v>
      </c>
    </row>
    <row r="14057" hidden="1">
      <c r="A14057" s="40">
        <v>32319.0</v>
      </c>
      <c r="B14057" s="39">
        <f t="shared" si="1"/>
        <v>33</v>
      </c>
      <c r="C14057" s="39" t="str">
        <f>IFERROR(__xludf.DUMMYFUNCTION("IF(ISBETWEEN(B14057,60,69), ""Old"", IF(ISBETWEEN(B14057, 20, 29), ""Young"", ""Other""))"),"Other")</f>
        <v>Other</v>
      </c>
    </row>
    <row r="14058" hidden="1">
      <c r="A14058" s="40">
        <v>32320.0</v>
      </c>
      <c r="B14058" s="39">
        <f t="shared" si="1"/>
        <v>33</v>
      </c>
      <c r="C14058" s="39" t="str">
        <f>IFERROR(__xludf.DUMMYFUNCTION("IF(ISBETWEEN(B14058,60,69), ""Old"", IF(ISBETWEEN(B14058, 20, 29), ""Young"", ""Other""))"),"Other")</f>
        <v>Other</v>
      </c>
    </row>
    <row r="14059" hidden="1">
      <c r="A14059" s="40">
        <v>32321.0</v>
      </c>
      <c r="B14059" s="39">
        <f t="shared" si="1"/>
        <v>33</v>
      </c>
      <c r="C14059" s="39" t="str">
        <f>IFERROR(__xludf.DUMMYFUNCTION("IF(ISBETWEEN(B14059,60,69), ""Old"", IF(ISBETWEEN(B14059, 20, 29), ""Young"", ""Other""))"),"Other")</f>
        <v>Other</v>
      </c>
    </row>
    <row r="14060" hidden="1">
      <c r="A14060" s="40">
        <v>32322.0</v>
      </c>
      <c r="B14060" s="39">
        <f t="shared" si="1"/>
        <v>33</v>
      </c>
      <c r="C14060" s="39" t="str">
        <f>IFERROR(__xludf.DUMMYFUNCTION("IF(ISBETWEEN(B14060,60,69), ""Old"", IF(ISBETWEEN(B14060, 20, 29), ""Young"", ""Other""))"),"Other")</f>
        <v>Other</v>
      </c>
    </row>
    <row r="14061" hidden="1">
      <c r="A14061" s="40">
        <v>32323.0</v>
      </c>
      <c r="B14061" s="39">
        <f t="shared" si="1"/>
        <v>33</v>
      </c>
      <c r="C14061" s="39" t="str">
        <f>IFERROR(__xludf.DUMMYFUNCTION("IF(ISBETWEEN(B14061,60,69), ""Old"", IF(ISBETWEEN(B14061, 20, 29), ""Young"", ""Other""))"),"Other")</f>
        <v>Other</v>
      </c>
    </row>
    <row r="14062" hidden="1">
      <c r="A14062" s="40">
        <v>32324.0</v>
      </c>
      <c r="B14062" s="39">
        <f t="shared" si="1"/>
        <v>33</v>
      </c>
      <c r="C14062" s="39" t="str">
        <f>IFERROR(__xludf.DUMMYFUNCTION("IF(ISBETWEEN(B14062,60,69), ""Old"", IF(ISBETWEEN(B14062, 20, 29), ""Young"", ""Other""))"),"Other")</f>
        <v>Other</v>
      </c>
    </row>
    <row r="14063" hidden="1">
      <c r="A14063" s="40">
        <v>32325.0</v>
      </c>
      <c r="B14063" s="39">
        <f t="shared" si="1"/>
        <v>33</v>
      </c>
      <c r="C14063" s="39" t="str">
        <f>IFERROR(__xludf.DUMMYFUNCTION("IF(ISBETWEEN(B14063,60,69), ""Old"", IF(ISBETWEEN(B14063, 20, 29), ""Young"", ""Other""))"),"Other")</f>
        <v>Other</v>
      </c>
    </row>
    <row r="14064" hidden="1">
      <c r="A14064" s="40">
        <v>32326.0</v>
      </c>
      <c r="B14064" s="39">
        <f t="shared" si="1"/>
        <v>33</v>
      </c>
      <c r="C14064" s="39" t="str">
        <f>IFERROR(__xludf.DUMMYFUNCTION("IF(ISBETWEEN(B14064,60,69), ""Old"", IF(ISBETWEEN(B14064, 20, 29), ""Young"", ""Other""))"),"Other")</f>
        <v>Other</v>
      </c>
    </row>
    <row r="14065" hidden="1">
      <c r="A14065" s="40">
        <v>32327.0</v>
      </c>
      <c r="B14065" s="39">
        <f t="shared" si="1"/>
        <v>33</v>
      </c>
      <c r="C14065" s="39" t="str">
        <f>IFERROR(__xludf.DUMMYFUNCTION("IF(ISBETWEEN(B14065,60,69), ""Old"", IF(ISBETWEEN(B14065, 20, 29), ""Young"", ""Other""))"),"Other")</f>
        <v>Other</v>
      </c>
    </row>
    <row r="14066" hidden="1">
      <c r="A14066" s="40">
        <v>32328.0</v>
      </c>
      <c r="B14066" s="39">
        <f t="shared" si="1"/>
        <v>33</v>
      </c>
      <c r="C14066" s="39" t="str">
        <f>IFERROR(__xludf.DUMMYFUNCTION("IF(ISBETWEEN(B14066,60,69), ""Old"", IF(ISBETWEEN(B14066, 20, 29), ""Young"", ""Other""))"),"Other")</f>
        <v>Other</v>
      </c>
    </row>
    <row r="14067" hidden="1">
      <c r="A14067" s="40">
        <v>32329.0</v>
      </c>
      <c r="B14067" s="39">
        <f t="shared" si="1"/>
        <v>33</v>
      </c>
      <c r="C14067" s="39" t="str">
        <f>IFERROR(__xludf.DUMMYFUNCTION("IF(ISBETWEEN(B14067,60,69), ""Old"", IF(ISBETWEEN(B14067, 20, 29), ""Young"", ""Other""))"),"Other")</f>
        <v>Other</v>
      </c>
    </row>
    <row r="14068" hidden="1">
      <c r="A14068" s="40">
        <v>32330.0</v>
      </c>
      <c r="B14068" s="39">
        <f t="shared" si="1"/>
        <v>33</v>
      </c>
      <c r="C14068" s="39" t="str">
        <f>IFERROR(__xludf.DUMMYFUNCTION("IF(ISBETWEEN(B14068,60,69), ""Old"", IF(ISBETWEEN(B14068, 20, 29), ""Young"", ""Other""))"),"Other")</f>
        <v>Other</v>
      </c>
    </row>
    <row r="14069" hidden="1">
      <c r="A14069" s="40">
        <v>32331.0</v>
      </c>
      <c r="B14069" s="39">
        <f t="shared" si="1"/>
        <v>33</v>
      </c>
      <c r="C14069" s="39" t="str">
        <f>IFERROR(__xludf.DUMMYFUNCTION("IF(ISBETWEEN(B14069,60,69), ""Old"", IF(ISBETWEEN(B14069, 20, 29), ""Young"", ""Other""))"),"Other")</f>
        <v>Other</v>
      </c>
    </row>
    <row r="14070" hidden="1">
      <c r="A14070" s="40">
        <v>32332.0</v>
      </c>
      <c r="B14070" s="39">
        <f t="shared" si="1"/>
        <v>33</v>
      </c>
      <c r="C14070" s="39" t="str">
        <f>IFERROR(__xludf.DUMMYFUNCTION("IF(ISBETWEEN(B14070,60,69), ""Old"", IF(ISBETWEEN(B14070, 20, 29), ""Young"", ""Other""))"),"Other")</f>
        <v>Other</v>
      </c>
    </row>
    <row r="14071" hidden="1">
      <c r="A14071" s="40">
        <v>32333.0</v>
      </c>
      <c r="B14071" s="39">
        <f t="shared" si="1"/>
        <v>33</v>
      </c>
      <c r="C14071" s="39" t="str">
        <f>IFERROR(__xludf.DUMMYFUNCTION("IF(ISBETWEEN(B14071,60,69), ""Old"", IF(ISBETWEEN(B14071, 20, 29), ""Young"", ""Other""))"),"Other")</f>
        <v>Other</v>
      </c>
    </row>
    <row r="14072" hidden="1">
      <c r="A14072" s="40">
        <v>32334.0</v>
      </c>
      <c r="B14072" s="39">
        <f t="shared" si="1"/>
        <v>33</v>
      </c>
      <c r="C14072" s="39" t="str">
        <f>IFERROR(__xludf.DUMMYFUNCTION("IF(ISBETWEEN(B14072,60,69), ""Old"", IF(ISBETWEEN(B14072, 20, 29), ""Young"", ""Other""))"),"Other")</f>
        <v>Other</v>
      </c>
    </row>
    <row r="14073" hidden="1">
      <c r="A14073" s="40">
        <v>32335.0</v>
      </c>
      <c r="B14073" s="39">
        <f t="shared" si="1"/>
        <v>33</v>
      </c>
      <c r="C14073" s="39" t="str">
        <f>IFERROR(__xludf.DUMMYFUNCTION("IF(ISBETWEEN(B14073,60,69), ""Old"", IF(ISBETWEEN(B14073, 20, 29), ""Young"", ""Other""))"),"Other")</f>
        <v>Other</v>
      </c>
    </row>
    <row r="14074" hidden="1">
      <c r="A14074" s="40">
        <v>32336.0</v>
      </c>
      <c r="B14074" s="39">
        <f t="shared" si="1"/>
        <v>33</v>
      </c>
      <c r="C14074" s="39" t="str">
        <f>IFERROR(__xludf.DUMMYFUNCTION("IF(ISBETWEEN(B14074,60,69), ""Old"", IF(ISBETWEEN(B14074, 20, 29), ""Young"", ""Other""))"),"Other")</f>
        <v>Other</v>
      </c>
    </row>
    <row r="14075" hidden="1">
      <c r="A14075" s="40">
        <v>32337.0</v>
      </c>
      <c r="B14075" s="39">
        <f t="shared" si="1"/>
        <v>33</v>
      </c>
      <c r="C14075" s="39" t="str">
        <f>IFERROR(__xludf.DUMMYFUNCTION("IF(ISBETWEEN(B14075,60,69), ""Old"", IF(ISBETWEEN(B14075, 20, 29), ""Young"", ""Other""))"),"Other")</f>
        <v>Other</v>
      </c>
    </row>
    <row r="14076" hidden="1">
      <c r="A14076" s="40">
        <v>32338.0</v>
      </c>
      <c r="B14076" s="39">
        <f t="shared" si="1"/>
        <v>33</v>
      </c>
      <c r="C14076" s="39" t="str">
        <f>IFERROR(__xludf.DUMMYFUNCTION("IF(ISBETWEEN(B14076,60,69), ""Old"", IF(ISBETWEEN(B14076, 20, 29), ""Young"", ""Other""))"),"Other")</f>
        <v>Other</v>
      </c>
    </row>
    <row r="14077" hidden="1">
      <c r="A14077" s="40">
        <v>32339.0</v>
      </c>
      <c r="B14077" s="39">
        <f t="shared" si="1"/>
        <v>33</v>
      </c>
      <c r="C14077" s="39" t="str">
        <f>IFERROR(__xludf.DUMMYFUNCTION("IF(ISBETWEEN(B14077,60,69), ""Old"", IF(ISBETWEEN(B14077, 20, 29), ""Young"", ""Other""))"),"Other")</f>
        <v>Other</v>
      </c>
    </row>
    <row r="14078" hidden="1">
      <c r="A14078" s="40">
        <v>32340.0</v>
      </c>
      <c r="B14078" s="39">
        <f t="shared" si="1"/>
        <v>33</v>
      </c>
      <c r="C14078" s="39" t="str">
        <f>IFERROR(__xludf.DUMMYFUNCTION("IF(ISBETWEEN(B14078,60,69), ""Old"", IF(ISBETWEEN(B14078, 20, 29), ""Young"", ""Other""))"),"Other")</f>
        <v>Other</v>
      </c>
    </row>
    <row r="14079" hidden="1">
      <c r="A14079" s="40">
        <v>32341.0</v>
      </c>
      <c r="B14079" s="39">
        <f t="shared" si="1"/>
        <v>33</v>
      </c>
      <c r="C14079" s="39" t="str">
        <f>IFERROR(__xludf.DUMMYFUNCTION("IF(ISBETWEEN(B14079,60,69), ""Old"", IF(ISBETWEEN(B14079, 20, 29), ""Young"", ""Other""))"),"Other")</f>
        <v>Other</v>
      </c>
    </row>
    <row r="14080" hidden="1">
      <c r="A14080" s="40">
        <v>32342.0</v>
      </c>
      <c r="B14080" s="39">
        <f t="shared" si="1"/>
        <v>33</v>
      </c>
      <c r="C14080" s="39" t="str">
        <f>IFERROR(__xludf.DUMMYFUNCTION("IF(ISBETWEEN(B14080,60,69), ""Old"", IF(ISBETWEEN(B14080, 20, 29), ""Young"", ""Other""))"),"Other")</f>
        <v>Other</v>
      </c>
    </row>
    <row r="14081" hidden="1">
      <c r="A14081" s="40">
        <v>32343.0</v>
      </c>
      <c r="B14081" s="39">
        <f t="shared" si="1"/>
        <v>33</v>
      </c>
      <c r="C14081" s="39" t="str">
        <f>IFERROR(__xludf.DUMMYFUNCTION("IF(ISBETWEEN(B14081,60,69), ""Old"", IF(ISBETWEEN(B14081, 20, 29), ""Young"", ""Other""))"),"Other")</f>
        <v>Other</v>
      </c>
    </row>
    <row r="14082" hidden="1">
      <c r="A14082" s="40">
        <v>32344.0</v>
      </c>
      <c r="B14082" s="39">
        <f t="shared" si="1"/>
        <v>33</v>
      </c>
      <c r="C14082" s="39" t="str">
        <f>IFERROR(__xludf.DUMMYFUNCTION("IF(ISBETWEEN(B14082,60,69), ""Old"", IF(ISBETWEEN(B14082, 20, 29), ""Young"", ""Other""))"),"Other")</f>
        <v>Other</v>
      </c>
    </row>
    <row r="14083" hidden="1">
      <c r="A14083" s="40">
        <v>32345.0</v>
      </c>
      <c r="B14083" s="39">
        <f t="shared" si="1"/>
        <v>33</v>
      </c>
      <c r="C14083" s="39" t="str">
        <f>IFERROR(__xludf.DUMMYFUNCTION("IF(ISBETWEEN(B14083,60,69), ""Old"", IF(ISBETWEEN(B14083, 20, 29), ""Young"", ""Other""))"),"Other")</f>
        <v>Other</v>
      </c>
    </row>
    <row r="14084" hidden="1">
      <c r="A14084" s="40">
        <v>32346.0</v>
      </c>
      <c r="B14084" s="39">
        <f t="shared" si="1"/>
        <v>33</v>
      </c>
      <c r="C14084" s="39" t="str">
        <f>IFERROR(__xludf.DUMMYFUNCTION("IF(ISBETWEEN(B14084,60,69), ""Old"", IF(ISBETWEEN(B14084, 20, 29), ""Young"", ""Other""))"),"Other")</f>
        <v>Other</v>
      </c>
    </row>
    <row r="14085" hidden="1">
      <c r="A14085" s="40">
        <v>32347.0</v>
      </c>
      <c r="B14085" s="39">
        <f t="shared" si="1"/>
        <v>33</v>
      </c>
      <c r="C14085" s="39" t="str">
        <f>IFERROR(__xludf.DUMMYFUNCTION("IF(ISBETWEEN(B14085,60,69), ""Old"", IF(ISBETWEEN(B14085, 20, 29), ""Young"", ""Other""))"),"Other")</f>
        <v>Other</v>
      </c>
    </row>
    <row r="14086" hidden="1">
      <c r="A14086" s="40">
        <v>32348.0</v>
      </c>
      <c r="B14086" s="39">
        <f t="shared" si="1"/>
        <v>33</v>
      </c>
      <c r="C14086" s="39" t="str">
        <f>IFERROR(__xludf.DUMMYFUNCTION("IF(ISBETWEEN(B14086,60,69), ""Old"", IF(ISBETWEEN(B14086, 20, 29), ""Young"", ""Other""))"),"Other")</f>
        <v>Other</v>
      </c>
    </row>
    <row r="14087" hidden="1">
      <c r="A14087" s="40">
        <v>32349.0</v>
      </c>
      <c r="B14087" s="39">
        <f t="shared" si="1"/>
        <v>33</v>
      </c>
      <c r="C14087" s="39" t="str">
        <f>IFERROR(__xludf.DUMMYFUNCTION("IF(ISBETWEEN(B14087,60,69), ""Old"", IF(ISBETWEEN(B14087, 20, 29), ""Young"", ""Other""))"),"Other")</f>
        <v>Other</v>
      </c>
    </row>
    <row r="14088" hidden="1">
      <c r="A14088" s="40">
        <v>32350.0</v>
      </c>
      <c r="B14088" s="39">
        <f t="shared" si="1"/>
        <v>33</v>
      </c>
      <c r="C14088" s="39" t="str">
        <f>IFERROR(__xludf.DUMMYFUNCTION("IF(ISBETWEEN(B14088,60,69), ""Old"", IF(ISBETWEEN(B14088, 20, 29), ""Young"", ""Other""))"),"Other")</f>
        <v>Other</v>
      </c>
    </row>
    <row r="14089" hidden="1">
      <c r="A14089" s="40">
        <v>32351.0</v>
      </c>
      <c r="B14089" s="39">
        <f t="shared" si="1"/>
        <v>33</v>
      </c>
      <c r="C14089" s="39" t="str">
        <f>IFERROR(__xludf.DUMMYFUNCTION("IF(ISBETWEEN(B14089,60,69), ""Old"", IF(ISBETWEEN(B14089, 20, 29), ""Young"", ""Other""))"),"Other")</f>
        <v>Other</v>
      </c>
    </row>
    <row r="14090" hidden="1">
      <c r="A14090" s="40">
        <v>32352.0</v>
      </c>
      <c r="B14090" s="39">
        <f t="shared" si="1"/>
        <v>33</v>
      </c>
      <c r="C14090" s="39" t="str">
        <f>IFERROR(__xludf.DUMMYFUNCTION("IF(ISBETWEEN(B14090,60,69), ""Old"", IF(ISBETWEEN(B14090, 20, 29), ""Young"", ""Other""))"),"Other")</f>
        <v>Other</v>
      </c>
    </row>
    <row r="14091" hidden="1">
      <c r="A14091" s="40">
        <v>32353.0</v>
      </c>
      <c r="B14091" s="39">
        <f t="shared" si="1"/>
        <v>33</v>
      </c>
      <c r="C14091" s="39" t="str">
        <f>IFERROR(__xludf.DUMMYFUNCTION("IF(ISBETWEEN(B14091,60,69), ""Old"", IF(ISBETWEEN(B14091, 20, 29), ""Young"", ""Other""))"),"Other")</f>
        <v>Other</v>
      </c>
    </row>
    <row r="14092" hidden="1">
      <c r="A14092" s="40">
        <v>32354.0</v>
      </c>
      <c r="B14092" s="39">
        <f t="shared" si="1"/>
        <v>33</v>
      </c>
      <c r="C14092" s="39" t="str">
        <f>IFERROR(__xludf.DUMMYFUNCTION("IF(ISBETWEEN(B14092,60,69), ""Old"", IF(ISBETWEEN(B14092, 20, 29), ""Young"", ""Other""))"),"Other")</f>
        <v>Other</v>
      </c>
    </row>
    <row r="14093" hidden="1">
      <c r="A14093" s="40">
        <v>32355.0</v>
      </c>
      <c r="B14093" s="39">
        <f t="shared" si="1"/>
        <v>33</v>
      </c>
      <c r="C14093" s="39" t="str">
        <f>IFERROR(__xludf.DUMMYFUNCTION("IF(ISBETWEEN(B14093,60,69), ""Old"", IF(ISBETWEEN(B14093, 20, 29), ""Young"", ""Other""))"),"Other")</f>
        <v>Other</v>
      </c>
    </row>
    <row r="14094" hidden="1">
      <c r="A14094" s="40">
        <v>32356.0</v>
      </c>
      <c r="B14094" s="39">
        <f t="shared" si="1"/>
        <v>33</v>
      </c>
      <c r="C14094" s="39" t="str">
        <f>IFERROR(__xludf.DUMMYFUNCTION("IF(ISBETWEEN(B14094,60,69), ""Old"", IF(ISBETWEEN(B14094, 20, 29), ""Young"", ""Other""))"),"Other")</f>
        <v>Other</v>
      </c>
    </row>
    <row r="14095" hidden="1">
      <c r="A14095" s="40">
        <v>32357.0</v>
      </c>
      <c r="B14095" s="39">
        <f t="shared" si="1"/>
        <v>33</v>
      </c>
      <c r="C14095" s="39" t="str">
        <f>IFERROR(__xludf.DUMMYFUNCTION("IF(ISBETWEEN(B14095,60,69), ""Old"", IF(ISBETWEEN(B14095, 20, 29), ""Young"", ""Other""))"),"Other")</f>
        <v>Other</v>
      </c>
    </row>
    <row r="14096" hidden="1">
      <c r="A14096" s="40">
        <v>32358.0</v>
      </c>
      <c r="B14096" s="39">
        <f t="shared" si="1"/>
        <v>33</v>
      </c>
      <c r="C14096" s="39" t="str">
        <f>IFERROR(__xludf.DUMMYFUNCTION("IF(ISBETWEEN(B14096,60,69), ""Old"", IF(ISBETWEEN(B14096, 20, 29), ""Young"", ""Other""))"),"Other")</f>
        <v>Other</v>
      </c>
    </row>
    <row r="14097" hidden="1">
      <c r="A14097" s="40">
        <v>32359.0</v>
      </c>
      <c r="B14097" s="39">
        <f t="shared" si="1"/>
        <v>33</v>
      </c>
      <c r="C14097" s="39" t="str">
        <f>IFERROR(__xludf.DUMMYFUNCTION("IF(ISBETWEEN(B14097,60,69), ""Old"", IF(ISBETWEEN(B14097, 20, 29), ""Young"", ""Other""))"),"Other")</f>
        <v>Other</v>
      </c>
    </row>
    <row r="14098" hidden="1">
      <c r="A14098" s="40">
        <v>32360.0</v>
      </c>
      <c r="B14098" s="39">
        <f t="shared" si="1"/>
        <v>33</v>
      </c>
      <c r="C14098" s="39" t="str">
        <f>IFERROR(__xludf.DUMMYFUNCTION("IF(ISBETWEEN(B14098,60,69), ""Old"", IF(ISBETWEEN(B14098, 20, 29), ""Young"", ""Other""))"),"Other")</f>
        <v>Other</v>
      </c>
    </row>
    <row r="14099" hidden="1">
      <c r="A14099" s="40">
        <v>32361.0</v>
      </c>
      <c r="B14099" s="39">
        <f t="shared" si="1"/>
        <v>33</v>
      </c>
      <c r="C14099" s="39" t="str">
        <f>IFERROR(__xludf.DUMMYFUNCTION("IF(ISBETWEEN(B14099,60,69), ""Old"", IF(ISBETWEEN(B14099, 20, 29), ""Young"", ""Other""))"),"Other")</f>
        <v>Other</v>
      </c>
    </row>
    <row r="14100" hidden="1">
      <c r="A14100" s="40">
        <v>32362.0</v>
      </c>
      <c r="B14100" s="39">
        <f t="shared" si="1"/>
        <v>33</v>
      </c>
      <c r="C14100" s="39" t="str">
        <f>IFERROR(__xludf.DUMMYFUNCTION("IF(ISBETWEEN(B14100,60,69), ""Old"", IF(ISBETWEEN(B14100, 20, 29), ""Young"", ""Other""))"),"Other")</f>
        <v>Other</v>
      </c>
    </row>
    <row r="14101" hidden="1">
      <c r="A14101" s="40">
        <v>32363.0</v>
      </c>
      <c r="B14101" s="39">
        <f t="shared" si="1"/>
        <v>33</v>
      </c>
      <c r="C14101" s="39" t="str">
        <f>IFERROR(__xludf.DUMMYFUNCTION("IF(ISBETWEEN(B14101,60,69), ""Old"", IF(ISBETWEEN(B14101, 20, 29), ""Young"", ""Other""))"),"Other")</f>
        <v>Other</v>
      </c>
    </row>
    <row r="14102" hidden="1">
      <c r="A14102" s="40">
        <v>32364.0</v>
      </c>
      <c r="B14102" s="39">
        <f t="shared" si="1"/>
        <v>33</v>
      </c>
      <c r="C14102" s="39" t="str">
        <f>IFERROR(__xludf.DUMMYFUNCTION("IF(ISBETWEEN(B14102,60,69), ""Old"", IF(ISBETWEEN(B14102, 20, 29), ""Young"", ""Other""))"),"Other")</f>
        <v>Other</v>
      </c>
    </row>
    <row r="14103" hidden="1">
      <c r="A14103" s="40">
        <v>32365.0</v>
      </c>
      <c r="B14103" s="39">
        <f t="shared" si="1"/>
        <v>33</v>
      </c>
      <c r="C14103" s="39" t="str">
        <f>IFERROR(__xludf.DUMMYFUNCTION("IF(ISBETWEEN(B14103,60,69), ""Old"", IF(ISBETWEEN(B14103, 20, 29), ""Young"", ""Other""))"),"Other")</f>
        <v>Other</v>
      </c>
    </row>
    <row r="14104" hidden="1">
      <c r="A14104" s="40">
        <v>32366.0</v>
      </c>
      <c r="B14104" s="39">
        <f t="shared" si="1"/>
        <v>33</v>
      </c>
      <c r="C14104" s="39" t="str">
        <f>IFERROR(__xludf.DUMMYFUNCTION("IF(ISBETWEEN(B14104,60,69), ""Old"", IF(ISBETWEEN(B14104, 20, 29), ""Young"", ""Other""))"),"Other")</f>
        <v>Other</v>
      </c>
    </row>
    <row r="14105" hidden="1">
      <c r="A14105" s="40">
        <v>32367.0</v>
      </c>
      <c r="B14105" s="39">
        <f t="shared" si="1"/>
        <v>33</v>
      </c>
      <c r="C14105" s="39" t="str">
        <f>IFERROR(__xludf.DUMMYFUNCTION("IF(ISBETWEEN(B14105,60,69), ""Old"", IF(ISBETWEEN(B14105, 20, 29), ""Young"", ""Other""))"),"Other")</f>
        <v>Other</v>
      </c>
    </row>
    <row r="14106" hidden="1">
      <c r="A14106" s="40">
        <v>32368.0</v>
      </c>
      <c r="B14106" s="39">
        <f t="shared" si="1"/>
        <v>33</v>
      </c>
      <c r="C14106" s="39" t="str">
        <f>IFERROR(__xludf.DUMMYFUNCTION("IF(ISBETWEEN(B14106,60,69), ""Old"", IF(ISBETWEEN(B14106, 20, 29), ""Young"", ""Other""))"),"Other")</f>
        <v>Other</v>
      </c>
    </row>
    <row r="14107" hidden="1">
      <c r="A14107" s="40">
        <v>32369.0</v>
      </c>
      <c r="B14107" s="39">
        <f t="shared" si="1"/>
        <v>33</v>
      </c>
      <c r="C14107" s="39" t="str">
        <f>IFERROR(__xludf.DUMMYFUNCTION("IF(ISBETWEEN(B14107,60,69), ""Old"", IF(ISBETWEEN(B14107, 20, 29), ""Young"", ""Other""))"),"Other")</f>
        <v>Other</v>
      </c>
    </row>
    <row r="14108" hidden="1">
      <c r="A14108" s="40">
        <v>32370.0</v>
      </c>
      <c r="B14108" s="39">
        <f t="shared" si="1"/>
        <v>33</v>
      </c>
      <c r="C14108" s="39" t="str">
        <f>IFERROR(__xludf.DUMMYFUNCTION("IF(ISBETWEEN(B14108,60,69), ""Old"", IF(ISBETWEEN(B14108, 20, 29), ""Young"", ""Other""))"),"Other")</f>
        <v>Other</v>
      </c>
    </row>
    <row r="14109" hidden="1">
      <c r="A14109" s="40">
        <v>32371.0</v>
      </c>
      <c r="B14109" s="39">
        <f t="shared" si="1"/>
        <v>33</v>
      </c>
      <c r="C14109" s="39" t="str">
        <f>IFERROR(__xludf.DUMMYFUNCTION("IF(ISBETWEEN(B14109,60,69), ""Old"", IF(ISBETWEEN(B14109, 20, 29), ""Young"", ""Other""))"),"Other")</f>
        <v>Other</v>
      </c>
    </row>
    <row r="14110" hidden="1">
      <c r="A14110" s="40">
        <v>32372.0</v>
      </c>
      <c r="B14110" s="39">
        <f t="shared" si="1"/>
        <v>33</v>
      </c>
      <c r="C14110" s="39" t="str">
        <f>IFERROR(__xludf.DUMMYFUNCTION("IF(ISBETWEEN(B14110,60,69), ""Old"", IF(ISBETWEEN(B14110, 20, 29), ""Young"", ""Other""))"),"Other")</f>
        <v>Other</v>
      </c>
    </row>
    <row r="14111" hidden="1">
      <c r="A14111" s="40">
        <v>32373.0</v>
      </c>
      <c r="B14111" s="39">
        <f t="shared" si="1"/>
        <v>33</v>
      </c>
      <c r="C14111" s="39" t="str">
        <f>IFERROR(__xludf.DUMMYFUNCTION("IF(ISBETWEEN(B14111,60,69), ""Old"", IF(ISBETWEEN(B14111, 20, 29), ""Young"", ""Other""))"),"Other")</f>
        <v>Other</v>
      </c>
    </row>
    <row r="14112" hidden="1">
      <c r="A14112" s="40">
        <v>32374.0</v>
      </c>
      <c r="B14112" s="39">
        <f t="shared" si="1"/>
        <v>33</v>
      </c>
      <c r="C14112" s="39" t="str">
        <f>IFERROR(__xludf.DUMMYFUNCTION("IF(ISBETWEEN(B14112,60,69), ""Old"", IF(ISBETWEEN(B14112, 20, 29), ""Young"", ""Other""))"),"Other")</f>
        <v>Other</v>
      </c>
    </row>
    <row r="14113" hidden="1">
      <c r="A14113" s="40">
        <v>32375.0</v>
      </c>
      <c r="B14113" s="39">
        <f t="shared" si="1"/>
        <v>33</v>
      </c>
      <c r="C14113" s="39" t="str">
        <f>IFERROR(__xludf.DUMMYFUNCTION("IF(ISBETWEEN(B14113,60,69), ""Old"", IF(ISBETWEEN(B14113, 20, 29), ""Young"", ""Other""))"),"Other")</f>
        <v>Other</v>
      </c>
    </row>
    <row r="14114" hidden="1">
      <c r="A14114" s="40">
        <v>32376.0</v>
      </c>
      <c r="B14114" s="39">
        <f t="shared" si="1"/>
        <v>33</v>
      </c>
      <c r="C14114" s="39" t="str">
        <f>IFERROR(__xludf.DUMMYFUNCTION("IF(ISBETWEEN(B14114,60,69), ""Old"", IF(ISBETWEEN(B14114, 20, 29), ""Young"", ""Other""))"),"Other")</f>
        <v>Other</v>
      </c>
    </row>
    <row r="14115" hidden="1">
      <c r="A14115" s="40">
        <v>32377.0</v>
      </c>
      <c r="B14115" s="39">
        <f t="shared" si="1"/>
        <v>33</v>
      </c>
      <c r="C14115" s="39" t="str">
        <f>IFERROR(__xludf.DUMMYFUNCTION("IF(ISBETWEEN(B14115,60,69), ""Old"", IF(ISBETWEEN(B14115, 20, 29), ""Young"", ""Other""))"),"Other")</f>
        <v>Other</v>
      </c>
    </row>
    <row r="14116" hidden="1">
      <c r="A14116" s="40">
        <v>32378.0</v>
      </c>
      <c r="B14116" s="39">
        <f t="shared" si="1"/>
        <v>33</v>
      </c>
      <c r="C14116" s="39" t="str">
        <f>IFERROR(__xludf.DUMMYFUNCTION("IF(ISBETWEEN(B14116,60,69), ""Old"", IF(ISBETWEEN(B14116, 20, 29), ""Young"", ""Other""))"),"Other")</f>
        <v>Other</v>
      </c>
    </row>
    <row r="14117" hidden="1">
      <c r="A14117" s="40">
        <v>32379.0</v>
      </c>
      <c r="B14117" s="39">
        <f t="shared" si="1"/>
        <v>33</v>
      </c>
      <c r="C14117" s="39" t="str">
        <f>IFERROR(__xludf.DUMMYFUNCTION("IF(ISBETWEEN(B14117,60,69), ""Old"", IF(ISBETWEEN(B14117, 20, 29), ""Young"", ""Other""))"),"Other")</f>
        <v>Other</v>
      </c>
    </row>
    <row r="14118" hidden="1">
      <c r="A14118" s="40">
        <v>32380.0</v>
      </c>
      <c r="B14118" s="39">
        <f t="shared" si="1"/>
        <v>33</v>
      </c>
      <c r="C14118" s="39" t="str">
        <f>IFERROR(__xludf.DUMMYFUNCTION("IF(ISBETWEEN(B14118,60,69), ""Old"", IF(ISBETWEEN(B14118, 20, 29), ""Young"", ""Other""))"),"Other")</f>
        <v>Other</v>
      </c>
    </row>
    <row r="14119" hidden="1">
      <c r="A14119" s="40">
        <v>32381.0</v>
      </c>
      <c r="B14119" s="39">
        <f t="shared" si="1"/>
        <v>33</v>
      </c>
      <c r="C14119" s="39" t="str">
        <f>IFERROR(__xludf.DUMMYFUNCTION("IF(ISBETWEEN(B14119,60,69), ""Old"", IF(ISBETWEEN(B14119, 20, 29), ""Young"", ""Other""))"),"Other")</f>
        <v>Other</v>
      </c>
    </row>
    <row r="14120" hidden="1">
      <c r="A14120" s="40">
        <v>32382.0</v>
      </c>
      <c r="B14120" s="39">
        <f t="shared" si="1"/>
        <v>33</v>
      </c>
      <c r="C14120" s="39" t="str">
        <f>IFERROR(__xludf.DUMMYFUNCTION("IF(ISBETWEEN(B14120,60,69), ""Old"", IF(ISBETWEEN(B14120, 20, 29), ""Young"", ""Other""))"),"Other")</f>
        <v>Other</v>
      </c>
    </row>
    <row r="14121" hidden="1">
      <c r="A14121" s="40">
        <v>32383.0</v>
      </c>
      <c r="B14121" s="39">
        <f t="shared" si="1"/>
        <v>33</v>
      </c>
      <c r="C14121" s="39" t="str">
        <f>IFERROR(__xludf.DUMMYFUNCTION("IF(ISBETWEEN(B14121,60,69), ""Old"", IF(ISBETWEEN(B14121, 20, 29), ""Young"", ""Other""))"),"Other")</f>
        <v>Other</v>
      </c>
    </row>
    <row r="14122" hidden="1">
      <c r="A14122" s="40">
        <v>32384.0</v>
      </c>
      <c r="B14122" s="39">
        <f t="shared" si="1"/>
        <v>33</v>
      </c>
      <c r="C14122" s="39" t="str">
        <f>IFERROR(__xludf.DUMMYFUNCTION("IF(ISBETWEEN(B14122,60,69), ""Old"", IF(ISBETWEEN(B14122, 20, 29), ""Young"", ""Other""))"),"Other")</f>
        <v>Other</v>
      </c>
    </row>
    <row r="14123" hidden="1">
      <c r="A14123" s="40">
        <v>32385.0</v>
      </c>
      <c r="B14123" s="39">
        <f t="shared" si="1"/>
        <v>33</v>
      </c>
      <c r="C14123" s="39" t="str">
        <f>IFERROR(__xludf.DUMMYFUNCTION("IF(ISBETWEEN(B14123,60,69), ""Old"", IF(ISBETWEEN(B14123, 20, 29), ""Young"", ""Other""))"),"Other")</f>
        <v>Other</v>
      </c>
    </row>
    <row r="14124" hidden="1">
      <c r="A14124" s="40">
        <v>32386.0</v>
      </c>
      <c r="B14124" s="39">
        <f t="shared" si="1"/>
        <v>33</v>
      </c>
      <c r="C14124" s="39" t="str">
        <f>IFERROR(__xludf.DUMMYFUNCTION("IF(ISBETWEEN(B14124,60,69), ""Old"", IF(ISBETWEEN(B14124, 20, 29), ""Young"", ""Other""))"),"Other")</f>
        <v>Other</v>
      </c>
    </row>
    <row r="14125" hidden="1">
      <c r="A14125" s="40">
        <v>32387.0</v>
      </c>
      <c r="B14125" s="39">
        <f t="shared" si="1"/>
        <v>33</v>
      </c>
      <c r="C14125" s="39" t="str">
        <f>IFERROR(__xludf.DUMMYFUNCTION("IF(ISBETWEEN(B14125,60,69), ""Old"", IF(ISBETWEEN(B14125, 20, 29), ""Young"", ""Other""))"),"Other")</f>
        <v>Other</v>
      </c>
    </row>
    <row r="14126" hidden="1">
      <c r="A14126" s="40">
        <v>32388.0</v>
      </c>
      <c r="B14126" s="39">
        <f t="shared" si="1"/>
        <v>33</v>
      </c>
      <c r="C14126" s="39" t="str">
        <f>IFERROR(__xludf.DUMMYFUNCTION("IF(ISBETWEEN(B14126,60,69), ""Old"", IF(ISBETWEEN(B14126, 20, 29), ""Young"", ""Other""))"),"Other")</f>
        <v>Other</v>
      </c>
    </row>
    <row r="14127" hidden="1">
      <c r="A14127" s="40">
        <v>32389.0</v>
      </c>
      <c r="B14127" s="39">
        <f t="shared" si="1"/>
        <v>33</v>
      </c>
      <c r="C14127" s="39" t="str">
        <f>IFERROR(__xludf.DUMMYFUNCTION("IF(ISBETWEEN(B14127,60,69), ""Old"", IF(ISBETWEEN(B14127, 20, 29), ""Young"", ""Other""))"),"Other")</f>
        <v>Other</v>
      </c>
    </row>
    <row r="14128" hidden="1">
      <c r="A14128" s="40">
        <v>32390.0</v>
      </c>
      <c r="B14128" s="39">
        <f t="shared" si="1"/>
        <v>33</v>
      </c>
      <c r="C14128" s="39" t="str">
        <f>IFERROR(__xludf.DUMMYFUNCTION("IF(ISBETWEEN(B14128,60,69), ""Old"", IF(ISBETWEEN(B14128, 20, 29), ""Young"", ""Other""))"),"Other")</f>
        <v>Other</v>
      </c>
    </row>
    <row r="14129" hidden="1">
      <c r="A14129" s="40">
        <v>32391.0</v>
      </c>
      <c r="B14129" s="39">
        <f t="shared" si="1"/>
        <v>33</v>
      </c>
      <c r="C14129" s="39" t="str">
        <f>IFERROR(__xludf.DUMMYFUNCTION("IF(ISBETWEEN(B14129,60,69), ""Old"", IF(ISBETWEEN(B14129, 20, 29), ""Young"", ""Other""))"),"Other")</f>
        <v>Other</v>
      </c>
    </row>
    <row r="14130" hidden="1">
      <c r="A14130" s="40">
        <v>32392.0</v>
      </c>
      <c r="B14130" s="39">
        <f t="shared" si="1"/>
        <v>33</v>
      </c>
      <c r="C14130" s="39" t="str">
        <f>IFERROR(__xludf.DUMMYFUNCTION("IF(ISBETWEEN(B14130,60,69), ""Old"", IF(ISBETWEEN(B14130, 20, 29), ""Young"", ""Other""))"),"Other")</f>
        <v>Other</v>
      </c>
    </row>
    <row r="14131" hidden="1">
      <c r="A14131" s="40">
        <v>32393.0</v>
      </c>
      <c r="B14131" s="39">
        <f t="shared" si="1"/>
        <v>33</v>
      </c>
      <c r="C14131" s="39" t="str">
        <f>IFERROR(__xludf.DUMMYFUNCTION("IF(ISBETWEEN(B14131,60,69), ""Old"", IF(ISBETWEEN(B14131, 20, 29), ""Young"", ""Other""))"),"Other")</f>
        <v>Other</v>
      </c>
    </row>
    <row r="14132" hidden="1">
      <c r="A14132" s="40">
        <v>32394.0</v>
      </c>
      <c r="B14132" s="39">
        <f t="shared" si="1"/>
        <v>33</v>
      </c>
      <c r="C14132" s="39" t="str">
        <f>IFERROR(__xludf.DUMMYFUNCTION("IF(ISBETWEEN(B14132,60,69), ""Old"", IF(ISBETWEEN(B14132, 20, 29), ""Young"", ""Other""))"),"Other")</f>
        <v>Other</v>
      </c>
    </row>
    <row r="14133" hidden="1">
      <c r="A14133" s="40">
        <v>32395.0</v>
      </c>
      <c r="B14133" s="39">
        <f t="shared" si="1"/>
        <v>33</v>
      </c>
      <c r="C14133" s="39" t="str">
        <f>IFERROR(__xludf.DUMMYFUNCTION("IF(ISBETWEEN(B14133,60,69), ""Old"", IF(ISBETWEEN(B14133, 20, 29), ""Young"", ""Other""))"),"Other")</f>
        <v>Other</v>
      </c>
    </row>
    <row r="14134" hidden="1">
      <c r="A14134" s="40">
        <v>32396.0</v>
      </c>
      <c r="B14134" s="39">
        <f t="shared" si="1"/>
        <v>33</v>
      </c>
      <c r="C14134" s="39" t="str">
        <f>IFERROR(__xludf.DUMMYFUNCTION("IF(ISBETWEEN(B14134,60,69), ""Old"", IF(ISBETWEEN(B14134, 20, 29), ""Young"", ""Other""))"),"Other")</f>
        <v>Other</v>
      </c>
    </row>
    <row r="14135" hidden="1">
      <c r="A14135" s="40">
        <v>32397.0</v>
      </c>
      <c r="B14135" s="39">
        <f t="shared" si="1"/>
        <v>33</v>
      </c>
      <c r="C14135" s="39" t="str">
        <f>IFERROR(__xludf.DUMMYFUNCTION("IF(ISBETWEEN(B14135,60,69), ""Old"", IF(ISBETWEEN(B14135, 20, 29), ""Young"", ""Other""))"),"Other")</f>
        <v>Other</v>
      </c>
    </row>
    <row r="14136" hidden="1">
      <c r="A14136" s="40">
        <v>32398.0</v>
      </c>
      <c r="B14136" s="39">
        <f t="shared" si="1"/>
        <v>33</v>
      </c>
      <c r="C14136" s="39" t="str">
        <f>IFERROR(__xludf.DUMMYFUNCTION("IF(ISBETWEEN(B14136,60,69), ""Old"", IF(ISBETWEEN(B14136, 20, 29), ""Young"", ""Other""))"),"Other")</f>
        <v>Other</v>
      </c>
    </row>
    <row r="14137" hidden="1">
      <c r="A14137" s="40">
        <v>32399.0</v>
      </c>
      <c r="B14137" s="39">
        <f t="shared" si="1"/>
        <v>33</v>
      </c>
      <c r="C14137" s="39" t="str">
        <f>IFERROR(__xludf.DUMMYFUNCTION("IF(ISBETWEEN(B14137,60,69), ""Old"", IF(ISBETWEEN(B14137, 20, 29), ""Young"", ""Other""))"),"Other")</f>
        <v>Other</v>
      </c>
    </row>
    <row r="14138" hidden="1">
      <c r="A14138" s="40">
        <v>32400.0</v>
      </c>
      <c r="B14138" s="39">
        <f t="shared" si="1"/>
        <v>33</v>
      </c>
      <c r="C14138" s="39" t="str">
        <f>IFERROR(__xludf.DUMMYFUNCTION("IF(ISBETWEEN(B14138,60,69), ""Old"", IF(ISBETWEEN(B14138, 20, 29), ""Young"", ""Other""))"),"Other")</f>
        <v>Other</v>
      </c>
    </row>
    <row r="14139" hidden="1">
      <c r="A14139" s="40">
        <v>32401.0</v>
      </c>
      <c r="B14139" s="39">
        <f t="shared" si="1"/>
        <v>33</v>
      </c>
      <c r="C14139" s="39" t="str">
        <f>IFERROR(__xludf.DUMMYFUNCTION("IF(ISBETWEEN(B14139,60,69), ""Old"", IF(ISBETWEEN(B14139, 20, 29), ""Young"", ""Other""))"),"Other")</f>
        <v>Other</v>
      </c>
    </row>
    <row r="14140" hidden="1">
      <c r="A14140" s="40">
        <v>32402.0</v>
      </c>
      <c r="B14140" s="39">
        <f t="shared" si="1"/>
        <v>33</v>
      </c>
      <c r="C14140" s="39" t="str">
        <f>IFERROR(__xludf.DUMMYFUNCTION("IF(ISBETWEEN(B14140,60,69), ""Old"", IF(ISBETWEEN(B14140, 20, 29), ""Young"", ""Other""))"),"Other")</f>
        <v>Other</v>
      </c>
    </row>
    <row r="14141" hidden="1">
      <c r="A14141" s="40">
        <v>32403.0</v>
      </c>
      <c r="B14141" s="39">
        <f t="shared" si="1"/>
        <v>33</v>
      </c>
      <c r="C14141" s="39" t="str">
        <f>IFERROR(__xludf.DUMMYFUNCTION("IF(ISBETWEEN(B14141,60,69), ""Old"", IF(ISBETWEEN(B14141, 20, 29), ""Young"", ""Other""))"),"Other")</f>
        <v>Other</v>
      </c>
    </row>
    <row r="14142" hidden="1">
      <c r="A14142" s="40">
        <v>32404.0</v>
      </c>
      <c r="B14142" s="39">
        <f t="shared" si="1"/>
        <v>33</v>
      </c>
      <c r="C14142" s="39" t="str">
        <f>IFERROR(__xludf.DUMMYFUNCTION("IF(ISBETWEEN(B14142,60,69), ""Old"", IF(ISBETWEEN(B14142, 20, 29), ""Young"", ""Other""))"),"Other")</f>
        <v>Other</v>
      </c>
    </row>
    <row r="14143" hidden="1">
      <c r="A14143" s="40">
        <v>32405.0</v>
      </c>
      <c r="B14143" s="39">
        <f t="shared" si="1"/>
        <v>33</v>
      </c>
      <c r="C14143" s="39" t="str">
        <f>IFERROR(__xludf.DUMMYFUNCTION("IF(ISBETWEEN(B14143,60,69), ""Old"", IF(ISBETWEEN(B14143, 20, 29), ""Young"", ""Other""))"),"Other")</f>
        <v>Other</v>
      </c>
    </row>
    <row r="14144" hidden="1">
      <c r="A14144" s="40">
        <v>32406.0</v>
      </c>
      <c r="B14144" s="39">
        <f t="shared" si="1"/>
        <v>33</v>
      </c>
      <c r="C14144" s="39" t="str">
        <f>IFERROR(__xludf.DUMMYFUNCTION("IF(ISBETWEEN(B14144,60,69), ""Old"", IF(ISBETWEEN(B14144, 20, 29), ""Young"", ""Other""))"),"Other")</f>
        <v>Other</v>
      </c>
    </row>
    <row r="14145" hidden="1">
      <c r="A14145" s="40">
        <v>32407.0</v>
      </c>
      <c r="B14145" s="39">
        <f t="shared" si="1"/>
        <v>33</v>
      </c>
      <c r="C14145" s="39" t="str">
        <f>IFERROR(__xludf.DUMMYFUNCTION("IF(ISBETWEEN(B14145,60,69), ""Old"", IF(ISBETWEEN(B14145, 20, 29), ""Young"", ""Other""))"),"Other")</f>
        <v>Other</v>
      </c>
    </row>
    <row r="14146" hidden="1">
      <c r="A14146" s="40">
        <v>32408.0</v>
      </c>
      <c r="B14146" s="39">
        <f t="shared" si="1"/>
        <v>33</v>
      </c>
      <c r="C14146" s="39" t="str">
        <f>IFERROR(__xludf.DUMMYFUNCTION("IF(ISBETWEEN(B14146,60,69), ""Old"", IF(ISBETWEEN(B14146, 20, 29), ""Young"", ""Other""))"),"Other")</f>
        <v>Other</v>
      </c>
    </row>
    <row r="14147" hidden="1">
      <c r="A14147" s="40">
        <v>32409.0</v>
      </c>
      <c r="B14147" s="39">
        <f t="shared" si="1"/>
        <v>33</v>
      </c>
      <c r="C14147" s="39" t="str">
        <f>IFERROR(__xludf.DUMMYFUNCTION("IF(ISBETWEEN(B14147,60,69), ""Old"", IF(ISBETWEEN(B14147, 20, 29), ""Young"", ""Other""))"),"Other")</f>
        <v>Other</v>
      </c>
    </row>
    <row r="14148" hidden="1">
      <c r="A14148" s="40">
        <v>32410.0</v>
      </c>
      <c r="B14148" s="39">
        <f t="shared" si="1"/>
        <v>33</v>
      </c>
      <c r="C14148" s="39" t="str">
        <f>IFERROR(__xludf.DUMMYFUNCTION("IF(ISBETWEEN(B14148,60,69), ""Old"", IF(ISBETWEEN(B14148, 20, 29), ""Young"", ""Other""))"),"Other")</f>
        <v>Other</v>
      </c>
    </row>
    <row r="14149" hidden="1">
      <c r="A14149" s="40">
        <v>32411.0</v>
      </c>
      <c r="B14149" s="39">
        <f t="shared" si="1"/>
        <v>33</v>
      </c>
      <c r="C14149" s="39" t="str">
        <f>IFERROR(__xludf.DUMMYFUNCTION("IF(ISBETWEEN(B14149,60,69), ""Old"", IF(ISBETWEEN(B14149, 20, 29), ""Young"", ""Other""))"),"Other")</f>
        <v>Other</v>
      </c>
    </row>
    <row r="14150" hidden="1">
      <c r="A14150" s="40">
        <v>32412.0</v>
      </c>
      <c r="B14150" s="39">
        <f t="shared" si="1"/>
        <v>33</v>
      </c>
      <c r="C14150" s="39" t="str">
        <f>IFERROR(__xludf.DUMMYFUNCTION("IF(ISBETWEEN(B14150,60,69), ""Old"", IF(ISBETWEEN(B14150, 20, 29), ""Young"", ""Other""))"),"Other")</f>
        <v>Other</v>
      </c>
    </row>
    <row r="14151" hidden="1">
      <c r="A14151" s="40">
        <v>32413.0</v>
      </c>
      <c r="B14151" s="39">
        <f t="shared" si="1"/>
        <v>33</v>
      </c>
      <c r="C14151" s="39" t="str">
        <f>IFERROR(__xludf.DUMMYFUNCTION("IF(ISBETWEEN(B14151,60,69), ""Old"", IF(ISBETWEEN(B14151, 20, 29), ""Young"", ""Other""))"),"Other")</f>
        <v>Other</v>
      </c>
    </row>
    <row r="14152" hidden="1">
      <c r="A14152" s="40">
        <v>32414.0</v>
      </c>
      <c r="B14152" s="39">
        <f t="shared" si="1"/>
        <v>33</v>
      </c>
      <c r="C14152" s="39" t="str">
        <f>IFERROR(__xludf.DUMMYFUNCTION("IF(ISBETWEEN(B14152,60,69), ""Old"", IF(ISBETWEEN(B14152, 20, 29), ""Young"", ""Other""))"),"Other")</f>
        <v>Other</v>
      </c>
    </row>
    <row r="14153" hidden="1">
      <c r="A14153" s="40">
        <v>32415.0</v>
      </c>
      <c r="B14153" s="39">
        <f t="shared" si="1"/>
        <v>33</v>
      </c>
      <c r="C14153" s="39" t="str">
        <f>IFERROR(__xludf.DUMMYFUNCTION("IF(ISBETWEEN(B14153,60,69), ""Old"", IF(ISBETWEEN(B14153, 20, 29), ""Young"", ""Other""))"),"Other")</f>
        <v>Other</v>
      </c>
    </row>
    <row r="14154" hidden="1">
      <c r="A14154" s="40">
        <v>32416.0</v>
      </c>
      <c r="B14154" s="39">
        <f t="shared" si="1"/>
        <v>33</v>
      </c>
      <c r="C14154" s="39" t="str">
        <f>IFERROR(__xludf.DUMMYFUNCTION("IF(ISBETWEEN(B14154,60,69), ""Old"", IF(ISBETWEEN(B14154, 20, 29), ""Young"", ""Other""))"),"Other")</f>
        <v>Other</v>
      </c>
    </row>
    <row r="14155" hidden="1">
      <c r="A14155" s="40">
        <v>32417.0</v>
      </c>
      <c r="B14155" s="39">
        <f t="shared" si="1"/>
        <v>33</v>
      </c>
      <c r="C14155" s="39" t="str">
        <f>IFERROR(__xludf.DUMMYFUNCTION("IF(ISBETWEEN(B14155,60,69), ""Old"", IF(ISBETWEEN(B14155, 20, 29), ""Young"", ""Other""))"),"Other")</f>
        <v>Other</v>
      </c>
    </row>
    <row r="14156" hidden="1">
      <c r="A14156" s="40">
        <v>32418.0</v>
      </c>
      <c r="B14156" s="39">
        <f t="shared" si="1"/>
        <v>33</v>
      </c>
      <c r="C14156" s="39" t="str">
        <f>IFERROR(__xludf.DUMMYFUNCTION("IF(ISBETWEEN(B14156,60,69), ""Old"", IF(ISBETWEEN(B14156, 20, 29), ""Young"", ""Other""))"),"Other")</f>
        <v>Other</v>
      </c>
    </row>
    <row r="14157" hidden="1">
      <c r="A14157" s="40">
        <v>32419.0</v>
      </c>
      <c r="B14157" s="39">
        <f t="shared" si="1"/>
        <v>33</v>
      </c>
      <c r="C14157" s="39" t="str">
        <f>IFERROR(__xludf.DUMMYFUNCTION("IF(ISBETWEEN(B14157,60,69), ""Old"", IF(ISBETWEEN(B14157, 20, 29), ""Young"", ""Other""))"),"Other")</f>
        <v>Other</v>
      </c>
    </row>
    <row r="14158" hidden="1">
      <c r="A14158" s="40">
        <v>32420.0</v>
      </c>
      <c r="B14158" s="39">
        <f t="shared" si="1"/>
        <v>33</v>
      </c>
      <c r="C14158" s="39" t="str">
        <f>IFERROR(__xludf.DUMMYFUNCTION("IF(ISBETWEEN(B14158,60,69), ""Old"", IF(ISBETWEEN(B14158, 20, 29), ""Young"", ""Other""))"),"Other")</f>
        <v>Other</v>
      </c>
    </row>
    <row r="14159" hidden="1">
      <c r="A14159" s="40">
        <v>32421.0</v>
      </c>
      <c r="B14159" s="39">
        <f t="shared" si="1"/>
        <v>33</v>
      </c>
      <c r="C14159" s="39" t="str">
        <f>IFERROR(__xludf.DUMMYFUNCTION("IF(ISBETWEEN(B14159,60,69), ""Old"", IF(ISBETWEEN(B14159, 20, 29), ""Young"", ""Other""))"),"Other")</f>
        <v>Other</v>
      </c>
    </row>
    <row r="14160" hidden="1">
      <c r="A14160" s="40">
        <v>32422.0</v>
      </c>
      <c r="B14160" s="39">
        <f t="shared" si="1"/>
        <v>33</v>
      </c>
      <c r="C14160" s="39" t="str">
        <f>IFERROR(__xludf.DUMMYFUNCTION("IF(ISBETWEEN(B14160,60,69), ""Old"", IF(ISBETWEEN(B14160, 20, 29), ""Young"", ""Other""))"),"Other")</f>
        <v>Other</v>
      </c>
    </row>
    <row r="14161" hidden="1">
      <c r="A14161" s="40">
        <v>32423.0</v>
      </c>
      <c r="B14161" s="39">
        <f t="shared" si="1"/>
        <v>33</v>
      </c>
      <c r="C14161" s="39" t="str">
        <f>IFERROR(__xludf.DUMMYFUNCTION("IF(ISBETWEEN(B14161,60,69), ""Old"", IF(ISBETWEEN(B14161, 20, 29), ""Young"", ""Other""))"),"Other")</f>
        <v>Other</v>
      </c>
    </row>
    <row r="14162" hidden="1">
      <c r="A14162" s="40">
        <v>32424.0</v>
      </c>
      <c r="B14162" s="39">
        <f t="shared" si="1"/>
        <v>33</v>
      </c>
      <c r="C14162" s="39" t="str">
        <f>IFERROR(__xludf.DUMMYFUNCTION("IF(ISBETWEEN(B14162,60,69), ""Old"", IF(ISBETWEEN(B14162, 20, 29), ""Young"", ""Other""))"),"Other")</f>
        <v>Other</v>
      </c>
    </row>
    <row r="14163" hidden="1">
      <c r="A14163" s="40">
        <v>32425.0</v>
      </c>
      <c r="B14163" s="39">
        <f t="shared" si="1"/>
        <v>33</v>
      </c>
      <c r="C14163" s="39" t="str">
        <f>IFERROR(__xludf.DUMMYFUNCTION("IF(ISBETWEEN(B14163,60,69), ""Old"", IF(ISBETWEEN(B14163, 20, 29), ""Young"", ""Other""))"),"Other")</f>
        <v>Other</v>
      </c>
    </row>
    <row r="14164" hidden="1">
      <c r="A14164" s="40">
        <v>32426.0</v>
      </c>
      <c r="B14164" s="39">
        <f t="shared" si="1"/>
        <v>33</v>
      </c>
      <c r="C14164" s="39" t="str">
        <f>IFERROR(__xludf.DUMMYFUNCTION("IF(ISBETWEEN(B14164,60,69), ""Old"", IF(ISBETWEEN(B14164, 20, 29), ""Young"", ""Other""))"),"Other")</f>
        <v>Other</v>
      </c>
    </row>
    <row r="14165" hidden="1">
      <c r="A14165" s="40">
        <v>32427.0</v>
      </c>
      <c r="B14165" s="39">
        <f t="shared" si="1"/>
        <v>33</v>
      </c>
      <c r="C14165" s="39" t="str">
        <f>IFERROR(__xludf.DUMMYFUNCTION("IF(ISBETWEEN(B14165,60,69), ""Old"", IF(ISBETWEEN(B14165, 20, 29), ""Young"", ""Other""))"),"Other")</f>
        <v>Other</v>
      </c>
    </row>
    <row r="14166" hidden="1">
      <c r="A14166" s="40">
        <v>32428.0</v>
      </c>
      <c r="B14166" s="39">
        <f t="shared" si="1"/>
        <v>33</v>
      </c>
      <c r="C14166" s="39" t="str">
        <f>IFERROR(__xludf.DUMMYFUNCTION("IF(ISBETWEEN(B14166,60,69), ""Old"", IF(ISBETWEEN(B14166, 20, 29), ""Young"", ""Other""))"),"Other")</f>
        <v>Other</v>
      </c>
    </row>
    <row r="14167" hidden="1">
      <c r="A14167" s="40">
        <v>32429.0</v>
      </c>
      <c r="B14167" s="39">
        <f t="shared" si="1"/>
        <v>33</v>
      </c>
      <c r="C14167" s="39" t="str">
        <f>IFERROR(__xludf.DUMMYFUNCTION("IF(ISBETWEEN(B14167,60,69), ""Old"", IF(ISBETWEEN(B14167, 20, 29), ""Young"", ""Other""))"),"Other")</f>
        <v>Other</v>
      </c>
    </row>
    <row r="14168" hidden="1">
      <c r="A14168" s="40">
        <v>32430.0</v>
      </c>
      <c r="B14168" s="39">
        <f t="shared" si="1"/>
        <v>33</v>
      </c>
      <c r="C14168" s="39" t="str">
        <f>IFERROR(__xludf.DUMMYFUNCTION("IF(ISBETWEEN(B14168,60,69), ""Old"", IF(ISBETWEEN(B14168, 20, 29), ""Young"", ""Other""))"),"Other")</f>
        <v>Other</v>
      </c>
    </row>
    <row r="14169" hidden="1">
      <c r="A14169" s="40">
        <v>32431.0</v>
      </c>
      <c r="B14169" s="39">
        <f t="shared" si="1"/>
        <v>33</v>
      </c>
      <c r="C14169" s="39" t="str">
        <f>IFERROR(__xludf.DUMMYFUNCTION("IF(ISBETWEEN(B14169,60,69), ""Old"", IF(ISBETWEEN(B14169, 20, 29), ""Young"", ""Other""))"),"Other")</f>
        <v>Other</v>
      </c>
    </row>
    <row r="14170" hidden="1">
      <c r="A14170" s="40">
        <v>32432.0</v>
      </c>
      <c r="B14170" s="39">
        <f t="shared" si="1"/>
        <v>33</v>
      </c>
      <c r="C14170" s="39" t="str">
        <f>IFERROR(__xludf.DUMMYFUNCTION("IF(ISBETWEEN(B14170,60,69), ""Old"", IF(ISBETWEEN(B14170, 20, 29), ""Young"", ""Other""))"),"Other")</f>
        <v>Other</v>
      </c>
    </row>
    <row r="14171" hidden="1">
      <c r="A14171" s="40">
        <v>32433.0</v>
      </c>
      <c r="B14171" s="39">
        <f t="shared" si="1"/>
        <v>33</v>
      </c>
      <c r="C14171" s="39" t="str">
        <f>IFERROR(__xludf.DUMMYFUNCTION("IF(ISBETWEEN(B14171,60,69), ""Old"", IF(ISBETWEEN(B14171, 20, 29), ""Young"", ""Other""))"),"Other")</f>
        <v>Other</v>
      </c>
    </row>
    <row r="14172" hidden="1">
      <c r="A14172" s="40">
        <v>32434.0</v>
      </c>
      <c r="B14172" s="39">
        <f t="shared" si="1"/>
        <v>33</v>
      </c>
      <c r="C14172" s="39" t="str">
        <f>IFERROR(__xludf.DUMMYFUNCTION("IF(ISBETWEEN(B14172,60,69), ""Old"", IF(ISBETWEEN(B14172, 20, 29), ""Young"", ""Other""))"),"Other")</f>
        <v>Other</v>
      </c>
    </row>
    <row r="14173" hidden="1">
      <c r="A14173" s="40">
        <v>32435.0</v>
      </c>
      <c r="B14173" s="39">
        <f t="shared" si="1"/>
        <v>33</v>
      </c>
      <c r="C14173" s="39" t="str">
        <f>IFERROR(__xludf.DUMMYFUNCTION("IF(ISBETWEEN(B14173,60,69), ""Old"", IF(ISBETWEEN(B14173, 20, 29), ""Young"", ""Other""))"),"Other")</f>
        <v>Other</v>
      </c>
    </row>
    <row r="14174" hidden="1">
      <c r="A14174" s="40">
        <v>32436.0</v>
      </c>
      <c r="B14174" s="39">
        <f t="shared" si="1"/>
        <v>33</v>
      </c>
      <c r="C14174" s="39" t="str">
        <f>IFERROR(__xludf.DUMMYFUNCTION("IF(ISBETWEEN(B14174,60,69), ""Old"", IF(ISBETWEEN(B14174, 20, 29), ""Young"", ""Other""))"),"Other")</f>
        <v>Other</v>
      </c>
    </row>
    <row r="14175" hidden="1">
      <c r="A14175" s="40">
        <v>32437.0</v>
      </c>
      <c r="B14175" s="39">
        <f t="shared" si="1"/>
        <v>33</v>
      </c>
      <c r="C14175" s="39" t="str">
        <f>IFERROR(__xludf.DUMMYFUNCTION("IF(ISBETWEEN(B14175,60,69), ""Old"", IF(ISBETWEEN(B14175, 20, 29), ""Young"", ""Other""))"),"Other")</f>
        <v>Other</v>
      </c>
    </row>
    <row r="14176" hidden="1">
      <c r="A14176" s="40">
        <v>32438.0</v>
      </c>
      <c r="B14176" s="39">
        <f t="shared" si="1"/>
        <v>33</v>
      </c>
      <c r="C14176" s="39" t="str">
        <f>IFERROR(__xludf.DUMMYFUNCTION("IF(ISBETWEEN(B14176,60,69), ""Old"", IF(ISBETWEEN(B14176, 20, 29), ""Young"", ""Other""))"),"Other")</f>
        <v>Other</v>
      </c>
    </row>
    <row r="14177" hidden="1">
      <c r="A14177" s="40">
        <v>32439.0</v>
      </c>
      <c r="B14177" s="39">
        <f t="shared" si="1"/>
        <v>33</v>
      </c>
      <c r="C14177" s="39" t="str">
        <f>IFERROR(__xludf.DUMMYFUNCTION("IF(ISBETWEEN(B14177,60,69), ""Old"", IF(ISBETWEEN(B14177, 20, 29), ""Young"", ""Other""))"),"Other")</f>
        <v>Other</v>
      </c>
    </row>
    <row r="14178" hidden="1">
      <c r="A14178" s="40">
        <v>32440.0</v>
      </c>
      <c r="B14178" s="39">
        <f t="shared" si="1"/>
        <v>33</v>
      </c>
      <c r="C14178" s="39" t="str">
        <f>IFERROR(__xludf.DUMMYFUNCTION("IF(ISBETWEEN(B14178,60,69), ""Old"", IF(ISBETWEEN(B14178, 20, 29), ""Young"", ""Other""))"),"Other")</f>
        <v>Other</v>
      </c>
    </row>
    <row r="14179" hidden="1">
      <c r="A14179" s="40">
        <v>32441.0</v>
      </c>
      <c r="B14179" s="39">
        <f t="shared" si="1"/>
        <v>33</v>
      </c>
      <c r="C14179" s="39" t="str">
        <f>IFERROR(__xludf.DUMMYFUNCTION("IF(ISBETWEEN(B14179,60,69), ""Old"", IF(ISBETWEEN(B14179, 20, 29), ""Young"", ""Other""))"),"Other")</f>
        <v>Other</v>
      </c>
    </row>
    <row r="14180" hidden="1">
      <c r="A14180" s="40">
        <v>32442.0</v>
      </c>
      <c r="B14180" s="39">
        <f t="shared" si="1"/>
        <v>33</v>
      </c>
      <c r="C14180" s="39" t="str">
        <f>IFERROR(__xludf.DUMMYFUNCTION("IF(ISBETWEEN(B14180,60,69), ""Old"", IF(ISBETWEEN(B14180, 20, 29), ""Young"", ""Other""))"),"Other")</f>
        <v>Other</v>
      </c>
    </row>
    <row r="14181" hidden="1">
      <c r="A14181" s="40">
        <v>32443.0</v>
      </c>
      <c r="B14181" s="39">
        <f t="shared" si="1"/>
        <v>33</v>
      </c>
      <c r="C14181" s="39" t="str">
        <f>IFERROR(__xludf.DUMMYFUNCTION("IF(ISBETWEEN(B14181,60,69), ""Old"", IF(ISBETWEEN(B14181, 20, 29), ""Young"", ""Other""))"),"Other")</f>
        <v>Other</v>
      </c>
    </row>
    <row r="14182" hidden="1">
      <c r="A14182" s="40">
        <v>32444.0</v>
      </c>
      <c r="B14182" s="39">
        <f t="shared" si="1"/>
        <v>33</v>
      </c>
      <c r="C14182" s="39" t="str">
        <f>IFERROR(__xludf.DUMMYFUNCTION("IF(ISBETWEEN(B14182,60,69), ""Old"", IF(ISBETWEEN(B14182, 20, 29), ""Young"", ""Other""))"),"Other")</f>
        <v>Other</v>
      </c>
    </row>
    <row r="14183" hidden="1">
      <c r="A14183" s="40">
        <v>32445.0</v>
      </c>
      <c r="B14183" s="39">
        <f t="shared" si="1"/>
        <v>33</v>
      </c>
      <c r="C14183" s="39" t="str">
        <f>IFERROR(__xludf.DUMMYFUNCTION("IF(ISBETWEEN(B14183,60,69), ""Old"", IF(ISBETWEEN(B14183, 20, 29), ""Young"", ""Other""))"),"Other")</f>
        <v>Other</v>
      </c>
    </row>
    <row r="14184" hidden="1">
      <c r="A14184" s="40">
        <v>32446.0</v>
      </c>
      <c r="B14184" s="39">
        <f t="shared" si="1"/>
        <v>33</v>
      </c>
      <c r="C14184" s="39" t="str">
        <f>IFERROR(__xludf.DUMMYFUNCTION("IF(ISBETWEEN(B14184,60,69), ""Old"", IF(ISBETWEEN(B14184, 20, 29), ""Young"", ""Other""))"),"Other")</f>
        <v>Other</v>
      </c>
    </row>
    <row r="14185" hidden="1">
      <c r="A14185" s="40">
        <v>32447.0</v>
      </c>
      <c r="B14185" s="39">
        <f t="shared" si="1"/>
        <v>33</v>
      </c>
      <c r="C14185" s="39" t="str">
        <f>IFERROR(__xludf.DUMMYFUNCTION("IF(ISBETWEEN(B14185,60,69), ""Old"", IF(ISBETWEEN(B14185, 20, 29), ""Young"", ""Other""))"),"Other")</f>
        <v>Other</v>
      </c>
    </row>
    <row r="14186" hidden="1">
      <c r="A14186" s="40">
        <v>32448.0</v>
      </c>
      <c r="B14186" s="39">
        <f t="shared" si="1"/>
        <v>33</v>
      </c>
      <c r="C14186" s="39" t="str">
        <f>IFERROR(__xludf.DUMMYFUNCTION("IF(ISBETWEEN(B14186,60,69), ""Old"", IF(ISBETWEEN(B14186, 20, 29), ""Young"", ""Other""))"),"Other")</f>
        <v>Other</v>
      </c>
    </row>
    <row r="14187" hidden="1">
      <c r="A14187" s="40">
        <v>32449.0</v>
      </c>
      <c r="B14187" s="39">
        <f t="shared" si="1"/>
        <v>33</v>
      </c>
      <c r="C14187" s="39" t="str">
        <f>IFERROR(__xludf.DUMMYFUNCTION("IF(ISBETWEEN(B14187,60,69), ""Old"", IF(ISBETWEEN(B14187, 20, 29), ""Young"", ""Other""))"),"Other")</f>
        <v>Other</v>
      </c>
    </row>
    <row r="14188" hidden="1">
      <c r="A14188" s="40">
        <v>32450.0</v>
      </c>
      <c r="B14188" s="39">
        <f t="shared" si="1"/>
        <v>33</v>
      </c>
      <c r="C14188" s="39" t="str">
        <f>IFERROR(__xludf.DUMMYFUNCTION("IF(ISBETWEEN(B14188,60,69), ""Old"", IF(ISBETWEEN(B14188, 20, 29), ""Young"", ""Other""))"),"Other")</f>
        <v>Other</v>
      </c>
    </row>
    <row r="14189" hidden="1">
      <c r="A14189" s="40">
        <v>32451.0</v>
      </c>
      <c r="B14189" s="39">
        <f t="shared" si="1"/>
        <v>33</v>
      </c>
      <c r="C14189" s="39" t="str">
        <f>IFERROR(__xludf.DUMMYFUNCTION("IF(ISBETWEEN(B14189,60,69), ""Old"", IF(ISBETWEEN(B14189, 20, 29), ""Young"", ""Other""))"),"Other")</f>
        <v>Other</v>
      </c>
    </row>
    <row r="14190" hidden="1">
      <c r="A14190" s="40">
        <v>32452.0</v>
      </c>
      <c r="B14190" s="39">
        <f t="shared" si="1"/>
        <v>33</v>
      </c>
      <c r="C14190" s="39" t="str">
        <f>IFERROR(__xludf.DUMMYFUNCTION("IF(ISBETWEEN(B14190,60,69), ""Old"", IF(ISBETWEEN(B14190, 20, 29), ""Young"", ""Other""))"),"Other")</f>
        <v>Other</v>
      </c>
    </row>
    <row r="14191" hidden="1">
      <c r="A14191" s="40">
        <v>32453.0</v>
      </c>
      <c r="B14191" s="39">
        <f t="shared" si="1"/>
        <v>33</v>
      </c>
      <c r="C14191" s="39" t="str">
        <f>IFERROR(__xludf.DUMMYFUNCTION("IF(ISBETWEEN(B14191,60,69), ""Old"", IF(ISBETWEEN(B14191, 20, 29), ""Young"", ""Other""))"),"Other")</f>
        <v>Other</v>
      </c>
    </row>
    <row r="14192" hidden="1">
      <c r="A14192" s="40">
        <v>32454.0</v>
      </c>
      <c r="B14192" s="39">
        <f t="shared" si="1"/>
        <v>33</v>
      </c>
      <c r="C14192" s="39" t="str">
        <f>IFERROR(__xludf.DUMMYFUNCTION("IF(ISBETWEEN(B14192,60,69), ""Old"", IF(ISBETWEEN(B14192, 20, 29), ""Young"", ""Other""))"),"Other")</f>
        <v>Other</v>
      </c>
    </row>
    <row r="14193" hidden="1">
      <c r="A14193" s="40">
        <v>32455.0</v>
      </c>
      <c r="B14193" s="39">
        <f t="shared" si="1"/>
        <v>33</v>
      </c>
      <c r="C14193" s="39" t="str">
        <f>IFERROR(__xludf.DUMMYFUNCTION("IF(ISBETWEEN(B14193,60,69), ""Old"", IF(ISBETWEEN(B14193, 20, 29), ""Young"", ""Other""))"),"Other")</f>
        <v>Other</v>
      </c>
    </row>
    <row r="14194" hidden="1">
      <c r="A14194" s="40">
        <v>32456.0</v>
      </c>
      <c r="B14194" s="39">
        <f t="shared" si="1"/>
        <v>33</v>
      </c>
      <c r="C14194" s="39" t="str">
        <f>IFERROR(__xludf.DUMMYFUNCTION("IF(ISBETWEEN(B14194,60,69), ""Old"", IF(ISBETWEEN(B14194, 20, 29), ""Young"", ""Other""))"),"Other")</f>
        <v>Other</v>
      </c>
    </row>
    <row r="14195" hidden="1">
      <c r="A14195" s="40">
        <v>32457.0</v>
      </c>
      <c r="B14195" s="39">
        <f t="shared" si="1"/>
        <v>33</v>
      </c>
      <c r="C14195" s="39" t="str">
        <f>IFERROR(__xludf.DUMMYFUNCTION("IF(ISBETWEEN(B14195,60,69), ""Old"", IF(ISBETWEEN(B14195, 20, 29), ""Young"", ""Other""))"),"Other")</f>
        <v>Other</v>
      </c>
    </row>
    <row r="14196" hidden="1">
      <c r="A14196" s="40">
        <v>32458.0</v>
      </c>
      <c r="B14196" s="39">
        <f t="shared" si="1"/>
        <v>33</v>
      </c>
      <c r="C14196" s="39" t="str">
        <f>IFERROR(__xludf.DUMMYFUNCTION("IF(ISBETWEEN(B14196,60,69), ""Old"", IF(ISBETWEEN(B14196, 20, 29), ""Young"", ""Other""))"),"Other")</f>
        <v>Other</v>
      </c>
    </row>
    <row r="14197" hidden="1">
      <c r="A14197" s="40">
        <v>32459.0</v>
      </c>
      <c r="B14197" s="39">
        <f t="shared" si="1"/>
        <v>33</v>
      </c>
      <c r="C14197" s="39" t="str">
        <f>IFERROR(__xludf.DUMMYFUNCTION("IF(ISBETWEEN(B14197,60,69), ""Old"", IF(ISBETWEEN(B14197, 20, 29), ""Young"", ""Other""))"),"Other")</f>
        <v>Other</v>
      </c>
    </row>
    <row r="14198" hidden="1">
      <c r="A14198" s="40">
        <v>32460.0</v>
      </c>
      <c r="B14198" s="39">
        <f t="shared" si="1"/>
        <v>33</v>
      </c>
      <c r="C14198" s="39" t="str">
        <f>IFERROR(__xludf.DUMMYFUNCTION("IF(ISBETWEEN(B14198,60,69), ""Old"", IF(ISBETWEEN(B14198, 20, 29), ""Young"", ""Other""))"),"Other")</f>
        <v>Other</v>
      </c>
    </row>
    <row r="14199" hidden="1">
      <c r="A14199" s="40">
        <v>32461.0</v>
      </c>
      <c r="B14199" s="39">
        <f t="shared" si="1"/>
        <v>33</v>
      </c>
      <c r="C14199" s="39" t="str">
        <f>IFERROR(__xludf.DUMMYFUNCTION("IF(ISBETWEEN(B14199,60,69), ""Old"", IF(ISBETWEEN(B14199, 20, 29), ""Young"", ""Other""))"),"Other")</f>
        <v>Other</v>
      </c>
    </row>
    <row r="14200" hidden="1">
      <c r="A14200" s="40">
        <v>32462.0</v>
      </c>
      <c r="B14200" s="39">
        <f t="shared" si="1"/>
        <v>33</v>
      </c>
      <c r="C14200" s="39" t="str">
        <f>IFERROR(__xludf.DUMMYFUNCTION("IF(ISBETWEEN(B14200,60,69), ""Old"", IF(ISBETWEEN(B14200, 20, 29), ""Young"", ""Other""))"),"Other")</f>
        <v>Other</v>
      </c>
    </row>
    <row r="14201" hidden="1">
      <c r="A14201" s="40">
        <v>32463.0</v>
      </c>
      <c r="B14201" s="39">
        <f t="shared" si="1"/>
        <v>33</v>
      </c>
      <c r="C14201" s="39" t="str">
        <f>IFERROR(__xludf.DUMMYFUNCTION("IF(ISBETWEEN(B14201,60,69), ""Old"", IF(ISBETWEEN(B14201, 20, 29), ""Young"", ""Other""))"),"Other")</f>
        <v>Other</v>
      </c>
    </row>
    <row r="14202" hidden="1">
      <c r="A14202" s="40">
        <v>32464.0</v>
      </c>
      <c r="B14202" s="39">
        <f t="shared" si="1"/>
        <v>33</v>
      </c>
      <c r="C14202" s="39" t="str">
        <f>IFERROR(__xludf.DUMMYFUNCTION("IF(ISBETWEEN(B14202,60,69), ""Old"", IF(ISBETWEEN(B14202, 20, 29), ""Young"", ""Other""))"),"Other")</f>
        <v>Other</v>
      </c>
    </row>
    <row r="14203" hidden="1">
      <c r="A14203" s="40">
        <v>32465.0</v>
      </c>
      <c r="B14203" s="39">
        <f t="shared" si="1"/>
        <v>33</v>
      </c>
      <c r="C14203" s="39" t="str">
        <f>IFERROR(__xludf.DUMMYFUNCTION("IF(ISBETWEEN(B14203,60,69), ""Old"", IF(ISBETWEEN(B14203, 20, 29), ""Young"", ""Other""))"),"Other")</f>
        <v>Other</v>
      </c>
    </row>
    <row r="14204" hidden="1">
      <c r="A14204" s="40">
        <v>32466.0</v>
      </c>
      <c r="B14204" s="39">
        <f t="shared" si="1"/>
        <v>33</v>
      </c>
      <c r="C14204" s="39" t="str">
        <f>IFERROR(__xludf.DUMMYFUNCTION("IF(ISBETWEEN(B14204,60,69), ""Old"", IF(ISBETWEEN(B14204, 20, 29), ""Young"", ""Other""))"),"Other")</f>
        <v>Other</v>
      </c>
    </row>
    <row r="14205" hidden="1">
      <c r="A14205" s="40">
        <v>32467.0</v>
      </c>
      <c r="B14205" s="39">
        <f t="shared" si="1"/>
        <v>33</v>
      </c>
      <c r="C14205" s="39" t="str">
        <f>IFERROR(__xludf.DUMMYFUNCTION("IF(ISBETWEEN(B14205,60,69), ""Old"", IF(ISBETWEEN(B14205, 20, 29), ""Young"", ""Other""))"),"Other")</f>
        <v>Other</v>
      </c>
    </row>
    <row r="14206" hidden="1">
      <c r="A14206" s="40">
        <v>32468.0</v>
      </c>
      <c r="B14206" s="39">
        <f t="shared" si="1"/>
        <v>33</v>
      </c>
      <c r="C14206" s="39" t="str">
        <f>IFERROR(__xludf.DUMMYFUNCTION("IF(ISBETWEEN(B14206,60,69), ""Old"", IF(ISBETWEEN(B14206, 20, 29), ""Young"", ""Other""))"),"Other")</f>
        <v>Other</v>
      </c>
    </row>
    <row r="14207" hidden="1">
      <c r="A14207" s="40">
        <v>32469.0</v>
      </c>
      <c r="B14207" s="39">
        <f t="shared" si="1"/>
        <v>33</v>
      </c>
      <c r="C14207" s="39" t="str">
        <f>IFERROR(__xludf.DUMMYFUNCTION("IF(ISBETWEEN(B14207,60,69), ""Old"", IF(ISBETWEEN(B14207, 20, 29), ""Young"", ""Other""))"),"Other")</f>
        <v>Other</v>
      </c>
    </row>
    <row r="14208" hidden="1">
      <c r="A14208" s="40">
        <v>32470.0</v>
      </c>
      <c r="B14208" s="39">
        <f t="shared" si="1"/>
        <v>33</v>
      </c>
      <c r="C14208" s="39" t="str">
        <f>IFERROR(__xludf.DUMMYFUNCTION("IF(ISBETWEEN(B14208,60,69), ""Old"", IF(ISBETWEEN(B14208, 20, 29), ""Young"", ""Other""))"),"Other")</f>
        <v>Other</v>
      </c>
    </row>
    <row r="14209" hidden="1">
      <c r="A14209" s="40">
        <v>32471.0</v>
      </c>
      <c r="B14209" s="39">
        <f t="shared" si="1"/>
        <v>33</v>
      </c>
      <c r="C14209" s="39" t="str">
        <f>IFERROR(__xludf.DUMMYFUNCTION("IF(ISBETWEEN(B14209,60,69), ""Old"", IF(ISBETWEEN(B14209, 20, 29), ""Young"", ""Other""))"),"Other")</f>
        <v>Other</v>
      </c>
    </row>
    <row r="14210" hidden="1">
      <c r="A14210" s="40">
        <v>32472.0</v>
      </c>
      <c r="B14210" s="39">
        <f t="shared" si="1"/>
        <v>33</v>
      </c>
      <c r="C14210" s="39" t="str">
        <f>IFERROR(__xludf.DUMMYFUNCTION("IF(ISBETWEEN(B14210,60,69), ""Old"", IF(ISBETWEEN(B14210, 20, 29), ""Young"", ""Other""))"),"Other")</f>
        <v>Other</v>
      </c>
    </row>
    <row r="14211" hidden="1">
      <c r="A14211" s="40">
        <v>32473.0</v>
      </c>
      <c r="B14211" s="39">
        <f t="shared" si="1"/>
        <v>33</v>
      </c>
      <c r="C14211" s="39" t="str">
        <f>IFERROR(__xludf.DUMMYFUNCTION("IF(ISBETWEEN(B14211,60,69), ""Old"", IF(ISBETWEEN(B14211, 20, 29), ""Young"", ""Other""))"),"Other")</f>
        <v>Other</v>
      </c>
    </row>
    <row r="14212" hidden="1">
      <c r="A14212" s="40">
        <v>32474.0</v>
      </c>
      <c r="B14212" s="39">
        <f t="shared" si="1"/>
        <v>33</v>
      </c>
      <c r="C14212" s="39" t="str">
        <f>IFERROR(__xludf.DUMMYFUNCTION("IF(ISBETWEEN(B14212,60,69), ""Old"", IF(ISBETWEEN(B14212, 20, 29), ""Young"", ""Other""))"),"Other")</f>
        <v>Other</v>
      </c>
    </row>
    <row r="14213" hidden="1">
      <c r="A14213" s="40">
        <v>32475.0</v>
      </c>
      <c r="B14213" s="39">
        <f t="shared" si="1"/>
        <v>33</v>
      </c>
      <c r="C14213" s="39" t="str">
        <f>IFERROR(__xludf.DUMMYFUNCTION("IF(ISBETWEEN(B14213,60,69), ""Old"", IF(ISBETWEEN(B14213, 20, 29), ""Young"", ""Other""))"),"Other")</f>
        <v>Other</v>
      </c>
    </row>
    <row r="14214" hidden="1">
      <c r="A14214" s="40">
        <v>32476.0</v>
      </c>
      <c r="B14214" s="39">
        <f t="shared" si="1"/>
        <v>33</v>
      </c>
      <c r="C14214" s="39" t="str">
        <f>IFERROR(__xludf.DUMMYFUNCTION("IF(ISBETWEEN(B14214,60,69), ""Old"", IF(ISBETWEEN(B14214, 20, 29), ""Young"", ""Other""))"),"Other")</f>
        <v>Other</v>
      </c>
    </row>
    <row r="14215" hidden="1">
      <c r="A14215" s="40">
        <v>32477.0</v>
      </c>
      <c r="B14215" s="39">
        <f t="shared" si="1"/>
        <v>33</v>
      </c>
      <c r="C14215" s="39" t="str">
        <f>IFERROR(__xludf.DUMMYFUNCTION("IF(ISBETWEEN(B14215,60,69), ""Old"", IF(ISBETWEEN(B14215, 20, 29), ""Young"", ""Other""))"),"Other")</f>
        <v>Other</v>
      </c>
    </row>
    <row r="14216" hidden="1">
      <c r="A14216" s="40">
        <v>32478.0</v>
      </c>
      <c r="B14216" s="39">
        <f t="shared" si="1"/>
        <v>33</v>
      </c>
      <c r="C14216" s="39" t="str">
        <f>IFERROR(__xludf.DUMMYFUNCTION("IF(ISBETWEEN(B14216,60,69), ""Old"", IF(ISBETWEEN(B14216, 20, 29), ""Young"", ""Other""))"),"Other")</f>
        <v>Other</v>
      </c>
    </row>
    <row r="14217" hidden="1">
      <c r="A14217" s="40">
        <v>32479.0</v>
      </c>
      <c r="B14217" s="39">
        <f t="shared" si="1"/>
        <v>33</v>
      </c>
      <c r="C14217" s="39" t="str">
        <f>IFERROR(__xludf.DUMMYFUNCTION("IF(ISBETWEEN(B14217,60,69), ""Old"", IF(ISBETWEEN(B14217, 20, 29), ""Young"", ""Other""))"),"Other")</f>
        <v>Other</v>
      </c>
    </row>
    <row r="14218" hidden="1">
      <c r="A14218" s="40">
        <v>32480.0</v>
      </c>
      <c r="B14218" s="39">
        <f t="shared" si="1"/>
        <v>33</v>
      </c>
      <c r="C14218" s="39" t="str">
        <f>IFERROR(__xludf.DUMMYFUNCTION("IF(ISBETWEEN(B14218,60,69), ""Old"", IF(ISBETWEEN(B14218, 20, 29), ""Young"", ""Other""))"),"Other")</f>
        <v>Other</v>
      </c>
    </row>
    <row r="14219" hidden="1">
      <c r="A14219" s="40">
        <v>32481.0</v>
      </c>
      <c r="B14219" s="39">
        <f t="shared" si="1"/>
        <v>33</v>
      </c>
      <c r="C14219" s="39" t="str">
        <f>IFERROR(__xludf.DUMMYFUNCTION("IF(ISBETWEEN(B14219,60,69), ""Old"", IF(ISBETWEEN(B14219, 20, 29), ""Young"", ""Other""))"),"Other")</f>
        <v>Other</v>
      </c>
    </row>
    <row r="14220" hidden="1">
      <c r="A14220" s="40">
        <v>32482.0</v>
      </c>
      <c r="B14220" s="39">
        <f t="shared" si="1"/>
        <v>33</v>
      </c>
      <c r="C14220" s="39" t="str">
        <f>IFERROR(__xludf.DUMMYFUNCTION("IF(ISBETWEEN(B14220,60,69), ""Old"", IF(ISBETWEEN(B14220, 20, 29), ""Young"", ""Other""))"),"Other")</f>
        <v>Other</v>
      </c>
    </row>
    <row r="14221" hidden="1">
      <c r="A14221" s="40">
        <v>32483.0</v>
      </c>
      <c r="B14221" s="39">
        <f t="shared" si="1"/>
        <v>33</v>
      </c>
      <c r="C14221" s="39" t="str">
        <f>IFERROR(__xludf.DUMMYFUNCTION("IF(ISBETWEEN(B14221,60,69), ""Old"", IF(ISBETWEEN(B14221, 20, 29), ""Young"", ""Other""))"),"Other")</f>
        <v>Other</v>
      </c>
    </row>
    <row r="14222" hidden="1">
      <c r="A14222" s="40">
        <v>32484.0</v>
      </c>
      <c r="B14222" s="39">
        <f t="shared" si="1"/>
        <v>33</v>
      </c>
      <c r="C14222" s="39" t="str">
        <f>IFERROR(__xludf.DUMMYFUNCTION("IF(ISBETWEEN(B14222,60,69), ""Old"", IF(ISBETWEEN(B14222, 20, 29), ""Young"", ""Other""))"),"Other")</f>
        <v>Other</v>
      </c>
    </row>
    <row r="14223" hidden="1">
      <c r="A14223" s="40">
        <v>32485.0</v>
      </c>
      <c r="B14223" s="39">
        <f t="shared" si="1"/>
        <v>33</v>
      </c>
      <c r="C14223" s="39" t="str">
        <f>IFERROR(__xludf.DUMMYFUNCTION("IF(ISBETWEEN(B14223,60,69), ""Old"", IF(ISBETWEEN(B14223, 20, 29), ""Young"", ""Other""))"),"Other")</f>
        <v>Other</v>
      </c>
    </row>
    <row r="14224" hidden="1">
      <c r="A14224" s="40">
        <v>32486.0</v>
      </c>
      <c r="B14224" s="39">
        <f t="shared" si="1"/>
        <v>33</v>
      </c>
      <c r="C14224" s="39" t="str">
        <f>IFERROR(__xludf.DUMMYFUNCTION("IF(ISBETWEEN(B14224,60,69), ""Old"", IF(ISBETWEEN(B14224, 20, 29), ""Young"", ""Other""))"),"Other")</f>
        <v>Other</v>
      </c>
    </row>
    <row r="14225" hidden="1">
      <c r="A14225" s="40">
        <v>32487.0</v>
      </c>
      <c r="B14225" s="39">
        <f t="shared" si="1"/>
        <v>33</v>
      </c>
      <c r="C14225" s="39" t="str">
        <f>IFERROR(__xludf.DUMMYFUNCTION("IF(ISBETWEEN(B14225,60,69), ""Old"", IF(ISBETWEEN(B14225, 20, 29), ""Young"", ""Other""))"),"Other")</f>
        <v>Other</v>
      </c>
    </row>
    <row r="14226" hidden="1">
      <c r="A14226" s="40">
        <v>32488.0</v>
      </c>
      <c r="B14226" s="39">
        <f t="shared" si="1"/>
        <v>33</v>
      </c>
      <c r="C14226" s="39" t="str">
        <f>IFERROR(__xludf.DUMMYFUNCTION("IF(ISBETWEEN(B14226,60,69), ""Old"", IF(ISBETWEEN(B14226, 20, 29), ""Young"", ""Other""))"),"Other")</f>
        <v>Other</v>
      </c>
    </row>
    <row r="14227" hidden="1">
      <c r="A14227" s="40">
        <v>32489.0</v>
      </c>
      <c r="B14227" s="39">
        <f t="shared" si="1"/>
        <v>33</v>
      </c>
      <c r="C14227" s="39" t="str">
        <f>IFERROR(__xludf.DUMMYFUNCTION("IF(ISBETWEEN(B14227,60,69), ""Old"", IF(ISBETWEEN(B14227, 20, 29), ""Young"", ""Other""))"),"Other")</f>
        <v>Other</v>
      </c>
    </row>
    <row r="14228" hidden="1">
      <c r="A14228" s="40">
        <v>32490.0</v>
      </c>
      <c r="B14228" s="39">
        <f t="shared" si="1"/>
        <v>33</v>
      </c>
      <c r="C14228" s="39" t="str">
        <f>IFERROR(__xludf.DUMMYFUNCTION("IF(ISBETWEEN(B14228,60,69), ""Old"", IF(ISBETWEEN(B14228, 20, 29), ""Young"", ""Other""))"),"Other")</f>
        <v>Other</v>
      </c>
    </row>
    <row r="14229" hidden="1">
      <c r="A14229" s="40">
        <v>32491.0</v>
      </c>
      <c r="B14229" s="39">
        <f t="shared" si="1"/>
        <v>33</v>
      </c>
      <c r="C14229" s="39" t="str">
        <f>IFERROR(__xludf.DUMMYFUNCTION("IF(ISBETWEEN(B14229,60,69), ""Old"", IF(ISBETWEEN(B14229, 20, 29), ""Young"", ""Other""))"),"Other")</f>
        <v>Other</v>
      </c>
    </row>
    <row r="14230" hidden="1">
      <c r="A14230" s="40">
        <v>32492.0</v>
      </c>
      <c r="B14230" s="39">
        <f t="shared" si="1"/>
        <v>33</v>
      </c>
      <c r="C14230" s="39" t="str">
        <f>IFERROR(__xludf.DUMMYFUNCTION("IF(ISBETWEEN(B14230,60,69), ""Old"", IF(ISBETWEEN(B14230, 20, 29), ""Young"", ""Other""))"),"Other")</f>
        <v>Other</v>
      </c>
    </row>
    <row r="14231" hidden="1">
      <c r="A14231" s="40">
        <v>32493.0</v>
      </c>
      <c r="B14231" s="39">
        <f t="shared" si="1"/>
        <v>33</v>
      </c>
      <c r="C14231" s="39" t="str">
        <f>IFERROR(__xludf.DUMMYFUNCTION("IF(ISBETWEEN(B14231,60,69), ""Old"", IF(ISBETWEEN(B14231, 20, 29), ""Young"", ""Other""))"),"Other")</f>
        <v>Other</v>
      </c>
    </row>
    <row r="14232" hidden="1">
      <c r="A14232" s="40">
        <v>32494.0</v>
      </c>
      <c r="B14232" s="39">
        <f t="shared" si="1"/>
        <v>33</v>
      </c>
      <c r="C14232" s="39" t="str">
        <f>IFERROR(__xludf.DUMMYFUNCTION("IF(ISBETWEEN(B14232,60,69), ""Old"", IF(ISBETWEEN(B14232, 20, 29), ""Young"", ""Other""))"),"Other")</f>
        <v>Other</v>
      </c>
    </row>
    <row r="14233" hidden="1">
      <c r="A14233" s="40">
        <v>32495.0</v>
      </c>
      <c r="B14233" s="39">
        <f t="shared" si="1"/>
        <v>33</v>
      </c>
      <c r="C14233" s="39" t="str">
        <f>IFERROR(__xludf.DUMMYFUNCTION("IF(ISBETWEEN(B14233,60,69), ""Old"", IF(ISBETWEEN(B14233, 20, 29), ""Young"", ""Other""))"),"Other")</f>
        <v>Other</v>
      </c>
    </row>
    <row r="14234" hidden="1">
      <c r="A14234" s="40">
        <v>32496.0</v>
      </c>
      <c r="B14234" s="39">
        <f t="shared" si="1"/>
        <v>33</v>
      </c>
      <c r="C14234" s="39" t="str">
        <f>IFERROR(__xludf.DUMMYFUNCTION("IF(ISBETWEEN(B14234,60,69), ""Old"", IF(ISBETWEEN(B14234, 20, 29), ""Young"", ""Other""))"),"Other")</f>
        <v>Other</v>
      </c>
    </row>
    <row r="14235" hidden="1">
      <c r="A14235" s="40">
        <v>32497.0</v>
      </c>
      <c r="B14235" s="39">
        <f t="shared" si="1"/>
        <v>33</v>
      </c>
      <c r="C14235" s="39" t="str">
        <f>IFERROR(__xludf.DUMMYFUNCTION("IF(ISBETWEEN(B14235,60,69), ""Old"", IF(ISBETWEEN(B14235, 20, 29), ""Young"", ""Other""))"),"Other")</f>
        <v>Other</v>
      </c>
    </row>
    <row r="14236" hidden="1">
      <c r="A14236" s="40">
        <v>32498.0</v>
      </c>
      <c r="B14236" s="39">
        <f t="shared" si="1"/>
        <v>33</v>
      </c>
      <c r="C14236" s="39" t="str">
        <f>IFERROR(__xludf.DUMMYFUNCTION("IF(ISBETWEEN(B14236,60,69), ""Old"", IF(ISBETWEEN(B14236, 20, 29), ""Young"", ""Other""))"),"Other")</f>
        <v>Other</v>
      </c>
    </row>
    <row r="14237" hidden="1">
      <c r="A14237" s="40">
        <v>32499.0</v>
      </c>
      <c r="B14237" s="39">
        <f t="shared" si="1"/>
        <v>33</v>
      </c>
      <c r="C14237" s="39" t="str">
        <f>IFERROR(__xludf.DUMMYFUNCTION("IF(ISBETWEEN(B14237,60,69), ""Old"", IF(ISBETWEEN(B14237, 20, 29), ""Young"", ""Other""))"),"Other")</f>
        <v>Other</v>
      </c>
    </row>
    <row r="14238" hidden="1">
      <c r="A14238" s="40">
        <v>32500.0</v>
      </c>
      <c r="B14238" s="39">
        <f t="shared" si="1"/>
        <v>33</v>
      </c>
      <c r="C14238" s="39" t="str">
        <f>IFERROR(__xludf.DUMMYFUNCTION("IF(ISBETWEEN(B14238,60,69), ""Old"", IF(ISBETWEEN(B14238, 20, 29), ""Young"", ""Other""))"),"Other")</f>
        <v>Other</v>
      </c>
    </row>
    <row r="14239" hidden="1">
      <c r="A14239" s="40">
        <v>32501.0</v>
      </c>
      <c r="B14239" s="39">
        <f t="shared" si="1"/>
        <v>33</v>
      </c>
      <c r="C14239" s="39" t="str">
        <f>IFERROR(__xludf.DUMMYFUNCTION("IF(ISBETWEEN(B14239,60,69), ""Old"", IF(ISBETWEEN(B14239, 20, 29), ""Young"", ""Other""))"),"Other")</f>
        <v>Other</v>
      </c>
    </row>
    <row r="14240" hidden="1">
      <c r="A14240" s="40">
        <v>32502.0</v>
      </c>
      <c r="B14240" s="39">
        <f t="shared" si="1"/>
        <v>33</v>
      </c>
      <c r="C14240" s="39" t="str">
        <f>IFERROR(__xludf.DUMMYFUNCTION("IF(ISBETWEEN(B14240,60,69), ""Old"", IF(ISBETWEEN(B14240, 20, 29), ""Young"", ""Other""))"),"Other")</f>
        <v>Other</v>
      </c>
    </row>
    <row r="14241" hidden="1">
      <c r="A14241" s="40">
        <v>32503.0</v>
      </c>
      <c r="B14241" s="39">
        <f t="shared" si="1"/>
        <v>33</v>
      </c>
      <c r="C14241" s="39" t="str">
        <f>IFERROR(__xludf.DUMMYFUNCTION("IF(ISBETWEEN(B14241,60,69), ""Old"", IF(ISBETWEEN(B14241, 20, 29), ""Young"", ""Other""))"),"Other")</f>
        <v>Other</v>
      </c>
    </row>
    <row r="14242" hidden="1">
      <c r="A14242" s="40">
        <v>32504.0</v>
      </c>
      <c r="B14242" s="39">
        <f t="shared" si="1"/>
        <v>33</v>
      </c>
      <c r="C14242" s="39" t="str">
        <f>IFERROR(__xludf.DUMMYFUNCTION("IF(ISBETWEEN(B14242,60,69), ""Old"", IF(ISBETWEEN(B14242, 20, 29), ""Young"", ""Other""))"),"Other")</f>
        <v>Other</v>
      </c>
    </row>
    <row r="14243" hidden="1">
      <c r="A14243" s="40">
        <v>32505.0</v>
      </c>
      <c r="B14243" s="39">
        <f t="shared" si="1"/>
        <v>33</v>
      </c>
      <c r="C14243" s="39" t="str">
        <f>IFERROR(__xludf.DUMMYFUNCTION("IF(ISBETWEEN(B14243,60,69), ""Old"", IF(ISBETWEEN(B14243, 20, 29), ""Young"", ""Other""))"),"Other")</f>
        <v>Other</v>
      </c>
    </row>
    <row r="14244" hidden="1">
      <c r="A14244" s="40">
        <v>32506.0</v>
      </c>
      <c r="B14244" s="39">
        <f t="shared" si="1"/>
        <v>33</v>
      </c>
      <c r="C14244" s="39" t="str">
        <f>IFERROR(__xludf.DUMMYFUNCTION("IF(ISBETWEEN(B14244,60,69), ""Old"", IF(ISBETWEEN(B14244, 20, 29), ""Young"", ""Other""))"),"Other")</f>
        <v>Other</v>
      </c>
    </row>
    <row r="14245" hidden="1">
      <c r="A14245" s="40">
        <v>32507.0</v>
      </c>
      <c r="B14245" s="39">
        <f t="shared" si="1"/>
        <v>33</v>
      </c>
      <c r="C14245" s="39" t="str">
        <f>IFERROR(__xludf.DUMMYFUNCTION("IF(ISBETWEEN(B14245,60,69), ""Old"", IF(ISBETWEEN(B14245, 20, 29), ""Young"", ""Other""))"),"Other")</f>
        <v>Other</v>
      </c>
    </row>
    <row r="14246" hidden="1">
      <c r="A14246" s="40">
        <v>32508.0</v>
      </c>
      <c r="B14246" s="39">
        <f t="shared" si="1"/>
        <v>33</v>
      </c>
      <c r="C14246" s="39" t="str">
        <f>IFERROR(__xludf.DUMMYFUNCTION("IF(ISBETWEEN(B14246,60,69), ""Old"", IF(ISBETWEEN(B14246, 20, 29), ""Young"", ""Other""))"),"Other")</f>
        <v>Other</v>
      </c>
    </row>
    <row r="14247" hidden="1">
      <c r="A14247" s="40">
        <v>32509.0</v>
      </c>
      <c r="B14247" s="39">
        <f t="shared" si="1"/>
        <v>33</v>
      </c>
      <c r="C14247" s="39" t="str">
        <f>IFERROR(__xludf.DUMMYFUNCTION("IF(ISBETWEEN(B14247,60,69), ""Old"", IF(ISBETWEEN(B14247, 20, 29), ""Young"", ""Other""))"),"Other")</f>
        <v>Other</v>
      </c>
    </row>
    <row r="14248" hidden="1">
      <c r="A14248" s="40">
        <v>32510.0</v>
      </c>
      <c r="B14248" s="39">
        <f t="shared" si="1"/>
        <v>32</v>
      </c>
      <c r="C14248" s="39" t="str">
        <f>IFERROR(__xludf.DUMMYFUNCTION("IF(ISBETWEEN(B14248,60,69), ""Old"", IF(ISBETWEEN(B14248, 20, 29), ""Young"", ""Other""))"),"Other")</f>
        <v>Other</v>
      </c>
    </row>
    <row r="14249" hidden="1">
      <c r="A14249" s="40">
        <v>32511.0</v>
      </c>
      <c r="B14249" s="39">
        <f t="shared" si="1"/>
        <v>32</v>
      </c>
      <c r="C14249" s="39" t="str">
        <f>IFERROR(__xludf.DUMMYFUNCTION("IF(ISBETWEEN(B14249,60,69), ""Old"", IF(ISBETWEEN(B14249, 20, 29), ""Young"", ""Other""))"),"Other")</f>
        <v>Other</v>
      </c>
    </row>
    <row r="14250" hidden="1">
      <c r="A14250" s="40">
        <v>32512.0</v>
      </c>
      <c r="B14250" s="39">
        <f t="shared" si="1"/>
        <v>32</v>
      </c>
      <c r="C14250" s="39" t="str">
        <f>IFERROR(__xludf.DUMMYFUNCTION("IF(ISBETWEEN(B14250,60,69), ""Old"", IF(ISBETWEEN(B14250, 20, 29), ""Young"", ""Other""))"),"Other")</f>
        <v>Other</v>
      </c>
    </row>
    <row r="14251" hidden="1">
      <c r="A14251" s="40">
        <v>32513.0</v>
      </c>
      <c r="B14251" s="39">
        <f t="shared" si="1"/>
        <v>32</v>
      </c>
      <c r="C14251" s="39" t="str">
        <f>IFERROR(__xludf.DUMMYFUNCTION("IF(ISBETWEEN(B14251,60,69), ""Old"", IF(ISBETWEEN(B14251, 20, 29), ""Young"", ""Other""))"),"Other")</f>
        <v>Other</v>
      </c>
    </row>
    <row r="14252" hidden="1">
      <c r="A14252" s="40">
        <v>32514.0</v>
      </c>
      <c r="B14252" s="39">
        <f t="shared" si="1"/>
        <v>32</v>
      </c>
      <c r="C14252" s="39" t="str">
        <f>IFERROR(__xludf.DUMMYFUNCTION("IF(ISBETWEEN(B14252,60,69), ""Old"", IF(ISBETWEEN(B14252, 20, 29), ""Young"", ""Other""))"),"Other")</f>
        <v>Other</v>
      </c>
    </row>
    <row r="14253" hidden="1">
      <c r="A14253" s="40">
        <v>32515.0</v>
      </c>
      <c r="B14253" s="39">
        <f t="shared" si="1"/>
        <v>32</v>
      </c>
      <c r="C14253" s="39" t="str">
        <f>IFERROR(__xludf.DUMMYFUNCTION("IF(ISBETWEEN(B14253,60,69), ""Old"", IF(ISBETWEEN(B14253, 20, 29), ""Young"", ""Other""))"),"Other")</f>
        <v>Other</v>
      </c>
    </row>
    <row r="14254" hidden="1">
      <c r="A14254" s="40">
        <v>32516.0</v>
      </c>
      <c r="B14254" s="39">
        <f t="shared" si="1"/>
        <v>32</v>
      </c>
      <c r="C14254" s="39" t="str">
        <f>IFERROR(__xludf.DUMMYFUNCTION("IF(ISBETWEEN(B14254,60,69), ""Old"", IF(ISBETWEEN(B14254, 20, 29), ""Young"", ""Other""))"),"Other")</f>
        <v>Other</v>
      </c>
    </row>
    <row r="14255" hidden="1">
      <c r="A14255" s="40">
        <v>32517.0</v>
      </c>
      <c r="B14255" s="39">
        <f t="shared" si="1"/>
        <v>32</v>
      </c>
      <c r="C14255" s="39" t="str">
        <f>IFERROR(__xludf.DUMMYFUNCTION("IF(ISBETWEEN(B14255,60,69), ""Old"", IF(ISBETWEEN(B14255, 20, 29), ""Young"", ""Other""))"),"Other")</f>
        <v>Other</v>
      </c>
    </row>
    <row r="14256" hidden="1">
      <c r="A14256" s="40">
        <v>32518.0</v>
      </c>
      <c r="B14256" s="39">
        <f t="shared" si="1"/>
        <v>32</v>
      </c>
      <c r="C14256" s="39" t="str">
        <f>IFERROR(__xludf.DUMMYFUNCTION("IF(ISBETWEEN(B14256,60,69), ""Old"", IF(ISBETWEEN(B14256, 20, 29), ""Young"", ""Other""))"),"Other")</f>
        <v>Other</v>
      </c>
    </row>
    <row r="14257" hidden="1">
      <c r="A14257" s="40">
        <v>32519.0</v>
      </c>
      <c r="B14257" s="39">
        <f t="shared" si="1"/>
        <v>32</v>
      </c>
      <c r="C14257" s="39" t="str">
        <f>IFERROR(__xludf.DUMMYFUNCTION("IF(ISBETWEEN(B14257,60,69), ""Old"", IF(ISBETWEEN(B14257, 20, 29), ""Young"", ""Other""))"),"Other")</f>
        <v>Other</v>
      </c>
    </row>
    <row r="14258" hidden="1">
      <c r="A14258" s="40">
        <v>32520.0</v>
      </c>
      <c r="B14258" s="39">
        <f t="shared" si="1"/>
        <v>32</v>
      </c>
      <c r="C14258" s="39" t="str">
        <f>IFERROR(__xludf.DUMMYFUNCTION("IF(ISBETWEEN(B14258,60,69), ""Old"", IF(ISBETWEEN(B14258, 20, 29), ""Young"", ""Other""))"),"Other")</f>
        <v>Other</v>
      </c>
    </row>
    <row r="14259" hidden="1">
      <c r="A14259" s="40">
        <v>32521.0</v>
      </c>
      <c r="B14259" s="39">
        <f t="shared" si="1"/>
        <v>32</v>
      </c>
      <c r="C14259" s="39" t="str">
        <f>IFERROR(__xludf.DUMMYFUNCTION("IF(ISBETWEEN(B14259,60,69), ""Old"", IF(ISBETWEEN(B14259, 20, 29), ""Young"", ""Other""))"),"Other")</f>
        <v>Other</v>
      </c>
    </row>
    <row r="14260" hidden="1">
      <c r="A14260" s="40">
        <v>32522.0</v>
      </c>
      <c r="B14260" s="39">
        <f t="shared" si="1"/>
        <v>32</v>
      </c>
      <c r="C14260" s="39" t="str">
        <f>IFERROR(__xludf.DUMMYFUNCTION("IF(ISBETWEEN(B14260,60,69), ""Old"", IF(ISBETWEEN(B14260, 20, 29), ""Young"", ""Other""))"),"Other")</f>
        <v>Other</v>
      </c>
    </row>
    <row r="14261" hidden="1">
      <c r="A14261" s="40">
        <v>32523.0</v>
      </c>
      <c r="B14261" s="39">
        <f t="shared" si="1"/>
        <v>32</v>
      </c>
      <c r="C14261" s="39" t="str">
        <f>IFERROR(__xludf.DUMMYFUNCTION("IF(ISBETWEEN(B14261,60,69), ""Old"", IF(ISBETWEEN(B14261, 20, 29), ""Young"", ""Other""))"),"Other")</f>
        <v>Other</v>
      </c>
    </row>
    <row r="14262" hidden="1">
      <c r="A14262" s="40">
        <v>32524.0</v>
      </c>
      <c r="B14262" s="39">
        <f t="shared" si="1"/>
        <v>32</v>
      </c>
      <c r="C14262" s="39" t="str">
        <f>IFERROR(__xludf.DUMMYFUNCTION("IF(ISBETWEEN(B14262,60,69), ""Old"", IF(ISBETWEEN(B14262, 20, 29), ""Young"", ""Other""))"),"Other")</f>
        <v>Other</v>
      </c>
    </row>
    <row r="14263" hidden="1">
      <c r="A14263" s="40">
        <v>32525.0</v>
      </c>
      <c r="B14263" s="39">
        <f t="shared" si="1"/>
        <v>32</v>
      </c>
      <c r="C14263" s="39" t="str">
        <f>IFERROR(__xludf.DUMMYFUNCTION("IF(ISBETWEEN(B14263,60,69), ""Old"", IF(ISBETWEEN(B14263, 20, 29), ""Young"", ""Other""))"),"Other")</f>
        <v>Other</v>
      </c>
    </row>
    <row r="14264" hidden="1">
      <c r="A14264" s="40">
        <v>32526.0</v>
      </c>
      <c r="B14264" s="39">
        <f t="shared" si="1"/>
        <v>32</v>
      </c>
      <c r="C14264" s="39" t="str">
        <f>IFERROR(__xludf.DUMMYFUNCTION("IF(ISBETWEEN(B14264,60,69), ""Old"", IF(ISBETWEEN(B14264, 20, 29), ""Young"", ""Other""))"),"Other")</f>
        <v>Other</v>
      </c>
    </row>
    <row r="14265" hidden="1">
      <c r="A14265" s="40">
        <v>32527.0</v>
      </c>
      <c r="B14265" s="39">
        <f t="shared" si="1"/>
        <v>32</v>
      </c>
      <c r="C14265" s="39" t="str">
        <f>IFERROR(__xludf.DUMMYFUNCTION("IF(ISBETWEEN(B14265,60,69), ""Old"", IF(ISBETWEEN(B14265, 20, 29), ""Young"", ""Other""))"),"Other")</f>
        <v>Other</v>
      </c>
    </row>
    <row r="14266" hidden="1">
      <c r="A14266" s="40">
        <v>32528.0</v>
      </c>
      <c r="B14266" s="39">
        <f t="shared" si="1"/>
        <v>32</v>
      </c>
      <c r="C14266" s="39" t="str">
        <f>IFERROR(__xludf.DUMMYFUNCTION("IF(ISBETWEEN(B14266,60,69), ""Old"", IF(ISBETWEEN(B14266, 20, 29), ""Young"", ""Other""))"),"Other")</f>
        <v>Other</v>
      </c>
    </row>
    <row r="14267" hidden="1">
      <c r="A14267" s="40">
        <v>32529.0</v>
      </c>
      <c r="B14267" s="39">
        <f t="shared" si="1"/>
        <v>32</v>
      </c>
      <c r="C14267" s="39" t="str">
        <f>IFERROR(__xludf.DUMMYFUNCTION("IF(ISBETWEEN(B14267,60,69), ""Old"", IF(ISBETWEEN(B14267, 20, 29), ""Young"", ""Other""))"),"Other")</f>
        <v>Other</v>
      </c>
    </row>
    <row r="14268" hidden="1">
      <c r="A14268" s="40">
        <v>32530.0</v>
      </c>
      <c r="B14268" s="39">
        <f t="shared" si="1"/>
        <v>32</v>
      </c>
      <c r="C14268" s="39" t="str">
        <f>IFERROR(__xludf.DUMMYFUNCTION("IF(ISBETWEEN(B14268,60,69), ""Old"", IF(ISBETWEEN(B14268, 20, 29), ""Young"", ""Other""))"),"Other")</f>
        <v>Other</v>
      </c>
    </row>
    <row r="14269" hidden="1">
      <c r="A14269" s="40">
        <v>32531.0</v>
      </c>
      <c r="B14269" s="39">
        <f t="shared" si="1"/>
        <v>32</v>
      </c>
      <c r="C14269" s="39" t="str">
        <f>IFERROR(__xludf.DUMMYFUNCTION("IF(ISBETWEEN(B14269,60,69), ""Old"", IF(ISBETWEEN(B14269, 20, 29), ""Young"", ""Other""))"),"Other")</f>
        <v>Other</v>
      </c>
    </row>
    <row r="14270" hidden="1">
      <c r="A14270" s="40">
        <v>32532.0</v>
      </c>
      <c r="B14270" s="39">
        <f t="shared" si="1"/>
        <v>32</v>
      </c>
      <c r="C14270" s="39" t="str">
        <f>IFERROR(__xludf.DUMMYFUNCTION("IF(ISBETWEEN(B14270,60,69), ""Old"", IF(ISBETWEEN(B14270, 20, 29), ""Young"", ""Other""))"),"Other")</f>
        <v>Other</v>
      </c>
    </row>
    <row r="14271" hidden="1">
      <c r="A14271" s="40">
        <v>32533.0</v>
      </c>
      <c r="B14271" s="39">
        <f t="shared" si="1"/>
        <v>32</v>
      </c>
      <c r="C14271" s="39" t="str">
        <f>IFERROR(__xludf.DUMMYFUNCTION("IF(ISBETWEEN(B14271,60,69), ""Old"", IF(ISBETWEEN(B14271, 20, 29), ""Young"", ""Other""))"),"Other")</f>
        <v>Other</v>
      </c>
    </row>
    <row r="14272" hidden="1">
      <c r="A14272" s="40">
        <v>32534.0</v>
      </c>
      <c r="B14272" s="39">
        <f t="shared" si="1"/>
        <v>32</v>
      </c>
      <c r="C14272" s="39" t="str">
        <f>IFERROR(__xludf.DUMMYFUNCTION("IF(ISBETWEEN(B14272,60,69), ""Old"", IF(ISBETWEEN(B14272, 20, 29), ""Young"", ""Other""))"),"Other")</f>
        <v>Other</v>
      </c>
    </row>
    <row r="14273" hidden="1">
      <c r="A14273" s="40">
        <v>32535.0</v>
      </c>
      <c r="B14273" s="39">
        <f t="shared" si="1"/>
        <v>32</v>
      </c>
      <c r="C14273" s="39" t="str">
        <f>IFERROR(__xludf.DUMMYFUNCTION("IF(ISBETWEEN(B14273,60,69), ""Old"", IF(ISBETWEEN(B14273, 20, 29), ""Young"", ""Other""))"),"Other")</f>
        <v>Other</v>
      </c>
    </row>
    <row r="14274" hidden="1">
      <c r="A14274" s="40">
        <v>32536.0</v>
      </c>
      <c r="B14274" s="39">
        <f t="shared" si="1"/>
        <v>32</v>
      </c>
      <c r="C14274" s="39" t="str">
        <f>IFERROR(__xludf.DUMMYFUNCTION("IF(ISBETWEEN(B14274,60,69), ""Old"", IF(ISBETWEEN(B14274, 20, 29), ""Young"", ""Other""))"),"Other")</f>
        <v>Other</v>
      </c>
    </row>
    <row r="14275" hidden="1">
      <c r="A14275" s="40">
        <v>32537.0</v>
      </c>
      <c r="B14275" s="39">
        <f t="shared" si="1"/>
        <v>32</v>
      </c>
      <c r="C14275" s="39" t="str">
        <f>IFERROR(__xludf.DUMMYFUNCTION("IF(ISBETWEEN(B14275,60,69), ""Old"", IF(ISBETWEEN(B14275, 20, 29), ""Young"", ""Other""))"),"Other")</f>
        <v>Other</v>
      </c>
    </row>
    <row r="14276" hidden="1">
      <c r="A14276" s="40">
        <v>32538.0</v>
      </c>
      <c r="B14276" s="39">
        <f t="shared" si="1"/>
        <v>32</v>
      </c>
      <c r="C14276" s="39" t="str">
        <f>IFERROR(__xludf.DUMMYFUNCTION("IF(ISBETWEEN(B14276,60,69), ""Old"", IF(ISBETWEEN(B14276, 20, 29), ""Young"", ""Other""))"),"Other")</f>
        <v>Other</v>
      </c>
    </row>
    <row r="14277" hidden="1">
      <c r="A14277" s="40">
        <v>32539.0</v>
      </c>
      <c r="B14277" s="39">
        <f t="shared" si="1"/>
        <v>32</v>
      </c>
      <c r="C14277" s="39" t="str">
        <f>IFERROR(__xludf.DUMMYFUNCTION("IF(ISBETWEEN(B14277,60,69), ""Old"", IF(ISBETWEEN(B14277, 20, 29), ""Young"", ""Other""))"),"Other")</f>
        <v>Other</v>
      </c>
    </row>
    <row r="14278" hidden="1">
      <c r="A14278" s="40">
        <v>32540.0</v>
      </c>
      <c r="B14278" s="39">
        <f t="shared" si="1"/>
        <v>32</v>
      </c>
      <c r="C14278" s="39" t="str">
        <f>IFERROR(__xludf.DUMMYFUNCTION("IF(ISBETWEEN(B14278,60,69), ""Old"", IF(ISBETWEEN(B14278, 20, 29), ""Young"", ""Other""))"),"Other")</f>
        <v>Other</v>
      </c>
    </row>
    <row r="14279" hidden="1">
      <c r="A14279" s="40">
        <v>32541.0</v>
      </c>
      <c r="B14279" s="39">
        <f t="shared" si="1"/>
        <v>32</v>
      </c>
      <c r="C14279" s="39" t="str">
        <f>IFERROR(__xludf.DUMMYFUNCTION("IF(ISBETWEEN(B14279,60,69), ""Old"", IF(ISBETWEEN(B14279, 20, 29), ""Young"", ""Other""))"),"Other")</f>
        <v>Other</v>
      </c>
    </row>
    <row r="14280" hidden="1">
      <c r="A14280" s="40">
        <v>32542.0</v>
      </c>
      <c r="B14280" s="39">
        <f t="shared" si="1"/>
        <v>32</v>
      </c>
      <c r="C14280" s="39" t="str">
        <f>IFERROR(__xludf.DUMMYFUNCTION("IF(ISBETWEEN(B14280,60,69), ""Old"", IF(ISBETWEEN(B14280, 20, 29), ""Young"", ""Other""))"),"Other")</f>
        <v>Other</v>
      </c>
    </row>
    <row r="14281" hidden="1">
      <c r="A14281" s="40">
        <v>32543.0</v>
      </c>
      <c r="B14281" s="39">
        <f t="shared" si="1"/>
        <v>32</v>
      </c>
      <c r="C14281" s="39" t="str">
        <f>IFERROR(__xludf.DUMMYFUNCTION("IF(ISBETWEEN(B14281,60,69), ""Old"", IF(ISBETWEEN(B14281, 20, 29), ""Young"", ""Other""))"),"Other")</f>
        <v>Other</v>
      </c>
    </row>
    <row r="14282" hidden="1">
      <c r="A14282" s="40">
        <v>32544.0</v>
      </c>
      <c r="B14282" s="39">
        <f t="shared" si="1"/>
        <v>32</v>
      </c>
      <c r="C14282" s="39" t="str">
        <f>IFERROR(__xludf.DUMMYFUNCTION("IF(ISBETWEEN(B14282,60,69), ""Old"", IF(ISBETWEEN(B14282, 20, 29), ""Young"", ""Other""))"),"Other")</f>
        <v>Other</v>
      </c>
    </row>
    <row r="14283" hidden="1">
      <c r="A14283" s="40">
        <v>32545.0</v>
      </c>
      <c r="B14283" s="39">
        <f t="shared" si="1"/>
        <v>32</v>
      </c>
      <c r="C14283" s="39" t="str">
        <f>IFERROR(__xludf.DUMMYFUNCTION("IF(ISBETWEEN(B14283,60,69), ""Old"", IF(ISBETWEEN(B14283, 20, 29), ""Young"", ""Other""))"),"Other")</f>
        <v>Other</v>
      </c>
    </row>
    <row r="14284" hidden="1">
      <c r="A14284" s="40">
        <v>32546.0</v>
      </c>
      <c r="B14284" s="39">
        <f t="shared" si="1"/>
        <v>32</v>
      </c>
      <c r="C14284" s="39" t="str">
        <f>IFERROR(__xludf.DUMMYFUNCTION("IF(ISBETWEEN(B14284,60,69), ""Old"", IF(ISBETWEEN(B14284, 20, 29), ""Young"", ""Other""))"),"Other")</f>
        <v>Other</v>
      </c>
    </row>
    <row r="14285" hidden="1">
      <c r="A14285" s="40">
        <v>32547.0</v>
      </c>
      <c r="B14285" s="39">
        <f t="shared" si="1"/>
        <v>32</v>
      </c>
      <c r="C14285" s="39" t="str">
        <f>IFERROR(__xludf.DUMMYFUNCTION("IF(ISBETWEEN(B14285,60,69), ""Old"", IF(ISBETWEEN(B14285, 20, 29), ""Young"", ""Other""))"),"Other")</f>
        <v>Other</v>
      </c>
    </row>
    <row r="14286" hidden="1">
      <c r="A14286" s="40">
        <v>32548.0</v>
      </c>
      <c r="B14286" s="39">
        <f t="shared" si="1"/>
        <v>32</v>
      </c>
      <c r="C14286" s="39" t="str">
        <f>IFERROR(__xludf.DUMMYFUNCTION("IF(ISBETWEEN(B14286,60,69), ""Old"", IF(ISBETWEEN(B14286, 20, 29), ""Young"", ""Other""))"),"Other")</f>
        <v>Other</v>
      </c>
    </row>
    <row r="14287" hidden="1">
      <c r="A14287" s="40">
        <v>32549.0</v>
      </c>
      <c r="B14287" s="39">
        <f t="shared" si="1"/>
        <v>32</v>
      </c>
      <c r="C14287" s="39" t="str">
        <f>IFERROR(__xludf.DUMMYFUNCTION("IF(ISBETWEEN(B14287,60,69), ""Old"", IF(ISBETWEEN(B14287, 20, 29), ""Young"", ""Other""))"),"Other")</f>
        <v>Other</v>
      </c>
    </row>
    <row r="14288" hidden="1">
      <c r="A14288" s="40">
        <v>32550.0</v>
      </c>
      <c r="B14288" s="39">
        <f t="shared" si="1"/>
        <v>32</v>
      </c>
      <c r="C14288" s="39" t="str">
        <f>IFERROR(__xludf.DUMMYFUNCTION("IF(ISBETWEEN(B14288,60,69), ""Old"", IF(ISBETWEEN(B14288, 20, 29), ""Young"", ""Other""))"),"Other")</f>
        <v>Other</v>
      </c>
    </row>
    <row r="14289" hidden="1">
      <c r="A14289" s="40">
        <v>32551.0</v>
      </c>
      <c r="B14289" s="39">
        <f t="shared" si="1"/>
        <v>32</v>
      </c>
      <c r="C14289" s="39" t="str">
        <f>IFERROR(__xludf.DUMMYFUNCTION("IF(ISBETWEEN(B14289,60,69), ""Old"", IF(ISBETWEEN(B14289, 20, 29), ""Young"", ""Other""))"),"Other")</f>
        <v>Other</v>
      </c>
    </row>
    <row r="14290" hidden="1">
      <c r="A14290" s="40">
        <v>32552.0</v>
      </c>
      <c r="B14290" s="39">
        <f t="shared" si="1"/>
        <v>32</v>
      </c>
      <c r="C14290" s="39" t="str">
        <f>IFERROR(__xludf.DUMMYFUNCTION("IF(ISBETWEEN(B14290,60,69), ""Old"", IF(ISBETWEEN(B14290, 20, 29), ""Young"", ""Other""))"),"Other")</f>
        <v>Other</v>
      </c>
    </row>
    <row r="14291" hidden="1">
      <c r="A14291" s="40">
        <v>32553.0</v>
      </c>
      <c r="B14291" s="39">
        <f t="shared" si="1"/>
        <v>32</v>
      </c>
      <c r="C14291" s="39" t="str">
        <f>IFERROR(__xludf.DUMMYFUNCTION("IF(ISBETWEEN(B14291,60,69), ""Old"", IF(ISBETWEEN(B14291, 20, 29), ""Young"", ""Other""))"),"Other")</f>
        <v>Other</v>
      </c>
    </row>
    <row r="14292" hidden="1">
      <c r="A14292" s="40">
        <v>32554.0</v>
      </c>
      <c r="B14292" s="39">
        <f t="shared" si="1"/>
        <v>32</v>
      </c>
      <c r="C14292" s="39" t="str">
        <f>IFERROR(__xludf.DUMMYFUNCTION("IF(ISBETWEEN(B14292,60,69), ""Old"", IF(ISBETWEEN(B14292, 20, 29), ""Young"", ""Other""))"),"Other")</f>
        <v>Other</v>
      </c>
    </row>
    <row r="14293" hidden="1">
      <c r="A14293" s="40">
        <v>32555.0</v>
      </c>
      <c r="B14293" s="39">
        <f t="shared" si="1"/>
        <v>32</v>
      </c>
      <c r="C14293" s="39" t="str">
        <f>IFERROR(__xludf.DUMMYFUNCTION("IF(ISBETWEEN(B14293,60,69), ""Old"", IF(ISBETWEEN(B14293, 20, 29), ""Young"", ""Other""))"),"Other")</f>
        <v>Other</v>
      </c>
    </row>
    <row r="14294" hidden="1">
      <c r="A14294" s="40">
        <v>32556.0</v>
      </c>
      <c r="B14294" s="39">
        <f t="shared" si="1"/>
        <v>32</v>
      </c>
      <c r="C14294" s="39" t="str">
        <f>IFERROR(__xludf.DUMMYFUNCTION("IF(ISBETWEEN(B14294,60,69), ""Old"", IF(ISBETWEEN(B14294, 20, 29), ""Young"", ""Other""))"),"Other")</f>
        <v>Other</v>
      </c>
    </row>
    <row r="14295" hidden="1">
      <c r="A14295" s="40">
        <v>32557.0</v>
      </c>
      <c r="B14295" s="39">
        <f t="shared" si="1"/>
        <v>32</v>
      </c>
      <c r="C14295" s="39" t="str">
        <f>IFERROR(__xludf.DUMMYFUNCTION("IF(ISBETWEEN(B14295,60,69), ""Old"", IF(ISBETWEEN(B14295, 20, 29), ""Young"", ""Other""))"),"Other")</f>
        <v>Other</v>
      </c>
    </row>
    <row r="14296" hidden="1">
      <c r="A14296" s="40">
        <v>32558.0</v>
      </c>
      <c r="B14296" s="39">
        <f t="shared" si="1"/>
        <v>32</v>
      </c>
      <c r="C14296" s="39" t="str">
        <f>IFERROR(__xludf.DUMMYFUNCTION("IF(ISBETWEEN(B14296,60,69), ""Old"", IF(ISBETWEEN(B14296, 20, 29), ""Young"", ""Other""))"),"Other")</f>
        <v>Other</v>
      </c>
    </row>
    <row r="14297" hidden="1">
      <c r="A14297" s="40">
        <v>32559.0</v>
      </c>
      <c r="B14297" s="39">
        <f t="shared" si="1"/>
        <v>32</v>
      </c>
      <c r="C14297" s="39" t="str">
        <f>IFERROR(__xludf.DUMMYFUNCTION("IF(ISBETWEEN(B14297,60,69), ""Old"", IF(ISBETWEEN(B14297, 20, 29), ""Young"", ""Other""))"),"Other")</f>
        <v>Other</v>
      </c>
    </row>
    <row r="14298" hidden="1">
      <c r="A14298" s="40">
        <v>32560.0</v>
      </c>
      <c r="B14298" s="39">
        <f t="shared" si="1"/>
        <v>32</v>
      </c>
      <c r="C14298" s="39" t="str">
        <f>IFERROR(__xludf.DUMMYFUNCTION("IF(ISBETWEEN(B14298,60,69), ""Old"", IF(ISBETWEEN(B14298, 20, 29), ""Young"", ""Other""))"),"Other")</f>
        <v>Other</v>
      </c>
    </row>
    <row r="14299" hidden="1">
      <c r="A14299" s="40">
        <v>32561.0</v>
      </c>
      <c r="B14299" s="39">
        <f t="shared" si="1"/>
        <v>32</v>
      </c>
      <c r="C14299" s="39" t="str">
        <f>IFERROR(__xludf.DUMMYFUNCTION("IF(ISBETWEEN(B14299,60,69), ""Old"", IF(ISBETWEEN(B14299, 20, 29), ""Young"", ""Other""))"),"Other")</f>
        <v>Other</v>
      </c>
    </row>
    <row r="14300" hidden="1">
      <c r="A14300" s="40">
        <v>32562.0</v>
      </c>
      <c r="B14300" s="39">
        <f t="shared" si="1"/>
        <v>32</v>
      </c>
      <c r="C14300" s="39" t="str">
        <f>IFERROR(__xludf.DUMMYFUNCTION("IF(ISBETWEEN(B14300,60,69), ""Old"", IF(ISBETWEEN(B14300, 20, 29), ""Young"", ""Other""))"),"Other")</f>
        <v>Other</v>
      </c>
    </row>
    <row r="14301" hidden="1">
      <c r="A14301" s="40">
        <v>32563.0</v>
      </c>
      <c r="B14301" s="39">
        <f t="shared" si="1"/>
        <v>32</v>
      </c>
      <c r="C14301" s="39" t="str">
        <f>IFERROR(__xludf.DUMMYFUNCTION("IF(ISBETWEEN(B14301,60,69), ""Old"", IF(ISBETWEEN(B14301, 20, 29), ""Young"", ""Other""))"),"Other")</f>
        <v>Other</v>
      </c>
    </row>
    <row r="14302" hidden="1">
      <c r="A14302" s="40">
        <v>32564.0</v>
      </c>
      <c r="B14302" s="39">
        <f t="shared" si="1"/>
        <v>32</v>
      </c>
      <c r="C14302" s="39" t="str">
        <f>IFERROR(__xludf.DUMMYFUNCTION("IF(ISBETWEEN(B14302,60,69), ""Old"", IF(ISBETWEEN(B14302, 20, 29), ""Young"", ""Other""))"),"Other")</f>
        <v>Other</v>
      </c>
    </row>
    <row r="14303" hidden="1">
      <c r="A14303" s="40">
        <v>32565.0</v>
      </c>
      <c r="B14303" s="39">
        <f t="shared" si="1"/>
        <v>32</v>
      </c>
      <c r="C14303" s="39" t="str">
        <f>IFERROR(__xludf.DUMMYFUNCTION("IF(ISBETWEEN(B14303,60,69), ""Old"", IF(ISBETWEEN(B14303, 20, 29), ""Young"", ""Other""))"),"Other")</f>
        <v>Other</v>
      </c>
    </row>
    <row r="14304" hidden="1">
      <c r="A14304" s="40">
        <v>32566.0</v>
      </c>
      <c r="B14304" s="39">
        <f t="shared" si="1"/>
        <v>32</v>
      </c>
      <c r="C14304" s="39" t="str">
        <f>IFERROR(__xludf.DUMMYFUNCTION("IF(ISBETWEEN(B14304,60,69), ""Old"", IF(ISBETWEEN(B14304, 20, 29), ""Young"", ""Other""))"),"Other")</f>
        <v>Other</v>
      </c>
    </row>
    <row r="14305" hidden="1">
      <c r="A14305" s="40">
        <v>32567.0</v>
      </c>
      <c r="B14305" s="39">
        <f t="shared" si="1"/>
        <v>32</v>
      </c>
      <c r="C14305" s="39" t="str">
        <f>IFERROR(__xludf.DUMMYFUNCTION("IF(ISBETWEEN(B14305,60,69), ""Old"", IF(ISBETWEEN(B14305, 20, 29), ""Young"", ""Other""))"),"Other")</f>
        <v>Other</v>
      </c>
    </row>
    <row r="14306" hidden="1">
      <c r="A14306" s="40">
        <v>32568.0</v>
      </c>
      <c r="B14306" s="39">
        <f t="shared" si="1"/>
        <v>32</v>
      </c>
      <c r="C14306" s="39" t="str">
        <f>IFERROR(__xludf.DUMMYFUNCTION("IF(ISBETWEEN(B14306,60,69), ""Old"", IF(ISBETWEEN(B14306, 20, 29), ""Young"", ""Other""))"),"Other")</f>
        <v>Other</v>
      </c>
    </row>
    <row r="14307" hidden="1">
      <c r="A14307" s="40">
        <v>32569.0</v>
      </c>
      <c r="B14307" s="39">
        <f t="shared" si="1"/>
        <v>32</v>
      </c>
      <c r="C14307" s="39" t="str">
        <f>IFERROR(__xludf.DUMMYFUNCTION("IF(ISBETWEEN(B14307,60,69), ""Old"", IF(ISBETWEEN(B14307, 20, 29), ""Young"", ""Other""))"),"Other")</f>
        <v>Other</v>
      </c>
    </row>
    <row r="14308" hidden="1">
      <c r="A14308" s="40">
        <v>32570.0</v>
      </c>
      <c r="B14308" s="39">
        <f t="shared" si="1"/>
        <v>32</v>
      </c>
      <c r="C14308" s="39" t="str">
        <f>IFERROR(__xludf.DUMMYFUNCTION("IF(ISBETWEEN(B14308,60,69), ""Old"", IF(ISBETWEEN(B14308, 20, 29), ""Young"", ""Other""))"),"Other")</f>
        <v>Other</v>
      </c>
    </row>
    <row r="14309" hidden="1">
      <c r="A14309" s="40">
        <v>32571.0</v>
      </c>
      <c r="B14309" s="39">
        <f t="shared" si="1"/>
        <v>32</v>
      </c>
      <c r="C14309" s="39" t="str">
        <f>IFERROR(__xludf.DUMMYFUNCTION("IF(ISBETWEEN(B14309,60,69), ""Old"", IF(ISBETWEEN(B14309, 20, 29), ""Young"", ""Other""))"),"Other")</f>
        <v>Other</v>
      </c>
    </row>
    <row r="14310" hidden="1">
      <c r="A14310" s="40">
        <v>32572.0</v>
      </c>
      <c r="B14310" s="39">
        <f t="shared" si="1"/>
        <v>32</v>
      </c>
      <c r="C14310" s="39" t="str">
        <f>IFERROR(__xludf.DUMMYFUNCTION("IF(ISBETWEEN(B14310,60,69), ""Old"", IF(ISBETWEEN(B14310, 20, 29), ""Young"", ""Other""))"),"Other")</f>
        <v>Other</v>
      </c>
    </row>
    <row r="14311" hidden="1">
      <c r="A14311" s="40">
        <v>32573.0</v>
      </c>
      <c r="B14311" s="39">
        <f t="shared" si="1"/>
        <v>32</v>
      </c>
      <c r="C14311" s="39" t="str">
        <f>IFERROR(__xludf.DUMMYFUNCTION("IF(ISBETWEEN(B14311,60,69), ""Old"", IF(ISBETWEEN(B14311, 20, 29), ""Young"", ""Other""))"),"Other")</f>
        <v>Other</v>
      </c>
    </row>
    <row r="14312" hidden="1">
      <c r="A14312" s="40">
        <v>32574.0</v>
      </c>
      <c r="B14312" s="39">
        <f t="shared" si="1"/>
        <v>32</v>
      </c>
      <c r="C14312" s="39" t="str">
        <f>IFERROR(__xludf.DUMMYFUNCTION("IF(ISBETWEEN(B14312,60,69), ""Old"", IF(ISBETWEEN(B14312, 20, 29), ""Young"", ""Other""))"),"Other")</f>
        <v>Other</v>
      </c>
    </row>
    <row r="14313" hidden="1">
      <c r="A14313" s="40">
        <v>32575.0</v>
      </c>
      <c r="B14313" s="39">
        <f t="shared" si="1"/>
        <v>32</v>
      </c>
      <c r="C14313" s="39" t="str">
        <f>IFERROR(__xludf.DUMMYFUNCTION("IF(ISBETWEEN(B14313,60,69), ""Old"", IF(ISBETWEEN(B14313, 20, 29), ""Young"", ""Other""))"),"Other")</f>
        <v>Other</v>
      </c>
    </row>
    <row r="14314" hidden="1">
      <c r="A14314" s="40">
        <v>32576.0</v>
      </c>
      <c r="B14314" s="39">
        <f t="shared" si="1"/>
        <v>32</v>
      </c>
      <c r="C14314" s="39" t="str">
        <f>IFERROR(__xludf.DUMMYFUNCTION("IF(ISBETWEEN(B14314,60,69), ""Old"", IF(ISBETWEEN(B14314, 20, 29), ""Young"", ""Other""))"),"Other")</f>
        <v>Other</v>
      </c>
    </row>
    <row r="14315" hidden="1">
      <c r="A14315" s="40">
        <v>32577.0</v>
      </c>
      <c r="B14315" s="39">
        <f t="shared" si="1"/>
        <v>32</v>
      </c>
      <c r="C14315" s="39" t="str">
        <f>IFERROR(__xludf.DUMMYFUNCTION("IF(ISBETWEEN(B14315,60,69), ""Old"", IF(ISBETWEEN(B14315, 20, 29), ""Young"", ""Other""))"),"Other")</f>
        <v>Other</v>
      </c>
    </row>
    <row r="14316" hidden="1">
      <c r="A14316" s="40">
        <v>32578.0</v>
      </c>
      <c r="B14316" s="39">
        <f t="shared" si="1"/>
        <v>32</v>
      </c>
      <c r="C14316" s="39" t="str">
        <f>IFERROR(__xludf.DUMMYFUNCTION("IF(ISBETWEEN(B14316,60,69), ""Old"", IF(ISBETWEEN(B14316, 20, 29), ""Young"", ""Other""))"),"Other")</f>
        <v>Other</v>
      </c>
    </row>
    <row r="14317" hidden="1">
      <c r="A14317" s="40">
        <v>32579.0</v>
      </c>
      <c r="B14317" s="39">
        <f t="shared" si="1"/>
        <v>32</v>
      </c>
      <c r="C14317" s="39" t="str">
        <f>IFERROR(__xludf.DUMMYFUNCTION("IF(ISBETWEEN(B14317,60,69), ""Old"", IF(ISBETWEEN(B14317, 20, 29), ""Young"", ""Other""))"),"Other")</f>
        <v>Other</v>
      </c>
    </row>
    <row r="14318" hidden="1">
      <c r="A14318" s="40">
        <v>32580.0</v>
      </c>
      <c r="B14318" s="39">
        <f t="shared" si="1"/>
        <v>32</v>
      </c>
      <c r="C14318" s="39" t="str">
        <f>IFERROR(__xludf.DUMMYFUNCTION("IF(ISBETWEEN(B14318,60,69), ""Old"", IF(ISBETWEEN(B14318, 20, 29), ""Young"", ""Other""))"),"Other")</f>
        <v>Other</v>
      </c>
    </row>
    <row r="14319" hidden="1">
      <c r="A14319" s="40">
        <v>32581.0</v>
      </c>
      <c r="B14319" s="39">
        <f t="shared" si="1"/>
        <v>32</v>
      </c>
      <c r="C14319" s="39" t="str">
        <f>IFERROR(__xludf.DUMMYFUNCTION("IF(ISBETWEEN(B14319,60,69), ""Old"", IF(ISBETWEEN(B14319, 20, 29), ""Young"", ""Other""))"),"Other")</f>
        <v>Other</v>
      </c>
    </row>
    <row r="14320" hidden="1">
      <c r="A14320" s="40">
        <v>32582.0</v>
      </c>
      <c r="B14320" s="39">
        <f t="shared" si="1"/>
        <v>32</v>
      </c>
      <c r="C14320" s="39" t="str">
        <f>IFERROR(__xludf.DUMMYFUNCTION("IF(ISBETWEEN(B14320,60,69), ""Old"", IF(ISBETWEEN(B14320, 20, 29), ""Young"", ""Other""))"),"Other")</f>
        <v>Other</v>
      </c>
    </row>
    <row r="14321" hidden="1">
      <c r="A14321" s="40">
        <v>32583.0</v>
      </c>
      <c r="B14321" s="39">
        <f t="shared" si="1"/>
        <v>32</v>
      </c>
      <c r="C14321" s="39" t="str">
        <f>IFERROR(__xludf.DUMMYFUNCTION("IF(ISBETWEEN(B14321,60,69), ""Old"", IF(ISBETWEEN(B14321, 20, 29), ""Young"", ""Other""))"),"Other")</f>
        <v>Other</v>
      </c>
    </row>
    <row r="14322" hidden="1">
      <c r="A14322" s="40">
        <v>32584.0</v>
      </c>
      <c r="B14322" s="39">
        <f t="shared" si="1"/>
        <v>32</v>
      </c>
      <c r="C14322" s="39" t="str">
        <f>IFERROR(__xludf.DUMMYFUNCTION("IF(ISBETWEEN(B14322,60,69), ""Old"", IF(ISBETWEEN(B14322, 20, 29), ""Young"", ""Other""))"),"Other")</f>
        <v>Other</v>
      </c>
    </row>
    <row r="14323" hidden="1">
      <c r="A14323" s="40">
        <v>32585.0</v>
      </c>
      <c r="B14323" s="39">
        <f t="shared" si="1"/>
        <v>32</v>
      </c>
      <c r="C14323" s="39" t="str">
        <f>IFERROR(__xludf.DUMMYFUNCTION("IF(ISBETWEEN(B14323,60,69), ""Old"", IF(ISBETWEEN(B14323, 20, 29), ""Young"", ""Other""))"),"Other")</f>
        <v>Other</v>
      </c>
    </row>
    <row r="14324" hidden="1">
      <c r="A14324" s="40">
        <v>32586.0</v>
      </c>
      <c r="B14324" s="39">
        <f t="shared" si="1"/>
        <v>32</v>
      </c>
      <c r="C14324" s="39" t="str">
        <f>IFERROR(__xludf.DUMMYFUNCTION("IF(ISBETWEEN(B14324,60,69), ""Old"", IF(ISBETWEEN(B14324, 20, 29), ""Young"", ""Other""))"),"Other")</f>
        <v>Other</v>
      </c>
    </row>
    <row r="14325" hidden="1">
      <c r="A14325" s="40">
        <v>32587.0</v>
      </c>
      <c r="B14325" s="39">
        <f t="shared" si="1"/>
        <v>32</v>
      </c>
      <c r="C14325" s="39" t="str">
        <f>IFERROR(__xludf.DUMMYFUNCTION("IF(ISBETWEEN(B14325,60,69), ""Old"", IF(ISBETWEEN(B14325, 20, 29), ""Young"", ""Other""))"),"Other")</f>
        <v>Other</v>
      </c>
    </row>
    <row r="14326" hidden="1">
      <c r="A14326" s="40">
        <v>32588.0</v>
      </c>
      <c r="B14326" s="39">
        <f t="shared" si="1"/>
        <v>32</v>
      </c>
      <c r="C14326" s="39" t="str">
        <f>IFERROR(__xludf.DUMMYFUNCTION("IF(ISBETWEEN(B14326,60,69), ""Old"", IF(ISBETWEEN(B14326, 20, 29), ""Young"", ""Other""))"),"Other")</f>
        <v>Other</v>
      </c>
    </row>
    <row r="14327" hidden="1">
      <c r="A14327" s="40">
        <v>32589.0</v>
      </c>
      <c r="B14327" s="39">
        <f t="shared" si="1"/>
        <v>32</v>
      </c>
      <c r="C14327" s="39" t="str">
        <f>IFERROR(__xludf.DUMMYFUNCTION("IF(ISBETWEEN(B14327,60,69), ""Old"", IF(ISBETWEEN(B14327, 20, 29), ""Young"", ""Other""))"),"Other")</f>
        <v>Other</v>
      </c>
    </row>
    <row r="14328" hidden="1">
      <c r="A14328" s="40">
        <v>32590.0</v>
      </c>
      <c r="B14328" s="39">
        <f t="shared" si="1"/>
        <v>32</v>
      </c>
      <c r="C14328" s="39" t="str">
        <f>IFERROR(__xludf.DUMMYFUNCTION("IF(ISBETWEEN(B14328,60,69), ""Old"", IF(ISBETWEEN(B14328, 20, 29), ""Young"", ""Other""))"),"Other")</f>
        <v>Other</v>
      </c>
    </row>
    <row r="14329" hidden="1">
      <c r="A14329" s="40">
        <v>32591.0</v>
      </c>
      <c r="B14329" s="39">
        <f t="shared" si="1"/>
        <v>32</v>
      </c>
      <c r="C14329" s="39" t="str">
        <f>IFERROR(__xludf.DUMMYFUNCTION("IF(ISBETWEEN(B14329,60,69), ""Old"", IF(ISBETWEEN(B14329, 20, 29), ""Young"", ""Other""))"),"Other")</f>
        <v>Other</v>
      </c>
    </row>
    <row r="14330" hidden="1">
      <c r="A14330" s="40">
        <v>32592.0</v>
      </c>
      <c r="B14330" s="39">
        <f t="shared" si="1"/>
        <v>32</v>
      </c>
      <c r="C14330" s="39" t="str">
        <f>IFERROR(__xludf.DUMMYFUNCTION("IF(ISBETWEEN(B14330,60,69), ""Old"", IF(ISBETWEEN(B14330, 20, 29), ""Young"", ""Other""))"),"Other")</f>
        <v>Other</v>
      </c>
    </row>
    <row r="14331" hidden="1">
      <c r="A14331" s="40">
        <v>32593.0</v>
      </c>
      <c r="B14331" s="39">
        <f t="shared" si="1"/>
        <v>32</v>
      </c>
      <c r="C14331" s="39" t="str">
        <f>IFERROR(__xludf.DUMMYFUNCTION("IF(ISBETWEEN(B14331,60,69), ""Old"", IF(ISBETWEEN(B14331, 20, 29), ""Young"", ""Other""))"),"Other")</f>
        <v>Other</v>
      </c>
    </row>
    <row r="14332" hidden="1">
      <c r="A14332" s="40">
        <v>32594.0</v>
      </c>
      <c r="B14332" s="39">
        <f t="shared" si="1"/>
        <v>32</v>
      </c>
      <c r="C14332" s="39" t="str">
        <f>IFERROR(__xludf.DUMMYFUNCTION("IF(ISBETWEEN(B14332,60,69), ""Old"", IF(ISBETWEEN(B14332, 20, 29), ""Young"", ""Other""))"),"Other")</f>
        <v>Other</v>
      </c>
    </row>
    <row r="14333" hidden="1">
      <c r="A14333" s="40">
        <v>32595.0</v>
      </c>
      <c r="B14333" s="39">
        <f t="shared" si="1"/>
        <v>32</v>
      </c>
      <c r="C14333" s="39" t="str">
        <f>IFERROR(__xludf.DUMMYFUNCTION("IF(ISBETWEEN(B14333,60,69), ""Old"", IF(ISBETWEEN(B14333, 20, 29), ""Young"", ""Other""))"),"Other")</f>
        <v>Other</v>
      </c>
    </row>
    <row r="14334" hidden="1">
      <c r="A14334" s="40">
        <v>32596.0</v>
      </c>
      <c r="B14334" s="39">
        <f t="shared" si="1"/>
        <v>32</v>
      </c>
      <c r="C14334" s="39" t="str">
        <f>IFERROR(__xludf.DUMMYFUNCTION("IF(ISBETWEEN(B14334,60,69), ""Old"", IF(ISBETWEEN(B14334, 20, 29), ""Young"", ""Other""))"),"Other")</f>
        <v>Other</v>
      </c>
    </row>
    <row r="14335" hidden="1">
      <c r="A14335" s="40">
        <v>32597.0</v>
      </c>
      <c r="B14335" s="39">
        <f t="shared" si="1"/>
        <v>32</v>
      </c>
      <c r="C14335" s="39" t="str">
        <f>IFERROR(__xludf.DUMMYFUNCTION("IF(ISBETWEEN(B14335,60,69), ""Old"", IF(ISBETWEEN(B14335, 20, 29), ""Young"", ""Other""))"),"Other")</f>
        <v>Other</v>
      </c>
    </row>
    <row r="14336" hidden="1">
      <c r="A14336" s="40">
        <v>32598.0</v>
      </c>
      <c r="B14336" s="39">
        <f t="shared" si="1"/>
        <v>32</v>
      </c>
      <c r="C14336" s="39" t="str">
        <f>IFERROR(__xludf.DUMMYFUNCTION("IF(ISBETWEEN(B14336,60,69), ""Old"", IF(ISBETWEEN(B14336, 20, 29), ""Young"", ""Other""))"),"Other")</f>
        <v>Other</v>
      </c>
    </row>
    <row r="14337" hidden="1">
      <c r="A14337" s="40">
        <v>32599.0</v>
      </c>
      <c r="B14337" s="39">
        <f t="shared" si="1"/>
        <v>32</v>
      </c>
      <c r="C14337" s="39" t="str">
        <f>IFERROR(__xludf.DUMMYFUNCTION("IF(ISBETWEEN(B14337,60,69), ""Old"", IF(ISBETWEEN(B14337, 20, 29), ""Young"", ""Other""))"),"Other")</f>
        <v>Other</v>
      </c>
    </row>
    <row r="14338" hidden="1">
      <c r="A14338" s="40">
        <v>32600.0</v>
      </c>
      <c r="B14338" s="39">
        <f t="shared" si="1"/>
        <v>32</v>
      </c>
      <c r="C14338" s="39" t="str">
        <f>IFERROR(__xludf.DUMMYFUNCTION("IF(ISBETWEEN(B14338,60,69), ""Old"", IF(ISBETWEEN(B14338, 20, 29), ""Young"", ""Other""))"),"Other")</f>
        <v>Other</v>
      </c>
    </row>
    <row r="14339" hidden="1">
      <c r="A14339" s="40">
        <v>32601.0</v>
      </c>
      <c r="B14339" s="39">
        <f t="shared" si="1"/>
        <v>32</v>
      </c>
      <c r="C14339" s="39" t="str">
        <f>IFERROR(__xludf.DUMMYFUNCTION("IF(ISBETWEEN(B14339,60,69), ""Old"", IF(ISBETWEEN(B14339, 20, 29), ""Young"", ""Other""))"),"Other")</f>
        <v>Other</v>
      </c>
    </row>
    <row r="14340" hidden="1">
      <c r="A14340" s="40">
        <v>32602.0</v>
      </c>
      <c r="B14340" s="39">
        <f t="shared" si="1"/>
        <v>32</v>
      </c>
      <c r="C14340" s="39" t="str">
        <f>IFERROR(__xludf.DUMMYFUNCTION("IF(ISBETWEEN(B14340,60,69), ""Old"", IF(ISBETWEEN(B14340, 20, 29), ""Young"", ""Other""))"),"Other")</f>
        <v>Other</v>
      </c>
    </row>
    <row r="14341" hidden="1">
      <c r="A14341" s="40">
        <v>32603.0</v>
      </c>
      <c r="B14341" s="39">
        <f t="shared" si="1"/>
        <v>32</v>
      </c>
      <c r="C14341" s="39" t="str">
        <f>IFERROR(__xludf.DUMMYFUNCTION("IF(ISBETWEEN(B14341,60,69), ""Old"", IF(ISBETWEEN(B14341, 20, 29), ""Young"", ""Other""))"),"Other")</f>
        <v>Other</v>
      </c>
    </row>
    <row r="14342" hidden="1">
      <c r="A14342" s="40">
        <v>32604.0</v>
      </c>
      <c r="B14342" s="39">
        <f t="shared" si="1"/>
        <v>32</v>
      </c>
      <c r="C14342" s="39" t="str">
        <f>IFERROR(__xludf.DUMMYFUNCTION("IF(ISBETWEEN(B14342,60,69), ""Old"", IF(ISBETWEEN(B14342, 20, 29), ""Young"", ""Other""))"),"Other")</f>
        <v>Other</v>
      </c>
    </row>
    <row r="14343" hidden="1">
      <c r="A14343" s="40">
        <v>32605.0</v>
      </c>
      <c r="B14343" s="39">
        <f t="shared" si="1"/>
        <v>32</v>
      </c>
      <c r="C14343" s="39" t="str">
        <f>IFERROR(__xludf.DUMMYFUNCTION("IF(ISBETWEEN(B14343,60,69), ""Old"", IF(ISBETWEEN(B14343, 20, 29), ""Young"", ""Other""))"),"Other")</f>
        <v>Other</v>
      </c>
    </row>
    <row r="14344" hidden="1">
      <c r="A14344" s="40">
        <v>32606.0</v>
      </c>
      <c r="B14344" s="39">
        <f t="shared" si="1"/>
        <v>32</v>
      </c>
      <c r="C14344" s="39" t="str">
        <f>IFERROR(__xludf.DUMMYFUNCTION("IF(ISBETWEEN(B14344,60,69), ""Old"", IF(ISBETWEEN(B14344, 20, 29), ""Young"", ""Other""))"),"Other")</f>
        <v>Other</v>
      </c>
    </row>
    <row r="14345" hidden="1">
      <c r="A14345" s="40">
        <v>32607.0</v>
      </c>
      <c r="B14345" s="39">
        <f t="shared" si="1"/>
        <v>32</v>
      </c>
      <c r="C14345" s="39" t="str">
        <f>IFERROR(__xludf.DUMMYFUNCTION("IF(ISBETWEEN(B14345,60,69), ""Old"", IF(ISBETWEEN(B14345, 20, 29), ""Young"", ""Other""))"),"Other")</f>
        <v>Other</v>
      </c>
    </row>
    <row r="14346" hidden="1">
      <c r="A14346" s="40">
        <v>32608.0</v>
      </c>
      <c r="B14346" s="39">
        <f t="shared" si="1"/>
        <v>32</v>
      </c>
      <c r="C14346" s="39" t="str">
        <f>IFERROR(__xludf.DUMMYFUNCTION("IF(ISBETWEEN(B14346,60,69), ""Old"", IF(ISBETWEEN(B14346, 20, 29), ""Young"", ""Other""))"),"Other")</f>
        <v>Other</v>
      </c>
    </row>
    <row r="14347" hidden="1">
      <c r="A14347" s="40">
        <v>32609.0</v>
      </c>
      <c r="B14347" s="39">
        <f t="shared" si="1"/>
        <v>32</v>
      </c>
      <c r="C14347" s="39" t="str">
        <f>IFERROR(__xludf.DUMMYFUNCTION("IF(ISBETWEEN(B14347,60,69), ""Old"", IF(ISBETWEEN(B14347, 20, 29), ""Young"", ""Other""))"),"Other")</f>
        <v>Other</v>
      </c>
    </row>
    <row r="14348" hidden="1">
      <c r="A14348" s="40">
        <v>32610.0</v>
      </c>
      <c r="B14348" s="39">
        <f t="shared" si="1"/>
        <v>32</v>
      </c>
      <c r="C14348" s="39" t="str">
        <f>IFERROR(__xludf.DUMMYFUNCTION("IF(ISBETWEEN(B14348,60,69), ""Old"", IF(ISBETWEEN(B14348, 20, 29), ""Young"", ""Other""))"),"Other")</f>
        <v>Other</v>
      </c>
    </row>
    <row r="14349" hidden="1">
      <c r="A14349" s="40">
        <v>32611.0</v>
      </c>
      <c r="B14349" s="39">
        <f t="shared" si="1"/>
        <v>32</v>
      </c>
      <c r="C14349" s="39" t="str">
        <f>IFERROR(__xludf.DUMMYFUNCTION("IF(ISBETWEEN(B14349,60,69), ""Old"", IF(ISBETWEEN(B14349, 20, 29), ""Young"", ""Other""))"),"Other")</f>
        <v>Other</v>
      </c>
    </row>
    <row r="14350" hidden="1">
      <c r="A14350" s="40">
        <v>32612.0</v>
      </c>
      <c r="B14350" s="39">
        <f t="shared" si="1"/>
        <v>32</v>
      </c>
      <c r="C14350" s="39" t="str">
        <f>IFERROR(__xludf.DUMMYFUNCTION("IF(ISBETWEEN(B14350,60,69), ""Old"", IF(ISBETWEEN(B14350, 20, 29), ""Young"", ""Other""))"),"Other")</f>
        <v>Other</v>
      </c>
    </row>
    <row r="14351" hidden="1">
      <c r="A14351" s="40">
        <v>32613.0</v>
      </c>
      <c r="B14351" s="39">
        <f t="shared" si="1"/>
        <v>32</v>
      </c>
      <c r="C14351" s="39" t="str">
        <f>IFERROR(__xludf.DUMMYFUNCTION("IF(ISBETWEEN(B14351,60,69), ""Old"", IF(ISBETWEEN(B14351, 20, 29), ""Young"", ""Other""))"),"Other")</f>
        <v>Other</v>
      </c>
    </row>
    <row r="14352" hidden="1">
      <c r="A14352" s="40">
        <v>32614.0</v>
      </c>
      <c r="B14352" s="39">
        <f t="shared" si="1"/>
        <v>32</v>
      </c>
      <c r="C14352" s="39" t="str">
        <f>IFERROR(__xludf.DUMMYFUNCTION("IF(ISBETWEEN(B14352,60,69), ""Old"", IF(ISBETWEEN(B14352, 20, 29), ""Young"", ""Other""))"),"Other")</f>
        <v>Other</v>
      </c>
    </row>
    <row r="14353" hidden="1">
      <c r="A14353" s="40">
        <v>32615.0</v>
      </c>
      <c r="B14353" s="39">
        <f t="shared" si="1"/>
        <v>32</v>
      </c>
      <c r="C14353" s="39" t="str">
        <f>IFERROR(__xludf.DUMMYFUNCTION("IF(ISBETWEEN(B14353,60,69), ""Old"", IF(ISBETWEEN(B14353, 20, 29), ""Young"", ""Other""))"),"Other")</f>
        <v>Other</v>
      </c>
    </row>
    <row r="14354" hidden="1">
      <c r="A14354" s="40">
        <v>32616.0</v>
      </c>
      <c r="B14354" s="39">
        <f t="shared" si="1"/>
        <v>32</v>
      </c>
      <c r="C14354" s="39" t="str">
        <f>IFERROR(__xludf.DUMMYFUNCTION("IF(ISBETWEEN(B14354,60,69), ""Old"", IF(ISBETWEEN(B14354, 20, 29), ""Young"", ""Other""))"),"Other")</f>
        <v>Other</v>
      </c>
    </row>
    <row r="14355" hidden="1">
      <c r="A14355" s="40">
        <v>32617.0</v>
      </c>
      <c r="B14355" s="39">
        <f t="shared" si="1"/>
        <v>32</v>
      </c>
      <c r="C14355" s="39" t="str">
        <f>IFERROR(__xludf.DUMMYFUNCTION("IF(ISBETWEEN(B14355,60,69), ""Old"", IF(ISBETWEEN(B14355, 20, 29), ""Young"", ""Other""))"),"Other")</f>
        <v>Other</v>
      </c>
    </row>
    <row r="14356" hidden="1">
      <c r="A14356" s="40">
        <v>32618.0</v>
      </c>
      <c r="B14356" s="39">
        <f t="shared" si="1"/>
        <v>32</v>
      </c>
      <c r="C14356" s="39" t="str">
        <f>IFERROR(__xludf.DUMMYFUNCTION("IF(ISBETWEEN(B14356,60,69), ""Old"", IF(ISBETWEEN(B14356, 20, 29), ""Young"", ""Other""))"),"Other")</f>
        <v>Other</v>
      </c>
    </row>
    <row r="14357" hidden="1">
      <c r="A14357" s="40">
        <v>32619.0</v>
      </c>
      <c r="B14357" s="39">
        <f t="shared" si="1"/>
        <v>32</v>
      </c>
      <c r="C14357" s="39" t="str">
        <f>IFERROR(__xludf.DUMMYFUNCTION("IF(ISBETWEEN(B14357,60,69), ""Old"", IF(ISBETWEEN(B14357, 20, 29), ""Young"", ""Other""))"),"Other")</f>
        <v>Other</v>
      </c>
    </row>
    <row r="14358" hidden="1">
      <c r="A14358" s="40">
        <v>32620.0</v>
      </c>
      <c r="B14358" s="39">
        <f t="shared" si="1"/>
        <v>32</v>
      </c>
      <c r="C14358" s="39" t="str">
        <f>IFERROR(__xludf.DUMMYFUNCTION("IF(ISBETWEEN(B14358,60,69), ""Old"", IF(ISBETWEEN(B14358, 20, 29), ""Young"", ""Other""))"),"Other")</f>
        <v>Other</v>
      </c>
    </row>
    <row r="14359" hidden="1">
      <c r="A14359" s="40">
        <v>32621.0</v>
      </c>
      <c r="B14359" s="39">
        <f t="shared" si="1"/>
        <v>32</v>
      </c>
      <c r="C14359" s="39" t="str">
        <f>IFERROR(__xludf.DUMMYFUNCTION("IF(ISBETWEEN(B14359,60,69), ""Old"", IF(ISBETWEEN(B14359, 20, 29), ""Young"", ""Other""))"),"Other")</f>
        <v>Other</v>
      </c>
    </row>
    <row r="14360" hidden="1">
      <c r="A14360" s="40">
        <v>32622.0</v>
      </c>
      <c r="B14360" s="39">
        <f t="shared" si="1"/>
        <v>32</v>
      </c>
      <c r="C14360" s="39" t="str">
        <f>IFERROR(__xludf.DUMMYFUNCTION("IF(ISBETWEEN(B14360,60,69), ""Old"", IF(ISBETWEEN(B14360, 20, 29), ""Young"", ""Other""))"),"Other")</f>
        <v>Other</v>
      </c>
    </row>
    <row r="14361" hidden="1">
      <c r="A14361" s="40">
        <v>32623.0</v>
      </c>
      <c r="B14361" s="39">
        <f t="shared" si="1"/>
        <v>32</v>
      </c>
      <c r="C14361" s="39" t="str">
        <f>IFERROR(__xludf.DUMMYFUNCTION("IF(ISBETWEEN(B14361,60,69), ""Old"", IF(ISBETWEEN(B14361, 20, 29), ""Young"", ""Other""))"),"Other")</f>
        <v>Other</v>
      </c>
    </row>
    <row r="14362" hidden="1">
      <c r="A14362" s="40">
        <v>32624.0</v>
      </c>
      <c r="B14362" s="39">
        <f t="shared" si="1"/>
        <v>32</v>
      </c>
      <c r="C14362" s="39" t="str">
        <f>IFERROR(__xludf.DUMMYFUNCTION("IF(ISBETWEEN(B14362,60,69), ""Old"", IF(ISBETWEEN(B14362, 20, 29), ""Young"", ""Other""))"),"Other")</f>
        <v>Other</v>
      </c>
    </row>
    <row r="14363" hidden="1">
      <c r="A14363" s="40">
        <v>32625.0</v>
      </c>
      <c r="B14363" s="39">
        <f t="shared" si="1"/>
        <v>32</v>
      </c>
      <c r="C14363" s="39" t="str">
        <f>IFERROR(__xludf.DUMMYFUNCTION("IF(ISBETWEEN(B14363,60,69), ""Old"", IF(ISBETWEEN(B14363, 20, 29), ""Young"", ""Other""))"),"Other")</f>
        <v>Other</v>
      </c>
    </row>
    <row r="14364" hidden="1">
      <c r="A14364" s="40">
        <v>32626.0</v>
      </c>
      <c r="B14364" s="39">
        <f t="shared" si="1"/>
        <v>32</v>
      </c>
      <c r="C14364" s="39" t="str">
        <f>IFERROR(__xludf.DUMMYFUNCTION("IF(ISBETWEEN(B14364,60,69), ""Old"", IF(ISBETWEEN(B14364, 20, 29), ""Young"", ""Other""))"),"Other")</f>
        <v>Other</v>
      </c>
    </row>
    <row r="14365" hidden="1">
      <c r="A14365" s="40">
        <v>32627.0</v>
      </c>
      <c r="B14365" s="39">
        <f t="shared" si="1"/>
        <v>32</v>
      </c>
      <c r="C14365" s="39" t="str">
        <f>IFERROR(__xludf.DUMMYFUNCTION("IF(ISBETWEEN(B14365,60,69), ""Old"", IF(ISBETWEEN(B14365, 20, 29), ""Young"", ""Other""))"),"Other")</f>
        <v>Other</v>
      </c>
    </row>
    <row r="14366" hidden="1">
      <c r="A14366" s="40">
        <v>32628.0</v>
      </c>
      <c r="B14366" s="39">
        <f t="shared" si="1"/>
        <v>32</v>
      </c>
      <c r="C14366" s="39" t="str">
        <f>IFERROR(__xludf.DUMMYFUNCTION("IF(ISBETWEEN(B14366,60,69), ""Old"", IF(ISBETWEEN(B14366, 20, 29), ""Young"", ""Other""))"),"Other")</f>
        <v>Other</v>
      </c>
    </row>
    <row r="14367" hidden="1">
      <c r="A14367" s="40">
        <v>32629.0</v>
      </c>
      <c r="B14367" s="39">
        <f t="shared" si="1"/>
        <v>32</v>
      </c>
      <c r="C14367" s="39" t="str">
        <f>IFERROR(__xludf.DUMMYFUNCTION("IF(ISBETWEEN(B14367,60,69), ""Old"", IF(ISBETWEEN(B14367, 20, 29), ""Young"", ""Other""))"),"Other")</f>
        <v>Other</v>
      </c>
    </row>
    <row r="14368" hidden="1">
      <c r="A14368" s="40">
        <v>32630.0</v>
      </c>
      <c r="B14368" s="39">
        <f t="shared" si="1"/>
        <v>32</v>
      </c>
      <c r="C14368" s="39" t="str">
        <f>IFERROR(__xludf.DUMMYFUNCTION("IF(ISBETWEEN(B14368,60,69), ""Old"", IF(ISBETWEEN(B14368, 20, 29), ""Young"", ""Other""))"),"Other")</f>
        <v>Other</v>
      </c>
    </row>
    <row r="14369" hidden="1">
      <c r="A14369" s="40">
        <v>32631.0</v>
      </c>
      <c r="B14369" s="39">
        <f t="shared" si="1"/>
        <v>32</v>
      </c>
      <c r="C14369" s="39" t="str">
        <f>IFERROR(__xludf.DUMMYFUNCTION("IF(ISBETWEEN(B14369,60,69), ""Old"", IF(ISBETWEEN(B14369, 20, 29), ""Young"", ""Other""))"),"Other")</f>
        <v>Other</v>
      </c>
    </row>
    <row r="14370" hidden="1">
      <c r="A14370" s="40">
        <v>32632.0</v>
      </c>
      <c r="B14370" s="39">
        <f t="shared" si="1"/>
        <v>32</v>
      </c>
      <c r="C14370" s="39" t="str">
        <f>IFERROR(__xludf.DUMMYFUNCTION("IF(ISBETWEEN(B14370,60,69), ""Old"", IF(ISBETWEEN(B14370, 20, 29), ""Young"", ""Other""))"),"Other")</f>
        <v>Other</v>
      </c>
    </row>
    <row r="14371" hidden="1">
      <c r="A14371" s="40">
        <v>32633.0</v>
      </c>
      <c r="B14371" s="39">
        <f t="shared" si="1"/>
        <v>32</v>
      </c>
      <c r="C14371" s="39" t="str">
        <f>IFERROR(__xludf.DUMMYFUNCTION("IF(ISBETWEEN(B14371,60,69), ""Old"", IF(ISBETWEEN(B14371, 20, 29), ""Young"", ""Other""))"),"Other")</f>
        <v>Other</v>
      </c>
    </row>
    <row r="14372" hidden="1">
      <c r="A14372" s="40">
        <v>32634.0</v>
      </c>
      <c r="B14372" s="39">
        <f t="shared" si="1"/>
        <v>32</v>
      </c>
      <c r="C14372" s="39" t="str">
        <f>IFERROR(__xludf.DUMMYFUNCTION("IF(ISBETWEEN(B14372,60,69), ""Old"", IF(ISBETWEEN(B14372, 20, 29), ""Young"", ""Other""))"),"Other")</f>
        <v>Other</v>
      </c>
    </row>
    <row r="14373" hidden="1">
      <c r="A14373" s="40">
        <v>32635.0</v>
      </c>
      <c r="B14373" s="39">
        <f t="shared" si="1"/>
        <v>32</v>
      </c>
      <c r="C14373" s="39" t="str">
        <f>IFERROR(__xludf.DUMMYFUNCTION("IF(ISBETWEEN(B14373,60,69), ""Old"", IF(ISBETWEEN(B14373, 20, 29), ""Young"", ""Other""))"),"Other")</f>
        <v>Other</v>
      </c>
    </row>
    <row r="14374" hidden="1">
      <c r="A14374" s="40">
        <v>32636.0</v>
      </c>
      <c r="B14374" s="39">
        <f t="shared" si="1"/>
        <v>32</v>
      </c>
      <c r="C14374" s="39" t="str">
        <f>IFERROR(__xludf.DUMMYFUNCTION("IF(ISBETWEEN(B14374,60,69), ""Old"", IF(ISBETWEEN(B14374, 20, 29), ""Young"", ""Other""))"),"Other")</f>
        <v>Other</v>
      </c>
    </row>
    <row r="14375" hidden="1">
      <c r="A14375" s="40">
        <v>32637.0</v>
      </c>
      <c r="B14375" s="39">
        <f t="shared" si="1"/>
        <v>32</v>
      </c>
      <c r="C14375" s="39" t="str">
        <f>IFERROR(__xludf.DUMMYFUNCTION("IF(ISBETWEEN(B14375,60,69), ""Old"", IF(ISBETWEEN(B14375, 20, 29), ""Young"", ""Other""))"),"Other")</f>
        <v>Other</v>
      </c>
    </row>
    <row r="14376" hidden="1">
      <c r="A14376" s="40">
        <v>32638.0</v>
      </c>
      <c r="B14376" s="39">
        <f t="shared" si="1"/>
        <v>32</v>
      </c>
      <c r="C14376" s="39" t="str">
        <f>IFERROR(__xludf.DUMMYFUNCTION("IF(ISBETWEEN(B14376,60,69), ""Old"", IF(ISBETWEEN(B14376, 20, 29), ""Young"", ""Other""))"),"Other")</f>
        <v>Other</v>
      </c>
    </row>
    <row r="14377" hidden="1">
      <c r="A14377" s="40">
        <v>32639.0</v>
      </c>
      <c r="B14377" s="39">
        <f t="shared" si="1"/>
        <v>32</v>
      </c>
      <c r="C14377" s="39" t="str">
        <f>IFERROR(__xludf.DUMMYFUNCTION("IF(ISBETWEEN(B14377,60,69), ""Old"", IF(ISBETWEEN(B14377, 20, 29), ""Young"", ""Other""))"),"Other")</f>
        <v>Other</v>
      </c>
    </row>
    <row r="14378" hidden="1">
      <c r="A14378" s="40">
        <v>32640.0</v>
      </c>
      <c r="B14378" s="39">
        <f t="shared" si="1"/>
        <v>32</v>
      </c>
      <c r="C14378" s="39" t="str">
        <f>IFERROR(__xludf.DUMMYFUNCTION("IF(ISBETWEEN(B14378,60,69), ""Old"", IF(ISBETWEEN(B14378, 20, 29), ""Young"", ""Other""))"),"Other")</f>
        <v>Other</v>
      </c>
    </row>
    <row r="14379" hidden="1">
      <c r="A14379" s="40">
        <v>32641.0</v>
      </c>
      <c r="B14379" s="39">
        <f t="shared" si="1"/>
        <v>32</v>
      </c>
      <c r="C14379" s="39" t="str">
        <f>IFERROR(__xludf.DUMMYFUNCTION("IF(ISBETWEEN(B14379,60,69), ""Old"", IF(ISBETWEEN(B14379, 20, 29), ""Young"", ""Other""))"),"Other")</f>
        <v>Other</v>
      </c>
    </row>
    <row r="14380" hidden="1">
      <c r="A14380" s="40">
        <v>32642.0</v>
      </c>
      <c r="B14380" s="39">
        <f t="shared" si="1"/>
        <v>32</v>
      </c>
      <c r="C14380" s="39" t="str">
        <f>IFERROR(__xludf.DUMMYFUNCTION("IF(ISBETWEEN(B14380,60,69), ""Old"", IF(ISBETWEEN(B14380, 20, 29), ""Young"", ""Other""))"),"Other")</f>
        <v>Other</v>
      </c>
    </row>
    <row r="14381" hidden="1">
      <c r="A14381" s="40">
        <v>32643.0</v>
      </c>
      <c r="B14381" s="39">
        <f t="shared" si="1"/>
        <v>32</v>
      </c>
      <c r="C14381" s="39" t="str">
        <f>IFERROR(__xludf.DUMMYFUNCTION("IF(ISBETWEEN(B14381,60,69), ""Old"", IF(ISBETWEEN(B14381, 20, 29), ""Young"", ""Other""))"),"Other")</f>
        <v>Other</v>
      </c>
    </row>
    <row r="14382" hidden="1">
      <c r="A14382" s="40">
        <v>32644.0</v>
      </c>
      <c r="B14382" s="39">
        <f t="shared" si="1"/>
        <v>32</v>
      </c>
      <c r="C14382" s="39" t="str">
        <f>IFERROR(__xludf.DUMMYFUNCTION("IF(ISBETWEEN(B14382,60,69), ""Old"", IF(ISBETWEEN(B14382, 20, 29), ""Young"", ""Other""))"),"Other")</f>
        <v>Other</v>
      </c>
    </row>
    <row r="14383" hidden="1">
      <c r="A14383" s="40">
        <v>32645.0</v>
      </c>
      <c r="B14383" s="39">
        <f t="shared" si="1"/>
        <v>32</v>
      </c>
      <c r="C14383" s="39" t="str">
        <f>IFERROR(__xludf.DUMMYFUNCTION("IF(ISBETWEEN(B14383,60,69), ""Old"", IF(ISBETWEEN(B14383, 20, 29), ""Young"", ""Other""))"),"Other")</f>
        <v>Other</v>
      </c>
    </row>
    <row r="14384" hidden="1">
      <c r="A14384" s="40">
        <v>32646.0</v>
      </c>
      <c r="B14384" s="39">
        <f t="shared" si="1"/>
        <v>32</v>
      </c>
      <c r="C14384" s="39" t="str">
        <f>IFERROR(__xludf.DUMMYFUNCTION("IF(ISBETWEEN(B14384,60,69), ""Old"", IF(ISBETWEEN(B14384, 20, 29), ""Young"", ""Other""))"),"Other")</f>
        <v>Other</v>
      </c>
    </row>
    <row r="14385" hidden="1">
      <c r="A14385" s="40">
        <v>32647.0</v>
      </c>
      <c r="B14385" s="39">
        <f t="shared" si="1"/>
        <v>32</v>
      </c>
      <c r="C14385" s="39" t="str">
        <f>IFERROR(__xludf.DUMMYFUNCTION("IF(ISBETWEEN(B14385,60,69), ""Old"", IF(ISBETWEEN(B14385, 20, 29), ""Young"", ""Other""))"),"Other")</f>
        <v>Other</v>
      </c>
    </row>
    <row r="14386" hidden="1">
      <c r="A14386" s="40">
        <v>32648.0</v>
      </c>
      <c r="B14386" s="39">
        <f t="shared" si="1"/>
        <v>32</v>
      </c>
      <c r="C14386" s="39" t="str">
        <f>IFERROR(__xludf.DUMMYFUNCTION("IF(ISBETWEEN(B14386,60,69), ""Old"", IF(ISBETWEEN(B14386, 20, 29), ""Young"", ""Other""))"),"Other")</f>
        <v>Other</v>
      </c>
    </row>
    <row r="14387" hidden="1">
      <c r="A14387" s="40">
        <v>32649.0</v>
      </c>
      <c r="B14387" s="39">
        <f t="shared" si="1"/>
        <v>32</v>
      </c>
      <c r="C14387" s="39" t="str">
        <f>IFERROR(__xludf.DUMMYFUNCTION("IF(ISBETWEEN(B14387,60,69), ""Old"", IF(ISBETWEEN(B14387, 20, 29), ""Young"", ""Other""))"),"Other")</f>
        <v>Other</v>
      </c>
    </row>
    <row r="14388" hidden="1">
      <c r="A14388" s="40">
        <v>32650.0</v>
      </c>
      <c r="B14388" s="39">
        <f t="shared" si="1"/>
        <v>32</v>
      </c>
      <c r="C14388" s="39" t="str">
        <f>IFERROR(__xludf.DUMMYFUNCTION("IF(ISBETWEEN(B14388,60,69), ""Old"", IF(ISBETWEEN(B14388, 20, 29), ""Young"", ""Other""))"),"Other")</f>
        <v>Other</v>
      </c>
    </row>
    <row r="14389" hidden="1">
      <c r="A14389" s="40">
        <v>32651.0</v>
      </c>
      <c r="B14389" s="39">
        <f t="shared" si="1"/>
        <v>32</v>
      </c>
      <c r="C14389" s="39" t="str">
        <f>IFERROR(__xludf.DUMMYFUNCTION("IF(ISBETWEEN(B14389,60,69), ""Old"", IF(ISBETWEEN(B14389, 20, 29), ""Young"", ""Other""))"),"Other")</f>
        <v>Other</v>
      </c>
    </row>
    <row r="14390" hidden="1">
      <c r="A14390" s="40">
        <v>32652.0</v>
      </c>
      <c r="B14390" s="39">
        <f t="shared" si="1"/>
        <v>32</v>
      </c>
      <c r="C14390" s="39" t="str">
        <f>IFERROR(__xludf.DUMMYFUNCTION("IF(ISBETWEEN(B14390,60,69), ""Old"", IF(ISBETWEEN(B14390, 20, 29), ""Young"", ""Other""))"),"Other")</f>
        <v>Other</v>
      </c>
    </row>
    <row r="14391" hidden="1">
      <c r="A14391" s="40">
        <v>32653.0</v>
      </c>
      <c r="B14391" s="39">
        <f t="shared" si="1"/>
        <v>32</v>
      </c>
      <c r="C14391" s="39" t="str">
        <f>IFERROR(__xludf.DUMMYFUNCTION("IF(ISBETWEEN(B14391,60,69), ""Old"", IF(ISBETWEEN(B14391, 20, 29), ""Young"", ""Other""))"),"Other")</f>
        <v>Other</v>
      </c>
    </row>
    <row r="14392" hidden="1">
      <c r="A14392" s="40">
        <v>32654.0</v>
      </c>
      <c r="B14392" s="39">
        <f t="shared" si="1"/>
        <v>32</v>
      </c>
      <c r="C14392" s="39" t="str">
        <f>IFERROR(__xludf.DUMMYFUNCTION("IF(ISBETWEEN(B14392,60,69), ""Old"", IF(ISBETWEEN(B14392, 20, 29), ""Young"", ""Other""))"),"Other")</f>
        <v>Other</v>
      </c>
    </row>
    <row r="14393" hidden="1">
      <c r="A14393" s="40">
        <v>32655.0</v>
      </c>
      <c r="B14393" s="39">
        <f t="shared" si="1"/>
        <v>32</v>
      </c>
      <c r="C14393" s="39" t="str">
        <f>IFERROR(__xludf.DUMMYFUNCTION("IF(ISBETWEEN(B14393,60,69), ""Old"", IF(ISBETWEEN(B14393, 20, 29), ""Young"", ""Other""))"),"Other")</f>
        <v>Other</v>
      </c>
    </row>
    <row r="14394" hidden="1">
      <c r="A14394" s="40">
        <v>32656.0</v>
      </c>
      <c r="B14394" s="39">
        <f t="shared" si="1"/>
        <v>32</v>
      </c>
      <c r="C14394" s="39" t="str">
        <f>IFERROR(__xludf.DUMMYFUNCTION("IF(ISBETWEEN(B14394,60,69), ""Old"", IF(ISBETWEEN(B14394, 20, 29), ""Young"", ""Other""))"),"Other")</f>
        <v>Other</v>
      </c>
    </row>
    <row r="14395" hidden="1">
      <c r="A14395" s="40">
        <v>32657.0</v>
      </c>
      <c r="B14395" s="39">
        <f t="shared" si="1"/>
        <v>32</v>
      </c>
      <c r="C14395" s="39" t="str">
        <f>IFERROR(__xludf.DUMMYFUNCTION("IF(ISBETWEEN(B14395,60,69), ""Old"", IF(ISBETWEEN(B14395, 20, 29), ""Young"", ""Other""))"),"Other")</f>
        <v>Other</v>
      </c>
    </row>
    <row r="14396" hidden="1">
      <c r="A14396" s="40">
        <v>32658.0</v>
      </c>
      <c r="B14396" s="39">
        <f t="shared" si="1"/>
        <v>32</v>
      </c>
      <c r="C14396" s="39" t="str">
        <f>IFERROR(__xludf.DUMMYFUNCTION("IF(ISBETWEEN(B14396,60,69), ""Old"", IF(ISBETWEEN(B14396, 20, 29), ""Young"", ""Other""))"),"Other")</f>
        <v>Other</v>
      </c>
    </row>
    <row r="14397" hidden="1">
      <c r="A14397" s="40">
        <v>32659.0</v>
      </c>
      <c r="B14397" s="39">
        <f t="shared" si="1"/>
        <v>32</v>
      </c>
      <c r="C14397" s="39" t="str">
        <f>IFERROR(__xludf.DUMMYFUNCTION("IF(ISBETWEEN(B14397,60,69), ""Old"", IF(ISBETWEEN(B14397, 20, 29), ""Young"", ""Other""))"),"Other")</f>
        <v>Other</v>
      </c>
    </row>
    <row r="14398" hidden="1">
      <c r="A14398" s="40">
        <v>32660.0</v>
      </c>
      <c r="B14398" s="39">
        <f t="shared" si="1"/>
        <v>32</v>
      </c>
      <c r="C14398" s="39" t="str">
        <f>IFERROR(__xludf.DUMMYFUNCTION("IF(ISBETWEEN(B14398,60,69), ""Old"", IF(ISBETWEEN(B14398, 20, 29), ""Young"", ""Other""))"),"Other")</f>
        <v>Other</v>
      </c>
    </row>
    <row r="14399" hidden="1">
      <c r="A14399" s="40">
        <v>32661.0</v>
      </c>
      <c r="B14399" s="39">
        <f t="shared" si="1"/>
        <v>32</v>
      </c>
      <c r="C14399" s="39" t="str">
        <f>IFERROR(__xludf.DUMMYFUNCTION("IF(ISBETWEEN(B14399,60,69), ""Old"", IF(ISBETWEEN(B14399, 20, 29), ""Young"", ""Other""))"),"Other")</f>
        <v>Other</v>
      </c>
    </row>
    <row r="14400" hidden="1">
      <c r="A14400" s="40">
        <v>32662.0</v>
      </c>
      <c r="B14400" s="39">
        <f t="shared" si="1"/>
        <v>32</v>
      </c>
      <c r="C14400" s="39" t="str">
        <f>IFERROR(__xludf.DUMMYFUNCTION("IF(ISBETWEEN(B14400,60,69), ""Old"", IF(ISBETWEEN(B14400, 20, 29), ""Young"", ""Other""))"),"Other")</f>
        <v>Other</v>
      </c>
    </row>
    <row r="14401" hidden="1">
      <c r="A14401" s="40">
        <v>32663.0</v>
      </c>
      <c r="B14401" s="39">
        <f t="shared" si="1"/>
        <v>32</v>
      </c>
      <c r="C14401" s="39" t="str">
        <f>IFERROR(__xludf.DUMMYFUNCTION("IF(ISBETWEEN(B14401,60,69), ""Old"", IF(ISBETWEEN(B14401, 20, 29), ""Young"", ""Other""))"),"Other")</f>
        <v>Other</v>
      </c>
    </row>
    <row r="14402" hidden="1">
      <c r="A14402" s="40">
        <v>32664.0</v>
      </c>
      <c r="B14402" s="39">
        <f t="shared" si="1"/>
        <v>32</v>
      </c>
      <c r="C14402" s="39" t="str">
        <f>IFERROR(__xludf.DUMMYFUNCTION("IF(ISBETWEEN(B14402,60,69), ""Old"", IF(ISBETWEEN(B14402, 20, 29), ""Young"", ""Other""))"),"Other")</f>
        <v>Other</v>
      </c>
    </row>
    <row r="14403" hidden="1">
      <c r="A14403" s="40">
        <v>32665.0</v>
      </c>
      <c r="B14403" s="39">
        <f t="shared" si="1"/>
        <v>32</v>
      </c>
      <c r="C14403" s="39" t="str">
        <f>IFERROR(__xludf.DUMMYFUNCTION("IF(ISBETWEEN(B14403,60,69), ""Old"", IF(ISBETWEEN(B14403, 20, 29), ""Young"", ""Other""))"),"Other")</f>
        <v>Other</v>
      </c>
    </row>
    <row r="14404" hidden="1">
      <c r="A14404" s="40">
        <v>32666.0</v>
      </c>
      <c r="B14404" s="39">
        <f t="shared" si="1"/>
        <v>32</v>
      </c>
      <c r="C14404" s="39" t="str">
        <f>IFERROR(__xludf.DUMMYFUNCTION("IF(ISBETWEEN(B14404,60,69), ""Old"", IF(ISBETWEEN(B14404, 20, 29), ""Young"", ""Other""))"),"Other")</f>
        <v>Other</v>
      </c>
    </row>
    <row r="14405" hidden="1">
      <c r="A14405" s="40">
        <v>32667.0</v>
      </c>
      <c r="B14405" s="39">
        <f t="shared" si="1"/>
        <v>32</v>
      </c>
      <c r="C14405" s="39" t="str">
        <f>IFERROR(__xludf.DUMMYFUNCTION("IF(ISBETWEEN(B14405,60,69), ""Old"", IF(ISBETWEEN(B14405, 20, 29), ""Young"", ""Other""))"),"Other")</f>
        <v>Other</v>
      </c>
    </row>
    <row r="14406" hidden="1">
      <c r="A14406" s="40">
        <v>32668.0</v>
      </c>
      <c r="B14406" s="39">
        <f t="shared" si="1"/>
        <v>32</v>
      </c>
      <c r="C14406" s="39" t="str">
        <f>IFERROR(__xludf.DUMMYFUNCTION("IF(ISBETWEEN(B14406,60,69), ""Old"", IF(ISBETWEEN(B14406, 20, 29), ""Young"", ""Other""))"),"Other")</f>
        <v>Other</v>
      </c>
    </row>
    <row r="14407" hidden="1">
      <c r="A14407" s="40">
        <v>32669.0</v>
      </c>
      <c r="B14407" s="39">
        <f t="shared" si="1"/>
        <v>32</v>
      </c>
      <c r="C14407" s="39" t="str">
        <f>IFERROR(__xludf.DUMMYFUNCTION("IF(ISBETWEEN(B14407,60,69), ""Old"", IF(ISBETWEEN(B14407, 20, 29), ""Young"", ""Other""))"),"Other")</f>
        <v>Other</v>
      </c>
    </row>
    <row r="14408" hidden="1">
      <c r="A14408" s="40">
        <v>32670.0</v>
      </c>
      <c r="B14408" s="39">
        <f t="shared" si="1"/>
        <v>32</v>
      </c>
      <c r="C14408" s="39" t="str">
        <f>IFERROR(__xludf.DUMMYFUNCTION("IF(ISBETWEEN(B14408,60,69), ""Old"", IF(ISBETWEEN(B14408, 20, 29), ""Young"", ""Other""))"),"Other")</f>
        <v>Other</v>
      </c>
    </row>
    <row r="14409" hidden="1">
      <c r="A14409" s="40">
        <v>32671.0</v>
      </c>
      <c r="B14409" s="39">
        <f t="shared" si="1"/>
        <v>32</v>
      </c>
      <c r="C14409" s="39" t="str">
        <f>IFERROR(__xludf.DUMMYFUNCTION("IF(ISBETWEEN(B14409,60,69), ""Old"", IF(ISBETWEEN(B14409, 20, 29), ""Young"", ""Other""))"),"Other")</f>
        <v>Other</v>
      </c>
    </row>
    <row r="14410" hidden="1">
      <c r="A14410" s="40">
        <v>32672.0</v>
      </c>
      <c r="B14410" s="39">
        <f t="shared" si="1"/>
        <v>32</v>
      </c>
      <c r="C14410" s="39" t="str">
        <f>IFERROR(__xludf.DUMMYFUNCTION("IF(ISBETWEEN(B14410,60,69), ""Old"", IF(ISBETWEEN(B14410, 20, 29), ""Young"", ""Other""))"),"Other")</f>
        <v>Other</v>
      </c>
    </row>
    <row r="14411" hidden="1">
      <c r="A14411" s="40">
        <v>32673.0</v>
      </c>
      <c r="B14411" s="39">
        <f t="shared" si="1"/>
        <v>32</v>
      </c>
      <c r="C14411" s="39" t="str">
        <f>IFERROR(__xludf.DUMMYFUNCTION("IF(ISBETWEEN(B14411,60,69), ""Old"", IF(ISBETWEEN(B14411, 20, 29), ""Young"", ""Other""))"),"Other")</f>
        <v>Other</v>
      </c>
    </row>
    <row r="14412" hidden="1">
      <c r="A14412" s="40">
        <v>32674.0</v>
      </c>
      <c r="B14412" s="39">
        <f t="shared" si="1"/>
        <v>32</v>
      </c>
      <c r="C14412" s="39" t="str">
        <f>IFERROR(__xludf.DUMMYFUNCTION("IF(ISBETWEEN(B14412,60,69), ""Old"", IF(ISBETWEEN(B14412, 20, 29), ""Young"", ""Other""))"),"Other")</f>
        <v>Other</v>
      </c>
    </row>
    <row r="14413" hidden="1">
      <c r="A14413" s="40">
        <v>32675.0</v>
      </c>
      <c r="B14413" s="39">
        <f t="shared" si="1"/>
        <v>32</v>
      </c>
      <c r="C14413" s="39" t="str">
        <f>IFERROR(__xludf.DUMMYFUNCTION("IF(ISBETWEEN(B14413,60,69), ""Old"", IF(ISBETWEEN(B14413, 20, 29), ""Young"", ""Other""))"),"Other")</f>
        <v>Other</v>
      </c>
    </row>
    <row r="14414" hidden="1">
      <c r="A14414" s="40">
        <v>32676.0</v>
      </c>
      <c r="B14414" s="39">
        <f t="shared" si="1"/>
        <v>32</v>
      </c>
      <c r="C14414" s="39" t="str">
        <f>IFERROR(__xludf.DUMMYFUNCTION("IF(ISBETWEEN(B14414,60,69), ""Old"", IF(ISBETWEEN(B14414, 20, 29), ""Young"", ""Other""))"),"Other")</f>
        <v>Other</v>
      </c>
    </row>
    <row r="14415" hidden="1">
      <c r="A14415" s="40">
        <v>32677.0</v>
      </c>
      <c r="B14415" s="39">
        <f t="shared" si="1"/>
        <v>32</v>
      </c>
      <c r="C14415" s="39" t="str">
        <f>IFERROR(__xludf.DUMMYFUNCTION("IF(ISBETWEEN(B14415,60,69), ""Old"", IF(ISBETWEEN(B14415, 20, 29), ""Young"", ""Other""))"),"Other")</f>
        <v>Other</v>
      </c>
    </row>
    <row r="14416" hidden="1">
      <c r="A14416" s="40">
        <v>32678.0</v>
      </c>
      <c r="B14416" s="39">
        <f t="shared" si="1"/>
        <v>32</v>
      </c>
      <c r="C14416" s="39" t="str">
        <f>IFERROR(__xludf.DUMMYFUNCTION("IF(ISBETWEEN(B14416,60,69), ""Old"", IF(ISBETWEEN(B14416, 20, 29), ""Young"", ""Other""))"),"Other")</f>
        <v>Other</v>
      </c>
    </row>
    <row r="14417" hidden="1">
      <c r="A14417" s="40">
        <v>32679.0</v>
      </c>
      <c r="B14417" s="39">
        <f t="shared" si="1"/>
        <v>32</v>
      </c>
      <c r="C14417" s="39" t="str">
        <f>IFERROR(__xludf.DUMMYFUNCTION("IF(ISBETWEEN(B14417,60,69), ""Old"", IF(ISBETWEEN(B14417, 20, 29), ""Young"", ""Other""))"),"Other")</f>
        <v>Other</v>
      </c>
    </row>
    <row r="14418" hidden="1">
      <c r="A14418" s="40">
        <v>32680.0</v>
      </c>
      <c r="B14418" s="39">
        <f t="shared" si="1"/>
        <v>32</v>
      </c>
      <c r="C14418" s="39" t="str">
        <f>IFERROR(__xludf.DUMMYFUNCTION("IF(ISBETWEEN(B14418,60,69), ""Old"", IF(ISBETWEEN(B14418, 20, 29), ""Young"", ""Other""))"),"Other")</f>
        <v>Other</v>
      </c>
    </row>
    <row r="14419" hidden="1">
      <c r="A14419" s="40">
        <v>32681.0</v>
      </c>
      <c r="B14419" s="39">
        <f t="shared" si="1"/>
        <v>32</v>
      </c>
      <c r="C14419" s="39" t="str">
        <f>IFERROR(__xludf.DUMMYFUNCTION("IF(ISBETWEEN(B14419,60,69), ""Old"", IF(ISBETWEEN(B14419, 20, 29), ""Young"", ""Other""))"),"Other")</f>
        <v>Other</v>
      </c>
    </row>
    <row r="14420" hidden="1">
      <c r="A14420" s="40">
        <v>32682.0</v>
      </c>
      <c r="B14420" s="39">
        <f t="shared" si="1"/>
        <v>32</v>
      </c>
      <c r="C14420" s="39" t="str">
        <f>IFERROR(__xludf.DUMMYFUNCTION("IF(ISBETWEEN(B14420,60,69), ""Old"", IF(ISBETWEEN(B14420, 20, 29), ""Young"", ""Other""))"),"Other")</f>
        <v>Other</v>
      </c>
    </row>
    <row r="14421" hidden="1">
      <c r="A14421" s="40">
        <v>32683.0</v>
      </c>
      <c r="B14421" s="39">
        <f t="shared" si="1"/>
        <v>32</v>
      </c>
      <c r="C14421" s="39" t="str">
        <f>IFERROR(__xludf.DUMMYFUNCTION("IF(ISBETWEEN(B14421,60,69), ""Old"", IF(ISBETWEEN(B14421, 20, 29), ""Young"", ""Other""))"),"Other")</f>
        <v>Other</v>
      </c>
    </row>
    <row r="14422" hidden="1">
      <c r="A14422" s="40">
        <v>32684.0</v>
      </c>
      <c r="B14422" s="39">
        <f t="shared" si="1"/>
        <v>32</v>
      </c>
      <c r="C14422" s="39" t="str">
        <f>IFERROR(__xludf.DUMMYFUNCTION("IF(ISBETWEEN(B14422,60,69), ""Old"", IF(ISBETWEEN(B14422, 20, 29), ""Young"", ""Other""))"),"Other")</f>
        <v>Other</v>
      </c>
    </row>
    <row r="14423" hidden="1">
      <c r="A14423" s="40">
        <v>32685.0</v>
      </c>
      <c r="B14423" s="39">
        <f t="shared" si="1"/>
        <v>32</v>
      </c>
      <c r="C14423" s="39" t="str">
        <f>IFERROR(__xludf.DUMMYFUNCTION("IF(ISBETWEEN(B14423,60,69), ""Old"", IF(ISBETWEEN(B14423, 20, 29), ""Young"", ""Other""))"),"Other")</f>
        <v>Other</v>
      </c>
    </row>
    <row r="14424" hidden="1">
      <c r="A14424" s="40">
        <v>32686.0</v>
      </c>
      <c r="B14424" s="39">
        <f t="shared" si="1"/>
        <v>32</v>
      </c>
      <c r="C14424" s="39" t="str">
        <f>IFERROR(__xludf.DUMMYFUNCTION("IF(ISBETWEEN(B14424,60,69), ""Old"", IF(ISBETWEEN(B14424, 20, 29), ""Young"", ""Other""))"),"Other")</f>
        <v>Other</v>
      </c>
    </row>
    <row r="14425" hidden="1">
      <c r="A14425" s="40">
        <v>32687.0</v>
      </c>
      <c r="B14425" s="39">
        <f t="shared" si="1"/>
        <v>32</v>
      </c>
      <c r="C14425" s="39" t="str">
        <f>IFERROR(__xludf.DUMMYFUNCTION("IF(ISBETWEEN(B14425,60,69), ""Old"", IF(ISBETWEEN(B14425, 20, 29), ""Young"", ""Other""))"),"Other")</f>
        <v>Other</v>
      </c>
    </row>
    <row r="14426" hidden="1">
      <c r="A14426" s="40">
        <v>32688.0</v>
      </c>
      <c r="B14426" s="39">
        <f t="shared" si="1"/>
        <v>32</v>
      </c>
      <c r="C14426" s="39" t="str">
        <f>IFERROR(__xludf.DUMMYFUNCTION("IF(ISBETWEEN(B14426,60,69), ""Old"", IF(ISBETWEEN(B14426, 20, 29), ""Young"", ""Other""))"),"Other")</f>
        <v>Other</v>
      </c>
    </row>
    <row r="14427" hidden="1">
      <c r="A14427" s="40">
        <v>32689.0</v>
      </c>
      <c r="B14427" s="39">
        <f t="shared" si="1"/>
        <v>32</v>
      </c>
      <c r="C14427" s="39" t="str">
        <f>IFERROR(__xludf.DUMMYFUNCTION("IF(ISBETWEEN(B14427,60,69), ""Old"", IF(ISBETWEEN(B14427, 20, 29), ""Young"", ""Other""))"),"Other")</f>
        <v>Other</v>
      </c>
    </row>
    <row r="14428" hidden="1">
      <c r="A14428" s="40">
        <v>32690.0</v>
      </c>
      <c r="B14428" s="39">
        <f t="shared" si="1"/>
        <v>32</v>
      </c>
      <c r="C14428" s="39" t="str">
        <f>IFERROR(__xludf.DUMMYFUNCTION("IF(ISBETWEEN(B14428,60,69), ""Old"", IF(ISBETWEEN(B14428, 20, 29), ""Young"", ""Other""))"),"Other")</f>
        <v>Other</v>
      </c>
    </row>
    <row r="14429" hidden="1">
      <c r="A14429" s="40">
        <v>32691.0</v>
      </c>
      <c r="B14429" s="39">
        <f t="shared" si="1"/>
        <v>32</v>
      </c>
      <c r="C14429" s="39" t="str">
        <f>IFERROR(__xludf.DUMMYFUNCTION("IF(ISBETWEEN(B14429,60,69), ""Old"", IF(ISBETWEEN(B14429, 20, 29), ""Young"", ""Other""))"),"Other")</f>
        <v>Other</v>
      </c>
    </row>
    <row r="14430" hidden="1">
      <c r="A14430" s="40">
        <v>32692.0</v>
      </c>
      <c r="B14430" s="39">
        <f t="shared" si="1"/>
        <v>32</v>
      </c>
      <c r="C14430" s="39" t="str">
        <f>IFERROR(__xludf.DUMMYFUNCTION("IF(ISBETWEEN(B14430,60,69), ""Old"", IF(ISBETWEEN(B14430, 20, 29), ""Young"", ""Other""))"),"Other")</f>
        <v>Other</v>
      </c>
    </row>
    <row r="14431" hidden="1">
      <c r="A14431" s="40">
        <v>32693.0</v>
      </c>
      <c r="B14431" s="39">
        <f t="shared" si="1"/>
        <v>32</v>
      </c>
      <c r="C14431" s="39" t="str">
        <f>IFERROR(__xludf.DUMMYFUNCTION("IF(ISBETWEEN(B14431,60,69), ""Old"", IF(ISBETWEEN(B14431, 20, 29), ""Young"", ""Other""))"),"Other")</f>
        <v>Other</v>
      </c>
    </row>
    <row r="14432" hidden="1">
      <c r="A14432" s="40">
        <v>32694.0</v>
      </c>
      <c r="B14432" s="39">
        <f t="shared" si="1"/>
        <v>32</v>
      </c>
      <c r="C14432" s="39" t="str">
        <f>IFERROR(__xludf.DUMMYFUNCTION("IF(ISBETWEEN(B14432,60,69), ""Old"", IF(ISBETWEEN(B14432, 20, 29), ""Young"", ""Other""))"),"Other")</f>
        <v>Other</v>
      </c>
    </row>
    <row r="14433" hidden="1">
      <c r="A14433" s="40">
        <v>32695.0</v>
      </c>
      <c r="B14433" s="39">
        <f t="shared" si="1"/>
        <v>32</v>
      </c>
      <c r="C14433" s="39" t="str">
        <f>IFERROR(__xludf.DUMMYFUNCTION("IF(ISBETWEEN(B14433,60,69), ""Old"", IF(ISBETWEEN(B14433, 20, 29), ""Young"", ""Other""))"),"Other")</f>
        <v>Other</v>
      </c>
    </row>
    <row r="14434" hidden="1">
      <c r="A14434" s="40">
        <v>32696.0</v>
      </c>
      <c r="B14434" s="39">
        <f t="shared" si="1"/>
        <v>32</v>
      </c>
      <c r="C14434" s="39" t="str">
        <f>IFERROR(__xludf.DUMMYFUNCTION("IF(ISBETWEEN(B14434,60,69), ""Old"", IF(ISBETWEEN(B14434, 20, 29), ""Young"", ""Other""))"),"Other")</f>
        <v>Other</v>
      </c>
    </row>
    <row r="14435" hidden="1">
      <c r="A14435" s="40">
        <v>32697.0</v>
      </c>
      <c r="B14435" s="39">
        <f t="shared" si="1"/>
        <v>32</v>
      </c>
      <c r="C14435" s="39" t="str">
        <f>IFERROR(__xludf.DUMMYFUNCTION("IF(ISBETWEEN(B14435,60,69), ""Old"", IF(ISBETWEEN(B14435, 20, 29), ""Young"", ""Other""))"),"Other")</f>
        <v>Other</v>
      </c>
    </row>
    <row r="14436" hidden="1">
      <c r="A14436" s="40">
        <v>32698.0</v>
      </c>
      <c r="B14436" s="39">
        <f t="shared" si="1"/>
        <v>32</v>
      </c>
      <c r="C14436" s="39" t="str">
        <f>IFERROR(__xludf.DUMMYFUNCTION("IF(ISBETWEEN(B14436,60,69), ""Old"", IF(ISBETWEEN(B14436, 20, 29), ""Young"", ""Other""))"),"Other")</f>
        <v>Other</v>
      </c>
    </row>
    <row r="14437" hidden="1">
      <c r="A14437" s="40">
        <v>32699.0</v>
      </c>
      <c r="B14437" s="39">
        <f t="shared" si="1"/>
        <v>32</v>
      </c>
      <c r="C14437" s="39" t="str">
        <f>IFERROR(__xludf.DUMMYFUNCTION("IF(ISBETWEEN(B14437,60,69), ""Old"", IF(ISBETWEEN(B14437, 20, 29), ""Young"", ""Other""))"),"Other")</f>
        <v>Other</v>
      </c>
    </row>
    <row r="14438" hidden="1">
      <c r="A14438" s="40">
        <v>32700.0</v>
      </c>
      <c r="B14438" s="39">
        <f t="shared" si="1"/>
        <v>32</v>
      </c>
      <c r="C14438" s="39" t="str">
        <f>IFERROR(__xludf.DUMMYFUNCTION("IF(ISBETWEEN(B14438,60,69), ""Old"", IF(ISBETWEEN(B14438, 20, 29), ""Young"", ""Other""))"),"Other")</f>
        <v>Other</v>
      </c>
    </row>
    <row r="14439" hidden="1">
      <c r="A14439" s="40">
        <v>32701.0</v>
      </c>
      <c r="B14439" s="39">
        <f t="shared" si="1"/>
        <v>32</v>
      </c>
      <c r="C14439" s="39" t="str">
        <f>IFERROR(__xludf.DUMMYFUNCTION("IF(ISBETWEEN(B14439,60,69), ""Old"", IF(ISBETWEEN(B14439, 20, 29), ""Young"", ""Other""))"),"Other")</f>
        <v>Other</v>
      </c>
    </row>
    <row r="14440" hidden="1">
      <c r="A14440" s="40">
        <v>32702.0</v>
      </c>
      <c r="B14440" s="39">
        <f t="shared" si="1"/>
        <v>32</v>
      </c>
      <c r="C14440" s="39" t="str">
        <f>IFERROR(__xludf.DUMMYFUNCTION("IF(ISBETWEEN(B14440,60,69), ""Old"", IF(ISBETWEEN(B14440, 20, 29), ""Young"", ""Other""))"),"Other")</f>
        <v>Other</v>
      </c>
    </row>
    <row r="14441" hidden="1">
      <c r="A14441" s="40">
        <v>32703.0</v>
      </c>
      <c r="B14441" s="39">
        <f t="shared" si="1"/>
        <v>32</v>
      </c>
      <c r="C14441" s="39" t="str">
        <f>IFERROR(__xludf.DUMMYFUNCTION("IF(ISBETWEEN(B14441,60,69), ""Old"", IF(ISBETWEEN(B14441, 20, 29), ""Young"", ""Other""))"),"Other")</f>
        <v>Other</v>
      </c>
    </row>
    <row r="14442" hidden="1">
      <c r="A14442" s="40">
        <v>32704.0</v>
      </c>
      <c r="B14442" s="39">
        <f t="shared" si="1"/>
        <v>32</v>
      </c>
      <c r="C14442" s="39" t="str">
        <f>IFERROR(__xludf.DUMMYFUNCTION("IF(ISBETWEEN(B14442,60,69), ""Old"", IF(ISBETWEEN(B14442, 20, 29), ""Young"", ""Other""))"),"Other")</f>
        <v>Other</v>
      </c>
    </row>
    <row r="14443" hidden="1">
      <c r="A14443" s="40">
        <v>32705.0</v>
      </c>
      <c r="B14443" s="39">
        <f t="shared" si="1"/>
        <v>32</v>
      </c>
      <c r="C14443" s="39" t="str">
        <f>IFERROR(__xludf.DUMMYFUNCTION("IF(ISBETWEEN(B14443,60,69), ""Old"", IF(ISBETWEEN(B14443, 20, 29), ""Young"", ""Other""))"),"Other")</f>
        <v>Other</v>
      </c>
    </row>
    <row r="14444" hidden="1">
      <c r="A14444" s="40">
        <v>32706.0</v>
      </c>
      <c r="B14444" s="39">
        <f t="shared" si="1"/>
        <v>32</v>
      </c>
      <c r="C14444" s="39" t="str">
        <f>IFERROR(__xludf.DUMMYFUNCTION("IF(ISBETWEEN(B14444,60,69), ""Old"", IF(ISBETWEEN(B14444, 20, 29), ""Young"", ""Other""))"),"Other")</f>
        <v>Other</v>
      </c>
    </row>
    <row r="14445" hidden="1">
      <c r="A14445" s="40">
        <v>32707.0</v>
      </c>
      <c r="B14445" s="39">
        <f t="shared" si="1"/>
        <v>32</v>
      </c>
      <c r="C14445" s="39" t="str">
        <f>IFERROR(__xludf.DUMMYFUNCTION("IF(ISBETWEEN(B14445,60,69), ""Old"", IF(ISBETWEEN(B14445, 20, 29), ""Young"", ""Other""))"),"Other")</f>
        <v>Other</v>
      </c>
    </row>
    <row r="14446" hidden="1">
      <c r="A14446" s="40">
        <v>32708.0</v>
      </c>
      <c r="B14446" s="39">
        <f t="shared" si="1"/>
        <v>32</v>
      </c>
      <c r="C14446" s="39" t="str">
        <f>IFERROR(__xludf.DUMMYFUNCTION("IF(ISBETWEEN(B14446,60,69), ""Old"", IF(ISBETWEEN(B14446, 20, 29), ""Young"", ""Other""))"),"Other")</f>
        <v>Other</v>
      </c>
    </row>
    <row r="14447" hidden="1">
      <c r="A14447" s="40">
        <v>32709.0</v>
      </c>
      <c r="B14447" s="39">
        <f t="shared" si="1"/>
        <v>32</v>
      </c>
      <c r="C14447" s="39" t="str">
        <f>IFERROR(__xludf.DUMMYFUNCTION("IF(ISBETWEEN(B14447,60,69), ""Old"", IF(ISBETWEEN(B14447, 20, 29), ""Young"", ""Other""))"),"Other")</f>
        <v>Other</v>
      </c>
    </row>
    <row r="14448" hidden="1">
      <c r="A14448" s="40">
        <v>32710.0</v>
      </c>
      <c r="B14448" s="39">
        <f t="shared" si="1"/>
        <v>32</v>
      </c>
      <c r="C14448" s="39" t="str">
        <f>IFERROR(__xludf.DUMMYFUNCTION("IF(ISBETWEEN(B14448,60,69), ""Old"", IF(ISBETWEEN(B14448, 20, 29), ""Young"", ""Other""))"),"Other")</f>
        <v>Other</v>
      </c>
    </row>
    <row r="14449" hidden="1">
      <c r="A14449" s="40">
        <v>32711.0</v>
      </c>
      <c r="B14449" s="39">
        <f t="shared" si="1"/>
        <v>32</v>
      </c>
      <c r="C14449" s="39" t="str">
        <f>IFERROR(__xludf.DUMMYFUNCTION("IF(ISBETWEEN(B14449,60,69), ""Old"", IF(ISBETWEEN(B14449, 20, 29), ""Young"", ""Other""))"),"Other")</f>
        <v>Other</v>
      </c>
    </row>
    <row r="14450" hidden="1">
      <c r="A14450" s="40">
        <v>32712.0</v>
      </c>
      <c r="B14450" s="39">
        <f t="shared" si="1"/>
        <v>32</v>
      </c>
      <c r="C14450" s="39" t="str">
        <f>IFERROR(__xludf.DUMMYFUNCTION("IF(ISBETWEEN(B14450,60,69), ""Old"", IF(ISBETWEEN(B14450, 20, 29), ""Young"", ""Other""))"),"Other")</f>
        <v>Other</v>
      </c>
    </row>
    <row r="14451" hidden="1">
      <c r="A14451" s="40">
        <v>32713.0</v>
      </c>
      <c r="B14451" s="39">
        <f t="shared" si="1"/>
        <v>32</v>
      </c>
      <c r="C14451" s="39" t="str">
        <f>IFERROR(__xludf.DUMMYFUNCTION("IF(ISBETWEEN(B14451,60,69), ""Old"", IF(ISBETWEEN(B14451, 20, 29), ""Young"", ""Other""))"),"Other")</f>
        <v>Other</v>
      </c>
    </row>
    <row r="14452" hidden="1">
      <c r="A14452" s="40">
        <v>32714.0</v>
      </c>
      <c r="B14452" s="39">
        <f t="shared" si="1"/>
        <v>32</v>
      </c>
      <c r="C14452" s="39" t="str">
        <f>IFERROR(__xludf.DUMMYFUNCTION("IF(ISBETWEEN(B14452,60,69), ""Old"", IF(ISBETWEEN(B14452, 20, 29), ""Young"", ""Other""))"),"Other")</f>
        <v>Other</v>
      </c>
    </row>
    <row r="14453" hidden="1">
      <c r="A14453" s="40">
        <v>32715.0</v>
      </c>
      <c r="B14453" s="39">
        <f t="shared" si="1"/>
        <v>32</v>
      </c>
      <c r="C14453" s="39" t="str">
        <f>IFERROR(__xludf.DUMMYFUNCTION("IF(ISBETWEEN(B14453,60,69), ""Old"", IF(ISBETWEEN(B14453, 20, 29), ""Young"", ""Other""))"),"Other")</f>
        <v>Other</v>
      </c>
    </row>
    <row r="14454" hidden="1">
      <c r="A14454" s="40">
        <v>32716.0</v>
      </c>
      <c r="B14454" s="39">
        <f t="shared" si="1"/>
        <v>32</v>
      </c>
      <c r="C14454" s="39" t="str">
        <f>IFERROR(__xludf.DUMMYFUNCTION("IF(ISBETWEEN(B14454,60,69), ""Old"", IF(ISBETWEEN(B14454, 20, 29), ""Young"", ""Other""))"),"Other")</f>
        <v>Other</v>
      </c>
    </row>
    <row r="14455" hidden="1">
      <c r="A14455" s="40">
        <v>32717.0</v>
      </c>
      <c r="B14455" s="39">
        <f t="shared" si="1"/>
        <v>32</v>
      </c>
      <c r="C14455" s="39" t="str">
        <f>IFERROR(__xludf.DUMMYFUNCTION("IF(ISBETWEEN(B14455,60,69), ""Old"", IF(ISBETWEEN(B14455, 20, 29), ""Young"", ""Other""))"),"Other")</f>
        <v>Other</v>
      </c>
    </row>
    <row r="14456" hidden="1">
      <c r="A14456" s="40">
        <v>32718.0</v>
      </c>
      <c r="B14456" s="39">
        <f t="shared" si="1"/>
        <v>32</v>
      </c>
      <c r="C14456" s="39" t="str">
        <f>IFERROR(__xludf.DUMMYFUNCTION("IF(ISBETWEEN(B14456,60,69), ""Old"", IF(ISBETWEEN(B14456, 20, 29), ""Young"", ""Other""))"),"Other")</f>
        <v>Other</v>
      </c>
    </row>
    <row r="14457" hidden="1">
      <c r="A14457" s="40">
        <v>32719.0</v>
      </c>
      <c r="B14457" s="39">
        <f t="shared" si="1"/>
        <v>32</v>
      </c>
      <c r="C14457" s="39" t="str">
        <f>IFERROR(__xludf.DUMMYFUNCTION("IF(ISBETWEEN(B14457,60,69), ""Old"", IF(ISBETWEEN(B14457, 20, 29), ""Young"", ""Other""))"),"Other")</f>
        <v>Other</v>
      </c>
    </row>
    <row r="14458" hidden="1">
      <c r="A14458" s="40">
        <v>32720.0</v>
      </c>
      <c r="B14458" s="39">
        <f t="shared" si="1"/>
        <v>32</v>
      </c>
      <c r="C14458" s="39" t="str">
        <f>IFERROR(__xludf.DUMMYFUNCTION("IF(ISBETWEEN(B14458,60,69), ""Old"", IF(ISBETWEEN(B14458, 20, 29), ""Young"", ""Other""))"),"Other")</f>
        <v>Other</v>
      </c>
    </row>
    <row r="14459" hidden="1">
      <c r="A14459" s="40">
        <v>32721.0</v>
      </c>
      <c r="B14459" s="39">
        <f t="shared" si="1"/>
        <v>32</v>
      </c>
      <c r="C14459" s="39" t="str">
        <f>IFERROR(__xludf.DUMMYFUNCTION("IF(ISBETWEEN(B14459,60,69), ""Old"", IF(ISBETWEEN(B14459, 20, 29), ""Young"", ""Other""))"),"Other")</f>
        <v>Other</v>
      </c>
    </row>
    <row r="14460" hidden="1">
      <c r="A14460" s="40">
        <v>32722.0</v>
      </c>
      <c r="B14460" s="39">
        <f t="shared" si="1"/>
        <v>32</v>
      </c>
      <c r="C14460" s="39" t="str">
        <f>IFERROR(__xludf.DUMMYFUNCTION("IF(ISBETWEEN(B14460,60,69), ""Old"", IF(ISBETWEEN(B14460, 20, 29), ""Young"", ""Other""))"),"Other")</f>
        <v>Other</v>
      </c>
    </row>
    <row r="14461" hidden="1">
      <c r="A14461" s="40">
        <v>32723.0</v>
      </c>
      <c r="B14461" s="39">
        <f t="shared" si="1"/>
        <v>32</v>
      </c>
      <c r="C14461" s="39" t="str">
        <f>IFERROR(__xludf.DUMMYFUNCTION("IF(ISBETWEEN(B14461,60,69), ""Old"", IF(ISBETWEEN(B14461, 20, 29), ""Young"", ""Other""))"),"Other")</f>
        <v>Other</v>
      </c>
    </row>
    <row r="14462" hidden="1">
      <c r="A14462" s="40">
        <v>32724.0</v>
      </c>
      <c r="B14462" s="39">
        <f t="shared" si="1"/>
        <v>32</v>
      </c>
      <c r="C14462" s="39" t="str">
        <f>IFERROR(__xludf.DUMMYFUNCTION("IF(ISBETWEEN(B14462,60,69), ""Old"", IF(ISBETWEEN(B14462, 20, 29), ""Young"", ""Other""))"),"Other")</f>
        <v>Other</v>
      </c>
    </row>
    <row r="14463" hidden="1">
      <c r="A14463" s="40">
        <v>32725.0</v>
      </c>
      <c r="B14463" s="39">
        <f t="shared" si="1"/>
        <v>32</v>
      </c>
      <c r="C14463" s="39" t="str">
        <f>IFERROR(__xludf.DUMMYFUNCTION("IF(ISBETWEEN(B14463,60,69), ""Old"", IF(ISBETWEEN(B14463, 20, 29), ""Young"", ""Other""))"),"Other")</f>
        <v>Other</v>
      </c>
    </row>
    <row r="14464" hidden="1">
      <c r="A14464" s="40">
        <v>32726.0</v>
      </c>
      <c r="B14464" s="39">
        <f t="shared" si="1"/>
        <v>32</v>
      </c>
      <c r="C14464" s="39" t="str">
        <f>IFERROR(__xludf.DUMMYFUNCTION("IF(ISBETWEEN(B14464,60,69), ""Old"", IF(ISBETWEEN(B14464, 20, 29), ""Young"", ""Other""))"),"Other")</f>
        <v>Other</v>
      </c>
    </row>
    <row r="14465" hidden="1">
      <c r="A14465" s="40">
        <v>32727.0</v>
      </c>
      <c r="B14465" s="39">
        <f t="shared" si="1"/>
        <v>32</v>
      </c>
      <c r="C14465" s="39" t="str">
        <f>IFERROR(__xludf.DUMMYFUNCTION("IF(ISBETWEEN(B14465,60,69), ""Old"", IF(ISBETWEEN(B14465, 20, 29), ""Young"", ""Other""))"),"Other")</f>
        <v>Other</v>
      </c>
    </row>
    <row r="14466" hidden="1">
      <c r="A14466" s="40">
        <v>32728.0</v>
      </c>
      <c r="B14466" s="39">
        <f t="shared" si="1"/>
        <v>32</v>
      </c>
      <c r="C14466" s="39" t="str">
        <f>IFERROR(__xludf.DUMMYFUNCTION("IF(ISBETWEEN(B14466,60,69), ""Old"", IF(ISBETWEEN(B14466, 20, 29), ""Young"", ""Other""))"),"Other")</f>
        <v>Other</v>
      </c>
    </row>
    <row r="14467" hidden="1">
      <c r="A14467" s="40">
        <v>32729.0</v>
      </c>
      <c r="B14467" s="39">
        <f t="shared" si="1"/>
        <v>32</v>
      </c>
      <c r="C14467" s="39" t="str">
        <f>IFERROR(__xludf.DUMMYFUNCTION("IF(ISBETWEEN(B14467,60,69), ""Old"", IF(ISBETWEEN(B14467, 20, 29), ""Young"", ""Other""))"),"Other")</f>
        <v>Other</v>
      </c>
    </row>
    <row r="14468" hidden="1">
      <c r="A14468" s="40">
        <v>32730.0</v>
      </c>
      <c r="B14468" s="39">
        <f t="shared" si="1"/>
        <v>32</v>
      </c>
      <c r="C14468" s="39" t="str">
        <f>IFERROR(__xludf.DUMMYFUNCTION("IF(ISBETWEEN(B14468,60,69), ""Old"", IF(ISBETWEEN(B14468, 20, 29), ""Young"", ""Other""))"),"Other")</f>
        <v>Other</v>
      </c>
    </row>
    <row r="14469" hidden="1">
      <c r="A14469" s="40">
        <v>32731.0</v>
      </c>
      <c r="B14469" s="39">
        <f t="shared" si="1"/>
        <v>32</v>
      </c>
      <c r="C14469" s="39" t="str">
        <f>IFERROR(__xludf.DUMMYFUNCTION("IF(ISBETWEEN(B14469,60,69), ""Old"", IF(ISBETWEEN(B14469, 20, 29), ""Young"", ""Other""))"),"Other")</f>
        <v>Other</v>
      </c>
    </row>
    <row r="14470" hidden="1">
      <c r="A14470" s="40">
        <v>32732.0</v>
      </c>
      <c r="B14470" s="39">
        <f t="shared" si="1"/>
        <v>32</v>
      </c>
      <c r="C14470" s="39" t="str">
        <f>IFERROR(__xludf.DUMMYFUNCTION("IF(ISBETWEEN(B14470,60,69), ""Old"", IF(ISBETWEEN(B14470, 20, 29), ""Young"", ""Other""))"),"Other")</f>
        <v>Other</v>
      </c>
    </row>
    <row r="14471" hidden="1">
      <c r="A14471" s="40">
        <v>32733.0</v>
      </c>
      <c r="B14471" s="39">
        <f t="shared" si="1"/>
        <v>32</v>
      </c>
      <c r="C14471" s="39" t="str">
        <f>IFERROR(__xludf.DUMMYFUNCTION("IF(ISBETWEEN(B14471,60,69), ""Old"", IF(ISBETWEEN(B14471, 20, 29), ""Young"", ""Other""))"),"Other")</f>
        <v>Other</v>
      </c>
    </row>
    <row r="14472" hidden="1">
      <c r="A14472" s="40">
        <v>32734.0</v>
      </c>
      <c r="B14472" s="39">
        <f t="shared" si="1"/>
        <v>32</v>
      </c>
      <c r="C14472" s="39" t="str">
        <f>IFERROR(__xludf.DUMMYFUNCTION("IF(ISBETWEEN(B14472,60,69), ""Old"", IF(ISBETWEEN(B14472, 20, 29), ""Young"", ""Other""))"),"Other")</f>
        <v>Other</v>
      </c>
    </row>
    <row r="14473" hidden="1">
      <c r="A14473" s="40">
        <v>32735.0</v>
      </c>
      <c r="B14473" s="39">
        <f t="shared" si="1"/>
        <v>32</v>
      </c>
      <c r="C14473" s="39" t="str">
        <f>IFERROR(__xludf.DUMMYFUNCTION("IF(ISBETWEEN(B14473,60,69), ""Old"", IF(ISBETWEEN(B14473, 20, 29), ""Young"", ""Other""))"),"Other")</f>
        <v>Other</v>
      </c>
    </row>
    <row r="14474" hidden="1">
      <c r="A14474" s="40">
        <v>32736.0</v>
      </c>
      <c r="B14474" s="39">
        <f t="shared" si="1"/>
        <v>32</v>
      </c>
      <c r="C14474" s="39" t="str">
        <f>IFERROR(__xludf.DUMMYFUNCTION("IF(ISBETWEEN(B14474,60,69), ""Old"", IF(ISBETWEEN(B14474, 20, 29), ""Young"", ""Other""))"),"Other")</f>
        <v>Other</v>
      </c>
    </row>
    <row r="14475" hidden="1">
      <c r="A14475" s="40">
        <v>32737.0</v>
      </c>
      <c r="B14475" s="39">
        <f t="shared" si="1"/>
        <v>32</v>
      </c>
      <c r="C14475" s="39" t="str">
        <f>IFERROR(__xludf.DUMMYFUNCTION("IF(ISBETWEEN(B14475,60,69), ""Old"", IF(ISBETWEEN(B14475, 20, 29), ""Young"", ""Other""))"),"Other")</f>
        <v>Other</v>
      </c>
    </row>
    <row r="14476" hidden="1">
      <c r="A14476" s="40">
        <v>32738.0</v>
      </c>
      <c r="B14476" s="39">
        <f t="shared" si="1"/>
        <v>32</v>
      </c>
      <c r="C14476" s="39" t="str">
        <f>IFERROR(__xludf.DUMMYFUNCTION("IF(ISBETWEEN(B14476,60,69), ""Old"", IF(ISBETWEEN(B14476, 20, 29), ""Young"", ""Other""))"),"Other")</f>
        <v>Other</v>
      </c>
    </row>
    <row r="14477" hidden="1">
      <c r="A14477" s="40">
        <v>32739.0</v>
      </c>
      <c r="B14477" s="39">
        <f t="shared" si="1"/>
        <v>32</v>
      </c>
      <c r="C14477" s="39" t="str">
        <f>IFERROR(__xludf.DUMMYFUNCTION("IF(ISBETWEEN(B14477,60,69), ""Old"", IF(ISBETWEEN(B14477, 20, 29), ""Young"", ""Other""))"),"Other")</f>
        <v>Other</v>
      </c>
    </row>
    <row r="14478" hidden="1">
      <c r="A14478" s="40">
        <v>32740.0</v>
      </c>
      <c r="B14478" s="39">
        <f t="shared" si="1"/>
        <v>32</v>
      </c>
      <c r="C14478" s="39" t="str">
        <f>IFERROR(__xludf.DUMMYFUNCTION("IF(ISBETWEEN(B14478,60,69), ""Old"", IF(ISBETWEEN(B14478, 20, 29), ""Young"", ""Other""))"),"Other")</f>
        <v>Other</v>
      </c>
    </row>
    <row r="14479" hidden="1">
      <c r="A14479" s="40">
        <v>32741.0</v>
      </c>
      <c r="B14479" s="39">
        <f t="shared" si="1"/>
        <v>32</v>
      </c>
      <c r="C14479" s="39" t="str">
        <f>IFERROR(__xludf.DUMMYFUNCTION("IF(ISBETWEEN(B14479,60,69), ""Old"", IF(ISBETWEEN(B14479, 20, 29), ""Young"", ""Other""))"),"Other")</f>
        <v>Other</v>
      </c>
    </row>
    <row r="14480" hidden="1">
      <c r="A14480" s="40">
        <v>32742.0</v>
      </c>
      <c r="B14480" s="39">
        <f t="shared" si="1"/>
        <v>32</v>
      </c>
      <c r="C14480" s="39" t="str">
        <f>IFERROR(__xludf.DUMMYFUNCTION("IF(ISBETWEEN(B14480,60,69), ""Old"", IF(ISBETWEEN(B14480, 20, 29), ""Young"", ""Other""))"),"Other")</f>
        <v>Other</v>
      </c>
    </row>
    <row r="14481" hidden="1">
      <c r="A14481" s="40">
        <v>32743.0</v>
      </c>
      <c r="B14481" s="39">
        <f t="shared" si="1"/>
        <v>32</v>
      </c>
      <c r="C14481" s="39" t="str">
        <f>IFERROR(__xludf.DUMMYFUNCTION("IF(ISBETWEEN(B14481,60,69), ""Old"", IF(ISBETWEEN(B14481, 20, 29), ""Young"", ""Other""))"),"Other")</f>
        <v>Other</v>
      </c>
    </row>
    <row r="14482" hidden="1">
      <c r="A14482" s="40">
        <v>32744.0</v>
      </c>
      <c r="B14482" s="39">
        <f t="shared" si="1"/>
        <v>32</v>
      </c>
      <c r="C14482" s="39" t="str">
        <f>IFERROR(__xludf.DUMMYFUNCTION("IF(ISBETWEEN(B14482,60,69), ""Old"", IF(ISBETWEEN(B14482, 20, 29), ""Young"", ""Other""))"),"Other")</f>
        <v>Other</v>
      </c>
    </row>
    <row r="14483" hidden="1">
      <c r="A14483" s="40">
        <v>32745.0</v>
      </c>
      <c r="B14483" s="39">
        <f t="shared" si="1"/>
        <v>32</v>
      </c>
      <c r="C14483" s="39" t="str">
        <f>IFERROR(__xludf.DUMMYFUNCTION("IF(ISBETWEEN(B14483,60,69), ""Old"", IF(ISBETWEEN(B14483, 20, 29), ""Young"", ""Other""))"),"Other")</f>
        <v>Other</v>
      </c>
    </row>
    <row r="14484" hidden="1">
      <c r="A14484" s="40">
        <v>32746.0</v>
      </c>
      <c r="B14484" s="39">
        <f t="shared" si="1"/>
        <v>32</v>
      </c>
      <c r="C14484" s="39" t="str">
        <f>IFERROR(__xludf.DUMMYFUNCTION("IF(ISBETWEEN(B14484,60,69), ""Old"", IF(ISBETWEEN(B14484, 20, 29), ""Young"", ""Other""))"),"Other")</f>
        <v>Other</v>
      </c>
    </row>
    <row r="14485" hidden="1">
      <c r="A14485" s="40">
        <v>32747.0</v>
      </c>
      <c r="B14485" s="39">
        <f t="shared" si="1"/>
        <v>32</v>
      </c>
      <c r="C14485" s="39" t="str">
        <f>IFERROR(__xludf.DUMMYFUNCTION("IF(ISBETWEEN(B14485,60,69), ""Old"", IF(ISBETWEEN(B14485, 20, 29), ""Young"", ""Other""))"),"Other")</f>
        <v>Other</v>
      </c>
    </row>
    <row r="14486" hidden="1">
      <c r="A14486" s="40">
        <v>32748.0</v>
      </c>
      <c r="B14486" s="39">
        <f t="shared" si="1"/>
        <v>32</v>
      </c>
      <c r="C14486" s="39" t="str">
        <f>IFERROR(__xludf.DUMMYFUNCTION("IF(ISBETWEEN(B14486,60,69), ""Old"", IF(ISBETWEEN(B14486, 20, 29), ""Young"", ""Other""))"),"Other")</f>
        <v>Other</v>
      </c>
    </row>
    <row r="14487" hidden="1">
      <c r="A14487" s="40">
        <v>32749.0</v>
      </c>
      <c r="B14487" s="39">
        <f t="shared" si="1"/>
        <v>32</v>
      </c>
      <c r="C14487" s="39" t="str">
        <f>IFERROR(__xludf.DUMMYFUNCTION("IF(ISBETWEEN(B14487,60,69), ""Old"", IF(ISBETWEEN(B14487, 20, 29), ""Young"", ""Other""))"),"Other")</f>
        <v>Other</v>
      </c>
    </row>
    <row r="14488" hidden="1">
      <c r="A14488" s="40">
        <v>32750.0</v>
      </c>
      <c r="B14488" s="39">
        <f t="shared" si="1"/>
        <v>32</v>
      </c>
      <c r="C14488" s="39" t="str">
        <f>IFERROR(__xludf.DUMMYFUNCTION("IF(ISBETWEEN(B14488,60,69), ""Old"", IF(ISBETWEEN(B14488, 20, 29), ""Young"", ""Other""))"),"Other")</f>
        <v>Other</v>
      </c>
    </row>
    <row r="14489" hidden="1">
      <c r="A14489" s="40">
        <v>32751.0</v>
      </c>
      <c r="B14489" s="39">
        <f t="shared" si="1"/>
        <v>32</v>
      </c>
      <c r="C14489" s="39" t="str">
        <f>IFERROR(__xludf.DUMMYFUNCTION("IF(ISBETWEEN(B14489,60,69), ""Old"", IF(ISBETWEEN(B14489, 20, 29), ""Young"", ""Other""))"),"Other")</f>
        <v>Other</v>
      </c>
    </row>
    <row r="14490" hidden="1">
      <c r="A14490" s="40">
        <v>32752.0</v>
      </c>
      <c r="B14490" s="39">
        <f t="shared" si="1"/>
        <v>32</v>
      </c>
      <c r="C14490" s="39" t="str">
        <f>IFERROR(__xludf.DUMMYFUNCTION("IF(ISBETWEEN(B14490,60,69), ""Old"", IF(ISBETWEEN(B14490, 20, 29), ""Young"", ""Other""))"),"Other")</f>
        <v>Other</v>
      </c>
    </row>
    <row r="14491" hidden="1">
      <c r="A14491" s="40">
        <v>32753.0</v>
      </c>
      <c r="B14491" s="39">
        <f t="shared" si="1"/>
        <v>32</v>
      </c>
      <c r="C14491" s="39" t="str">
        <f>IFERROR(__xludf.DUMMYFUNCTION("IF(ISBETWEEN(B14491,60,69), ""Old"", IF(ISBETWEEN(B14491, 20, 29), ""Young"", ""Other""))"),"Other")</f>
        <v>Other</v>
      </c>
    </row>
    <row r="14492" hidden="1">
      <c r="A14492" s="40">
        <v>32754.0</v>
      </c>
      <c r="B14492" s="39">
        <f t="shared" si="1"/>
        <v>32</v>
      </c>
      <c r="C14492" s="39" t="str">
        <f>IFERROR(__xludf.DUMMYFUNCTION("IF(ISBETWEEN(B14492,60,69), ""Old"", IF(ISBETWEEN(B14492, 20, 29), ""Young"", ""Other""))"),"Other")</f>
        <v>Other</v>
      </c>
    </row>
    <row r="14493" hidden="1">
      <c r="A14493" s="40">
        <v>32755.0</v>
      </c>
      <c r="B14493" s="39">
        <f t="shared" si="1"/>
        <v>32</v>
      </c>
      <c r="C14493" s="39" t="str">
        <f>IFERROR(__xludf.DUMMYFUNCTION("IF(ISBETWEEN(B14493,60,69), ""Old"", IF(ISBETWEEN(B14493, 20, 29), ""Young"", ""Other""))"),"Other")</f>
        <v>Other</v>
      </c>
    </row>
    <row r="14494" hidden="1">
      <c r="A14494" s="40">
        <v>32756.0</v>
      </c>
      <c r="B14494" s="39">
        <f t="shared" si="1"/>
        <v>32</v>
      </c>
      <c r="C14494" s="39" t="str">
        <f>IFERROR(__xludf.DUMMYFUNCTION("IF(ISBETWEEN(B14494,60,69), ""Old"", IF(ISBETWEEN(B14494, 20, 29), ""Young"", ""Other""))"),"Other")</f>
        <v>Other</v>
      </c>
    </row>
    <row r="14495" hidden="1">
      <c r="A14495" s="40">
        <v>32757.0</v>
      </c>
      <c r="B14495" s="39">
        <f t="shared" si="1"/>
        <v>32</v>
      </c>
      <c r="C14495" s="39" t="str">
        <f>IFERROR(__xludf.DUMMYFUNCTION("IF(ISBETWEEN(B14495,60,69), ""Old"", IF(ISBETWEEN(B14495, 20, 29), ""Young"", ""Other""))"),"Other")</f>
        <v>Other</v>
      </c>
    </row>
    <row r="14496" hidden="1">
      <c r="A14496" s="40">
        <v>32758.0</v>
      </c>
      <c r="B14496" s="39">
        <f t="shared" si="1"/>
        <v>32</v>
      </c>
      <c r="C14496" s="39" t="str">
        <f>IFERROR(__xludf.DUMMYFUNCTION("IF(ISBETWEEN(B14496,60,69), ""Old"", IF(ISBETWEEN(B14496, 20, 29), ""Young"", ""Other""))"),"Other")</f>
        <v>Other</v>
      </c>
    </row>
    <row r="14497" hidden="1">
      <c r="A14497" s="40">
        <v>32759.0</v>
      </c>
      <c r="B14497" s="39">
        <f t="shared" si="1"/>
        <v>32</v>
      </c>
      <c r="C14497" s="39" t="str">
        <f>IFERROR(__xludf.DUMMYFUNCTION("IF(ISBETWEEN(B14497,60,69), ""Old"", IF(ISBETWEEN(B14497, 20, 29), ""Young"", ""Other""))"),"Other")</f>
        <v>Other</v>
      </c>
    </row>
    <row r="14498" hidden="1">
      <c r="A14498" s="40">
        <v>32760.0</v>
      </c>
      <c r="B14498" s="39">
        <f t="shared" si="1"/>
        <v>32</v>
      </c>
      <c r="C14498" s="39" t="str">
        <f>IFERROR(__xludf.DUMMYFUNCTION("IF(ISBETWEEN(B14498,60,69), ""Old"", IF(ISBETWEEN(B14498, 20, 29), ""Young"", ""Other""))"),"Other")</f>
        <v>Other</v>
      </c>
    </row>
    <row r="14499" hidden="1">
      <c r="A14499" s="40">
        <v>32761.0</v>
      </c>
      <c r="B14499" s="39">
        <f t="shared" si="1"/>
        <v>32</v>
      </c>
      <c r="C14499" s="39" t="str">
        <f>IFERROR(__xludf.DUMMYFUNCTION("IF(ISBETWEEN(B14499,60,69), ""Old"", IF(ISBETWEEN(B14499, 20, 29), ""Young"", ""Other""))"),"Other")</f>
        <v>Other</v>
      </c>
    </row>
    <row r="14500" hidden="1">
      <c r="A14500" s="40">
        <v>32762.0</v>
      </c>
      <c r="B14500" s="39">
        <f t="shared" si="1"/>
        <v>32</v>
      </c>
      <c r="C14500" s="39" t="str">
        <f>IFERROR(__xludf.DUMMYFUNCTION("IF(ISBETWEEN(B14500,60,69), ""Old"", IF(ISBETWEEN(B14500, 20, 29), ""Young"", ""Other""))"),"Other")</f>
        <v>Other</v>
      </c>
    </row>
    <row r="14501" hidden="1">
      <c r="A14501" s="40">
        <v>32763.0</v>
      </c>
      <c r="B14501" s="39">
        <f t="shared" si="1"/>
        <v>32</v>
      </c>
      <c r="C14501" s="39" t="str">
        <f>IFERROR(__xludf.DUMMYFUNCTION("IF(ISBETWEEN(B14501,60,69), ""Old"", IF(ISBETWEEN(B14501, 20, 29), ""Young"", ""Other""))"),"Other")</f>
        <v>Other</v>
      </c>
    </row>
    <row r="14502" hidden="1">
      <c r="A14502" s="40">
        <v>32764.0</v>
      </c>
      <c r="B14502" s="39">
        <f t="shared" si="1"/>
        <v>32</v>
      </c>
      <c r="C14502" s="39" t="str">
        <f>IFERROR(__xludf.DUMMYFUNCTION("IF(ISBETWEEN(B14502,60,69), ""Old"", IF(ISBETWEEN(B14502, 20, 29), ""Young"", ""Other""))"),"Other")</f>
        <v>Other</v>
      </c>
    </row>
    <row r="14503" hidden="1">
      <c r="A14503" s="40">
        <v>32765.0</v>
      </c>
      <c r="B14503" s="39">
        <f t="shared" si="1"/>
        <v>32</v>
      </c>
      <c r="C14503" s="39" t="str">
        <f>IFERROR(__xludf.DUMMYFUNCTION("IF(ISBETWEEN(B14503,60,69), ""Old"", IF(ISBETWEEN(B14503, 20, 29), ""Young"", ""Other""))"),"Other")</f>
        <v>Other</v>
      </c>
    </row>
    <row r="14504" hidden="1">
      <c r="A14504" s="40">
        <v>32766.0</v>
      </c>
      <c r="B14504" s="39">
        <f t="shared" si="1"/>
        <v>32</v>
      </c>
      <c r="C14504" s="39" t="str">
        <f>IFERROR(__xludf.DUMMYFUNCTION("IF(ISBETWEEN(B14504,60,69), ""Old"", IF(ISBETWEEN(B14504, 20, 29), ""Young"", ""Other""))"),"Other")</f>
        <v>Other</v>
      </c>
    </row>
    <row r="14505" hidden="1">
      <c r="A14505" s="40">
        <v>32767.0</v>
      </c>
      <c r="B14505" s="39">
        <f t="shared" si="1"/>
        <v>32</v>
      </c>
      <c r="C14505" s="39" t="str">
        <f>IFERROR(__xludf.DUMMYFUNCTION("IF(ISBETWEEN(B14505,60,69), ""Old"", IF(ISBETWEEN(B14505, 20, 29), ""Young"", ""Other""))"),"Other")</f>
        <v>Other</v>
      </c>
    </row>
    <row r="14506" hidden="1">
      <c r="A14506" s="40">
        <v>32768.0</v>
      </c>
      <c r="B14506" s="39">
        <f t="shared" si="1"/>
        <v>32</v>
      </c>
      <c r="C14506" s="39" t="str">
        <f>IFERROR(__xludf.DUMMYFUNCTION("IF(ISBETWEEN(B14506,60,69), ""Old"", IF(ISBETWEEN(B14506, 20, 29), ""Young"", ""Other""))"),"Other")</f>
        <v>Other</v>
      </c>
    </row>
    <row r="14507" hidden="1">
      <c r="A14507" s="40">
        <v>32769.0</v>
      </c>
      <c r="B14507" s="39">
        <f t="shared" si="1"/>
        <v>32</v>
      </c>
      <c r="C14507" s="39" t="str">
        <f>IFERROR(__xludf.DUMMYFUNCTION("IF(ISBETWEEN(B14507,60,69), ""Old"", IF(ISBETWEEN(B14507, 20, 29), ""Young"", ""Other""))"),"Other")</f>
        <v>Other</v>
      </c>
    </row>
    <row r="14508" hidden="1">
      <c r="A14508" s="40">
        <v>32770.0</v>
      </c>
      <c r="B14508" s="39">
        <f t="shared" si="1"/>
        <v>32</v>
      </c>
      <c r="C14508" s="39" t="str">
        <f>IFERROR(__xludf.DUMMYFUNCTION("IF(ISBETWEEN(B14508,60,69), ""Old"", IF(ISBETWEEN(B14508, 20, 29), ""Young"", ""Other""))"),"Other")</f>
        <v>Other</v>
      </c>
    </row>
    <row r="14509" hidden="1">
      <c r="A14509" s="40">
        <v>32771.0</v>
      </c>
      <c r="B14509" s="39">
        <f t="shared" si="1"/>
        <v>32</v>
      </c>
      <c r="C14509" s="39" t="str">
        <f>IFERROR(__xludf.DUMMYFUNCTION("IF(ISBETWEEN(B14509,60,69), ""Old"", IF(ISBETWEEN(B14509, 20, 29), ""Young"", ""Other""))"),"Other")</f>
        <v>Other</v>
      </c>
    </row>
    <row r="14510" hidden="1">
      <c r="A14510" s="40">
        <v>32772.0</v>
      </c>
      <c r="B14510" s="39">
        <f t="shared" si="1"/>
        <v>32</v>
      </c>
      <c r="C14510" s="39" t="str">
        <f>IFERROR(__xludf.DUMMYFUNCTION("IF(ISBETWEEN(B14510,60,69), ""Old"", IF(ISBETWEEN(B14510, 20, 29), ""Young"", ""Other""))"),"Other")</f>
        <v>Other</v>
      </c>
    </row>
    <row r="14511" hidden="1">
      <c r="A14511" s="40">
        <v>32773.0</v>
      </c>
      <c r="B14511" s="39">
        <f t="shared" si="1"/>
        <v>32</v>
      </c>
      <c r="C14511" s="39" t="str">
        <f>IFERROR(__xludf.DUMMYFUNCTION("IF(ISBETWEEN(B14511,60,69), ""Old"", IF(ISBETWEEN(B14511, 20, 29), ""Young"", ""Other""))"),"Other")</f>
        <v>Other</v>
      </c>
    </row>
    <row r="14512" hidden="1">
      <c r="A14512" s="40">
        <v>32774.0</v>
      </c>
      <c r="B14512" s="39">
        <f t="shared" si="1"/>
        <v>32</v>
      </c>
      <c r="C14512" s="39" t="str">
        <f>IFERROR(__xludf.DUMMYFUNCTION("IF(ISBETWEEN(B14512,60,69), ""Old"", IF(ISBETWEEN(B14512, 20, 29), ""Young"", ""Other""))"),"Other")</f>
        <v>Other</v>
      </c>
    </row>
    <row r="14513" hidden="1">
      <c r="A14513" s="40">
        <v>32775.0</v>
      </c>
      <c r="B14513" s="39">
        <f t="shared" si="1"/>
        <v>32</v>
      </c>
      <c r="C14513" s="39" t="str">
        <f>IFERROR(__xludf.DUMMYFUNCTION("IF(ISBETWEEN(B14513,60,69), ""Old"", IF(ISBETWEEN(B14513, 20, 29), ""Young"", ""Other""))"),"Other")</f>
        <v>Other</v>
      </c>
    </row>
    <row r="14514" hidden="1">
      <c r="A14514" s="40">
        <v>32776.0</v>
      </c>
      <c r="B14514" s="39">
        <f t="shared" si="1"/>
        <v>32</v>
      </c>
      <c r="C14514" s="39" t="str">
        <f>IFERROR(__xludf.DUMMYFUNCTION("IF(ISBETWEEN(B14514,60,69), ""Old"", IF(ISBETWEEN(B14514, 20, 29), ""Young"", ""Other""))"),"Other")</f>
        <v>Other</v>
      </c>
    </row>
    <row r="14515" hidden="1">
      <c r="A14515" s="40">
        <v>32777.0</v>
      </c>
      <c r="B14515" s="39">
        <f t="shared" si="1"/>
        <v>32</v>
      </c>
      <c r="C14515" s="39" t="str">
        <f>IFERROR(__xludf.DUMMYFUNCTION("IF(ISBETWEEN(B14515,60,69), ""Old"", IF(ISBETWEEN(B14515, 20, 29), ""Young"", ""Other""))"),"Other")</f>
        <v>Other</v>
      </c>
    </row>
    <row r="14516" hidden="1">
      <c r="A14516" s="40">
        <v>32778.0</v>
      </c>
      <c r="B14516" s="39">
        <f t="shared" si="1"/>
        <v>32</v>
      </c>
      <c r="C14516" s="39" t="str">
        <f>IFERROR(__xludf.DUMMYFUNCTION("IF(ISBETWEEN(B14516,60,69), ""Old"", IF(ISBETWEEN(B14516, 20, 29), ""Young"", ""Other""))"),"Other")</f>
        <v>Other</v>
      </c>
    </row>
    <row r="14517" hidden="1">
      <c r="A14517" s="40">
        <v>32779.0</v>
      </c>
      <c r="B14517" s="39">
        <f t="shared" si="1"/>
        <v>32</v>
      </c>
      <c r="C14517" s="39" t="str">
        <f>IFERROR(__xludf.DUMMYFUNCTION("IF(ISBETWEEN(B14517,60,69), ""Old"", IF(ISBETWEEN(B14517, 20, 29), ""Young"", ""Other""))"),"Other")</f>
        <v>Other</v>
      </c>
    </row>
    <row r="14518" hidden="1">
      <c r="A14518" s="40">
        <v>32780.0</v>
      </c>
      <c r="B14518" s="39">
        <f t="shared" si="1"/>
        <v>32</v>
      </c>
      <c r="C14518" s="39" t="str">
        <f>IFERROR(__xludf.DUMMYFUNCTION("IF(ISBETWEEN(B14518,60,69), ""Old"", IF(ISBETWEEN(B14518, 20, 29), ""Young"", ""Other""))"),"Other")</f>
        <v>Other</v>
      </c>
    </row>
    <row r="14519" hidden="1">
      <c r="A14519" s="40">
        <v>32781.0</v>
      </c>
      <c r="B14519" s="39">
        <f t="shared" si="1"/>
        <v>32</v>
      </c>
      <c r="C14519" s="39" t="str">
        <f>IFERROR(__xludf.DUMMYFUNCTION("IF(ISBETWEEN(B14519,60,69), ""Old"", IF(ISBETWEEN(B14519, 20, 29), ""Young"", ""Other""))"),"Other")</f>
        <v>Other</v>
      </c>
    </row>
    <row r="14520" hidden="1">
      <c r="A14520" s="40">
        <v>32782.0</v>
      </c>
      <c r="B14520" s="39">
        <f t="shared" si="1"/>
        <v>32</v>
      </c>
      <c r="C14520" s="39" t="str">
        <f>IFERROR(__xludf.DUMMYFUNCTION("IF(ISBETWEEN(B14520,60,69), ""Old"", IF(ISBETWEEN(B14520, 20, 29), ""Young"", ""Other""))"),"Other")</f>
        <v>Other</v>
      </c>
    </row>
    <row r="14521" hidden="1">
      <c r="A14521" s="40">
        <v>32783.0</v>
      </c>
      <c r="B14521" s="39">
        <f t="shared" si="1"/>
        <v>32</v>
      </c>
      <c r="C14521" s="39" t="str">
        <f>IFERROR(__xludf.DUMMYFUNCTION("IF(ISBETWEEN(B14521,60,69), ""Old"", IF(ISBETWEEN(B14521, 20, 29), ""Young"", ""Other""))"),"Other")</f>
        <v>Other</v>
      </c>
    </row>
    <row r="14522" hidden="1">
      <c r="A14522" s="40">
        <v>32784.0</v>
      </c>
      <c r="B14522" s="39">
        <f t="shared" si="1"/>
        <v>32</v>
      </c>
      <c r="C14522" s="39" t="str">
        <f>IFERROR(__xludf.DUMMYFUNCTION("IF(ISBETWEEN(B14522,60,69), ""Old"", IF(ISBETWEEN(B14522, 20, 29), ""Young"", ""Other""))"),"Other")</f>
        <v>Other</v>
      </c>
    </row>
    <row r="14523" hidden="1">
      <c r="A14523" s="40">
        <v>32785.0</v>
      </c>
      <c r="B14523" s="39">
        <f t="shared" si="1"/>
        <v>32</v>
      </c>
      <c r="C14523" s="39" t="str">
        <f>IFERROR(__xludf.DUMMYFUNCTION("IF(ISBETWEEN(B14523,60,69), ""Old"", IF(ISBETWEEN(B14523, 20, 29), ""Young"", ""Other""))"),"Other")</f>
        <v>Other</v>
      </c>
    </row>
    <row r="14524" hidden="1">
      <c r="A14524" s="40">
        <v>32786.0</v>
      </c>
      <c r="B14524" s="39">
        <f t="shared" si="1"/>
        <v>32</v>
      </c>
      <c r="C14524" s="39" t="str">
        <f>IFERROR(__xludf.DUMMYFUNCTION("IF(ISBETWEEN(B14524,60,69), ""Old"", IF(ISBETWEEN(B14524, 20, 29), ""Young"", ""Other""))"),"Other")</f>
        <v>Other</v>
      </c>
    </row>
    <row r="14525" hidden="1">
      <c r="A14525" s="40">
        <v>32787.0</v>
      </c>
      <c r="B14525" s="39">
        <f t="shared" si="1"/>
        <v>32</v>
      </c>
      <c r="C14525" s="39" t="str">
        <f>IFERROR(__xludf.DUMMYFUNCTION("IF(ISBETWEEN(B14525,60,69), ""Old"", IF(ISBETWEEN(B14525, 20, 29), ""Young"", ""Other""))"),"Other")</f>
        <v>Other</v>
      </c>
    </row>
    <row r="14526" hidden="1">
      <c r="A14526" s="40">
        <v>32788.0</v>
      </c>
      <c r="B14526" s="39">
        <f t="shared" si="1"/>
        <v>32</v>
      </c>
      <c r="C14526" s="39" t="str">
        <f>IFERROR(__xludf.DUMMYFUNCTION("IF(ISBETWEEN(B14526,60,69), ""Old"", IF(ISBETWEEN(B14526, 20, 29), ""Young"", ""Other""))"),"Other")</f>
        <v>Other</v>
      </c>
    </row>
    <row r="14527" hidden="1">
      <c r="A14527" s="40">
        <v>32789.0</v>
      </c>
      <c r="B14527" s="39">
        <f t="shared" si="1"/>
        <v>32</v>
      </c>
      <c r="C14527" s="39" t="str">
        <f>IFERROR(__xludf.DUMMYFUNCTION("IF(ISBETWEEN(B14527,60,69), ""Old"", IF(ISBETWEEN(B14527, 20, 29), ""Young"", ""Other""))"),"Other")</f>
        <v>Other</v>
      </c>
    </row>
    <row r="14528" hidden="1">
      <c r="A14528" s="40">
        <v>32790.0</v>
      </c>
      <c r="B14528" s="39">
        <f t="shared" si="1"/>
        <v>32</v>
      </c>
      <c r="C14528" s="39" t="str">
        <f>IFERROR(__xludf.DUMMYFUNCTION("IF(ISBETWEEN(B14528,60,69), ""Old"", IF(ISBETWEEN(B14528, 20, 29), ""Young"", ""Other""))"),"Other")</f>
        <v>Other</v>
      </c>
    </row>
    <row r="14529" hidden="1">
      <c r="A14529" s="40">
        <v>32791.0</v>
      </c>
      <c r="B14529" s="39">
        <f t="shared" si="1"/>
        <v>32</v>
      </c>
      <c r="C14529" s="39" t="str">
        <f>IFERROR(__xludf.DUMMYFUNCTION("IF(ISBETWEEN(B14529,60,69), ""Old"", IF(ISBETWEEN(B14529, 20, 29), ""Young"", ""Other""))"),"Other")</f>
        <v>Other</v>
      </c>
    </row>
    <row r="14530" hidden="1">
      <c r="A14530" s="40">
        <v>32792.0</v>
      </c>
      <c r="B14530" s="39">
        <f t="shared" si="1"/>
        <v>32</v>
      </c>
      <c r="C14530" s="39" t="str">
        <f>IFERROR(__xludf.DUMMYFUNCTION("IF(ISBETWEEN(B14530,60,69), ""Old"", IF(ISBETWEEN(B14530, 20, 29), ""Young"", ""Other""))"),"Other")</f>
        <v>Other</v>
      </c>
    </row>
    <row r="14531" hidden="1">
      <c r="A14531" s="40">
        <v>32793.0</v>
      </c>
      <c r="B14531" s="39">
        <f t="shared" si="1"/>
        <v>32</v>
      </c>
      <c r="C14531" s="39" t="str">
        <f>IFERROR(__xludf.DUMMYFUNCTION("IF(ISBETWEEN(B14531,60,69), ""Old"", IF(ISBETWEEN(B14531, 20, 29), ""Young"", ""Other""))"),"Other")</f>
        <v>Other</v>
      </c>
    </row>
    <row r="14532" hidden="1">
      <c r="A14532" s="40">
        <v>32794.0</v>
      </c>
      <c r="B14532" s="39">
        <f t="shared" si="1"/>
        <v>32</v>
      </c>
      <c r="C14532" s="39" t="str">
        <f>IFERROR(__xludf.DUMMYFUNCTION("IF(ISBETWEEN(B14532,60,69), ""Old"", IF(ISBETWEEN(B14532, 20, 29), ""Young"", ""Other""))"),"Other")</f>
        <v>Other</v>
      </c>
    </row>
    <row r="14533" hidden="1">
      <c r="A14533" s="40">
        <v>32795.0</v>
      </c>
      <c r="B14533" s="39">
        <f t="shared" si="1"/>
        <v>32</v>
      </c>
      <c r="C14533" s="39" t="str">
        <f>IFERROR(__xludf.DUMMYFUNCTION("IF(ISBETWEEN(B14533,60,69), ""Old"", IF(ISBETWEEN(B14533, 20, 29), ""Young"", ""Other""))"),"Other")</f>
        <v>Other</v>
      </c>
    </row>
    <row r="14534" hidden="1">
      <c r="A14534" s="40">
        <v>32796.0</v>
      </c>
      <c r="B14534" s="39">
        <f t="shared" si="1"/>
        <v>32</v>
      </c>
      <c r="C14534" s="39" t="str">
        <f>IFERROR(__xludf.DUMMYFUNCTION("IF(ISBETWEEN(B14534,60,69), ""Old"", IF(ISBETWEEN(B14534, 20, 29), ""Young"", ""Other""))"),"Other")</f>
        <v>Other</v>
      </c>
    </row>
    <row r="14535" hidden="1">
      <c r="A14535" s="40">
        <v>32797.0</v>
      </c>
      <c r="B14535" s="39">
        <f t="shared" si="1"/>
        <v>32</v>
      </c>
      <c r="C14535" s="39" t="str">
        <f>IFERROR(__xludf.DUMMYFUNCTION("IF(ISBETWEEN(B14535,60,69), ""Old"", IF(ISBETWEEN(B14535, 20, 29), ""Young"", ""Other""))"),"Other")</f>
        <v>Other</v>
      </c>
    </row>
    <row r="14536" hidden="1">
      <c r="A14536" s="40">
        <v>32798.0</v>
      </c>
      <c r="B14536" s="39">
        <f t="shared" si="1"/>
        <v>32</v>
      </c>
      <c r="C14536" s="39" t="str">
        <f>IFERROR(__xludf.DUMMYFUNCTION("IF(ISBETWEEN(B14536,60,69), ""Old"", IF(ISBETWEEN(B14536, 20, 29), ""Young"", ""Other""))"),"Other")</f>
        <v>Other</v>
      </c>
    </row>
    <row r="14537" hidden="1">
      <c r="A14537" s="40">
        <v>32799.0</v>
      </c>
      <c r="B14537" s="39">
        <f t="shared" si="1"/>
        <v>32</v>
      </c>
      <c r="C14537" s="39" t="str">
        <f>IFERROR(__xludf.DUMMYFUNCTION("IF(ISBETWEEN(B14537,60,69), ""Old"", IF(ISBETWEEN(B14537, 20, 29), ""Young"", ""Other""))"),"Other")</f>
        <v>Other</v>
      </c>
    </row>
    <row r="14538" hidden="1">
      <c r="A14538" s="40">
        <v>32800.0</v>
      </c>
      <c r="B14538" s="39">
        <f t="shared" si="1"/>
        <v>32</v>
      </c>
      <c r="C14538" s="39" t="str">
        <f>IFERROR(__xludf.DUMMYFUNCTION("IF(ISBETWEEN(B14538,60,69), ""Old"", IF(ISBETWEEN(B14538, 20, 29), ""Young"", ""Other""))"),"Other")</f>
        <v>Other</v>
      </c>
    </row>
    <row r="14539" hidden="1">
      <c r="A14539" s="40">
        <v>32801.0</v>
      </c>
      <c r="B14539" s="39">
        <f t="shared" si="1"/>
        <v>32</v>
      </c>
      <c r="C14539" s="39" t="str">
        <f>IFERROR(__xludf.DUMMYFUNCTION("IF(ISBETWEEN(B14539,60,69), ""Old"", IF(ISBETWEEN(B14539, 20, 29), ""Young"", ""Other""))"),"Other")</f>
        <v>Other</v>
      </c>
    </row>
    <row r="14540" hidden="1">
      <c r="A14540" s="40">
        <v>32802.0</v>
      </c>
      <c r="B14540" s="39">
        <f t="shared" si="1"/>
        <v>32</v>
      </c>
      <c r="C14540" s="39" t="str">
        <f>IFERROR(__xludf.DUMMYFUNCTION("IF(ISBETWEEN(B14540,60,69), ""Old"", IF(ISBETWEEN(B14540, 20, 29), ""Young"", ""Other""))"),"Other")</f>
        <v>Other</v>
      </c>
    </row>
    <row r="14541" hidden="1">
      <c r="A14541" s="40">
        <v>32803.0</v>
      </c>
      <c r="B14541" s="39">
        <f t="shared" si="1"/>
        <v>32</v>
      </c>
      <c r="C14541" s="39" t="str">
        <f>IFERROR(__xludf.DUMMYFUNCTION("IF(ISBETWEEN(B14541,60,69), ""Old"", IF(ISBETWEEN(B14541, 20, 29), ""Young"", ""Other""))"),"Other")</f>
        <v>Other</v>
      </c>
    </row>
    <row r="14542" hidden="1">
      <c r="A14542" s="40">
        <v>32804.0</v>
      </c>
      <c r="B14542" s="39">
        <f t="shared" si="1"/>
        <v>32</v>
      </c>
      <c r="C14542" s="39" t="str">
        <f>IFERROR(__xludf.DUMMYFUNCTION("IF(ISBETWEEN(B14542,60,69), ""Old"", IF(ISBETWEEN(B14542, 20, 29), ""Young"", ""Other""))"),"Other")</f>
        <v>Other</v>
      </c>
    </row>
    <row r="14543" hidden="1">
      <c r="A14543" s="40">
        <v>32805.0</v>
      </c>
      <c r="B14543" s="39">
        <f t="shared" si="1"/>
        <v>32</v>
      </c>
      <c r="C14543" s="39" t="str">
        <f>IFERROR(__xludf.DUMMYFUNCTION("IF(ISBETWEEN(B14543,60,69), ""Old"", IF(ISBETWEEN(B14543, 20, 29), ""Young"", ""Other""))"),"Other")</f>
        <v>Other</v>
      </c>
    </row>
    <row r="14544" hidden="1">
      <c r="A14544" s="40">
        <v>32806.0</v>
      </c>
      <c r="B14544" s="39">
        <f t="shared" si="1"/>
        <v>32</v>
      </c>
      <c r="C14544" s="39" t="str">
        <f>IFERROR(__xludf.DUMMYFUNCTION("IF(ISBETWEEN(B14544,60,69), ""Old"", IF(ISBETWEEN(B14544, 20, 29), ""Young"", ""Other""))"),"Other")</f>
        <v>Other</v>
      </c>
    </row>
    <row r="14545" hidden="1">
      <c r="A14545" s="40">
        <v>32807.0</v>
      </c>
      <c r="B14545" s="39">
        <f t="shared" si="1"/>
        <v>32</v>
      </c>
      <c r="C14545" s="39" t="str">
        <f>IFERROR(__xludf.DUMMYFUNCTION("IF(ISBETWEEN(B14545,60,69), ""Old"", IF(ISBETWEEN(B14545, 20, 29), ""Young"", ""Other""))"),"Other")</f>
        <v>Other</v>
      </c>
    </row>
    <row r="14546" hidden="1">
      <c r="A14546" s="40">
        <v>32808.0</v>
      </c>
      <c r="B14546" s="39">
        <f t="shared" si="1"/>
        <v>32</v>
      </c>
      <c r="C14546" s="39" t="str">
        <f>IFERROR(__xludf.DUMMYFUNCTION("IF(ISBETWEEN(B14546,60,69), ""Old"", IF(ISBETWEEN(B14546, 20, 29), ""Young"", ""Other""))"),"Other")</f>
        <v>Other</v>
      </c>
    </row>
    <row r="14547" hidden="1">
      <c r="A14547" s="40">
        <v>32809.0</v>
      </c>
      <c r="B14547" s="39">
        <f t="shared" si="1"/>
        <v>32</v>
      </c>
      <c r="C14547" s="39" t="str">
        <f>IFERROR(__xludf.DUMMYFUNCTION("IF(ISBETWEEN(B14547,60,69), ""Old"", IF(ISBETWEEN(B14547, 20, 29), ""Young"", ""Other""))"),"Other")</f>
        <v>Other</v>
      </c>
    </row>
    <row r="14548" hidden="1">
      <c r="A14548" s="40">
        <v>32810.0</v>
      </c>
      <c r="B14548" s="39">
        <f t="shared" si="1"/>
        <v>32</v>
      </c>
      <c r="C14548" s="39" t="str">
        <f>IFERROR(__xludf.DUMMYFUNCTION("IF(ISBETWEEN(B14548,60,69), ""Old"", IF(ISBETWEEN(B14548, 20, 29), ""Young"", ""Other""))"),"Other")</f>
        <v>Other</v>
      </c>
    </row>
    <row r="14549" hidden="1">
      <c r="A14549" s="40">
        <v>32811.0</v>
      </c>
      <c r="B14549" s="39">
        <f t="shared" si="1"/>
        <v>32</v>
      </c>
      <c r="C14549" s="39" t="str">
        <f>IFERROR(__xludf.DUMMYFUNCTION("IF(ISBETWEEN(B14549,60,69), ""Old"", IF(ISBETWEEN(B14549, 20, 29), ""Young"", ""Other""))"),"Other")</f>
        <v>Other</v>
      </c>
    </row>
    <row r="14550" hidden="1">
      <c r="A14550" s="40">
        <v>32812.0</v>
      </c>
      <c r="B14550" s="39">
        <f t="shared" si="1"/>
        <v>32</v>
      </c>
      <c r="C14550" s="39" t="str">
        <f>IFERROR(__xludf.DUMMYFUNCTION("IF(ISBETWEEN(B14550,60,69), ""Old"", IF(ISBETWEEN(B14550, 20, 29), ""Young"", ""Other""))"),"Other")</f>
        <v>Other</v>
      </c>
    </row>
    <row r="14551" hidden="1">
      <c r="A14551" s="40">
        <v>32813.0</v>
      </c>
      <c r="B14551" s="39">
        <f t="shared" si="1"/>
        <v>32</v>
      </c>
      <c r="C14551" s="39" t="str">
        <f>IFERROR(__xludf.DUMMYFUNCTION("IF(ISBETWEEN(B14551,60,69), ""Old"", IF(ISBETWEEN(B14551, 20, 29), ""Young"", ""Other""))"),"Other")</f>
        <v>Other</v>
      </c>
    </row>
    <row r="14552" hidden="1">
      <c r="A14552" s="40">
        <v>32814.0</v>
      </c>
      <c r="B14552" s="39">
        <f t="shared" si="1"/>
        <v>32</v>
      </c>
      <c r="C14552" s="39" t="str">
        <f>IFERROR(__xludf.DUMMYFUNCTION("IF(ISBETWEEN(B14552,60,69), ""Old"", IF(ISBETWEEN(B14552, 20, 29), ""Young"", ""Other""))"),"Other")</f>
        <v>Other</v>
      </c>
    </row>
    <row r="14553" hidden="1">
      <c r="A14553" s="40">
        <v>32815.0</v>
      </c>
      <c r="B14553" s="39">
        <f t="shared" si="1"/>
        <v>32</v>
      </c>
      <c r="C14553" s="39" t="str">
        <f>IFERROR(__xludf.DUMMYFUNCTION("IF(ISBETWEEN(B14553,60,69), ""Old"", IF(ISBETWEEN(B14553, 20, 29), ""Young"", ""Other""))"),"Other")</f>
        <v>Other</v>
      </c>
    </row>
    <row r="14554" hidden="1">
      <c r="A14554" s="40">
        <v>32816.0</v>
      </c>
      <c r="B14554" s="39">
        <f t="shared" si="1"/>
        <v>32</v>
      </c>
      <c r="C14554" s="39" t="str">
        <f>IFERROR(__xludf.DUMMYFUNCTION("IF(ISBETWEEN(B14554,60,69), ""Old"", IF(ISBETWEEN(B14554, 20, 29), ""Young"", ""Other""))"),"Other")</f>
        <v>Other</v>
      </c>
    </row>
    <row r="14555" hidden="1">
      <c r="A14555" s="40">
        <v>32817.0</v>
      </c>
      <c r="B14555" s="39">
        <f t="shared" si="1"/>
        <v>32</v>
      </c>
      <c r="C14555" s="39" t="str">
        <f>IFERROR(__xludf.DUMMYFUNCTION("IF(ISBETWEEN(B14555,60,69), ""Old"", IF(ISBETWEEN(B14555, 20, 29), ""Young"", ""Other""))"),"Other")</f>
        <v>Other</v>
      </c>
    </row>
    <row r="14556" hidden="1">
      <c r="A14556" s="40">
        <v>32818.0</v>
      </c>
      <c r="B14556" s="39">
        <f t="shared" si="1"/>
        <v>32</v>
      </c>
      <c r="C14556" s="39" t="str">
        <f>IFERROR(__xludf.DUMMYFUNCTION("IF(ISBETWEEN(B14556,60,69), ""Old"", IF(ISBETWEEN(B14556, 20, 29), ""Young"", ""Other""))"),"Other")</f>
        <v>Other</v>
      </c>
    </row>
    <row r="14557" hidden="1">
      <c r="A14557" s="40">
        <v>32819.0</v>
      </c>
      <c r="B14557" s="39">
        <f t="shared" si="1"/>
        <v>32</v>
      </c>
      <c r="C14557" s="39" t="str">
        <f>IFERROR(__xludf.DUMMYFUNCTION("IF(ISBETWEEN(B14557,60,69), ""Old"", IF(ISBETWEEN(B14557, 20, 29), ""Young"", ""Other""))"),"Other")</f>
        <v>Other</v>
      </c>
    </row>
    <row r="14558" hidden="1">
      <c r="A14558" s="40">
        <v>32820.0</v>
      </c>
      <c r="B14558" s="39">
        <f t="shared" si="1"/>
        <v>32</v>
      </c>
      <c r="C14558" s="39" t="str">
        <f>IFERROR(__xludf.DUMMYFUNCTION("IF(ISBETWEEN(B14558,60,69), ""Old"", IF(ISBETWEEN(B14558, 20, 29), ""Young"", ""Other""))"),"Other")</f>
        <v>Other</v>
      </c>
    </row>
    <row r="14559" hidden="1">
      <c r="A14559" s="40">
        <v>32821.0</v>
      </c>
      <c r="B14559" s="39">
        <f t="shared" si="1"/>
        <v>32</v>
      </c>
      <c r="C14559" s="39" t="str">
        <f>IFERROR(__xludf.DUMMYFUNCTION("IF(ISBETWEEN(B14559,60,69), ""Old"", IF(ISBETWEEN(B14559, 20, 29), ""Young"", ""Other""))"),"Other")</f>
        <v>Other</v>
      </c>
    </row>
    <row r="14560" hidden="1">
      <c r="A14560" s="40">
        <v>32822.0</v>
      </c>
      <c r="B14560" s="39">
        <f t="shared" si="1"/>
        <v>32</v>
      </c>
      <c r="C14560" s="39" t="str">
        <f>IFERROR(__xludf.DUMMYFUNCTION("IF(ISBETWEEN(B14560,60,69), ""Old"", IF(ISBETWEEN(B14560, 20, 29), ""Young"", ""Other""))"),"Other")</f>
        <v>Other</v>
      </c>
    </row>
    <row r="14561" hidden="1">
      <c r="A14561" s="40">
        <v>32823.0</v>
      </c>
      <c r="B14561" s="39">
        <f t="shared" si="1"/>
        <v>32</v>
      </c>
      <c r="C14561" s="39" t="str">
        <f>IFERROR(__xludf.DUMMYFUNCTION("IF(ISBETWEEN(B14561,60,69), ""Old"", IF(ISBETWEEN(B14561, 20, 29), ""Young"", ""Other""))"),"Other")</f>
        <v>Other</v>
      </c>
    </row>
    <row r="14562" hidden="1">
      <c r="A14562" s="40">
        <v>32824.0</v>
      </c>
      <c r="B14562" s="39">
        <f t="shared" si="1"/>
        <v>32</v>
      </c>
      <c r="C14562" s="39" t="str">
        <f>IFERROR(__xludf.DUMMYFUNCTION("IF(ISBETWEEN(B14562,60,69), ""Old"", IF(ISBETWEEN(B14562, 20, 29), ""Young"", ""Other""))"),"Other")</f>
        <v>Other</v>
      </c>
    </row>
    <row r="14563" hidden="1">
      <c r="A14563" s="40">
        <v>32825.0</v>
      </c>
      <c r="B14563" s="39">
        <f t="shared" si="1"/>
        <v>32</v>
      </c>
      <c r="C14563" s="39" t="str">
        <f>IFERROR(__xludf.DUMMYFUNCTION("IF(ISBETWEEN(B14563,60,69), ""Old"", IF(ISBETWEEN(B14563, 20, 29), ""Young"", ""Other""))"),"Other")</f>
        <v>Other</v>
      </c>
    </row>
    <row r="14564" hidden="1">
      <c r="A14564" s="40">
        <v>32826.0</v>
      </c>
      <c r="B14564" s="39">
        <f t="shared" si="1"/>
        <v>32</v>
      </c>
      <c r="C14564" s="39" t="str">
        <f>IFERROR(__xludf.DUMMYFUNCTION("IF(ISBETWEEN(B14564,60,69), ""Old"", IF(ISBETWEEN(B14564, 20, 29), ""Young"", ""Other""))"),"Other")</f>
        <v>Other</v>
      </c>
    </row>
    <row r="14565" hidden="1">
      <c r="A14565" s="40">
        <v>32827.0</v>
      </c>
      <c r="B14565" s="39">
        <f t="shared" si="1"/>
        <v>32</v>
      </c>
      <c r="C14565" s="39" t="str">
        <f>IFERROR(__xludf.DUMMYFUNCTION("IF(ISBETWEEN(B14565,60,69), ""Old"", IF(ISBETWEEN(B14565, 20, 29), ""Young"", ""Other""))"),"Other")</f>
        <v>Other</v>
      </c>
    </row>
    <row r="14566" hidden="1">
      <c r="A14566" s="40">
        <v>32828.0</v>
      </c>
      <c r="B14566" s="39">
        <f t="shared" si="1"/>
        <v>32</v>
      </c>
      <c r="C14566" s="39" t="str">
        <f>IFERROR(__xludf.DUMMYFUNCTION("IF(ISBETWEEN(B14566,60,69), ""Old"", IF(ISBETWEEN(B14566, 20, 29), ""Young"", ""Other""))"),"Other")</f>
        <v>Other</v>
      </c>
    </row>
    <row r="14567" hidden="1">
      <c r="A14567" s="40">
        <v>32829.0</v>
      </c>
      <c r="B14567" s="39">
        <f t="shared" si="1"/>
        <v>32</v>
      </c>
      <c r="C14567" s="39" t="str">
        <f>IFERROR(__xludf.DUMMYFUNCTION("IF(ISBETWEEN(B14567,60,69), ""Old"", IF(ISBETWEEN(B14567, 20, 29), ""Young"", ""Other""))"),"Other")</f>
        <v>Other</v>
      </c>
    </row>
    <row r="14568" hidden="1">
      <c r="A14568" s="40">
        <v>32830.0</v>
      </c>
      <c r="B14568" s="39">
        <f t="shared" si="1"/>
        <v>32</v>
      </c>
      <c r="C14568" s="39" t="str">
        <f>IFERROR(__xludf.DUMMYFUNCTION("IF(ISBETWEEN(B14568,60,69), ""Old"", IF(ISBETWEEN(B14568, 20, 29), ""Young"", ""Other""))"),"Other")</f>
        <v>Other</v>
      </c>
    </row>
    <row r="14569" hidden="1">
      <c r="A14569" s="40">
        <v>32831.0</v>
      </c>
      <c r="B14569" s="39">
        <f t="shared" si="1"/>
        <v>32</v>
      </c>
      <c r="C14569" s="39" t="str">
        <f>IFERROR(__xludf.DUMMYFUNCTION("IF(ISBETWEEN(B14569,60,69), ""Old"", IF(ISBETWEEN(B14569, 20, 29), ""Young"", ""Other""))"),"Other")</f>
        <v>Other</v>
      </c>
    </row>
    <row r="14570" hidden="1">
      <c r="A14570" s="40">
        <v>32832.0</v>
      </c>
      <c r="B14570" s="39">
        <f t="shared" si="1"/>
        <v>32</v>
      </c>
      <c r="C14570" s="39" t="str">
        <f>IFERROR(__xludf.DUMMYFUNCTION("IF(ISBETWEEN(B14570,60,69), ""Old"", IF(ISBETWEEN(B14570, 20, 29), ""Young"", ""Other""))"),"Other")</f>
        <v>Other</v>
      </c>
    </row>
    <row r="14571" hidden="1">
      <c r="A14571" s="40">
        <v>32833.0</v>
      </c>
      <c r="B14571" s="39">
        <f t="shared" si="1"/>
        <v>32</v>
      </c>
      <c r="C14571" s="39" t="str">
        <f>IFERROR(__xludf.DUMMYFUNCTION("IF(ISBETWEEN(B14571,60,69), ""Old"", IF(ISBETWEEN(B14571, 20, 29), ""Young"", ""Other""))"),"Other")</f>
        <v>Other</v>
      </c>
    </row>
    <row r="14572" hidden="1">
      <c r="A14572" s="40">
        <v>32834.0</v>
      </c>
      <c r="B14572" s="39">
        <f t="shared" si="1"/>
        <v>32</v>
      </c>
      <c r="C14572" s="39" t="str">
        <f>IFERROR(__xludf.DUMMYFUNCTION("IF(ISBETWEEN(B14572,60,69), ""Old"", IF(ISBETWEEN(B14572, 20, 29), ""Young"", ""Other""))"),"Other")</f>
        <v>Other</v>
      </c>
    </row>
    <row r="14573" hidden="1">
      <c r="A14573" s="40">
        <v>32835.0</v>
      </c>
      <c r="B14573" s="39">
        <f t="shared" si="1"/>
        <v>32</v>
      </c>
      <c r="C14573" s="39" t="str">
        <f>IFERROR(__xludf.DUMMYFUNCTION("IF(ISBETWEEN(B14573,60,69), ""Old"", IF(ISBETWEEN(B14573, 20, 29), ""Young"", ""Other""))"),"Other")</f>
        <v>Other</v>
      </c>
    </row>
    <row r="14574" hidden="1">
      <c r="A14574" s="40">
        <v>32836.0</v>
      </c>
      <c r="B14574" s="39">
        <f t="shared" si="1"/>
        <v>32</v>
      </c>
      <c r="C14574" s="39" t="str">
        <f>IFERROR(__xludf.DUMMYFUNCTION("IF(ISBETWEEN(B14574,60,69), ""Old"", IF(ISBETWEEN(B14574, 20, 29), ""Young"", ""Other""))"),"Other")</f>
        <v>Other</v>
      </c>
    </row>
    <row r="14575" hidden="1">
      <c r="A14575" s="40">
        <v>32837.0</v>
      </c>
      <c r="B14575" s="39">
        <f t="shared" si="1"/>
        <v>32</v>
      </c>
      <c r="C14575" s="39" t="str">
        <f>IFERROR(__xludf.DUMMYFUNCTION("IF(ISBETWEEN(B14575,60,69), ""Old"", IF(ISBETWEEN(B14575, 20, 29), ""Young"", ""Other""))"),"Other")</f>
        <v>Other</v>
      </c>
    </row>
    <row r="14576" hidden="1">
      <c r="A14576" s="40">
        <v>32838.0</v>
      </c>
      <c r="B14576" s="39">
        <f t="shared" si="1"/>
        <v>32</v>
      </c>
      <c r="C14576" s="39" t="str">
        <f>IFERROR(__xludf.DUMMYFUNCTION("IF(ISBETWEEN(B14576,60,69), ""Old"", IF(ISBETWEEN(B14576, 20, 29), ""Young"", ""Other""))"),"Other")</f>
        <v>Other</v>
      </c>
    </row>
    <row r="14577" hidden="1">
      <c r="A14577" s="40">
        <v>32839.0</v>
      </c>
      <c r="B14577" s="39">
        <f t="shared" si="1"/>
        <v>32</v>
      </c>
      <c r="C14577" s="39" t="str">
        <f>IFERROR(__xludf.DUMMYFUNCTION("IF(ISBETWEEN(B14577,60,69), ""Old"", IF(ISBETWEEN(B14577, 20, 29), ""Young"", ""Other""))"),"Other")</f>
        <v>Other</v>
      </c>
    </row>
    <row r="14578" hidden="1">
      <c r="A14578" s="40">
        <v>32840.0</v>
      </c>
      <c r="B14578" s="39">
        <f t="shared" si="1"/>
        <v>32</v>
      </c>
      <c r="C14578" s="39" t="str">
        <f>IFERROR(__xludf.DUMMYFUNCTION("IF(ISBETWEEN(B14578,60,69), ""Old"", IF(ISBETWEEN(B14578, 20, 29), ""Young"", ""Other""))"),"Other")</f>
        <v>Other</v>
      </c>
    </row>
    <row r="14579" hidden="1">
      <c r="A14579" s="40">
        <v>32841.0</v>
      </c>
      <c r="B14579" s="39">
        <f t="shared" si="1"/>
        <v>32</v>
      </c>
      <c r="C14579" s="39" t="str">
        <f>IFERROR(__xludf.DUMMYFUNCTION("IF(ISBETWEEN(B14579,60,69), ""Old"", IF(ISBETWEEN(B14579, 20, 29), ""Young"", ""Other""))"),"Other")</f>
        <v>Other</v>
      </c>
    </row>
    <row r="14580" hidden="1">
      <c r="A14580" s="40">
        <v>32842.0</v>
      </c>
      <c r="B14580" s="39">
        <f t="shared" si="1"/>
        <v>32</v>
      </c>
      <c r="C14580" s="39" t="str">
        <f>IFERROR(__xludf.DUMMYFUNCTION("IF(ISBETWEEN(B14580,60,69), ""Old"", IF(ISBETWEEN(B14580, 20, 29), ""Young"", ""Other""))"),"Other")</f>
        <v>Other</v>
      </c>
    </row>
    <row r="14581" hidden="1">
      <c r="A14581" s="40">
        <v>32843.0</v>
      </c>
      <c r="B14581" s="39">
        <f t="shared" si="1"/>
        <v>32</v>
      </c>
      <c r="C14581" s="39" t="str">
        <f>IFERROR(__xludf.DUMMYFUNCTION("IF(ISBETWEEN(B14581,60,69), ""Old"", IF(ISBETWEEN(B14581, 20, 29), ""Young"", ""Other""))"),"Other")</f>
        <v>Other</v>
      </c>
    </row>
    <row r="14582" hidden="1">
      <c r="A14582" s="40">
        <v>32844.0</v>
      </c>
      <c r="B14582" s="39">
        <f t="shared" si="1"/>
        <v>32</v>
      </c>
      <c r="C14582" s="39" t="str">
        <f>IFERROR(__xludf.DUMMYFUNCTION("IF(ISBETWEEN(B14582,60,69), ""Old"", IF(ISBETWEEN(B14582, 20, 29), ""Young"", ""Other""))"),"Other")</f>
        <v>Other</v>
      </c>
    </row>
    <row r="14583" hidden="1">
      <c r="A14583" s="40">
        <v>32845.0</v>
      </c>
      <c r="B14583" s="39">
        <f t="shared" si="1"/>
        <v>32</v>
      </c>
      <c r="C14583" s="39" t="str">
        <f>IFERROR(__xludf.DUMMYFUNCTION("IF(ISBETWEEN(B14583,60,69), ""Old"", IF(ISBETWEEN(B14583, 20, 29), ""Young"", ""Other""))"),"Other")</f>
        <v>Other</v>
      </c>
    </row>
    <row r="14584" hidden="1">
      <c r="A14584" s="40">
        <v>32846.0</v>
      </c>
      <c r="B14584" s="39">
        <f t="shared" si="1"/>
        <v>32</v>
      </c>
      <c r="C14584" s="39" t="str">
        <f>IFERROR(__xludf.DUMMYFUNCTION("IF(ISBETWEEN(B14584,60,69), ""Old"", IF(ISBETWEEN(B14584, 20, 29), ""Young"", ""Other""))"),"Other")</f>
        <v>Other</v>
      </c>
    </row>
    <row r="14585" hidden="1">
      <c r="A14585" s="40">
        <v>32847.0</v>
      </c>
      <c r="B14585" s="39">
        <f t="shared" si="1"/>
        <v>32</v>
      </c>
      <c r="C14585" s="39" t="str">
        <f>IFERROR(__xludf.DUMMYFUNCTION("IF(ISBETWEEN(B14585,60,69), ""Old"", IF(ISBETWEEN(B14585, 20, 29), ""Young"", ""Other""))"),"Other")</f>
        <v>Other</v>
      </c>
    </row>
    <row r="14586" hidden="1">
      <c r="A14586" s="40">
        <v>32848.0</v>
      </c>
      <c r="B14586" s="39">
        <f t="shared" si="1"/>
        <v>32</v>
      </c>
      <c r="C14586" s="39" t="str">
        <f>IFERROR(__xludf.DUMMYFUNCTION("IF(ISBETWEEN(B14586,60,69), ""Old"", IF(ISBETWEEN(B14586, 20, 29), ""Young"", ""Other""))"),"Other")</f>
        <v>Other</v>
      </c>
    </row>
    <row r="14587" hidden="1">
      <c r="A14587" s="40">
        <v>32849.0</v>
      </c>
      <c r="B14587" s="39">
        <f t="shared" si="1"/>
        <v>32</v>
      </c>
      <c r="C14587" s="39" t="str">
        <f>IFERROR(__xludf.DUMMYFUNCTION("IF(ISBETWEEN(B14587,60,69), ""Old"", IF(ISBETWEEN(B14587, 20, 29), ""Young"", ""Other""))"),"Other")</f>
        <v>Other</v>
      </c>
    </row>
    <row r="14588" hidden="1">
      <c r="A14588" s="40">
        <v>32850.0</v>
      </c>
      <c r="B14588" s="39">
        <f t="shared" si="1"/>
        <v>32</v>
      </c>
      <c r="C14588" s="39" t="str">
        <f>IFERROR(__xludf.DUMMYFUNCTION("IF(ISBETWEEN(B14588,60,69), ""Old"", IF(ISBETWEEN(B14588, 20, 29), ""Young"", ""Other""))"),"Other")</f>
        <v>Other</v>
      </c>
    </row>
    <row r="14589" hidden="1">
      <c r="A14589" s="40">
        <v>32851.0</v>
      </c>
      <c r="B14589" s="39">
        <f t="shared" si="1"/>
        <v>32</v>
      </c>
      <c r="C14589" s="39" t="str">
        <f>IFERROR(__xludf.DUMMYFUNCTION("IF(ISBETWEEN(B14589,60,69), ""Old"", IF(ISBETWEEN(B14589, 20, 29), ""Young"", ""Other""))"),"Other")</f>
        <v>Other</v>
      </c>
    </row>
    <row r="14590" hidden="1">
      <c r="A14590" s="40">
        <v>32852.0</v>
      </c>
      <c r="B14590" s="39">
        <f t="shared" si="1"/>
        <v>32</v>
      </c>
      <c r="C14590" s="39" t="str">
        <f>IFERROR(__xludf.DUMMYFUNCTION("IF(ISBETWEEN(B14590,60,69), ""Old"", IF(ISBETWEEN(B14590, 20, 29), ""Young"", ""Other""))"),"Other")</f>
        <v>Other</v>
      </c>
    </row>
    <row r="14591" hidden="1">
      <c r="A14591" s="40">
        <v>32853.0</v>
      </c>
      <c r="B14591" s="39">
        <f t="shared" si="1"/>
        <v>32</v>
      </c>
      <c r="C14591" s="39" t="str">
        <f>IFERROR(__xludf.DUMMYFUNCTION("IF(ISBETWEEN(B14591,60,69), ""Old"", IF(ISBETWEEN(B14591, 20, 29), ""Young"", ""Other""))"),"Other")</f>
        <v>Other</v>
      </c>
    </row>
    <row r="14592" hidden="1">
      <c r="A14592" s="40">
        <v>32854.0</v>
      </c>
      <c r="B14592" s="39">
        <f t="shared" si="1"/>
        <v>32</v>
      </c>
      <c r="C14592" s="39" t="str">
        <f>IFERROR(__xludf.DUMMYFUNCTION("IF(ISBETWEEN(B14592,60,69), ""Old"", IF(ISBETWEEN(B14592, 20, 29), ""Young"", ""Other""))"),"Other")</f>
        <v>Other</v>
      </c>
    </row>
    <row r="14593" hidden="1">
      <c r="A14593" s="40">
        <v>32855.0</v>
      </c>
      <c r="B14593" s="39">
        <f t="shared" si="1"/>
        <v>32</v>
      </c>
      <c r="C14593" s="39" t="str">
        <f>IFERROR(__xludf.DUMMYFUNCTION("IF(ISBETWEEN(B14593,60,69), ""Old"", IF(ISBETWEEN(B14593, 20, 29), ""Young"", ""Other""))"),"Other")</f>
        <v>Other</v>
      </c>
    </row>
    <row r="14594" hidden="1">
      <c r="A14594" s="40">
        <v>32856.0</v>
      </c>
      <c r="B14594" s="39">
        <f t="shared" si="1"/>
        <v>32</v>
      </c>
      <c r="C14594" s="39" t="str">
        <f>IFERROR(__xludf.DUMMYFUNCTION("IF(ISBETWEEN(B14594,60,69), ""Old"", IF(ISBETWEEN(B14594, 20, 29), ""Young"", ""Other""))"),"Other")</f>
        <v>Other</v>
      </c>
    </row>
    <row r="14595" hidden="1">
      <c r="A14595" s="40">
        <v>32857.0</v>
      </c>
      <c r="B14595" s="39">
        <f t="shared" si="1"/>
        <v>32</v>
      </c>
      <c r="C14595" s="39" t="str">
        <f>IFERROR(__xludf.DUMMYFUNCTION("IF(ISBETWEEN(B14595,60,69), ""Old"", IF(ISBETWEEN(B14595, 20, 29), ""Young"", ""Other""))"),"Other")</f>
        <v>Other</v>
      </c>
    </row>
    <row r="14596" hidden="1">
      <c r="A14596" s="40">
        <v>32858.0</v>
      </c>
      <c r="B14596" s="39">
        <f t="shared" si="1"/>
        <v>32</v>
      </c>
      <c r="C14596" s="39" t="str">
        <f>IFERROR(__xludf.DUMMYFUNCTION("IF(ISBETWEEN(B14596,60,69), ""Old"", IF(ISBETWEEN(B14596, 20, 29), ""Young"", ""Other""))"),"Other")</f>
        <v>Other</v>
      </c>
    </row>
    <row r="14597" hidden="1">
      <c r="A14597" s="40">
        <v>32859.0</v>
      </c>
      <c r="B14597" s="39">
        <f t="shared" si="1"/>
        <v>32</v>
      </c>
      <c r="C14597" s="39" t="str">
        <f>IFERROR(__xludf.DUMMYFUNCTION("IF(ISBETWEEN(B14597,60,69), ""Old"", IF(ISBETWEEN(B14597, 20, 29), ""Young"", ""Other""))"),"Other")</f>
        <v>Other</v>
      </c>
    </row>
    <row r="14598" hidden="1">
      <c r="A14598" s="40">
        <v>32860.0</v>
      </c>
      <c r="B14598" s="39">
        <f t="shared" si="1"/>
        <v>32</v>
      </c>
      <c r="C14598" s="39" t="str">
        <f>IFERROR(__xludf.DUMMYFUNCTION("IF(ISBETWEEN(B14598,60,69), ""Old"", IF(ISBETWEEN(B14598, 20, 29), ""Young"", ""Other""))"),"Other")</f>
        <v>Other</v>
      </c>
    </row>
    <row r="14599" hidden="1">
      <c r="A14599" s="40">
        <v>32861.0</v>
      </c>
      <c r="B14599" s="39">
        <f t="shared" si="1"/>
        <v>32</v>
      </c>
      <c r="C14599" s="39" t="str">
        <f>IFERROR(__xludf.DUMMYFUNCTION("IF(ISBETWEEN(B14599,60,69), ""Old"", IF(ISBETWEEN(B14599, 20, 29), ""Young"", ""Other""))"),"Other")</f>
        <v>Other</v>
      </c>
    </row>
    <row r="14600" hidden="1">
      <c r="A14600" s="40">
        <v>32862.0</v>
      </c>
      <c r="B14600" s="39">
        <f t="shared" si="1"/>
        <v>32</v>
      </c>
      <c r="C14600" s="39" t="str">
        <f>IFERROR(__xludf.DUMMYFUNCTION("IF(ISBETWEEN(B14600,60,69), ""Old"", IF(ISBETWEEN(B14600, 20, 29), ""Young"", ""Other""))"),"Other")</f>
        <v>Other</v>
      </c>
    </row>
    <row r="14601" hidden="1">
      <c r="A14601" s="40">
        <v>32863.0</v>
      </c>
      <c r="B14601" s="39">
        <f t="shared" si="1"/>
        <v>32</v>
      </c>
      <c r="C14601" s="39" t="str">
        <f>IFERROR(__xludf.DUMMYFUNCTION("IF(ISBETWEEN(B14601,60,69), ""Old"", IF(ISBETWEEN(B14601, 20, 29), ""Young"", ""Other""))"),"Other")</f>
        <v>Other</v>
      </c>
    </row>
    <row r="14602" hidden="1">
      <c r="A14602" s="40">
        <v>32864.0</v>
      </c>
      <c r="B14602" s="39">
        <f t="shared" si="1"/>
        <v>32</v>
      </c>
      <c r="C14602" s="39" t="str">
        <f>IFERROR(__xludf.DUMMYFUNCTION("IF(ISBETWEEN(B14602,60,69), ""Old"", IF(ISBETWEEN(B14602, 20, 29), ""Young"", ""Other""))"),"Other")</f>
        <v>Other</v>
      </c>
    </row>
    <row r="14603" hidden="1">
      <c r="A14603" s="40">
        <v>32865.0</v>
      </c>
      <c r="B14603" s="39">
        <f t="shared" si="1"/>
        <v>32</v>
      </c>
      <c r="C14603" s="39" t="str">
        <f>IFERROR(__xludf.DUMMYFUNCTION("IF(ISBETWEEN(B14603,60,69), ""Old"", IF(ISBETWEEN(B14603, 20, 29), ""Young"", ""Other""))"),"Other")</f>
        <v>Other</v>
      </c>
    </row>
    <row r="14604" hidden="1">
      <c r="A14604" s="40">
        <v>32866.0</v>
      </c>
      <c r="B14604" s="39">
        <f t="shared" si="1"/>
        <v>32</v>
      </c>
      <c r="C14604" s="39" t="str">
        <f>IFERROR(__xludf.DUMMYFUNCTION("IF(ISBETWEEN(B14604,60,69), ""Old"", IF(ISBETWEEN(B14604, 20, 29), ""Young"", ""Other""))"),"Other")</f>
        <v>Other</v>
      </c>
    </row>
    <row r="14605" hidden="1">
      <c r="A14605" s="40">
        <v>32867.0</v>
      </c>
      <c r="B14605" s="39">
        <f t="shared" si="1"/>
        <v>32</v>
      </c>
      <c r="C14605" s="39" t="str">
        <f>IFERROR(__xludf.DUMMYFUNCTION("IF(ISBETWEEN(B14605,60,69), ""Old"", IF(ISBETWEEN(B14605, 20, 29), ""Young"", ""Other""))"),"Other")</f>
        <v>Other</v>
      </c>
    </row>
    <row r="14606" hidden="1">
      <c r="A14606" s="40">
        <v>32868.0</v>
      </c>
      <c r="B14606" s="39">
        <f t="shared" si="1"/>
        <v>32</v>
      </c>
      <c r="C14606" s="39" t="str">
        <f>IFERROR(__xludf.DUMMYFUNCTION("IF(ISBETWEEN(B14606,60,69), ""Old"", IF(ISBETWEEN(B14606, 20, 29), ""Young"", ""Other""))"),"Other")</f>
        <v>Other</v>
      </c>
    </row>
    <row r="14607" hidden="1">
      <c r="A14607" s="40">
        <v>32869.0</v>
      </c>
      <c r="B14607" s="39">
        <f t="shared" si="1"/>
        <v>32</v>
      </c>
      <c r="C14607" s="39" t="str">
        <f>IFERROR(__xludf.DUMMYFUNCTION("IF(ISBETWEEN(B14607,60,69), ""Old"", IF(ISBETWEEN(B14607, 20, 29), ""Young"", ""Other""))"),"Other")</f>
        <v>Other</v>
      </c>
    </row>
    <row r="14608" hidden="1">
      <c r="A14608" s="40">
        <v>32870.0</v>
      </c>
      <c r="B14608" s="39">
        <f t="shared" si="1"/>
        <v>32</v>
      </c>
      <c r="C14608" s="39" t="str">
        <f>IFERROR(__xludf.DUMMYFUNCTION("IF(ISBETWEEN(B14608,60,69), ""Old"", IF(ISBETWEEN(B14608, 20, 29), ""Young"", ""Other""))"),"Other")</f>
        <v>Other</v>
      </c>
    </row>
    <row r="14609" hidden="1">
      <c r="A14609" s="40">
        <v>32871.0</v>
      </c>
      <c r="B14609" s="39">
        <f t="shared" si="1"/>
        <v>32</v>
      </c>
      <c r="C14609" s="39" t="str">
        <f>IFERROR(__xludf.DUMMYFUNCTION("IF(ISBETWEEN(B14609,60,69), ""Old"", IF(ISBETWEEN(B14609, 20, 29), ""Young"", ""Other""))"),"Other")</f>
        <v>Other</v>
      </c>
    </row>
    <row r="14610" hidden="1">
      <c r="A14610" s="40">
        <v>32872.0</v>
      </c>
      <c r="B14610" s="39">
        <f t="shared" si="1"/>
        <v>32</v>
      </c>
      <c r="C14610" s="39" t="str">
        <f>IFERROR(__xludf.DUMMYFUNCTION("IF(ISBETWEEN(B14610,60,69), ""Old"", IF(ISBETWEEN(B14610, 20, 29), ""Young"", ""Other""))"),"Other")</f>
        <v>Other</v>
      </c>
    </row>
    <row r="14611" hidden="1">
      <c r="A14611" s="40">
        <v>32873.0</v>
      </c>
      <c r="B14611" s="39">
        <f t="shared" si="1"/>
        <v>32</v>
      </c>
      <c r="C14611" s="39" t="str">
        <f>IFERROR(__xludf.DUMMYFUNCTION("IF(ISBETWEEN(B14611,60,69), ""Old"", IF(ISBETWEEN(B14611, 20, 29), ""Young"", ""Other""))"),"Other")</f>
        <v>Other</v>
      </c>
    </row>
    <row r="14612" hidden="1">
      <c r="A14612" s="40">
        <v>32874.0</v>
      </c>
      <c r="B14612" s="39">
        <f t="shared" si="1"/>
        <v>32</v>
      </c>
      <c r="C14612" s="39" t="str">
        <f>IFERROR(__xludf.DUMMYFUNCTION("IF(ISBETWEEN(B14612,60,69), ""Old"", IF(ISBETWEEN(B14612, 20, 29), ""Young"", ""Other""))"),"Other")</f>
        <v>Other</v>
      </c>
    </row>
    <row r="14613" hidden="1">
      <c r="A14613" s="40">
        <v>32875.0</v>
      </c>
      <c r="B14613" s="39">
        <f t="shared" si="1"/>
        <v>31</v>
      </c>
      <c r="C14613" s="39" t="str">
        <f>IFERROR(__xludf.DUMMYFUNCTION("IF(ISBETWEEN(B14613,60,69), ""Old"", IF(ISBETWEEN(B14613, 20, 29), ""Young"", ""Other""))"),"Other")</f>
        <v>Other</v>
      </c>
    </row>
    <row r="14614" hidden="1">
      <c r="A14614" s="40">
        <v>32876.0</v>
      </c>
      <c r="B14614" s="39">
        <f t="shared" si="1"/>
        <v>31</v>
      </c>
      <c r="C14614" s="39" t="str">
        <f>IFERROR(__xludf.DUMMYFUNCTION("IF(ISBETWEEN(B14614,60,69), ""Old"", IF(ISBETWEEN(B14614, 20, 29), ""Young"", ""Other""))"),"Other")</f>
        <v>Other</v>
      </c>
    </row>
    <row r="14615" hidden="1">
      <c r="A14615" s="40">
        <v>32877.0</v>
      </c>
      <c r="B14615" s="39">
        <f t="shared" si="1"/>
        <v>31</v>
      </c>
      <c r="C14615" s="39" t="str">
        <f>IFERROR(__xludf.DUMMYFUNCTION("IF(ISBETWEEN(B14615,60,69), ""Old"", IF(ISBETWEEN(B14615, 20, 29), ""Young"", ""Other""))"),"Other")</f>
        <v>Other</v>
      </c>
    </row>
    <row r="14616" hidden="1">
      <c r="A14616" s="40">
        <v>32878.0</v>
      </c>
      <c r="B14616" s="39">
        <f t="shared" si="1"/>
        <v>31</v>
      </c>
      <c r="C14616" s="39" t="str">
        <f>IFERROR(__xludf.DUMMYFUNCTION("IF(ISBETWEEN(B14616,60,69), ""Old"", IF(ISBETWEEN(B14616, 20, 29), ""Young"", ""Other""))"),"Other")</f>
        <v>Other</v>
      </c>
    </row>
    <row r="14617" hidden="1">
      <c r="A14617" s="40">
        <v>32879.0</v>
      </c>
      <c r="B14617" s="39">
        <f t="shared" si="1"/>
        <v>31</v>
      </c>
      <c r="C14617" s="39" t="str">
        <f>IFERROR(__xludf.DUMMYFUNCTION("IF(ISBETWEEN(B14617,60,69), ""Old"", IF(ISBETWEEN(B14617, 20, 29), ""Young"", ""Other""))"),"Other")</f>
        <v>Other</v>
      </c>
    </row>
    <row r="14618" hidden="1">
      <c r="A14618" s="40">
        <v>32880.0</v>
      </c>
      <c r="B14618" s="39">
        <f t="shared" si="1"/>
        <v>31</v>
      </c>
      <c r="C14618" s="39" t="str">
        <f>IFERROR(__xludf.DUMMYFUNCTION("IF(ISBETWEEN(B14618,60,69), ""Old"", IF(ISBETWEEN(B14618, 20, 29), ""Young"", ""Other""))"),"Other")</f>
        <v>Other</v>
      </c>
    </row>
    <row r="14619" hidden="1">
      <c r="A14619" s="40">
        <v>32881.0</v>
      </c>
      <c r="B14619" s="39">
        <f t="shared" si="1"/>
        <v>31</v>
      </c>
      <c r="C14619" s="39" t="str">
        <f>IFERROR(__xludf.DUMMYFUNCTION("IF(ISBETWEEN(B14619,60,69), ""Old"", IF(ISBETWEEN(B14619, 20, 29), ""Young"", ""Other""))"),"Other")</f>
        <v>Other</v>
      </c>
    </row>
    <row r="14620" hidden="1">
      <c r="A14620" s="40">
        <v>32882.0</v>
      </c>
      <c r="B14620" s="39">
        <f t="shared" si="1"/>
        <v>31</v>
      </c>
      <c r="C14620" s="39" t="str">
        <f>IFERROR(__xludf.DUMMYFUNCTION("IF(ISBETWEEN(B14620,60,69), ""Old"", IF(ISBETWEEN(B14620, 20, 29), ""Young"", ""Other""))"),"Other")</f>
        <v>Other</v>
      </c>
    </row>
    <row r="14621" hidden="1">
      <c r="A14621" s="40">
        <v>32883.0</v>
      </c>
      <c r="B14621" s="39">
        <f t="shared" si="1"/>
        <v>31</v>
      </c>
      <c r="C14621" s="39" t="str">
        <f>IFERROR(__xludf.DUMMYFUNCTION("IF(ISBETWEEN(B14621,60,69), ""Old"", IF(ISBETWEEN(B14621, 20, 29), ""Young"", ""Other""))"),"Other")</f>
        <v>Other</v>
      </c>
    </row>
    <row r="14622" hidden="1">
      <c r="A14622" s="40">
        <v>32884.0</v>
      </c>
      <c r="B14622" s="39">
        <f t="shared" si="1"/>
        <v>31</v>
      </c>
      <c r="C14622" s="39" t="str">
        <f>IFERROR(__xludf.DUMMYFUNCTION("IF(ISBETWEEN(B14622,60,69), ""Old"", IF(ISBETWEEN(B14622, 20, 29), ""Young"", ""Other""))"),"Other")</f>
        <v>Other</v>
      </c>
    </row>
    <row r="14623" hidden="1">
      <c r="A14623" s="40">
        <v>32885.0</v>
      </c>
      <c r="B14623" s="39">
        <f t="shared" si="1"/>
        <v>31</v>
      </c>
      <c r="C14623" s="39" t="str">
        <f>IFERROR(__xludf.DUMMYFUNCTION("IF(ISBETWEEN(B14623,60,69), ""Old"", IF(ISBETWEEN(B14623, 20, 29), ""Young"", ""Other""))"),"Other")</f>
        <v>Other</v>
      </c>
    </row>
    <row r="14624" hidden="1">
      <c r="A14624" s="40">
        <v>32886.0</v>
      </c>
      <c r="B14624" s="39">
        <f t="shared" si="1"/>
        <v>31</v>
      </c>
      <c r="C14624" s="39" t="str">
        <f>IFERROR(__xludf.DUMMYFUNCTION("IF(ISBETWEEN(B14624,60,69), ""Old"", IF(ISBETWEEN(B14624, 20, 29), ""Young"", ""Other""))"),"Other")</f>
        <v>Other</v>
      </c>
    </row>
    <row r="14625" hidden="1">
      <c r="A14625" s="40">
        <v>32887.0</v>
      </c>
      <c r="B14625" s="39">
        <f t="shared" si="1"/>
        <v>31</v>
      </c>
      <c r="C14625" s="39" t="str">
        <f>IFERROR(__xludf.DUMMYFUNCTION("IF(ISBETWEEN(B14625,60,69), ""Old"", IF(ISBETWEEN(B14625, 20, 29), ""Young"", ""Other""))"),"Other")</f>
        <v>Other</v>
      </c>
    </row>
    <row r="14626" hidden="1">
      <c r="A14626" s="40">
        <v>32888.0</v>
      </c>
      <c r="B14626" s="39">
        <f t="shared" si="1"/>
        <v>31</v>
      </c>
      <c r="C14626" s="39" t="str">
        <f>IFERROR(__xludf.DUMMYFUNCTION("IF(ISBETWEEN(B14626,60,69), ""Old"", IF(ISBETWEEN(B14626, 20, 29), ""Young"", ""Other""))"),"Other")</f>
        <v>Other</v>
      </c>
    </row>
    <row r="14627" hidden="1">
      <c r="A14627" s="40">
        <v>32889.0</v>
      </c>
      <c r="B14627" s="39">
        <f t="shared" si="1"/>
        <v>31</v>
      </c>
      <c r="C14627" s="39" t="str">
        <f>IFERROR(__xludf.DUMMYFUNCTION("IF(ISBETWEEN(B14627,60,69), ""Old"", IF(ISBETWEEN(B14627, 20, 29), ""Young"", ""Other""))"),"Other")</f>
        <v>Other</v>
      </c>
    </row>
    <row r="14628" hidden="1">
      <c r="A14628" s="40">
        <v>32890.0</v>
      </c>
      <c r="B14628" s="39">
        <f t="shared" si="1"/>
        <v>31</v>
      </c>
      <c r="C14628" s="39" t="str">
        <f>IFERROR(__xludf.DUMMYFUNCTION("IF(ISBETWEEN(B14628,60,69), ""Old"", IF(ISBETWEEN(B14628, 20, 29), ""Young"", ""Other""))"),"Other")</f>
        <v>Other</v>
      </c>
    </row>
    <row r="14629" hidden="1">
      <c r="A14629" s="40">
        <v>32891.0</v>
      </c>
      <c r="B14629" s="39">
        <f t="shared" si="1"/>
        <v>31</v>
      </c>
      <c r="C14629" s="39" t="str">
        <f>IFERROR(__xludf.DUMMYFUNCTION("IF(ISBETWEEN(B14629,60,69), ""Old"", IF(ISBETWEEN(B14629, 20, 29), ""Young"", ""Other""))"),"Other")</f>
        <v>Other</v>
      </c>
    </row>
    <row r="14630" hidden="1">
      <c r="A14630" s="40">
        <v>32892.0</v>
      </c>
      <c r="B14630" s="39">
        <f t="shared" si="1"/>
        <v>31</v>
      </c>
      <c r="C14630" s="39" t="str">
        <f>IFERROR(__xludf.DUMMYFUNCTION("IF(ISBETWEEN(B14630,60,69), ""Old"", IF(ISBETWEEN(B14630, 20, 29), ""Young"", ""Other""))"),"Other")</f>
        <v>Other</v>
      </c>
    </row>
    <row r="14631" hidden="1">
      <c r="A14631" s="40">
        <v>32893.0</v>
      </c>
      <c r="B14631" s="39">
        <f t="shared" si="1"/>
        <v>31</v>
      </c>
      <c r="C14631" s="39" t="str">
        <f>IFERROR(__xludf.DUMMYFUNCTION("IF(ISBETWEEN(B14631,60,69), ""Old"", IF(ISBETWEEN(B14631, 20, 29), ""Young"", ""Other""))"),"Other")</f>
        <v>Other</v>
      </c>
    </row>
    <row r="14632" hidden="1">
      <c r="A14632" s="40">
        <v>32894.0</v>
      </c>
      <c r="B14632" s="39">
        <f t="shared" si="1"/>
        <v>31</v>
      </c>
      <c r="C14632" s="39" t="str">
        <f>IFERROR(__xludf.DUMMYFUNCTION("IF(ISBETWEEN(B14632,60,69), ""Old"", IF(ISBETWEEN(B14632, 20, 29), ""Young"", ""Other""))"),"Other")</f>
        <v>Other</v>
      </c>
    </row>
    <row r="14633" hidden="1">
      <c r="A14633" s="40">
        <v>32895.0</v>
      </c>
      <c r="B14633" s="39">
        <f t="shared" si="1"/>
        <v>31</v>
      </c>
      <c r="C14633" s="39" t="str">
        <f>IFERROR(__xludf.DUMMYFUNCTION("IF(ISBETWEEN(B14633,60,69), ""Old"", IF(ISBETWEEN(B14633, 20, 29), ""Young"", ""Other""))"),"Other")</f>
        <v>Other</v>
      </c>
    </row>
    <row r="14634" hidden="1">
      <c r="A14634" s="40">
        <v>32896.0</v>
      </c>
      <c r="B14634" s="39">
        <f t="shared" si="1"/>
        <v>31</v>
      </c>
      <c r="C14634" s="39" t="str">
        <f>IFERROR(__xludf.DUMMYFUNCTION("IF(ISBETWEEN(B14634,60,69), ""Old"", IF(ISBETWEEN(B14634, 20, 29), ""Young"", ""Other""))"),"Other")</f>
        <v>Other</v>
      </c>
    </row>
    <row r="14635" hidden="1">
      <c r="A14635" s="40">
        <v>32897.0</v>
      </c>
      <c r="B14635" s="39">
        <f t="shared" si="1"/>
        <v>31</v>
      </c>
      <c r="C14635" s="39" t="str">
        <f>IFERROR(__xludf.DUMMYFUNCTION("IF(ISBETWEEN(B14635,60,69), ""Old"", IF(ISBETWEEN(B14635, 20, 29), ""Young"", ""Other""))"),"Other")</f>
        <v>Other</v>
      </c>
    </row>
    <row r="14636" hidden="1">
      <c r="A14636" s="40">
        <v>32898.0</v>
      </c>
      <c r="B14636" s="39">
        <f t="shared" si="1"/>
        <v>31</v>
      </c>
      <c r="C14636" s="39" t="str">
        <f>IFERROR(__xludf.DUMMYFUNCTION("IF(ISBETWEEN(B14636,60,69), ""Old"", IF(ISBETWEEN(B14636, 20, 29), ""Young"", ""Other""))"),"Other")</f>
        <v>Other</v>
      </c>
    </row>
    <row r="14637" hidden="1">
      <c r="A14637" s="40">
        <v>32899.0</v>
      </c>
      <c r="B14637" s="39">
        <f t="shared" si="1"/>
        <v>31</v>
      </c>
      <c r="C14637" s="39" t="str">
        <f>IFERROR(__xludf.DUMMYFUNCTION("IF(ISBETWEEN(B14637,60,69), ""Old"", IF(ISBETWEEN(B14637, 20, 29), ""Young"", ""Other""))"),"Other")</f>
        <v>Other</v>
      </c>
    </row>
    <row r="14638" hidden="1">
      <c r="A14638" s="40">
        <v>32900.0</v>
      </c>
      <c r="B14638" s="39">
        <f t="shared" si="1"/>
        <v>31</v>
      </c>
      <c r="C14638" s="39" t="str">
        <f>IFERROR(__xludf.DUMMYFUNCTION("IF(ISBETWEEN(B14638,60,69), ""Old"", IF(ISBETWEEN(B14638, 20, 29), ""Young"", ""Other""))"),"Other")</f>
        <v>Other</v>
      </c>
    </row>
    <row r="14639" hidden="1">
      <c r="A14639" s="40">
        <v>32901.0</v>
      </c>
      <c r="B14639" s="39">
        <f t="shared" si="1"/>
        <v>31</v>
      </c>
      <c r="C14639" s="39" t="str">
        <f>IFERROR(__xludf.DUMMYFUNCTION("IF(ISBETWEEN(B14639,60,69), ""Old"", IF(ISBETWEEN(B14639, 20, 29), ""Young"", ""Other""))"),"Other")</f>
        <v>Other</v>
      </c>
    </row>
    <row r="14640" hidden="1">
      <c r="A14640" s="40">
        <v>32902.0</v>
      </c>
      <c r="B14640" s="39">
        <f t="shared" si="1"/>
        <v>31</v>
      </c>
      <c r="C14640" s="39" t="str">
        <f>IFERROR(__xludf.DUMMYFUNCTION("IF(ISBETWEEN(B14640,60,69), ""Old"", IF(ISBETWEEN(B14640, 20, 29), ""Young"", ""Other""))"),"Other")</f>
        <v>Other</v>
      </c>
    </row>
    <row r="14641" hidden="1">
      <c r="A14641" s="40">
        <v>32903.0</v>
      </c>
      <c r="B14641" s="39">
        <f t="shared" si="1"/>
        <v>31</v>
      </c>
      <c r="C14641" s="39" t="str">
        <f>IFERROR(__xludf.DUMMYFUNCTION("IF(ISBETWEEN(B14641,60,69), ""Old"", IF(ISBETWEEN(B14641, 20, 29), ""Young"", ""Other""))"),"Other")</f>
        <v>Other</v>
      </c>
    </row>
    <row r="14642" hidden="1">
      <c r="A14642" s="40">
        <v>32904.0</v>
      </c>
      <c r="B14642" s="39">
        <f t="shared" si="1"/>
        <v>31</v>
      </c>
      <c r="C14642" s="39" t="str">
        <f>IFERROR(__xludf.DUMMYFUNCTION("IF(ISBETWEEN(B14642,60,69), ""Old"", IF(ISBETWEEN(B14642, 20, 29), ""Young"", ""Other""))"),"Other")</f>
        <v>Other</v>
      </c>
    </row>
    <row r="14643" hidden="1">
      <c r="A14643" s="40">
        <v>32905.0</v>
      </c>
      <c r="B14643" s="39">
        <f t="shared" si="1"/>
        <v>31</v>
      </c>
      <c r="C14643" s="39" t="str">
        <f>IFERROR(__xludf.DUMMYFUNCTION("IF(ISBETWEEN(B14643,60,69), ""Old"", IF(ISBETWEEN(B14643, 20, 29), ""Young"", ""Other""))"),"Other")</f>
        <v>Other</v>
      </c>
    </row>
    <row r="14644" hidden="1">
      <c r="A14644" s="40">
        <v>32906.0</v>
      </c>
      <c r="B14644" s="39">
        <f t="shared" si="1"/>
        <v>31</v>
      </c>
      <c r="C14644" s="39" t="str">
        <f>IFERROR(__xludf.DUMMYFUNCTION("IF(ISBETWEEN(B14644,60,69), ""Old"", IF(ISBETWEEN(B14644, 20, 29), ""Young"", ""Other""))"),"Other")</f>
        <v>Other</v>
      </c>
    </row>
    <row r="14645" hidden="1">
      <c r="A14645" s="40">
        <v>32907.0</v>
      </c>
      <c r="B14645" s="39">
        <f t="shared" si="1"/>
        <v>31</v>
      </c>
      <c r="C14645" s="39" t="str">
        <f>IFERROR(__xludf.DUMMYFUNCTION("IF(ISBETWEEN(B14645,60,69), ""Old"", IF(ISBETWEEN(B14645, 20, 29), ""Young"", ""Other""))"),"Other")</f>
        <v>Other</v>
      </c>
    </row>
    <row r="14646" hidden="1">
      <c r="A14646" s="40">
        <v>32908.0</v>
      </c>
      <c r="B14646" s="39">
        <f t="shared" si="1"/>
        <v>31</v>
      </c>
      <c r="C14646" s="39" t="str">
        <f>IFERROR(__xludf.DUMMYFUNCTION("IF(ISBETWEEN(B14646,60,69), ""Old"", IF(ISBETWEEN(B14646, 20, 29), ""Young"", ""Other""))"),"Other")</f>
        <v>Other</v>
      </c>
    </row>
    <row r="14647" hidden="1">
      <c r="A14647" s="40">
        <v>32909.0</v>
      </c>
      <c r="B14647" s="39">
        <f t="shared" si="1"/>
        <v>31</v>
      </c>
      <c r="C14647" s="39" t="str">
        <f>IFERROR(__xludf.DUMMYFUNCTION("IF(ISBETWEEN(B14647,60,69), ""Old"", IF(ISBETWEEN(B14647, 20, 29), ""Young"", ""Other""))"),"Other")</f>
        <v>Other</v>
      </c>
    </row>
    <row r="14648" hidden="1">
      <c r="A14648" s="40">
        <v>32910.0</v>
      </c>
      <c r="B14648" s="39">
        <f t="shared" si="1"/>
        <v>31</v>
      </c>
      <c r="C14648" s="39" t="str">
        <f>IFERROR(__xludf.DUMMYFUNCTION("IF(ISBETWEEN(B14648,60,69), ""Old"", IF(ISBETWEEN(B14648, 20, 29), ""Young"", ""Other""))"),"Other")</f>
        <v>Other</v>
      </c>
    </row>
    <row r="14649" hidden="1">
      <c r="A14649" s="40">
        <v>32911.0</v>
      </c>
      <c r="B14649" s="39">
        <f t="shared" si="1"/>
        <v>31</v>
      </c>
      <c r="C14649" s="39" t="str">
        <f>IFERROR(__xludf.DUMMYFUNCTION("IF(ISBETWEEN(B14649,60,69), ""Old"", IF(ISBETWEEN(B14649, 20, 29), ""Young"", ""Other""))"),"Other")</f>
        <v>Other</v>
      </c>
    </row>
    <row r="14650" hidden="1">
      <c r="A14650" s="40">
        <v>32912.0</v>
      </c>
      <c r="B14650" s="39">
        <f t="shared" si="1"/>
        <v>31</v>
      </c>
      <c r="C14650" s="39" t="str">
        <f>IFERROR(__xludf.DUMMYFUNCTION("IF(ISBETWEEN(B14650,60,69), ""Old"", IF(ISBETWEEN(B14650, 20, 29), ""Young"", ""Other""))"),"Other")</f>
        <v>Other</v>
      </c>
    </row>
    <row r="14651" hidden="1">
      <c r="A14651" s="40">
        <v>32913.0</v>
      </c>
      <c r="B14651" s="39">
        <f t="shared" si="1"/>
        <v>31</v>
      </c>
      <c r="C14651" s="39" t="str">
        <f>IFERROR(__xludf.DUMMYFUNCTION("IF(ISBETWEEN(B14651,60,69), ""Old"", IF(ISBETWEEN(B14651, 20, 29), ""Young"", ""Other""))"),"Other")</f>
        <v>Other</v>
      </c>
    </row>
    <row r="14652" hidden="1">
      <c r="A14652" s="40">
        <v>32914.0</v>
      </c>
      <c r="B14652" s="39">
        <f t="shared" si="1"/>
        <v>31</v>
      </c>
      <c r="C14652" s="39" t="str">
        <f>IFERROR(__xludf.DUMMYFUNCTION("IF(ISBETWEEN(B14652,60,69), ""Old"", IF(ISBETWEEN(B14652, 20, 29), ""Young"", ""Other""))"),"Other")</f>
        <v>Other</v>
      </c>
    </row>
    <row r="14653" hidden="1">
      <c r="A14653" s="40">
        <v>32915.0</v>
      </c>
      <c r="B14653" s="39">
        <f t="shared" si="1"/>
        <v>31</v>
      </c>
      <c r="C14653" s="39" t="str">
        <f>IFERROR(__xludf.DUMMYFUNCTION("IF(ISBETWEEN(B14653,60,69), ""Old"", IF(ISBETWEEN(B14653, 20, 29), ""Young"", ""Other""))"),"Other")</f>
        <v>Other</v>
      </c>
    </row>
    <row r="14654" hidden="1">
      <c r="A14654" s="40">
        <v>32916.0</v>
      </c>
      <c r="B14654" s="39">
        <f t="shared" si="1"/>
        <v>31</v>
      </c>
      <c r="C14654" s="39" t="str">
        <f>IFERROR(__xludf.DUMMYFUNCTION("IF(ISBETWEEN(B14654,60,69), ""Old"", IF(ISBETWEEN(B14654, 20, 29), ""Young"", ""Other""))"),"Other")</f>
        <v>Other</v>
      </c>
    </row>
    <row r="14655" hidden="1">
      <c r="A14655" s="40">
        <v>32917.0</v>
      </c>
      <c r="B14655" s="39">
        <f t="shared" si="1"/>
        <v>31</v>
      </c>
      <c r="C14655" s="39" t="str">
        <f>IFERROR(__xludf.DUMMYFUNCTION("IF(ISBETWEEN(B14655,60,69), ""Old"", IF(ISBETWEEN(B14655, 20, 29), ""Young"", ""Other""))"),"Other")</f>
        <v>Other</v>
      </c>
    </row>
    <row r="14656" hidden="1">
      <c r="A14656" s="40">
        <v>32918.0</v>
      </c>
      <c r="B14656" s="39">
        <f t="shared" si="1"/>
        <v>31</v>
      </c>
      <c r="C14656" s="39" t="str">
        <f>IFERROR(__xludf.DUMMYFUNCTION("IF(ISBETWEEN(B14656,60,69), ""Old"", IF(ISBETWEEN(B14656, 20, 29), ""Young"", ""Other""))"),"Other")</f>
        <v>Other</v>
      </c>
    </row>
    <row r="14657" hidden="1">
      <c r="A14657" s="40">
        <v>32919.0</v>
      </c>
      <c r="B14657" s="39">
        <f t="shared" si="1"/>
        <v>31</v>
      </c>
      <c r="C14657" s="39" t="str">
        <f>IFERROR(__xludf.DUMMYFUNCTION("IF(ISBETWEEN(B14657,60,69), ""Old"", IF(ISBETWEEN(B14657, 20, 29), ""Young"", ""Other""))"),"Other")</f>
        <v>Other</v>
      </c>
    </row>
    <row r="14658" hidden="1">
      <c r="A14658" s="40">
        <v>32920.0</v>
      </c>
      <c r="B14658" s="39">
        <f t="shared" si="1"/>
        <v>31</v>
      </c>
      <c r="C14658" s="39" t="str">
        <f>IFERROR(__xludf.DUMMYFUNCTION("IF(ISBETWEEN(B14658,60,69), ""Old"", IF(ISBETWEEN(B14658, 20, 29), ""Young"", ""Other""))"),"Other")</f>
        <v>Other</v>
      </c>
    </row>
    <row r="14659" hidden="1">
      <c r="A14659" s="40">
        <v>32921.0</v>
      </c>
      <c r="B14659" s="39">
        <f t="shared" si="1"/>
        <v>31</v>
      </c>
      <c r="C14659" s="39" t="str">
        <f>IFERROR(__xludf.DUMMYFUNCTION("IF(ISBETWEEN(B14659,60,69), ""Old"", IF(ISBETWEEN(B14659, 20, 29), ""Young"", ""Other""))"),"Other")</f>
        <v>Other</v>
      </c>
    </row>
    <row r="14660" hidden="1">
      <c r="A14660" s="40">
        <v>32922.0</v>
      </c>
      <c r="B14660" s="39">
        <f t="shared" si="1"/>
        <v>31</v>
      </c>
      <c r="C14660" s="39" t="str">
        <f>IFERROR(__xludf.DUMMYFUNCTION("IF(ISBETWEEN(B14660,60,69), ""Old"", IF(ISBETWEEN(B14660, 20, 29), ""Young"", ""Other""))"),"Other")</f>
        <v>Other</v>
      </c>
    </row>
    <row r="14661" hidden="1">
      <c r="A14661" s="40">
        <v>32923.0</v>
      </c>
      <c r="B14661" s="39">
        <f t="shared" si="1"/>
        <v>31</v>
      </c>
      <c r="C14661" s="39" t="str">
        <f>IFERROR(__xludf.DUMMYFUNCTION("IF(ISBETWEEN(B14661,60,69), ""Old"", IF(ISBETWEEN(B14661, 20, 29), ""Young"", ""Other""))"),"Other")</f>
        <v>Other</v>
      </c>
    </row>
    <row r="14662" hidden="1">
      <c r="A14662" s="40">
        <v>32924.0</v>
      </c>
      <c r="B14662" s="39">
        <f t="shared" si="1"/>
        <v>31</v>
      </c>
      <c r="C14662" s="39" t="str">
        <f>IFERROR(__xludf.DUMMYFUNCTION("IF(ISBETWEEN(B14662,60,69), ""Old"", IF(ISBETWEEN(B14662, 20, 29), ""Young"", ""Other""))"),"Other")</f>
        <v>Other</v>
      </c>
    </row>
    <row r="14663" hidden="1">
      <c r="A14663" s="40">
        <v>32925.0</v>
      </c>
      <c r="B14663" s="39">
        <f t="shared" si="1"/>
        <v>31</v>
      </c>
      <c r="C14663" s="39" t="str">
        <f>IFERROR(__xludf.DUMMYFUNCTION("IF(ISBETWEEN(B14663,60,69), ""Old"", IF(ISBETWEEN(B14663, 20, 29), ""Young"", ""Other""))"),"Other")</f>
        <v>Other</v>
      </c>
    </row>
    <row r="14664" hidden="1">
      <c r="A14664" s="40">
        <v>32926.0</v>
      </c>
      <c r="B14664" s="39">
        <f t="shared" si="1"/>
        <v>31</v>
      </c>
      <c r="C14664" s="39" t="str">
        <f>IFERROR(__xludf.DUMMYFUNCTION("IF(ISBETWEEN(B14664,60,69), ""Old"", IF(ISBETWEEN(B14664, 20, 29), ""Young"", ""Other""))"),"Other")</f>
        <v>Other</v>
      </c>
    </row>
    <row r="14665" hidden="1">
      <c r="A14665" s="40">
        <v>32927.0</v>
      </c>
      <c r="B14665" s="39">
        <f t="shared" si="1"/>
        <v>31</v>
      </c>
      <c r="C14665" s="39" t="str">
        <f>IFERROR(__xludf.DUMMYFUNCTION("IF(ISBETWEEN(B14665,60,69), ""Old"", IF(ISBETWEEN(B14665, 20, 29), ""Young"", ""Other""))"),"Other")</f>
        <v>Other</v>
      </c>
    </row>
    <row r="14666" hidden="1">
      <c r="A14666" s="40">
        <v>32928.0</v>
      </c>
      <c r="B14666" s="39">
        <f t="shared" si="1"/>
        <v>31</v>
      </c>
      <c r="C14666" s="39" t="str">
        <f>IFERROR(__xludf.DUMMYFUNCTION("IF(ISBETWEEN(B14666,60,69), ""Old"", IF(ISBETWEEN(B14666, 20, 29), ""Young"", ""Other""))"),"Other")</f>
        <v>Other</v>
      </c>
    </row>
    <row r="14667" hidden="1">
      <c r="A14667" s="40">
        <v>32929.0</v>
      </c>
      <c r="B14667" s="39">
        <f t="shared" si="1"/>
        <v>31</v>
      </c>
      <c r="C14667" s="39" t="str">
        <f>IFERROR(__xludf.DUMMYFUNCTION("IF(ISBETWEEN(B14667,60,69), ""Old"", IF(ISBETWEEN(B14667, 20, 29), ""Young"", ""Other""))"),"Other")</f>
        <v>Other</v>
      </c>
    </row>
    <row r="14668" hidden="1">
      <c r="A14668" s="40">
        <v>32930.0</v>
      </c>
      <c r="B14668" s="39">
        <f t="shared" si="1"/>
        <v>31</v>
      </c>
      <c r="C14668" s="39" t="str">
        <f>IFERROR(__xludf.DUMMYFUNCTION("IF(ISBETWEEN(B14668,60,69), ""Old"", IF(ISBETWEEN(B14668, 20, 29), ""Young"", ""Other""))"),"Other")</f>
        <v>Other</v>
      </c>
    </row>
    <row r="14669" hidden="1">
      <c r="A14669" s="40">
        <v>32931.0</v>
      </c>
      <c r="B14669" s="39">
        <f t="shared" si="1"/>
        <v>31</v>
      </c>
      <c r="C14669" s="39" t="str">
        <f>IFERROR(__xludf.DUMMYFUNCTION("IF(ISBETWEEN(B14669,60,69), ""Old"", IF(ISBETWEEN(B14669, 20, 29), ""Young"", ""Other""))"),"Other")</f>
        <v>Other</v>
      </c>
    </row>
    <row r="14670" hidden="1">
      <c r="A14670" s="40">
        <v>32932.0</v>
      </c>
      <c r="B14670" s="39">
        <f t="shared" si="1"/>
        <v>31</v>
      </c>
      <c r="C14670" s="39" t="str">
        <f>IFERROR(__xludf.DUMMYFUNCTION("IF(ISBETWEEN(B14670,60,69), ""Old"", IF(ISBETWEEN(B14670, 20, 29), ""Young"", ""Other""))"),"Other")</f>
        <v>Other</v>
      </c>
    </row>
    <row r="14671" hidden="1">
      <c r="A14671" s="40">
        <v>32933.0</v>
      </c>
      <c r="B14671" s="39">
        <f t="shared" si="1"/>
        <v>31</v>
      </c>
      <c r="C14671" s="39" t="str">
        <f>IFERROR(__xludf.DUMMYFUNCTION("IF(ISBETWEEN(B14671,60,69), ""Old"", IF(ISBETWEEN(B14671, 20, 29), ""Young"", ""Other""))"),"Other")</f>
        <v>Other</v>
      </c>
    </row>
    <row r="14672" hidden="1">
      <c r="A14672" s="40">
        <v>32934.0</v>
      </c>
      <c r="B14672" s="39">
        <f t="shared" si="1"/>
        <v>31</v>
      </c>
      <c r="C14672" s="39" t="str">
        <f>IFERROR(__xludf.DUMMYFUNCTION("IF(ISBETWEEN(B14672,60,69), ""Old"", IF(ISBETWEEN(B14672, 20, 29), ""Young"", ""Other""))"),"Other")</f>
        <v>Other</v>
      </c>
    </row>
    <row r="14673" hidden="1">
      <c r="A14673" s="40">
        <v>32935.0</v>
      </c>
      <c r="B14673" s="39">
        <f t="shared" si="1"/>
        <v>31</v>
      </c>
      <c r="C14673" s="39" t="str">
        <f>IFERROR(__xludf.DUMMYFUNCTION("IF(ISBETWEEN(B14673,60,69), ""Old"", IF(ISBETWEEN(B14673, 20, 29), ""Young"", ""Other""))"),"Other")</f>
        <v>Other</v>
      </c>
    </row>
    <row r="14674" hidden="1">
      <c r="A14674" s="40">
        <v>32936.0</v>
      </c>
      <c r="B14674" s="39">
        <f t="shared" si="1"/>
        <v>31</v>
      </c>
      <c r="C14674" s="39" t="str">
        <f>IFERROR(__xludf.DUMMYFUNCTION("IF(ISBETWEEN(B14674,60,69), ""Old"", IF(ISBETWEEN(B14674, 20, 29), ""Young"", ""Other""))"),"Other")</f>
        <v>Other</v>
      </c>
    </row>
    <row r="14675" hidden="1">
      <c r="A14675" s="40">
        <v>32937.0</v>
      </c>
      <c r="B14675" s="39">
        <f t="shared" si="1"/>
        <v>31</v>
      </c>
      <c r="C14675" s="39" t="str">
        <f>IFERROR(__xludf.DUMMYFUNCTION("IF(ISBETWEEN(B14675,60,69), ""Old"", IF(ISBETWEEN(B14675, 20, 29), ""Young"", ""Other""))"),"Other")</f>
        <v>Other</v>
      </c>
    </row>
    <row r="14676" hidden="1">
      <c r="A14676" s="40">
        <v>32938.0</v>
      </c>
      <c r="B14676" s="39">
        <f t="shared" si="1"/>
        <v>31</v>
      </c>
      <c r="C14676" s="39" t="str">
        <f>IFERROR(__xludf.DUMMYFUNCTION("IF(ISBETWEEN(B14676,60,69), ""Old"", IF(ISBETWEEN(B14676, 20, 29), ""Young"", ""Other""))"),"Other")</f>
        <v>Other</v>
      </c>
    </row>
    <row r="14677" hidden="1">
      <c r="A14677" s="40">
        <v>32939.0</v>
      </c>
      <c r="B14677" s="39">
        <f t="shared" si="1"/>
        <v>31</v>
      </c>
      <c r="C14677" s="39" t="str">
        <f>IFERROR(__xludf.DUMMYFUNCTION("IF(ISBETWEEN(B14677,60,69), ""Old"", IF(ISBETWEEN(B14677, 20, 29), ""Young"", ""Other""))"),"Other")</f>
        <v>Other</v>
      </c>
    </row>
    <row r="14678" hidden="1">
      <c r="A14678" s="40">
        <v>32940.0</v>
      </c>
      <c r="B14678" s="39">
        <f t="shared" si="1"/>
        <v>31</v>
      </c>
      <c r="C14678" s="39" t="str">
        <f>IFERROR(__xludf.DUMMYFUNCTION("IF(ISBETWEEN(B14678,60,69), ""Old"", IF(ISBETWEEN(B14678, 20, 29), ""Young"", ""Other""))"),"Other")</f>
        <v>Other</v>
      </c>
    </row>
    <row r="14679" hidden="1">
      <c r="A14679" s="40">
        <v>32941.0</v>
      </c>
      <c r="B14679" s="39">
        <f t="shared" si="1"/>
        <v>31</v>
      </c>
      <c r="C14679" s="39" t="str">
        <f>IFERROR(__xludf.DUMMYFUNCTION("IF(ISBETWEEN(B14679,60,69), ""Old"", IF(ISBETWEEN(B14679, 20, 29), ""Young"", ""Other""))"),"Other")</f>
        <v>Other</v>
      </c>
    </row>
    <row r="14680" hidden="1">
      <c r="A14680" s="40">
        <v>32942.0</v>
      </c>
      <c r="B14680" s="39">
        <f t="shared" si="1"/>
        <v>31</v>
      </c>
      <c r="C14680" s="39" t="str">
        <f>IFERROR(__xludf.DUMMYFUNCTION("IF(ISBETWEEN(B14680,60,69), ""Old"", IF(ISBETWEEN(B14680, 20, 29), ""Young"", ""Other""))"),"Other")</f>
        <v>Other</v>
      </c>
    </row>
    <row r="14681" hidden="1">
      <c r="A14681" s="40">
        <v>32943.0</v>
      </c>
      <c r="B14681" s="39">
        <f t="shared" si="1"/>
        <v>31</v>
      </c>
      <c r="C14681" s="39" t="str">
        <f>IFERROR(__xludf.DUMMYFUNCTION("IF(ISBETWEEN(B14681,60,69), ""Old"", IF(ISBETWEEN(B14681, 20, 29), ""Young"", ""Other""))"),"Other")</f>
        <v>Other</v>
      </c>
    </row>
    <row r="14682" hidden="1">
      <c r="A14682" s="40">
        <v>32944.0</v>
      </c>
      <c r="B14682" s="39">
        <f t="shared" si="1"/>
        <v>31</v>
      </c>
      <c r="C14682" s="39" t="str">
        <f>IFERROR(__xludf.DUMMYFUNCTION("IF(ISBETWEEN(B14682,60,69), ""Old"", IF(ISBETWEEN(B14682, 20, 29), ""Young"", ""Other""))"),"Other")</f>
        <v>Other</v>
      </c>
    </row>
    <row r="14683" hidden="1">
      <c r="A14683" s="40">
        <v>32945.0</v>
      </c>
      <c r="B14683" s="39">
        <f t="shared" si="1"/>
        <v>31</v>
      </c>
      <c r="C14683" s="39" t="str">
        <f>IFERROR(__xludf.DUMMYFUNCTION("IF(ISBETWEEN(B14683,60,69), ""Old"", IF(ISBETWEEN(B14683, 20, 29), ""Young"", ""Other""))"),"Other")</f>
        <v>Other</v>
      </c>
    </row>
    <row r="14684" hidden="1">
      <c r="A14684" s="40">
        <v>32946.0</v>
      </c>
      <c r="B14684" s="39">
        <f t="shared" si="1"/>
        <v>31</v>
      </c>
      <c r="C14684" s="39" t="str">
        <f>IFERROR(__xludf.DUMMYFUNCTION("IF(ISBETWEEN(B14684,60,69), ""Old"", IF(ISBETWEEN(B14684, 20, 29), ""Young"", ""Other""))"),"Other")</f>
        <v>Other</v>
      </c>
    </row>
    <row r="14685" hidden="1">
      <c r="A14685" s="40">
        <v>32947.0</v>
      </c>
      <c r="B14685" s="39">
        <f t="shared" si="1"/>
        <v>31</v>
      </c>
      <c r="C14685" s="39" t="str">
        <f>IFERROR(__xludf.DUMMYFUNCTION("IF(ISBETWEEN(B14685,60,69), ""Old"", IF(ISBETWEEN(B14685, 20, 29), ""Young"", ""Other""))"),"Other")</f>
        <v>Other</v>
      </c>
    </row>
    <row r="14686" hidden="1">
      <c r="A14686" s="40">
        <v>32948.0</v>
      </c>
      <c r="B14686" s="39">
        <f t="shared" si="1"/>
        <v>31</v>
      </c>
      <c r="C14686" s="39" t="str">
        <f>IFERROR(__xludf.DUMMYFUNCTION("IF(ISBETWEEN(B14686,60,69), ""Old"", IF(ISBETWEEN(B14686, 20, 29), ""Young"", ""Other""))"),"Other")</f>
        <v>Other</v>
      </c>
    </row>
    <row r="14687" hidden="1">
      <c r="A14687" s="40">
        <v>32949.0</v>
      </c>
      <c r="B14687" s="39">
        <f t="shared" si="1"/>
        <v>31</v>
      </c>
      <c r="C14687" s="39" t="str">
        <f>IFERROR(__xludf.DUMMYFUNCTION("IF(ISBETWEEN(B14687,60,69), ""Old"", IF(ISBETWEEN(B14687, 20, 29), ""Young"", ""Other""))"),"Other")</f>
        <v>Other</v>
      </c>
    </row>
    <row r="14688" hidden="1">
      <c r="A14688" s="40">
        <v>32950.0</v>
      </c>
      <c r="B14688" s="39">
        <f t="shared" si="1"/>
        <v>31</v>
      </c>
      <c r="C14688" s="39" t="str">
        <f>IFERROR(__xludf.DUMMYFUNCTION("IF(ISBETWEEN(B14688,60,69), ""Old"", IF(ISBETWEEN(B14688, 20, 29), ""Young"", ""Other""))"),"Other")</f>
        <v>Other</v>
      </c>
    </row>
    <row r="14689" hidden="1">
      <c r="A14689" s="40">
        <v>32951.0</v>
      </c>
      <c r="B14689" s="39">
        <f t="shared" si="1"/>
        <v>31</v>
      </c>
      <c r="C14689" s="39" t="str">
        <f>IFERROR(__xludf.DUMMYFUNCTION("IF(ISBETWEEN(B14689,60,69), ""Old"", IF(ISBETWEEN(B14689, 20, 29), ""Young"", ""Other""))"),"Other")</f>
        <v>Other</v>
      </c>
    </row>
    <row r="14690" hidden="1">
      <c r="A14690" s="40">
        <v>32952.0</v>
      </c>
      <c r="B14690" s="39">
        <f t="shared" si="1"/>
        <v>31</v>
      </c>
      <c r="C14690" s="39" t="str">
        <f>IFERROR(__xludf.DUMMYFUNCTION("IF(ISBETWEEN(B14690,60,69), ""Old"", IF(ISBETWEEN(B14690, 20, 29), ""Young"", ""Other""))"),"Other")</f>
        <v>Other</v>
      </c>
    </row>
    <row r="14691" hidden="1">
      <c r="A14691" s="40">
        <v>32953.0</v>
      </c>
      <c r="B14691" s="39">
        <f t="shared" si="1"/>
        <v>31</v>
      </c>
      <c r="C14691" s="39" t="str">
        <f>IFERROR(__xludf.DUMMYFUNCTION("IF(ISBETWEEN(B14691,60,69), ""Old"", IF(ISBETWEEN(B14691, 20, 29), ""Young"", ""Other""))"),"Other")</f>
        <v>Other</v>
      </c>
    </row>
    <row r="14692" hidden="1">
      <c r="A14692" s="40">
        <v>32954.0</v>
      </c>
      <c r="B14692" s="39">
        <f t="shared" si="1"/>
        <v>31</v>
      </c>
      <c r="C14692" s="39" t="str">
        <f>IFERROR(__xludf.DUMMYFUNCTION("IF(ISBETWEEN(B14692,60,69), ""Old"", IF(ISBETWEEN(B14692, 20, 29), ""Young"", ""Other""))"),"Other")</f>
        <v>Other</v>
      </c>
    </row>
    <row r="14693" hidden="1">
      <c r="A14693" s="40">
        <v>32955.0</v>
      </c>
      <c r="B14693" s="39">
        <f t="shared" si="1"/>
        <v>31</v>
      </c>
      <c r="C14693" s="39" t="str">
        <f>IFERROR(__xludf.DUMMYFUNCTION("IF(ISBETWEEN(B14693,60,69), ""Old"", IF(ISBETWEEN(B14693, 20, 29), ""Young"", ""Other""))"),"Other")</f>
        <v>Other</v>
      </c>
    </row>
    <row r="14694" hidden="1">
      <c r="A14694" s="40">
        <v>32956.0</v>
      </c>
      <c r="B14694" s="39">
        <f t="shared" si="1"/>
        <v>31</v>
      </c>
      <c r="C14694" s="39" t="str">
        <f>IFERROR(__xludf.DUMMYFUNCTION("IF(ISBETWEEN(B14694,60,69), ""Old"", IF(ISBETWEEN(B14694, 20, 29), ""Young"", ""Other""))"),"Other")</f>
        <v>Other</v>
      </c>
    </row>
    <row r="14695" hidden="1">
      <c r="A14695" s="40">
        <v>32957.0</v>
      </c>
      <c r="B14695" s="39">
        <f t="shared" si="1"/>
        <v>31</v>
      </c>
      <c r="C14695" s="39" t="str">
        <f>IFERROR(__xludf.DUMMYFUNCTION("IF(ISBETWEEN(B14695,60,69), ""Old"", IF(ISBETWEEN(B14695, 20, 29), ""Young"", ""Other""))"),"Other")</f>
        <v>Other</v>
      </c>
    </row>
    <row r="14696" hidden="1">
      <c r="A14696" s="40">
        <v>32958.0</v>
      </c>
      <c r="B14696" s="39">
        <f t="shared" si="1"/>
        <v>31</v>
      </c>
      <c r="C14696" s="39" t="str">
        <f>IFERROR(__xludf.DUMMYFUNCTION("IF(ISBETWEEN(B14696,60,69), ""Old"", IF(ISBETWEEN(B14696, 20, 29), ""Young"", ""Other""))"),"Other")</f>
        <v>Other</v>
      </c>
    </row>
    <row r="14697" hidden="1">
      <c r="A14697" s="40">
        <v>32959.0</v>
      </c>
      <c r="B14697" s="39">
        <f t="shared" si="1"/>
        <v>31</v>
      </c>
      <c r="C14697" s="39" t="str">
        <f>IFERROR(__xludf.DUMMYFUNCTION("IF(ISBETWEEN(B14697,60,69), ""Old"", IF(ISBETWEEN(B14697, 20, 29), ""Young"", ""Other""))"),"Other")</f>
        <v>Other</v>
      </c>
    </row>
    <row r="14698" hidden="1">
      <c r="A14698" s="40">
        <v>32960.0</v>
      </c>
      <c r="B14698" s="39">
        <f t="shared" si="1"/>
        <v>31</v>
      </c>
      <c r="C14698" s="39" t="str">
        <f>IFERROR(__xludf.DUMMYFUNCTION("IF(ISBETWEEN(B14698,60,69), ""Old"", IF(ISBETWEEN(B14698, 20, 29), ""Young"", ""Other""))"),"Other")</f>
        <v>Other</v>
      </c>
    </row>
    <row r="14699" hidden="1">
      <c r="A14699" s="40">
        <v>32961.0</v>
      </c>
      <c r="B14699" s="39">
        <f t="shared" si="1"/>
        <v>31</v>
      </c>
      <c r="C14699" s="39" t="str">
        <f>IFERROR(__xludf.DUMMYFUNCTION("IF(ISBETWEEN(B14699,60,69), ""Old"", IF(ISBETWEEN(B14699, 20, 29), ""Young"", ""Other""))"),"Other")</f>
        <v>Other</v>
      </c>
    </row>
    <row r="14700" hidden="1">
      <c r="A14700" s="40">
        <v>32962.0</v>
      </c>
      <c r="B14700" s="39">
        <f t="shared" si="1"/>
        <v>31</v>
      </c>
      <c r="C14700" s="39" t="str">
        <f>IFERROR(__xludf.DUMMYFUNCTION("IF(ISBETWEEN(B14700,60,69), ""Old"", IF(ISBETWEEN(B14700, 20, 29), ""Young"", ""Other""))"),"Other")</f>
        <v>Other</v>
      </c>
    </row>
    <row r="14701" hidden="1">
      <c r="A14701" s="40">
        <v>32963.0</v>
      </c>
      <c r="B14701" s="39">
        <f t="shared" si="1"/>
        <v>31</v>
      </c>
      <c r="C14701" s="39" t="str">
        <f>IFERROR(__xludf.DUMMYFUNCTION("IF(ISBETWEEN(B14701,60,69), ""Old"", IF(ISBETWEEN(B14701, 20, 29), ""Young"", ""Other""))"),"Other")</f>
        <v>Other</v>
      </c>
    </row>
    <row r="14702" hidden="1">
      <c r="A14702" s="40">
        <v>32964.0</v>
      </c>
      <c r="B14702" s="39">
        <f t="shared" si="1"/>
        <v>31</v>
      </c>
      <c r="C14702" s="39" t="str">
        <f>IFERROR(__xludf.DUMMYFUNCTION("IF(ISBETWEEN(B14702,60,69), ""Old"", IF(ISBETWEEN(B14702, 20, 29), ""Young"", ""Other""))"),"Other")</f>
        <v>Other</v>
      </c>
    </row>
    <row r="14703" hidden="1">
      <c r="A14703" s="40">
        <v>32965.0</v>
      </c>
      <c r="B14703" s="39">
        <f t="shared" si="1"/>
        <v>31</v>
      </c>
      <c r="C14703" s="39" t="str">
        <f>IFERROR(__xludf.DUMMYFUNCTION("IF(ISBETWEEN(B14703,60,69), ""Old"", IF(ISBETWEEN(B14703, 20, 29), ""Young"", ""Other""))"),"Other")</f>
        <v>Other</v>
      </c>
    </row>
    <row r="14704" hidden="1">
      <c r="A14704" s="40">
        <v>32966.0</v>
      </c>
      <c r="B14704" s="39">
        <f t="shared" si="1"/>
        <v>31</v>
      </c>
      <c r="C14704" s="39" t="str">
        <f>IFERROR(__xludf.DUMMYFUNCTION("IF(ISBETWEEN(B14704,60,69), ""Old"", IF(ISBETWEEN(B14704, 20, 29), ""Young"", ""Other""))"),"Other")</f>
        <v>Other</v>
      </c>
    </row>
    <row r="14705" hidden="1">
      <c r="A14705" s="40">
        <v>32967.0</v>
      </c>
      <c r="B14705" s="39">
        <f t="shared" si="1"/>
        <v>31</v>
      </c>
      <c r="C14705" s="39" t="str">
        <f>IFERROR(__xludf.DUMMYFUNCTION("IF(ISBETWEEN(B14705,60,69), ""Old"", IF(ISBETWEEN(B14705, 20, 29), ""Young"", ""Other""))"),"Other")</f>
        <v>Other</v>
      </c>
    </row>
    <row r="14706" hidden="1">
      <c r="A14706" s="40">
        <v>32968.0</v>
      </c>
      <c r="B14706" s="39">
        <f t="shared" si="1"/>
        <v>31</v>
      </c>
      <c r="C14706" s="39" t="str">
        <f>IFERROR(__xludf.DUMMYFUNCTION("IF(ISBETWEEN(B14706,60,69), ""Old"", IF(ISBETWEEN(B14706, 20, 29), ""Young"", ""Other""))"),"Other")</f>
        <v>Other</v>
      </c>
    </row>
    <row r="14707" hidden="1">
      <c r="A14707" s="40">
        <v>32969.0</v>
      </c>
      <c r="B14707" s="39">
        <f t="shared" si="1"/>
        <v>31</v>
      </c>
      <c r="C14707" s="39" t="str">
        <f>IFERROR(__xludf.DUMMYFUNCTION("IF(ISBETWEEN(B14707,60,69), ""Old"", IF(ISBETWEEN(B14707, 20, 29), ""Young"", ""Other""))"),"Other")</f>
        <v>Other</v>
      </c>
    </row>
    <row r="14708" hidden="1">
      <c r="A14708" s="40">
        <v>32970.0</v>
      </c>
      <c r="B14708" s="39">
        <f t="shared" si="1"/>
        <v>31</v>
      </c>
      <c r="C14708" s="39" t="str">
        <f>IFERROR(__xludf.DUMMYFUNCTION("IF(ISBETWEEN(B14708,60,69), ""Old"", IF(ISBETWEEN(B14708, 20, 29), ""Young"", ""Other""))"),"Other")</f>
        <v>Other</v>
      </c>
    </row>
    <row r="14709" hidden="1">
      <c r="A14709" s="40">
        <v>32971.0</v>
      </c>
      <c r="B14709" s="39">
        <f t="shared" si="1"/>
        <v>31</v>
      </c>
      <c r="C14709" s="39" t="str">
        <f>IFERROR(__xludf.DUMMYFUNCTION("IF(ISBETWEEN(B14709,60,69), ""Old"", IF(ISBETWEEN(B14709, 20, 29), ""Young"", ""Other""))"),"Other")</f>
        <v>Other</v>
      </c>
    </row>
    <row r="14710" hidden="1">
      <c r="A14710" s="40">
        <v>32972.0</v>
      </c>
      <c r="B14710" s="39">
        <f t="shared" si="1"/>
        <v>31</v>
      </c>
      <c r="C14710" s="39" t="str">
        <f>IFERROR(__xludf.DUMMYFUNCTION("IF(ISBETWEEN(B14710,60,69), ""Old"", IF(ISBETWEEN(B14710, 20, 29), ""Young"", ""Other""))"),"Other")</f>
        <v>Other</v>
      </c>
    </row>
    <row r="14711" hidden="1">
      <c r="A14711" s="40">
        <v>32973.0</v>
      </c>
      <c r="B14711" s="39">
        <f t="shared" si="1"/>
        <v>31</v>
      </c>
      <c r="C14711" s="39" t="str">
        <f>IFERROR(__xludf.DUMMYFUNCTION("IF(ISBETWEEN(B14711,60,69), ""Old"", IF(ISBETWEEN(B14711, 20, 29), ""Young"", ""Other""))"),"Other")</f>
        <v>Other</v>
      </c>
    </row>
    <row r="14712" hidden="1">
      <c r="A14712" s="40">
        <v>32974.0</v>
      </c>
      <c r="B14712" s="39">
        <f t="shared" si="1"/>
        <v>31</v>
      </c>
      <c r="C14712" s="39" t="str">
        <f>IFERROR(__xludf.DUMMYFUNCTION("IF(ISBETWEEN(B14712,60,69), ""Old"", IF(ISBETWEEN(B14712, 20, 29), ""Young"", ""Other""))"),"Other")</f>
        <v>Other</v>
      </c>
    </row>
    <row r="14713" hidden="1">
      <c r="A14713" s="40">
        <v>32975.0</v>
      </c>
      <c r="B14713" s="39">
        <f t="shared" si="1"/>
        <v>31</v>
      </c>
      <c r="C14713" s="39" t="str">
        <f>IFERROR(__xludf.DUMMYFUNCTION("IF(ISBETWEEN(B14713,60,69), ""Old"", IF(ISBETWEEN(B14713, 20, 29), ""Young"", ""Other""))"),"Other")</f>
        <v>Other</v>
      </c>
    </row>
    <row r="14714" hidden="1">
      <c r="A14714" s="40">
        <v>32976.0</v>
      </c>
      <c r="B14714" s="39">
        <f t="shared" si="1"/>
        <v>31</v>
      </c>
      <c r="C14714" s="39" t="str">
        <f>IFERROR(__xludf.DUMMYFUNCTION("IF(ISBETWEEN(B14714,60,69), ""Old"", IF(ISBETWEEN(B14714, 20, 29), ""Young"", ""Other""))"),"Other")</f>
        <v>Other</v>
      </c>
    </row>
    <row r="14715" hidden="1">
      <c r="A14715" s="40">
        <v>32977.0</v>
      </c>
      <c r="B14715" s="39">
        <f t="shared" si="1"/>
        <v>31</v>
      </c>
      <c r="C14715" s="39" t="str">
        <f>IFERROR(__xludf.DUMMYFUNCTION("IF(ISBETWEEN(B14715,60,69), ""Old"", IF(ISBETWEEN(B14715, 20, 29), ""Young"", ""Other""))"),"Other")</f>
        <v>Other</v>
      </c>
    </row>
    <row r="14716" hidden="1">
      <c r="A14716" s="40">
        <v>32978.0</v>
      </c>
      <c r="B14716" s="39">
        <f t="shared" si="1"/>
        <v>31</v>
      </c>
      <c r="C14716" s="39" t="str">
        <f>IFERROR(__xludf.DUMMYFUNCTION("IF(ISBETWEEN(B14716,60,69), ""Old"", IF(ISBETWEEN(B14716, 20, 29), ""Young"", ""Other""))"),"Other")</f>
        <v>Other</v>
      </c>
    </row>
    <row r="14717" hidden="1">
      <c r="A14717" s="40">
        <v>32979.0</v>
      </c>
      <c r="B14717" s="39">
        <f t="shared" si="1"/>
        <v>31</v>
      </c>
      <c r="C14717" s="39" t="str">
        <f>IFERROR(__xludf.DUMMYFUNCTION("IF(ISBETWEEN(B14717,60,69), ""Old"", IF(ISBETWEEN(B14717, 20, 29), ""Young"", ""Other""))"),"Other")</f>
        <v>Other</v>
      </c>
    </row>
    <row r="14718" hidden="1">
      <c r="A14718" s="40">
        <v>32980.0</v>
      </c>
      <c r="B14718" s="39">
        <f t="shared" si="1"/>
        <v>31</v>
      </c>
      <c r="C14718" s="39" t="str">
        <f>IFERROR(__xludf.DUMMYFUNCTION("IF(ISBETWEEN(B14718,60,69), ""Old"", IF(ISBETWEEN(B14718, 20, 29), ""Young"", ""Other""))"),"Other")</f>
        <v>Other</v>
      </c>
    </row>
    <row r="14719" hidden="1">
      <c r="A14719" s="40">
        <v>32981.0</v>
      </c>
      <c r="B14719" s="39">
        <f t="shared" si="1"/>
        <v>31</v>
      </c>
      <c r="C14719" s="39" t="str">
        <f>IFERROR(__xludf.DUMMYFUNCTION("IF(ISBETWEEN(B14719,60,69), ""Old"", IF(ISBETWEEN(B14719, 20, 29), ""Young"", ""Other""))"),"Other")</f>
        <v>Other</v>
      </c>
    </row>
    <row r="14720" hidden="1">
      <c r="A14720" s="40">
        <v>32982.0</v>
      </c>
      <c r="B14720" s="39">
        <f t="shared" si="1"/>
        <v>31</v>
      </c>
      <c r="C14720" s="39" t="str">
        <f>IFERROR(__xludf.DUMMYFUNCTION("IF(ISBETWEEN(B14720,60,69), ""Old"", IF(ISBETWEEN(B14720, 20, 29), ""Young"", ""Other""))"),"Other")</f>
        <v>Other</v>
      </c>
    </row>
    <row r="14721" hidden="1">
      <c r="A14721" s="40">
        <v>32983.0</v>
      </c>
      <c r="B14721" s="39">
        <f t="shared" si="1"/>
        <v>31</v>
      </c>
      <c r="C14721" s="39" t="str">
        <f>IFERROR(__xludf.DUMMYFUNCTION("IF(ISBETWEEN(B14721,60,69), ""Old"", IF(ISBETWEEN(B14721, 20, 29), ""Young"", ""Other""))"),"Other")</f>
        <v>Other</v>
      </c>
    </row>
    <row r="14722" hidden="1">
      <c r="A14722" s="40">
        <v>32984.0</v>
      </c>
      <c r="B14722" s="39">
        <f t="shared" si="1"/>
        <v>31</v>
      </c>
      <c r="C14722" s="39" t="str">
        <f>IFERROR(__xludf.DUMMYFUNCTION("IF(ISBETWEEN(B14722,60,69), ""Old"", IF(ISBETWEEN(B14722, 20, 29), ""Young"", ""Other""))"),"Other")</f>
        <v>Other</v>
      </c>
    </row>
    <row r="14723" hidden="1">
      <c r="A14723" s="40">
        <v>32985.0</v>
      </c>
      <c r="B14723" s="39">
        <f t="shared" si="1"/>
        <v>31</v>
      </c>
      <c r="C14723" s="39" t="str">
        <f>IFERROR(__xludf.DUMMYFUNCTION("IF(ISBETWEEN(B14723,60,69), ""Old"", IF(ISBETWEEN(B14723, 20, 29), ""Young"", ""Other""))"),"Other")</f>
        <v>Other</v>
      </c>
    </row>
    <row r="14724" hidden="1">
      <c r="A14724" s="40">
        <v>32986.0</v>
      </c>
      <c r="B14724" s="39">
        <f t="shared" si="1"/>
        <v>31</v>
      </c>
      <c r="C14724" s="39" t="str">
        <f>IFERROR(__xludf.DUMMYFUNCTION("IF(ISBETWEEN(B14724,60,69), ""Old"", IF(ISBETWEEN(B14724, 20, 29), ""Young"", ""Other""))"),"Other")</f>
        <v>Other</v>
      </c>
    </row>
    <row r="14725" hidden="1">
      <c r="A14725" s="40">
        <v>32987.0</v>
      </c>
      <c r="B14725" s="39">
        <f t="shared" si="1"/>
        <v>31</v>
      </c>
      <c r="C14725" s="39" t="str">
        <f>IFERROR(__xludf.DUMMYFUNCTION("IF(ISBETWEEN(B14725,60,69), ""Old"", IF(ISBETWEEN(B14725, 20, 29), ""Young"", ""Other""))"),"Other")</f>
        <v>Other</v>
      </c>
    </row>
    <row r="14726" hidden="1">
      <c r="A14726" s="40">
        <v>32988.0</v>
      </c>
      <c r="B14726" s="39">
        <f t="shared" si="1"/>
        <v>31</v>
      </c>
      <c r="C14726" s="39" t="str">
        <f>IFERROR(__xludf.DUMMYFUNCTION("IF(ISBETWEEN(B14726,60,69), ""Old"", IF(ISBETWEEN(B14726, 20, 29), ""Young"", ""Other""))"),"Other")</f>
        <v>Other</v>
      </c>
    </row>
    <row r="14727" hidden="1">
      <c r="A14727" s="40">
        <v>32989.0</v>
      </c>
      <c r="B14727" s="39">
        <f t="shared" si="1"/>
        <v>31</v>
      </c>
      <c r="C14727" s="39" t="str">
        <f>IFERROR(__xludf.DUMMYFUNCTION("IF(ISBETWEEN(B14727,60,69), ""Old"", IF(ISBETWEEN(B14727, 20, 29), ""Young"", ""Other""))"),"Other")</f>
        <v>Other</v>
      </c>
    </row>
    <row r="14728" hidden="1">
      <c r="A14728" s="40">
        <v>32990.0</v>
      </c>
      <c r="B14728" s="39">
        <f t="shared" si="1"/>
        <v>31</v>
      </c>
      <c r="C14728" s="39" t="str">
        <f>IFERROR(__xludf.DUMMYFUNCTION("IF(ISBETWEEN(B14728,60,69), ""Old"", IF(ISBETWEEN(B14728, 20, 29), ""Young"", ""Other""))"),"Other")</f>
        <v>Other</v>
      </c>
    </row>
    <row r="14729" hidden="1">
      <c r="A14729" s="40">
        <v>32991.0</v>
      </c>
      <c r="B14729" s="39">
        <f t="shared" si="1"/>
        <v>31</v>
      </c>
      <c r="C14729" s="39" t="str">
        <f>IFERROR(__xludf.DUMMYFUNCTION("IF(ISBETWEEN(B14729,60,69), ""Old"", IF(ISBETWEEN(B14729, 20, 29), ""Young"", ""Other""))"),"Other")</f>
        <v>Other</v>
      </c>
    </row>
    <row r="14730" hidden="1">
      <c r="A14730" s="40">
        <v>32992.0</v>
      </c>
      <c r="B14730" s="39">
        <f t="shared" si="1"/>
        <v>31</v>
      </c>
      <c r="C14730" s="39" t="str">
        <f>IFERROR(__xludf.DUMMYFUNCTION("IF(ISBETWEEN(B14730,60,69), ""Old"", IF(ISBETWEEN(B14730, 20, 29), ""Young"", ""Other""))"),"Other")</f>
        <v>Other</v>
      </c>
    </row>
    <row r="14731" hidden="1">
      <c r="A14731" s="40">
        <v>32993.0</v>
      </c>
      <c r="B14731" s="39">
        <f t="shared" si="1"/>
        <v>31</v>
      </c>
      <c r="C14731" s="39" t="str">
        <f>IFERROR(__xludf.DUMMYFUNCTION("IF(ISBETWEEN(B14731,60,69), ""Old"", IF(ISBETWEEN(B14731, 20, 29), ""Young"", ""Other""))"),"Other")</f>
        <v>Other</v>
      </c>
    </row>
    <row r="14732" hidden="1">
      <c r="A14732" s="40">
        <v>32994.0</v>
      </c>
      <c r="B14732" s="39">
        <f t="shared" si="1"/>
        <v>31</v>
      </c>
      <c r="C14732" s="39" t="str">
        <f>IFERROR(__xludf.DUMMYFUNCTION("IF(ISBETWEEN(B14732,60,69), ""Old"", IF(ISBETWEEN(B14732, 20, 29), ""Young"", ""Other""))"),"Other")</f>
        <v>Other</v>
      </c>
    </row>
    <row r="14733" hidden="1">
      <c r="A14733" s="40">
        <v>32995.0</v>
      </c>
      <c r="B14733" s="39">
        <f t="shared" si="1"/>
        <v>31</v>
      </c>
      <c r="C14733" s="39" t="str">
        <f>IFERROR(__xludf.DUMMYFUNCTION("IF(ISBETWEEN(B14733,60,69), ""Old"", IF(ISBETWEEN(B14733, 20, 29), ""Young"", ""Other""))"),"Other")</f>
        <v>Other</v>
      </c>
    </row>
    <row r="14734" hidden="1">
      <c r="A14734" s="40">
        <v>32996.0</v>
      </c>
      <c r="B14734" s="39">
        <f t="shared" si="1"/>
        <v>31</v>
      </c>
      <c r="C14734" s="39" t="str">
        <f>IFERROR(__xludf.DUMMYFUNCTION("IF(ISBETWEEN(B14734,60,69), ""Old"", IF(ISBETWEEN(B14734, 20, 29), ""Young"", ""Other""))"),"Other")</f>
        <v>Other</v>
      </c>
    </row>
    <row r="14735" hidden="1">
      <c r="A14735" s="40">
        <v>32997.0</v>
      </c>
      <c r="B14735" s="39">
        <f t="shared" si="1"/>
        <v>31</v>
      </c>
      <c r="C14735" s="39" t="str">
        <f>IFERROR(__xludf.DUMMYFUNCTION("IF(ISBETWEEN(B14735,60,69), ""Old"", IF(ISBETWEEN(B14735, 20, 29), ""Young"", ""Other""))"),"Other")</f>
        <v>Other</v>
      </c>
    </row>
    <row r="14736" hidden="1">
      <c r="A14736" s="40">
        <v>32998.0</v>
      </c>
      <c r="B14736" s="39">
        <f t="shared" si="1"/>
        <v>31</v>
      </c>
      <c r="C14736" s="39" t="str">
        <f>IFERROR(__xludf.DUMMYFUNCTION("IF(ISBETWEEN(B14736,60,69), ""Old"", IF(ISBETWEEN(B14736, 20, 29), ""Young"", ""Other""))"),"Other")</f>
        <v>Other</v>
      </c>
    </row>
    <row r="14737" hidden="1">
      <c r="A14737" s="40">
        <v>32999.0</v>
      </c>
      <c r="B14737" s="39">
        <f t="shared" si="1"/>
        <v>31</v>
      </c>
      <c r="C14737" s="39" t="str">
        <f>IFERROR(__xludf.DUMMYFUNCTION("IF(ISBETWEEN(B14737,60,69), ""Old"", IF(ISBETWEEN(B14737, 20, 29), ""Young"", ""Other""))"),"Other")</f>
        <v>Other</v>
      </c>
    </row>
    <row r="14738" hidden="1">
      <c r="A14738" s="40">
        <v>33000.0</v>
      </c>
      <c r="B14738" s="39">
        <f t="shared" si="1"/>
        <v>31</v>
      </c>
      <c r="C14738" s="39" t="str">
        <f>IFERROR(__xludf.DUMMYFUNCTION("IF(ISBETWEEN(B14738,60,69), ""Old"", IF(ISBETWEEN(B14738, 20, 29), ""Young"", ""Other""))"),"Other")</f>
        <v>Other</v>
      </c>
    </row>
    <row r="14739" hidden="1">
      <c r="A14739" s="40">
        <v>33001.0</v>
      </c>
      <c r="B14739" s="39">
        <f t="shared" si="1"/>
        <v>31</v>
      </c>
      <c r="C14739" s="39" t="str">
        <f>IFERROR(__xludf.DUMMYFUNCTION("IF(ISBETWEEN(B14739,60,69), ""Old"", IF(ISBETWEEN(B14739, 20, 29), ""Young"", ""Other""))"),"Other")</f>
        <v>Other</v>
      </c>
    </row>
    <row r="14740" hidden="1">
      <c r="A14740" s="40">
        <v>33002.0</v>
      </c>
      <c r="B14740" s="39">
        <f t="shared" si="1"/>
        <v>31</v>
      </c>
      <c r="C14740" s="39" t="str">
        <f>IFERROR(__xludf.DUMMYFUNCTION("IF(ISBETWEEN(B14740,60,69), ""Old"", IF(ISBETWEEN(B14740, 20, 29), ""Young"", ""Other""))"),"Other")</f>
        <v>Other</v>
      </c>
    </row>
    <row r="14741" hidden="1">
      <c r="A14741" s="40">
        <v>33003.0</v>
      </c>
      <c r="B14741" s="39">
        <f t="shared" si="1"/>
        <v>31</v>
      </c>
      <c r="C14741" s="39" t="str">
        <f>IFERROR(__xludf.DUMMYFUNCTION("IF(ISBETWEEN(B14741,60,69), ""Old"", IF(ISBETWEEN(B14741, 20, 29), ""Young"", ""Other""))"),"Other")</f>
        <v>Other</v>
      </c>
    </row>
    <row r="14742" hidden="1">
      <c r="A14742" s="40">
        <v>33004.0</v>
      </c>
      <c r="B14742" s="39">
        <f t="shared" si="1"/>
        <v>31</v>
      </c>
      <c r="C14742" s="39" t="str">
        <f>IFERROR(__xludf.DUMMYFUNCTION("IF(ISBETWEEN(B14742,60,69), ""Old"", IF(ISBETWEEN(B14742, 20, 29), ""Young"", ""Other""))"),"Other")</f>
        <v>Other</v>
      </c>
    </row>
    <row r="14743" hidden="1">
      <c r="A14743" s="40">
        <v>33005.0</v>
      </c>
      <c r="B14743" s="39">
        <f t="shared" si="1"/>
        <v>31</v>
      </c>
      <c r="C14743" s="39" t="str">
        <f>IFERROR(__xludf.DUMMYFUNCTION("IF(ISBETWEEN(B14743,60,69), ""Old"", IF(ISBETWEEN(B14743, 20, 29), ""Young"", ""Other""))"),"Other")</f>
        <v>Other</v>
      </c>
    </row>
    <row r="14744" hidden="1">
      <c r="A14744" s="40">
        <v>33006.0</v>
      </c>
      <c r="B14744" s="39">
        <f t="shared" si="1"/>
        <v>31</v>
      </c>
      <c r="C14744" s="39" t="str">
        <f>IFERROR(__xludf.DUMMYFUNCTION("IF(ISBETWEEN(B14744,60,69), ""Old"", IF(ISBETWEEN(B14744, 20, 29), ""Young"", ""Other""))"),"Other")</f>
        <v>Other</v>
      </c>
    </row>
    <row r="14745" hidden="1">
      <c r="A14745" s="40">
        <v>33007.0</v>
      </c>
      <c r="B14745" s="39">
        <f t="shared" si="1"/>
        <v>31</v>
      </c>
      <c r="C14745" s="39" t="str">
        <f>IFERROR(__xludf.DUMMYFUNCTION("IF(ISBETWEEN(B14745,60,69), ""Old"", IF(ISBETWEEN(B14745, 20, 29), ""Young"", ""Other""))"),"Other")</f>
        <v>Other</v>
      </c>
    </row>
    <row r="14746" hidden="1">
      <c r="A14746" s="40">
        <v>33008.0</v>
      </c>
      <c r="B14746" s="39">
        <f t="shared" si="1"/>
        <v>31</v>
      </c>
      <c r="C14746" s="39" t="str">
        <f>IFERROR(__xludf.DUMMYFUNCTION("IF(ISBETWEEN(B14746,60,69), ""Old"", IF(ISBETWEEN(B14746, 20, 29), ""Young"", ""Other""))"),"Other")</f>
        <v>Other</v>
      </c>
    </row>
    <row r="14747" hidden="1">
      <c r="A14747" s="40">
        <v>33009.0</v>
      </c>
      <c r="B14747" s="39">
        <f t="shared" si="1"/>
        <v>31</v>
      </c>
      <c r="C14747" s="39" t="str">
        <f>IFERROR(__xludf.DUMMYFUNCTION("IF(ISBETWEEN(B14747,60,69), ""Old"", IF(ISBETWEEN(B14747, 20, 29), ""Young"", ""Other""))"),"Other")</f>
        <v>Other</v>
      </c>
    </row>
    <row r="14748" hidden="1">
      <c r="A14748" s="40">
        <v>33010.0</v>
      </c>
      <c r="B14748" s="39">
        <f t="shared" si="1"/>
        <v>31</v>
      </c>
      <c r="C14748" s="39" t="str">
        <f>IFERROR(__xludf.DUMMYFUNCTION("IF(ISBETWEEN(B14748,60,69), ""Old"", IF(ISBETWEEN(B14748, 20, 29), ""Young"", ""Other""))"),"Other")</f>
        <v>Other</v>
      </c>
    </row>
    <row r="14749" hidden="1">
      <c r="A14749" s="40">
        <v>33011.0</v>
      </c>
      <c r="B14749" s="39">
        <f t="shared" si="1"/>
        <v>31</v>
      </c>
      <c r="C14749" s="39" t="str">
        <f>IFERROR(__xludf.DUMMYFUNCTION("IF(ISBETWEEN(B14749,60,69), ""Old"", IF(ISBETWEEN(B14749, 20, 29), ""Young"", ""Other""))"),"Other")</f>
        <v>Other</v>
      </c>
    </row>
    <row r="14750" hidden="1">
      <c r="A14750" s="40">
        <v>33012.0</v>
      </c>
      <c r="B14750" s="39">
        <f t="shared" si="1"/>
        <v>31</v>
      </c>
      <c r="C14750" s="39" t="str">
        <f>IFERROR(__xludf.DUMMYFUNCTION("IF(ISBETWEEN(B14750,60,69), ""Old"", IF(ISBETWEEN(B14750, 20, 29), ""Young"", ""Other""))"),"Other")</f>
        <v>Other</v>
      </c>
    </row>
    <row r="14751" hidden="1">
      <c r="A14751" s="40">
        <v>33013.0</v>
      </c>
      <c r="B14751" s="39">
        <f t="shared" si="1"/>
        <v>31</v>
      </c>
      <c r="C14751" s="39" t="str">
        <f>IFERROR(__xludf.DUMMYFUNCTION("IF(ISBETWEEN(B14751,60,69), ""Old"", IF(ISBETWEEN(B14751, 20, 29), ""Young"", ""Other""))"),"Other")</f>
        <v>Other</v>
      </c>
    </row>
    <row r="14752" hidden="1">
      <c r="A14752" s="40">
        <v>33014.0</v>
      </c>
      <c r="B14752" s="39">
        <f t="shared" si="1"/>
        <v>31</v>
      </c>
      <c r="C14752" s="39" t="str">
        <f>IFERROR(__xludf.DUMMYFUNCTION("IF(ISBETWEEN(B14752,60,69), ""Old"", IF(ISBETWEEN(B14752, 20, 29), ""Young"", ""Other""))"),"Other")</f>
        <v>Other</v>
      </c>
    </row>
    <row r="14753" hidden="1">
      <c r="A14753" s="40">
        <v>33015.0</v>
      </c>
      <c r="B14753" s="39">
        <f t="shared" si="1"/>
        <v>31</v>
      </c>
      <c r="C14753" s="39" t="str">
        <f>IFERROR(__xludf.DUMMYFUNCTION("IF(ISBETWEEN(B14753,60,69), ""Old"", IF(ISBETWEEN(B14753, 20, 29), ""Young"", ""Other""))"),"Other")</f>
        <v>Other</v>
      </c>
    </row>
    <row r="14754" hidden="1">
      <c r="A14754" s="40">
        <v>33016.0</v>
      </c>
      <c r="B14754" s="39">
        <f t="shared" si="1"/>
        <v>31</v>
      </c>
      <c r="C14754" s="39" t="str">
        <f>IFERROR(__xludf.DUMMYFUNCTION("IF(ISBETWEEN(B14754,60,69), ""Old"", IF(ISBETWEEN(B14754, 20, 29), ""Young"", ""Other""))"),"Other")</f>
        <v>Other</v>
      </c>
    </row>
    <row r="14755" hidden="1">
      <c r="A14755" s="40">
        <v>33017.0</v>
      </c>
      <c r="B14755" s="39">
        <f t="shared" si="1"/>
        <v>31</v>
      </c>
      <c r="C14755" s="39" t="str">
        <f>IFERROR(__xludf.DUMMYFUNCTION("IF(ISBETWEEN(B14755,60,69), ""Old"", IF(ISBETWEEN(B14755, 20, 29), ""Young"", ""Other""))"),"Other")</f>
        <v>Other</v>
      </c>
    </row>
    <row r="14756" hidden="1">
      <c r="A14756" s="40">
        <v>33018.0</v>
      </c>
      <c r="B14756" s="39">
        <f t="shared" si="1"/>
        <v>31</v>
      </c>
      <c r="C14756" s="39" t="str">
        <f>IFERROR(__xludf.DUMMYFUNCTION("IF(ISBETWEEN(B14756,60,69), ""Old"", IF(ISBETWEEN(B14756, 20, 29), ""Young"", ""Other""))"),"Other")</f>
        <v>Other</v>
      </c>
    </row>
    <row r="14757" hidden="1">
      <c r="A14757" s="40">
        <v>33019.0</v>
      </c>
      <c r="B14757" s="39">
        <f t="shared" si="1"/>
        <v>31</v>
      </c>
      <c r="C14757" s="39" t="str">
        <f>IFERROR(__xludf.DUMMYFUNCTION("IF(ISBETWEEN(B14757,60,69), ""Old"", IF(ISBETWEEN(B14757, 20, 29), ""Young"", ""Other""))"),"Other")</f>
        <v>Other</v>
      </c>
    </row>
    <row r="14758" hidden="1">
      <c r="A14758" s="40">
        <v>33020.0</v>
      </c>
      <c r="B14758" s="39">
        <f t="shared" si="1"/>
        <v>31</v>
      </c>
      <c r="C14758" s="39" t="str">
        <f>IFERROR(__xludf.DUMMYFUNCTION("IF(ISBETWEEN(B14758,60,69), ""Old"", IF(ISBETWEEN(B14758, 20, 29), ""Young"", ""Other""))"),"Other")</f>
        <v>Other</v>
      </c>
    </row>
    <row r="14759" hidden="1">
      <c r="A14759" s="40">
        <v>33021.0</v>
      </c>
      <c r="B14759" s="39">
        <f t="shared" si="1"/>
        <v>31</v>
      </c>
      <c r="C14759" s="39" t="str">
        <f>IFERROR(__xludf.DUMMYFUNCTION("IF(ISBETWEEN(B14759,60,69), ""Old"", IF(ISBETWEEN(B14759, 20, 29), ""Young"", ""Other""))"),"Other")</f>
        <v>Other</v>
      </c>
    </row>
    <row r="14760" hidden="1">
      <c r="A14760" s="40">
        <v>33022.0</v>
      </c>
      <c r="B14760" s="39">
        <f t="shared" si="1"/>
        <v>31</v>
      </c>
      <c r="C14760" s="39" t="str">
        <f>IFERROR(__xludf.DUMMYFUNCTION("IF(ISBETWEEN(B14760,60,69), ""Old"", IF(ISBETWEEN(B14760, 20, 29), ""Young"", ""Other""))"),"Other")</f>
        <v>Other</v>
      </c>
    </row>
    <row r="14761" hidden="1">
      <c r="A14761" s="40">
        <v>33023.0</v>
      </c>
      <c r="B14761" s="39">
        <f t="shared" si="1"/>
        <v>31</v>
      </c>
      <c r="C14761" s="39" t="str">
        <f>IFERROR(__xludf.DUMMYFUNCTION("IF(ISBETWEEN(B14761,60,69), ""Old"", IF(ISBETWEEN(B14761, 20, 29), ""Young"", ""Other""))"),"Other")</f>
        <v>Other</v>
      </c>
    </row>
    <row r="14762" hidden="1">
      <c r="A14762" s="40">
        <v>33024.0</v>
      </c>
      <c r="B14762" s="39">
        <f t="shared" si="1"/>
        <v>31</v>
      </c>
      <c r="C14762" s="39" t="str">
        <f>IFERROR(__xludf.DUMMYFUNCTION("IF(ISBETWEEN(B14762,60,69), ""Old"", IF(ISBETWEEN(B14762, 20, 29), ""Young"", ""Other""))"),"Other")</f>
        <v>Other</v>
      </c>
    </row>
    <row r="14763" hidden="1">
      <c r="A14763" s="40">
        <v>33025.0</v>
      </c>
      <c r="B14763" s="39">
        <f t="shared" si="1"/>
        <v>31</v>
      </c>
      <c r="C14763" s="39" t="str">
        <f>IFERROR(__xludf.DUMMYFUNCTION("IF(ISBETWEEN(B14763,60,69), ""Old"", IF(ISBETWEEN(B14763, 20, 29), ""Young"", ""Other""))"),"Other")</f>
        <v>Other</v>
      </c>
    </row>
    <row r="14764" hidden="1">
      <c r="A14764" s="40">
        <v>33026.0</v>
      </c>
      <c r="B14764" s="39">
        <f t="shared" si="1"/>
        <v>31</v>
      </c>
      <c r="C14764" s="39" t="str">
        <f>IFERROR(__xludf.DUMMYFUNCTION("IF(ISBETWEEN(B14764,60,69), ""Old"", IF(ISBETWEEN(B14764, 20, 29), ""Young"", ""Other""))"),"Other")</f>
        <v>Other</v>
      </c>
    </row>
    <row r="14765" hidden="1">
      <c r="A14765" s="40">
        <v>33027.0</v>
      </c>
      <c r="B14765" s="39">
        <f t="shared" si="1"/>
        <v>31</v>
      </c>
      <c r="C14765" s="39" t="str">
        <f>IFERROR(__xludf.DUMMYFUNCTION("IF(ISBETWEEN(B14765,60,69), ""Old"", IF(ISBETWEEN(B14765, 20, 29), ""Young"", ""Other""))"),"Other")</f>
        <v>Other</v>
      </c>
    </row>
    <row r="14766" hidden="1">
      <c r="A14766" s="40">
        <v>33028.0</v>
      </c>
      <c r="B14766" s="39">
        <f t="shared" si="1"/>
        <v>31</v>
      </c>
      <c r="C14766" s="39" t="str">
        <f>IFERROR(__xludf.DUMMYFUNCTION("IF(ISBETWEEN(B14766,60,69), ""Old"", IF(ISBETWEEN(B14766, 20, 29), ""Young"", ""Other""))"),"Other")</f>
        <v>Other</v>
      </c>
    </row>
    <row r="14767" hidden="1">
      <c r="A14767" s="40">
        <v>33029.0</v>
      </c>
      <c r="B14767" s="39">
        <f t="shared" si="1"/>
        <v>31</v>
      </c>
      <c r="C14767" s="39" t="str">
        <f>IFERROR(__xludf.DUMMYFUNCTION("IF(ISBETWEEN(B14767,60,69), ""Old"", IF(ISBETWEEN(B14767, 20, 29), ""Young"", ""Other""))"),"Other")</f>
        <v>Other</v>
      </c>
    </row>
    <row r="14768" hidden="1">
      <c r="A14768" s="40">
        <v>33030.0</v>
      </c>
      <c r="B14768" s="39">
        <f t="shared" si="1"/>
        <v>31</v>
      </c>
      <c r="C14768" s="39" t="str">
        <f>IFERROR(__xludf.DUMMYFUNCTION("IF(ISBETWEEN(B14768,60,69), ""Old"", IF(ISBETWEEN(B14768, 20, 29), ""Young"", ""Other""))"),"Other")</f>
        <v>Other</v>
      </c>
    </row>
    <row r="14769" hidden="1">
      <c r="A14769" s="40">
        <v>33031.0</v>
      </c>
      <c r="B14769" s="39">
        <f t="shared" si="1"/>
        <v>31</v>
      </c>
      <c r="C14769" s="39" t="str">
        <f>IFERROR(__xludf.DUMMYFUNCTION("IF(ISBETWEEN(B14769,60,69), ""Old"", IF(ISBETWEEN(B14769, 20, 29), ""Young"", ""Other""))"),"Other")</f>
        <v>Other</v>
      </c>
    </row>
    <row r="14770" hidden="1">
      <c r="A14770" s="40">
        <v>33032.0</v>
      </c>
      <c r="B14770" s="39">
        <f t="shared" si="1"/>
        <v>31</v>
      </c>
      <c r="C14770" s="39" t="str">
        <f>IFERROR(__xludf.DUMMYFUNCTION("IF(ISBETWEEN(B14770,60,69), ""Old"", IF(ISBETWEEN(B14770, 20, 29), ""Young"", ""Other""))"),"Other")</f>
        <v>Other</v>
      </c>
    </row>
    <row r="14771" hidden="1">
      <c r="A14771" s="40">
        <v>33033.0</v>
      </c>
      <c r="B14771" s="39">
        <f t="shared" si="1"/>
        <v>31</v>
      </c>
      <c r="C14771" s="39" t="str">
        <f>IFERROR(__xludf.DUMMYFUNCTION("IF(ISBETWEEN(B14771,60,69), ""Old"", IF(ISBETWEEN(B14771, 20, 29), ""Young"", ""Other""))"),"Other")</f>
        <v>Other</v>
      </c>
    </row>
    <row r="14772" hidden="1">
      <c r="A14772" s="40">
        <v>33034.0</v>
      </c>
      <c r="B14772" s="39">
        <f t="shared" si="1"/>
        <v>31</v>
      </c>
      <c r="C14772" s="39" t="str">
        <f>IFERROR(__xludf.DUMMYFUNCTION("IF(ISBETWEEN(B14772,60,69), ""Old"", IF(ISBETWEEN(B14772, 20, 29), ""Young"", ""Other""))"),"Other")</f>
        <v>Other</v>
      </c>
    </row>
    <row r="14773" hidden="1">
      <c r="A14773" s="40">
        <v>33035.0</v>
      </c>
      <c r="B14773" s="39">
        <f t="shared" si="1"/>
        <v>31</v>
      </c>
      <c r="C14773" s="39" t="str">
        <f>IFERROR(__xludf.DUMMYFUNCTION("IF(ISBETWEEN(B14773,60,69), ""Old"", IF(ISBETWEEN(B14773, 20, 29), ""Young"", ""Other""))"),"Other")</f>
        <v>Other</v>
      </c>
    </row>
    <row r="14774" hidden="1">
      <c r="A14774" s="40">
        <v>33036.0</v>
      </c>
      <c r="B14774" s="39">
        <f t="shared" si="1"/>
        <v>31</v>
      </c>
      <c r="C14774" s="39" t="str">
        <f>IFERROR(__xludf.DUMMYFUNCTION("IF(ISBETWEEN(B14774,60,69), ""Old"", IF(ISBETWEEN(B14774, 20, 29), ""Young"", ""Other""))"),"Other")</f>
        <v>Other</v>
      </c>
    </row>
    <row r="14775" hidden="1">
      <c r="A14775" s="40">
        <v>33037.0</v>
      </c>
      <c r="B14775" s="39">
        <f t="shared" si="1"/>
        <v>31</v>
      </c>
      <c r="C14775" s="39" t="str">
        <f>IFERROR(__xludf.DUMMYFUNCTION("IF(ISBETWEEN(B14775,60,69), ""Old"", IF(ISBETWEEN(B14775, 20, 29), ""Young"", ""Other""))"),"Other")</f>
        <v>Other</v>
      </c>
    </row>
    <row r="14776" hidden="1">
      <c r="A14776" s="40">
        <v>33038.0</v>
      </c>
      <c r="B14776" s="39">
        <f t="shared" si="1"/>
        <v>31</v>
      </c>
      <c r="C14776" s="39" t="str">
        <f>IFERROR(__xludf.DUMMYFUNCTION("IF(ISBETWEEN(B14776,60,69), ""Old"", IF(ISBETWEEN(B14776, 20, 29), ""Young"", ""Other""))"),"Other")</f>
        <v>Other</v>
      </c>
    </row>
    <row r="14777" hidden="1">
      <c r="A14777" s="40">
        <v>33039.0</v>
      </c>
      <c r="B14777" s="39">
        <f t="shared" si="1"/>
        <v>31</v>
      </c>
      <c r="C14777" s="39" t="str">
        <f>IFERROR(__xludf.DUMMYFUNCTION("IF(ISBETWEEN(B14777,60,69), ""Old"", IF(ISBETWEEN(B14777, 20, 29), ""Young"", ""Other""))"),"Other")</f>
        <v>Other</v>
      </c>
    </row>
    <row r="14778" hidden="1">
      <c r="A14778" s="40">
        <v>33040.0</v>
      </c>
      <c r="B14778" s="39">
        <f t="shared" si="1"/>
        <v>31</v>
      </c>
      <c r="C14778" s="39" t="str">
        <f>IFERROR(__xludf.DUMMYFUNCTION("IF(ISBETWEEN(B14778,60,69), ""Old"", IF(ISBETWEEN(B14778, 20, 29), ""Young"", ""Other""))"),"Other")</f>
        <v>Other</v>
      </c>
    </row>
    <row r="14779" hidden="1">
      <c r="A14779" s="40">
        <v>33041.0</v>
      </c>
      <c r="B14779" s="39">
        <f t="shared" si="1"/>
        <v>31</v>
      </c>
      <c r="C14779" s="39" t="str">
        <f>IFERROR(__xludf.DUMMYFUNCTION("IF(ISBETWEEN(B14779,60,69), ""Old"", IF(ISBETWEEN(B14779, 20, 29), ""Young"", ""Other""))"),"Other")</f>
        <v>Other</v>
      </c>
    </row>
    <row r="14780" hidden="1">
      <c r="A14780" s="40">
        <v>33042.0</v>
      </c>
      <c r="B14780" s="39">
        <f t="shared" si="1"/>
        <v>31</v>
      </c>
      <c r="C14780" s="39" t="str">
        <f>IFERROR(__xludf.DUMMYFUNCTION("IF(ISBETWEEN(B14780,60,69), ""Old"", IF(ISBETWEEN(B14780, 20, 29), ""Young"", ""Other""))"),"Other")</f>
        <v>Other</v>
      </c>
    </row>
    <row r="14781" hidden="1">
      <c r="A14781" s="40">
        <v>33043.0</v>
      </c>
      <c r="B14781" s="39">
        <f t="shared" si="1"/>
        <v>31</v>
      </c>
      <c r="C14781" s="39" t="str">
        <f>IFERROR(__xludf.DUMMYFUNCTION("IF(ISBETWEEN(B14781,60,69), ""Old"", IF(ISBETWEEN(B14781, 20, 29), ""Young"", ""Other""))"),"Other")</f>
        <v>Other</v>
      </c>
    </row>
    <row r="14782" hidden="1">
      <c r="A14782" s="40">
        <v>33044.0</v>
      </c>
      <c r="B14782" s="39">
        <f t="shared" si="1"/>
        <v>31</v>
      </c>
      <c r="C14782" s="39" t="str">
        <f>IFERROR(__xludf.DUMMYFUNCTION("IF(ISBETWEEN(B14782,60,69), ""Old"", IF(ISBETWEEN(B14782, 20, 29), ""Young"", ""Other""))"),"Other")</f>
        <v>Other</v>
      </c>
    </row>
    <row r="14783" hidden="1">
      <c r="A14783" s="40">
        <v>33045.0</v>
      </c>
      <c r="B14783" s="39">
        <f t="shared" si="1"/>
        <v>31</v>
      </c>
      <c r="C14783" s="39" t="str">
        <f>IFERROR(__xludf.DUMMYFUNCTION("IF(ISBETWEEN(B14783,60,69), ""Old"", IF(ISBETWEEN(B14783, 20, 29), ""Young"", ""Other""))"),"Other")</f>
        <v>Other</v>
      </c>
    </row>
    <row r="14784" hidden="1">
      <c r="A14784" s="40">
        <v>33046.0</v>
      </c>
      <c r="B14784" s="39">
        <f t="shared" si="1"/>
        <v>31</v>
      </c>
      <c r="C14784" s="39" t="str">
        <f>IFERROR(__xludf.DUMMYFUNCTION("IF(ISBETWEEN(B14784,60,69), ""Old"", IF(ISBETWEEN(B14784, 20, 29), ""Young"", ""Other""))"),"Other")</f>
        <v>Other</v>
      </c>
    </row>
    <row r="14785" hidden="1">
      <c r="A14785" s="40">
        <v>33047.0</v>
      </c>
      <c r="B14785" s="39">
        <f t="shared" si="1"/>
        <v>31</v>
      </c>
      <c r="C14785" s="39" t="str">
        <f>IFERROR(__xludf.DUMMYFUNCTION("IF(ISBETWEEN(B14785,60,69), ""Old"", IF(ISBETWEEN(B14785, 20, 29), ""Young"", ""Other""))"),"Other")</f>
        <v>Other</v>
      </c>
    </row>
    <row r="14786" hidden="1">
      <c r="A14786" s="40">
        <v>33048.0</v>
      </c>
      <c r="B14786" s="39">
        <f t="shared" si="1"/>
        <v>31</v>
      </c>
      <c r="C14786" s="39" t="str">
        <f>IFERROR(__xludf.DUMMYFUNCTION("IF(ISBETWEEN(B14786,60,69), ""Old"", IF(ISBETWEEN(B14786, 20, 29), ""Young"", ""Other""))"),"Other")</f>
        <v>Other</v>
      </c>
    </row>
    <row r="14787" hidden="1">
      <c r="A14787" s="40">
        <v>33049.0</v>
      </c>
      <c r="B14787" s="39">
        <f t="shared" si="1"/>
        <v>31</v>
      </c>
      <c r="C14787" s="39" t="str">
        <f>IFERROR(__xludf.DUMMYFUNCTION("IF(ISBETWEEN(B14787,60,69), ""Old"", IF(ISBETWEEN(B14787, 20, 29), ""Young"", ""Other""))"),"Other")</f>
        <v>Other</v>
      </c>
    </row>
    <row r="14788" hidden="1">
      <c r="A14788" s="40">
        <v>33050.0</v>
      </c>
      <c r="B14788" s="39">
        <f t="shared" si="1"/>
        <v>31</v>
      </c>
      <c r="C14788" s="39" t="str">
        <f>IFERROR(__xludf.DUMMYFUNCTION("IF(ISBETWEEN(B14788,60,69), ""Old"", IF(ISBETWEEN(B14788, 20, 29), ""Young"", ""Other""))"),"Other")</f>
        <v>Other</v>
      </c>
    </row>
    <row r="14789" hidden="1">
      <c r="A14789" s="40">
        <v>33051.0</v>
      </c>
      <c r="B14789" s="39">
        <f t="shared" si="1"/>
        <v>31</v>
      </c>
      <c r="C14789" s="39" t="str">
        <f>IFERROR(__xludf.DUMMYFUNCTION("IF(ISBETWEEN(B14789,60,69), ""Old"", IF(ISBETWEEN(B14789, 20, 29), ""Young"", ""Other""))"),"Other")</f>
        <v>Other</v>
      </c>
    </row>
    <row r="14790" hidden="1">
      <c r="A14790" s="40">
        <v>33052.0</v>
      </c>
      <c r="B14790" s="39">
        <f t="shared" si="1"/>
        <v>31</v>
      </c>
      <c r="C14790" s="39" t="str">
        <f>IFERROR(__xludf.DUMMYFUNCTION("IF(ISBETWEEN(B14790,60,69), ""Old"", IF(ISBETWEEN(B14790, 20, 29), ""Young"", ""Other""))"),"Other")</f>
        <v>Other</v>
      </c>
    </row>
    <row r="14791" hidden="1">
      <c r="A14791" s="40">
        <v>33053.0</v>
      </c>
      <c r="B14791" s="39">
        <f t="shared" si="1"/>
        <v>31</v>
      </c>
      <c r="C14791" s="39" t="str">
        <f>IFERROR(__xludf.DUMMYFUNCTION("IF(ISBETWEEN(B14791,60,69), ""Old"", IF(ISBETWEEN(B14791, 20, 29), ""Young"", ""Other""))"),"Other")</f>
        <v>Other</v>
      </c>
    </row>
    <row r="14792" hidden="1">
      <c r="A14792" s="40">
        <v>33054.0</v>
      </c>
      <c r="B14792" s="39">
        <f t="shared" si="1"/>
        <v>31</v>
      </c>
      <c r="C14792" s="39" t="str">
        <f>IFERROR(__xludf.DUMMYFUNCTION("IF(ISBETWEEN(B14792,60,69), ""Old"", IF(ISBETWEEN(B14792, 20, 29), ""Young"", ""Other""))"),"Other")</f>
        <v>Other</v>
      </c>
    </row>
    <row r="14793" hidden="1">
      <c r="A14793" s="40">
        <v>33055.0</v>
      </c>
      <c r="B14793" s="39">
        <f t="shared" si="1"/>
        <v>31</v>
      </c>
      <c r="C14793" s="39" t="str">
        <f>IFERROR(__xludf.DUMMYFUNCTION("IF(ISBETWEEN(B14793,60,69), ""Old"", IF(ISBETWEEN(B14793, 20, 29), ""Young"", ""Other""))"),"Other")</f>
        <v>Other</v>
      </c>
    </row>
    <row r="14794" hidden="1">
      <c r="A14794" s="40">
        <v>33056.0</v>
      </c>
      <c r="B14794" s="39">
        <f t="shared" si="1"/>
        <v>31</v>
      </c>
      <c r="C14794" s="39" t="str">
        <f>IFERROR(__xludf.DUMMYFUNCTION("IF(ISBETWEEN(B14794,60,69), ""Old"", IF(ISBETWEEN(B14794, 20, 29), ""Young"", ""Other""))"),"Other")</f>
        <v>Other</v>
      </c>
    </row>
    <row r="14795" hidden="1">
      <c r="A14795" s="40">
        <v>33057.0</v>
      </c>
      <c r="B14795" s="39">
        <f t="shared" si="1"/>
        <v>31</v>
      </c>
      <c r="C14795" s="39" t="str">
        <f>IFERROR(__xludf.DUMMYFUNCTION("IF(ISBETWEEN(B14795,60,69), ""Old"", IF(ISBETWEEN(B14795, 20, 29), ""Young"", ""Other""))"),"Other")</f>
        <v>Other</v>
      </c>
    </row>
    <row r="14796" hidden="1">
      <c r="A14796" s="40">
        <v>33058.0</v>
      </c>
      <c r="B14796" s="39">
        <f t="shared" si="1"/>
        <v>31</v>
      </c>
      <c r="C14796" s="39" t="str">
        <f>IFERROR(__xludf.DUMMYFUNCTION("IF(ISBETWEEN(B14796,60,69), ""Old"", IF(ISBETWEEN(B14796, 20, 29), ""Young"", ""Other""))"),"Other")</f>
        <v>Other</v>
      </c>
    </row>
    <row r="14797" hidden="1">
      <c r="A14797" s="40">
        <v>33059.0</v>
      </c>
      <c r="B14797" s="39">
        <f t="shared" si="1"/>
        <v>31</v>
      </c>
      <c r="C14797" s="39" t="str">
        <f>IFERROR(__xludf.DUMMYFUNCTION("IF(ISBETWEEN(B14797,60,69), ""Old"", IF(ISBETWEEN(B14797, 20, 29), ""Young"", ""Other""))"),"Other")</f>
        <v>Other</v>
      </c>
    </row>
    <row r="14798" hidden="1">
      <c r="A14798" s="40">
        <v>33060.0</v>
      </c>
      <c r="B14798" s="39">
        <f t="shared" si="1"/>
        <v>31</v>
      </c>
      <c r="C14798" s="39" t="str">
        <f>IFERROR(__xludf.DUMMYFUNCTION("IF(ISBETWEEN(B14798,60,69), ""Old"", IF(ISBETWEEN(B14798, 20, 29), ""Young"", ""Other""))"),"Other")</f>
        <v>Other</v>
      </c>
    </row>
    <row r="14799" hidden="1">
      <c r="A14799" s="40">
        <v>33061.0</v>
      </c>
      <c r="B14799" s="39">
        <f t="shared" si="1"/>
        <v>31</v>
      </c>
      <c r="C14799" s="39" t="str">
        <f>IFERROR(__xludf.DUMMYFUNCTION("IF(ISBETWEEN(B14799,60,69), ""Old"", IF(ISBETWEEN(B14799, 20, 29), ""Young"", ""Other""))"),"Other")</f>
        <v>Other</v>
      </c>
    </row>
    <row r="14800" hidden="1">
      <c r="A14800" s="40">
        <v>33062.0</v>
      </c>
      <c r="B14800" s="39">
        <f t="shared" si="1"/>
        <v>31</v>
      </c>
      <c r="C14800" s="39" t="str">
        <f>IFERROR(__xludf.DUMMYFUNCTION("IF(ISBETWEEN(B14800,60,69), ""Old"", IF(ISBETWEEN(B14800, 20, 29), ""Young"", ""Other""))"),"Other")</f>
        <v>Other</v>
      </c>
    </row>
    <row r="14801" hidden="1">
      <c r="A14801" s="40">
        <v>33063.0</v>
      </c>
      <c r="B14801" s="39">
        <f t="shared" si="1"/>
        <v>31</v>
      </c>
      <c r="C14801" s="39" t="str">
        <f>IFERROR(__xludf.DUMMYFUNCTION("IF(ISBETWEEN(B14801,60,69), ""Old"", IF(ISBETWEEN(B14801, 20, 29), ""Young"", ""Other""))"),"Other")</f>
        <v>Other</v>
      </c>
    </row>
    <row r="14802" hidden="1">
      <c r="A14802" s="40">
        <v>33064.0</v>
      </c>
      <c r="B14802" s="39">
        <f t="shared" si="1"/>
        <v>31</v>
      </c>
      <c r="C14802" s="39" t="str">
        <f>IFERROR(__xludf.DUMMYFUNCTION("IF(ISBETWEEN(B14802,60,69), ""Old"", IF(ISBETWEEN(B14802, 20, 29), ""Young"", ""Other""))"),"Other")</f>
        <v>Other</v>
      </c>
    </row>
    <row r="14803" hidden="1">
      <c r="A14803" s="40">
        <v>33065.0</v>
      </c>
      <c r="B14803" s="39">
        <f t="shared" si="1"/>
        <v>31</v>
      </c>
      <c r="C14803" s="39" t="str">
        <f>IFERROR(__xludf.DUMMYFUNCTION("IF(ISBETWEEN(B14803,60,69), ""Old"", IF(ISBETWEEN(B14803, 20, 29), ""Young"", ""Other""))"),"Other")</f>
        <v>Other</v>
      </c>
    </row>
    <row r="14804" hidden="1">
      <c r="A14804" s="40">
        <v>33066.0</v>
      </c>
      <c r="B14804" s="39">
        <f t="shared" si="1"/>
        <v>31</v>
      </c>
      <c r="C14804" s="39" t="str">
        <f>IFERROR(__xludf.DUMMYFUNCTION("IF(ISBETWEEN(B14804,60,69), ""Old"", IF(ISBETWEEN(B14804, 20, 29), ""Young"", ""Other""))"),"Other")</f>
        <v>Other</v>
      </c>
    </row>
    <row r="14805" hidden="1">
      <c r="A14805" s="40">
        <v>33067.0</v>
      </c>
      <c r="B14805" s="39">
        <f t="shared" si="1"/>
        <v>31</v>
      </c>
      <c r="C14805" s="39" t="str">
        <f>IFERROR(__xludf.DUMMYFUNCTION("IF(ISBETWEEN(B14805,60,69), ""Old"", IF(ISBETWEEN(B14805, 20, 29), ""Young"", ""Other""))"),"Other")</f>
        <v>Other</v>
      </c>
    </row>
    <row r="14806" hidden="1">
      <c r="A14806" s="40">
        <v>33068.0</v>
      </c>
      <c r="B14806" s="39">
        <f t="shared" si="1"/>
        <v>31</v>
      </c>
      <c r="C14806" s="39" t="str">
        <f>IFERROR(__xludf.DUMMYFUNCTION("IF(ISBETWEEN(B14806,60,69), ""Old"", IF(ISBETWEEN(B14806, 20, 29), ""Young"", ""Other""))"),"Other")</f>
        <v>Other</v>
      </c>
    </row>
    <row r="14807" hidden="1">
      <c r="A14807" s="40">
        <v>33069.0</v>
      </c>
      <c r="B14807" s="39">
        <f t="shared" si="1"/>
        <v>31</v>
      </c>
      <c r="C14807" s="39" t="str">
        <f>IFERROR(__xludf.DUMMYFUNCTION("IF(ISBETWEEN(B14807,60,69), ""Old"", IF(ISBETWEEN(B14807, 20, 29), ""Young"", ""Other""))"),"Other")</f>
        <v>Other</v>
      </c>
    </row>
    <row r="14808" hidden="1">
      <c r="A14808" s="40">
        <v>33070.0</v>
      </c>
      <c r="B14808" s="39">
        <f t="shared" si="1"/>
        <v>31</v>
      </c>
      <c r="C14808" s="39" t="str">
        <f>IFERROR(__xludf.DUMMYFUNCTION("IF(ISBETWEEN(B14808,60,69), ""Old"", IF(ISBETWEEN(B14808, 20, 29), ""Young"", ""Other""))"),"Other")</f>
        <v>Other</v>
      </c>
    </row>
    <row r="14809" hidden="1">
      <c r="A14809" s="40">
        <v>33071.0</v>
      </c>
      <c r="B14809" s="39">
        <f t="shared" si="1"/>
        <v>31</v>
      </c>
      <c r="C14809" s="39" t="str">
        <f>IFERROR(__xludf.DUMMYFUNCTION("IF(ISBETWEEN(B14809,60,69), ""Old"", IF(ISBETWEEN(B14809, 20, 29), ""Young"", ""Other""))"),"Other")</f>
        <v>Other</v>
      </c>
    </row>
    <row r="14810" hidden="1">
      <c r="A14810" s="40">
        <v>33072.0</v>
      </c>
      <c r="B14810" s="39">
        <f t="shared" si="1"/>
        <v>31</v>
      </c>
      <c r="C14810" s="39" t="str">
        <f>IFERROR(__xludf.DUMMYFUNCTION("IF(ISBETWEEN(B14810,60,69), ""Old"", IF(ISBETWEEN(B14810, 20, 29), ""Young"", ""Other""))"),"Other")</f>
        <v>Other</v>
      </c>
    </row>
    <row r="14811" hidden="1">
      <c r="A14811" s="40">
        <v>33073.0</v>
      </c>
      <c r="B14811" s="39">
        <f t="shared" si="1"/>
        <v>31</v>
      </c>
      <c r="C14811" s="39" t="str">
        <f>IFERROR(__xludf.DUMMYFUNCTION("IF(ISBETWEEN(B14811,60,69), ""Old"", IF(ISBETWEEN(B14811, 20, 29), ""Young"", ""Other""))"),"Other")</f>
        <v>Other</v>
      </c>
    </row>
    <row r="14812" hidden="1">
      <c r="A14812" s="40">
        <v>33074.0</v>
      </c>
      <c r="B14812" s="39">
        <f t="shared" si="1"/>
        <v>31</v>
      </c>
      <c r="C14812" s="39" t="str">
        <f>IFERROR(__xludf.DUMMYFUNCTION("IF(ISBETWEEN(B14812,60,69), ""Old"", IF(ISBETWEEN(B14812, 20, 29), ""Young"", ""Other""))"),"Other")</f>
        <v>Other</v>
      </c>
    </row>
    <row r="14813" hidden="1">
      <c r="A14813" s="40">
        <v>33075.0</v>
      </c>
      <c r="B14813" s="39">
        <f t="shared" si="1"/>
        <v>31</v>
      </c>
      <c r="C14813" s="39" t="str">
        <f>IFERROR(__xludf.DUMMYFUNCTION("IF(ISBETWEEN(B14813,60,69), ""Old"", IF(ISBETWEEN(B14813, 20, 29), ""Young"", ""Other""))"),"Other")</f>
        <v>Other</v>
      </c>
    </row>
    <row r="14814" hidden="1">
      <c r="A14814" s="40">
        <v>33076.0</v>
      </c>
      <c r="B14814" s="39">
        <f t="shared" si="1"/>
        <v>31</v>
      </c>
      <c r="C14814" s="39" t="str">
        <f>IFERROR(__xludf.DUMMYFUNCTION("IF(ISBETWEEN(B14814,60,69), ""Old"", IF(ISBETWEEN(B14814, 20, 29), ""Young"", ""Other""))"),"Other")</f>
        <v>Other</v>
      </c>
    </row>
    <row r="14815" hidden="1">
      <c r="A14815" s="40">
        <v>33077.0</v>
      </c>
      <c r="B14815" s="39">
        <f t="shared" si="1"/>
        <v>31</v>
      </c>
      <c r="C14815" s="39" t="str">
        <f>IFERROR(__xludf.DUMMYFUNCTION("IF(ISBETWEEN(B14815,60,69), ""Old"", IF(ISBETWEEN(B14815, 20, 29), ""Young"", ""Other""))"),"Other")</f>
        <v>Other</v>
      </c>
    </row>
    <row r="14816" hidden="1">
      <c r="A14816" s="40">
        <v>33078.0</v>
      </c>
      <c r="B14816" s="39">
        <f t="shared" si="1"/>
        <v>31</v>
      </c>
      <c r="C14816" s="39" t="str">
        <f>IFERROR(__xludf.DUMMYFUNCTION("IF(ISBETWEEN(B14816,60,69), ""Old"", IF(ISBETWEEN(B14816, 20, 29), ""Young"", ""Other""))"),"Other")</f>
        <v>Other</v>
      </c>
    </row>
    <row r="14817" hidden="1">
      <c r="A14817" s="40">
        <v>33079.0</v>
      </c>
      <c r="B14817" s="39">
        <f t="shared" si="1"/>
        <v>31</v>
      </c>
      <c r="C14817" s="39" t="str">
        <f>IFERROR(__xludf.DUMMYFUNCTION("IF(ISBETWEEN(B14817,60,69), ""Old"", IF(ISBETWEEN(B14817, 20, 29), ""Young"", ""Other""))"),"Other")</f>
        <v>Other</v>
      </c>
    </row>
    <row r="14818" hidden="1">
      <c r="A14818" s="40">
        <v>33080.0</v>
      </c>
      <c r="B14818" s="39">
        <f t="shared" si="1"/>
        <v>31</v>
      </c>
      <c r="C14818" s="39" t="str">
        <f>IFERROR(__xludf.DUMMYFUNCTION("IF(ISBETWEEN(B14818,60,69), ""Old"", IF(ISBETWEEN(B14818, 20, 29), ""Young"", ""Other""))"),"Other")</f>
        <v>Other</v>
      </c>
    </row>
    <row r="14819" hidden="1">
      <c r="A14819" s="40">
        <v>33081.0</v>
      </c>
      <c r="B14819" s="39">
        <f t="shared" si="1"/>
        <v>31</v>
      </c>
      <c r="C14819" s="39" t="str">
        <f>IFERROR(__xludf.DUMMYFUNCTION("IF(ISBETWEEN(B14819,60,69), ""Old"", IF(ISBETWEEN(B14819, 20, 29), ""Young"", ""Other""))"),"Other")</f>
        <v>Other</v>
      </c>
    </row>
    <row r="14820" hidden="1">
      <c r="A14820" s="40">
        <v>33082.0</v>
      </c>
      <c r="B14820" s="39">
        <f t="shared" si="1"/>
        <v>31</v>
      </c>
      <c r="C14820" s="39" t="str">
        <f>IFERROR(__xludf.DUMMYFUNCTION("IF(ISBETWEEN(B14820,60,69), ""Old"", IF(ISBETWEEN(B14820, 20, 29), ""Young"", ""Other""))"),"Other")</f>
        <v>Other</v>
      </c>
    </row>
    <row r="14821" hidden="1">
      <c r="A14821" s="40">
        <v>33083.0</v>
      </c>
      <c r="B14821" s="39">
        <f t="shared" si="1"/>
        <v>31</v>
      </c>
      <c r="C14821" s="39" t="str">
        <f>IFERROR(__xludf.DUMMYFUNCTION("IF(ISBETWEEN(B14821,60,69), ""Old"", IF(ISBETWEEN(B14821, 20, 29), ""Young"", ""Other""))"),"Other")</f>
        <v>Other</v>
      </c>
    </row>
    <row r="14822" hidden="1">
      <c r="A14822" s="40">
        <v>33084.0</v>
      </c>
      <c r="B14822" s="39">
        <f t="shared" si="1"/>
        <v>31</v>
      </c>
      <c r="C14822" s="39" t="str">
        <f>IFERROR(__xludf.DUMMYFUNCTION("IF(ISBETWEEN(B14822,60,69), ""Old"", IF(ISBETWEEN(B14822, 20, 29), ""Young"", ""Other""))"),"Other")</f>
        <v>Other</v>
      </c>
    </row>
    <row r="14823" hidden="1">
      <c r="A14823" s="40">
        <v>33085.0</v>
      </c>
      <c r="B14823" s="39">
        <f t="shared" si="1"/>
        <v>31</v>
      </c>
      <c r="C14823" s="39" t="str">
        <f>IFERROR(__xludf.DUMMYFUNCTION("IF(ISBETWEEN(B14823,60,69), ""Old"", IF(ISBETWEEN(B14823, 20, 29), ""Young"", ""Other""))"),"Other")</f>
        <v>Other</v>
      </c>
    </row>
    <row r="14824" hidden="1">
      <c r="A14824" s="40">
        <v>33086.0</v>
      </c>
      <c r="B14824" s="39">
        <f t="shared" si="1"/>
        <v>31</v>
      </c>
      <c r="C14824" s="39" t="str">
        <f>IFERROR(__xludf.DUMMYFUNCTION("IF(ISBETWEEN(B14824,60,69), ""Old"", IF(ISBETWEEN(B14824, 20, 29), ""Young"", ""Other""))"),"Other")</f>
        <v>Other</v>
      </c>
    </row>
    <row r="14825" hidden="1">
      <c r="A14825" s="40">
        <v>33087.0</v>
      </c>
      <c r="B14825" s="39">
        <f t="shared" si="1"/>
        <v>31</v>
      </c>
      <c r="C14825" s="39" t="str">
        <f>IFERROR(__xludf.DUMMYFUNCTION("IF(ISBETWEEN(B14825,60,69), ""Old"", IF(ISBETWEEN(B14825, 20, 29), ""Young"", ""Other""))"),"Other")</f>
        <v>Other</v>
      </c>
    </row>
    <row r="14826" hidden="1">
      <c r="A14826" s="40">
        <v>33088.0</v>
      </c>
      <c r="B14826" s="39">
        <f t="shared" si="1"/>
        <v>31</v>
      </c>
      <c r="C14826" s="39" t="str">
        <f>IFERROR(__xludf.DUMMYFUNCTION("IF(ISBETWEEN(B14826,60,69), ""Old"", IF(ISBETWEEN(B14826, 20, 29), ""Young"", ""Other""))"),"Other")</f>
        <v>Other</v>
      </c>
    </row>
    <row r="14827" hidden="1">
      <c r="A14827" s="40">
        <v>33089.0</v>
      </c>
      <c r="B14827" s="39">
        <f t="shared" si="1"/>
        <v>31</v>
      </c>
      <c r="C14827" s="39" t="str">
        <f>IFERROR(__xludf.DUMMYFUNCTION("IF(ISBETWEEN(B14827,60,69), ""Old"", IF(ISBETWEEN(B14827, 20, 29), ""Young"", ""Other""))"),"Other")</f>
        <v>Other</v>
      </c>
    </row>
    <row r="14828" hidden="1">
      <c r="A14828" s="40">
        <v>33090.0</v>
      </c>
      <c r="B14828" s="39">
        <f t="shared" si="1"/>
        <v>31</v>
      </c>
      <c r="C14828" s="39" t="str">
        <f>IFERROR(__xludf.DUMMYFUNCTION("IF(ISBETWEEN(B14828,60,69), ""Old"", IF(ISBETWEEN(B14828, 20, 29), ""Young"", ""Other""))"),"Other")</f>
        <v>Other</v>
      </c>
    </row>
    <row r="14829" hidden="1">
      <c r="A14829" s="40">
        <v>33091.0</v>
      </c>
      <c r="B14829" s="39">
        <f t="shared" si="1"/>
        <v>31</v>
      </c>
      <c r="C14829" s="39" t="str">
        <f>IFERROR(__xludf.DUMMYFUNCTION("IF(ISBETWEEN(B14829,60,69), ""Old"", IF(ISBETWEEN(B14829, 20, 29), ""Young"", ""Other""))"),"Other")</f>
        <v>Other</v>
      </c>
    </row>
    <row r="14830" hidden="1">
      <c r="A14830" s="40">
        <v>33092.0</v>
      </c>
      <c r="B14830" s="39">
        <f t="shared" si="1"/>
        <v>31</v>
      </c>
      <c r="C14830" s="39" t="str">
        <f>IFERROR(__xludf.DUMMYFUNCTION("IF(ISBETWEEN(B14830,60,69), ""Old"", IF(ISBETWEEN(B14830, 20, 29), ""Young"", ""Other""))"),"Other")</f>
        <v>Other</v>
      </c>
    </row>
    <row r="14831" hidden="1">
      <c r="A14831" s="40">
        <v>33093.0</v>
      </c>
      <c r="B14831" s="39">
        <f t="shared" si="1"/>
        <v>31</v>
      </c>
      <c r="C14831" s="39" t="str">
        <f>IFERROR(__xludf.DUMMYFUNCTION("IF(ISBETWEEN(B14831,60,69), ""Old"", IF(ISBETWEEN(B14831, 20, 29), ""Young"", ""Other""))"),"Other")</f>
        <v>Other</v>
      </c>
    </row>
    <row r="14832" hidden="1">
      <c r="A14832" s="40">
        <v>33094.0</v>
      </c>
      <c r="B14832" s="39">
        <f t="shared" si="1"/>
        <v>31</v>
      </c>
      <c r="C14832" s="39" t="str">
        <f>IFERROR(__xludf.DUMMYFUNCTION("IF(ISBETWEEN(B14832,60,69), ""Old"", IF(ISBETWEEN(B14832, 20, 29), ""Young"", ""Other""))"),"Other")</f>
        <v>Other</v>
      </c>
    </row>
    <row r="14833" hidden="1">
      <c r="A14833" s="40">
        <v>33095.0</v>
      </c>
      <c r="B14833" s="39">
        <f t="shared" si="1"/>
        <v>31</v>
      </c>
      <c r="C14833" s="39" t="str">
        <f>IFERROR(__xludf.DUMMYFUNCTION("IF(ISBETWEEN(B14833,60,69), ""Old"", IF(ISBETWEEN(B14833, 20, 29), ""Young"", ""Other""))"),"Other")</f>
        <v>Other</v>
      </c>
    </row>
    <row r="14834" hidden="1">
      <c r="A14834" s="40">
        <v>33096.0</v>
      </c>
      <c r="B14834" s="39">
        <f t="shared" si="1"/>
        <v>31</v>
      </c>
      <c r="C14834" s="39" t="str">
        <f>IFERROR(__xludf.DUMMYFUNCTION("IF(ISBETWEEN(B14834,60,69), ""Old"", IF(ISBETWEEN(B14834, 20, 29), ""Young"", ""Other""))"),"Other")</f>
        <v>Other</v>
      </c>
    </row>
    <row r="14835" hidden="1">
      <c r="A14835" s="40">
        <v>33097.0</v>
      </c>
      <c r="B14835" s="39">
        <f t="shared" si="1"/>
        <v>31</v>
      </c>
      <c r="C14835" s="39" t="str">
        <f>IFERROR(__xludf.DUMMYFUNCTION("IF(ISBETWEEN(B14835,60,69), ""Old"", IF(ISBETWEEN(B14835, 20, 29), ""Young"", ""Other""))"),"Other")</f>
        <v>Other</v>
      </c>
    </row>
    <row r="14836" hidden="1">
      <c r="A14836" s="40">
        <v>33098.0</v>
      </c>
      <c r="B14836" s="39">
        <f t="shared" si="1"/>
        <v>31</v>
      </c>
      <c r="C14836" s="39" t="str">
        <f>IFERROR(__xludf.DUMMYFUNCTION("IF(ISBETWEEN(B14836,60,69), ""Old"", IF(ISBETWEEN(B14836, 20, 29), ""Young"", ""Other""))"),"Other")</f>
        <v>Other</v>
      </c>
    </row>
    <row r="14837" hidden="1">
      <c r="A14837" s="40">
        <v>33099.0</v>
      </c>
      <c r="B14837" s="39">
        <f t="shared" si="1"/>
        <v>31</v>
      </c>
      <c r="C14837" s="39" t="str">
        <f>IFERROR(__xludf.DUMMYFUNCTION("IF(ISBETWEEN(B14837,60,69), ""Old"", IF(ISBETWEEN(B14837, 20, 29), ""Young"", ""Other""))"),"Other")</f>
        <v>Other</v>
      </c>
    </row>
    <row r="14838" hidden="1">
      <c r="A14838" s="40">
        <v>33100.0</v>
      </c>
      <c r="B14838" s="39">
        <f t="shared" si="1"/>
        <v>31</v>
      </c>
      <c r="C14838" s="39" t="str">
        <f>IFERROR(__xludf.DUMMYFUNCTION("IF(ISBETWEEN(B14838,60,69), ""Old"", IF(ISBETWEEN(B14838, 20, 29), ""Young"", ""Other""))"),"Other")</f>
        <v>Other</v>
      </c>
    </row>
    <row r="14839" hidden="1">
      <c r="A14839" s="40">
        <v>33101.0</v>
      </c>
      <c r="B14839" s="39">
        <f t="shared" si="1"/>
        <v>31</v>
      </c>
      <c r="C14839" s="39" t="str">
        <f>IFERROR(__xludf.DUMMYFUNCTION("IF(ISBETWEEN(B14839,60,69), ""Old"", IF(ISBETWEEN(B14839, 20, 29), ""Young"", ""Other""))"),"Other")</f>
        <v>Other</v>
      </c>
    </row>
    <row r="14840" hidden="1">
      <c r="A14840" s="40">
        <v>33102.0</v>
      </c>
      <c r="B14840" s="39">
        <f t="shared" si="1"/>
        <v>31</v>
      </c>
      <c r="C14840" s="39" t="str">
        <f>IFERROR(__xludf.DUMMYFUNCTION("IF(ISBETWEEN(B14840,60,69), ""Old"", IF(ISBETWEEN(B14840, 20, 29), ""Young"", ""Other""))"),"Other")</f>
        <v>Other</v>
      </c>
    </row>
    <row r="14841" hidden="1">
      <c r="A14841" s="40">
        <v>33103.0</v>
      </c>
      <c r="B14841" s="39">
        <f t="shared" si="1"/>
        <v>31</v>
      </c>
      <c r="C14841" s="39" t="str">
        <f>IFERROR(__xludf.DUMMYFUNCTION("IF(ISBETWEEN(B14841,60,69), ""Old"", IF(ISBETWEEN(B14841, 20, 29), ""Young"", ""Other""))"),"Other")</f>
        <v>Other</v>
      </c>
    </row>
    <row r="14842" hidden="1">
      <c r="A14842" s="40">
        <v>33104.0</v>
      </c>
      <c r="B14842" s="39">
        <f t="shared" si="1"/>
        <v>31</v>
      </c>
      <c r="C14842" s="39" t="str">
        <f>IFERROR(__xludf.DUMMYFUNCTION("IF(ISBETWEEN(B14842,60,69), ""Old"", IF(ISBETWEEN(B14842, 20, 29), ""Young"", ""Other""))"),"Other")</f>
        <v>Other</v>
      </c>
    </row>
    <row r="14843" hidden="1">
      <c r="A14843" s="40">
        <v>33105.0</v>
      </c>
      <c r="B14843" s="39">
        <f t="shared" si="1"/>
        <v>31</v>
      </c>
      <c r="C14843" s="39" t="str">
        <f>IFERROR(__xludf.DUMMYFUNCTION("IF(ISBETWEEN(B14843,60,69), ""Old"", IF(ISBETWEEN(B14843, 20, 29), ""Young"", ""Other""))"),"Other")</f>
        <v>Other</v>
      </c>
    </row>
    <row r="14844" hidden="1">
      <c r="A14844" s="40">
        <v>33106.0</v>
      </c>
      <c r="B14844" s="39">
        <f t="shared" si="1"/>
        <v>31</v>
      </c>
      <c r="C14844" s="39" t="str">
        <f>IFERROR(__xludf.DUMMYFUNCTION("IF(ISBETWEEN(B14844,60,69), ""Old"", IF(ISBETWEEN(B14844, 20, 29), ""Young"", ""Other""))"),"Other")</f>
        <v>Other</v>
      </c>
    </row>
    <row r="14845" hidden="1">
      <c r="A14845" s="40">
        <v>33107.0</v>
      </c>
      <c r="B14845" s="39">
        <f t="shared" si="1"/>
        <v>31</v>
      </c>
      <c r="C14845" s="39" t="str">
        <f>IFERROR(__xludf.DUMMYFUNCTION("IF(ISBETWEEN(B14845,60,69), ""Old"", IF(ISBETWEEN(B14845, 20, 29), ""Young"", ""Other""))"),"Other")</f>
        <v>Other</v>
      </c>
    </row>
    <row r="14846" hidden="1">
      <c r="A14846" s="40">
        <v>33108.0</v>
      </c>
      <c r="B14846" s="39">
        <f t="shared" si="1"/>
        <v>31</v>
      </c>
      <c r="C14846" s="39" t="str">
        <f>IFERROR(__xludf.DUMMYFUNCTION("IF(ISBETWEEN(B14846,60,69), ""Old"", IF(ISBETWEEN(B14846, 20, 29), ""Young"", ""Other""))"),"Other")</f>
        <v>Other</v>
      </c>
    </row>
    <row r="14847" hidden="1">
      <c r="A14847" s="40">
        <v>33109.0</v>
      </c>
      <c r="B14847" s="39">
        <f t="shared" si="1"/>
        <v>31</v>
      </c>
      <c r="C14847" s="39" t="str">
        <f>IFERROR(__xludf.DUMMYFUNCTION("IF(ISBETWEEN(B14847,60,69), ""Old"", IF(ISBETWEEN(B14847, 20, 29), ""Young"", ""Other""))"),"Other")</f>
        <v>Other</v>
      </c>
    </row>
    <row r="14848" hidden="1">
      <c r="A14848" s="40">
        <v>33110.0</v>
      </c>
      <c r="B14848" s="39">
        <f t="shared" si="1"/>
        <v>31</v>
      </c>
      <c r="C14848" s="39" t="str">
        <f>IFERROR(__xludf.DUMMYFUNCTION("IF(ISBETWEEN(B14848,60,69), ""Old"", IF(ISBETWEEN(B14848, 20, 29), ""Young"", ""Other""))"),"Other")</f>
        <v>Other</v>
      </c>
    </row>
    <row r="14849" hidden="1">
      <c r="A14849" s="40">
        <v>33111.0</v>
      </c>
      <c r="B14849" s="39">
        <f t="shared" si="1"/>
        <v>31</v>
      </c>
      <c r="C14849" s="39" t="str">
        <f>IFERROR(__xludf.DUMMYFUNCTION("IF(ISBETWEEN(B14849,60,69), ""Old"", IF(ISBETWEEN(B14849, 20, 29), ""Young"", ""Other""))"),"Other")</f>
        <v>Other</v>
      </c>
    </row>
    <row r="14850" hidden="1">
      <c r="A14850" s="40">
        <v>33112.0</v>
      </c>
      <c r="B14850" s="39">
        <f t="shared" si="1"/>
        <v>31</v>
      </c>
      <c r="C14850" s="39" t="str">
        <f>IFERROR(__xludf.DUMMYFUNCTION("IF(ISBETWEEN(B14850,60,69), ""Old"", IF(ISBETWEEN(B14850, 20, 29), ""Young"", ""Other""))"),"Other")</f>
        <v>Other</v>
      </c>
    </row>
    <row r="14851" hidden="1">
      <c r="A14851" s="40">
        <v>33113.0</v>
      </c>
      <c r="B14851" s="39">
        <f t="shared" si="1"/>
        <v>31</v>
      </c>
      <c r="C14851" s="39" t="str">
        <f>IFERROR(__xludf.DUMMYFUNCTION("IF(ISBETWEEN(B14851,60,69), ""Old"", IF(ISBETWEEN(B14851, 20, 29), ""Young"", ""Other""))"),"Other")</f>
        <v>Other</v>
      </c>
    </row>
    <row r="14852" hidden="1">
      <c r="A14852" s="40">
        <v>33114.0</v>
      </c>
      <c r="B14852" s="39">
        <f t="shared" si="1"/>
        <v>31</v>
      </c>
      <c r="C14852" s="39" t="str">
        <f>IFERROR(__xludf.DUMMYFUNCTION("IF(ISBETWEEN(B14852,60,69), ""Old"", IF(ISBETWEEN(B14852, 20, 29), ""Young"", ""Other""))"),"Other")</f>
        <v>Other</v>
      </c>
    </row>
    <row r="14853" hidden="1">
      <c r="A14853" s="40">
        <v>33115.0</v>
      </c>
      <c r="B14853" s="39">
        <f t="shared" si="1"/>
        <v>31</v>
      </c>
      <c r="C14853" s="39" t="str">
        <f>IFERROR(__xludf.DUMMYFUNCTION("IF(ISBETWEEN(B14853,60,69), ""Old"", IF(ISBETWEEN(B14853, 20, 29), ""Young"", ""Other""))"),"Other")</f>
        <v>Other</v>
      </c>
    </row>
    <row r="14854" hidden="1">
      <c r="A14854" s="40">
        <v>33116.0</v>
      </c>
      <c r="B14854" s="39">
        <f t="shared" si="1"/>
        <v>31</v>
      </c>
      <c r="C14854" s="39" t="str">
        <f>IFERROR(__xludf.DUMMYFUNCTION("IF(ISBETWEEN(B14854,60,69), ""Old"", IF(ISBETWEEN(B14854, 20, 29), ""Young"", ""Other""))"),"Other")</f>
        <v>Other</v>
      </c>
    </row>
    <row r="14855" hidden="1">
      <c r="A14855" s="40">
        <v>33117.0</v>
      </c>
      <c r="B14855" s="39">
        <f t="shared" si="1"/>
        <v>31</v>
      </c>
      <c r="C14855" s="39" t="str">
        <f>IFERROR(__xludf.DUMMYFUNCTION("IF(ISBETWEEN(B14855,60,69), ""Old"", IF(ISBETWEEN(B14855, 20, 29), ""Young"", ""Other""))"),"Other")</f>
        <v>Other</v>
      </c>
    </row>
    <row r="14856" hidden="1">
      <c r="A14856" s="40">
        <v>33118.0</v>
      </c>
      <c r="B14856" s="39">
        <f t="shared" si="1"/>
        <v>31</v>
      </c>
      <c r="C14856" s="39" t="str">
        <f>IFERROR(__xludf.DUMMYFUNCTION("IF(ISBETWEEN(B14856,60,69), ""Old"", IF(ISBETWEEN(B14856, 20, 29), ""Young"", ""Other""))"),"Other")</f>
        <v>Other</v>
      </c>
    </row>
    <row r="14857" hidden="1">
      <c r="A14857" s="40">
        <v>33119.0</v>
      </c>
      <c r="B14857" s="39">
        <f t="shared" si="1"/>
        <v>31</v>
      </c>
      <c r="C14857" s="39" t="str">
        <f>IFERROR(__xludf.DUMMYFUNCTION("IF(ISBETWEEN(B14857,60,69), ""Old"", IF(ISBETWEEN(B14857, 20, 29), ""Young"", ""Other""))"),"Other")</f>
        <v>Other</v>
      </c>
    </row>
    <row r="14858" hidden="1">
      <c r="A14858" s="40">
        <v>33120.0</v>
      </c>
      <c r="B14858" s="39">
        <f t="shared" si="1"/>
        <v>31</v>
      </c>
      <c r="C14858" s="39" t="str">
        <f>IFERROR(__xludf.DUMMYFUNCTION("IF(ISBETWEEN(B14858,60,69), ""Old"", IF(ISBETWEEN(B14858, 20, 29), ""Young"", ""Other""))"),"Other")</f>
        <v>Other</v>
      </c>
    </row>
    <row r="14859" hidden="1">
      <c r="A14859" s="40">
        <v>33121.0</v>
      </c>
      <c r="B14859" s="39">
        <f t="shared" si="1"/>
        <v>31</v>
      </c>
      <c r="C14859" s="39" t="str">
        <f>IFERROR(__xludf.DUMMYFUNCTION("IF(ISBETWEEN(B14859,60,69), ""Old"", IF(ISBETWEEN(B14859, 20, 29), ""Young"", ""Other""))"),"Other")</f>
        <v>Other</v>
      </c>
    </row>
    <row r="14860" hidden="1">
      <c r="A14860" s="40">
        <v>33122.0</v>
      </c>
      <c r="B14860" s="39">
        <f t="shared" si="1"/>
        <v>31</v>
      </c>
      <c r="C14860" s="39" t="str">
        <f>IFERROR(__xludf.DUMMYFUNCTION("IF(ISBETWEEN(B14860,60,69), ""Old"", IF(ISBETWEEN(B14860, 20, 29), ""Young"", ""Other""))"),"Other")</f>
        <v>Other</v>
      </c>
    </row>
    <row r="14861" hidden="1">
      <c r="A14861" s="40">
        <v>33123.0</v>
      </c>
      <c r="B14861" s="39">
        <f t="shared" si="1"/>
        <v>31</v>
      </c>
      <c r="C14861" s="39" t="str">
        <f>IFERROR(__xludf.DUMMYFUNCTION("IF(ISBETWEEN(B14861,60,69), ""Old"", IF(ISBETWEEN(B14861, 20, 29), ""Young"", ""Other""))"),"Other")</f>
        <v>Other</v>
      </c>
    </row>
    <row r="14862" hidden="1">
      <c r="A14862" s="40">
        <v>33124.0</v>
      </c>
      <c r="B14862" s="39">
        <f t="shared" si="1"/>
        <v>31</v>
      </c>
      <c r="C14862" s="39" t="str">
        <f>IFERROR(__xludf.DUMMYFUNCTION("IF(ISBETWEEN(B14862,60,69), ""Old"", IF(ISBETWEEN(B14862, 20, 29), ""Young"", ""Other""))"),"Other")</f>
        <v>Other</v>
      </c>
    </row>
    <row r="14863" hidden="1">
      <c r="A14863" s="40">
        <v>33125.0</v>
      </c>
      <c r="B14863" s="39">
        <f t="shared" si="1"/>
        <v>31</v>
      </c>
      <c r="C14863" s="39" t="str">
        <f>IFERROR(__xludf.DUMMYFUNCTION("IF(ISBETWEEN(B14863,60,69), ""Old"", IF(ISBETWEEN(B14863, 20, 29), ""Young"", ""Other""))"),"Other")</f>
        <v>Other</v>
      </c>
    </row>
    <row r="14864" hidden="1">
      <c r="A14864" s="40">
        <v>33126.0</v>
      </c>
      <c r="B14864" s="39">
        <f t="shared" si="1"/>
        <v>31</v>
      </c>
      <c r="C14864" s="39" t="str">
        <f>IFERROR(__xludf.DUMMYFUNCTION("IF(ISBETWEEN(B14864,60,69), ""Old"", IF(ISBETWEEN(B14864, 20, 29), ""Young"", ""Other""))"),"Other")</f>
        <v>Other</v>
      </c>
    </row>
    <row r="14865" hidden="1">
      <c r="A14865" s="40">
        <v>33127.0</v>
      </c>
      <c r="B14865" s="39">
        <f t="shared" si="1"/>
        <v>31</v>
      </c>
      <c r="C14865" s="39" t="str">
        <f>IFERROR(__xludf.DUMMYFUNCTION("IF(ISBETWEEN(B14865,60,69), ""Old"", IF(ISBETWEEN(B14865, 20, 29), ""Young"", ""Other""))"),"Other")</f>
        <v>Other</v>
      </c>
    </row>
    <row r="14866" hidden="1">
      <c r="A14866" s="40">
        <v>33128.0</v>
      </c>
      <c r="B14866" s="39">
        <f t="shared" si="1"/>
        <v>31</v>
      </c>
      <c r="C14866" s="39" t="str">
        <f>IFERROR(__xludf.DUMMYFUNCTION("IF(ISBETWEEN(B14866,60,69), ""Old"", IF(ISBETWEEN(B14866, 20, 29), ""Young"", ""Other""))"),"Other")</f>
        <v>Other</v>
      </c>
    </row>
    <row r="14867" hidden="1">
      <c r="A14867" s="40">
        <v>33129.0</v>
      </c>
      <c r="B14867" s="39">
        <f t="shared" si="1"/>
        <v>31</v>
      </c>
      <c r="C14867" s="39" t="str">
        <f>IFERROR(__xludf.DUMMYFUNCTION("IF(ISBETWEEN(B14867,60,69), ""Old"", IF(ISBETWEEN(B14867, 20, 29), ""Young"", ""Other""))"),"Other")</f>
        <v>Other</v>
      </c>
    </row>
    <row r="14868" hidden="1">
      <c r="A14868" s="40">
        <v>33130.0</v>
      </c>
      <c r="B14868" s="39">
        <f t="shared" si="1"/>
        <v>31</v>
      </c>
      <c r="C14868" s="39" t="str">
        <f>IFERROR(__xludf.DUMMYFUNCTION("IF(ISBETWEEN(B14868,60,69), ""Old"", IF(ISBETWEEN(B14868, 20, 29), ""Young"", ""Other""))"),"Other")</f>
        <v>Other</v>
      </c>
    </row>
    <row r="14869" hidden="1">
      <c r="A14869" s="40">
        <v>33131.0</v>
      </c>
      <c r="B14869" s="39">
        <f t="shared" si="1"/>
        <v>31</v>
      </c>
      <c r="C14869" s="39" t="str">
        <f>IFERROR(__xludf.DUMMYFUNCTION("IF(ISBETWEEN(B14869,60,69), ""Old"", IF(ISBETWEEN(B14869, 20, 29), ""Young"", ""Other""))"),"Other")</f>
        <v>Other</v>
      </c>
    </row>
    <row r="14870" hidden="1">
      <c r="A14870" s="40">
        <v>33132.0</v>
      </c>
      <c r="B14870" s="39">
        <f t="shared" si="1"/>
        <v>31</v>
      </c>
      <c r="C14870" s="39" t="str">
        <f>IFERROR(__xludf.DUMMYFUNCTION("IF(ISBETWEEN(B14870,60,69), ""Old"", IF(ISBETWEEN(B14870, 20, 29), ""Young"", ""Other""))"),"Other")</f>
        <v>Other</v>
      </c>
    </row>
    <row r="14871" hidden="1">
      <c r="A14871" s="40">
        <v>33133.0</v>
      </c>
      <c r="B14871" s="39">
        <f t="shared" si="1"/>
        <v>31</v>
      </c>
      <c r="C14871" s="39" t="str">
        <f>IFERROR(__xludf.DUMMYFUNCTION("IF(ISBETWEEN(B14871,60,69), ""Old"", IF(ISBETWEEN(B14871, 20, 29), ""Young"", ""Other""))"),"Other")</f>
        <v>Other</v>
      </c>
    </row>
    <row r="14872" hidden="1">
      <c r="A14872" s="40">
        <v>33134.0</v>
      </c>
      <c r="B14872" s="39">
        <f t="shared" si="1"/>
        <v>31</v>
      </c>
      <c r="C14872" s="39" t="str">
        <f>IFERROR(__xludf.DUMMYFUNCTION("IF(ISBETWEEN(B14872,60,69), ""Old"", IF(ISBETWEEN(B14872, 20, 29), ""Young"", ""Other""))"),"Other")</f>
        <v>Other</v>
      </c>
    </row>
    <row r="14873" hidden="1">
      <c r="A14873" s="40">
        <v>33135.0</v>
      </c>
      <c r="B14873" s="39">
        <f t="shared" si="1"/>
        <v>31</v>
      </c>
      <c r="C14873" s="39" t="str">
        <f>IFERROR(__xludf.DUMMYFUNCTION("IF(ISBETWEEN(B14873,60,69), ""Old"", IF(ISBETWEEN(B14873, 20, 29), ""Young"", ""Other""))"),"Other")</f>
        <v>Other</v>
      </c>
    </row>
    <row r="14874" hidden="1">
      <c r="A14874" s="40">
        <v>33136.0</v>
      </c>
      <c r="B14874" s="39">
        <f t="shared" si="1"/>
        <v>31</v>
      </c>
      <c r="C14874" s="39" t="str">
        <f>IFERROR(__xludf.DUMMYFUNCTION("IF(ISBETWEEN(B14874,60,69), ""Old"", IF(ISBETWEEN(B14874, 20, 29), ""Young"", ""Other""))"),"Other")</f>
        <v>Other</v>
      </c>
    </row>
    <row r="14875" hidden="1">
      <c r="A14875" s="40">
        <v>33137.0</v>
      </c>
      <c r="B14875" s="39">
        <f t="shared" si="1"/>
        <v>31</v>
      </c>
      <c r="C14875" s="39" t="str">
        <f>IFERROR(__xludf.DUMMYFUNCTION("IF(ISBETWEEN(B14875,60,69), ""Old"", IF(ISBETWEEN(B14875, 20, 29), ""Young"", ""Other""))"),"Other")</f>
        <v>Other</v>
      </c>
    </row>
    <row r="14876" hidden="1">
      <c r="A14876" s="40">
        <v>33138.0</v>
      </c>
      <c r="B14876" s="39">
        <f t="shared" si="1"/>
        <v>31</v>
      </c>
      <c r="C14876" s="39" t="str">
        <f>IFERROR(__xludf.DUMMYFUNCTION("IF(ISBETWEEN(B14876,60,69), ""Old"", IF(ISBETWEEN(B14876, 20, 29), ""Young"", ""Other""))"),"Other")</f>
        <v>Other</v>
      </c>
    </row>
    <row r="14877" hidden="1">
      <c r="A14877" s="40">
        <v>33139.0</v>
      </c>
      <c r="B14877" s="39">
        <f t="shared" si="1"/>
        <v>31</v>
      </c>
      <c r="C14877" s="39" t="str">
        <f>IFERROR(__xludf.DUMMYFUNCTION("IF(ISBETWEEN(B14877,60,69), ""Old"", IF(ISBETWEEN(B14877, 20, 29), ""Young"", ""Other""))"),"Other")</f>
        <v>Other</v>
      </c>
    </row>
    <row r="14878" hidden="1">
      <c r="A14878" s="40">
        <v>33140.0</v>
      </c>
      <c r="B14878" s="39">
        <f t="shared" si="1"/>
        <v>31</v>
      </c>
      <c r="C14878" s="39" t="str">
        <f>IFERROR(__xludf.DUMMYFUNCTION("IF(ISBETWEEN(B14878,60,69), ""Old"", IF(ISBETWEEN(B14878, 20, 29), ""Young"", ""Other""))"),"Other")</f>
        <v>Other</v>
      </c>
    </row>
    <row r="14879" hidden="1">
      <c r="A14879" s="40">
        <v>33141.0</v>
      </c>
      <c r="B14879" s="39">
        <f t="shared" si="1"/>
        <v>31</v>
      </c>
      <c r="C14879" s="39" t="str">
        <f>IFERROR(__xludf.DUMMYFUNCTION("IF(ISBETWEEN(B14879,60,69), ""Old"", IF(ISBETWEEN(B14879, 20, 29), ""Young"", ""Other""))"),"Other")</f>
        <v>Other</v>
      </c>
    </row>
    <row r="14880" hidden="1">
      <c r="A14880" s="40">
        <v>33142.0</v>
      </c>
      <c r="B14880" s="39">
        <f t="shared" si="1"/>
        <v>31</v>
      </c>
      <c r="C14880" s="39" t="str">
        <f>IFERROR(__xludf.DUMMYFUNCTION("IF(ISBETWEEN(B14880,60,69), ""Old"", IF(ISBETWEEN(B14880, 20, 29), ""Young"", ""Other""))"),"Other")</f>
        <v>Other</v>
      </c>
    </row>
    <row r="14881" hidden="1">
      <c r="A14881" s="40">
        <v>33143.0</v>
      </c>
      <c r="B14881" s="39">
        <f t="shared" si="1"/>
        <v>31</v>
      </c>
      <c r="C14881" s="39" t="str">
        <f>IFERROR(__xludf.DUMMYFUNCTION("IF(ISBETWEEN(B14881,60,69), ""Old"", IF(ISBETWEEN(B14881, 20, 29), ""Young"", ""Other""))"),"Other")</f>
        <v>Other</v>
      </c>
    </row>
    <row r="14882" hidden="1">
      <c r="A14882" s="40">
        <v>33144.0</v>
      </c>
      <c r="B14882" s="39">
        <f t="shared" si="1"/>
        <v>31</v>
      </c>
      <c r="C14882" s="39" t="str">
        <f>IFERROR(__xludf.DUMMYFUNCTION("IF(ISBETWEEN(B14882,60,69), ""Old"", IF(ISBETWEEN(B14882, 20, 29), ""Young"", ""Other""))"),"Other")</f>
        <v>Other</v>
      </c>
    </row>
    <row r="14883" hidden="1">
      <c r="A14883" s="40">
        <v>33145.0</v>
      </c>
      <c r="B14883" s="39">
        <f t="shared" si="1"/>
        <v>31</v>
      </c>
      <c r="C14883" s="39" t="str">
        <f>IFERROR(__xludf.DUMMYFUNCTION("IF(ISBETWEEN(B14883,60,69), ""Old"", IF(ISBETWEEN(B14883, 20, 29), ""Young"", ""Other""))"),"Other")</f>
        <v>Other</v>
      </c>
    </row>
    <row r="14884" hidden="1">
      <c r="A14884" s="40">
        <v>33146.0</v>
      </c>
      <c r="B14884" s="39">
        <f t="shared" si="1"/>
        <v>31</v>
      </c>
      <c r="C14884" s="39" t="str">
        <f>IFERROR(__xludf.DUMMYFUNCTION("IF(ISBETWEEN(B14884,60,69), ""Old"", IF(ISBETWEEN(B14884, 20, 29), ""Young"", ""Other""))"),"Other")</f>
        <v>Other</v>
      </c>
    </row>
    <row r="14885" hidden="1">
      <c r="A14885" s="40">
        <v>33147.0</v>
      </c>
      <c r="B14885" s="39">
        <f t="shared" si="1"/>
        <v>31</v>
      </c>
      <c r="C14885" s="39" t="str">
        <f>IFERROR(__xludf.DUMMYFUNCTION("IF(ISBETWEEN(B14885,60,69), ""Old"", IF(ISBETWEEN(B14885, 20, 29), ""Young"", ""Other""))"),"Other")</f>
        <v>Other</v>
      </c>
    </row>
    <row r="14886" hidden="1">
      <c r="A14886" s="40">
        <v>33148.0</v>
      </c>
      <c r="B14886" s="39">
        <f t="shared" si="1"/>
        <v>31</v>
      </c>
      <c r="C14886" s="39" t="str">
        <f>IFERROR(__xludf.DUMMYFUNCTION("IF(ISBETWEEN(B14886,60,69), ""Old"", IF(ISBETWEEN(B14886, 20, 29), ""Young"", ""Other""))"),"Other")</f>
        <v>Other</v>
      </c>
    </row>
    <row r="14887" hidden="1">
      <c r="A14887" s="40">
        <v>33149.0</v>
      </c>
      <c r="B14887" s="39">
        <f t="shared" si="1"/>
        <v>31</v>
      </c>
      <c r="C14887" s="39" t="str">
        <f>IFERROR(__xludf.DUMMYFUNCTION("IF(ISBETWEEN(B14887,60,69), ""Old"", IF(ISBETWEEN(B14887, 20, 29), ""Young"", ""Other""))"),"Other")</f>
        <v>Other</v>
      </c>
    </row>
    <row r="14888" hidden="1">
      <c r="A14888" s="40">
        <v>33150.0</v>
      </c>
      <c r="B14888" s="39">
        <f t="shared" si="1"/>
        <v>31</v>
      </c>
      <c r="C14888" s="39" t="str">
        <f>IFERROR(__xludf.DUMMYFUNCTION("IF(ISBETWEEN(B14888,60,69), ""Old"", IF(ISBETWEEN(B14888, 20, 29), ""Young"", ""Other""))"),"Other")</f>
        <v>Other</v>
      </c>
    </row>
    <row r="14889" hidden="1">
      <c r="A14889" s="40">
        <v>33151.0</v>
      </c>
      <c r="B14889" s="39">
        <f t="shared" si="1"/>
        <v>31</v>
      </c>
      <c r="C14889" s="39" t="str">
        <f>IFERROR(__xludf.DUMMYFUNCTION("IF(ISBETWEEN(B14889,60,69), ""Old"", IF(ISBETWEEN(B14889, 20, 29), ""Young"", ""Other""))"),"Other")</f>
        <v>Other</v>
      </c>
    </row>
    <row r="14890" hidden="1">
      <c r="A14890" s="40">
        <v>33152.0</v>
      </c>
      <c r="B14890" s="39">
        <f t="shared" si="1"/>
        <v>31</v>
      </c>
      <c r="C14890" s="39" t="str">
        <f>IFERROR(__xludf.DUMMYFUNCTION("IF(ISBETWEEN(B14890,60,69), ""Old"", IF(ISBETWEEN(B14890, 20, 29), ""Young"", ""Other""))"),"Other")</f>
        <v>Other</v>
      </c>
    </row>
    <row r="14891" hidden="1">
      <c r="A14891" s="40">
        <v>33153.0</v>
      </c>
      <c r="B14891" s="39">
        <f t="shared" si="1"/>
        <v>31</v>
      </c>
      <c r="C14891" s="39" t="str">
        <f>IFERROR(__xludf.DUMMYFUNCTION("IF(ISBETWEEN(B14891,60,69), ""Old"", IF(ISBETWEEN(B14891, 20, 29), ""Young"", ""Other""))"),"Other")</f>
        <v>Other</v>
      </c>
    </row>
    <row r="14892" hidden="1">
      <c r="A14892" s="40">
        <v>33154.0</v>
      </c>
      <c r="B14892" s="39">
        <f t="shared" si="1"/>
        <v>31</v>
      </c>
      <c r="C14892" s="39" t="str">
        <f>IFERROR(__xludf.DUMMYFUNCTION("IF(ISBETWEEN(B14892,60,69), ""Old"", IF(ISBETWEEN(B14892, 20, 29), ""Young"", ""Other""))"),"Other")</f>
        <v>Other</v>
      </c>
    </row>
    <row r="14893" hidden="1">
      <c r="A14893" s="40">
        <v>33155.0</v>
      </c>
      <c r="B14893" s="39">
        <f t="shared" si="1"/>
        <v>31</v>
      </c>
      <c r="C14893" s="39" t="str">
        <f>IFERROR(__xludf.DUMMYFUNCTION("IF(ISBETWEEN(B14893,60,69), ""Old"", IF(ISBETWEEN(B14893, 20, 29), ""Young"", ""Other""))"),"Other")</f>
        <v>Other</v>
      </c>
    </row>
    <row r="14894" hidden="1">
      <c r="A14894" s="40">
        <v>33156.0</v>
      </c>
      <c r="B14894" s="39">
        <f t="shared" si="1"/>
        <v>31</v>
      </c>
      <c r="C14894" s="39" t="str">
        <f>IFERROR(__xludf.DUMMYFUNCTION("IF(ISBETWEEN(B14894,60,69), ""Old"", IF(ISBETWEEN(B14894, 20, 29), ""Young"", ""Other""))"),"Other")</f>
        <v>Other</v>
      </c>
    </row>
    <row r="14895" hidden="1">
      <c r="A14895" s="40">
        <v>33157.0</v>
      </c>
      <c r="B14895" s="39">
        <f t="shared" si="1"/>
        <v>31</v>
      </c>
      <c r="C14895" s="39" t="str">
        <f>IFERROR(__xludf.DUMMYFUNCTION("IF(ISBETWEEN(B14895,60,69), ""Old"", IF(ISBETWEEN(B14895, 20, 29), ""Young"", ""Other""))"),"Other")</f>
        <v>Other</v>
      </c>
    </row>
    <row r="14896" hidden="1">
      <c r="A14896" s="40">
        <v>33158.0</v>
      </c>
      <c r="B14896" s="39">
        <f t="shared" si="1"/>
        <v>31</v>
      </c>
      <c r="C14896" s="39" t="str">
        <f>IFERROR(__xludf.DUMMYFUNCTION("IF(ISBETWEEN(B14896,60,69), ""Old"", IF(ISBETWEEN(B14896, 20, 29), ""Young"", ""Other""))"),"Other")</f>
        <v>Other</v>
      </c>
    </row>
    <row r="14897" hidden="1">
      <c r="A14897" s="40">
        <v>33159.0</v>
      </c>
      <c r="B14897" s="39">
        <f t="shared" si="1"/>
        <v>31</v>
      </c>
      <c r="C14897" s="39" t="str">
        <f>IFERROR(__xludf.DUMMYFUNCTION("IF(ISBETWEEN(B14897,60,69), ""Old"", IF(ISBETWEEN(B14897, 20, 29), ""Young"", ""Other""))"),"Other")</f>
        <v>Other</v>
      </c>
    </row>
    <row r="14898" hidden="1">
      <c r="A14898" s="40">
        <v>33160.0</v>
      </c>
      <c r="B14898" s="39">
        <f t="shared" si="1"/>
        <v>31</v>
      </c>
      <c r="C14898" s="39" t="str">
        <f>IFERROR(__xludf.DUMMYFUNCTION("IF(ISBETWEEN(B14898,60,69), ""Old"", IF(ISBETWEEN(B14898, 20, 29), ""Young"", ""Other""))"),"Other")</f>
        <v>Other</v>
      </c>
    </row>
    <row r="14899" hidden="1">
      <c r="A14899" s="40">
        <v>33161.0</v>
      </c>
      <c r="B14899" s="39">
        <f t="shared" si="1"/>
        <v>31</v>
      </c>
      <c r="C14899" s="39" t="str">
        <f>IFERROR(__xludf.DUMMYFUNCTION("IF(ISBETWEEN(B14899,60,69), ""Old"", IF(ISBETWEEN(B14899, 20, 29), ""Young"", ""Other""))"),"Other")</f>
        <v>Other</v>
      </c>
    </row>
    <row r="14900" hidden="1">
      <c r="A14900" s="40">
        <v>33162.0</v>
      </c>
      <c r="B14900" s="39">
        <f t="shared" si="1"/>
        <v>31</v>
      </c>
      <c r="C14900" s="39" t="str">
        <f>IFERROR(__xludf.DUMMYFUNCTION("IF(ISBETWEEN(B14900,60,69), ""Old"", IF(ISBETWEEN(B14900, 20, 29), ""Young"", ""Other""))"),"Other")</f>
        <v>Other</v>
      </c>
    </row>
    <row r="14901" hidden="1">
      <c r="A14901" s="40">
        <v>33163.0</v>
      </c>
      <c r="B14901" s="39">
        <f t="shared" si="1"/>
        <v>31</v>
      </c>
      <c r="C14901" s="39" t="str">
        <f>IFERROR(__xludf.DUMMYFUNCTION("IF(ISBETWEEN(B14901,60,69), ""Old"", IF(ISBETWEEN(B14901, 20, 29), ""Young"", ""Other""))"),"Other")</f>
        <v>Other</v>
      </c>
    </row>
    <row r="14902" hidden="1">
      <c r="A14902" s="40">
        <v>33164.0</v>
      </c>
      <c r="B14902" s="39">
        <f t="shared" si="1"/>
        <v>31</v>
      </c>
      <c r="C14902" s="39" t="str">
        <f>IFERROR(__xludf.DUMMYFUNCTION("IF(ISBETWEEN(B14902,60,69), ""Old"", IF(ISBETWEEN(B14902, 20, 29), ""Young"", ""Other""))"),"Other")</f>
        <v>Other</v>
      </c>
    </row>
    <row r="14903" hidden="1">
      <c r="A14903" s="40">
        <v>33165.0</v>
      </c>
      <c r="B14903" s="39">
        <f t="shared" si="1"/>
        <v>31</v>
      </c>
      <c r="C14903" s="39" t="str">
        <f>IFERROR(__xludf.DUMMYFUNCTION("IF(ISBETWEEN(B14903,60,69), ""Old"", IF(ISBETWEEN(B14903, 20, 29), ""Young"", ""Other""))"),"Other")</f>
        <v>Other</v>
      </c>
    </row>
    <row r="14904" hidden="1">
      <c r="A14904" s="40">
        <v>33166.0</v>
      </c>
      <c r="B14904" s="39">
        <f t="shared" si="1"/>
        <v>31</v>
      </c>
      <c r="C14904" s="39" t="str">
        <f>IFERROR(__xludf.DUMMYFUNCTION("IF(ISBETWEEN(B14904,60,69), ""Old"", IF(ISBETWEEN(B14904, 20, 29), ""Young"", ""Other""))"),"Other")</f>
        <v>Other</v>
      </c>
    </row>
    <row r="14905" hidden="1">
      <c r="A14905" s="40">
        <v>33167.0</v>
      </c>
      <c r="B14905" s="39">
        <f t="shared" si="1"/>
        <v>31</v>
      </c>
      <c r="C14905" s="39" t="str">
        <f>IFERROR(__xludf.DUMMYFUNCTION("IF(ISBETWEEN(B14905,60,69), ""Old"", IF(ISBETWEEN(B14905, 20, 29), ""Young"", ""Other""))"),"Other")</f>
        <v>Other</v>
      </c>
    </row>
    <row r="14906" hidden="1">
      <c r="A14906" s="40">
        <v>33168.0</v>
      </c>
      <c r="B14906" s="39">
        <f t="shared" si="1"/>
        <v>31</v>
      </c>
      <c r="C14906" s="39" t="str">
        <f>IFERROR(__xludf.DUMMYFUNCTION("IF(ISBETWEEN(B14906,60,69), ""Old"", IF(ISBETWEEN(B14906, 20, 29), ""Young"", ""Other""))"),"Other")</f>
        <v>Other</v>
      </c>
    </row>
    <row r="14907" hidden="1">
      <c r="A14907" s="40">
        <v>33169.0</v>
      </c>
      <c r="B14907" s="39">
        <f t="shared" si="1"/>
        <v>31</v>
      </c>
      <c r="C14907" s="39" t="str">
        <f>IFERROR(__xludf.DUMMYFUNCTION("IF(ISBETWEEN(B14907,60,69), ""Old"", IF(ISBETWEEN(B14907, 20, 29), ""Young"", ""Other""))"),"Other")</f>
        <v>Other</v>
      </c>
    </row>
    <row r="14908" hidden="1">
      <c r="A14908" s="40">
        <v>33170.0</v>
      </c>
      <c r="B14908" s="39">
        <f t="shared" si="1"/>
        <v>31</v>
      </c>
      <c r="C14908" s="39" t="str">
        <f>IFERROR(__xludf.DUMMYFUNCTION("IF(ISBETWEEN(B14908,60,69), ""Old"", IF(ISBETWEEN(B14908, 20, 29), ""Young"", ""Other""))"),"Other")</f>
        <v>Other</v>
      </c>
    </row>
    <row r="14909" hidden="1">
      <c r="A14909" s="40">
        <v>33171.0</v>
      </c>
      <c r="B14909" s="39">
        <f t="shared" si="1"/>
        <v>31</v>
      </c>
      <c r="C14909" s="39" t="str">
        <f>IFERROR(__xludf.DUMMYFUNCTION("IF(ISBETWEEN(B14909,60,69), ""Old"", IF(ISBETWEEN(B14909, 20, 29), ""Young"", ""Other""))"),"Other")</f>
        <v>Other</v>
      </c>
    </row>
    <row r="14910" hidden="1">
      <c r="A14910" s="40">
        <v>33172.0</v>
      </c>
      <c r="B14910" s="39">
        <f t="shared" si="1"/>
        <v>31</v>
      </c>
      <c r="C14910" s="39" t="str">
        <f>IFERROR(__xludf.DUMMYFUNCTION("IF(ISBETWEEN(B14910,60,69), ""Old"", IF(ISBETWEEN(B14910, 20, 29), ""Young"", ""Other""))"),"Other")</f>
        <v>Other</v>
      </c>
    </row>
    <row r="14911" hidden="1">
      <c r="A14911" s="40">
        <v>33173.0</v>
      </c>
      <c r="B14911" s="39">
        <f t="shared" si="1"/>
        <v>31</v>
      </c>
      <c r="C14911" s="39" t="str">
        <f>IFERROR(__xludf.DUMMYFUNCTION("IF(ISBETWEEN(B14911,60,69), ""Old"", IF(ISBETWEEN(B14911, 20, 29), ""Young"", ""Other""))"),"Other")</f>
        <v>Other</v>
      </c>
    </row>
    <row r="14912" hidden="1">
      <c r="A14912" s="40">
        <v>33174.0</v>
      </c>
      <c r="B14912" s="39">
        <f t="shared" si="1"/>
        <v>31</v>
      </c>
      <c r="C14912" s="39" t="str">
        <f>IFERROR(__xludf.DUMMYFUNCTION("IF(ISBETWEEN(B14912,60,69), ""Old"", IF(ISBETWEEN(B14912, 20, 29), ""Young"", ""Other""))"),"Other")</f>
        <v>Other</v>
      </c>
    </row>
    <row r="14913" hidden="1">
      <c r="A14913" s="40">
        <v>33175.0</v>
      </c>
      <c r="B14913" s="39">
        <f t="shared" si="1"/>
        <v>31</v>
      </c>
      <c r="C14913" s="39" t="str">
        <f>IFERROR(__xludf.DUMMYFUNCTION("IF(ISBETWEEN(B14913,60,69), ""Old"", IF(ISBETWEEN(B14913, 20, 29), ""Young"", ""Other""))"),"Other")</f>
        <v>Other</v>
      </c>
    </row>
    <row r="14914" hidden="1">
      <c r="A14914" s="40">
        <v>33176.0</v>
      </c>
      <c r="B14914" s="39">
        <f t="shared" si="1"/>
        <v>31</v>
      </c>
      <c r="C14914" s="39" t="str">
        <f>IFERROR(__xludf.DUMMYFUNCTION("IF(ISBETWEEN(B14914,60,69), ""Old"", IF(ISBETWEEN(B14914, 20, 29), ""Young"", ""Other""))"),"Other")</f>
        <v>Other</v>
      </c>
    </row>
    <row r="14915" hidden="1">
      <c r="A14915" s="40">
        <v>33177.0</v>
      </c>
      <c r="B14915" s="39">
        <f t="shared" si="1"/>
        <v>31</v>
      </c>
      <c r="C14915" s="39" t="str">
        <f>IFERROR(__xludf.DUMMYFUNCTION("IF(ISBETWEEN(B14915,60,69), ""Old"", IF(ISBETWEEN(B14915, 20, 29), ""Young"", ""Other""))"),"Other")</f>
        <v>Other</v>
      </c>
    </row>
    <row r="14916" hidden="1">
      <c r="A14916" s="40">
        <v>33178.0</v>
      </c>
      <c r="B14916" s="39">
        <f t="shared" si="1"/>
        <v>31</v>
      </c>
      <c r="C14916" s="39" t="str">
        <f>IFERROR(__xludf.DUMMYFUNCTION("IF(ISBETWEEN(B14916,60,69), ""Old"", IF(ISBETWEEN(B14916, 20, 29), ""Young"", ""Other""))"),"Other")</f>
        <v>Other</v>
      </c>
    </row>
    <row r="14917" hidden="1">
      <c r="A14917" s="40">
        <v>33179.0</v>
      </c>
      <c r="B14917" s="39">
        <f t="shared" si="1"/>
        <v>31</v>
      </c>
      <c r="C14917" s="39" t="str">
        <f>IFERROR(__xludf.DUMMYFUNCTION("IF(ISBETWEEN(B14917,60,69), ""Old"", IF(ISBETWEEN(B14917, 20, 29), ""Young"", ""Other""))"),"Other")</f>
        <v>Other</v>
      </c>
    </row>
    <row r="14918" hidden="1">
      <c r="A14918" s="40">
        <v>33180.0</v>
      </c>
      <c r="B14918" s="39">
        <f t="shared" si="1"/>
        <v>31</v>
      </c>
      <c r="C14918" s="39" t="str">
        <f>IFERROR(__xludf.DUMMYFUNCTION("IF(ISBETWEEN(B14918,60,69), ""Old"", IF(ISBETWEEN(B14918, 20, 29), ""Young"", ""Other""))"),"Other")</f>
        <v>Other</v>
      </c>
    </row>
    <row r="14919" hidden="1">
      <c r="A14919" s="40">
        <v>33181.0</v>
      </c>
      <c r="B14919" s="39">
        <f t="shared" si="1"/>
        <v>31</v>
      </c>
      <c r="C14919" s="39" t="str">
        <f>IFERROR(__xludf.DUMMYFUNCTION("IF(ISBETWEEN(B14919,60,69), ""Old"", IF(ISBETWEEN(B14919, 20, 29), ""Young"", ""Other""))"),"Other")</f>
        <v>Other</v>
      </c>
    </row>
    <row r="14920" hidden="1">
      <c r="A14920" s="40">
        <v>33182.0</v>
      </c>
      <c r="B14920" s="39">
        <f t="shared" si="1"/>
        <v>31</v>
      </c>
      <c r="C14920" s="39" t="str">
        <f>IFERROR(__xludf.DUMMYFUNCTION("IF(ISBETWEEN(B14920,60,69), ""Old"", IF(ISBETWEEN(B14920, 20, 29), ""Young"", ""Other""))"),"Other")</f>
        <v>Other</v>
      </c>
    </row>
    <row r="14921" hidden="1">
      <c r="A14921" s="40">
        <v>33183.0</v>
      </c>
      <c r="B14921" s="39">
        <f t="shared" si="1"/>
        <v>31</v>
      </c>
      <c r="C14921" s="39" t="str">
        <f>IFERROR(__xludf.DUMMYFUNCTION("IF(ISBETWEEN(B14921,60,69), ""Old"", IF(ISBETWEEN(B14921, 20, 29), ""Young"", ""Other""))"),"Other")</f>
        <v>Other</v>
      </c>
    </row>
    <row r="14922" hidden="1">
      <c r="A14922" s="40">
        <v>33184.0</v>
      </c>
      <c r="B14922" s="39">
        <f t="shared" si="1"/>
        <v>31</v>
      </c>
      <c r="C14922" s="39" t="str">
        <f>IFERROR(__xludf.DUMMYFUNCTION("IF(ISBETWEEN(B14922,60,69), ""Old"", IF(ISBETWEEN(B14922, 20, 29), ""Young"", ""Other""))"),"Other")</f>
        <v>Other</v>
      </c>
    </row>
    <row r="14923" hidden="1">
      <c r="A14923" s="40">
        <v>33185.0</v>
      </c>
      <c r="B14923" s="39">
        <f t="shared" si="1"/>
        <v>31</v>
      </c>
      <c r="C14923" s="39" t="str">
        <f>IFERROR(__xludf.DUMMYFUNCTION("IF(ISBETWEEN(B14923,60,69), ""Old"", IF(ISBETWEEN(B14923, 20, 29), ""Young"", ""Other""))"),"Other")</f>
        <v>Other</v>
      </c>
    </row>
    <row r="14924" hidden="1">
      <c r="A14924" s="40">
        <v>33186.0</v>
      </c>
      <c r="B14924" s="39">
        <f t="shared" si="1"/>
        <v>31</v>
      </c>
      <c r="C14924" s="39" t="str">
        <f>IFERROR(__xludf.DUMMYFUNCTION("IF(ISBETWEEN(B14924,60,69), ""Old"", IF(ISBETWEEN(B14924, 20, 29), ""Young"", ""Other""))"),"Other")</f>
        <v>Other</v>
      </c>
    </row>
    <row r="14925" hidden="1">
      <c r="A14925" s="40">
        <v>33187.0</v>
      </c>
      <c r="B14925" s="39">
        <f t="shared" si="1"/>
        <v>31</v>
      </c>
      <c r="C14925" s="39" t="str">
        <f>IFERROR(__xludf.DUMMYFUNCTION("IF(ISBETWEEN(B14925,60,69), ""Old"", IF(ISBETWEEN(B14925, 20, 29), ""Young"", ""Other""))"),"Other")</f>
        <v>Other</v>
      </c>
    </row>
    <row r="14926" hidden="1">
      <c r="A14926" s="40">
        <v>33188.0</v>
      </c>
      <c r="B14926" s="39">
        <f t="shared" si="1"/>
        <v>31</v>
      </c>
      <c r="C14926" s="39" t="str">
        <f>IFERROR(__xludf.DUMMYFUNCTION("IF(ISBETWEEN(B14926,60,69), ""Old"", IF(ISBETWEEN(B14926, 20, 29), ""Young"", ""Other""))"),"Other")</f>
        <v>Other</v>
      </c>
    </row>
    <row r="14927" hidden="1">
      <c r="A14927" s="40">
        <v>33189.0</v>
      </c>
      <c r="B14927" s="39">
        <f t="shared" si="1"/>
        <v>31</v>
      </c>
      <c r="C14927" s="39" t="str">
        <f>IFERROR(__xludf.DUMMYFUNCTION("IF(ISBETWEEN(B14927,60,69), ""Old"", IF(ISBETWEEN(B14927, 20, 29), ""Young"", ""Other""))"),"Other")</f>
        <v>Other</v>
      </c>
    </row>
    <row r="14928" hidden="1">
      <c r="A14928" s="40">
        <v>33190.0</v>
      </c>
      <c r="B14928" s="39">
        <f t="shared" si="1"/>
        <v>31</v>
      </c>
      <c r="C14928" s="39" t="str">
        <f>IFERROR(__xludf.DUMMYFUNCTION("IF(ISBETWEEN(B14928,60,69), ""Old"", IF(ISBETWEEN(B14928, 20, 29), ""Young"", ""Other""))"),"Other")</f>
        <v>Other</v>
      </c>
    </row>
    <row r="14929" hidden="1">
      <c r="A14929" s="40">
        <v>33191.0</v>
      </c>
      <c r="B14929" s="39">
        <f t="shared" si="1"/>
        <v>31</v>
      </c>
      <c r="C14929" s="39" t="str">
        <f>IFERROR(__xludf.DUMMYFUNCTION("IF(ISBETWEEN(B14929,60,69), ""Old"", IF(ISBETWEEN(B14929, 20, 29), ""Young"", ""Other""))"),"Other")</f>
        <v>Other</v>
      </c>
    </row>
    <row r="14930" hidden="1">
      <c r="A14930" s="40">
        <v>33192.0</v>
      </c>
      <c r="B14930" s="39">
        <f t="shared" si="1"/>
        <v>31</v>
      </c>
      <c r="C14930" s="39" t="str">
        <f>IFERROR(__xludf.DUMMYFUNCTION("IF(ISBETWEEN(B14930,60,69), ""Old"", IF(ISBETWEEN(B14930, 20, 29), ""Young"", ""Other""))"),"Other")</f>
        <v>Other</v>
      </c>
    </row>
    <row r="14931" hidden="1">
      <c r="A14931" s="40">
        <v>33193.0</v>
      </c>
      <c r="B14931" s="39">
        <f t="shared" si="1"/>
        <v>31</v>
      </c>
      <c r="C14931" s="39" t="str">
        <f>IFERROR(__xludf.DUMMYFUNCTION("IF(ISBETWEEN(B14931,60,69), ""Old"", IF(ISBETWEEN(B14931, 20, 29), ""Young"", ""Other""))"),"Other")</f>
        <v>Other</v>
      </c>
    </row>
    <row r="14932" hidden="1">
      <c r="A14932" s="40">
        <v>33194.0</v>
      </c>
      <c r="B14932" s="39">
        <f t="shared" si="1"/>
        <v>31</v>
      </c>
      <c r="C14932" s="39" t="str">
        <f>IFERROR(__xludf.DUMMYFUNCTION("IF(ISBETWEEN(B14932,60,69), ""Old"", IF(ISBETWEEN(B14932, 20, 29), ""Young"", ""Other""))"),"Other")</f>
        <v>Other</v>
      </c>
    </row>
    <row r="14933" hidden="1">
      <c r="A14933" s="40">
        <v>33195.0</v>
      </c>
      <c r="B14933" s="39">
        <f t="shared" si="1"/>
        <v>31</v>
      </c>
      <c r="C14933" s="39" t="str">
        <f>IFERROR(__xludf.DUMMYFUNCTION("IF(ISBETWEEN(B14933,60,69), ""Old"", IF(ISBETWEEN(B14933, 20, 29), ""Young"", ""Other""))"),"Other")</f>
        <v>Other</v>
      </c>
    </row>
    <row r="14934" hidden="1">
      <c r="A14934" s="40">
        <v>33196.0</v>
      </c>
      <c r="B14934" s="39">
        <f t="shared" si="1"/>
        <v>31</v>
      </c>
      <c r="C14934" s="39" t="str">
        <f>IFERROR(__xludf.DUMMYFUNCTION("IF(ISBETWEEN(B14934,60,69), ""Old"", IF(ISBETWEEN(B14934, 20, 29), ""Young"", ""Other""))"),"Other")</f>
        <v>Other</v>
      </c>
    </row>
    <row r="14935" hidden="1">
      <c r="A14935" s="40">
        <v>33197.0</v>
      </c>
      <c r="B14935" s="39">
        <f t="shared" si="1"/>
        <v>31</v>
      </c>
      <c r="C14935" s="39" t="str">
        <f>IFERROR(__xludf.DUMMYFUNCTION("IF(ISBETWEEN(B14935,60,69), ""Old"", IF(ISBETWEEN(B14935, 20, 29), ""Young"", ""Other""))"),"Other")</f>
        <v>Other</v>
      </c>
    </row>
    <row r="14936" hidden="1">
      <c r="A14936" s="40">
        <v>33198.0</v>
      </c>
      <c r="B14936" s="39">
        <f t="shared" si="1"/>
        <v>31</v>
      </c>
      <c r="C14936" s="39" t="str">
        <f>IFERROR(__xludf.DUMMYFUNCTION("IF(ISBETWEEN(B14936,60,69), ""Old"", IF(ISBETWEEN(B14936, 20, 29), ""Young"", ""Other""))"),"Other")</f>
        <v>Other</v>
      </c>
    </row>
    <row r="14937" hidden="1">
      <c r="A14937" s="40">
        <v>33199.0</v>
      </c>
      <c r="B14937" s="39">
        <f t="shared" si="1"/>
        <v>31</v>
      </c>
      <c r="C14937" s="39" t="str">
        <f>IFERROR(__xludf.DUMMYFUNCTION("IF(ISBETWEEN(B14937,60,69), ""Old"", IF(ISBETWEEN(B14937, 20, 29), ""Young"", ""Other""))"),"Other")</f>
        <v>Other</v>
      </c>
    </row>
    <row r="14938" hidden="1">
      <c r="A14938" s="40">
        <v>33200.0</v>
      </c>
      <c r="B14938" s="39">
        <f t="shared" si="1"/>
        <v>31</v>
      </c>
      <c r="C14938" s="39" t="str">
        <f>IFERROR(__xludf.DUMMYFUNCTION("IF(ISBETWEEN(B14938,60,69), ""Old"", IF(ISBETWEEN(B14938, 20, 29), ""Young"", ""Other""))"),"Other")</f>
        <v>Other</v>
      </c>
    </row>
    <row r="14939" hidden="1">
      <c r="A14939" s="40">
        <v>33201.0</v>
      </c>
      <c r="B14939" s="39">
        <f t="shared" si="1"/>
        <v>31</v>
      </c>
      <c r="C14939" s="39" t="str">
        <f>IFERROR(__xludf.DUMMYFUNCTION("IF(ISBETWEEN(B14939,60,69), ""Old"", IF(ISBETWEEN(B14939, 20, 29), ""Young"", ""Other""))"),"Other")</f>
        <v>Other</v>
      </c>
    </row>
    <row r="14940" hidden="1">
      <c r="A14940" s="40">
        <v>33202.0</v>
      </c>
      <c r="B14940" s="39">
        <f t="shared" si="1"/>
        <v>31</v>
      </c>
      <c r="C14940" s="39" t="str">
        <f>IFERROR(__xludf.DUMMYFUNCTION("IF(ISBETWEEN(B14940,60,69), ""Old"", IF(ISBETWEEN(B14940, 20, 29), ""Young"", ""Other""))"),"Other")</f>
        <v>Other</v>
      </c>
    </row>
    <row r="14941" hidden="1">
      <c r="A14941" s="40">
        <v>33203.0</v>
      </c>
      <c r="B14941" s="39">
        <f t="shared" si="1"/>
        <v>31</v>
      </c>
      <c r="C14941" s="39" t="str">
        <f>IFERROR(__xludf.DUMMYFUNCTION("IF(ISBETWEEN(B14941,60,69), ""Old"", IF(ISBETWEEN(B14941, 20, 29), ""Young"", ""Other""))"),"Other")</f>
        <v>Other</v>
      </c>
    </row>
    <row r="14942" hidden="1">
      <c r="A14942" s="40">
        <v>33204.0</v>
      </c>
      <c r="B14942" s="39">
        <f t="shared" si="1"/>
        <v>31</v>
      </c>
      <c r="C14942" s="39" t="str">
        <f>IFERROR(__xludf.DUMMYFUNCTION("IF(ISBETWEEN(B14942,60,69), ""Old"", IF(ISBETWEEN(B14942, 20, 29), ""Young"", ""Other""))"),"Other")</f>
        <v>Other</v>
      </c>
    </row>
    <row r="14943" hidden="1">
      <c r="A14943" s="40">
        <v>33205.0</v>
      </c>
      <c r="B14943" s="39">
        <f t="shared" si="1"/>
        <v>31</v>
      </c>
      <c r="C14943" s="39" t="str">
        <f>IFERROR(__xludf.DUMMYFUNCTION("IF(ISBETWEEN(B14943,60,69), ""Old"", IF(ISBETWEEN(B14943, 20, 29), ""Young"", ""Other""))"),"Other")</f>
        <v>Other</v>
      </c>
    </row>
    <row r="14944" hidden="1">
      <c r="A14944" s="40">
        <v>33206.0</v>
      </c>
      <c r="B14944" s="39">
        <f t="shared" si="1"/>
        <v>31</v>
      </c>
      <c r="C14944" s="39" t="str">
        <f>IFERROR(__xludf.DUMMYFUNCTION("IF(ISBETWEEN(B14944,60,69), ""Old"", IF(ISBETWEEN(B14944, 20, 29), ""Young"", ""Other""))"),"Other")</f>
        <v>Other</v>
      </c>
    </row>
    <row r="14945" hidden="1">
      <c r="A14945" s="40">
        <v>33207.0</v>
      </c>
      <c r="B14945" s="39">
        <f t="shared" si="1"/>
        <v>31</v>
      </c>
      <c r="C14945" s="39" t="str">
        <f>IFERROR(__xludf.DUMMYFUNCTION("IF(ISBETWEEN(B14945,60,69), ""Old"", IF(ISBETWEEN(B14945, 20, 29), ""Young"", ""Other""))"),"Other")</f>
        <v>Other</v>
      </c>
    </row>
    <row r="14946" hidden="1">
      <c r="A14946" s="40">
        <v>33208.0</v>
      </c>
      <c r="B14946" s="39">
        <f t="shared" si="1"/>
        <v>31</v>
      </c>
      <c r="C14946" s="39" t="str">
        <f>IFERROR(__xludf.DUMMYFUNCTION("IF(ISBETWEEN(B14946,60,69), ""Old"", IF(ISBETWEEN(B14946, 20, 29), ""Young"", ""Other""))"),"Other")</f>
        <v>Other</v>
      </c>
    </row>
    <row r="14947" hidden="1">
      <c r="A14947" s="40">
        <v>33209.0</v>
      </c>
      <c r="B14947" s="39">
        <f t="shared" si="1"/>
        <v>31</v>
      </c>
      <c r="C14947" s="39" t="str">
        <f>IFERROR(__xludf.DUMMYFUNCTION("IF(ISBETWEEN(B14947,60,69), ""Old"", IF(ISBETWEEN(B14947, 20, 29), ""Young"", ""Other""))"),"Other")</f>
        <v>Other</v>
      </c>
    </row>
    <row r="14948" hidden="1">
      <c r="A14948" s="40">
        <v>33210.0</v>
      </c>
      <c r="B14948" s="39">
        <f t="shared" si="1"/>
        <v>31</v>
      </c>
      <c r="C14948" s="39" t="str">
        <f>IFERROR(__xludf.DUMMYFUNCTION("IF(ISBETWEEN(B14948,60,69), ""Old"", IF(ISBETWEEN(B14948, 20, 29), ""Young"", ""Other""))"),"Other")</f>
        <v>Other</v>
      </c>
    </row>
    <row r="14949" hidden="1">
      <c r="A14949" s="40">
        <v>33211.0</v>
      </c>
      <c r="B14949" s="39">
        <f t="shared" si="1"/>
        <v>31</v>
      </c>
      <c r="C14949" s="39" t="str">
        <f>IFERROR(__xludf.DUMMYFUNCTION("IF(ISBETWEEN(B14949,60,69), ""Old"", IF(ISBETWEEN(B14949, 20, 29), ""Young"", ""Other""))"),"Other")</f>
        <v>Other</v>
      </c>
    </row>
    <row r="14950" hidden="1">
      <c r="A14950" s="40">
        <v>33212.0</v>
      </c>
      <c r="B14950" s="39">
        <f t="shared" si="1"/>
        <v>31</v>
      </c>
      <c r="C14950" s="39" t="str">
        <f>IFERROR(__xludf.DUMMYFUNCTION("IF(ISBETWEEN(B14950,60,69), ""Old"", IF(ISBETWEEN(B14950, 20, 29), ""Young"", ""Other""))"),"Other")</f>
        <v>Other</v>
      </c>
    </row>
    <row r="14951" hidden="1">
      <c r="A14951" s="40">
        <v>33213.0</v>
      </c>
      <c r="B14951" s="39">
        <f t="shared" si="1"/>
        <v>31</v>
      </c>
      <c r="C14951" s="39" t="str">
        <f>IFERROR(__xludf.DUMMYFUNCTION("IF(ISBETWEEN(B14951,60,69), ""Old"", IF(ISBETWEEN(B14951, 20, 29), ""Young"", ""Other""))"),"Other")</f>
        <v>Other</v>
      </c>
    </row>
    <row r="14952" hidden="1">
      <c r="A14952" s="40">
        <v>33214.0</v>
      </c>
      <c r="B14952" s="39">
        <f t="shared" si="1"/>
        <v>31</v>
      </c>
      <c r="C14952" s="39" t="str">
        <f>IFERROR(__xludf.DUMMYFUNCTION("IF(ISBETWEEN(B14952,60,69), ""Old"", IF(ISBETWEEN(B14952, 20, 29), ""Young"", ""Other""))"),"Other")</f>
        <v>Other</v>
      </c>
    </row>
    <row r="14953" hidden="1">
      <c r="A14953" s="40">
        <v>33215.0</v>
      </c>
      <c r="B14953" s="39">
        <f t="shared" si="1"/>
        <v>31</v>
      </c>
      <c r="C14953" s="39" t="str">
        <f>IFERROR(__xludf.DUMMYFUNCTION("IF(ISBETWEEN(B14953,60,69), ""Old"", IF(ISBETWEEN(B14953, 20, 29), ""Young"", ""Other""))"),"Other")</f>
        <v>Other</v>
      </c>
    </row>
    <row r="14954" hidden="1">
      <c r="A14954" s="40">
        <v>33216.0</v>
      </c>
      <c r="B14954" s="39">
        <f t="shared" si="1"/>
        <v>31</v>
      </c>
      <c r="C14954" s="39" t="str">
        <f>IFERROR(__xludf.DUMMYFUNCTION("IF(ISBETWEEN(B14954,60,69), ""Old"", IF(ISBETWEEN(B14954, 20, 29), ""Young"", ""Other""))"),"Other")</f>
        <v>Other</v>
      </c>
    </row>
    <row r="14955" hidden="1">
      <c r="A14955" s="40">
        <v>33217.0</v>
      </c>
      <c r="B14955" s="39">
        <f t="shared" si="1"/>
        <v>31</v>
      </c>
      <c r="C14955" s="39" t="str">
        <f>IFERROR(__xludf.DUMMYFUNCTION("IF(ISBETWEEN(B14955,60,69), ""Old"", IF(ISBETWEEN(B14955, 20, 29), ""Young"", ""Other""))"),"Other")</f>
        <v>Other</v>
      </c>
    </row>
    <row r="14956" hidden="1">
      <c r="A14956" s="40">
        <v>33218.0</v>
      </c>
      <c r="B14956" s="39">
        <f t="shared" si="1"/>
        <v>31</v>
      </c>
      <c r="C14956" s="39" t="str">
        <f>IFERROR(__xludf.DUMMYFUNCTION("IF(ISBETWEEN(B14956,60,69), ""Old"", IF(ISBETWEEN(B14956, 20, 29), ""Young"", ""Other""))"),"Other")</f>
        <v>Other</v>
      </c>
    </row>
    <row r="14957" hidden="1">
      <c r="A14957" s="40">
        <v>33219.0</v>
      </c>
      <c r="B14957" s="39">
        <f t="shared" si="1"/>
        <v>31</v>
      </c>
      <c r="C14957" s="39" t="str">
        <f>IFERROR(__xludf.DUMMYFUNCTION("IF(ISBETWEEN(B14957,60,69), ""Old"", IF(ISBETWEEN(B14957, 20, 29), ""Young"", ""Other""))"),"Other")</f>
        <v>Other</v>
      </c>
    </row>
    <row r="14958" hidden="1">
      <c r="A14958" s="40">
        <v>33220.0</v>
      </c>
      <c r="B14958" s="39">
        <f t="shared" si="1"/>
        <v>31</v>
      </c>
      <c r="C14958" s="39" t="str">
        <f>IFERROR(__xludf.DUMMYFUNCTION("IF(ISBETWEEN(B14958,60,69), ""Old"", IF(ISBETWEEN(B14958, 20, 29), ""Young"", ""Other""))"),"Other")</f>
        <v>Other</v>
      </c>
    </row>
    <row r="14959" hidden="1">
      <c r="A14959" s="40">
        <v>33221.0</v>
      </c>
      <c r="B14959" s="39">
        <f t="shared" si="1"/>
        <v>31</v>
      </c>
      <c r="C14959" s="39" t="str">
        <f>IFERROR(__xludf.DUMMYFUNCTION("IF(ISBETWEEN(B14959,60,69), ""Old"", IF(ISBETWEEN(B14959, 20, 29), ""Young"", ""Other""))"),"Other")</f>
        <v>Other</v>
      </c>
    </row>
    <row r="14960" hidden="1">
      <c r="A14960" s="40">
        <v>33222.0</v>
      </c>
      <c r="B14960" s="39">
        <f t="shared" si="1"/>
        <v>31</v>
      </c>
      <c r="C14960" s="39" t="str">
        <f>IFERROR(__xludf.DUMMYFUNCTION("IF(ISBETWEEN(B14960,60,69), ""Old"", IF(ISBETWEEN(B14960, 20, 29), ""Young"", ""Other""))"),"Other")</f>
        <v>Other</v>
      </c>
    </row>
    <row r="14961" hidden="1">
      <c r="A14961" s="40">
        <v>33223.0</v>
      </c>
      <c r="B14961" s="39">
        <f t="shared" si="1"/>
        <v>31</v>
      </c>
      <c r="C14961" s="39" t="str">
        <f>IFERROR(__xludf.DUMMYFUNCTION("IF(ISBETWEEN(B14961,60,69), ""Old"", IF(ISBETWEEN(B14961, 20, 29), ""Young"", ""Other""))"),"Other")</f>
        <v>Other</v>
      </c>
    </row>
    <row r="14962" hidden="1">
      <c r="A14962" s="40">
        <v>33224.0</v>
      </c>
      <c r="B14962" s="39">
        <f t="shared" si="1"/>
        <v>31</v>
      </c>
      <c r="C14962" s="39" t="str">
        <f>IFERROR(__xludf.DUMMYFUNCTION("IF(ISBETWEEN(B14962,60,69), ""Old"", IF(ISBETWEEN(B14962, 20, 29), ""Young"", ""Other""))"),"Other")</f>
        <v>Other</v>
      </c>
    </row>
    <row r="14963" hidden="1">
      <c r="A14963" s="40">
        <v>33225.0</v>
      </c>
      <c r="B14963" s="39">
        <f t="shared" si="1"/>
        <v>31</v>
      </c>
      <c r="C14963" s="39" t="str">
        <f>IFERROR(__xludf.DUMMYFUNCTION("IF(ISBETWEEN(B14963,60,69), ""Old"", IF(ISBETWEEN(B14963, 20, 29), ""Young"", ""Other""))"),"Other")</f>
        <v>Other</v>
      </c>
    </row>
    <row r="14964" hidden="1">
      <c r="A14964" s="40">
        <v>33226.0</v>
      </c>
      <c r="B14964" s="39">
        <f t="shared" si="1"/>
        <v>31</v>
      </c>
      <c r="C14964" s="39" t="str">
        <f>IFERROR(__xludf.DUMMYFUNCTION("IF(ISBETWEEN(B14964,60,69), ""Old"", IF(ISBETWEEN(B14964, 20, 29), ""Young"", ""Other""))"),"Other")</f>
        <v>Other</v>
      </c>
    </row>
    <row r="14965" hidden="1">
      <c r="A14965" s="40">
        <v>33227.0</v>
      </c>
      <c r="B14965" s="39">
        <f t="shared" si="1"/>
        <v>31</v>
      </c>
      <c r="C14965" s="39" t="str">
        <f>IFERROR(__xludf.DUMMYFUNCTION("IF(ISBETWEEN(B14965,60,69), ""Old"", IF(ISBETWEEN(B14965, 20, 29), ""Young"", ""Other""))"),"Other")</f>
        <v>Other</v>
      </c>
    </row>
    <row r="14966" hidden="1">
      <c r="A14966" s="40">
        <v>33228.0</v>
      </c>
      <c r="B14966" s="39">
        <f t="shared" si="1"/>
        <v>31</v>
      </c>
      <c r="C14966" s="39" t="str">
        <f>IFERROR(__xludf.DUMMYFUNCTION("IF(ISBETWEEN(B14966,60,69), ""Old"", IF(ISBETWEEN(B14966, 20, 29), ""Young"", ""Other""))"),"Other")</f>
        <v>Other</v>
      </c>
    </row>
    <row r="14967" hidden="1">
      <c r="A14967" s="40">
        <v>33229.0</v>
      </c>
      <c r="B14967" s="39">
        <f t="shared" si="1"/>
        <v>31</v>
      </c>
      <c r="C14967" s="39" t="str">
        <f>IFERROR(__xludf.DUMMYFUNCTION("IF(ISBETWEEN(B14967,60,69), ""Old"", IF(ISBETWEEN(B14967, 20, 29), ""Young"", ""Other""))"),"Other")</f>
        <v>Other</v>
      </c>
    </row>
    <row r="14968" hidden="1">
      <c r="A14968" s="40">
        <v>33230.0</v>
      </c>
      <c r="B14968" s="39">
        <f t="shared" si="1"/>
        <v>31</v>
      </c>
      <c r="C14968" s="39" t="str">
        <f>IFERROR(__xludf.DUMMYFUNCTION("IF(ISBETWEEN(B14968,60,69), ""Old"", IF(ISBETWEEN(B14968, 20, 29), ""Young"", ""Other""))"),"Other")</f>
        <v>Other</v>
      </c>
    </row>
    <row r="14969" hidden="1">
      <c r="A14969" s="40">
        <v>33231.0</v>
      </c>
      <c r="B14969" s="39">
        <f t="shared" si="1"/>
        <v>31</v>
      </c>
      <c r="C14969" s="39" t="str">
        <f>IFERROR(__xludf.DUMMYFUNCTION("IF(ISBETWEEN(B14969,60,69), ""Old"", IF(ISBETWEEN(B14969, 20, 29), ""Young"", ""Other""))"),"Other")</f>
        <v>Other</v>
      </c>
    </row>
    <row r="14970" hidden="1">
      <c r="A14970" s="40">
        <v>33232.0</v>
      </c>
      <c r="B14970" s="39">
        <f t="shared" si="1"/>
        <v>31</v>
      </c>
      <c r="C14970" s="39" t="str">
        <f>IFERROR(__xludf.DUMMYFUNCTION("IF(ISBETWEEN(B14970,60,69), ""Old"", IF(ISBETWEEN(B14970, 20, 29), ""Young"", ""Other""))"),"Other")</f>
        <v>Other</v>
      </c>
    </row>
    <row r="14971" hidden="1">
      <c r="A14971" s="40">
        <v>33233.0</v>
      </c>
      <c r="B14971" s="39">
        <f t="shared" si="1"/>
        <v>31</v>
      </c>
      <c r="C14971" s="39" t="str">
        <f>IFERROR(__xludf.DUMMYFUNCTION("IF(ISBETWEEN(B14971,60,69), ""Old"", IF(ISBETWEEN(B14971, 20, 29), ""Young"", ""Other""))"),"Other")</f>
        <v>Other</v>
      </c>
    </row>
    <row r="14972" hidden="1">
      <c r="A14972" s="40">
        <v>33234.0</v>
      </c>
      <c r="B14972" s="39">
        <f t="shared" si="1"/>
        <v>31</v>
      </c>
      <c r="C14972" s="39" t="str">
        <f>IFERROR(__xludf.DUMMYFUNCTION("IF(ISBETWEEN(B14972,60,69), ""Old"", IF(ISBETWEEN(B14972, 20, 29), ""Young"", ""Other""))"),"Other")</f>
        <v>Other</v>
      </c>
    </row>
    <row r="14973" hidden="1">
      <c r="A14973" s="40">
        <v>33235.0</v>
      </c>
      <c r="B14973" s="39">
        <f t="shared" si="1"/>
        <v>31</v>
      </c>
      <c r="C14973" s="39" t="str">
        <f>IFERROR(__xludf.DUMMYFUNCTION("IF(ISBETWEEN(B14973,60,69), ""Old"", IF(ISBETWEEN(B14973, 20, 29), ""Young"", ""Other""))"),"Other")</f>
        <v>Other</v>
      </c>
    </row>
    <row r="14974" hidden="1">
      <c r="A14974" s="40">
        <v>33236.0</v>
      </c>
      <c r="B14974" s="39">
        <f t="shared" si="1"/>
        <v>31</v>
      </c>
      <c r="C14974" s="39" t="str">
        <f>IFERROR(__xludf.DUMMYFUNCTION("IF(ISBETWEEN(B14974,60,69), ""Old"", IF(ISBETWEEN(B14974, 20, 29), ""Young"", ""Other""))"),"Other")</f>
        <v>Other</v>
      </c>
    </row>
    <row r="14975" hidden="1">
      <c r="A14975" s="40">
        <v>33237.0</v>
      </c>
      <c r="B14975" s="39">
        <f t="shared" si="1"/>
        <v>31</v>
      </c>
      <c r="C14975" s="39" t="str">
        <f>IFERROR(__xludf.DUMMYFUNCTION("IF(ISBETWEEN(B14975,60,69), ""Old"", IF(ISBETWEEN(B14975, 20, 29), ""Young"", ""Other""))"),"Other")</f>
        <v>Other</v>
      </c>
    </row>
    <row r="14976" hidden="1">
      <c r="A14976" s="40">
        <v>33238.0</v>
      </c>
      <c r="B14976" s="39">
        <f t="shared" si="1"/>
        <v>31</v>
      </c>
      <c r="C14976" s="39" t="str">
        <f>IFERROR(__xludf.DUMMYFUNCTION("IF(ISBETWEEN(B14976,60,69), ""Old"", IF(ISBETWEEN(B14976, 20, 29), ""Young"", ""Other""))"),"Other")</f>
        <v>Other</v>
      </c>
    </row>
    <row r="14977" hidden="1">
      <c r="A14977" s="40">
        <v>33239.0</v>
      </c>
      <c r="B14977" s="39">
        <f t="shared" si="1"/>
        <v>31</v>
      </c>
      <c r="C14977" s="39" t="str">
        <f>IFERROR(__xludf.DUMMYFUNCTION("IF(ISBETWEEN(B14977,60,69), ""Old"", IF(ISBETWEEN(B14977, 20, 29), ""Young"", ""Other""))"),"Other")</f>
        <v>Other</v>
      </c>
    </row>
    <row r="14978" hidden="1">
      <c r="A14978" s="40">
        <v>33240.0</v>
      </c>
      <c r="B14978" s="39">
        <f t="shared" si="1"/>
        <v>30</v>
      </c>
      <c r="C14978" s="39" t="str">
        <f>IFERROR(__xludf.DUMMYFUNCTION("IF(ISBETWEEN(B14978,60,69), ""Old"", IF(ISBETWEEN(B14978, 20, 29), ""Young"", ""Other""))"),"Other")</f>
        <v>Other</v>
      </c>
    </row>
    <row r="14979" hidden="1">
      <c r="A14979" s="40">
        <v>33241.0</v>
      </c>
      <c r="B14979" s="39">
        <f t="shared" si="1"/>
        <v>30</v>
      </c>
      <c r="C14979" s="39" t="str">
        <f>IFERROR(__xludf.DUMMYFUNCTION("IF(ISBETWEEN(B14979,60,69), ""Old"", IF(ISBETWEEN(B14979, 20, 29), ""Young"", ""Other""))"),"Other")</f>
        <v>Other</v>
      </c>
    </row>
    <row r="14980" hidden="1">
      <c r="A14980" s="40">
        <v>33242.0</v>
      </c>
      <c r="B14980" s="39">
        <f t="shared" si="1"/>
        <v>30</v>
      </c>
      <c r="C14980" s="39" t="str">
        <f>IFERROR(__xludf.DUMMYFUNCTION("IF(ISBETWEEN(B14980,60,69), ""Old"", IF(ISBETWEEN(B14980, 20, 29), ""Young"", ""Other""))"),"Other")</f>
        <v>Other</v>
      </c>
    </row>
    <row r="14981" hidden="1">
      <c r="A14981" s="40">
        <v>33243.0</v>
      </c>
      <c r="B14981" s="39">
        <f t="shared" si="1"/>
        <v>30</v>
      </c>
      <c r="C14981" s="39" t="str">
        <f>IFERROR(__xludf.DUMMYFUNCTION("IF(ISBETWEEN(B14981,60,69), ""Old"", IF(ISBETWEEN(B14981, 20, 29), ""Young"", ""Other""))"),"Other")</f>
        <v>Other</v>
      </c>
    </row>
    <row r="14982" hidden="1">
      <c r="A14982" s="40">
        <v>33244.0</v>
      </c>
      <c r="B14982" s="39">
        <f t="shared" si="1"/>
        <v>30</v>
      </c>
      <c r="C14982" s="39" t="str">
        <f>IFERROR(__xludf.DUMMYFUNCTION("IF(ISBETWEEN(B14982,60,69), ""Old"", IF(ISBETWEEN(B14982, 20, 29), ""Young"", ""Other""))"),"Other")</f>
        <v>Other</v>
      </c>
    </row>
    <row r="14983" hidden="1">
      <c r="A14983" s="40">
        <v>33245.0</v>
      </c>
      <c r="B14983" s="39">
        <f t="shared" si="1"/>
        <v>30</v>
      </c>
      <c r="C14983" s="39" t="str">
        <f>IFERROR(__xludf.DUMMYFUNCTION("IF(ISBETWEEN(B14983,60,69), ""Old"", IF(ISBETWEEN(B14983, 20, 29), ""Young"", ""Other""))"),"Other")</f>
        <v>Other</v>
      </c>
    </row>
    <row r="14984" hidden="1">
      <c r="A14984" s="40">
        <v>33246.0</v>
      </c>
      <c r="B14984" s="39">
        <f t="shared" si="1"/>
        <v>30</v>
      </c>
      <c r="C14984" s="39" t="str">
        <f>IFERROR(__xludf.DUMMYFUNCTION("IF(ISBETWEEN(B14984,60,69), ""Old"", IF(ISBETWEEN(B14984, 20, 29), ""Young"", ""Other""))"),"Other")</f>
        <v>Other</v>
      </c>
    </row>
    <row r="14985" hidden="1">
      <c r="A14985" s="40">
        <v>33247.0</v>
      </c>
      <c r="B14985" s="39">
        <f t="shared" si="1"/>
        <v>30</v>
      </c>
      <c r="C14985" s="39" t="str">
        <f>IFERROR(__xludf.DUMMYFUNCTION("IF(ISBETWEEN(B14985,60,69), ""Old"", IF(ISBETWEEN(B14985, 20, 29), ""Young"", ""Other""))"),"Other")</f>
        <v>Other</v>
      </c>
    </row>
    <row r="14986" hidden="1">
      <c r="A14986" s="40">
        <v>33248.0</v>
      </c>
      <c r="B14986" s="39">
        <f t="shared" si="1"/>
        <v>30</v>
      </c>
      <c r="C14986" s="39" t="str">
        <f>IFERROR(__xludf.DUMMYFUNCTION("IF(ISBETWEEN(B14986,60,69), ""Old"", IF(ISBETWEEN(B14986, 20, 29), ""Young"", ""Other""))"),"Other")</f>
        <v>Other</v>
      </c>
    </row>
    <row r="14987" hidden="1">
      <c r="A14987" s="40">
        <v>33249.0</v>
      </c>
      <c r="B14987" s="39">
        <f t="shared" si="1"/>
        <v>30</v>
      </c>
      <c r="C14987" s="39" t="str">
        <f>IFERROR(__xludf.DUMMYFUNCTION("IF(ISBETWEEN(B14987,60,69), ""Old"", IF(ISBETWEEN(B14987, 20, 29), ""Young"", ""Other""))"),"Other")</f>
        <v>Other</v>
      </c>
    </row>
    <row r="14988" hidden="1">
      <c r="A14988" s="40">
        <v>33250.0</v>
      </c>
      <c r="B14988" s="39">
        <f t="shared" si="1"/>
        <v>30</v>
      </c>
      <c r="C14988" s="39" t="str">
        <f>IFERROR(__xludf.DUMMYFUNCTION("IF(ISBETWEEN(B14988,60,69), ""Old"", IF(ISBETWEEN(B14988, 20, 29), ""Young"", ""Other""))"),"Other")</f>
        <v>Other</v>
      </c>
    </row>
    <row r="14989" hidden="1">
      <c r="A14989" s="40">
        <v>33251.0</v>
      </c>
      <c r="B14989" s="39">
        <f t="shared" si="1"/>
        <v>30</v>
      </c>
      <c r="C14989" s="39" t="str">
        <f>IFERROR(__xludf.DUMMYFUNCTION("IF(ISBETWEEN(B14989,60,69), ""Old"", IF(ISBETWEEN(B14989, 20, 29), ""Young"", ""Other""))"),"Other")</f>
        <v>Other</v>
      </c>
    </row>
    <row r="14990" hidden="1">
      <c r="A14990" s="40">
        <v>33252.0</v>
      </c>
      <c r="B14990" s="39">
        <f t="shared" si="1"/>
        <v>30</v>
      </c>
      <c r="C14990" s="39" t="str">
        <f>IFERROR(__xludf.DUMMYFUNCTION("IF(ISBETWEEN(B14990,60,69), ""Old"", IF(ISBETWEEN(B14990, 20, 29), ""Young"", ""Other""))"),"Other")</f>
        <v>Other</v>
      </c>
    </row>
    <row r="14991" hidden="1">
      <c r="A14991" s="40">
        <v>33253.0</v>
      </c>
      <c r="B14991" s="39">
        <f t="shared" si="1"/>
        <v>30</v>
      </c>
      <c r="C14991" s="39" t="str">
        <f>IFERROR(__xludf.DUMMYFUNCTION("IF(ISBETWEEN(B14991,60,69), ""Old"", IF(ISBETWEEN(B14991, 20, 29), ""Young"", ""Other""))"),"Other")</f>
        <v>Other</v>
      </c>
    </row>
    <row r="14992" hidden="1">
      <c r="A14992" s="40">
        <v>33254.0</v>
      </c>
      <c r="B14992" s="39">
        <f t="shared" si="1"/>
        <v>30</v>
      </c>
      <c r="C14992" s="39" t="str">
        <f>IFERROR(__xludf.DUMMYFUNCTION("IF(ISBETWEEN(B14992,60,69), ""Old"", IF(ISBETWEEN(B14992, 20, 29), ""Young"", ""Other""))"),"Other")</f>
        <v>Other</v>
      </c>
    </row>
    <row r="14993" hidden="1">
      <c r="A14993" s="40">
        <v>33255.0</v>
      </c>
      <c r="B14993" s="39">
        <f t="shared" si="1"/>
        <v>30</v>
      </c>
      <c r="C14993" s="39" t="str">
        <f>IFERROR(__xludf.DUMMYFUNCTION("IF(ISBETWEEN(B14993,60,69), ""Old"", IF(ISBETWEEN(B14993, 20, 29), ""Young"", ""Other""))"),"Other")</f>
        <v>Other</v>
      </c>
    </row>
    <row r="14994" hidden="1">
      <c r="A14994" s="40">
        <v>33256.0</v>
      </c>
      <c r="B14994" s="39">
        <f t="shared" si="1"/>
        <v>30</v>
      </c>
      <c r="C14994" s="39" t="str">
        <f>IFERROR(__xludf.DUMMYFUNCTION("IF(ISBETWEEN(B14994,60,69), ""Old"", IF(ISBETWEEN(B14994, 20, 29), ""Young"", ""Other""))"),"Other")</f>
        <v>Other</v>
      </c>
    </row>
    <row r="14995" hidden="1">
      <c r="A14995" s="40">
        <v>33257.0</v>
      </c>
      <c r="B14995" s="39">
        <f t="shared" si="1"/>
        <v>30</v>
      </c>
      <c r="C14995" s="39" t="str">
        <f>IFERROR(__xludf.DUMMYFUNCTION("IF(ISBETWEEN(B14995,60,69), ""Old"", IF(ISBETWEEN(B14995, 20, 29), ""Young"", ""Other""))"),"Other")</f>
        <v>Other</v>
      </c>
    </row>
    <row r="14996" hidden="1">
      <c r="A14996" s="40">
        <v>33258.0</v>
      </c>
      <c r="B14996" s="39">
        <f t="shared" si="1"/>
        <v>30</v>
      </c>
      <c r="C14996" s="39" t="str">
        <f>IFERROR(__xludf.DUMMYFUNCTION("IF(ISBETWEEN(B14996,60,69), ""Old"", IF(ISBETWEEN(B14996, 20, 29), ""Young"", ""Other""))"),"Other")</f>
        <v>Other</v>
      </c>
    </row>
    <row r="14997" hidden="1">
      <c r="A14997" s="40">
        <v>33259.0</v>
      </c>
      <c r="B14997" s="39">
        <f t="shared" si="1"/>
        <v>30</v>
      </c>
      <c r="C14997" s="39" t="str">
        <f>IFERROR(__xludf.DUMMYFUNCTION("IF(ISBETWEEN(B14997,60,69), ""Old"", IF(ISBETWEEN(B14997, 20, 29), ""Young"", ""Other""))"),"Other")</f>
        <v>Other</v>
      </c>
    </row>
    <row r="14998" hidden="1">
      <c r="A14998" s="40">
        <v>33260.0</v>
      </c>
      <c r="B14998" s="39">
        <f t="shared" si="1"/>
        <v>30</v>
      </c>
      <c r="C14998" s="39" t="str">
        <f>IFERROR(__xludf.DUMMYFUNCTION("IF(ISBETWEEN(B14998,60,69), ""Old"", IF(ISBETWEEN(B14998, 20, 29), ""Young"", ""Other""))"),"Other")</f>
        <v>Other</v>
      </c>
    </row>
    <row r="14999" hidden="1">
      <c r="A14999" s="40">
        <v>33261.0</v>
      </c>
      <c r="B14999" s="39">
        <f t="shared" si="1"/>
        <v>30</v>
      </c>
      <c r="C14999" s="39" t="str">
        <f>IFERROR(__xludf.DUMMYFUNCTION("IF(ISBETWEEN(B14999,60,69), ""Old"", IF(ISBETWEEN(B14999, 20, 29), ""Young"", ""Other""))"),"Other")</f>
        <v>Other</v>
      </c>
    </row>
    <row r="15000" hidden="1">
      <c r="A15000" s="40">
        <v>33262.0</v>
      </c>
      <c r="B15000" s="39">
        <f t="shared" si="1"/>
        <v>30</v>
      </c>
      <c r="C15000" s="39" t="str">
        <f>IFERROR(__xludf.DUMMYFUNCTION("IF(ISBETWEEN(B15000,60,69), ""Old"", IF(ISBETWEEN(B15000, 20, 29), ""Young"", ""Other""))"),"Other")</f>
        <v>Other</v>
      </c>
    </row>
    <row r="15001" hidden="1">
      <c r="A15001" s="40">
        <v>33263.0</v>
      </c>
      <c r="B15001" s="39">
        <f t="shared" si="1"/>
        <v>30</v>
      </c>
      <c r="C15001" s="39" t="str">
        <f>IFERROR(__xludf.DUMMYFUNCTION("IF(ISBETWEEN(B15001,60,69), ""Old"", IF(ISBETWEEN(B15001, 20, 29), ""Young"", ""Other""))"),"Other")</f>
        <v>Other</v>
      </c>
    </row>
    <row r="15002" hidden="1">
      <c r="A15002" s="40">
        <v>33264.0</v>
      </c>
      <c r="B15002" s="39">
        <f t="shared" si="1"/>
        <v>30</v>
      </c>
      <c r="C15002" s="39" t="str">
        <f>IFERROR(__xludf.DUMMYFUNCTION("IF(ISBETWEEN(B15002,60,69), ""Old"", IF(ISBETWEEN(B15002, 20, 29), ""Young"", ""Other""))"),"Other")</f>
        <v>Other</v>
      </c>
    </row>
    <row r="15003" hidden="1">
      <c r="A15003" s="40">
        <v>33265.0</v>
      </c>
      <c r="B15003" s="39">
        <f t="shared" si="1"/>
        <v>30</v>
      </c>
      <c r="C15003" s="39" t="str">
        <f>IFERROR(__xludf.DUMMYFUNCTION("IF(ISBETWEEN(B15003,60,69), ""Old"", IF(ISBETWEEN(B15003, 20, 29), ""Young"", ""Other""))"),"Other")</f>
        <v>Other</v>
      </c>
    </row>
    <row r="15004" hidden="1">
      <c r="A15004" s="40">
        <v>33266.0</v>
      </c>
      <c r="B15004" s="39">
        <f t="shared" si="1"/>
        <v>30</v>
      </c>
      <c r="C15004" s="39" t="str">
        <f>IFERROR(__xludf.DUMMYFUNCTION("IF(ISBETWEEN(B15004,60,69), ""Old"", IF(ISBETWEEN(B15004, 20, 29), ""Young"", ""Other""))"),"Other")</f>
        <v>Other</v>
      </c>
    </row>
    <row r="15005" hidden="1">
      <c r="A15005" s="40">
        <v>33267.0</v>
      </c>
      <c r="B15005" s="39">
        <f t="shared" si="1"/>
        <v>30</v>
      </c>
      <c r="C15005" s="39" t="str">
        <f>IFERROR(__xludf.DUMMYFUNCTION("IF(ISBETWEEN(B15005,60,69), ""Old"", IF(ISBETWEEN(B15005, 20, 29), ""Young"", ""Other""))"),"Other")</f>
        <v>Other</v>
      </c>
    </row>
    <row r="15006" hidden="1">
      <c r="A15006" s="40">
        <v>33268.0</v>
      </c>
      <c r="B15006" s="39">
        <f t="shared" si="1"/>
        <v>30</v>
      </c>
      <c r="C15006" s="39" t="str">
        <f>IFERROR(__xludf.DUMMYFUNCTION("IF(ISBETWEEN(B15006,60,69), ""Old"", IF(ISBETWEEN(B15006, 20, 29), ""Young"", ""Other""))"),"Other")</f>
        <v>Other</v>
      </c>
    </row>
    <row r="15007" hidden="1">
      <c r="A15007" s="40">
        <v>33269.0</v>
      </c>
      <c r="B15007" s="39">
        <f t="shared" si="1"/>
        <v>30</v>
      </c>
      <c r="C15007" s="39" t="str">
        <f>IFERROR(__xludf.DUMMYFUNCTION("IF(ISBETWEEN(B15007,60,69), ""Old"", IF(ISBETWEEN(B15007, 20, 29), ""Young"", ""Other""))"),"Other")</f>
        <v>Other</v>
      </c>
    </row>
    <row r="15008" hidden="1">
      <c r="A15008" s="40">
        <v>33270.0</v>
      </c>
      <c r="B15008" s="39">
        <f t="shared" si="1"/>
        <v>30</v>
      </c>
      <c r="C15008" s="39" t="str">
        <f>IFERROR(__xludf.DUMMYFUNCTION("IF(ISBETWEEN(B15008,60,69), ""Old"", IF(ISBETWEEN(B15008, 20, 29), ""Young"", ""Other""))"),"Other")</f>
        <v>Other</v>
      </c>
    </row>
    <row r="15009" hidden="1">
      <c r="A15009" s="40">
        <v>33271.0</v>
      </c>
      <c r="B15009" s="39">
        <f t="shared" si="1"/>
        <v>30</v>
      </c>
      <c r="C15009" s="39" t="str">
        <f>IFERROR(__xludf.DUMMYFUNCTION("IF(ISBETWEEN(B15009,60,69), ""Old"", IF(ISBETWEEN(B15009, 20, 29), ""Young"", ""Other""))"),"Other")</f>
        <v>Other</v>
      </c>
    </row>
    <row r="15010" hidden="1">
      <c r="A15010" s="40">
        <v>33272.0</v>
      </c>
      <c r="B15010" s="39">
        <f t="shared" si="1"/>
        <v>30</v>
      </c>
      <c r="C15010" s="39" t="str">
        <f>IFERROR(__xludf.DUMMYFUNCTION("IF(ISBETWEEN(B15010,60,69), ""Old"", IF(ISBETWEEN(B15010, 20, 29), ""Young"", ""Other""))"),"Other")</f>
        <v>Other</v>
      </c>
    </row>
    <row r="15011" hidden="1">
      <c r="A15011" s="40">
        <v>33273.0</v>
      </c>
      <c r="B15011" s="39">
        <f t="shared" si="1"/>
        <v>30</v>
      </c>
      <c r="C15011" s="39" t="str">
        <f>IFERROR(__xludf.DUMMYFUNCTION("IF(ISBETWEEN(B15011,60,69), ""Old"", IF(ISBETWEEN(B15011, 20, 29), ""Young"", ""Other""))"),"Other")</f>
        <v>Other</v>
      </c>
    </row>
    <row r="15012" hidden="1">
      <c r="A15012" s="40">
        <v>33274.0</v>
      </c>
      <c r="B15012" s="39">
        <f t="shared" si="1"/>
        <v>30</v>
      </c>
      <c r="C15012" s="39" t="str">
        <f>IFERROR(__xludf.DUMMYFUNCTION("IF(ISBETWEEN(B15012,60,69), ""Old"", IF(ISBETWEEN(B15012, 20, 29), ""Young"", ""Other""))"),"Other")</f>
        <v>Other</v>
      </c>
    </row>
    <row r="15013" hidden="1">
      <c r="A15013" s="40">
        <v>33275.0</v>
      </c>
      <c r="B15013" s="39">
        <f t="shared" si="1"/>
        <v>30</v>
      </c>
      <c r="C15013" s="39" t="str">
        <f>IFERROR(__xludf.DUMMYFUNCTION("IF(ISBETWEEN(B15013,60,69), ""Old"", IF(ISBETWEEN(B15013, 20, 29), ""Young"", ""Other""))"),"Other")</f>
        <v>Other</v>
      </c>
    </row>
    <row r="15014" hidden="1">
      <c r="A15014" s="40">
        <v>33276.0</v>
      </c>
      <c r="B15014" s="39">
        <f t="shared" si="1"/>
        <v>30</v>
      </c>
      <c r="C15014" s="39" t="str">
        <f>IFERROR(__xludf.DUMMYFUNCTION("IF(ISBETWEEN(B15014,60,69), ""Old"", IF(ISBETWEEN(B15014, 20, 29), ""Young"", ""Other""))"),"Other")</f>
        <v>Other</v>
      </c>
    </row>
    <row r="15015" hidden="1">
      <c r="A15015" s="40">
        <v>33277.0</v>
      </c>
      <c r="B15015" s="39">
        <f t="shared" si="1"/>
        <v>30</v>
      </c>
      <c r="C15015" s="39" t="str">
        <f>IFERROR(__xludf.DUMMYFUNCTION("IF(ISBETWEEN(B15015,60,69), ""Old"", IF(ISBETWEEN(B15015, 20, 29), ""Young"", ""Other""))"),"Other")</f>
        <v>Other</v>
      </c>
    </row>
    <row r="15016" hidden="1">
      <c r="A15016" s="40">
        <v>33278.0</v>
      </c>
      <c r="B15016" s="39">
        <f t="shared" si="1"/>
        <v>30</v>
      </c>
      <c r="C15016" s="39" t="str">
        <f>IFERROR(__xludf.DUMMYFUNCTION("IF(ISBETWEEN(B15016,60,69), ""Old"", IF(ISBETWEEN(B15016, 20, 29), ""Young"", ""Other""))"),"Other")</f>
        <v>Other</v>
      </c>
    </row>
    <row r="15017" hidden="1">
      <c r="A15017" s="40">
        <v>33279.0</v>
      </c>
      <c r="B15017" s="39">
        <f t="shared" si="1"/>
        <v>30</v>
      </c>
      <c r="C15017" s="39" t="str">
        <f>IFERROR(__xludf.DUMMYFUNCTION("IF(ISBETWEEN(B15017,60,69), ""Old"", IF(ISBETWEEN(B15017, 20, 29), ""Young"", ""Other""))"),"Other")</f>
        <v>Other</v>
      </c>
    </row>
    <row r="15018" hidden="1">
      <c r="A15018" s="40">
        <v>33280.0</v>
      </c>
      <c r="B15018" s="39">
        <f t="shared" si="1"/>
        <v>30</v>
      </c>
      <c r="C15018" s="39" t="str">
        <f>IFERROR(__xludf.DUMMYFUNCTION("IF(ISBETWEEN(B15018,60,69), ""Old"", IF(ISBETWEEN(B15018, 20, 29), ""Young"", ""Other""))"),"Other")</f>
        <v>Other</v>
      </c>
    </row>
    <row r="15019" hidden="1">
      <c r="A15019" s="40">
        <v>33281.0</v>
      </c>
      <c r="B15019" s="39">
        <f t="shared" si="1"/>
        <v>30</v>
      </c>
      <c r="C15019" s="39" t="str">
        <f>IFERROR(__xludf.DUMMYFUNCTION("IF(ISBETWEEN(B15019,60,69), ""Old"", IF(ISBETWEEN(B15019, 20, 29), ""Young"", ""Other""))"),"Other")</f>
        <v>Other</v>
      </c>
    </row>
    <row r="15020" hidden="1">
      <c r="A15020" s="40">
        <v>33282.0</v>
      </c>
      <c r="B15020" s="39">
        <f t="shared" si="1"/>
        <v>30</v>
      </c>
      <c r="C15020" s="39" t="str">
        <f>IFERROR(__xludf.DUMMYFUNCTION("IF(ISBETWEEN(B15020,60,69), ""Old"", IF(ISBETWEEN(B15020, 20, 29), ""Young"", ""Other""))"),"Other")</f>
        <v>Other</v>
      </c>
    </row>
    <row r="15021" hidden="1">
      <c r="A15021" s="40">
        <v>33283.0</v>
      </c>
      <c r="B15021" s="39">
        <f t="shared" si="1"/>
        <v>30</v>
      </c>
      <c r="C15021" s="39" t="str">
        <f>IFERROR(__xludf.DUMMYFUNCTION("IF(ISBETWEEN(B15021,60,69), ""Old"", IF(ISBETWEEN(B15021, 20, 29), ""Young"", ""Other""))"),"Other")</f>
        <v>Other</v>
      </c>
    </row>
    <row r="15022" hidden="1">
      <c r="A15022" s="40">
        <v>33284.0</v>
      </c>
      <c r="B15022" s="39">
        <f t="shared" si="1"/>
        <v>30</v>
      </c>
      <c r="C15022" s="39" t="str">
        <f>IFERROR(__xludf.DUMMYFUNCTION("IF(ISBETWEEN(B15022,60,69), ""Old"", IF(ISBETWEEN(B15022, 20, 29), ""Young"", ""Other""))"),"Other")</f>
        <v>Other</v>
      </c>
    </row>
    <row r="15023" hidden="1">
      <c r="A15023" s="40">
        <v>33285.0</v>
      </c>
      <c r="B15023" s="39">
        <f t="shared" si="1"/>
        <v>30</v>
      </c>
      <c r="C15023" s="39" t="str">
        <f>IFERROR(__xludf.DUMMYFUNCTION("IF(ISBETWEEN(B15023,60,69), ""Old"", IF(ISBETWEEN(B15023, 20, 29), ""Young"", ""Other""))"),"Other")</f>
        <v>Other</v>
      </c>
    </row>
    <row r="15024" hidden="1">
      <c r="A15024" s="40">
        <v>33286.0</v>
      </c>
      <c r="B15024" s="39">
        <f t="shared" si="1"/>
        <v>30</v>
      </c>
      <c r="C15024" s="39" t="str">
        <f>IFERROR(__xludf.DUMMYFUNCTION("IF(ISBETWEEN(B15024,60,69), ""Old"", IF(ISBETWEEN(B15024, 20, 29), ""Young"", ""Other""))"),"Other")</f>
        <v>Other</v>
      </c>
    </row>
    <row r="15025" hidden="1">
      <c r="A15025" s="40">
        <v>33287.0</v>
      </c>
      <c r="B15025" s="39">
        <f t="shared" si="1"/>
        <v>30</v>
      </c>
      <c r="C15025" s="39" t="str">
        <f>IFERROR(__xludf.DUMMYFUNCTION("IF(ISBETWEEN(B15025,60,69), ""Old"", IF(ISBETWEEN(B15025, 20, 29), ""Young"", ""Other""))"),"Other")</f>
        <v>Other</v>
      </c>
    </row>
    <row r="15026" hidden="1">
      <c r="A15026" s="40">
        <v>33288.0</v>
      </c>
      <c r="B15026" s="39">
        <f t="shared" si="1"/>
        <v>30</v>
      </c>
      <c r="C15026" s="39" t="str">
        <f>IFERROR(__xludf.DUMMYFUNCTION("IF(ISBETWEEN(B15026,60,69), ""Old"", IF(ISBETWEEN(B15026, 20, 29), ""Young"", ""Other""))"),"Other")</f>
        <v>Other</v>
      </c>
    </row>
    <row r="15027" hidden="1">
      <c r="A15027" s="40">
        <v>33289.0</v>
      </c>
      <c r="B15027" s="39">
        <f t="shared" si="1"/>
        <v>30</v>
      </c>
      <c r="C15027" s="39" t="str">
        <f>IFERROR(__xludf.DUMMYFUNCTION("IF(ISBETWEEN(B15027,60,69), ""Old"", IF(ISBETWEEN(B15027, 20, 29), ""Young"", ""Other""))"),"Other")</f>
        <v>Other</v>
      </c>
    </row>
    <row r="15028" hidden="1">
      <c r="A15028" s="40">
        <v>33290.0</v>
      </c>
      <c r="B15028" s="39">
        <f t="shared" si="1"/>
        <v>30</v>
      </c>
      <c r="C15028" s="39" t="str">
        <f>IFERROR(__xludf.DUMMYFUNCTION("IF(ISBETWEEN(B15028,60,69), ""Old"", IF(ISBETWEEN(B15028, 20, 29), ""Young"", ""Other""))"),"Other")</f>
        <v>Other</v>
      </c>
    </row>
    <row r="15029" hidden="1">
      <c r="A15029" s="40">
        <v>33291.0</v>
      </c>
      <c r="B15029" s="39">
        <f t="shared" si="1"/>
        <v>30</v>
      </c>
      <c r="C15029" s="39" t="str">
        <f>IFERROR(__xludf.DUMMYFUNCTION("IF(ISBETWEEN(B15029,60,69), ""Old"", IF(ISBETWEEN(B15029, 20, 29), ""Young"", ""Other""))"),"Other")</f>
        <v>Other</v>
      </c>
    </row>
    <row r="15030" hidden="1">
      <c r="A15030" s="40">
        <v>33292.0</v>
      </c>
      <c r="B15030" s="39">
        <f t="shared" si="1"/>
        <v>30</v>
      </c>
      <c r="C15030" s="39" t="str">
        <f>IFERROR(__xludf.DUMMYFUNCTION("IF(ISBETWEEN(B15030,60,69), ""Old"", IF(ISBETWEEN(B15030, 20, 29), ""Young"", ""Other""))"),"Other")</f>
        <v>Other</v>
      </c>
    </row>
    <row r="15031" hidden="1">
      <c r="A15031" s="40">
        <v>33293.0</v>
      </c>
      <c r="B15031" s="39">
        <f t="shared" si="1"/>
        <v>30</v>
      </c>
      <c r="C15031" s="39" t="str">
        <f>IFERROR(__xludf.DUMMYFUNCTION("IF(ISBETWEEN(B15031,60,69), ""Old"", IF(ISBETWEEN(B15031, 20, 29), ""Young"", ""Other""))"),"Other")</f>
        <v>Other</v>
      </c>
    </row>
    <row r="15032" hidden="1">
      <c r="A15032" s="40">
        <v>33294.0</v>
      </c>
      <c r="B15032" s="39">
        <f t="shared" si="1"/>
        <v>30</v>
      </c>
      <c r="C15032" s="39" t="str">
        <f>IFERROR(__xludf.DUMMYFUNCTION("IF(ISBETWEEN(B15032,60,69), ""Old"", IF(ISBETWEEN(B15032, 20, 29), ""Young"", ""Other""))"),"Other")</f>
        <v>Other</v>
      </c>
    </row>
    <row r="15033" hidden="1">
      <c r="A15033" s="40">
        <v>33295.0</v>
      </c>
      <c r="B15033" s="39">
        <f t="shared" si="1"/>
        <v>30</v>
      </c>
      <c r="C15033" s="39" t="str">
        <f>IFERROR(__xludf.DUMMYFUNCTION("IF(ISBETWEEN(B15033,60,69), ""Old"", IF(ISBETWEEN(B15033, 20, 29), ""Young"", ""Other""))"),"Other")</f>
        <v>Other</v>
      </c>
    </row>
    <row r="15034" hidden="1">
      <c r="A15034" s="40">
        <v>33296.0</v>
      </c>
      <c r="B15034" s="39">
        <f t="shared" si="1"/>
        <v>30</v>
      </c>
      <c r="C15034" s="39" t="str">
        <f>IFERROR(__xludf.DUMMYFUNCTION("IF(ISBETWEEN(B15034,60,69), ""Old"", IF(ISBETWEEN(B15034, 20, 29), ""Young"", ""Other""))"),"Other")</f>
        <v>Other</v>
      </c>
    </row>
    <row r="15035" hidden="1">
      <c r="A15035" s="40">
        <v>33297.0</v>
      </c>
      <c r="B15035" s="39">
        <f t="shared" si="1"/>
        <v>30</v>
      </c>
      <c r="C15035" s="39" t="str">
        <f>IFERROR(__xludf.DUMMYFUNCTION("IF(ISBETWEEN(B15035,60,69), ""Old"", IF(ISBETWEEN(B15035, 20, 29), ""Young"", ""Other""))"),"Other")</f>
        <v>Other</v>
      </c>
    </row>
    <row r="15036" hidden="1">
      <c r="A15036" s="40">
        <v>33298.0</v>
      </c>
      <c r="B15036" s="39">
        <f t="shared" si="1"/>
        <v>30</v>
      </c>
      <c r="C15036" s="39" t="str">
        <f>IFERROR(__xludf.DUMMYFUNCTION("IF(ISBETWEEN(B15036,60,69), ""Old"", IF(ISBETWEEN(B15036, 20, 29), ""Young"", ""Other""))"),"Other")</f>
        <v>Other</v>
      </c>
    </row>
    <row r="15037" hidden="1">
      <c r="A15037" s="40">
        <v>33299.0</v>
      </c>
      <c r="B15037" s="39">
        <f t="shared" si="1"/>
        <v>30</v>
      </c>
      <c r="C15037" s="39" t="str">
        <f>IFERROR(__xludf.DUMMYFUNCTION("IF(ISBETWEEN(B15037,60,69), ""Old"", IF(ISBETWEEN(B15037, 20, 29), ""Young"", ""Other""))"),"Other")</f>
        <v>Other</v>
      </c>
    </row>
    <row r="15038" hidden="1">
      <c r="A15038" s="40">
        <v>33300.0</v>
      </c>
      <c r="B15038" s="39">
        <f t="shared" si="1"/>
        <v>30</v>
      </c>
      <c r="C15038" s="39" t="str">
        <f>IFERROR(__xludf.DUMMYFUNCTION("IF(ISBETWEEN(B15038,60,69), ""Old"", IF(ISBETWEEN(B15038, 20, 29), ""Young"", ""Other""))"),"Other")</f>
        <v>Other</v>
      </c>
    </row>
    <row r="15039" hidden="1">
      <c r="A15039" s="40">
        <v>33301.0</v>
      </c>
      <c r="B15039" s="39">
        <f t="shared" si="1"/>
        <v>30</v>
      </c>
      <c r="C15039" s="39" t="str">
        <f>IFERROR(__xludf.DUMMYFUNCTION("IF(ISBETWEEN(B15039,60,69), ""Old"", IF(ISBETWEEN(B15039, 20, 29), ""Young"", ""Other""))"),"Other")</f>
        <v>Other</v>
      </c>
    </row>
    <row r="15040" hidden="1">
      <c r="A15040" s="40">
        <v>33302.0</v>
      </c>
      <c r="B15040" s="39">
        <f t="shared" si="1"/>
        <v>30</v>
      </c>
      <c r="C15040" s="39" t="str">
        <f>IFERROR(__xludf.DUMMYFUNCTION("IF(ISBETWEEN(B15040,60,69), ""Old"", IF(ISBETWEEN(B15040, 20, 29), ""Young"", ""Other""))"),"Other")</f>
        <v>Other</v>
      </c>
    </row>
    <row r="15041" hidden="1">
      <c r="A15041" s="40">
        <v>33303.0</v>
      </c>
      <c r="B15041" s="39">
        <f t="shared" si="1"/>
        <v>30</v>
      </c>
      <c r="C15041" s="39" t="str">
        <f>IFERROR(__xludf.DUMMYFUNCTION("IF(ISBETWEEN(B15041,60,69), ""Old"", IF(ISBETWEEN(B15041, 20, 29), ""Young"", ""Other""))"),"Other")</f>
        <v>Other</v>
      </c>
    </row>
    <row r="15042" hidden="1">
      <c r="A15042" s="40">
        <v>33304.0</v>
      </c>
      <c r="B15042" s="39">
        <f t="shared" si="1"/>
        <v>30</v>
      </c>
      <c r="C15042" s="39" t="str">
        <f>IFERROR(__xludf.DUMMYFUNCTION("IF(ISBETWEEN(B15042,60,69), ""Old"", IF(ISBETWEEN(B15042, 20, 29), ""Young"", ""Other""))"),"Other")</f>
        <v>Other</v>
      </c>
    </row>
    <row r="15043" hidden="1">
      <c r="A15043" s="40">
        <v>33305.0</v>
      </c>
      <c r="B15043" s="39">
        <f t="shared" si="1"/>
        <v>30</v>
      </c>
      <c r="C15043" s="39" t="str">
        <f>IFERROR(__xludf.DUMMYFUNCTION("IF(ISBETWEEN(B15043,60,69), ""Old"", IF(ISBETWEEN(B15043, 20, 29), ""Young"", ""Other""))"),"Other")</f>
        <v>Other</v>
      </c>
    </row>
    <row r="15044" hidden="1">
      <c r="A15044" s="40">
        <v>33306.0</v>
      </c>
      <c r="B15044" s="39">
        <f t="shared" si="1"/>
        <v>30</v>
      </c>
      <c r="C15044" s="39" t="str">
        <f>IFERROR(__xludf.DUMMYFUNCTION("IF(ISBETWEEN(B15044,60,69), ""Old"", IF(ISBETWEEN(B15044, 20, 29), ""Young"", ""Other""))"),"Other")</f>
        <v>Other</v>
      </c>
    </row>
    <row r="15045" hidden="1">
      <c r="A15045" s="40">
        <v>33307.0</v>
      </c>
      <c r="B15045" s="39">
        <f t="shared" si="1"/>
        <v>30</v>
      </c>
      <c r="C15045" s="39" t="str">
        <f>IFERROR(__xludf.DUMMYFUNCTION("IF(ISBETWEEN(B15045,60,69), ""Old"", IF(ISBETWEEN(B15045, 20, 29), ""Young"", ""Other""))"),"Other")</f>
        <v>Other</v>
      </c>
    </row>
    <row r="15046" hidden="1">
      <c r="A15046" s="40">
        <v>33308.0</v>
      </c>
      <c r="B15046" s="39">
        <f t="shared" si="1"/>
        <v>30</v>
      </c>
      <c r="C15046" s="39" t="str">
        <f>IFERROR(__xludf.DUMMYFUNCTION("IF(ISBETWEEN(B15046,60,69), ""Old"", IF(ISBETWEEN(B15046, 20, 29), ""Young"", ""Other""))"),"Other")</f>
        <v>Other</v>
      </c>
    </row>
    <row r="15047" hidden="1">
      <c r="A15047" s="40">
        <v>33309.0</v>
      </c>
      <c r="B15047" s="39">
        <f t="shared" si="1"/>
        <v>30</v>
      </c>
      <c r="C15047" s="39" t="str">
        <f>IFERROR(__xludf.DUMMYFUNCTION("IF(ISBETWEEN(B15047,60,69), ""Old"", IF(ISBETWEEN(B15047, 20, 29), ""Young"", ""Other""))"),"Other")</f>
        <v>Other</v>
      </c>
    </row>
    <row r="15048" hidden="1">
      <c r="A15048" s="40">
        <v>33310.0</v>
      </c>
      <c r="B15048" s="39">
        <f t="shared" si="1"/>
        <v>30</v>
      </c>
      <c r="C15048" s="39" t="str">
        <f>IFERROR(__xludf.DUMMYFUNCTION("IF(ISBETWEEN(B15048,60,69), ""Old"", IF(ISBETWEEN(B15048, 20, 29), ""Young"", ""Other""))"),"Other")</f>
        <v>Other</v>
      </c>
    </row>
    <row r="15049" hidden="1">
      <c r="A15049" s="40">
        <v>33311.0</v>
      </c>
      <c r="B15049" s="39">
        <f t="shared" si="1"/>
        <v>30</v>
      </c>
      <c r="C15049" s="39" t="str">
        <f>IFERROR(__xludf.DUMMYFUNCTION("IF(ISBETWEEN(B15049,60,69), ""Old"", IF(ISBETWEEN(B15049, 20, 29), ""Young"", ""Other""))"),"Other")</f>
        <v>Other</v>
      </c>
    </row>
    <row r="15050" hidden="1">
      <c r="A15050" s="40">
        <v>33312.0</v>
      </c>
      <c r="B15050" s="39">
        <f t="shared" si="1"/>
        <v>30</v>
      </c>
      <c r="C15050" s="39" t="str">
        <f>IFERROR(__xludf.DUMMYFUNCTION("IF(ISBETWEEN(B15050,60,69), ""Old"", IF(ISBETWEEN(B15050, 20, 29), ""Young"", ""Other""))"),"Other")</f>
        <v>Other</v>
      </c>
    </row>
    <row r="15051" hidden="1">
      <c r="A15051" s="40">
        <v>33313.0</v>
      </c>
      <c r="B15051" s="39">
        <f t="shared" si="1"/>
        <v>30</v>
      </c>
      <c r="C15051" s="39" t="str">
        <f>IFERROR(__xludf.DUMMYFUNCTION("IF(ISBETWEEN(B15051,60,69), ""Old"", IF(ISBETWEEN(B15051, 20, 29), ""Young"", ""Other""))"),"Other")</f>
        <v>Other</v>
      </c>
    </row>
    <row r="15052" hidden="1">
      <c r="A15052" s="40">
        <v>33314.0</v>
      </c>
      <c r="B15052" s="39">
        <f t="shared" si="1"/>
        <v>30</v>
      </c>
      <c r="C15052" s="39" t="str">
        <f>IFERROR(__xludf.DUMMYFUNCTION("IF(ISBETWEEN(B15052,60,69), ""Old"", IF(ISBETWEEN(B15052, 20, 29), ""Young"", ""Other""))"),"Other")</f>
        <v>Other</v>
      </c>
    </row>
    <row r="15053" hidden="1">
      <c r="A15053" s="40">
        <v>33315.0</v>
      </c>
      <c r="B15053" s="39">
        <f t="shared" si="1"/>
        <v>30</v>
      </c>
      <c r="C15053" s="39" t="str">
        <f>IFERROR(__xludf.DUMMYFUNCTION("IF(ISBETWEEN(B15053,60,69), ""Old"", IF(ISBETWEEN(B15053, 20, 29), ""Young"", ""Other""))"),"Other")</f>
        <v>Other</v>
      </c>
    </row>
    <row r="15054" hidden="1">
      <c r="A15054" s="40">
        <v>33316.0</v>
      </c>
      <c r="B15054" s="39">
        <f t="shared" si="1"/>
        <v>30</v>
      </c>
      <c r="C15054" s="39" t="str">
        <f>IFERROR(__xludf.DUMMYFUNCTION("IF(ISBETWEEN(B15054,60,69), ""Old"", IF(ISBETWEEN(B15054, 20, 29), ""Young"", ""Other""))"),"Other")</f>
        <v>Other</v>
      </c>
    </row>
    <row r="15055" hidden="1">
      <c r="A15055" s="40">
        <v>33317.0</v>
      </c>
      <c r="B15055" s="39">
        <f t="shared" si="1"/>
        <v>30</v>
      </c>
      <c r="C15055" s="39" t="str">
        <f>IFERROR(__xludf.DUMMYFUNCTION("IF(ISBETWEEN(B15055,60,69), ""Old"", IF(ISBETWEEN(B15055, 20, 29), ""Young"", ""Other""))"),"Other")</f>
        <v>Other</v>
      </c>
    </row>
    <row r="15056" hidden="1">
      <c r="A15056" s="40">
        <v>33318.0</v>
      </c>
      <c r="B15056" s="39">
        <f t="shared" si="1"/>
        <v>30</v>
      </c>
      <c r="C15056" s="39" t="str">
        <f>IFERROR(__xludf.DUMMYFUNCTION("IF(ISBETWEEN(B15056,60,69), ""Old"", IF(ISBETWEEN(B15056, 20, 29), ""Young"", ""Other""))"),"Other")</f>
        <v>Other</v>
      </c>
    </row>
    <row r="15057" hidden="1">
      <c r="A15057" s="40">
        <v>33319.0</v>
      </c>
      <c r="B15057" s="39">
        <f t="shared" si="1"/>
        <v>30</v>
      </c>
      <c r="C15057" s="39" t="str">
        <f>IFERROR(__xludf.DUMMYFUNCTION("IF(ISBETWEEN(B15057,60,69), ""Old"", IF(ISBETWEEN(B15057, 20, 29), ""Young"", ""Other""))"),"Other")</f>
        <v>Other</v>
      </c>
    </row>
    <row r="15058" hidden="1">
      <c r="A15058" s="40">
        <v>33320.0</v>
      </c>
      <c r="B15058" s="39">
        <f t="shared" si="1"/>
        <v>30</v>
      </c>
      <c r="C15058" s="39" t="str">
        <f>IFERROR(__xludf.DUMMYFUNCTION("IF(ISBETWEEN(B15058,60,69), ""Old"", IF(ISBETWEEN(B15058, 20, 29), ""Young"", ""Other""))"),"Other")</f>
        <v>Other</v>
      </c>
    </row>
    <row r="15059" hidden="1">
      <c r="A15059" s="40">
        <v>33321.0</v>
      </c>
      <c r="B15059" s="39">
        <f t="shared" si="1"/>
        <v>30</v>
      </c>
      <c r="C15059" s="39" t="str">
        <f>IFERROR(__xludf.DUMMYFUNCTION("IF(ISBETWEEN(B15059,60,69), ""Old"", IF(ISBETWEEN(B15059, 20, 29), ""Young"", ""Other""))"),"Other")</f>
        <v>Other</v>
      </c>
    </row>
    <row r="15060" hidden="1">
      <c r="A15060" s="40">
        <v>33322.0</v>
      </c>
      <c r="B15060" s="39">
        <f t="shared" si="1"/>
        <v>30</v>
      </c>
      <c r="C15060" s="39" t="str">
        <f>IFERROR(__xludf.DUMMYFUNCTION("IF(ISBETWEEN(B15060,60,69), ""Old"", IF(ISBETWEEN(B15060, 20, 29), ""Young"", ""Other""))"),"Other")</f>
        <v>Other</v>
      </c>
    </row>
    <row r="15061" hidden="1">
      <c r="A15061" s="40">
        <v>33323.0</v>
      </c>
      <c r="B15061" s="39">
        <f t="shared" si="1"/>
        <v>30</v>
      </c>
      <c r="C15061" s="39" t="str">
        <f>IFERROR(__xludf.DUMMYFUNCTION("IF(ISBETWEEN(B15061,60,69), ""Old"", IF(ISBETWEEN(B15061, 20, 29), ""Young"", ""Other""))"),"Other")</f>
        <v>Other</v>
      </c>
    </row>
    <row r="15062" hidden="1">
      <c r="A15062" s="40">
        <v>33324.0</v>
      </c>
      <c r="B15062" s="39">
        <f t="shared" si="1"/>
        <v>30</v>
      </c>
      <c r="C15062" s="39" t="str">
        <f>IFERROR(__xludf.DUMMYFUNCTION("IF(ISBETWEEN(B15062,60,69), ""Old"", IF(ISBETWEEN(B15062, 20, 29), ""Young"", ""Other""))"),"Other")</f>
        <v>Other</v>
      </c>
    </row>
    <row r="15063" hidden="1">
      <c r="A15063" s="40">
        <v>33325.0</v>
      </c>
      <c r="B15063" s="39">
        <f t="shared" si="1"/>
        <v>30</v>
      </c>
      <c r="C15063" s="39" t="str">
        <f>IFERROR(__xludf.DUMMYFUNCTION("IF(ISBETWEEN(B15063,60,69), ""Old"", IF(ISBETWEEN(B15063, 20, 29), ""Young"", ""Other""))"),"Other")</f>
        <v>Other</v>
      </c>
    </row>
    <row r="15064" hidden="1">
      <c r="A15064" s="40">
        <v>33326.0</v>
      </c>
      <c r="B15064" s="39">
        <f t="shared" si="1"/>
        <v>30</v>
      </c>
      <c r="C15064" s="39" t="str">
        <f>IFERROR(__xludf.DUMMYFUNCTION("IF(ISBETWEEN(B15064,60,69), ""Old"", IF(ISBETWEEN(B15064, 20, 29), ""Young"", ""Other""))"),"Other")</f>
        <v>Other</v>
      </c>
    </row>
    <row r="15065" hidden="1">
      <c r="A15065" s="40">
        <v>33327.0</v>
      </c>
      <c r="B15065" s="39">
        <f t="shared" si="1"/>
        <v>30</v>
      </c>
      <c r="C15065" s="39" t="str">
        <f>IFERROR(__xludf.DUMMYFUNCTION("IF(ISBETWEEN(B15065,60,69), ""Old"", IF(ISBETWEEN(B15065, 20, 29), ""Young"", ""Other""))"),"Other")</f>
        <v>Other</v>
      </c>
    </row>
    <row r="15066" hidden="1">
      <c r="A15066" s="40">
        <v>33328.0</v>
      </c>
      <c r="B15066" s="39">
        <f t="shared" si="1"/>
        <v>30</v>
      </c>
      <c r="C15066" s="39" t="str">
        <f>IFERROR(__xludf.DUMMYFUNCTION("IF(ISBETWEEN(B15066,60,69), ""Old"", IF(ISBETWEEN(B15066, 20, 29), ""Young"", ""Other""))"),"Other")</f>
        <v>Other</v>
      </c>
    </row>
    <row r="15067" hidden="1">
      <c r="A15067" s="40">
        <v>33329.0</v>
      </c>
      <c r="B15067" s="39">
        <f t="shared" si="1"/>
        <v>30</v>
      </c>
      <c r="C15067" s="39" t="str">
        <f>IFERROR(__xludf.DUMMYFUNCTION("IF(ISBETWEEN(B15067,60,69), ""Old"", IF(ISBETWEEN(B15067, 20, 29), ""Young"", ""Other""))"),"Other")</f>
        <v>Other</v>
      </c>
    </row>
    <row r="15068" hidden="1">
      <c r="A15068" s="40">
        <v>33330.0</v>
      </c>
      <c r="B15068" s="39">
        <f t="shared" si="1"/>
        <v>30</v>
      </c>
      <c r="C15068" s="39" t="str">
        <f>IFERROR(__xludf.DUMMYFUNCTION("IF(ISBETWEEN(B15068,60,69), ""Old"", IF(ISBETWEEN(B15068, 20, 29), ""Young"", ""Other""))"),"Other")</f>
        <v>Other</v>
      </c>
    </row>
    <row r="15069" hidden="1">
      <c r="A15069" s="40">
        <v>33331.0</v>
      </c>
      <c r="B15069" s="39">
        <f t="shared" si="1"/>
        <v>30</v>
      </c>
      <c r="C15069" s="39" t="str">
        <f>IFERROR(__xludf.DUMMYFUNCTION("IF(ISBETWEEN(B15069,60,69), ""Old"", IF(ISBETWEEN(B15069, 20, 29), ""Young"", ""Other""))"),"Other")</f>
        <v>Other</v>
      </c>
    </row>
    <row r="15070" hidden="1">
      <c r="A15070" s="40">
        <v>33332.0</v>
      </c>
      <c r="B15070" s="39">
        <f t="shared" si="1"/>
        <v>30</v>
      </c>
      <c r="C15070" s="39" t="str">
        <f>IFERROR(__xludf.DUMMYFUNCTION("IF(ISBETWEEN(B15070,60,69), ""Old"", IF(ISBETWEEN(B15070, 20, 29), ""Young"", ""Other""))"),"Other")</f>
        <v>Other</v>
      </c>
    </row>
    <row r="15071" hidden="1">
      <c r="A15071" s="40">
        <v>33333.0</v>
      </c>
      <c r="B15071" s="39">
        <f t="shared" si="1"/>
        <v>30</v>
      </c>
      <c r="C15071" s="39" t="str">
        <f>IFERROR(__xludf.DUMMYFUNCTION("IF(ISBETWEEN(B15071,60,69), ""Old"", IF(ISBETWEEN(B15071, 20, 29), ""Young"", ""Other""))"),"Other")</f>
        <v>Other</v>
      </c>
    </row>
    <row r="15072" hidden="1">
      <c r="A15072" s="40">
        <v>33334.0</v>
      </c>
      <c r="B15072" s="39">
        <f t="shared" si="1"/>
        <v>30</v>
      </c>
      <c r="C15072" s="39" t="str">
        <f>IFERROR(__xludf.DUMMYFUNCTION("IF(ISBETWEEN(B15072,60,69), ""Old"", IF(ISBETWEEN(B15072, 20, 29), ""Young"", ""Other""))"),"Other")</f>
        <v>Other</v>
      </c>
    </row>
    <row r="15073" hidden="1">
      <c r="A15073" s="40">
        <v>33335.0</v>
      </c>
      <c r="B15073" s="39">
        <f t="shared" si="1"/>
        <v>30</v>
      </c>
      <c r="C15073" s="39" t="str">
        <f>IFERROR(__xludf.DUMMYFUNCTION("IF(ISBETWEEN(B15073,60,69), ""Old"", IF(ISBETWEEN(B15073, 20, 29), ""Young"", ""Other""))"),"Other")</f>
        <v>Other</v>
      </c>
    </row>
    <row r="15074" hidden="1">
      <c r="A15074" s="40">
        <v>33336.0</v>
      </c>
      <c r="B15074" s="39">
        <f t="shared" si="1"/>
        <v>30</v>
      </c>
      <c r="C15074" s="39" t="str">
        <f>IFERROR(__xludf.DUMMYFUNCTION("IF(ISBETWEEN(B15074,60,69), ""Old"", IF(ISBETWEEN(B15074, 20, 29), ""Young"", ""Other""))"),"Other")</f>
        <v>Other</v>
      </c>
    </row>
    <row r="15075" hidden="1">
      <c r="A15075" s="40">
        <v>33337.0</v>
      </c>
      <c r="B15075" s="39">
        <f t="shared" si="1"/>
        <v>30</v>
      </c>
      <c r="C15075" s="39" t="str">
        <f>IFERROR(__xludf.DUMMYFUNCTION("IF(ISBETWEEN(B15075,60,69), ""Old"", IF(ISBETWEEN(B15075, 20, 29), ""Young"", ""Other""))"),"Other")</f>
        <v>Other</v>
      </c>
    </row>
    <row r="15076" hidden="1">
      <c r="A15076" s="40">
        <v>33338.0</v>
      </c>
      <c r="B15076" s="39">
        <f t="shared" si="1"/>
        <v>30</v>
      </c>
      <c r="C15076" s="39" t="str">
        <f>IFERROR(__xludf.DUMMYFUNCTION("IF(ISBETWEEN(B15076,60,69), ""Old"", IF(ISBETWEEN(B15076, 20, 29), ""Young"", ""Other""))"),"Other")</f>
        <v>Other</v>
      </c>
    </row>
    <row r="15077" hidden="1">
      <c r="A15077" s="40">
        <v>33339.0</v>
      </c>
      <c r="B15077" s="39">
        <f t="shared" si="1"/>
        <v>30</v>
      </c>
      <c r="C15077" s="39" t="str">
        <f>IFERROR(__xludf.DUMMYFUNCTION("IF(ISBETWEEN(B15077,60,69), ""Old"", IF(ISBETWEEN(B15077, 20, 29), ""Young"", ""Other""))"),"Other")</f>
        <v>Other</v>
      </c>
    </row>
    <row r="15078" hidden="1">
      <c r="A15078" s="40">
        <v>33340.0</v>
      </c>
      <c r="B15078" s="39">
        <f t="shared" si="1"/>
        <v>30</v>
      </c>
      <c r="C15078" s="39" t="str">
        <f>IFERROR(__xludf.DUMMYFUNCTION("IF(ISBETWEEN(B15078,60,69), ""Old"", IF(ISBETWEEN(B15078, 20, 29), ""Young"", ""Other""))"),"Other")</f>
        <v>Other</v>
      </c>
    </row>
    <row r="15079" hidden="1">
      <c r="A15079" s="40">
        <v>33341.0</v>
      </c>
      <c r="B15079" s="39">
        <f t="shared" si="1"/>
        <v>30</v>
      </c>
      <c r="C15079" s="39" t="str">
        <f>IFERROR(__xludf.DUMMYFUNCTION("IF(ISBETWEEN(B15079,60,69), ""Old"", IF(ISBETWEEN(B15079, 20, 29), ""Young"", ""Other""))"),"Other")</f>
        <v>Other</v>
      </c>
    </row>
    <row r="15080" hidden="1">
      <c r="A15080" s="40">
        <v>33342.0</v>
      </c>
      <c r="B15080" s="39">
        <f t="shared" si="1"/>
        <v>30</v>
      </c>
      <c r="C15080" s="39" t="str">
        <f>IFERROR(__xludf.DUMMYFUNCTION("IF(ISBETWEEN(B15080,60,69), ""Old"", IF(ISBETWEEN(B15080, 20, 29), ""Young"", ""Other""))"),"Other")</f>
        <v>Other</v>
      </c>
    </row>
    <row r="15081" hidden="1">
      <c r="A15081" s="40">
        <v>33343.0</v>
      </c>
      <c r="B15081" s="39">
        <f t="shared" si="1"/>
        <v>30</v>
      </c>
      <c r="C15081" s="39" t="str">
        <f>IFERROR(__xludf.DUMMYFUNCTION("IF(ISBETWEEN(B15081,60,69), ""Old"", IF(ISBETWEEN(B15081, 20, 29), ""Young"", ""Other""))"),"Other")</f>
        <v>Other</v>
      </c>
    </row>
    <row r="15082" hidden="1">
      <c r="A15082" s="40">
        <v>33344.0</v>
      </c>
      <c r="B15082" s="39">
        <f t="shared" si="1"/>
        <v>30</v>
      </c>
      <c r="C15082" s="39" t="str">
        <f>IFERROR(__xludf.DUMMYFUNCTION("IF(ISBETWEEN(B15082,60,69), ""Old"", IF(ISBETWEEN(B15082, 20, 29), ""Young"", ""Other""))"),"Other")</f>
        <v>Other</v>
      </c>
    </row>
    <row r="15083" hidden="1">
      <c r="A15083" s="40">
        <v>33345.0</v>
      </c>
      <c r="B15083" s="39">
        <f t="shared" si="1"/>
        <v>30</v>
      </c>
      <c r="C15083" s="39" t="str">
        <f>IFERROR(__xludf.DUMMYFUNCTION("IF(ISBETWEEN(B15083,60,69), ""Old"", IF(ISBETWEEN(B15083, 20, 29), ""Young"", ""Other""))"),"Other")</f>
        <v>Other</v>
      </c>
    </row>
    <row r="15084" hidden="1">
      <c r="A15084" s="40">
        <v>33346.0</v>
      </c>
      <c r="B15084" s="39">
        <f t="shared" si="1"/>
        <v>30</v>
      </c>
      <c r="C15084" s="39" t="str">
        <f>IFERROR(__xludf.DUMMYFUNCTION("IF(ISBETWEEN(B15084,60,69), ""Old"", IF(ISBETWEEN(B15084, 20, 29), ""Young"", ""Other""))"),"Other")</f>
        <v>Other</v>
      </c>
    </row>
    <row r="15085" hidden="1">
      <c r="A15085" s="40">
        <v>33347.0</v>
      </c>
      <c r="B15085" s="39">
        <f t="shared" si="1"/>
        <v>30</v>
      </c>
      <c r="C15085" s="39" t="str">
        <f>IFERROR(__xludf.DUMMYFUNCTION("IF(ISBETWEEN(B15085,60,69), ""Old"", IF(ISBETWEEN(B15085, 20, 29), ""Young"", ""Other""))"),"Other")</f>
        <v>Other</v>
      </c>
    </row>
    <row r="15086" hidden="1">
      <c r="A15086" s="40">
        <v>33348.0</v>
      </c>
      <c r="B15086" s="39">
        <f t="shared" si="1"/>
        <v>30</v>
      </c>
      <c r="C15086" s="39" t="str">
        <f>IFERROR(__xludf.DUMMYFUNCTION("IF(ISBETWEEN(B15086,60,69), ""Old"", IF(ISBETWEEN(B15086, 20, 29), ""Young"", ""Other""))"),"Other")</f>
        <v>Other</v>
      </c>
    </row>
    <row r="15087" hidden="1">
      <c r="A15087" s="40">
        <v>33349.0</v>
      </c>
      <c r="B15087" s="39">
        <f t="shared" si="1"/>
        <v>30</v>
      </c>
      <c r="C15087" s="39" t="str">
        <f>IFERROR(__xludf.DUMMYFUNCTION("IF(ISBETWEEN(B15087,60,69), ""Old"", IF(ISBETWEEN(B15087, 20, 29), ""Young"", ""Other""))"),"Other")</f>
        <v>Other</v>
      </c>
    </row>
    <row r="15088" hidden="1">
      <c r="A15088" s="40">
        <v>33350.0</v>
      </c>
      <c r="B15088" s="39">
        <f t="shared" si="1"/>
        <v>30</v>
      </c>
      <c r="C15088" s="39" t="str">
        <f>IFERROR(__xludf.DUMMYFUNCTION("IF(ISBETWEEN(B15088,60,69), ""Old"", IF(ISBETWEEN(B15088, 20, 29), ""Young"", ""Other""))"),"Other")</f>
        <v>Other</v>
      </c>
    </row>
    <row r="15089" hidden="1">
      <c r="A15089" s="40">
        <v>33351.0</v>
      </c>
      <c r="B15089" s="39">
        <f t="shared" si="1"/>
        <v>30</v>
      </c>
      <c r="C15089" s="39" t="str">
        <f>IFERROR(__xludf.DUMMYFUNCTION("IF(ISBETWEEN(B15089,60,69), ""Old"", IF(ISBETWEEN(B15089, 20, 29), ""Young"", ""Other""))"),"Other")</f>
        <v>Other</v>
      </c>
    </row>
    <row r="15090" hidden="1">
      <c r="A15090" s="40">
        <v>33352.0</v>
      </c>
      <c r="B15090" s="39">
        <f t="shared" si="1"/>
        <v>30</v>
      </c>
      <c r="C15090" s="39" t="str">
        <f>IFERROR(__xludf.DUMMYFUNCTION("IF(ISBETWEEN(B15090,60,69), ""Old"", IF(ISBETWEEN(B15090, 20, 29), ""Young"", ""Other""))"),"Other")</f>
        <v>Other</v>
      </c>
    </row>
    <row r="15091" hidden="1">
      <c r="A15091" s="40">
        <v>33353.0</v>
      </c>
      <c r="B15091" s="39">
        <f t="shared" si="1"/>
        <v>30</v>
      </c>
      <c r="C15091" s="39" t="str">
        <f>IFERROR(__xludf.DUMMYFUNCTION("IF(ISBETWEEN(B15091,60,69), ""Old"", IF(ISBETWEEN(B15091, 20, 29), ""Young"", ""Other""))"),"Other")</f>
        <v>Other</v>
      </c>
    </row>
    <row r="15092" hidden="1">
      <c r="A15092" s="40">
        <v>33354.0</v>
      </c>
      <c r="B15092" s="39">
        <f t="shared" si="1"/>
        <v>30</v>
      </c>
      <c r="C15092" s="39" t="str">
        <f>IFERROR(__xludf.DUMMYFUNCTION("IF(ISBETWEEN(B15092,60,69), ""Old"", IF(ISBETWEEN(B15092, 20, 29), ""Young"", ""Other""))"),"Other")</f>
        <v>Other</v>
      </c>
    </row>
    <row r="15093" hidden="1">
      <c r="A15093" s="40">
        <v>33355.0</v>
      </c>
      <c r="B15093" s="39">
        <f t="shared" si="1"/>
        <v>30</v>
      </c>
      <c r="C15093" s="39" t="str">
        <f>IFERROR(__xludf.DUMMYFUNCTION("IF(ISBETWEEN(B15093,60,69), ""Old"", IF(ISBETWEEN(B15093, 20, 29), ""Young"", ""Other""))"),"Other")</f>
        <v>Other</v>
      </c>
    </row>
    <row r="15094" hidden="1">
      <c r="A15094" s="40">
        <v>33356.0</v>
      </c>
      <c r="B15094" s="39">
        <f t="shared" si="1"/>
        <v>30</v>
      </c>
      <c r="C15094" s="39" t="str">
        <f>IFERROR(__xludf.DUMMYFUNCTION("IF(ISBETWEEN(B15094,60,69), ""Old"", IF(ISBETWEEN(B15094, 20, 29), ""Young"", ""Other""))"),"Other")</f>
        <v>Other</v>
      </c>
    </row>
    <row r="15095" hidden="1">
      <c r="A15095" s="40">
        <v>33357.0</v>
      </c>
      <c r="B15095" s="39">
        <f t="shared" si="1"/>
        <v>30</v>
      </c>
      <c r="C15095" s="39" t="str">
        <f>IFERROR(__xludf.DUMMYFUNCTION("IF(ISBETWEEN(B15095,60,69), ""Old"", IF(ISBETWEEN(B15095, 20, 29), ""Young"", ""Other""))"),"Other")</f>
        <v>Other</v>
      </c>
    </row>
    <row r="15096" hidden="1">
      <c r="A15096" s="40">
        <v>33358.0</v>
      </c>
      <c r="B15096" s="39">
        <f t="shared" si="1"/>
        <v>30</v>
      </c>
      <c r="C15096" s="39" t="str">
        <f>IFERROR(__xludf.DUMMYFUNCTION("IF(ISBETWEEN(B15096,60,69), ""Old"", IF(ISBETWEEN(B15096, 20, 29), ""Young"", ""Other""))"),"Other")</f>
        <v>Other</v>
      </c>
    </row>
    <row r="15097" hidden="1">
      <c r="A15097" s="40">
        <v>33359.0</v>
      </c>
      <c r="B15097" s="39">
        <f t="shared" si="1"/>
        <v>30</v>
      </c>
      <c r="C15097" s="39" t="str">
        <f>IFERROR(__xludf.DUMMYFUNCTION("IF(ISBETWEEN(B15097,60,69), ""Old"", IF(ISBETWEEN(B15097, 20, 29), ""Young"", ""Other""))"),"Other")</f>
        <v>Other</v>
      </c>
    </row>
    <row r="15098" hidden="1">
      <c r="A15098" s="40">
        <v>33360.0</v>
      </c>
      <c r="B15098" s="39">
        <f t="shared" si="1"/>
        <v>30</v>
      </c>
      <c r="C15098" s="39" t="str">
        <f>IFERROR(__xludf.DUMMYFUNCTION("IF(ISBETWEEN(B15098,60,69), ""Old"", IF(ISBETWEEN(B15098, 20, 29), ""Young"", ""Other""))"),"Other")</f>
        <v>Other</v>
      </c>
    </row>
    <row r="15099" hidden="1">
      <c r="A15099" s="40">
        <v>33361.0</v>
      </c>
      <c r="B15099" s="39">
        <f t="shared" si="1"/>
        <v>30</v>
      </c>
      <c r="C15099" s="39" t="str">
        <f>IFERROR(__xludf.DUMMYFUNCTION("IF(ISBETWEEN(B15099,60,69), ""Old"", IF(ISBETWEEN(B15099, 20, 29), ""Young"", ""Other""))"),"Other")</f>
        <v>Other</v>
      </c>
    </row>
    <row r="15100" hidden="1">
      <c r="A15100" s="40">
        <v>33362.0</v>
      </c>
      <c r="B15100" s="39">
        <f t="shared" si="1"/>
        <v>30</v>
      </c>
      <c r="C15100" s="39" t="str">
        <f>IFERROR(__xludf.DUMMYFUNCTION("IF(ISBETWEEN(B15100,60,69), ""Old"", IF(ISBETWEEN(B15100, 20, 29), ""Young"", ""Other""))"),"Other")</f>
        <v>Other</v>
      </c>
    </row>
    <row r="15101" hidden="1">
      <c r="A15101" s="40">
        <v>33363.0</v>
      </c>
      <c r="B15101" s="39">
        <f t="shared" si="1"/>
        <v>30</v>
      </c>
      <c r="C15101" s="39" t="str">
        <f>IFERROR(__xludf.DUMMYFUNCTION("IF(ISBETWEEN(B15101,60,69), ""Old"", IF(ISBETWEEN(B15101, 20, 29), ""Young"", ""Other""))"),"Other")</f>
        <v>Other</v>
      </c>
    </row>
    <row r="15102" hidden="1">
      <c r="A15102" s="40">
        <v>33364.0</v>
      </c>
      <c r="B15102" s="39">
        <f t="shared" si="1"/>
        <v>30</v>
      </c>
      <c r="C15102" s="39" t="str">
        <f>IFERROR(__xludf.DUMMYFUNCTION("IF(ISBETWEEN(B15102,60,69), ""Old"", IF(ISBETWEEN(B15102, 20, 29), ""Young"", ""Other""))"),"Other")</f>
        <v>Other</v>
      </c>
    </row>
    <row r="15103" hidden="1">
      <c r="A15103" s="40">
        <v>33365.0</v>
      </c>
      <c r="B15103" s="39">
        <f t="shared" si="1"/>
        <v>30</v>
      </c>
      <c r="C15103" s="39" t="str">
        <f>IFERROR(__xludf.DUMMYFUNCTION("IF(ISBETWEEN(B15103,60,69), ""Old"", IF(ISBETWEEN(B15103, 20, 29), ""Young"", ""Other""))"),"Other")</f>
        <v>Other</v>
      </c>
    </row>
    <row r="15104" hidden="1">
      <c r="A15104" s="40">
        <v>33366.0</v>
      </c>
      <c r="B15104" s="39">
        <f t="shared" si="1"/>
        <v>30</v>
      </c>
      <c r="C15104" s="39" t="str">
        <f>IFERROR(__xludf.DUMMYFUNCTION("IF(ISBETWEEN(B15104,60,69), ""Old"", IF(ISBETWEEN(B15104, 20, 29), ""Young"", ""Other""))"),"Other")</f>
        <v>Other</v>
      </c>
    </row>
    <row r="15105" hidden="1">
      <c r="A15105" s="40">
        <v>33367.0</v>
      </c>
      <c r="B15105" s="39">
        <f t="shared" si="1"/>
        <v>30</v>
      </c>
      <c r="C15105" s="39" t="str">
        <f>IFERROR(__xludf.DUMMYFUNCTION("IF(ISBETWEEN(B15105,60,69), ""Old"", IF(ISBETWEEN(B15105, 20, 29), ""Young"", ""Other""))"),"Other")</f>
        <v>Other</v>
      </c>
    </row>
    <row r="15106" hidden="1">
      <c r="A15106" s="40">
        <v>33368.0</v>
      </c>
      <c r="B15106" s="39">
        <f t="shared" si="1"/>
        <v>30</v>
      </c>
      <c r="C15106" s="39" t="str">
        <f>IFERROR(__xludf.DUMMYFUNCTION("IF(ISBETWEEN(B15106,60,69), ""Old"", IF(ISBETWEEN(B15106, 20, 29), ""Young"", ""Other""))"),"Other")</f>
        <v>Other</v>
      </c>
    </row>
    <row r="15107" hidden="1">
      <c r="A15107" s="40">
        <v>33369.0</v>
      </c>
      <c r="B15107" s="39">
        <f t="shared" si="1"/>
        <v>30</v>
      </c>
      <c r="C15107" s="39" t="str">
        <f>IFERROR(__xludf.DUMMYFUNCTION("IF(ISBETWEEN(B15107,60,69), ""Old"", IF(ISBETWEEN(B15107, 20, 29), ""Young"", ""Other""))"),"Other")</f>
        <v>Other</v>
      </c>
    </row>
    <row r="15108" hidden="1">
      <c r="A15108" s="40">
        <v>33370.0</v>
      </c>
      <c r="B15108" s="39">
        <f t="shared" si="1"/>
        <v>30</v>
      </c>
      <c r="C15108" s="39" t="str">
        <f>IFERROR(__xludf.DUMMYFUNCTION("IF(ISBETWEEN(B15108,60,69), ""Old"", IF(ISBETWEEN(B15108, 20, 29), ""Young"", ""Other""))"),"Other")</f>
        <v>Other</v>
      </c>
    </row>
    <row r="15109" hidden="1">
      <c r="A15109" s="40">
        <v>33371.0</v>
      </c>
      <c r="B15109" s="39">
        <f t="shared" si="1"/>
        <v>30</v>
      </c>
      <c r="C15109" s="39" t="str">
        <f>IFERROR(__xludf.DUMMYFUNCTION("IF(ISBETWEEN(B15109,60,69), ""Old"", IF(ISBETWEEN(B15109, 20, 29), ""Young"", ""Other""))"),"Other")</f>
        <v>Other</v>
      </c>
    </row>
    <row r="15110" hidden="1">
      <c r="A15110" s="40">
        <v>33372.0</v>
      </c>
      <c r="B15110" s="39">
        <f t="shared" si="1"/>
        <v>30</v>
      </c>
      <c r="C15110" s="39" t="str">
        <f>IFERROR(__xludf.DUMMYFUNCTION("IF(ISBETWEEN(B15110,60,69), ""Old"", IF(ISBETWEEN(B15110, 20, 29), ""Young"", ""Other""))"),"Other")</f>
        <v>Other</v>
      </c>
    </row>
    <row r="15111" hidden="1">
      <c r="A15111" s="40">
        <v>33373.0</v>
      </c>
      <c r="B15111" s="39">
        <f t="shared" si="1"/>
        <v>30</v>
      </c>
      <c r="C15111" s="39" t="str">
        <f>IFERROR(__xludf.DUMMYFUNCTION("IF(ISBETWEEN(B15111,60,69), ""Old"", IF(ISBETWEEN(B15111, 20, 29), ""Young"", ""Other""))"),"Other")</f>
        <v>Other</v>
      </c>
    </row>
    <row r="15112" hidden="1">
      <c r="A15112" s="40">
        <v>33374.0</v>
      </c>
      <c r="B15112" s="39">
        <f t="shared" si="1"/>
        <v>30</v>
      </c>
      <c r="C15112" s="39" t="str">
        <f>IFERROR(__xludf.DUMMYFUNCTION("IF(ISBETWEEN(B15112,60,69), ""Old"", IF(ISBETWEEN(B15112, 20, 29), ""Young"", ""Other""))"),"Other")</f>
        <v>Other</v>
      </c>
    </row>
    <row r="15113" hidden="1">
      <c r="A15113" s="40">
        <v>33375.0</v>
      </c>
      <c r="B15113" s="39">
        <f t="shared" si="1"/>
        <v>30</v>
      </c>
      <c r="C15113" s="39" t="str">
        <f>IFERROR(__xludf.DUMMYFUNCTION("IF(ISBETWEEN(B15113,60,69), ""Old"", IF(ISBETWEEN(B15113, 20, 29), ""Young"", ""Other""))"),"Other")</f>
        <v>Other</v>
      </c>
    </row>
    <row r="15114" hidden="1">
      <c r="A15114" s="40">
        <v>33376.0</v>
      </c>
      <c r="B15114" s="39">
        <f t="shared" si="1"/>
        <v>30</v>
      </c>
      <c r="C15114" s="39" t="str">
        <f>IFERROR(__xludf.DUMMYFUNCTION("IF(ISBETWEEN(B15114,60,69), ""Old"", IF(ISBETWEEN(B15114, 20, 29), ""Young"", ""Other""))"),"Other")</f>
        <v>Other</v>
      </c>
    </row>
    <row r="15115" hidden="1">
      <c r="A15115" s="40">
        <v>33377.0</v>
      </c>
      <c r="B15115" s="39">
        <f t="shared" si="1"/>
        <v>30</v>
      </c>
      <c r="C15115" s="39" t="str">
        <f>IFERROR(__xludf.DUMMYFUNCTION("IF(ISBETWEEN(B15115,60,69), ""Old"", IF(ISBETWEEN(B15115, 20, 29), ""Young"", ""Other""))"),"Other")</f>
        <v>Other</v>
      </c>
    </row>
    <row r="15116" hidden="1">
      <c r="A15116" s="40">
        <v>33378.0</v>
      </c>
      <c r="B15116" s="39">
        <f t="shared" si="1"/>
        <v>30</v>
      </c>
      <c r="C15116" s="39" t="str">
        <f>IFERROR(__xludf.DUMMYFUNCTION("IF(ISBETWEEN(B15116,60,69), ""Old"", IF(ISBETWEEN(B15116, 20, 29), ""Young"", ""Other""))"),"Other")</f>
        <v>Other</v>
      </c>
    </row>
    <row r="15117" hidden="1">
      <c r="A15117" s="40">
        <v>33379.0</v>
      </c>
      <c r="B15117" s="39">
        <f t="shared" si="1"/>
        <v>30</v>
      </c>
      <c r="C15117" s="39" t="str">
        <f>IFERROR(__xludf.DUMMYFUNCTION("IF(ISBETWEEN(B15117,60,69), ""Old"", IF(ISBETWEEN(B15117, 20, 29), ""Young"", ""Other""))"),"Other")</f>
        <v>Other</v>
      </c>
    </row>
    <row r="15118" hidden="1">
      <c r="A15118" s="40">
        <v>33380.0</v>
      </c>
      <c r="B15118" s="39">
        <f t="shared" si="1"/>
        <v>30</v>
      </c>
      <c r="C15118" s="39" t="str">
        <f>IFERROR(__xludf.DUMMYFUNCTION("IF(ISBETWEEN(B15118,60,69), ""Old"", IF(ISBETWEEN(B15118, 20, 29), ""Young"", ""Other""))"),"Other")</f>
        <v>Other</v>
      </c>
    </row>
    <row r="15119" hidden="1">
      <c r="A15119" s="40">
        <v>33381.0</v>
      </c>
      <c r="B15119" s="39">
        <f t="shared" si="1"/>
        <v>30</v>
      </c>
      <c r="C15119" s="39" t="str">
        <f>IFERROR(__xludf.DUMMYFUNCTION("IF(ISBETWEEN(B15119,60,69), ""Old"", IF(ISBETWEEN(B15119, 20, 29), ""Young"", ""Other""))"),"Other")</f>
        <v>Other</v>
      </c>
    </row>
    <row r="15120" hidden="1">
      <c r="A15120" s="40">
        <v>33382.0</v>
      </c>
      <c r="B15120" s="39">
        <f t="shared" si="1"/>
        <v>30</v>
      </c>
      <c r="C15120" s="39" t="str">
        <f>IFERROR(__xludf.DUMMYFUNCTION("IF(ISBETWEEN(B15120,60,69), ""Old"", IF(ISBETWEEN(B15120, 20, 29), ""Young"", ""Other""))"),"Other")</f>
        <v>Other</v>
      </c>
    </row>
    <row r="15121" hidden="1">
      <c r="A15121" s="40">
        <v>33383.0</v>
      </c>
      <c r="B15121" s="39">
        <f t="shared" si="1"/>
        <v>30</v>
      </c>
      <c r="C15121" s="39" t="str">
        <f>IFERROR(__xludf.DUMMYFUNCTION("IF(ISBETWEEN(B15121,60,69), ""Old"", IF(ISBETWEEN(B15121, 20, 29), ""Young"", ""Other""))"),"Other")</f>
        <v>Other</v>
      </c>
    </row>
    <row r="15122" hidden="1">
      <c r="A15122" s="40">
        <v>33384.0</v>
      </c>
      <c r="B15122" s="39">
        <f t="shared" si="1"/>
        <v>30</v>
      </c>
      <c r="C15122" s="39" t="str">
        <f>IFERROR(__xludf.DUMMYFUNCTION("IF(ISBETWEEN(B15122,60,69), ""Old"", IF(ISBETWEEN(B15122, 20, 29), ""Young"", ""Other""))"),"Other")</f>
        <v>Other</v>
      </c>
    </row>
    <row r="15123" hidden="1">
      <c r="A15123" s="40">
        <v>33385.0</v>
      </c>
      <c r="B15123" s="39">
        <f t="shared" si="1"/>
        <v>30</v>
      </c>
      <c r="C15123" s="39" t="str">
        <f>IFERROR(__xludf.DUMMYFUNCTION("IF(ISBETWEEN(B15123,60,69), ""Old"", IF(ISBETWEEN(B15123, 20, 29), ""Young"", ""Other""))"),"Other")</f>
        <v>Other</v>
      </c>
    </row>
    <row r="15124" hidden="1">
      <c r="A15124" s="40">
        <v>33386.0</v>
      </c>
      <c r="B15124" s="39">
        <f t="shared" si="1"/>
        <v>30</v>
      </c>
      <c r="C15124" s="39" t="str">
        <f>IFERROR(__xludf.DUMMYFUNCTION("IF(ISBETWEEN(B15124,60,69), ""Old"", IF(ISBETWEEN(B15124, 20, 29), ""Young"", ""Other""))"),"Other")</f>
        <v>Other</v>
      </c>
    </row>
    <row r="15125" hidden="1">
      <c r="A15125" s="40">
        <v>33387.0</v>
      </c>
      <c r="B15125" s="39">
        <f t="shared" si="1"/>
        <v>30</v>
      </c>
      <c r="C15125" s="39" t="str">
        <f>IFERROR(__xludf.DUMMYFUNCTION("IF(ISBETWEEN(B15125,60,69), ""Old"", IF(ISBETWEEN(B15125, 20, 29), ""Young"", ""Other""))"),"Other")</f>
        <v>Other</v>
      </c>
    </row>
    <row r="15126" hidden="1">
      <c r="A15126" s="40">
        <v>33388.0</v>
      </c>
      <c r="B15126" s="39">
        <f t="shared" si="1"/>
        <v>30</v>
      </c>
      <c r="C15126" s="39" t="str">
        <f>IFERROR(__xludf.DUMMYFUNCTION("IF(ISBETWEEN(B15126,60,69), ""Old"", IF(ISBETWEEN(B15126, 20, 29), ""Young"", ""Other""))"),"Other")</f>
        <v>Other</v>
      </c>
    </row>
    <row r="15127" hidden="1">
      <c r="A15127" s="40">
        <v>33389.0</v>
      </c>
      <c r="B15127" s="39">
        <f t="shared" si="1"/>
        <v>30</v>
      </c>
      <c r="C15127" s="39" t="str">
        <f>IFERROR(__xludf.DUMMYFUNCTION("IF(ISBETWEEN(B15127,60,69), ""Old"", IF(ISBETWEEN(B15127, 20, 29), ""Young"", ""Other""))"),"Other")</f>
        <v>Other</v>
      </c>
    </row>
    <row r="15128" hidden="1">
      <c r="A15128" s="40">
        <v>33390.0</v>
      </c>
      <c r="B15128" s="39">
        <f t="shared" si="1"/>
        <v>30</v>
      </c>
      <c r="C15128" s="39" t="str">
        <f>IFERROR(__xludf.DUMMYFUNCTION("IF(ISBETWEEN(B15128,60,69), ""Old"", IF(ISBETWEEN(B15128, 20, 29), ""Young"", ""Other""))"),"Other")</f>
        <v>Other</v>
      </c>
    </row>
    <row r="15129" hidden="1">
      <c r="A15129" s="40">
        <v>33391.0</v>
      </c>
      <c r="B15129" s="39">
        <f t="shared" si="1"/>
        <v>30</v>
      </c>
      <c r="C15129" s="39" t="str">
        <f>IFERROR(__xludf.DUMMYFUNCTION("IF(ISBETWEEN(B15129,60,69), ""Old"", IF(ISBETWEEN(B15129, 20, 29), ""Young"", ""Other""))"),"Other")</f>
        <v>Other</v>
      </c>
    </row>
    <row r="15130" hidden="1">
      <c r="A15130" s="40">
        <v>33392.0</v>
      </c>
      <c r="B15130" s="39">
        <f t="shared" si="1"/>
        <v>30</v>
      </c>
      <c r="C15130" s="39" t="str">
        <f>IFERROR(__xludf.DUMMYFUNCTION("IF(ISBETWEEN(B15130,60,69), ""Old"", IF(ISBETWEEN(B15130, 20, 29), ""Young"", ""Other""))"),"Other")</f>
        <v>Other</v>
      </c>
    </row>
    <row r="15131" hidden="1">
      <c r="A15131" s="40">
        <v>33393.0</v>
      </c>
      <c r="B15131" s="39">
        <f t="shared" si="1"/>
        <v>30</v>
      </c>
      <c r="C15131" s="39" t="str">
        <f>IFERROR(__xludf.DUMMYFUNCTION("IF(ISBETWEEN(B15131,60,69), ""Old"", IF(ISBETWEEN(B15131, 20, 29), ""Young"", ""Other""))"),"Other")</f>
        <v>Other</v>
      </c>
    </row>
    <row r="15132" hidden="1">
      <c r="A15132" s="40">
        <v>33394.0</v>
      </c>
      <c r="B15132" s="39">
        <f t="shared" si="1"/>
        <v>30</v>
      </c>
      <c r="C15132" s="39" t="str">
        <f>IFERROR(__xludf.DUMMYFUNCTION("IF(ISBETWEEN(B15132,60,69), ""Old"", IF(ISBETWEEN(B15132, 20, 29), ""Young"", ""Other""))"),"Other")</f>
        <v>Other</v>
      </c>
    </row>
    <row r="15133" hidden="1">
      <c r="A15133" s="40">
        <v>33395.0</v>
      </c>
      <c r="B15133" s="39">
        <f t="shared" si="1"/>
        <v>30</v>
      </c>
      <c r="C15133" s="39" t="str">
        <f>IFERROR(__xludf.DUMMYFUNCTION("IF(ISBETWEEN(B15133,60,69), ""Old"", IF(ISBETWEEN(B15133, 20, 29), ""Young"", ""Other""))"),"Other")</f>
        <v>Other</v>
      </c>
    </row>
    <row r="15134" hidden="1">
      <c r="A15134" s="40">
        <v>33396.0</v>
      </c>
      <c r="B15134" s="39">
        <f t="shared" si="1"/>
        <v>30</v>
      </c>
      <c r="C15134" s="39" t="str">
        <f>IFERROR(__xludf.DUMMYFUNCTION("IF(ISBETWEEN(B15134,60,69), ""Old"", IF(ISBETWEEN(B15134, 20, 29), ""Young"", ""Other""))"),"Other")</f>
        <v>Other</v>
      </c>
    </row>
    <row r="15135" hidden="1">
      <c r="A15135" s="40">
        <v>33397.0</v>
      </c>
      <c r="B15135" s="39">
        <f t="shared" si="1"/>
        <v>30</v>
      </c>
      <c r="C15135" s="39" t="str">
        <f>IFERROR(__xludf.DUMMYFUNCTION("IF(ISBETWEEN(B15135,60,69), ""Old"", IF(ISBETWEEN(B15135, 20, 29), ""Young"", ""Other""))"),"Other")</f>
        <v>Other</v>
      </c>
    </row>
    <row r="15136" hidden="1">
      <c r="A15136" s="40">
        <v>33398.0</v>
      </c>
      <c r="B15136" s="39">
        <f t="shared" si="1"/>
        <v>30</v>
      </c>
      <c r="C15136" s="39" t="str">
        <f>IFERROR(__xludf.DUMMYFUNCTION("IF(ISBETWEEN(B15136,60,69), ""Old"", IF(ISBETWEEN(B15136, 20, 29), ""Young"", ""Other""))"),"Other")</f>
        <v>Other</v>
      </c>
    </row>
    <row r="15137" hidden="1">
      <c r="A15137" s="40">
        <v>33399.0</v>
      </c>
      <c r="B15137" s="39">
        <f t="shared" si="1"/>
        <v>30</v>
      </c>
      <c r="C15137" s="39" t="str">
        <f>IFERROR(__xludf.DUMMYFUNCTION("IF(ISBETWEEN(B15137,60,69), ""Old"", IF(ISBETWEEN(B15137, 20, 29), ""Young"", ""Other""))"),"Other")</f>
        <v>Other</v>
      </c>
    </row>
    <row r="15138" hidden="1">
      <c r="A15138" s="40">
        <v>33400.0</v>
      </c>
      <c r="B15138" s="39">
        <f t="shared" si="1"/>
        <v>30</v>
      </c>
      <c r="C15138" s="39" t="str">
        <f>IFERROR(__xludf.DUMMYFUNCTION("IF(ISBETWEEN(B15138,60,69), ""Old"", IF(ISBETWEEN(B15138, 20, 29), ""Young"", ""Other""))"),"Other")</f>
        <v>Other</v>
      </c>
    </row>
    <row r="15139" hidden="1">
      <c r="A15139" s="40">
        <v>33401.0</v>
      </c>
      <c r="B15139" s="39">
        <f t="shared" si="1"/>
        <v>30</v>
      </c>
      <c r="C15139" s="39" t="str">
        <f>IFERROR(__xludf.DUMMYFUNCTION("IF(ISBETWEEN(B15139,60,69), ""Old"", IF(ISBETWEEN(B15139, 20, 29), ""Young"", ""Other""))"),"Other")</f>
        <v>Other</v>
      </c>
    </row>
    <row r="15140" hidden="1">
      <c r="A15140" s="40">
        <v>33402.0</v>
      </c>
      <c r="B15140" s="39">
        <f t="shared" si="1"/>
        <v>30</v>
      </c>
      <c r="C15140" s="39" t="str">
        <f>IFERROR(__xludf.DUMMYFUNCTION("IF(ISBETWEEN(B15140,60,69), ""Old"", IF(ISBETWEEN(B15140, 20, 29), ""Young"", ""Other""))"),"Other")</f>
        <v>Other</v>
      </c>
    </row>
    <row r="15141" hidden="1">
      <c r="A15141" s="40">
        <v>33403.0</v>
      </c>
      <c r="B15141" s="39">
        <f t="shared" si="1"/>
        <v>30</v>
      </c>
      <c r="C15141" s="39" t="str">
        <f>IFERROR(__xludf.DUMMYFUNCTION("IF(ISBETWEEN(B15141,60,69), ""Old"", IF(ISBETWEEN(B15141, 20, 29), ""Young"", ""Other""))"),"Other")</f>
        <v>Other</v>
      </c>
    </row>
    <row r="15142" hidden="1">
      <c r="A15142" s="40">
        <v>33404.0</v>
      </c>
      <c r="B15142" s="39">
        <f t="shared" si="1"/>
        <v>30</v>
      </c>
      <c r="C15142" s="39" t="str">
        <f>IFERROR(__xludf.DUMMYFUNCTION("IF(ISBETWEEN(B15142,60,69), ""Old"", IF(ISBETWEEN(B15142, 20, 29), ""Young"", ""Other""))"),"Other")</f>
        <v>Other</v>
      </c>
    </row>
    <row r="15143" hidden="1">
      <c r="A15143" s="40">
        <v>33405.0</v>
      </c>
      <c r="B15143" s="39">
        <f t="shared" si="1"/>
        <v>30</v>
      </c>
      <c r="C15143" s="39" t="str">
        <f>IFERROR(__xludf.DUMMYFUNCTION("IF(ISBETWEEN(B15143,60,69), ""Old"", IF(ISBETWEEN(B15143, 20, 29), ""Young"", ""Other""))"),"Other")</f>
        <v>Other</v>
      </c>
    </row>
    <row r="15144" hidden="1">
      <c r="A15144" s="40">
        <v>33406.0</v>
      </c>
      <c r="B15144" s="39">
        <f t="shared" si="1"/>
        <v>30</v>
      </c>
      <c r="C15144" s="39" t="str">
        <f>IFERROR(__xludf.DUMMYFUNCTION("IF(ISBETWEEN(B15144,60,69), ""Old"", IF(ISBETWEEN(B15144, 20, 29), ""Young"", ""Other""))"),"Other")</f>
        <v>Other</v>
      </c>
    </row>
    <row r="15145" hidden="1">
      <c r="A15145" s="40">
        <v>33407.0</v>
      </c>
      <c r="B15145" s="39">
        <f t="shared" si="1"/>
        <v>30</v>
      </c>
      <c r="C15145" s="39" t="str">
        <f>IFERROR(__xludf.DUMMYFUNCTION("IF(ISBETWEEN(B15145,60,69), ""Old"", IF(ISBETWEEN(B15145, 20, 29), ""Young"", ""Other""))"),"Other")</f>
        <v>Other</v>
      </c>
    </row>
    <row r="15146" hidden="1">
      <c r="A15146" s="40">
        <v>33408.0</v>
      </c>
      <c r="B15146" s="39">
        <f t="shared" si="1"/>
        <v>30</v>
      </c>
      <c r="C15146" s="39" t="str">
        <f>IFERROR(__xludf.DUMMYFUNCTION("IF(ISBETWEEN(B15146,60,69), ""Old"", IF(ISBETWEEN(B15146, 20, 29), ""Young"", ""Other""))"),"Other")</f>
        <v>Other</v>
      </c>
    </row>
    <row r="15147" hidden="1">
      <c r="A15147" s="40">
        <v>33409.0</v>
      </c>
      <c r="B15147" s="39">
        <f t="shared" si="1"/>
        <v>30</v>
      </c>
      <c r="C15147" s="39" t="str">
        <f>IFERROR(__xludf.DUMMYFUNCTION("IF(ISBETWEEN(B15147,60,69), ""Old"", IF(ISBETWEEN(B15147, 20, 29), ""Young"", ""Other""))"),"Other")</f>
        <v>Other</v>
      </c>
    </row>
    <row r="15148" hidden="1">
      <c r="A15148" s="40">
        <v>33410.0</v>
      </c>
      <c r="B15148" s="39">
        <f t="shared" si="1"/>
        <v>30</v>
      </c>
      <c r="C15148" s="39" t="str">
        <f>IFERROR(__xludf.DUMMYFUNCTION("IF(ISBETWEEN(B15148,60,69), ""Old"", IF(ISBETWEEN(B15148, 20, 29), ""Young"", ""Other""))"),"Other")</f>
        <v>Other</v>
      </c>
    </row>
    <row r="15149" hidden="1">
      <c r="A15149" s="40">
        <v>33411.0</v>
      </c>
      <c r="B15149" s="39">
        <f t="shared" si="1"/>
        <v>30</v>
      </c>
      <c r="C15149" s="39" t="str">
        <f>IFERROR(__xludf.DUMMYFUNCTION("IF(ISBETWEEN(B15149,60,69), ""Old"", IF(ISBETWEEN(B15149, 20, 29), ""Young"", ""Other""))"),"Other")</f>
        <v>Other</v>
      </c>
    </row>
    <row r="15150" hidden="1">
      <c r="A15150" s="40">
        <v>33412.0</v>
      </c>
      <c r="B15150" s="39">
        <f t="shared" si="1"/>
        <v>30</v>
      </c>
      <c r="C15150" s="39" t="str">
        <f>IFERROR(__xludf.DUMMYFUNCTION("IF(ISBETWEEN(B15150,60,69), ""Old"", IF(ISBETWEEN(B15150, 20, 29), ""Young"", ""Other""))"),"Other")</f>
        <v>Other</v>
      </c>
    </row>
    <row r="15151" hidden="1">
      <c r="A15151" s="40">
        <v>33413.0</v>
      </c>
      <c r="B15151" s="39">
        <f t="shared" si="1"/>
        <v>30</v>
      </c>
      <c r="C15151" s="39" t="str">
        <f>IFERROR(__xludf.DUMMYFUNCTION("IF(ISBETWEEN(B15151,60,69), ""Old"", IF(ISBETWEEN(B15151, 20, 29), ""Young"", ""Other""))"),"Other")</f>
        <v>Other</v>
      </c>
    </row>
    <row r="15152" hidden="1">
      <c r="A15152" s="40">
        <v>33414.0</v>
      </c>
      <c r="B15152" s="39">
        <f t="shared" si="1"/>
        <v>30</v>
      </c>
      <c r="C15152" s="39" t="str">
        <f>IFERROR(__xludf.DUMMYFUNCTION("IF(ISBETWEEN(B15152,60,69), ""Old"", IF(ISBETWEEN(B15152, 20, 29), ""Young"", ""Other""))"),"Other")</f>
        <v>Other</v>
      </c>
    </row>
    <row r="15153" hidden="1">
      <c r="A15153" s="40">
        <v>33415.0</v>
      </c>
      <c r="B15153" s="39">
        <f t="shared" si="1"/>
        <v>30</v>
      </c>
      <c r="C15153" s="39" t="str">
        <f>IFERROR(__xludf.DUMMYFUNCTION("IF(ISBETWEEN(B15153,60,69), ""Old"", IF(ISBETWEEN(B15153, 20, 29), ""Young"", ""Other""))"),"Other")</f>
        <v>Other</v>
      </c>
    </row>
    <row r="15154" hidden="1">
      <c r="A15154" s="40">
        <v>33416.0</v>
      </c>
      <c r="B15154" s="39">
        <f t="shared" si="1"/>
        <v>30</v>
      </c>
      <c r="C15154" s="39" t="str">
        <f>IFERROR(__xludf.DUMMYFUNCTION("IF(ISBETWEEN(B15154,60,69), ""Old"", IF(ISBETWEEN(B15154, 20, 29), ""Young"", ""Other""))"),"Other")</f>
        <v>Other</v>
      </c>
    </row>
    <row r="15155" hidden="1">
      <c r="A15155" s="40">
        <v>33417.0</v>
      </c>
      <c r="B15155" s="39">
        <f t="shared" si="1"/>
        <v>30</v>
      </c>
      <c r="C15155" s="39" t="str">
        <f>IFERROR(__xludf.DUMMYFUNCTION("IF(ISBETWEEN(B15155,60,69), ""Old"", IF(ISBETWEEN(B15155, 20, 29), ""Young"", ""Other""))"),"Other")</f>
        <v>Other</v>
      </c>
    </row>
    <row r="15156" hidden="1">
      <c r="A15156" s="40">
        <v>33418.0</v>
      </c>
      <c r="B15156" s="39">
        <f t="shared" si="1"/>
        <v>30</v>
      </c>
      <c r="C15156" s="39" t="str">
        <f>IFERROR(__xludf.DUMMYFUNCTION("IF(ISBETWEEN(B15156,60,69), ""Old"", IF(ISBETWEEN(B15156, 20, 29), ""Young"", ""Other""))"),"Other")</f>
        <v>Other</v>
      </c>
    </row>
    <row r="15157" hidden="1">
      <c r="A15157" s="40">
        <v>33419.0</v>
      </c>
      <c r="B15157" s="39">
        <f t="shared" si="1"/>
        <v>30</v>
      </c>
      <c r="C15157" s="39" t="str">
        <f>IFERROR(__xludf.DUMMYFUNCTION("IF(ISBETWEEN(B15157,60,69), ""Old"", IF(ISBETWEEN(B15157, 20, 29), ""Young"", ""Other""))"),"Other")</f>
        <v>Other</v>
      </c>
    </row>
    <row r="15158" hidden="1">
      <c r="A15158" s="40">
        <v>33420.0</v>
      </c>
      <c r="B15158" s="39">
        <f t="shared" si="1"/>
        <v>30</v>
      </c>
      <c r="C15158" s="39" t="str">
        <f>IFERROR(__xludf.DUMMYFUNCTION("IF(ISBETWEEN(B15158,60,69), ""Old"", IF(ISBETWEEN(B15158, 20, 29), ""Young"", ""Other""))"),"Other")</f>
        <v>Other</v>
      </c>
    </row>
    <row r="15159" hidden="1">
      <c r="A15159" s="40">
        <v>33421.0</v>
      </c>
      <c r="B15159" s="39">
        <f t="shared" si="1"/>
        <v>30</v>
      </c>
      <c r="C15159" s="39" t="str">
        <f>IFERROR(__xludf.DUMMYFUNCTION("IF(ISBETWEEN(B15159,60,69), ""Old"", IF(ISBETWEEN(B15159, 20, 29), ""Young"", ""Other""))"),"Other")</f>
        <v>Other</v>
      </c>
    </row>
    <row r="15160" hidden="1">
      <c r="A15160" s="40">
        <v>33422.0</v>
      </c>
      <c r="B15160" s="39">
        <f t="shared" si="1"/>
        <v>30</v>
      </c>
      <c r="C15160" s="39" t="str">
        <f>IFERROR(__xludf.DUMMYFUNCTION("IF(ISBETWEEN(B15160,60,69), ""Old"", IF(ISBETWEEN(B15160, 20, 29), ""Young"", ""Other""))"),"Other")</f>
        <v>Other</v>
      </c>
    </row>
    <row r="15161" hidden="1">
      <c r="A15161" s="40">
        <v>33423.0</v>
      </c>
      <c r="B15161" s="39">
        <f t="shared" si="1"/>
        <v>30</v>
      </c>
      <c r="C15161" s="39" t="str">
        <f>IFERROR(__xludf.DUMMYFUNCTION("IF(ISBETWEEN(B15161,60,69), ""Old"", IF(ISBETWEEN(B15161, 20, 29), ""Young"", ""Other""))"),"Other")</f>
        <v>Other</v>
      </c>
    </row>
    <row r="15162" hidden="1">
      <c r="A15162" s="40">
        <v>33424.0</v>
      </c>
      <c r="B15162" s="39">
        <f t="shared" si="1"/>
        <v>30</v>
      </c>
      <c r="C15162" s="39" t="str">
        <f>IFERROR(__xludf.DUMMYFUNCTION("IF(ISBETWEEN(B15162,60,69), ""Old"", IF(ISBETWEEN(B15162, 20, 29), ""Young"", ""Other""))"),"Other")</f>
        <v>Other</v>
      </c>
    </row>
    <row r="15163" hidden="1">
      <c r="A15163" s="40">
        <v>33425.0</v>
      </c>
      <c r="B15163" s="39">
        <f t="shared" si="1"/>
        <v>30</v>
      </c>
      <c r="C15163" s="39" t="str">
        <f>IFERROR(__xludf.DUMMYFUNCTION("IF(ISBETWEEN(B15163,60,69), ""Old"", IF(ISBETWEEN(B15163, 20, 29), ""Young"", ""Other""))"),"Other")</f>
        <v>Other</v>
      </c>
    </row>
    <row r="15164" hidden="1">
      <c r="A15164" s="40">
        <v>33426.0</v>
      </c>
      <c r="B15164" s="39">
        <f t="shared" si="1"/>
        <v>30</v>
      </c>
      <c r="C15164" s="39" t="str">
        <f>IFERROR(__xludf.DUMMYFUNCTION("IF(ISBETWEEN(B15164,60,69), ""Old"", IF(ISBETWEEN(B15164, 20, 29), ""Young"", ""Other""))"),"Other")</f>
        <v>Other</v>
      </c>
    </row>
    <row r="15165" hidden="1">
      <c r="A15165" s="40">
        <v>33427.0</v>
      </c>
      <c r="B15165" s="39">
        <f t="shared" si="1"/>
        <v>30</v>
      </c>
      <c r="C15165" s="39" t="str">
        <f>IFERROR(__xludf.DUMMYFUNCTION("IF(ISBETWEEN(B15165,60,69), ""Old"", IF(ISBETWEEN(B15165, 20, 29), ""Young"", ""Other""))"),"Other")</f>
        <v>Other</v>
      </c>
    </row>
    <row r="15166" hidden="1">
      <c r="A15166" s="40">
        <v>33428.0</v>
      </c>
      <c r="B15166" s="39">
        <f t="shared" si="1"/>
        <v>30</v>
      </c>
      <c r="C15166" s="39" t="str">
        <f>IFERROR(__xludf.DUMMYFUNCTION("IF(ISBETWEEN(B15166,60,69), ""Old"", IF(ISBETWEEN(B15166, 20, 29), ""Young"", ""Other""))"),"Other")</f>
        <v>Other</v>
      </c>
    </row>
    <row r="15167" hidden="1">
      <c r="A15167" s="40">
        <v>33429.0</v>
      </c>
      <c r="B15167" s="39">
        <f t="shared" si="1"/>
        <v>30</v>
      </c>
      <c r="C15167" s="39" t="str">
        <f>IFERROR(__xludf.DUMMYFUNCTION("IF(ISBETWEEN(B15167,60,69), ""Old"", IF(ISBETWEEN(B15167, 20, 29), ""Young"", ""Other""))"),"Other")</f>
        <v>Other</v>
      </c>
    </row>
    <row r="15168" hidden="1">
      <c r="A15168" s="40">
        <v>33430.0</v>
      </c>
      <c r="B15168" s="39">
        <f t="shared" si="1"/>
        <v>30</v>
      </c>
      <c r="C15168" s="39" t="str">
        <f>IFERROR(__xludf.DUMMYFUNCTION("IF(ISBETWEEN(B15168,60,69), ""Old"", IF(ISBETWEEN(B15168, 20, 29), ""Young"", ""Other""))"),"Other")</f>
        <v>Other</v>
      </c>
    </row>
    <row r="15169" hidden="1">
      <c r="A15169" s="40">
        <v>33431.0</v>
      </c>
      <c r="B15169" s="39">
        <f t="shared" si="1"/>
        <v>30</v>
      </c>
      <c r="C15169" s="39" t="str">
        <f>IFERROR(__xludf.DUMMYFUNCTION("IF(ISBETWEEN(B15169,60,69), ""Old"", IF(ISBETWEEN(B15169, 20, 29), ""Young"", ""Other""))"),"Other")</f>
        <v>Other</v>
      </c>
    </row>
    <row r="15170" hidden="1">
      <c r="A15170" s="40">
        <v>33432.0</v>
      </c>
      <c r="B15170" s="39">
        <f t="shared" si="1"/>
        <v>30</v>
      </c>
      <c r="C15170" s="39" t="str">
        <f>IFERROR(__xludf.DUMMYFUNCTION("IF(ISBETWEEN(B15170,60,69), ""Old"", IF(ISBETWEEN(B15170, 20, 29), ""Young"", ""Other""))"),"Other")</f>
        <v>Other</v>
      </c>
    </row>
    <row r="15171" hidden="1">
      <c r="A15171" s="40">
        <v>33433.0</v>
      </c>
      <c r="B15171" s="39">
        <f t="shared" si="1"/>
        <v>30</v>
      </c>
      <c r="C15171" s="39" t="str">
        <f>IFERROR(__xludf.DUMMYFUNCTION("IF(ISBETWEEN(B15171,60,69), ""Old"", IF(ISBETWEEN(B15171, 20, 29), ""Young"", ""Other""))"),"Other")</f>
        <v>Other</v>
      </c>
    </row>
    <row r="15172" hidden="1">
      <c r="A15172" s="40">
        <v>33434.0</v>
      </c>
      <c r="B15172" s="39">
        <f t="shared" si="1"/>
        <v>30</v>
      </c>
      <c r="C15172" s="39" t="str">
        <f>IFERROR(__xludf.DUMMYFUNCTION("IF(ISBETWEEN(B15172,60,69), ""Old"", IF(ISBETWEEN(B15172, 20, 29), ""Young"", ""Other""))"),"Other")</f>
        <v>Other</v>
      </c>
    </row>
    <row r="15173" hidden="1">
      <c r="A15173" s="40">
        <v>33435.0</v>
      </c>
      <c r="B15173" s="39">
        <f t="shared" si="1"/>
        <v>30</v>
      </c>
      <c r="C15173" s="39" t="str">
        <f>IFERROR(__xludf.DUMMYFUNCTION("IF(ISBETWEEN(B15173,60,69), ""Old"", IF(ISBETWEEN(B15173, 20, 29), ""Young"", ""Other""))"),"Other")</f>
        <v>Other</v>
      </c>
    </row>
    <row r="15174" hidden="1">
      <c r="A15174" s="40">
        <v>33436.0</v>
      </c>
      <c r="B15174" s="39">
        <f t="shared" si="1"/>
        <v>30</v>
      </c>
      <c r="C15174" s="39" t="str">
        <f>IFERROR(__xludf.DUMMYFUNCTION("IF(ISBETWEEN(B15174,60,69), ""Old"", IF(ISBETWEEN(B15174, 20, 29), ""Young"", ""Other""))"),"Other")</f>
        <v>Other</v>
      </c>
    </row>
    <row r="15175" hidden="1">
      <c r="A15175" s="40">
        <v>33437.0</v>
      </c>
      <c r="B15175" s="39">
        <f t="shared" si="1"/>
        <v>30</v>
      </c>
      <c r="C15175" s="39" t="str">
        <f>IFERROR(__xludf.DUMMYFUNCTION("IF(ISBETWEEN(B15175,60,69), ""Old"", IF(ISBETWEEN(B15175, 20, 29), ""Young"", ""Other""))"),"Other")</f>
        <v>Other</v>
      </c>
    </row>
    <row r="15176" hidden="1">
      <c r="A15176" s="40">
        <v>33438.0</v>
      </c>
      <c r="B15176" s="39">
        <f t="shared" si="1"/>
        <v>30</v>
      </c>
      <c r="C15176" s="39" t="str">
        <f>IFERROR(__xludf.DUMMYFUNCTION("IF(ISBETWEEN(B15176,60,69), ""Old"", IF(ISBETWEEN(B15176, 20, 29), ""Young"", ""Other""))"),"Other")</f>
        <v>Other</v>
      </c>
    </row>
    <row r="15177" hidden="1">
      <c r="A15177" s="40">
        <v>33439.0</v>
      </c>
      <c r="B15177" s="39">
        <f t="shared" si="1"/>
        <v>30</v>
      </c>
      <c r="C15177" s="39" t="str">
        <f>IFERROR(__xludf.DUMMYFUNCTION("IF(ISBETWEEN(B15177,60,69), ""Old"", IF(ISBETWEEN(B15177, 20, 29), ""Young"", ""Other""))"),"Other")</f>
        <v>Other</v>
      </c>
    </row>
    <row r="15178" hidden="1">
      <c r="A15178" s="40">
        <v>33440.0</v>
      </c>
      <c r="B15178" s="39">
        <f t="shared" si="1"/>
        <v>30</v>
      </c>
      <c r="C15178" s="39" t="str">
        <f>IFERROR(__xludf.DUMMYFUNCTION("IF(ISBETWEEN(B15178,60,69), ""Old"", IF(ISBETWEEN(B15178, 20, 29), ""Young"", ""Other""))"),"Other")</f>
        <v>Other</v>
      </c>
    </row>
    <row r="15179" hidden="1">
      <c r="A15179" s="40">
        <v>33441.0</v>
      </c>
      <c r="B15179" s="39">
        <f t="shared" si="1"/>
        <v>30</v>
      </c>
      <c r="C15179" s="39" t="str">
        <f>IFERROR(__xludf.DUMMYFUNCTION("IF(ISBETWEEN(B15179,60,69), ""Old"", IF(ISBETWEEN(B15179, 20, 29), ""Young"", ""Other""))"),"Other")</f>
        <v>Other</v>
      </c>
    </row>
    <row r="15180" hidden="1">
      <c r="A15180" s="40">
        <v>33442.0</v>
      </c>
      <c r="B15180" s="39">
        <f t="shared" si="1"/>
        <v>30</v>
      </c>
      <c r="C15180" s="39" t="str">
        <f>IFERROR(__xludf.DUMMYFUNCTION("IF(ISBETWEEN(B15180,60,69), ""Old"", IF(ISBETWEEN(B15180, 20, 29), ""Young"", ""Other""))"),"Other")</f>
        <v>Other</v>
      </c>
    </row>
    <row r="15181" hidden="1">
      <c r="A15181" s="40">
        <v>33443.0</v>
      </c>
      <c r="B15181" s="39">
        <f t="shared" si="1"/>
        <v>30</v>
      </c>
      <c r="C15181" s="39" t="str">
        <f>IFERROR(__xludf.DUMMYFUNCTION("IF(ISBETWEEN(B15181,60,69), ""Old"", IF(ISBETWEEN(B15181, 20, 29), ""Young"", ""Other""))"),"Other")</f>
        <v>Other</v>
      </c>
    </row>
    <row r="15182" hidden="1">
      <c r="A15182" s="40">
        <v>33444.0</v>
      </c>
      <c r="B15182" s="39">
        <f t="shared" si="1"/>
        <v>30</v>
      </c>
      <c r="C15182" s="39" t="str">
        <f>IFERROR(__xludf.DUMMYFUNCTION("IF(ISBETWEEN(B15182,60,69), ""Old"", IF(ISBETWEEN(B15182, 20, 29), ""Young"", ""Other""))"),"Other")</f>
        <v>Other</v>
      </c>
    </row>
    <row r="15183" hidden="1">
      <c r="A15183" s="40">
        <v>33445.0</v>
      </c>
      <c r="B15183" s="39">
        <f t="shared" si="1"/>
        <v>30</v>
      </c>
      <c r="C15183" s="39" t="str">
        <f>IFERROR(__xludf.DUMMYFUNCTION("IF(ISBETWEEN(B15183,60,69), ""Old"", IF(ISBETWEEN(B15183, 20, 29), ""Young"", ""Other""))"),"Other")</f>
        <v>Other</v>
      </c>
    </row>
    <row r="15184" hidden="1">
      <c r="A15184" s="40">
        <v>33446.0</v>
      </c>
      <c r="B15184" s="39">
        <f t="shared" si="1"/>
        <v>30</v>
      </c>
      <c r="C15184" s="39" t="str">
        <f>IFERROR(__xludf.DUMMYFUNCTION("IF(ISBETWEEN(B15184,60,69), ""Old"", IF(ISBETWEEN(B15184, 20, 29), ""Young"", ""Other""))"),"Other")</f>
        <v>Other</v>
      </c>
    </row>
    <row r="15185" hidden="1">
      <c r="A15185" s="40">
        <v>33447.0</v>
      </c>
      <c r="B15185" s="39">
        <f t="shared" si="1"/>
        <v>30</v>
      </c>
      <c r="C15185" s="39" t="str">
        <f>IFERROR(__xludf.DUMMYFUNCTION("IF(ISBETWEEN(B15185,60,69), ""Old"", IF(ISBETWEEN(B15185, 20, 29), ""Young"", ""Other""))"),"Other")</f>
        <v>Other</v>
      </c>
    </row>
    <row r="15186" hidden="1">
      <c r="A15186" s="40">
        <v>33448.0</v>
      </c>
      <c r="B15186" s="39">
        <f t="shared" si="1"/>
        <v>30</v>
      </c>
      <c r="C15186" s="39" t="str">
        <f>IFERROR(__xludf.DUMMYFUNCTION("IF(ISBETWEEN(B15186,60,69), ""Old"", IF(ISBETWEEN(B15186, 20, 29), ""Young"", ""Other""))"),"Other")</f>
        <v>Other</v>
      </c>
    </row>
    <row r="15187" hidden="1">
      <c r="A15187" s="40">
        <v>33449.0</v>
      </c>
      <c r="B15187" s="39">
        <f t="shared" si="1"/>
        <v>30</v>
      </c>
      <c r="C15187" s="39" t="str">
        <f>IFERROR(__xludf.DUMMYFUNCTION("IF(ISBETWEEN(B15187,60,69), ""Old"", IF(ISBETWEEN(B15187, 20, 29), ""Young"", ""Other""))"),"Other")</f>
        <v>Other</v>
      </c>
    </row>
    <row r="15188" hidden="1">
      <c r="A15188" s="40">
        <v>33450.0</v>
      </c>
      <c r="B15188" s="39">
        <f t="shared" si="1"/>
        <v>30</v>
      </c>
      <c r="C15188" s="39" t="str">
        <f>IFERROR(__xludf.DUMMYFUNCTION("IF(ISBETWEEN(B15188,60,69), ""Old"", IF(ISBETWEEN(B15188, 20, 29), ""Young"", ""Other""))"),"Other")</f>
        <v>Other</v>
      </c>
    </row>
    <row r="15189" hidden="1">
      <c r="A15189" s="40">
        <v>33451.0</v>
      </c>
      <c r="B15189" s="39">
        <f t="shared" si="1"/>
        <v>30</v>
      </c>
      <c r="C15189" s="39" t="str">
        <f>IFERROR(__xludf.DUMMYFUNCTION("IF(ISBETWEEN(B15189,60,69), ""Old"", IF(ISBETWEEN(B15189, 20, 29), ""Young"", ""Other""))"),"Other")</f>
        <v>Other</v>
      </c>
    </row>
    <row r="15190" hidden="1">
      <c r="A15190" s="40">
        <v>33452.0</v>
      </c>
      <c r="B15190" s="39">
        <f t="shared" si="1"/>
        <v>30</v>
      </c>
      <c r="C15190" s="39" t="str">
        <f>IFERROR(__xludf.DUMMYFUNCTION("IF(ISBETWEEN(B15190,60,69), ""Old"", IF(ISBETWEEN(B15190, 20, 29), ""Young"", ""Other""))"),"Other")</f>
        <v>Other</v>
      </c>
    </row>
    <row r="15191" hidden="1">
      <c r="A15191" s="40">
        <v>33453.0</v>
      </c>
      <c r="B15191" s="39">
        <f t="shared" si="1"/>
        <v>30</v>
      </c>
      <c r="C15191" s="39" t="str">
        <f>IFERROR(__xludf.DUMMYFUNCTION("IF(ISBETWEEN(B15191,60,69), ""Old"", IF(ISBETWEEN(B15191, 20, 29), ""Young"", ""Other""))"),"Other")</f>
        <v>Other</v>
      </c>
    </row>
    <row r="15192" hidden="1">
      <c r="A15192" s="40">
        <v>33454.0</v>
      </c>
      <c r="B15192" s="39">
        <f t="shared" si="1"/>
        <v>30</v>
      </c>
      <c r="C15192" s="39" t="str">
        <f>IFERROR(__xludf.DUMMYFUNCTION("IF(ISBETWEEN(B15192,60,69), ""Old"", IF(ISBETWEEN(B15192, 20, 29), ""Young"", ""Other""))"),"Other")</f>
        <v>Other</v>
      </c>
    </row>
    <row r="15193" hidden="1">
      <c r="A15193" s="40">
        <v>33455.0</v>
      </c>
      <c r="B15193" s="39">
        <f t="shared" si="1"/>
        <v>30</v>
      </c>
      <c r="C15193" s="39" t="str">
        <f>IFERROR(__xludf.DUMMYFUNCTION("IF(ISBETWEEN(B15193,60,69), ""Old"", IF(ISBETWEEN(B15193, 20, 29), ""Young"", ""Other""))"),"Other")</f>
        <v>Other</v>
      </c>
    </row>
    <row r="15194" hidden="1">
      <c r="A15194" s="40">
        <v>33456.0</v>
      </c>
      <c r="B15194" s="39">
        <f t="shared" si="1"/>
        <v>30</v>
      </c>
      <c r="C15194" s="39" t="str">
        <f>IFERROR(__xludf.DUMMYFUNCTION("IF(ISBETWEEN(B15194,60,69), ""Old"", IF(ISBETWEEN(B15194, 20, 29), ""Young"", ""Other""))"),"Other")</f>
        <v>Other</v>
      </c>
    </row>
    <row r="15195" hidden="1">
      <c r="A15195" s="40">
        <v>33457.0</v>
      </c>
      <c r="B15195" s="39">
        <f t="shared" si="1"/>
        <v>30</v>
      </c>
      <c r="C15195" s="39" t="str">
        <f>IFERROR(__xludf.DUMMYFUNCTION("IF(ISBETWEEN(B15195,60,69), ""Old"", IF(ISBETWEEN(B15195, 20, 29), ""Young"", ""Other""))"),"Other")</f>
        <v>Other</v>
      </c>
    </row>
    <row r="15196" hidden="1">
      <c r="A15196" s="40">
        <v>33458.0</v>
      </c>
      <c r="B15196" s="39">
        <f t="shared" si="1"/>
        <v>30</v>
      </c>
      <c r="C15196" s="39" t="str">
        <f>IFERROR(__xludf.DUMMYFUNCTION("IF(ISBETWEEN(B15196,60,69), ""Old"", IF(ISBETWEEN(B15196, 20, 29), ""Young"", ""Other""))"),"Other")</f>
        <v>Other</v>
      </c>
    </row>
    <row r="15197" hidden="1">
      <c r="A15197" s="40">
        <v>33459.0</v>
      </c>
      <c r="B15197" s="39">
        <f t="shared" si="1"/>
        <v>30</v>
      </c>
      <c r="C15197" s="39" t="str">
        <f>IFERROR(__xludf.DUMMYFUNCTION("IF(ISBETWEEN(B15197,60,69), ""Old"", IF(ISBETWEEN(B15197, 20, 29), ""Young"", ""Other""))"),"Other")</f>
        <v>Other</v>
      </c>
    </row>
    <row r="15198" hidden="1">
      <c r="A15198" s="40">
        <v>33460.0</v>
      </c>
      <c r="B15198" s="39">
        <f t="shared" si="1"/>
        <v>30</v>
      </c>
      <c r="C15198" s="39" t="str">
        <f>IFERROR(__xludf.DUMMYFUNCTION("IF(ISBETWEEN(B15198,60,69), ""Old"", IF(ISBETWEEN(B15198, 20, 29), ""Young"", ""Other""))"),"Other")</f>
        <v>Other</v>
      </c>
    </row>
    <row r="15199" hidden="1">
      <c r="A15199" s="40">
        <v>33461.0</v>
      </c>
      <c r="B15199" s="39">
        <f t="shared" si="1"/>
        <v>30</v>
      </c>
      <c r="C15199" s="39" t="str">
        <f>IFERROR(__xludf.DUMMYFUNCTION("IF(ISBETWEEN(B15199,60,69), ""Old"", IF(ISBETWEEN(B15199, 20, 29), ""Young"", ""Other""))"),"Other")</f>
        <v>Other</v>
      </c>
    </row>
    <row r="15200" hidden="1">
      <c r="A15200" s="40">
        <v>33462.0</v>
      </c>
      <c r="B15200" s="39">
        <f t="shared" si="1"/>
        <v>30</v>
      </c>
      <c r="C15200" s="39" t="str">
        <f>IFERROR(__xludf.DUMMYFUNCTION("IF(ISBETWEEN(B15200,60,69), ""Old"", IF(ISBETWEEN(B15200, 20, 29), ""Young"", ""Other""))"),"Other")</f>
        <v>Other</v>
      </c>
    </row>
    <row r="15201" hidden="1">
      <c r="A15201" s="40">
        <v>33463.0</v>
      </c>
      <c r="B15201" s="39">
        <f t="shared" si="1"/>
        <v>30</v>
      </c>
      <c r="C15201" s="39" t="str">
        <f>IFERROR(__xludf.DUMMYFUNCTION("IF(ISBETWEEN(B15201,60,69), ""Old"", IF(ISBETWEEN(B15201, 20, 29), ""Young"", ""Other""))"),"Other")</f>
        <v>Other</v>
      </c>
    </row>
    <row r="15202" hidden="1">
      <c r="A15202" s="40">
        <v>33464.0</v>
      </c>
      <c r="B15202" s="39">
        <f t="shared" si="1"/>
        <v>30</v>
      </c>
      <c r="C15202" s="39" t="str">
        <f>IFERROR(__xludf.DUMMYFUNCTION("IF(ISBETWEEN(B15202,60,69), ""Old"", IF(ISBETWEEN(B15202, 20, 29), ""Young"", ""Other""))"),"Other")</f>
        <v>Other</v>
      </c>
    </row>
    <row r="15203" hidden="1">
      <c r="A15203" s="40">
        <v>33465.0</v>
      </c>
      <c r="B15203" s="39">
        <f t="shared" si="1"/>
        <v>30</v>
      </c>
      <c r="C15203" s="39" t="str">
        <f>IFERROR(__xludf.DUMMYFUNCTION("IF(ISBETWEEN(B15203,60,69), ""Old"", IF(ISBETWEEN(B15203, 20, 29), ""Young"", ""Other""))"),"Other")</f>
        <v>Other</v>
      </c>
    </row>
    <row r="15204" hidden="1">
      <c r="A15204" s="40">
        <v>33466.0</v>
      </c>
      <c r="B15204" s="39">
        <f t="shared" si="1"/>
        <v>30</v>
      </c>
      <c r="C15204" s="39" t="str">
        <f>IFERROR(__xludf.DUMMYFUNCTION("IF(ISBETWEEN(B15204,60,69), ""Old"", IF(ISBETWEEN(B15204, 20, 29), ""Young"", ""Other""))"),"Other")</f>
        <v>Other</v>
      </c>
    </row>
    <row r="15205" hidden="1">
      <c r="A15205" s="40">
        <v>33467.0</v>
      </c>
      <c r="B15205" s="39">
        <f t="shared" si="1"/>
        <v>30</v>
      </c>
      <c r="C15205" s="39" t="str">
        <f>IFERROR(__xludf.DUMMYFUNCTION("IF(ISBETWEEN(B15205,60,69), ""Old"", IF(ISBETWEEN(B15205, 20, 29), ""Young"", ""Other""))"),"Other")</f>
        <v>Other</v>
      </c>
    </row>
    <row r="15206" hidden="1">
      <c r="A15206" s="40">
        <v>33468.0</v>
      </c>
      <c r="B15206" s="39">
        <f t="shared" si="1"/>
        <v>30</v>
      </c>
      <c r="C15206" s="39" t="str">
        <f>IFERROR(__xludf.DUMMYFUNCTION("IF(ISBETWEEN(B15206,60,69), ""Old"", IF(ISBETWEEN(B15206, 20, 29), ""Young"", ""Other""))"),"Other")</f>
        <v>Other</v>
      </c>
    </row>
    <row r="15207" hidden="1">
      <c r="A15207" s="40">
        <v>33469.0</v>
      </c>
      <c r="B15207" s="39">
        <f t="shared" si="1"/>
        <v>30</v>
      </c>
      <c r="C15207" s="39" t="str">
        <f>IFERROR(__xludf.DUMMYFUNCTION("IF(ISBETWEEN(B15207,60,69), ""Old"", IF(ISBETWEEN(B15207, 20, 29), ""Young"", ""Other""))"),"Other")</f>
        <v>Other</v>
      </c>
    </row>
    <row r="15208" hidden="1">
      <c r="A15208" s="40">
        <v>33470.0</v>
      </c>
      <c r="B15208" s="39">
        <f t="shared" si="1"/>
        <v>30</v>
      </c>
      <c r="C15208" s="39" t="str">
        <f>IFERROR(__xludf.DUMMYFUNCTION("IF(ISBETWEEN(B15208,60,69), ""Old"", IF(ISBETWEEN(B15208, 20, 29), ""Young"", ""Other""))"),"Other")</f>
        <v>Other</v>
      </c>
    </row>
    <row r="15209" hidden="1">
      <c r="A15209" s="40">
        <v>33471.0</v>
      </c>
      <c r="B15209" s="39">
        <f t="shared" si="1"/>
        <v>30</v>
      </c>
      <c r="C15209" s="39" t="str">
        <f>IFERROR(__xludf.DUMMYFUNCTION("IF(ISBETWEEN(B15209,60,69), ""Old"", IF(ISBETWEEN(B15209, 20, 29), ""Young"", ""Other""))"),"Other")</f>
        <v>Other</v>
      </c>
    </row>
    <row r="15210" hidden="1">
      <c r="A15210" s="40">
        <v>33472.0</v>
      </c>
      <c r="B15210" s="39">
        <f t="shared" si="1"/>
        <v>30</v>
      </c>
      <c r="C15210" s="39" t="str">
        <f>IFERROR(__xludf.DUMMYFUNCTION("IF(ISBETWEEN(B15210,60,69), ""Old"", IF(ISBETWEEN(B15210, 20, 29), ""Young"", ""Other""))"),"Other")</f>
        <v>Other</v>
      </c>
    </row>
    <row r="15211" hidden="1">
      <c r="A15211" s="40">
        <v>33473.0</v>
      </c>
      <c r="B15211" s="39">
        <f t="shared" si="1"/>
        <v>30</v>
      </c>
      <c r="C15211" s="39" t="str">
        <f>IFERROR(__xludf.DUMMYFUNCTION("IF(ISBETWEEN(B15211,60,69), ""Old"", IF(ISBETWEEN(B15211, 20, 29), ""Young"", ""Other""))"),"Other")</f>
        <v>Other</v>
      </c>
    </row>
    <row r="15212" hidden="1">
      <c r="A15212" s="40">
        <v>33474.0</v>
      </c>
      <c r="B15212" s="39">
        <f t="shared" si="1"/>
        <v>30</v>
      </c>
      <c r="C15212" s="39" t="str">
        <f>IFERROR(__xludf.DUMMYFUNCTION("IF(ISBETWEEN(B15212,60,69), ""Old"", IF(ISBETWEEN(B15212, 20, 29), ""Young"", ""Other""))"),"Other")</f>
        <v>Other</v>
      </c>
    </row>
    <row r="15213" hidden="1">
      <c r="A15213" s="40">
        <v>33475.0</v>
      </c>
      <c r="B15213" s="39">
        <f t="shared" si="1"/>
        <v>30</v>
      </c>
      <c r="C15213" s="39" t="str">
        <f>IFERROR(__xludf.DUMMYFUNCTION("IF(ISBETWEEN(B15213,60,69), ""Old"", IF(ISBETWEEN(B15213, 20, 29), ""Young"", ""Other""))"),"Other")</f>
        <v>Other</v>
      </c>
    </row>
    <row r="15214" hidden="1">
      <c r="A15214" s="40">
        <v>33476.0</v>
      </c>
      <c r="B15214" s="39">
        <f t="shared" si="1"/>
        <v>30</v>
      </c>
      <c r="C15214" s="39" t="str">
        <f>IFERROR(__xludf.DUMMYFUNCTION("IF(ISBETWEEN(B15214,60,69), ""Old"", IF(ISBETWEEN(B15214, 20, 29), ""Young"", ""Other""))"),"Other")</f>
        <v>Other</v>
      </c>
    </row>
    <row r="15215" hidden="1">
      <c r="A15215" s="40">
        <v>33477.0</v>
      </c>
      <c r="B15215" s="39">
        <f t="shared" si="1"/>
        <v>30</v>
      </c>
      <c r="C15215" s="39" t="str">
        <f>IFERROR(__xludf.DUMMYFUNCTION("IF(ISBETWEEN(B15215,60,69), ""Old"", IF(ISBETWEEN(B15215, 20, 29), ""Young"", ""Other""))"),"Other")</f>
        <v>Other</v>
      </c>
    </row>
    <row r="15216" hidden="1">
      <c r="A15216" s="40">
        <v>33478.0</v>
      </c>
      <c r="B15216" s="39">
        <f t="shared" si="1"/>
        <v>30</v>
      </c>
      <c r="C15216" s="39" t="str">
        <f>IFERROR(__xludf.DUMMYFUNCTION("IF(ISBETWEEN(B15216,60,69), ""Old"", IF(ISBETWEEN(B15216, 20, 29), ""Young"", ""Other""))"),"Other")</f>
        <v>Other</v>
      </c>
    </row>
    <row r="15217" hidden="1">
      <c r="A15217" s="40">
        <v>33479.0</v>
      </c>
      <c r="B15217" s="39">
        <f t="shared" si="1"/>
        <v>30</v>
      </c>
      <c r="C15217" s="39" t="str">
        <f>IFERROR(__xludf.DUMMYFUNCTION("IF(ISBETWEEN(B15217,60,69), ""Old"", IF(ISBETWEEN(B15217, 20, 29), ""Young"", ""Other""))"),"Other")</f>
        <v>Other</v>
      </c>
    </row>
    <row r="15218" hidden="1">
      <c r="A15218" s="40">
        <v>33480.0</v>
      </c>
      <c r="B15218" s="39">
        <f t="shared" si="1"/>
        <v>30</v>
      </c>
      <c r="C15218" s="39" t="str">
        <f>IFERROR(__xludf.DUMMYFUNCTION("IF(ISBETWEEN(B15218,60,69), ""Old"", IF(ISBETWEEN(B15218, 20, 29), ""Young"", ""Other""))"),"Other")</f>
        <v>Other</v>
      </c>
    </row>
    <row r="15219" hidden="1">
      <c r="A15219" s="40">
        <v>33481.0</v>
      </c>
      <c r="B15219" s="39">
        <f t="shared" si="1"/>
        <v>30</v>
      </c>
      <c r="C15219" s="39" t="str">
        <f>IFERROR(__xludf.DUMMYFUNCTION("IF(ISBETWEEN(B15219,60,69), ""Old"", IF(ISBETWEEN(B15219, 20, 29), ""Young"", ""Other""))"),"Other")</f>
        <v>Other</v>
      </c>
    </row>
    <row r="15220" hidden="1">
      <c r="A15220" s="40">
        <v>33482.0</v>
      </c>
      <c r="B15220" s="39">
        <f t="shared" si="1"/>
        <v>30</v>
      </c>
      <c r="C15220" s="39" t="str">
        <f>IFERROR(__xludf.DUMMYFUNCTION("IF(ISBETWEEN(B15220,60,69), ""Old"", IF(ISBETWEEN(B15220, 20, 29), ""Young"", ""Other""))"),"Other")</f>
        <v>Other</v>
      </c>
    </row>
    <row r="15221" hidden="1">
      <c r="A15221" s="40">
        <v>33483.0</v>
      </c>
      <c r="B15221" s="39">
        <f t="shared" si="1"/>
        <v>30</v>
      </c>
      <c r="C15221" s="39" t="str">
        <f>IFERROR(__xludf.DUMMYFUNCTION("IF(ISBETWEEN(B15221,60,69), ""Old"", IF(ISBETWEEN(B15221, 20, 29), ""Young"", ""Other""))"),"Other")</f>
        <v>Other</v>
      </c>
    </row>
    <row r="15222" hidden="1">
      <c r="A15222" s="40">
        <v>33484.0</v>
      </c>
      <c r="B15222" s="39">
        <f t="shared" si="1"/>
        <v>30</v>
      </c>
      <c r="C15222" s="39" t="str">
        <f>IFERROR(__xludf.DUMMYFUNCTION("IF(ISBETWEEN(B15222,60,69), ""Old"", IF(ISBETWEEN(B15222, 20, 29), ""Young"", ""Other""))"),"Other")</f>
        <v>Other</v>
      </c>
    </row>
    <row r="15223" hidden="1">
      <c r="A15223" s="40">
        <v>33485.0</v>
      </c>
      <c r="B15223" s="39">
        <f t="shared" si="1"/>
        <v>30</v>
      </c>
      <c r="C15223" s="39" t="str">
        <f>IFERROR(__xludf.DUMMYFUNCTION("IF(ISBETWEEN(B15223,60,69), ""Old"", IF(ISBETWEEN(B15223, 20, 29), ""Young"", ""Other""))"),"Other")</f>
        <v>Other</v>
      </c>
    </row>
    <row r="15224" hidden="1">
      <c r="A15224" s="40">
        <v>33486.0</v>
      </c>
      <c r="B15224" s="39">
        <f t="shared" si="1"/>
        <v>30</v>
      </c>
      <c r="C15224" s="39" t="str">
        <f>IFERROR(__xludf.DUMMYFUNCTION("IF(ISBETWEEN(B15224,60,69), ""Old"", IF(ISBETWEEN(B15224, 20, 29), ""Young"", ""Other""))"),"Other")</f>
        <v>Other</v>
      </c>
    </row>
    <row r="15225" hidden="1">
      <c r="A15225" s="40">
        <v>33487.0</v>
      </c>
      <c r="B15225" s="39">
        <f t="shared" si="1"/>
        <v>30</v>
      </c>
      <c r="C15225" s="39" t="str">
        <f>IFERROR(__xludf.DUMMYFUNCTION("IF(ISBETWEEN(B15225,60,69), ""Old"", IF(ISBETWEEN(B15225, 20, 29), ""Young"", ""Other""))"),"Other")</f>
        <v>Other</v>
      </c>
    </row>
    <row r="15226" hidden="1">
      <c r="A15226" s="40">
        <v>33488.0</v>
      </c>
      <c r="B15226" s="39">
        <f t="shared" si="1"/>
        <v>30</v>
      </c>
      <c r="C15226" s="39" t="str">
        <f>IFERROR(__xludf.DUMMYFUNCTION("IF(ISBETWEEN(B15226,60,69), ""Old"", IF(ISBETWEEN(B15226, 20, 29), ""Young"", ""Other""))"),"Other")</f>
        <v>Other</v>
      </c>
    </row>
    <row r="15227" hidden="1">
      <c r="A15227" s="40">
        <v>33489.0</v>
      </c>
      <c r="B15227" s="39">
        <f t="shared" si="1"/>
        <v>30</v>
      </c>
      <c r="C15227" s="39" t="str">
        <f>IFERROR(__xludf.DUMMYFUNCTION("IF(ISBETWEEN(B15227,60,69), ""Old"", IF(ISBETWEEN(B15227, 20, 29), ""Young"", ""Other""))"),"Other")</f>
        <v>Other</v>
      </c>
    </row>
    <row r="15228" hidden="1">
      <c r="A15228" s="40">
        <v>33490.0</v>
      </c>
      <c r="B15228" s="39">
        <f t="shared" si="1"/>
        <v>30</v>
      </c>
      <c r="C15228" s="39" t="str">
        <f>IFERROR(__xludf.DUMMYFUNCTION("IF(ISBETWEEN(B15228,60,69), ""Old"", IF(ISBETWEEN(B15228, 20, 29), ""Young"", ""Other""))"),"Other")</f>
        <v>Other</v>
      </c>
    </row>
    <row r="15229" hidden="1">
      <c r="A15229" s="40">
        <v>33491.0</v>
      </c>
      <c r="B15229" s="39">
        <f t="shared" si="1"/>
        <v>30</v>
      </c>
      <c r="C15229" s="39" t="str">
        <f>IFERROR(__xludf.DUMMYFUNCTION("IF(ISBETWEEN(B15229,60,69), ""Old"", IF(ISBETWEEN(B15229, 20, 29), ""Young"", ""Other""))"),"Other")</f>
        <v>Other</v>
      </c>
    </row>
    <row r="15230" hidden="1">
      <c r="A15230" s="40">
        <v>33492.0</v>
      </c>
      <c r="B15230" s="39">
        <f t="shared" si="1"/>
        <v>30</v>
      </c>
      <c r="C15230" s="39" t="str">
        <f>IFERROR(__xludf.DUMMYFUNCTION("IF(ISBETWEEN(B15230,60,69), ""Old"", IF(ISBETWEEN(B15230, 20, 29), ""Young"", ""Other""))"),"Other")</f>
        <v>Other</v>
      </c>
    </row>
    <row r="15231" hidden="1">
      <c r="A15231" s="40">
        <v>33493.0</v>
      </c>
      <c r="B15231" s="39">
        <f t="shared" si="1"/>
        <v>30</v>
      </c>
      <c r="C15231" s="39" t="str">
        <f>IFERROR(__xludf.DUMMYFUNCTION("IF(ISBETWEEN(B15231,60,69), ""Old"", IF(ISBETWEEN(B15231, 20, 29), ""Young"", ""Other""))"),"Other")</f>
        <v>Other</v>
      </c>
    </row>
    <row r="15232" hidden="1">
      <c r="A15232" s="40">
        <v>33494.0</v>
      </c>
      <c r="B15232" s="39">
        <f t="shared" si="1"/>
        <v>30</v>
      </c>
      <c r="C15232" s="39" t="str">
        <f>IFERROR(__xludf.DUMMYFUNCTION("IF(ISBETWEEN(B15232,60,69), ""Old"", IF(ISBETWEEN(B15232, 20, 29), ""Young"", ""Other""))"),"Other")</f>
        <v>Other</v>
      </c>
    </row>
    <row r="15233" hidden="1">
      <c r="A15233" s="40">
        <v>33495.0</v>
      </c>
      <c r="B15233" s="39">
        <f t="shared" si="1"/>
        <v>30</v>
      </c>
      <c r="C15233" s="39" t="str">
        <f>IFERROR(__xludf.DUMMYFUNCTION("IF(ISBETWEEN(B15233,60,69), ""Old"", IF(ISBETWEEN(B15233, 20, 29), ""Young"", ""Other""))"),"Other")</f>
        <v>Other</v>
      </c>
    </row>
    <row r="15234" hidden="1">
      <c r="A15234" s="40">
        <v>33496.0</v>
      </c>
      <c r="B15234" s="39">
        <f t="shared" si="1"/>
        <v>30</v>
      </c>
      <c r="C15234" s="39" t="str">
        <f>IFERROR(__xludf.DUMMYFUNCTION("IF(ISBETWEEN(B15234,60,69), ""Old"", IF(ISBETWEEN(B15234, 20, 29), ""Young"", ""Other""))"),"Other")</f>
        <v>Other</v>
      </c>
    </row>
    <row r="15235" hidden="1">
      <c r="A15235" s="40">
        <v>33497.0</v>
      </c>
      <c r="B15235" s="39">
        <f t="shared" si="1"/>
        <v>30</v>
      </c>
      <c r="C15235" s="39" t="str">
        <f>IFERROR(__xludf.DUMMYFUNCTION("IF(ISBETWEEN(B15235,60,69), ""Old"", IF(ISBETWEEN(B15235, 20, 29), ""Young"", ""Other""))"),"Other")</f>
        <v>Other</v>
      </c>
    </row>
    <row r="15236" hidden="1">
      <c r="A15236" s="40">
        <v>33498.0</v>
      </c>
      <c r="B15236" s="39">
        <f t="shared" si="1"/>
        <v>30</v>
      </c>
      <c r="C15236" s="39" t="str">
        <f>IFERROR(__xludf.DUMMYFUNCTION("IF(ISBETWEEN(B15236,60,69), ""Old"", IF(ISBETWEEN(B15236, 20, 29), ""Young"", ""Other""))"),"Other")</f>
        <v>Other</v>
      </c>
    </row>
    <row r="15237" hidden="1">
      <c r="A15237" s="40">
        <v>33499.0</v>
      </c>
      <c r="B15237" s="39">
        <f t="shared" si="1"/>
        <v>30</v>
      </c>
      <c r="C15237" s="39" t="str">
        <f>IFERROR(__xludf.DUMMYFUNCTION("IF(ISBETWEEN(B15237,60,69), ""Old"", IF(ISBETWEEN(B15237, 20, 29), ""Young"", ""Other""))"),"Other")</f>
        <v>Other</v>
      </c>
    </row>
    <row r="15238" hidden="1">
      <c r="A15238" s="40">
        <v>33500.0</v>
      </c>
      <c r="B15238" s="39">
        <f t="shared" si="1"/>
        <v>30</v>
      </c>
      <c r="C15238" s="39" t="str">
        <f>IFERROR(__xludf.DUMMYFUNCTION("IF(ISBETWEEN(B15238,60,69), ""Old"", IF(ISBETWEEN(B15238, 20, 29), ""Young"", ""Other""))"),"Other")</f>
        <v>Other</v>
      </c>
    </row>
    <row r="15239" hidden="1">
      <c r="A15239" s="40">
        <v>33501.0</v>
      </c>
      <c r="B15239" s="39">
        <f t="shared" si="1"/>
        <v>30</v>
      </c>
      <c r="C15239" s="39" t="str">
        <f>IFERROR(__xludf.DUMMYFUNCTION("IF(ISBETWEEN(B15239,60,69), ""Old"", IF(ISBETWEEN(B15239, 20, 29), ""Young"", ""Other""))"),"Other")</f>
        <v>Other</v>
      </c>
    </row>
    <row r="15240" hidden="1">
      <c r="A15240" s="40">
        <v>33502.0</v>
      </c>
      <c r="B15240" s="39">
        <f t="shared" si="1"/>
        <v>30</v>
      </c>
      <c r="C15240" s="39" t="str">
        <f>IFERROR(__xludf.DUMMYFUNCTION("IF(ISBETWEEN(B15240,60,69), ""Old"", IF(ISBETWEEN(B15240, 20, 29), ""Young"", ""Other""))"),"Other")</f>
        <v>Other</v>
      </c>
    </row>
    <row r="15241" hidden="1">
      <c r="A15241" s="40">
        <v>33503.0</v>
      </c>
      <c r="B15241" s="39">
        <f t="shared" si="1"/>
        <v>30</v>
      </c>
      <c r="C15241" s="39" t="str">
        <f>IFERROR(__xludf.DUMMYFUNCTION("IF(ISBETWEEN(B15241,60,69), ""Old"", IF(ISBETWEEN(B15241, 20, 29), ""Young"", ""Other""))"),"Other")</f>
        <v>Other</v>
      </c>
    </row>
    <row r="15242" hidden="1">
      <c r="A15242" s="40">
        <v>33504.0</v>
      </c>
      <c r="B15242" s="39">
        <f t="shared" si="1"/>
        <v>30</v>
      </c>
      <c r="C15242" s="39" t="str">
        <f>IFERROR(__xludf.DUMMYFUNCTION("IF(ISBETWEEN(B15242,60,69), ""Old"", IF(ISBETWEEN(B15242, 20, 29), ""Young"", ""Other""))"),"Other")</f>
        <v>Other</v>
      </c>
    </row>
    <row r="15243" hidden="1">
      <c r="A15243" s="40">
        <v>33505.0</v>
      </c>
      <c r="B15243" s="39">
        <f t="shared" si="1"/>
        <v>30</v>
      </c>
      <c r="C15243" s="39" t="str">
        <f>IFERROR(__xludf.DUMMYFUNCTION("IF(ISBETWEEN(B15243,60,69), ""Old"", IF(ISBETWEEN(B15243, 20, 29), ""Young"", ""Other""))"),"Other")</f>
        <v>Other</v>
      </c>
    </row>
    <row r="15244" hidden="1">
      <c r="A15244" s="40">
        <v>33506.0</v>
      </c>
      <c r="B15244" s="39">
        <f t="shared" si="1"/>
        <v>30</v>
      </c>
      <c r="C15244" s="39" t="str">
        <f>IFERROR(__xludf.DUMMYFUNCTION("IF(ISBETWEEN(B15244,60,69), ""Old"", IF(ISBETWEEN(B15244, 20, 29), ""Young"", ""Other""))"),"Other")</f>
        <v>Other</v>
      </c>
    </row>
    <row r="15245" hidden="1">
      <c r="A15245" s="40">
        <v>33507.0</v>
      </c>
      <c r="B15245" s="39">
        <f t="shared" si="1"/>
        <v>30</v>
      </c>
      <c r="C15245" s="39" t="str">
        <f>IFERROR(__xludf.DUMMYFUNCTION("IF(ISBETWEEN(B15245,60,69), ""Old"", IF(ISBETWEEN(B15245, 20, 29), ""Young"", ""Other""))"),"Other")</f>
        <v>Other</v>
      </c>
    </row>
    <row r="15246" hidden="1">
      <c r="A15246" s="40">
        <v>33508.0</v>
      </c>
      <c r="B15246" s="39">
        <f t="shared" si="1"/>
        <v>30</v>
      </c>
      <c r="C15246" s="39" t="str">
        <f>IFERROR(__xludf.DUMMYFUNCTION("IF(ISBETWEEN(B15246,60,69), ""Old"", IF(ISBETWEEN(B15246, 20, 29), ""Young"", ""Other""))"),"Other")</f>
        <v>Other</v>
      </c>
    </row>
    <row r="15247" hidden="1">
      <c r="A15247" s="40">
        <v>33509.0</v>
      </c>
      <c r="B15247" s="39">
        <f t="shared" si="1"/>
        <v>30</v>
      </c>
      <c r="C15247" s="39" t="str">
        <f>IFERROR(__xludf.DUMMYFUNCTION("IF(ISBETWEEN(B15247,60,69), ""Old"", IF(ISBETWEEN(B15247, 20, 29), ""Young"", ""Other""))"),"Other")</f>
        <v>Other</v>
      </c>
    </row>
    <row r="15248" hidden="1">
      <c r="A15248" s="40">
        <v>33510.0</v>
      </c>
      <c r="B15248" s="39">
        <f t="shared" si="1"/>
        <v>30</v>
      </c>
      <c r="C15248" s="39" t="str">
        <f>IFERROR(__xludf.DUMMYFUNCTION("IF(ISBETWEEN(B15248,60,69), ""Old"", IF(ISBETWEEN(B15248, 20, 29), ""Young"", ""Other""))"),"Other")</f>
        <v>Other</v>
      </c>
    </row>
    <row r="15249" hidden="1">
      <c r="A15249" s="40">
        <v>33511.0</v>
      </c>
      <c r="B15249" s="39">
        <f t="shared" si="1"/>
        <v>30</v>
      </c>
      <c r="C15249" s="39" t="str">
        <f>IFERROR(__xludf.DUMMYFUNCTION("IF(ISBETWEEN(B15249,60,69), ""Old"", IF(ISBETWEEN(B15249, 20, 29), ""Young"", ""Other""))"),"Other")</f>
        <v>Other</v>
      </c>
    </row>
    <row r="15250" hidden="1">
      <c r="A15250" s="40">
        <v>33512.0</v>
      </c>
      <c r="B15250" s="39">
        <f t="shared" si="1"/>
        <v>30</v>
      </c>
      <c r="C15250" s="39" t="str">
        <f>IFERROR(__xludf.DUMMYFUNCTION("IF(ISBETWEEN(B15250,60,69), ""Old"", IF(ISBETWEEN(B15250, 20, 29), ""Young"", ""Other""))"),"Other")</f>
        <v>Other</v>
      </c>
    </row>
    <row r="15251" hidden="1">
      <c r="A15251" s="40">
        <v>33513.0</v>
      </c>
      <c r="B15251" s="39">
        <f t="shared" si="1"/>
        <v>30</v>
      </c>
      <c r="C15251" s="39" t="str">
        <f>IFERROR(__xludf.DUMMYFUNCTION("IF(ISBETWEEN(B15251,60,69), ""Old"", IF(ISBETWEEN(B15251, 20, 29), ""Young"", ""Other""))"),"Other")</f>
        <v>Other</v>
      </c>
    </row>
    <row r="15252" hidden="1">
      <c r="A15252" s="40">
        <v>33514.0</v>
      </c>
      <c r="B15252" s="39">
        <f t="shared" si="1"/>
        <v>30</v>
      </c>
      <c r="C15252" s="39" t="str">
        <f>IFERROR(__xludf.DUMMYFUNCTION("IF(ISBETWEEN(B15252,60,69), ""Old"", IF(ISBETWEEN(B15252, 20, 29), ""Young"", ""Other""))"),"Other")</f>
        <v>Other</v>
      </c>
    </row>
    <row r="15253" hidden="1">
      <c r="A15253" s="40">
        <v>33515.0</v>
      </c>
      <c r="B15253" s="39">
        <f t="shared" si="1"/>
        <v>30</v>
      </c>
      <c r="C15253" s="39" t="str">
        <f>IFERROR(__xludf.DUMMYFUNCTION("IF(ISBETWEEN(B15253,60,69), ""Old"", IF(ISBETWEEN(B15253, 20, 29), ""Young"", ""Other""))"),"Other")</f>
        <v>Other</v>
      </c>
    </row>
    <row r="15254" hidden="1">
      <c r="A15254" s="40">
        <v>33516.0</v>
      </c>
      <c r="B15254" s="39">
        <f t="shared" si="1"/>
        <v>30</v>
      </c>
      <c r="C15254" s="39" t="str">
        <f>IFERROR(__xludf.DUMMYFUNCTION("IF(ISBETWEEN(B15254,60,69), ""Old"", IF(ISBETWEEN(B15254, 20, 29), ""Young"", ""Other""))"),"Other")</f>
        <v>Other</v>
      </c>
    </row>
    <row r="15255" hidden="1">
      <c r="A15255" s="40">
        <v>33517.0</v>
      </c>
      <c r="B15255" s="39">
        <f t="shared" si="1"/>
        <v>30</v>
      </c>
      <c r="C15255" s="39" t="str">
        <f>IFERROR(__xludf.DUMMYFUNCTION("IF(ISBETWEEN(B15255,60,69), ""Old"", IF(ISBETWEEN(B15255, 20, 29), ""Young"", ""Other""))"),"Other")</f>
        <v>Other</v>
      </c>
    </row>
    <row r="15256" hidden="1">
      <c r="A15256" s="40">
        <v>33518.0</v>
      </c>
      <c r="B15256" s="39">
        <f t="shared" si="1"/>
        <v>30</v>
      </c>
      <c r="C15256" s="39" t="str">
        <f>IFERROR(__xludf.DUMMYFUNCTION("IF(ISBETWEEN(B15256,60,69), ""Old"", IF(ISBETWEEN(B15256, 20, 29), ""Young"", ""Other""))"),"Other")</f>
        <v>Other</v>
      </c>
    </row>
    <row r="15257" hidden="1">
      <c r="A15257" s="40">
        <v>33519.0</v>
      </c>
      <c r="B15257" s="39">
        <f t="shared" si="1"/>
        <v>30</v>
      </c>
      <c r="C15257" s="39" t="str">
        <f>IFERROR(__xludf.DUMMYFUNCTION("IF(ISBETWEEN(B15257,60,69), ""Old"", IF(ISBETWEEN(B15257, 20, 29), ""Young"", ""Other""))"),"Other")</f>
        <v>Other</v>
      </c>
    </row>
    <row r="15258" hidden="1">
      <c r="A15258" s="40">
        <v>33520.0</v>
      </c>
      <c r="B15258" s="39">
        <f t="shared" si="1"/>
        <v>30</v>
      </c>
      <c r="C15258" s="39" t="str">
        <f>IFERROR(__xludf.DUMMYFUNCTION("IF(ISBETWEEN(B15258,60,69), ""Old"", IF(ISBETWEEN(B15258, 20, 29), ""Young"", ""Other""))"),"Other")</f>
        <v>Other</v>
      </c>
    </row>
    <row r="15259" hidden="1">
      <c r="A15259" s="40">
        <v>33521.0</v>
      </c>
      <c r="B15259" s="39">
        <f t="shared" si="1"/>
        <v>30</v>
      </c>
      <c r="C15259" s="39" t="str">
        <f>IFERROR(__xludf.DUMMYFUNCTION("IF(ISBETWEEN(B15259,60,69), ""Old"", IF(ISBETWEEN(B15259, 20, 29), ""Young"", ""Other""))"),"Other")</f>
        <v>Other</v>
      </c>
    </row>
    <row r="15260" hidden="1">
      <c r="A15260" s="40">
        <v>33522.0</v>
      </c>
      <c r="B15260" s="39">
        <f t="shared" si="1"/>
        <v>30</v>
      </c>
      <c r="C15260" s="39" t="str">
        <f>IFERROR(__xludf.DUMMYFUNCTION("IF(ISBETWEEN(B15260,60,69), ""Old"", IF(ISBETWEEN(B15260, 20, 29), ""Young"", ""Other""))"),"Other")</f>
        <v>Other</v>
      </c>
    </row>
    <row r="15261" hidden="1">
      <c r="A15261" s="40">
        <v>33523.0</v>
      </c>
      <c r="B15261" s="39">
        <f t="shared" si="1"/>
        <v>30</v>
      </c>
      <c r="C15261" s="39" t="str">
        <f>IFERROR(__xludf.DUMMYFUNCTION("IF(ISBETWEEN(B15261,60,69), ""Old"", IF(ISBETWEEN(B15261, 20, 29), ""Young"", ""Other""))"),"Other")</f>
        <v>Other</v>
      </c>
    </row>
    <row r="15262" hidden="1">
      <c r="A15262" s="40">
        <v>33524.0</v>
      </c>
      <c r="B15262" s="39">
        <f t="shared" si="1"/>
        <v>30</v>
      </c>
      <c r="C15262" s="39" t="str">
        <f>IFERROR(__xludf.DUMMYFUNCTION("IF(ISBETWEEN(B15262,60,69), ""Old"", IF(ISBETWEEN(B15262, 20, 29), ""Young"", ""Other""))"),"Other")</f>
        <v>Other</v>
      </c>
    </row>
    <row r="15263" hidden="1">
      <c r="A15263" s="40">
        <v>33525.0</v>
      </c>
      <c r="B15263" s="39">
        <f t="shared" si="1"/>
        <v>30</v>
      </c>
      <c r="C15263" s="39" t="str">
        <f>IFERROR(__xludf.DUMMYFUNCTION("IF(ISBETWEEN(B15263,60,69), ""Old"", IF(ISBETWEEN(B15263, 20, 29), ""Young"", ""Other""))"),"Other")</f>
        <v>Other</v>
      </c>
    </row>
    <row r="15264" hidden="1">
      <c r="A15264" s="40">
        <v>33526.0</v>
      </c>
      <c r="B15264" s="39">
        <f t="shared" si="1"/>
        <v>30</v>
      </c>
      <c r="C15264" s="39" t="str">
        <f>IFERROR(__xludf.DUMMYFUNCTION("IF(ISBETWEEN(B15264,60,69), ""Old"", IF(ISBETWEEN(B15264, 20, 29), ""Young"", ""Other""))"),"Other")</f>
        <v>Other</v>
      </c>
    </row>
    <row r="15265" hidden="1">
      <c r="A15265" s="40">
        <v>33527.0</v>
      </c>
      <c r="B15265" s="39">
        <f t="shared" si="1"/>
        <v>30</v>
      </c>
      <c r="C15265" s="39" t="str">
        <f>IFERROR(__xludf.DUMMYFUNCTION("IF(ISBETWEEN(B15265,60,69), ""Old"", IF(ISBETWEEN(B15265, 20, 29), ""Young"", ""Other""))"),"Other")</f>
        <v>Other</v>
      </c>
    </row>
    <row r="15266" hidden="1">
      <c r="A15266" s="40">
        <v>33528.0</v>
      </c>
      <c r="B15266" s="39">
        <f t="shared" si="1"/>
        <v>30</v>
      </c>
      <c r="C15266" s="39" t="str">
        <f>IFERROR(__xludf.DUMMYFUNCTION("IF(ISBETWEEN(B15266,60,69), ""Old"", IF(ISBETWEEN(B15266, 20, 29), ""Young"", ""Other""))"),"Other")</f>
        <v>Other</v>
      </c>
    </row>
    <row r="15267" hidden="1">
      <c r="A15267" s="40">
        <v>33529.0</v>
      </c>
      <c r="B15267" s="39">
        <f t="shared" si="1"/>
        <v>30</v>
      </c>
      <c r="C15267" s="39" t="str">
        <f>IFERROR(__xludf.DUMMYFUNCTION("IF(ISBETWEEN(B15267,60,69), ""Old"", IF(ISBETWEEN(B15267, 20, 29), ""Young"", ""Other""))"),"Other")</f>
        <v>Other</v>
      </c>
    </row>
    <row r="15268" hidden="1">
      <c r="A15268" s="40">
        <v>33530.0</v>
      </c>
      <c r="B15268" s="39">
        <f t="shared" si="1"/>
        <v>30</v>
      </c>
      <c r="C15268" s="39" t="str">
        <f>IFERROR(__xludf.DUMMYFUNCTION("IF(ISBETWEEN(B15268,60,69), ""Old"", IF(ISBETWEEN(B15268, 20, 29), ""Young"", ""Other""))"),"Other")</f>
        <v>Other</v>
      </c>
    </row>
    <row r="15269" hidden="1">
      <c r="A15269" s="40">
        <v>33531.0</v>
      </c>
      <c r="B15269" s="39">
        <f t="shared" si="1"/>
        <v>30</v>
      </c>
      <c r="C15269" s="39" t="str">
        <f>IFERROR(__xludf.DUMMYFUNCTION("IF(ISBETWEEN(B15269,60,69), ""Old"", IF(ISBETWEEN(B15269, 20, 29), ""Young"", ""Other""))"),"Other")</f>
        <v>Other</v>
      </c>
    </row>
    <row r="15270" hidden="1">
      <c r="A15270" s="40">
        <v>33532.0</v>
      </c>
      <c r="B15270" s="39">
        <f t="shared" si="1"/>
        <v>30</v>
      </c>
      <c r="C15270" s="39" t="str">
        <f>IFERROR(__xludf.DUMMYFUNCTION("IF(ISBETWEEN(B15270,60,69), ""Old"", IF(ISBETWEEN(B15270, 20, 29), ""Young"", ""Other""))"),"Other")</f>
        <v>Other</v>
      </c>
    </row>
    <row r="15271" hidden="1">
      <c r="A15271" s="40">
        <v>33533.0</v>
      </c>
      <c r="B15271" s="39">
        <f t="shared" si="1"/>
        <v>30</v>
      </c>
      <c r="C15271" s="39" t="str">
        <f>IFERROR(__xludf.DUMMYFUNCTION("IF(ISBETWEEN(B15271,60,69), ""Old"", IF(ISBETWEEN(B15271, 20, 29), ""Young"", ""Other""))"),"Other")</f>
        <v>Other</v>
      </c>
    </row>
    <row r="15272" hidden="1">
      <c r="A15272" s="40">
        <v>33534.0</v>
      </c>
      <c r="B15272" s="39">
        <f t="shared" si="1"/>
        <v>30</v>
      </c>
      <c r="C15272" s="39" t="str">
        <f>IFERROR(__xludf.DUMMYFUNCTION("IF(ISBETWEEN(B15272,60,69), ""Old"", IF(ISBETWEEN(B15272, 20, 29), ""Young"", ""Other""))"),"Other")</f>
        <v>Other</v>
      </c>
    </row>
    <row r="15273" hidden="1">
      <c r="A15273" s="40">
        <v>33535.0</v>
      </c>
      <c r="B15273" s="39">
        <f t="shared" si="1"/>
        <v>30</v>
      </c>
      <c r="C15273" s="39" t="str">
        <f>IFERROR(__xludf.DUMMYFUNCTION("IF(ISBETWEEN(B15273,60,69), ""Old"", IF(ISBETWEEN(B15273, 20, 29), ""Young"", ""Other""))"),"Other")</f>
        <v>Other</v>
      </c>
    </row>
    <row r="15274" hidden="1">
      <c r="A15274" s="40">
        <v>33536.0</v>
      </c>
      <c r="B15274" s="39">
        <f t="shared" si="1"/>
        <v>30</v>
      </c>
      <c r="C15274" s="39" t="str">
        <f>IFERROR(__xludf.DUMMYFUNCTION("IF(ISBETWEEN(B15274,60,69), ""Old"", IF(ISBETWEEN(B15274, 20, 29), ""Young"", ""Other""))"),"Other")</f>
        <v>Other</v>
      </c>
    </row>
    <row r="15275" hidden="1">
      <c r="A15275" s="40">
        <v>33537.0</v>
      </c>
      <c r="B15275" s="39">
        <f t="shared" si="1"/>
        <v>30</v>
      </c>
      <c r="C15275" s="39" t="str">
        <f>IFERROR(__xludf.DUMMYFUNCTION("IF(ISBETWEEN(B15275,60,69), ""Old"", IF(ISBETWEEN(B15275, 20, 29), ""Young"", ""Other""))"),"Other")</f>
        <v>Other</v>
      </c>
    </row>
    <row r="15276" hidden="1">
      <c r="A15276" s="40">
        <v>33538.0</v>
      </c>
      <c r="B15276" s="39">
        <f t="shared" si="1"/>
        <v>30</v>
      </c>
      <c r="C15276" s="39" t="str">
        <f>IFERROR(__xludf.DUMMYFUNCTION("IF(ISBETWEEN(B15276,60,69), ""Old"", IF(ISBETWEEN(B15276, 20, 29), ""Young"", ""Other""))"),"Other")</f>
        <v>Other</v>
      </c>
    </row>
    <row r="15277" hidden="1">
      <c r="A15277" s="40">
        <v>33539.0</v>
      </c>
      <c r="B15277" s="39">
        <f t="shared" si="1"/>
        <v>30</v>
      </c>
      <c r="C15277" s="39" t="str">
        <f>IFERROR(__xludf.DUMMYFUNCTION("IF(ISBETWEEN(B15277,60,69), ""Old"", IF(ISBETWEEN(B15277, 20, 29), ""Young"", ""Other""))"),"Other")</f>
        <v>Other</v>
      </c>
    </row>
    <row r="15278" hidden="1">
      <c r="A15278" s="40">
        <v>33540.0</v>
      </c>
      <c r="B15278" s="39">
        <f t="shared" si="1"/>
        <v>30</v>
      </c>
      <c r="C15278" s="39" t="str">
        <f>IFERROR(__xludf.DUMMYFUNCTION("IF(ISBETWEEN(B15278,60,69), ""Old"", IF(ISBETWEEN(B15278, 20, 29), ""Young"", ""Other""))"),"Other")</f>
        <v>Other</v>
      </c>
    </row>
    <row r="15279" hidden="1">
      <c r="A15279" s="40">
        <v>33541.0</v>
      </c>
      <c r="B15279" s="39">
        <f t="shared" si="1"/>
        <v>30</v>
      </c>
      <c r="C15279" s="39" t="str">
        <f>IFERROR(__xludf.DUMMYFUNCTION("IF(ISBETWEEN(B15279,60,69), ""Old"", IF(ISBETWEEN(B15279, 20, 29), ""Young"", ""Other""))"),"Other")</f>
        <v>Other</v>
      </c>
    </row>
    <row r="15280" hidden="1">
      <c r="A15280" s="40">
        <v>33542.0</v>
      </c>
      <c r="B15280" s="39">
        <f t="shared" si="1"/>
        <v>30</v>
      </c>
      <c r="C15280" s="39" t="str">
        <f>IFERROR(__xludf.DUMMYFUNCTION("IF(ISBETWEEN(B15280,60,69), ""Old"", IF(ISBETWEEN(B15280, 20, 29), ""Young"", ""Other""))"),"Other")</f>
        <v>Other</v>
      </c>
    </row>
    <row r="15281" hidden="1">
      <c r="A15281" s="40">
        <v>33543.0</v>
      </c>
      <c r="B15281" s="39">
        <f t="shared" si="1"/>
        <v>30</v>
      </c>
      <c r="C15281" s="39" t="str">
        <f>IFERROR(__xludf.DUMMYFUNCTION("IF(ISBETWEEN(B15281,60,69), ""Old"", IF(ISBETWEEN(B15281, 20, 29), ""Young"", ""Other""))"),"Other")</f>
        <v>Other</v>
      </c>
    </row>
    <row r="15282" hidden="1">
      <c r="A15282" s="40">
        <v>33544.0</v>
      </c>
      <c r="B15282" s="39">
        <f t="shared" si="1"/>
        <v>30</v>
      </c>
      <c r="C15282" s="39" t="str">
        <f>IFERROR(__xludf.DUMMYFUNCTION("IF(ISBETWEEN(B15282,60,69), ""Old"", IF(ISBETWEEN(B15282, 20, 29), ""Young"", ""Other""))"),"Other")</f>
        <v>Other</v>
      </c>
    </row>
    <row r="15283" hidden="1">
      <c r="A15283" s="40">
        <v>33545.0</v>
      </c>
      <c r="B15283" s="39">
        <f t="shared" si="1"/>
        <v>30</v>
      </c>
      <c r="C15283" s="39" t="str">
        <f>IFERROR(__xludf.DUMMYFUNCTION("IF(ISBETWEEN(B15283,60,69), ""Old"", IF(ISBETWEEN(B15283, 20, 29), ""Young"", ""Other""))"),"Other")</f>
        <v>Other</v>
      </c>
    </row>
    <row r="15284" hidden="1">
      <c r="A15284" s="40">
        <v>33546.0</v>
      </c>
      <c r="B15284" s="39">
        <f t="shared" si="1"/>
        <v>30</v>
      </c>
      <c r="C15284" s="39" t="str">
        <f>IFERROR(__xludf.DUMMYFUNCTION("IF(ISBETWEEN(B15284,60,69), ""Old"", IF(ISBETWEEN(B15284, 20, 29), ""Young"", ""Other""))"),"Other")</f>
        <v>Other</v>
      </c>
    </row>
    <row r="15285" hidden="1">
      <c r="A15285" s="40">
        <v>33547.0</v>
      </c>
      <c r="B15285" s="39">
        <f t="shared" si="1"/>
        <v>30</v>
      </c>
      <c r="C15285" s="39" t="str">
        <f>IFERROR(__xludf.DUMMYFUNCTION("IF(ISBETWEEN(B15285,60,69), ""Old"", IF(ISBETWEEN(B15285, 20, 29), ""Young"", ""Other""))"),"Other")</f>
        <v>Other</v>
      </c>
    </row>
    <row r="15286" hidden="1">
      <c r="A15286" s="40">
        <v>33548.0</v>
      </c>
      <c r="B15286" s="39">
        <f t="shared" si="1"/>
        <v>30</v>
      </c>
      <c r="C15286" s="39" t="str">
        <f>IFERROR(__xludf.DUMMYFUNCTION("IF(ISBETWEEN(B15286,60,69), ""Old"", IF(ISBETWEEN(B15286, 20, 29), ""Young"", ""Other""))"),"Other")</f>
        <v>Other</v>
      </c>
    </row>
    <row r="15287" hidden="1">
      <c r="A15287" s="40">
        <v>33549.0</v>
      </c>
      <c r="B15287" s="39">
        <f t="shared" si="1"/>
        <v>30</v>
      </c>
      <c r="C15287" s="39" t="str">
        <f>IFERROR(__xludf.DUMMYFUNCTION("IF(ISBETWEEN(B15287,60,69), ""Old"", IF(ISBETWEEN(B15287, 20, 29), ""Young"", ""Other""))"),"Other")</f>
        <v>Other</v>
      </c>
    </row>
    <row r="15288" hidden="1">
      <c r="A15288" s="40">
        <v>33550.0</v>
      </c>
      <c r="B15288" s="39">
        <f t="shared" si="1"/>
        <v>30</v>
      </c>
      <c r="C15288" s="39" t="str">
        <f>IFERROR(__xludf.DUMMYFUNCTION("IF(ISBETWEEN(B15288,60,69), ""Old"", IF(ISBETWEEN(B15288, 20, 29), ""Young"", ""Other""))"),"Other")</f>
        <v>Other</v>
      </c>
    </row>
    <row r="15289" hidden="1">
      <c r="A15289" s="40">
        <v>33551.0</v>
      </c>
      <c r="B15289" s="39">
        <f t="shared" si="1"/>
        <v>30</v>
      </c>
      <c r="C15289" s="39" t="str">
        <f>IFERROR(__xludf.DUMMYFUNCTION("IF(ISBETWEEN(B15289,60,69), ""Old"", IF(ISBETWEEN(B15289, 20, 29), ""Young"", ""Other""))"),"Other")</f>
        <v>Other</v>
      </c>
    </row>
    <row r="15290" hidden="1">
      <c r="A15290" s="40">
        <v>33552.0</v>
      </c>
      <c r="B15290" s="39">
        <f t="shared" si="1"/>
        <v>30</v>
      </c>
      <c r="C15290" s="39" t="str">
        <f>IFERROR(__xludf.DUMMYFUNCTION("IF(ISBETWEEN(B15290,60,69), ""Old"", IF(ISBETWEEN(B15290, 20, 29), ""Young"", ""Other""))"),"Other")</f>
        <v>Other</v>
      </c>
    </row>
    <row r="15291" hidden="1">
      <c r="A15291" s="40">
        <v>33553.0</v>
      </c>
      <c r="B15291" s="39">
        <f t="shared" si="1"/>
        <v>30</v>
      </c>
      <c r="C15291" s="39" t="str">
        <f>IFERROR(__xludf.DUMMYFUNCTION("IF(ISBETWEEN(B15291,60,69), ""Old"", IF(ISBETWEEN(B15291, 20, 29), ""Young"", ""Other""))"),"Other")</f>
        <v>Other</v>
      </c>
    </row>
    <row r="15292" hidden="1">
      <c r="A15292" s="40">
        <v>33554.0</v>
      </c>
      <c r="B15292" s="39">
        <f t="shared" si="1"/>
        <v>30</v>
      </c>
      <c r="C15292" s="39" t="str">
        <f>IFERROR(__xludf.DUMMYFUNCTION("IF(ISBETWEEN(B15292,60,69), ""Old"", IF(ISBETWEEN(B15292, 20, 29), ""Young"", ""Other""))"),"Other")</f>
        <v>Other</v>
      </c>
    </row>
    <row r="15293" hidden="1">
      <c r="A15293" s="40">
        <v>33555.0</v>
      </c>
      <c r="B15293" s="39">
        <f t="shared" si="1"/>
        <v>30</v>
      </c>
      <c r="C15293" s="39" t="str">
        <f>IFERROR(__xludf.DUMMYFUNCTION("IF(ISBETWEEN(B15293,60,69), ""Old"", IF(ISBETWEEN(B15293, 20, 29), ""Young"", ""Other""))"),"Other")</f>
        <v>Other</v>
      </c>
    </row>
    <row r="15294" hidden="1">
      <c r="A15294" s="40">
        <v>33556.0</v>
      </c>
      <c r="B15294" s="39">
        <f t="shared" si="1"/>
        <v>30</v>
      </c>
      <c r="C15294" s="39" t="str">
        <f>IFERROR(__xludf.DUMMYFUNCTION("IF(ISBETWEEN(B15294,60,69), ""Old"", IF(ISBETWEEN(B15294, 20, 29), ""Young"", ""Other""))"),"Other")</f>
        <v>Other</v>
      </c>
    </row>
    <row r="15295" hidden="1">
      <c r="A15295" s="40">
        <v>33557.0</v>
      </c>
      <c r="B15295" s="39">
        <f t="shared" si="1"/>
        <v>30</v>
      </c>
      <c r="C15295" s="39" t="str">
        <f>IFERROR(__xludf.DUMMYFUNCTION("IF(ISBETWEEN(B15295,60,69), ""Old"", IF(ISBETWEEN(B15295, 20, 29), ""Young"", ""Other""))"),"Other")</f>
        <v>Other</v>
      </c>
    </row>
    <row r="15296" hidden="1">
      <c r="A15296" s="40">
        <v>33558.0</v>
      </c>
      <c r="B15296" s="39">
        <f t="shared" si="1"/>
        <v>30</v>
      </c>
      <c r="C15296" s="39" t="str">
        <f>IFERROR(__xludf.DUMMYFUNCTION("IF(ISBETWEEN(B15296,60,69), ""Old"", IF(ISBETWEEN(B15296, 20, 29), ""Young"", ""Other""))"),"Other")</f>
        <v>Other</v>
      </c>
    </row>
    <row r="15297" hidden="1">
      <c r="A15297" s="40">
        <v>33559.0</v>
      </c>
      <c r="B15297" s="39">
        <f t="shared" si="1"/>
        <v>30</v>
      </c>
      <c r="C15297" s="39" t="str">
        <f>IFERROR(__xludf.DUMMYFUNCTION("IF(ISBETWEEN(B15297,60,69), ""Old"", IF(ISBETWEEN(B15297, 20, 29), ""Young"", ""Other""))"),"Other")</f>
        <v>Other</v>
      </c>
    </row>
    <row r="15298" hidden="1">
      <c r="A15298" s="40">
        <v>33560.0</v>
      </c>
      <c r="B15298" s="39">
        <f t="shared" si="1"/>
        <v>30</v>
      </c>
      <c r="C15298" s="39" t="str">
        <f>IFERROR(__xludf.DUMMYFUNCTION("IF(ISBETWEEN(B15298,60,69), ""Old"", IF(ISBETWEEN(B15298, 20, 29), ""Young"", ""Other""))"),"Other")</f>
        <v>Other</v>
      </c>
    </row>
    <row r="15299" hidden="1">
      <c r="A15299" s="40">
        <v>33561.0</v>
      </c>
      <c r="B15299" s="39">
        <f t="shared" si="1"/>
        <v>30</v>
      </c>
      <c r="C15299" s="39" t="str">
        <f>IFERROR(__xludf.DUMMYFUNCTION("IF(ISBETWEEN(B15299,60,69), ""Old"", IF(ISBETWEEN(B15299, 20, 29), ""Young"", ""Other""))"),"Other")</f>
        <v>Other</v>
      </c>
    </row>
    <row r="15300" hidden="1">
      <c r="A15300" s="40">
        <v>33562.0</v>
      </c>
      <c r="B15300" s="39">
        <f t="shared" si="1"/>
        <v>30</v>
      </c>
      <c r="C15300" s="39" t="str">
        <f>IFERROR(__xludf.DUMMYFUNCTION("IF(ISBETWEEN(B15300,60,69), ""Old"", IF(ISBETWEEN(B15300, 20, 29), ""Young"", ""Other""))"),"Other")</f>
        <v>Other</v>
      </c>
    </row>
    <row r="15301" hidden="1">
      <c r="A15301" s="40">
        <v>33563.0</v>
      </c>
      <c r="B15301" s="39">
        <f t="shared" si="1"/>
        <v>30</v>
      </c>
      <c r="C15301" s="39" t="str">
        <f>IFERROR(__xludf.DUMMYFUNCTION("IF(ISBETWEEN(B15301,60,69), ""Old"", IF(ISBETWEEN(B15301, 20, 29), ""Young"", ""Other""))"),"Other")</f>
        <v>Other</v>
      </c>
    </row>
    <row r="15302" hidden="1">
      <c r="A15302" s="40">
        <v>33564.0</v>
      </c>
      <c r="B15302" s="39">
        <f t="shared" si="1"/>
        <v>30</v>
      </c>
      <c r="C15302" s="39" t="str">
        <f>IFERROR(__xludf.DUMMYFUNCTION("IF(ISBETWEEN(B15302,60,69), ""Old"", IF(ISBETWEEN(B15302, 20, 29), ""Young"", ""Other""))"),"Other")</f>
        <v>Other</v>
      </c>
    </row>
    <row r="15303" hidden="1">
      <c r="A15303" s="40">
        <v>33565.0</v>
      </c>
      <c r="B15303" s="39">
        <f t="shared" si="1"/>
        <v>30</v>
      </c>
      <c r="C15303" s="39" t="str">
        <f>IFERROR(__xludf.DUMMYFUNCTION("IF(ISBETWEEN(B15303,60,69), ""Old"", IF(ISBETWEEN(B15303, 20, 29), ""Young"", ""Other""))"),"Other")</f>
        <v>Other</v>
      </c>
    </row>
    <row r="15304" hidden="1">
      <c r="A15304" s="40">
        <v>33566.0</v>
      </c>
      <c r="B15304" s="39">
        <f t="shared" si="1"/>
        <v>30</v>
      </c>
      <c r="C15304" s="39" t="str">
        <f>IFERROR(__xludf.DUMMYFUNCTION("IF(ISBETWEEN(B15304,60,69), ""Old"", IF(ISBETWEEN(B15304, 20, 29), ""Young"", ""Other""))"),"Other")</f>
        <v>Other</v>
      </c>
    </row>
    <row r="15305" hidden="1">
      <c r="A15305" s="40">
        <v>33567.0</v>
      </c>
      <c r="B15305" s="39">
        <f t="shared" si="1"/>
        <v>30</v>
      </c>
      <c r="C15305" s="39" t="str">
        <f>IFERROR(__xludf.DUMMYFUNCTION("IF(ISBETWEEN(B15305,60,69), ""Old"", IF(ISBETWEEN(B15305, 20, 29), ""Young"", ""Other""))"),"Other")</f>
        <v>Other</v>
      </c>
    </row>
    <row r="15306" hidden="1">
      <c r="A15306" s="40">
        <v>33568.0</v>
      </c>
      <c r="B15306" s="39">
        <f t="shared" si="1"/>
        <v>30</v>
      </c>
      <c r="C15306" s="39" t="str">
        <f>IFERROR(__xludf.DUMMYFUNCTION("IF(ISBETWEEN(B15306,60,69), ""Old"", IF(ISBETWEEN(B15306, 20, 29), ""Young"", ""Other""))"),"Other")</f>
        <v>Other</v>
      </c>
    </row>
    <row r="15307" hidden="1">
      <c r="A15307" s="40">
        <v>33569.0</v>
      </c>
      <c r="B15307" s="39">
        <f t="shared" si="1"/>
        <v>30</v>
      </c>
      <c r="C15307" s="39" t="str">
        <f>IFERROR(__xludf.DUMMYFUNCTION("IF(ISBETWEEN(B15307,60,69), ""Old"", IF(ISBETWEEN(B15307, 20, 29), ""Young"", ""Other""))"),"Other")</f>
        <v>Other</v>
      </c>
    </row>
    <row r="15308" hidden="1">
      <c r="A15308" s="40">
        <v>33570.0</v>
      </c>
      <c r="B15308" s="39">
        <f t="shared" si="1"/>
        <v>30</v>
      </c>
      <c r="C15308" s="39" t="str">
        <f>IFERROR(__xludf.DUMMYFUNCTION("IF(ISBETWEEN(B15308,60,69), ""Old"", IF(ISBETWEEN(B15308, 20, 29), ""Young"", ""Other""))"),"Other")</f>
        <v>Other</v>
      </c>
    </row>
    <row r="15309" hidden="1">
      <c r="A15309" s="40">
        <v>33571.0</v>
      </c>
      <c r="B15309" s="39">
        <f t="shared" si="1"/>
        <v>30</v>
      </c>
      <c r="C15309" s="39" t="str">
        <f>IFERROR(__xludf.DUMMYFUNCTION("IF(ISBETWEEN(B15309,60,69), ""Old"", IF(ISBETWEEN(B15309, 20, 29), ""Young"", ""Other""))"),"Other")</f>
        <v>Other</v>
      </c>
    </row>
    <row r="15310" hidden="1">
      <c r="A15310" s="40">
        <v>33572.0</v>
      </c>
      <c r="B15310" s="39">
        <f t="shared" si="1"/>
        <v>30</v>
      </c>
      <c r="C15310" s="39" t="str">
        <f>IFERROR(__xludf.DUMMYFUNCTION("IF(ISBETWEEN(B15310,60,69), ""Old"", IF(ISBETWEEN(B15310, 20, 29), ""Young"", ""Other""))"),"Other")</f>
        <v>Other</v>
      </c>
    </row>
    <row r="15311" hidden="1">
      <c r="A15311" s="40">
        <v>33573.0</v>
      </c>
      <c r="B15311" s="39">
        <f t="shared" si="1"/>
        <v>30</v>
      </c>
      <c r="C15311" s="39" t="str">
        <f>IFERROR(__xludf.DUMMYFUNCTION("IF(ISBETWEEN(B15311,60,69), ""Old"", IF(ISBETWEEN(B15311, 20, 29), ""Young"", ""Other""))"),"Other")</f>
        <v>Other</v>
      </c>
    </row>
    <row r="15312" hidden="1">
      <c r="A15312" s="40">
        <v>33574.0</v>
      </c>
      <c r="B15312" s="39">
        <f t="shared" si="1"/>
        <v>30</v>
      </c>
      <c r="C15312" s="39" t="str">
        <f>IFERROR(__xludf.DUMMYFUNCTION("IF(ISBETWEEN(B15312,60,69), ""Old"", IF(ISBETWEEN(B15312, 20, 29), ""Young"", ""Other""))"),"Other")</f>
        <v>Other</v>
      </c>
    </row>
    <row r="15313" hidden="1">
      <c r="A15313" s="40">
        <v>33575.0</v>
      </c>
      <c r="B15313" s="39">
        <f t="shared" si="1"/>
        <v>30</v>
      </c>
      <c r="C15313" s="39" t="str">
        <f>IFERROR(__xludf.DUMMYFUNCTION("IF(ISBETWEEN(B15313,60,69), ""Old"", IF(ISBETWEEN(B15313, 20, 29), ""Young"", ""Other""))"),"Other")</f>
        <v>Other</v>
      </c>
    </row>
    <row r="15314" hidden="1">
      <c r="A15314" s="40">
        <v>33576.0</v>
      </c>
      <c r="B15314" s="39">
        <f t="shared" si="1"/>
        <v>30</v>
      </c>
      <c r="C15314" s="39" t="str">
        <f>IFERROR(__xludf.DUMMYFUNCTION("IF(ISBETWEEN(B15314,60,69), ""Old"", IF(ISBETWEEN(B15314, 20, 29), ""Young"", ""Other""))"),"Other")</f>
        <v>Other</v>
      </c>
    </row>
    <row r="15315" hidden="1">
      <c r="A15315" s="40">
        <v>33577.0</v>
      </c>
      <c r="B15315" s="39">
        <f t="shared" si="1"/>
        <v>30</v>
      </c>
      <c r="C15315" s="39" t="str">
        <f>IFERROR(__xludf.DUMMYFUNCTION("IF(ISBETWEEN(B15315,60,69), ""Old"", IF(ISBETWEEN(B15315, 20, 29), ""Young"", ""Other""))"),"Other")</f>
        <v>Other</v>
      </c>
    </row>
    <row r="15316" hidden="1">
      <c r="A15316" s="40">
        <v>33578.0</v>
      </c>
      <c r="B15316" s="39">
        <f t="shared" si="1"/>
        <v>30</v>
      </c>
      <c r="C15316" s="39" t="str">
        <f>IFERROR(__xludf.DUMMYFUNCTION("IF(ISBETWEEN(B15316,60,69), ""Old"", IF(ISBETWEEN(B15316, 20, 29), ""Young"", ""Other""))"),"Other")</f>
        <v>Other</v>
      </c>
    </row>
    <row r="15317" hidden="1">
      <c r="A15317" s="40">
        <v>33579.0</v>
      </c>
      <c r="B15317" s="39">
        <f t="shared" si="1"/>
        <v>30</v>
      </c>
      <c r="C15317" s="39" t="str">
        <f>IFERROR(__xludf.DUMMYFUNCTION("IF(ISBETWEEN(B15317,60,69), ""Old"", IF(ISBETWEEN(B15317, 20, 29), ""Young"", ""Other""))"),"Other")</f>
        <v>Other</v>
      </c>
    </row>
    <row r="15318" hidden="1">
      <c r="A15318" s="40">
        <v>33580.0</v>
      </c>
      <c r="B15318" s="39">
        <f t="shared" si="1"/>
        <v>30</v>
      </c>
      <c r="C15318" s="39" t="str">
        <f>IFERROR(__xludf.DUMMYFUNCTION("IF(ISBETWEEN(B15318,60,69), ""Old"", IF(ISBETWEEN(B15318, 20, 29), ""Young"", ""Other""))"),"Other")</f>
        <v>Other</v>
      </c>
    </row>
    <row r="15319" hidden="1">
      <c r="A15319" s="40">
        <v>33581.0</v>
      </c>
      <c r="B15319" s="39">
        <f t="shared" si="1"/>
        <v>30</v>
      </c>
      <c r="C15319" s="39" t="str">
        <f>IFERROR(__xludf.DUMMYFUNCTION("IF(ISBETWEEN(B15319,60,69), ""Old"", IF(ISBETWEEN(B15319, 20, 29), ""Young"", ""Other""))"),"Other")</f>
        <v>Other</v>
      </c>
    </row>
    <row r="15320" hidden="1">
      <c r="A15320" s="40">
        <v>33582.0</v>
      </c>
      <c r="B15320" s="39">
        <f t="shared" si="1"/>
        <v>30</v>
      </c>
      <c r="C15320" s="39" t="str">
        <f>IFERROR(__xludf.DUMMYFUNCTION("IF(ISBETWEEN(B15320,60,69), ""Old"", IF(ISBETWEEN(B15320, 20, 29), ""Young"", ""Other""))"),"Other")</f>
        <v>Other</v>
      </c>
    </row>
    <row r="15321" hidden="1">
      <c r="A15321" s="40">
        <v>33583.0</v>
      </c>
      <c r="B15321" s="39">
        <f t="shared" si="1"/>
        <v>30</v>
      </c>
      <c r="C15321" s="39" t="str">
        <f>IFERROR(__xludf.DUMMYFUNCTION("IF(ISBETWEEN(B15321,60,69), ""Old"", IF(ISBETWEEN(B15321, 20, 29), ""Young"", ""Other""))"),"Other")</f>
        <v>Other</v>
      </c>
    </row>
    <row r="15322" hidden="1">
      <c r="A15322" s="40">
        <v>33584.0</v>
      </c>
      <c r="B15322" s="39">
        <f t="shared" si="1"/>
        <v>30</v>
      </c>
      <c r="C15322" s="39" t="str">
        <f>IFERROR(__xludf.DUMMYFUNCTION("IF(ISBETWEEN(B15322,60,69), ""Old"", IF(ISBETWEEN(B15322, 20, 29), ""Young"", ""Other""))"),"Other")</f>
        <v>Other</v>
      </c>
    </row>
    <row r="15323" hidden="1">
      <c r="A15323" s="40">
        <v>33585.0</v>
      </c>
      <c r="B15323" s="39">
        <f t="shared" si="1"/>
        <v>30</v>
      </c>
      <c r="C15323" s="39" t="str">
        <f>IFERROR(__xludf.DUMMYFUNCTION("IF(ISBETWEEN(B15323,60,69), ""Old"", IF(ISBETWEEN(B15323, 20, 29), ""Young"", ""Other""))"),"Other")</f>
        <v>Other</v>
      </c>
    </row>
    <row r="15324" hidden="1">
      <c r="A15324" s="40">
        <v>33586.0</v>
      </c>
      <c r="B15324" s="39">
        <f t="shared" si="1"/>
        <v>30</v>
      </c>
      <c r="C15324" s="39" t="str">
        <f>IFERROR(__xludf.DUMMYFUNCTION("IF(ISBETWEEN(B15324,60,69), ""Old"", IF(ISBETWEEN(B15324, 20, 29), ""Young"", ""Other""))"),"Other")</f>
        <v>Other</v>
      </c>
    </row>
    <row r="15325" hidden="1">
      <c r="A15325" s="40">
        <v>33587.0</v>
      </c>
      <c r="B15325" s="39">
        <f t="shared" si="1"/>
        <v>30</v>
      </c>
      <c r="C15325" s="39" t="str">
        <f>IFERROR(__xludf.DUMMYFUNCTION("IF(ISBETWEEN(B15325,60,69), ""Old"", IF(ISBETWEEN(B15325, 20, 29), ""Young"", ""Other""))"),"Other")</f>
        <v>Other</v>
      </c>
    </row>
    <row r="15326" hidden="1">
      <c r="A15326" s="40">
        <v>33588.0</v>
      </c>
      <c r="B15326" s="39">
        <f t="shared" si="1"/>
        <v>30</v>
      </c>
      <c r="C15326" s="39" t="str">
        <f>IFERROR(__xludf.DUMMYFUNCTION("IF(ISBETWEEN(B15326,60,69), ""Old"", IF(ISBETWEEN(B15326, 20, 29), ""Young"", ""Other""))"),"Other")</f>
        <v>Other</v>
      </c>
    </row>
    <row r="15327" hidden="1">
      <c r="A15327" s="40">
        <v>33589.0</v>
      </c>
      <c r="B15327" s="39">
        <f t="shared" si="1"/>
        <v>30</v>
      </c>
      <c r="C15327" s="39" t="str">
        <f>IFERROR(__xludf.DUMMYFUNCTION("IF(ISBETWEEN(B15327,60,69), ""Old"", IF(ISBETWEEN(B15327, 20, 29), ""Young"", ""Other""))"),"Other")</f>
        <v>Other</v>
      </c>
    </row>
    <row r="15328" hidden="1">
      <c r="A15328" s="40">
        <v>33590.0</v>
      </c>
      <c r="B15328" s="39">
        <f t="shared" si="1"/>
        <v>30</v>
      </c>
      <c r="C15328" s="39" t="str">
        <f>IFERROR(__xludf.DUMMYFUNCTION("IF(ISBETWEEN(B15328,60,69), ""Old"", IF(ISBETWEEN(B15328, 20, 29), ""Young"", ""Other""))"),"Other")</f>
        <v>Other</v>
      </c>
    </row>
    <row r="15329" hidden="1">
      <c r="A15329" s="40">
        <v>33591.0</v>
      </c>
      <c r="B15329" s="39">
        <f t="shared" si="1"/>
        <v>30</v>
      </c>
      <c r="C15329" s="39" t="str">
        <f>IFERROR(__xludf.DUMMYFUNCTION("IF(ISBETWEEN(B15329,60,69), ""Old"", IF(ISBETWEEN(B15329, 20, 29), ""Young"", ""Other""))"),"Other")</f>
        <v>Other</v>
      </c>
    </row>
    <row r="15330" hidden="1">
      <c r="A15330" s="40">
        <v>33592.0</v>
      </c>
      <c r="B15330" s="39">
        <f t="shared" si="1"/>
        <v>30</v>
      </c>
      <c r="C15330" s="39" t="str">
        <f>IFERROR(__xludf.DUMMYFUNCTION("IF(ISBETWEEN(B15330,60,69), ""Old"", IF(ISBETWEEN(B15330, 20, 29), ""Young"", ""Other""))"),"Other")</f>
        <v>Other</v>
      </c>
    </row>
    <row r="15331" hidden="1">
      <c r="A15331" s="40">
        <v>33593.0</v>
      </c>
      <c r="B15331" s="39">
        <f t="shared" si="1"/>
        <v>30</v>
      </c>
      <c r="C15331" s="39" t="str">
        <f>IFERROR(__xludf.DUMMYFUNCTION("IF(ISBETWEEN(B15331,60,69), ""Old"", IF(ISBETWEEN(B15331, 20, 29), ""Young"", ""Other""))"),"Other")</f>
        <v>Other</v>
      </c>
    </row>
    <row r="15332" hidden="1">
      <c r="A15332" s="40">
        <v>33594.0</v>
      </c>
      <c r="B15332" s="39">
        <f t="shared" si="1"/>
        <v>30</v>
      </c>
      <c r="C15332" s="39" t="str">
        <f>IFERROR(__xludf.DUMMYFUNCTION("IF(ISBETWEEN(B15332,60,69), ""Old"", IF(ISBETWEEN(B15332, 20, 29), ""Young"", ""Other""))"),"Other")</f>
        <v>Other</v>
      </c>
    </row>
    <row r="15333" hidden="1">
      <c r="A15333" s="40">
        <v>33595.0</v>
      </c>
      <c r="B15333" s="39">
        <f t="shared" si="1"/>
        <v>30</v>
      </c>
      <c r="C15333" s="39" t="str">
        <f>IFERROR(__xludf.DUMMYFUNCTION("IF(ISBETWEEN(B15333,60,69), ""Old"", IF(ISBETWEEN(B15333, 20, 29), ""Young"", ""Other""))"),"Other")</f>
        <v>Other</v>
      </c>
    </row>
    <row r="15334" hidden="1">
      <c r="A15334" s="40">
        <v>33596.0</v>
      </c>
      <c r="B15334" s="39">
        <f t="shared" si="1"/>
        <v>30</v>
      </c>
      <c r="C15334" s="39" t="str">
        <f>IFERROR(__xludf.DUMMYFUNCTION("IF(ISBETWEEN(B15334,60,69), ""Old"", IF(ISBETWEEN(B15334, 20, 29), ""Young"", ""Other""))"),"Other")</f>
        <v>Other</v>
      </c>
    </row>
    <row r="15335" hidden="1">
      <c r="A15335" s="40">
        <v>33597.0</v>
      </c>
      <c r="B15335" s="39">
        <f t="shared" si="1"/>
        <v>30</v>
      </c>
      <c r="C15335" s="39" t="str">
        <f>IFERROR(__xludf.DUMMYFUNCTION("IF(ISBETWEEN(B15335,60,69), ""Old"", IF(ISBETWEEN(B15335, 20, 29), ""Young"", ""Other""))"),"Other")</f>
        <v>Other</v>
      </c>
    </row>
    <row r="15336" hidden="1">
      <c r="A15336" s="40">
        <v>33598.0</v>
      </c>
      <c r="B15336" s="39">
        <f t="shared" si="1"/>
        <v>30</v>
      </c>
      <c r="C15336" s="39" t="str">
        <f>IFERROR(__xludf.DUMMYFUNCTION("IF(ISBETWEEN(B15336,60,69), ""Old"", IF(ISBETWEEN(B15336, 20, 29), ""Young"", ""Other""))"),"Other")</f>
        <v>Other</v>
      </c>
    </row>
    <row r="15337" hidden="1">
      <c r="A15337" s="40">
        <v>33599.0</v>
      </c>
      <c r="B15337" s="39">
        <f t="shared" si="1"/>
        <v>30</v>
      </c>
      <c r="C15337" s="39" t="str">
        <f>IFERROR(__xludf.DUMMYFUNCTION("IF(ISBETWEEN(B15337,60,69), ""Old"", IF(ISBETWEEN(B15337, 20, 29), ""Young"", ""Other""))"),"Other")</f>
        <v>Other</v>
      </c>
    </row>
    <row r="15338" hidden="1">
      <c r="A15338" s="40">
        <v>33600.0</v>
      </c>
      <c r="B15338" s="39">
        <f t="shared" si="1"/>
        <v>30</v>
      </c>
      <c r="C15338" s="39" t="str">
        <f>IFERROR(__xludf.DUMMYFUNCTION("IF(ISBETWEEN(B15338,60,69), ""Old"", IF(ISBETWEEN(B15338, 20, 29), ""Young"", ""Other""))"),"Other")</f>
        <v>Other</v>
      </c>
    </row>
    <row r="15339" hidden="1">
      <c r="A15339" s="40">
        <v>33601.0</v>
      </c>
      <c r="B15339" s="39">
        <f t="shared" si="1"/>
        <v>30</v>
      </c>
      <c r="C15339" s="39" t="str">
        <f>IFERROR(__xludf.DUMMYFUNCTION("IF(ISBETWEEN(B15339,60,69), ""Old"", IF(ISBETWEEN(B15339, 20, 29), ""Young"", ""Other""))"),"Other")</f>
        <v>Other</v>
      </c>
    </row>
    <row r="15340" hidden="1">
      <c r="A15340" s="40">
        <v>33602.0</v>
      </c>
      <c r="B15340" s="39">
        <f t="shared" si="1"/>
        <v>30</v>
      </c>
      <c r="C15340" s="39" t="str">
        <f>IFERROR(__xludf.DUMMYFUNCTION("IF(ISBETWEEN(B15340,60,69), ""Old"", IF(ISBETWEEN(B15340, 20, 29), ""Young"", ""Other""))"),"Other")</f>
        <v>Other</v>
      </c>
    </row>
    <row r="15341" hidden="1">
      <c r="A15341" s="40">
        <v>33603.0</v>
      </c>
      <c r="B15341" s="39">
        <f t="shared" si="1"/>
        <v>30</v>
      </c>
      <c r="C15341" s="39" t="str">
        <f>IFERROR(__xludf.DUMMYFUNCTION("IF(ISBETWEEN(B15341,60,69), ""Old"", IF(ISBETWEEN(B15341, 20, 29), ""Young"", ""Other""))"),"Other")</f>
        <v>Other</v>
      </c>
    </row>
    <row r="15342" hidden="1">
      <c r="A15342" s="40">
        <v>33604.0</v>
      </c>
      <c r="B15342" s="39">
        <f t="shared" si="1"/>
        <v>30</v>
      </c>
      <c r="C15342" s="39" t="str">
        <f>IFERROR(__xludf.DUMMYFUNCTION("IF(ISBETWEEN(B15342,60,69), ""Old"", IF(ISBETWEEN(B15342, 20, 29), ""Young"", ""Other""))"),"Other")</f>
        <v>Other</v>
      </c>
    </row>
    <row r="15343">
      <c r="A15343" s="40">
        <v>33605.0</v>
      </c>
      <c r="B15343" s="39">
        <f t="shared" si="1"/>
        <v>29</v>
      </c>
      <c r="C15343" s="39" t="str">
        <f>IFERROR(__xludf.DUMMYFUNCTION("IF(ISBETWEEN(B15343,60,69), ""Old"", IF(ISBETWEEN(B15343, 20, 29), ""Young"", ""Other""))"),"Young")</f>
        <v>Young</v>
      </c>
    </row>
    <row r="15344">
      <c r="A15344" s="40">
        <v>33606.0</v>
      </c>
      <c r="B15344" s="39">
        <f t="shared" si="1"/>
        <v>29</v>
      </c>
      <c r="C15344" s="39" t="str">
        <f>IFERROR(__xludf.DUMMYFUNCTION("IF(ISBETWEEN(B15344,60,69), ""Old"", IF(ISBETWEEN(B15344, 20, 29), ""Young"", ""Other""))"),"Young")</f>
        <v>Young</v>
      </c>
    </row>
    <row r="15345">
      <c r="A15345" s="40">
        <v>33607.0</v>
      </c>
      <c r="B15345" s="39">
        <f t="shared" si="1"/>
        <v>29</v>
      </c>
      <c r="C15345" s="39" t="str">
        <f>IFERROR(__xludf.DUMMYFUNCTION("IF(ISBETWEEN(B15345,60,69), ""Old"", IF(ISBETWEEN(B15345, 20, 29), ""Young"", ""Other""))"),"Young")</f>
        <v>Young</v>
      </c>
    </row>
    <row r="15346">
      <c r="A15346" s="40">
        <v>33608.0</v>
      </c>
      <c r="B15346" s="39">
        <f t="shared" si="1"/>
        <v>29</v>
      </c>
      <c r="C15346" s="39" t="str">
        <f>IFERROR(__xludf.DUMMYFUNCTION("IF(ISBETWEEN(B15346,60,69), ""Old"", IF(ISBETWEEN(B15346, 20, 29), ""Young"", ""Other""))"),"Young")</f>
        <v>Young</v>
      </c>
    </row>
    <row r="15347">
      <c r="A15347" s="40">
        <v>33609.0</v>
      </c>
      <c r="B15347" s="39">
        <f t="shared" si="1"/>
        <v>29</v>
      </c>
      <c r="C15347" s="39" t="str">
        <f>IFERROR(__xludf.DUMMYFUNCTION("IF(ISBETWEEN(B15347,60,69), ""Old"", IF(ISBETWEEN(B15347, 20, 29), ""Young"", ""Other""))"),"Young")</f>
        <v>Young</v>
      </c>
    </row>
    <row r="15348">
      <c r="A15348" s="40">
        <v>33610.0</v>
      </c>
      <c r="B15348" s="39">
        <f t="shared" si="1"/>
        <v>29</v>
      </c>
      <c r="C15348" s="39" t="str">
        <f>IFERROR(__xludf.DUMMYFUNCTION("IF(ISBETWEEN(B15348,60,69), ""Old"", IF(ISBETWEEN(B15348, 20, 29), ""Young"", ""Other""))"),"Young")</f>
        <v>Young</v>
      </c>
    </row>
    <row r="15349">
      <c r="A15349" s="40">
        <v>33611.0</v>
      </c>
      <c r="B15349" s="39">
        <f t="shared" si="1"/>
        <v>29</v>
      </c>
      <c r="C15349" s="39" t="str">
        <f>IFERROR(__xludf.DUMMYFUNCTION("IF(ISBETWEEN(B15349,60,69), ""Old"", IF(ISBETWEEN(B15349, 20, 29), ""Young"", ""Other""))"),"Young")</f>
        <v>Young</v>
      </c>
    </row>
    <row r="15350">
      <c r="A15350" s="40">
        <v>33612.0</v>
      </c>
      <c r="B15350" s="39">
        <f t="shared" si="1"/>
        <v>29</v>
      </c>
      <c r="C15350" s="39" t="str">
        <f>IFERROR(__xludf.DUMMYFUNCTION("IF(ISBETWEEN(B15350,60,69), ""Old"", IF(ISBETWEEN(B15350, 20, 29), ""Young"", ""Other""))"),"Young")</f>
        <v>Young</v>
      </c>
    </row>
    <row r="15351">
      <c r="A15351" s="40">
        <v>33613.0</v>
      </c>
      <c r="B15351" s="39">
        <f t="shared" si="1"/>
        <v>29</v>
      </c>
      <c r="C15351" s="39" t="str">
        <f>IFERROR(__xludf.DUMMYFUNCTION("IF(ISBETWEEN(B15351,60,69), ""Old"", IF(ISBETWEEN(B15351, 20, 29), ""Young"", ""Other""))"),"Young")</f>
        <v>Young</v>
      </c>
    </row>
    <row r="15352">
      <c r="A15352" s="40">
        <v>33614.0</v>
      </c>
      <c r="B15352" s="39">
        <f t="shared" si="1"/>
        <v>29</v>
      </c>
      <c r="C15352" s="39" t="str">
        <f>IFERROR(__xludf.DUMMYFUNCTION("IF(ISBETWEEN(B15352,60,69), ""Old"", IF(ISBETWEEN(B15352, 20, 29), ""Young"", ""Other""))"),"Young")</f>
        <v>Young</v>
      </c>
    </row>
    <row r="15353">
      <c r="A15353" s="40">
        <v>33615.0</v>
      </c>
      <c r="B15353" s="39">
        <f t="shared" si="1"/>
        <v>29</v>
      </c>
      <c r="C15353" s="39" t="str">
        <f>IFERROR(__xludf.DUMMYFUNCTION("IF(ISBETWEEN(B15353,60,69), ""Old"", IF(ISBETWEEN(B15353, 20, 29), ""Young"", ""Other""))"),"Young")</f>
        <v>Young</v>
      </c>
    </row>
    <row r="15354">
      <c r="A15354" s="40">
        <v>33616.0</v>
      </c>
      <c r="B15354" s="39">
        <f t="shared" si="1"/>
        <v>29</v>
      </c>
      <c r="C15354" s="39" t="str">
        <f>IFERROR(__xludf.DUMMYFUNCTION("IF(ISBETWEEN(B15354,60,69), ""Old"", IF(ISBETWEEN(B15354, 20, 29), ""Young"", ""Other""))"),"Young")</f>
        <v>Young</v>
      </c>
    </row>
    <row r="15355">
      <c r="A15355" s="40">
        <v>33617.0</v>
      </c>
      <c r="B15355" s="39">
        <f t="shared" si="1"/>
        <v>29</v>
      </c>
      <c r="C15355" s="39" t="str">
        <f>IFERROR(__xludf.DUMMYFUNCTION("IF(ISBETWEEN(B15355,60,69), ""Old"", IF(ISBETWEEN(B15355, 20, 29), ""Young"", ""Other""))"),"Young")</f>
        <v>Young</v>
      </c>
    </row>
    <row r="15356">
      <c r="A15356" s="40">
        <v>33618.0</v>
      </c>
      <c r="B15356" s="39">
        <f t="shared" si="1"/>
        <v>29</v>
      </c>
      <c r="C15356" s="39" t="str">
        <f>IFERROR(__xludf.DUMMYFUNCTION("IF(ISBETWEEN(B15356,60,69), ""Old"", IF(ISBETWEEN(B15356, 20, 29), ""Young"", ""Other""))"),"Young")</f>
        <v>Young</v>
      </c>
    </row>
    <row r="15357">
      <c r="A15357" s="40">
        <v>33619.0</v>
      </c>
      <c r="B15357" s="39">
        <f t="shared" si="1"/>
        <v>29</v>
      </c>
      <c r="C15357" s="39" t="str">
        <f>IFERROR(__xludf.DUMMYFUNCTION("IF(ISBETWEEN(B15357,60,69), ""Old"", IF(ISBETWEEN(B15357, 20, 29), ""Young"", ""Other""))"),"Young")</f>
        <v>Young</v>
      </c>
    </row>
    <row r="15358">
      <c r="A15358" s="40">
        <v>33620.0</v>
      </c>
      <c r="B15358" s="39">
        <f t="shared" si="1"/>
        <v>29</v>
      </c>
      <c r="C15358" s="39" t="str">
        <f>IFERROR(__xludf.DUMMYFUNCTION("IF(ISBETWEEN(B15358,60,69), ""Old"", IF(ISBETWEEN(B15358, 20, 29), ""Young"", ""Other""))"),"Young")</f>
        <v>Young</v>
      </c>
    </row>
    <row r="15359">
      <c r="A15359" s="40">
        <v>33621.0</v>
      </c>
      <c r="B15359" s="39">
        <f t="shared" si="1"/>
        <v>29</v>
      </c>
      <c r="C15359" s="39" t="str">
        <f>IFERROR(__xludf.DUMMYFUNCTION("IF(ISBETWEEN(B15359,60,69), ""Old"", IF(ISBETWEEN(B15359, 20, 29), ""Young"", ""Other""))"),"Young")</f>
        <v>Young</v>
      </c>
    </row>
    <row r="15360">
      <c r="A15360" s="40">
        <v>33622.0</v>
      </c>
      <c r="B15360" s="39">
        <f t="shared" si="1"/>
        <v>29</v>
      </c>
      <c r="C15360" s="39" t="str">
        <f>IFERROR(__xludf.DUMMYFUNCTION("IF(ISBETWEEN(B15360,60,69), ""Old"", IF(ISBETWEEN(B15360, 20, 29), ""Young"", ""Other""))"),"Young")</f>
        <v>Young</v>
      </c>
    </row>
    <row r="15361">
      <c r="A15361" s="40">
        <v>33623.0</v>
      </c>
      <c r="B15361" s="39">
        <f t="shared" si="1"/>
        <v>29</v>
      </c>
      <c r="C15361" s="39" t="str">
        <f>IFERROR(__xludf.DUMMYFUNCTION("IF(ISBETWEEN(B15361,60,69), ""Old"", IF(ISBETWEEN(B15361, 20, 29), ""Young"", ""Other""))"),"Young")</f>
        <v>Young</v>
      </c>
    </row>
    <row r="15362">
      <c r="A15362" s="40">
        <v>33624.0</v>
      </c>
      <c r="B15362" s="39">
        <f t="shared" si="1"/>
        <v>29</v>
      </c>
      <c r="C15362" s="39" t="str">
        <f>IFERROR(__xludf.DUMMYFUNCTION("IF(ISBETWEEN(B15362,60,69), ""Old"", IF(ISBETWEEN(B15362, 20, 29), ""Young"", ""Other""))"),"Young")</f>
        <v>Young</v>
      </c>
    </row>
    <row r="15363">
      <c r="A15363" s="40">
        <v>33625.0</v>
      </c>
      <c r="B15363" s="39">
        <f t="shared" si="1"/>
        <v>29</v>
      </c>
      <c r="C15363" s="39" t="str">
        <f>IFERROR(__xludf.DUMMYFUNCTION("IF(ISBETWEEN(B15363,60,69), ""Old"", IF(ISBETWEEN(B15363, 20, 29), ""Young"", ""Other""))"),"Young")</f>
        <v>Young</v>
      </c>
    </row>
    <row r="15364">
      <c r="A15364" s="40">
        <v>33626.0</v>
      </c>
      <c r="B15364" s="39">
        <f t="shared" si="1"/>
        <v>29</v>
      </c>
      <c r="C15364" s="39" t="str">
        <f>IFERROR(__xludf.DUMMYFUNCTION("IF(ISBETWEEN(B15364,60,69), ""Old"", IF(ISBETWEEN(B15364, 20, 29), ""Young"", ""Other""))"),"Young")</f>
        <v>Young</v>
      </c>
    </row>
    <row r="15365">
      <c r="A15365" s="40">
        <v>33627.0</v>
      </c>
      <c r="B15365" s="39">
        <f t="shared" si="1"/>
        <v>29</v>
      </c>
      <c r="C15365" s="39" t="str">
        <f>IFERROR(__xludf.DUMMYFUNCTION("IF(ISBETWEEN(B15365,60,69), ""Old"", IF(ISBETWEEN(B15365, 20, 29), ""Young"", ""Other""))"),"Young")</f>
        <v>Young</v>
      </c>
    </row>
    <row r="15366">
      <c r="A15366" s="40">
        <v>33628.0</v>
      </c>
      <c r="B15366" s="39">
        <f t="shared" si="1"/>
        <v>29</v>
      </c>
      <c r="C15366" s="39" t="str">
        <f>IFERROR(__xludf.DUMMYFUNCTION("IF(ISBETWEEN(B15366,60,69), ""Old"", IF(ISBETWEEN(B15366, 20, 29), ""Young"", ""Other""))"),"Young")</f>
        <v>Young</v>
      </c>
    </row>
    <row r="15367">
      <c r="A15367" s="40">
        <v>33629.0</v>
      </c>
      <c r="B15367" s="39">
        <f t="shared" si="1"/>
        <v>29</v>
      </c>
      <c r="C15367" s="39" t="str">
        <f>IFERROR(__xludf.DUMMYFUNCTION("IF(ISBETWEEN(B15367,60,69), ""Old"", IF(ISBETWEEN(B15367, 20, 29), ""Young"", ""Other""))"),"Young")</f>
        <v>Young</v>
      </c>
    </row>
    <row r="15368">
      <c r="A15368" s="40">
        <v>33630.0</v>
      </c>
      <c r="B15368" s="39">
        <f t="shared" si="1"/>
        <v>29</v>
      </c>
      <c r="C15368" s="39" t="str">
        <f>IFERROR(__xludf.DUMMYFUNCTION("IF(ISBETWEEN(B15368,60,69), ""Old"", IF(ISBETWEEN(B15368, 20, 29), ""Young"", ""Other""))"),"Young")</f>
        <v>Young</v>
      </c>
    </row>
    <row r="15369">
      <c r="A15369" s="40">
        <v>33631.0</v>
      </c>
      <c r="B15369" s="39">
        <f t="shared" si="1"/>
        <v>29</v>
      </c>
      <c r="C15369" s="39" t="str">
        <f>IFERROR(__xludf.DUMMYFUNCTION("IF(ISBETWEEN(B15369,60,69), ""Old"", IF(ISBETWEEN(B15369, 20, 29), ""Young"", ""Other""))"),"Young")</f>
        <v>Young</v>
      </c>
    </row>
    <row r="15370">
      <c r="A15370" s="40">
        <v>33632.0</v>
      </c>
      <c r="B15370" s="39">
        <f t="shared" si="1"/>
        <v>29</v>
      </c>
      <c r="C15370" s="39" t="str">
        <f>IFERROR(__xludf.DUMMYFUNCTION("IF(ISBETWEEN(B15370,60,69), ""Old"", IF(ISBETWEEN(B15370, 20, 29), ""Young"", ""Other""))"),"Young")</f>
        <v>Young</v>
      </c>
    </row>
    <row r="15371">
      <c r="A15371" s="40">
        <v>33633.0</v>
      </c>
      <c r="B15371" s="39">
        <f t="shared" si="1"/>
        <v>29</v>
      </c>
      <c r="C15371" s="39" t="str">
        <f>IFERROR(__xludf.DUMMYFUNCTION("IF(ISBETWEEN(B15371,60,69), ""Old"", IF(ISBETWEEN(B15371, 20, 29), ""Young"", ""Other""))"),"Young")</f>
        <v>Young</v>
      </c>
    </row>
    <row r="15372">
      <c r="A15372" s="40">
        <v>33634.0</v>
      </c>
      <c r="B15372" s="39">
        <f t="shared" si="1"/>
        <v>29</v>
      </c>
      <c r="C15372" s="39" t="str">
        <f>IFERROR(__xludf.DUMMYFUNCTION("IF(ISBETWEEN(B15372,60,69), ""Old"", IF(ISBETWEEN(B15372, 20, 29), ""Young"", ""Other""))"),"Young")</f>
        <v>Young</v>
      </c>
    </row>
    <row r="15373">
      <c r="A15373" s="40">
        <v>33635.0</v>
      </c>
      <c r="B15373" s="39">
        <f t="shared" si="1"/>
        <v>29</v>
      </c>
      <c r="C15373" s="39" t="str">
        <f>IFERROR(__xludf.DUMMYFUNCTION("IF(ISBETWEEN(B15373,60,69), ""Old"", IF(ISBETWEEN(B15373, 20, 29), ""Young"", ""Other""))"),"Young")</f>
        <v>Young</v>
      </c>
    </row>
    <row r="15374">
      <c r="A15374" s="40">
        <v>33636.0</v>
      </c>
      <c r="B15374" s="39">
        <f t="shared" si="1"/>
        <v>29</v>
      </c>
      <c r="C15374" s="39" t="str">
        <f>IFERROR(__xludf.DUMMYFUNCTION("IF(ISBETWEEN(B15374,60,69), ""Old"", IF(ISBETWEEN(B15374, 20, 29), ""Young"", ""Other""))"),"Young")</f>
        <v>Young</v>
      </c>
    </row>
    <row r="15375">
      <c r="A15375" s="40">
        <v>33637.0</v>
      </c>
      <c r="B15375" s="39">
        <f t="shared" si="1"/>
        <v>29</v>
      </c>
      <c r="C15375" s="39" t="str">
        <f>IFERROR(__xludf.DUMMYFUNCTION("IF(ISBETWEEN(B15375,60,69), ""Old"", IF(ISBETWEEN(B15375, 20, 29), ""Young"", ""Other""))"),"Young")</f>
        <v>Young</v>
      </c>
    </row>
    <row r="15376">
      <c r="A15376" s="40">
        <v>33638.0</v>
      </c>
      <c r="B15376" s="39">
        <f t="shared" si="1"/>
        <v>29</v>
      </c>
      <c r="C15376" s="39" t="str">
        <f>IFERROR(__xludf.DUMMYFUNCTION("IF(ISBETWEEN(B15376,60,69), ""Old"", IF(ISBETWEEN(B15376, 20, 29), ""Young"", ""Other""))"),"Young")</f>
        <v>Young</v>
      </c>
    </row>
    <row r="15377">
      <c r="A15377" s="40">
        <v>33639.0</v>
      </c>
      <c r="B15377" s="39">
        <f t="shared" si="1"/>
        <v>29</v>
      </c>
      <c r="C15377" s="39" t="str">
        <f>IFERROR(__xludf.DUMMYFUNCTION("IF(ISBETWEEN(B15377,60,69), ""Old"", IF(ISBETWEEN(B15377, 20, 29), ""Young"", ""Other""))"),"Young")</f>
        <v>Young</v>
      </c>
    </row>
    <row r="15378">
      <c r="A15378" s="40">
        <v>33640.0</v>
      </c>
      <c r="B15378" s="39">
        <f t="shared" si="1"/>
        <v>29</v>
      </c>
      <c r="C15378" s="39" t="str">
        <f>IFERROR(__xludf.DUMMYFUNCTION("IF(ISBETWEEN(B15378,60,69), ""Old"", IF(ISBETWEEN(B15378, 20, 29), ""Young"", ""Other""))"),"Young")</f>
        <v>Young</v>
      </c>
    </row>
    <row r="15379">
      <c r="A15379" s="40">
        <v>33641.0</v>
      </c>
      <c r="B15379" s="39">
        <f t="shared" si="1"/>
        <v>29</v>
      </c>
      <c r="C15379" s="39" t="str">
        <f>IFERROR(__xludf.DUMMYFUNCTION("IF(ISBETWEEN(B15379,60,69), ""Old"", IF(ISBETWEEN(B15379, 20, 29), ""Young"", ""Other""))"),"Young")</f>
        <v>Young</v>
      </c>
    </row>
    <row r="15380">
      <c r="A15380" s="40">
        <v>33642.0</v>
      </c>
      <c r="B15380" s="39">
        <f t="shared" si="1"/>
        <v>29</v>
      </c>
      <c r="C15380" s="39" t="str">
        <f>IFERROR(__xludf.DUMMYFUNCTION("IF(ISBETWEEN(B15380,60,69), ""Old"", IF(ISBETWEEN(B15380, 20, 29), ""Young"", ""Other""))"),"Young")</f>
        <v>Young</v>
      </c>
    </row>
    <row r="15381">
      <c r="A15381" s="40">
        <v>33643.0</v>
      </c>
      <c r="B15381" s="39">
        <f t="shared" si="1"/>
        <v>29</v>
      </c>
      <c r="C15381" s="39" t="str">
        <f>IFERROR(__xludf.DUMMYFUNCTION("IF(ISBETWEEN(B15381,60,69), ""Old"", IF(ISBETWEEN(B15381, 20, 29), ""Young"", ""Other""))"),"Young")</f>
        <v>Young</v>
      </c>
    </row>
    <row r="15382">
      <c r="A15382" s="40">
        <v>33644.0</v>
      </c>
      <c r="B15382" s="39">
        <f t="shared" si="1"/>
        <v>29</v>
      </c>
      <c r="C15382" s="39" t="str">
        <f>IFERROR(__xludf.DUMMYFUNCTION("IF(ISBETWEEN(B15382,60,69), ""Old"", IF(ISBETWEEN(B15382, 20, 29), ""Young"", ""Other""))"),"Young")</f>
        <v>Young</v>
      </c>
    </row>
    <row r="15383">
      <c r="A15383" s="40">
        <v>33645.0</v>
      </c>
      <c r="B15383" s="39">
        <f t="shared" si="1"/>
        <v>29</v>
      </c>
      <c r="C15383" s="39" t="str">
        <f>IFERROR(__xludf.DUMMYFUNCTION("IF(ISBETWEEN(B15383,60,69), ""Old"", IF(ISBETWEEN(B15383, 20, 29), ""Young"", ""Other""))"),"Young")</f>
        <v>Young</v>
      </c>
    </row>
    <row r="15384">
      <c r="A15384" s="40">
        <v>33646.0</v>
      </c>
      <c r="B15384" s="39">
        <f t="shared" si="1"/>
        <v>29</v>
      </c>
      <c r="C15384" s="39" t="str">
        <f>IFERROR(__xludf.DUMMYFUNCTION("IF(ISBETWEEN(B15384,60,69), ""Old"", IF(ISBETWEEN(B15384, 20, 29), ""Young"", ""Other""))"),"Young")</f>
        <v>Young</v>
      </c>
    </row>
    <row r="15385">
      <c r="A15385" s="40">
        <v>33647.0</v>
      </c>
      <c r="B15385" s="39">
        <f t="shared" si="1"/>
        <v>29</v>
      </c>
      <c r="C15385" s="39" t="str">
        <f>IFERROR(__xludf.DUMMYFUNCTION("IF(ISBETWEEN(B15385,60,69), ""Old"", IF(ISBETWEEN(B15385, 20, 29), ""Young"", ""Other""))"),"Young")</f>
        <v>Young</v>
      </c>
    </row>
    <row r="15386">
      <c r="A15386" s="40">
        <v>33648.0</v>
      </c>
      <c r="B15386" s="39">
        <f t="shared" si="1"/>
        <v>29</v>
      </c>
      <c r="C15386" s="39" t="str">
        <f>IFERROR(__xludf.DUMMYFUNCTION("IF(ISBETWEEN(B15386,60,69), ""Old"", IF(ISBETWEEN(B15386, 20, 29), ""Young"", ""Other""))"),"Young")</f>
        <v>Young</v>
      </c>
    </row>
    <row r="15387">
      <c r="A15387" s="40">
        <v>33649.0</v>
      </c>
      <c r="B15387" s="39">
        <f t="shared" si="1"/>
        <v>29</v>
      </c>
      <c r="C15387" s="39" t="str">
        <f>IFERROR(__xludf.DUMMYFUNCTION("IF(ISBETWEEN(B15387,60,69), ""Old"", IF(ISBETWEEN(B15387, 20, 29), ""Young"", ""Other""))"),"Young")</f>
        <v>Young</v>
      </c>
    </row>
    <row r="15388">
      <c r="A15388" s="40">
        <v>33650.0</v>
      </c>
      <c r="B15388" s="39">
        <f t="shared" si="1"/>
        <v>29</v>
      </c>
      <c r="C15388" s="39" t="str">
        <f>IFERROR(__xludf.DUMMYFUNCTION("IF(ISBETWEEN(B15388,60,69), ""Old"", IF(ISBETWEEN(B15388, 20, 29), ""Young"", ""Other""))"),"Young")</f>
        <v>Young</v>
      </c>
    </row>
    <row r="15389">
      <c r="A15389" s="40">
        <v>33651.0</v>
      </c>
      <c r="B15389" s="39">
        <f t="shared" si="1"/>
        <v>29</v>
      </c>
      <c r="C15389" s="39" t="str">
        <f>IFERROR(__xludf.DUMMYFUNCTION("IF(ISBETWEEN(B15389,60,69), ""Old"", IF(ISBETWEEN(B15389, 20, 29), ""Young"", ""Other""))"),"Young")</f>
        <v>Young</v>
      </c>
    </row>
    <row r="15390">
      <c r="A15390" s="40">
        <v>33652.0</v>
      </c>
      <c r="B15390" s="39">
        <f t="shared" si="1"/>
        <v>29</v>
      </c>
      <c r="C15390" s="39" t="str">
        <f>IFERROR(__xludf.DUMMYFUNCTION("IF(ISBETWEEN(B15390,60,69), ""Old"", IF(ISBETWEEN(B15390, 20, 29), ""Young"", ""Other""))"),"Young")</f>
        <v>Young</v>
      </c>
    </row>
    <row r="15391">
      <c r="A15391" s="40">
        <v>33653.0</v>
      </c>
      <c r="B15391" s="39">
        <f t="shared" si="1"/>
        <v>29</v>
      </c>
      <c r="C15391" s="39" t="str">
        <f>IFERROR(__xludf.DUMMYFUNCTION("IF(ISBETWEEN(B15391,60,69), ""Old"", IF(ISBETWEEN(B15391, 20, 29), ""Young"", ""Other""))"),"Young")</f>
        <v>Young</v>
      </c>
    </row>
    <row r="15392">
      <c r="A15392" s="40">
        <v>33654.0</v>
      </c>
      <c r="B15392" s="39">
        <f t="shared" si="1"/>
        <v>29</v>
      </c>
      <c r="C15392" s="39" t="str">
        <f>IFERROR(__xludf.DUMMYFUNCTION("IF(ISBETWEEN(B15392,60,69), ""Old"", IF(ISBETWEEN(B15392, 20, 29), ""Young"", ""Other""))"),"Young")</f>
        <v>Young</v>
      </c>
    </row>
    <row r="15393">
      <c r="A15393" s="40">
        <v>33655.0</v>
      </c>
      <c r="B15393" s="39">
        <f t="shared" si="1"/>
        <v>29</v>
      </c>
      <c r="C15393" s="39" t="str">
        <f>IFERROR(__xludf.DUMMYFUNCTION("IF(ISBETWEEN(B15393,60,69), ""Old"", IF(ISBETWEEN(B15393, 20, 29), ""Young"", ""Other""))"),"Young")</f>
        <v>Young</v>
      </c>
    </row>
    <row r="15394">
      <c r="A15394" s="40">
        <v>33656.0</v>
      </c>
      <c r="B15394" s="39">
        <f t="shared" si="1"/>
        <v>29</v>
      </c>
      <c r="C15394" s="39" t="str">
        <f>IFERROR(__xludf.DUMMYFUNCTION("IF(ISBETWEEN(B15394,60,69), ""Old"", IF(ISBETWEEN(B15394, 20, 29), ""Young"", ""Other""))"),"Young")</f>
        <v>Young</v>
      </c>
    </row>
    <row r="15395">
      <c r="A15395" s="40">
        <v>33657.0</v>
      </c>
      <c r="B15395" s="39">
        <f t="shared" si="1"/>
        <v>29</v>
      </c>
      <c r="C15395" s="39" t="str">
        <f>IFERROR(__xludf.DUMMYFUNCTION("IF(ISBETWEEN(B15395,60,69), ""Old"", IF(ISBETWEEN(B15395, 20, 29), ""Young"", ""Other""))"),"Young")</f>
        <v>Young</v>
      </c>
    </row>
    <row r="15396">
      <c r="A15396" s="40">
        <v>33658.0</v>
      </c>
      <c r="B15396" s="39">
        <f t="shared" si="1"/>
        <v>29</v>
      </c>
      <c r="C15396" s="39" t="str">
        <f>IFERROR(__xludf.DUMMYFUNCTION("IF(ISBETWEEN(B15396,60,69), ""Old"", IF(ISBETWEEN(B15396, 20, 29), ""Young"", ""Other""))"),"Young")</f>
        <v>Young</v>
      </c>
    </row>
    <row r="15397">
      <c r="A15397" s="40">
        <v>33659.0</v>
      </c>
      <c r="B15397" s="39">
        <f t="shared" si="1"/>
        <v>29</v>
      </c>
      <c r="C15397" s="39" t="str">
        <f>IFERROR(__xludf.DUMMYFUNCTION("IF(ISBETWEEN(B15397,60,69), ""Old"", IF(ISBETWEEN(B15397, 20, 29), ""Young"", ""Other""))"),"Young")</f>
        <v>Young</v>
      </c>
    </row>
    <row r="15398">
      <c r="A15398" s="40">
        <v>33660.0</v>
      </c>
      <c r="B15398" s="39">
        <f t="shared" si="1"/>
        <v>29</v>
      </c>
      <c r="C15398" s="39" t="str">
        <f>IFERROR(__xludf.DUMMYFUNCTION("IF(ISBETWEEN(B15398,60,69), ""Old"", IF(ISBETWEEN(B15398, 20, 29), ""Young"", ""Other""))"),"Young")</f>
        <v>Young</v>
      </c>
    </row>
    <row r="15399">
      <c r="A15399" s="40">
        <v>33661.0</v>
      </c>
      <c r="B15399" s="39">
        <f t="shared" si="1"/>
        <v>29</v>
      </c>
      <c r="C15399" s="39" t="str">
        <f>IFERROR(__xludf.DUMMYFUNCTION("IF(ISBETWEEN(B15399,60,69), ""Old"", IF(ISBETWEEN(B15399, 20, 29), ""Young"", ""Other""))"),"Young")</f>
        <v>Young</v>
      </c>
    </row>
    <row r="15400">
      <c r="A15400" s="40">
        <v>33662.0</v>
      </c>
      <c r="B15400" s="39">
        <f t="shared" si="1"/>
        <v>29</v>
      </c>
      <c r="C15400" s="39" t="str">
        <f>IFERROR(__xludf.DUMMYFUNCTION("IF(ISBETWEEN(B15400,60,69), ""Old"", IF(ISBETWEEN(B15400, 20, 29), ""Young"", ""Other""))"),"Young")</f>
        <v>Young</v>
      </c>
    </row>
    <row r="15401">
      <c r="A15401" s="40">
        <v>33663.0</v>
      </c>
      <c r="B15401" s="39">
        <f t="shared" si="1"/>
        <v>29</v>
      </c>
      <c r="C15401" s="39" t="str">
        <f>IFERROR(__xludf.DUMMYFUNCTION("IF(ISBETWEEN(B15401,60,69), ""Old"", IF(ISBETWEEN(B15401, 20, 29), ""Young"", ""Other""))"),"Young")</f>
        <v>Young</v>
      </c>
    </row>
    <row r="15402">
      <c r="A15402" s="40">
        <v>33664.0</v>
      </c>
      <c r="B15402" s="39">
        <f t="shared" si="1"/>
        <v>29</v>
      </c>
      <c r="C15402" s="39" t="str">
        <f>IFERROR(__xludf.DUMMYFUNCTION("IF(ISBETWEEN(B15402,60,69), ""Old"", IF(ISBETWEEN(B15402, 20, 29), ""Young"", ""Other""))"),"Young")</f>
        <v>Young</v>
      </c>
    </row>
    <row r="15403">
      <c r="A15403" s="40">
        <v>33665.0</v>
      </c>
      <c r="B15403" s="39">
        <f t="shared" si="1"/>
        <v>29</v>
      </c>
      <c r="C15403" s="39" t="str">
        <f>IFERROR(__xludf.DUMMYFUNCTION("IF(ISBETWEEN(B15403,60,69), ""Old"", IF(ISBETWEEN(B15403, 20, 29), ""Young"", ""Other""))"),"Young")</f>
        <v>Young</v>
      </c>
    </row>
    <row r="15404">
      <c r="A15404" s="40">
        <v>33666.0</v>
      </c>
      <c r="B15404" s="39">
        <f t="shared" si="1"/>
        <v>29</v>
      </c>
      <c r="C15404" s="39" t="str">
        <f>IFERROR(__xludf.DUMMYFUNCTION("IF(ISBETWEEN(B15404,60,69), ""Old"", IF(ISBETWEEN(B15404, 20, 29), ""Young"", ""Other""))"),"Young")</f>
        <v>Young</v>
      </c>
    </row>
    <row r="15405">
      <c r="A15405" s="40">
        <v>33667.0</v>
      </c>
      <c r="B15405" s="39">
        <f t="shared" si="1"/>
        <v>29</v>
      </c>
      <c r="C15405" s="39" t="str">
        <f>IFERROR(__xludf.DUMMYFUNCTION("IF(ISBETWEEN(B15405,60,69), ""Old"", IF(ISBETWEEN(B15405, 20, 29), ""Young"", ""Other""))"),"Young")</f>
        <v>Young</v>
      </c>
    </row>
    <row r="15406">
      <c r="A15406" s="40">
        <v>33668.0</v>
      </c>
      <c r="B15406" s="39">
        <f t="shared" si="1"/>
        <v>29</v>
      </c>
      <c r="C15406" s="39" t="str">
        <f>IFERROR(__xludf.DUMMYFUNCTION("IF(ISBETWEEN(B15406,60,69), ""Old"", IF(ISBETWEEN(B15406, 20, 29), ""Young"", ""Other""))"),"Young")</f>
        <v>Young</v>
      </c>
    </row>
    <row r="15407">
      <c r="A15407" s="40">
        <v>33669.0</v>
      </c>
      <c r="B15407" s="39">
        <f t="shared" si="1"/>
        <v>29</v>
      </c>
      <c r="C15407" s="39" t="str">
        <f>IFERROR(__xludf.DUMMYFUNCTION("IF(ISBETWEEN(B15407,60,69), ""Old"", IF(ISBETWEEN(B15407, 20, 29), ""Young"", ""Other""))"),"Young")</f>
        <v>Young</v>
      </c>
    </row>
    <row r="15408">
      <c r="A15408" s="40">
        <v>33670.0</v>
      </c>
      <c r="B15408" s="39">
        <f t="shared" si="1"/>
        <v>29</v>
      </c>
      <c r="C15408" s="39" t="str">
        <f>IFERROR(__xludf.DUMMYFUNCTION("IF(ISBETWEEN(B15408,60,69), ""Old"", IF(ISBETWEEN(B15408, 20, 29), ""Young"", ""Other""))"),"Young")</f>
        <v>Young</v>
      </c>
    </row>
    <row r="15409">
      <c r="A15409" s="40">
        <v>33671.0</v>
      </c>
      <c r="B15409" s="39">
        <f t="shared" si="1"/>
        <v>29</v>
      </c>
      <c r="C15409" s="39" t="str">
        <f>IFERROR(__xludf.DUMMYFUNCTION("IF(ISBETWEEN(B15409,60,69), ""Old"", IF(ISBETWEEN(B15409, 20, 29), ""Young"", ""Other""))"),"Young")</f>
        <v>Young</v>
      </c>
    </row>
    <row r="15410">
      <c r="A15410" s="40">
        <v>33672.0</v>
      </c>
      <c r="B15410" s="39">
        <f t="shared" si="1"/>
        <v>29</v>
      </c>
      <c r="C15410" s="39" t="str">
        <f>IFERROR(__xludf.DUMMYFUNCTION("IF(ISBETWEEN(B15410,60,69), ""Old"", IF(ISBETWEEN(B15410, 20, 29), ""Young"", ""Other""))"),"Young")</f>
        <v>Young</v>
      </c>
    </row>
    <row r="15411">
      <c r="A15411" s="40">
        <v>33673.0</v>
      </c>
      <c r="B15411" s="39">
        <f t="shared" si="1"/>
        <v>29</v>
      </c>
      <c r="C15411" s="39" t="str">
        <f>IFERROR(__xludf.DUMMYFUNCTION("IF(ISBETWEEN(B15411,60,69), ""Old"", IF(ISBETWEEN(B15411, 20, 29), ""Young"", ""Other""))"),"Young")</f>
        <v>Young</v>
      </c>
    </row>
    <row r="15412">
      <c r="A15412" s="40">
        <v>33674.0</v>
      </c>
      <c r="B15412" s="39">
        <f t="shared" si="1"/>
        <v>29</v>
      </c>
      <c r="C15412" s="39" t="str">
        <f>IFERROR(__xludf.DUMMYFUNCTION("IF(ISBETWEEN(B15412,60,69), ""Old"", IF(ISBETWEEN(B15412, 20, 29), ""Young"", ""Other""))"),"Young")</f>
        <v>Young</v>
      </c>
    </row>
    <row r="15413">
      <c r="A15413" s="40">
        <v>33675.0</v>
      </c>
      <c r="B15413" s="39">
        <f t="shared" si="1"/>
        <v>29</v>
      </c>
      <c r="C15413" s="39" t="str">
        <f>IFERROR(__xludf.DUMMYFUNCTION("IF(ISBETWEEN(B15413,60,69), ""Old"", IF(ISBETWEEN(B15413, 20, 29), ""Young"", ""Other""))"),"Young")</f>
        <v>Young</v>
      </c>
    </row>
    <row r="15414">
      <c r="A15414" s="40">
        <v>33676.0</v>
      </c>
      <c r="B15414" s="39">
        <f t="shared" si="1"/>
        <v>29</v>
      </c>
      <c r="C15414" s="39" t="str">
        <f>IFERROR(__xludf.DUMMYFUNCTION("IF(ISBETWEEN(B15414,60,69), ""Old"", IF(ISBETWEEN(B15414, 20, 29), ""Young"", ""Other""))"),"Young")</f>
        <v>Young</v>
      </c>
    </row>
    <row r="15415">
      <c r="A15415" s="40">
        <v>33677.0</v>
      </c>
      <c r="B15415" s="39">
        <f t="shared" si="1"/>
        <v>29</v>
      </c>
      <c r="C15415" s="39" t="str">
        <f>IFERROR(__xludf.DUMMYFUNCTION("IF(ISBETWEEN(B15415,60,69), ""Old"", IF(ISBETWEEN(B15415, 20, 29), ""Young"", ""Other""))"),"Young")</f>
        <v>Young</v>
      </c>
    </row>
    <row r="15416">
      <c r="A15416" s="40">
        <v>33678.0</v>
      </c>
      <c r="B15416" s="39">
        <f t="shared" si="1"/>
        <v>29</v>
      </c>
      <c r="C15416" s="39" t="str">
        <f>IFERROR(__xludf.DUMMYFUNCTION("IF(ISBETWEEN(B15416,60,69), ""Old"", IF(ISBETWEEN(B15416, 20, 29), ""Young"", ""Other""))"),"Young")</f>
        <v>Young</v>
      </c>
    </row>
    <row r="15417">
      <c r="A15417" s="40">
        <v>33679.0</v>
      </c>
      <c r="B15417" s="39">
        <f t="shared" si="1"/>
        <v>29</v>
      </c>
      <c r="C15417" s="39" t="str">
        <f>IFERROR(__xludf.DUMMYFUNCTION("IF(ISBETWEEN(B15417,60,69), ""Old"", IF(ISBETWEEN(B15417, 20, 29), ""Young"", ""Other""))"),"Young")</f>
        <v>Young</v>
      </c>
    </row>
    <row r="15418">
      <c r="A15418" s="40">
        <v>33680.0</v>
      </c>
      <c r="B15418" s="39">
        <f t="shared" si="1"/>
        <v>29</v>
      </c>
      <c r="C15418" s="39" t="str">
        <f>IFERROR(__xludf.DUMMYFUNCTION("IF(ISBETWEEN(B15418,60,69), ""Old"", IF(ISBETWEEN(B15418, 20, 29), ""Young"", ""Other""))"),"Young")</f>
        <v>Young</v>
      </c>
    </row>
    <row r="15419">
      <c r="A15419" s="40">
        <v>33681.0</v>
      </c>
      <c r="B15419" s="39">
        <f t="shared" si="1"/>
        <v>29</v>
      </c>
      <c r="C15419" s="39" t="str">
        <f>IFERROR(__xludf.DUMMYFUNCTION("IF(ISBETWEEN(B15419,60,69), ""Old"", IF(ISBETWEEN(B15419, 20, 29), ""Young"", ""Other""))"),"Young")</f>
        <v>Young</v>
      </c>
    </row>
    <row r="15420">
      <c r="A15420" s="40">
        <v>33682.0</v>
      </c>
      <c r="B15420" s="39">
        <f t="shared" si="1"/>
        <v>29</v>
      </c>
      <c r="C15420" s="39" t="str">
        <f>IFERROR(__xludf.DUMMYFUNCTION("IF(ISBETWEEN(B15420,60,69), ""Old"", IF(ISBETWEEN(B15420, 20, 29), ""Young"", ""Other""))"),"Young")</f>
        <v>Young</v>
      </c>
    </row>
    <row r="15421">
      <c r="A15421" s="40">
        <v>33683.0</v>
      </c>
      <c r="B15421" s="39">
        <f t="shared" si="1"/>
        <v>29</v>
      </c>
      <c r="C15421" s="39" t="str">
        <f>IFERROR(__xludf.DUMMYFUNCTION("IF(ISBETWEEN(B15421,60,69), ""Old"", IF(ISBETWEEN(B15421, 20, 29), ""Young"", ""Other""))"),"Young")</f>
        <v>Young</v>
      </c>
    </row>
    <row r="15422">
      <c r="A15422" s="40">
        <v>33684.0</v>
      </c>
      <c r="B15422" s="39">
        <f t="shared" si="1"/>
        <v>29</v>
      </c>
      <c r="C15422" s="39" t="str">
        <f>IFERROR(__xludf.DUMMYFUNCTION("IF(ISBETWEEN(B15422,60,69), ""Old"", IF(ISBETWEEN(B15422, 20, 29), ""Young"", ""Other""))"),"Young")</f>
        <v>Young</v>
      </c>
    </row>
    <row r="15423">
      <c r="A15423" s="40">
        <v>33685.0</v>
      </c>
      <c r="B15423" s="39">
        <f t="shared" si="1"/>
        <v>29</v>
      </c>
      <c r="C15423" s="39" t="str">
        <f>IFERROR(__xludf.DUMMYFUNCTION("IF(ISBETWEEN(B15423,60,69), ""Old"", IF(ISBETWEEN(B15423, 20, 29), ""Young"", ""Other""))"),"Young")</f>
        <v>Young</v>
      </c>
    </row>
    <row r="15424">
      <c r="A15424" s="40">
        <v>33686.0</v>
      </c>
      <c r="B15424" s="39">
        <f t="shared" si="1"/>
        <v>29</v>
      </c>
      <c r="C15424" s="39" t="str">
        <f>IFERROR(__xludf.DUMMYFUNCTION("IF(ISBETWEEN(B15424,60,69), ""Old"", IF(ISBETWEEN(B15424, 20, 29), ""Young"", ""Other""))"),"Young")</f>
        <v>Young</v>
      </c>
    </row>
    <row r="15425">
      <c r="A15425" s="40">
        <v>33687.0</v>
      </c>
      <c r="B15425" s="39">
        <f t="shared" si="1"/>
        <v>29</v>
      </c>
      <c r="C15425" s="39" t="str">
        <f>IFERROR(__xludf.DUMMYFUNCTION("IF(ISBETWEEN(B15425,60,69), ""Old"", IF(ISBETWEEN(B15425, 20, 29), ""Young"", ""Other""))"),"Young")</f>
        <v>Young</v>
      </c>
    </row>
    <row r="15426">
      <c r="A15426" s="40">
        <v>33688.0</v>
      </c>
      <c r="B15426" s="39">
        <f t="shared" si="1"/>
        <v>29</v>
      </c>
      <c r="C15426" s="39" t="str">
        <f>IFERROR(__xludf.DUMMYFUNCTION("IF(ISBETWEEN(B15426,60,69), ""Old"", IF(ISBETWEEN(B15426, 20, 29), ""Young"", ""Other""))"),"Young")</f>
        <v>Young</v>
      </c>
    </row>
    <row r="15427">
      <c r="A15427" s="40">
        <v>33689.0</v>
      </c>
      <c r="B15427" s="39">
        <f t="shared" si="1"/>
        <v>29</v>
      </c>
      <c r="C15427" s="39" t="str">
        <f>IFERROR(__xludf.DUMMYFUNCTION("IF(ISBETWEEN(B15427,60,69), ""Old"", IF(ISBETWEEN(B15427, 20, 29), ""Young"", ""Other""))"),"Young")</f>
        <v>Young</v>
      </c>
    </row>
    <row r="15428">
      <c r="A15428" s="40">
        <v>33690.0</v>
      </c>
      <c r="B15428" s="39">
        <f t="shared" si="1"/>
        <v>29</v>
      </c>
      <c r="C15428" s="39" t="str">
        <f>IFERROR(__xludf.DUMMYFUNCTION("IF(ISBETWEEN(B15428,60,69), ""Old"", IF(ISBETWEEN(B15428, 20, 29), ""Young"", ""Other""))"),"Young")</f>
        <v>Young</v>
      </c>
    </row>
    <row r="15429">
      <c r="A15429" s="40">
        <v>33691.0</v>
      </c>
      <c r="B15429" s="39">
        <f t="shared" si="1"/>
        <v>29</v>
      </c>
      <c r="C15429" s="39" t="str">
        <f>IFERROR(__xludf.DUMMYFUNCTION("IF(ISBETWEEN(B15429,60,69), ""Old"", IF(ISBETWEEN(B15429, 20, 29), ""Young"", ""Other""))"),"Young")</f>
        <v>Young</v>
      </c>
    </row>
    <row r="15430">
      <c r="A15430" s="40">
        <v>33692.0</v>
      </c>
      <c r="B15430" s="39">
        <f t="shared" si="1"/>
        <v>29</v>
      </c>
      <c r="C15430" s="39" t="str">
        <f>IFERROR(__xludf.DUMMYFUNCTION("IF(ISBETWEEN(B15430,60,69), ""Old"", IF(ISBETWEEN(B15430, 20, 29), ""Young"", ""Other""))"),"Young")</f>
        <v>Young</v>
      </c>
    </row>
    <row r="15431">
      <c r="A15431" s="40">
        <v>33693.0</v>
      </c>
      <c r="B15431" s="39">
        <f t="shared" si="1"/>
        <v>29</v>
      </c>
      <c r="C15431" s="39" t="str">
        <f>IFERROR(__xludf.DUMMYFUNCTION("IF(ISBETWEEN(B15431,60,69), ""Old"", IF(ISBETWEEN(B15431, 20, 29), ""Young"", ""Other""))"),"Young")</f>
        <v>Young</v>
      </c>
    </row>
    <row r="15432">
      <c r="A15432" s="40">
        <v>33694.0</v>
      </c>
      <c r="B15432" s="39">
        <f t="shared" si="1"/>
        <v>29</v>
      </c>
      <c r="C15432" s="39" t="str">
        <f>IFERROR(__xludf.DUMMYFUNCTION("IF(ISBETWEEN(B15432,60,69), ""Old"", IF(ISBETWEEN(B15432, 20, 29), ""Young"", ""Other""))"),"Young")</f>
        <v>Young</v>
      </c>
    </row>
    <row r="15433">
      <c r="A15433" s="40">
        <v>33695.0</v>
      </c>
      <c r="B15433" s="39">
        <f t="shared" si="1"/>
        <v>29</v>
      </c>
      <c r="C15433" s="39" t="str">
        <f>IFERROR(__xludf.DUMMYFUNCTION("IF(ISBETWEEN(B15433,60,69), ""Old"", IF(ISBETWEEN(B15433, 20, 29), ""Young"", ""Other""))"),"Young")</f>
        <v>Young</v>
      </c>
    </row>
    <row r="15434">
      <c r="A15434" s="40">
        <v>33696.0</v>
      </c>
      <c r="B15434" s="39">
        <f t="shared" si="1"/>
        <v>29</v>
      </c>
      <c r="C15434" s="39" t="str">
        <f>IFERROR(__xludf.DUMMYFUNCTION("IF(ISBETWEEN(B15434,60,69), ""Old"", IF(ISBETWEEN(B15434, 20, 29), ""Young"", ""Other""))"),"Young")</f>
        <v>Young</v>
      </c>
    </row>
    <row r="15435">
      <c r="A15435" s="40">
        <v>33697.0</v>
      </c>
      <c r="B15435" s="39">
        <f t="shared" si="1"/>
        <v>29</v>
      </c>
      <c r="C15435" s="39" t="str">
        <f>IFERROR(__xludf.DUMMYFUNCTION("IF(ISBETWEEN(B15435,60,69), ""Old"", IF(ISBETWEEN(B15435, 20, 29), ""Young"", ""Other""))"),"Young")</f>
        <v>Young</v>
      </c>
    </row>
    <row r="15436">
      <c r="A15436" s="40">
        <v>33698.0</v>
      </c>
      <c r="B15436" s="39">
        <f t="shared" si="1"/>
        <v>29</v>
      </c>
      <c r="C15436" s="39" t="str">
        <f>IFERROR(__xludf.DUMMYFUNCTION("IF(ISBETWEEN(B15436,60,69), ""Old"", IF(ISBETWEEN(B15436, 20, 29), ""Young"", ""Other""))"),"Young")</f>
        <v>Young</v>
      </c>
    </row>
    <row r="15437">
      <c r="A15437" s="40">
        <v>33699.0</v>
      </c>
      <c r="B15437" s="39">
        <f t="shared" si="1"/>
        <v>29</v>
      </c>
      <c r="C15437" s="39" t="str">
        <f>IFERROR(__xludf.DUMMYFUNCTION("IF(ISBETWEEN(B15437,60,69), ""Old"", IF(ISBETWEEN(B15437, 20, 29), ""Young"", ""Other""))"),"Young")</f>
        <v>Young</v>
      </c>
    </row>
    <row r="15438">
      <c r="A15438" s="40">
        <v>33700.0</v>
      </c>
      <c r="B15438" s="39">
        <f t="shared" si="1"/>
        <v>29</v>
      </c>
      <c r="C15438" s="39" t="str">
        <f>IFERROR(__xludf.DUMMYFUNCTION("IF(ISBETWEEN(B15438,60,69), ""Old"", IF(ISBETWEEN(B15438, 20, 29), ""Young"", ""Other""))"),"Young")</f>
        <v>Young</v>
      </c>
    </row>
    <row r="15439">
      <c r="A15439" s="40">
        <v>33701.0</v>
      </c>
      <c r="B15439" s="39">
        <f t="shared" si="1"/>
        <v>29</v>
      </c>
      <c r="C15439" s="39" t="str">
        <f>IFERROR(__xludf.DUMMYFUNCTION("IF(ISBETWEEN(B15439,60,69), ""Old"", IF(ISBETWEEN(B15439, 20, 29), ""Young"", ""Other""))"),"Young")</f>
        <v>Young</v>
      </c>
    </row>
    <row r="15440">
      <c r="A15440" s="40">
        <v>33702.0</v>
      </c>
      <c r="B15440" s="39">
        <f t="shared" si="1"/>
        <v>29</v>
      </c>
      <c r="C15440" s="39" t="str">
        <f>IFERROR(__xludf.DUMMYFUNCTION("IF(ISBETWEEN(B15440,60,69), ""Old"", IF(ISBETWEEN(B15440, 20, 29), ""Young"", ""Other""))"),"Young")</f>
        <v>Young</v>
      </c>
    </row>
    <row r="15441">
      <c r="A15441" s="40">
        <v>33703.0</v>
      </c>
      <c r="B15441" s="39">
        <f t="shared" si="1"/>
        <v>29</v>
      </c>
      <c r="C15441" s="39" t="str">
        <f>IFERROR(__xludf.DUMMYFUNCTION("IF(ISBETWEEN(B15441,60,69), ""Old"", IF(ISBETWEEN(B15441, 20, 29), ""Young"", ""Other""))"),"Young")</f>
        <v>Young</v>
      </c>
    </row>
    <row r="15442">
      <c r="A15442" s="40">
        <v>33704.0</v>
      </c>
      <c r="B15442" s="39">
        <f t="shared" si="1"/>
        <v>29</v>
      </c>
      <c r="C15442" s="39" t="str">
        <f>IFERROR(__xludf.DUMMYFUNCTION("IF(ISBETWEEN(B15442,60,69), ""Old"", IF(ISBETWEEN(B15442, 20, 29), ""Young"", ""Other""))"),"Young")</f>
        <v>Young</v>
      </c>
    </row>
    <row r="15443">
      <c r="A15443" s="40">
        <v>33705.0</v>
      </c>
      <c r="B15443" s="39">
        <f t="shared" si="1"/>
        <v>29</v>
      </c>
      <c r="C15443" s="39" t="str">
        <f>IFERROR(__xludf.DUMMYFUNCTION("IF(ISBETWEEN(B15443,60,69), ""Old"", IF(ISBETWEEN(B15443, 20, 29), ""Young"", ""Other""))"),"Young")</f>
        <v>Young</v>
      </c>
    </row>
    <row r="15444">
      <c r="A15444" s="40">
        <v>33706.0</v>
      </c>
      <c r="B15444" s="39">
        <f t="shared" si="1"/>
        <v>29</v>
      </c>
      <c r="C15444" s="39" t="str">
        <f>IFERROR(__xludf.DUMMYFUNCTION("IF(ISBETWEEN(B15444,60,69), ""Old"", IF(ISBETWEEN(B15444, 20, 29), ""Young"", ""Other""))"),"Young")</f>
        <v>Young</v>
      </c>
    </row>
    <row r="15445">
      <c r="A15445" s="40">
        <v>33707.0</v>
      </c>
      <c r="B15445" s="39">
        <f t="shared" si="1"/>
        <v>29</v>
      </c>
      <c r="C15445" s="39" t="str">
        <f>IFERROR(__xludf.DUMMYFUNCTION("IF(ISBETWEEN(B15445,60,69), ""Old"", IF(ISBETWEEN(B15445, 20, 29), ""Young"", ""Other""))"),"Young")</f>
        <v>Young</v>
      </c>
    </row>
    <row r="15446">
      <c r="A15446" s="40">
        <v>33708.0</v>
      </c>
      <c r="B15446" s="39">
        <f t="shared" si="1"/>
        <v>29</v>
      </c>
      <c r="C15446" s="39" t="str">
        <f>IFERROR(__xludf.DUMMYFUNCTION("IF(ISBETWEEN(B15446,60,69), ""Old"", IF(ISBETWEEN(B15446, 20, 29), ""Young"", ""Other""))"),"Young")</f>
        <v>Young</v>
      </c>
    </row>
    <row r="15447">
      <c r="A15447" s="40">
        <v>33709.0</v>
      </c>
      <c r="B15447" s="39">
        <f t="shared" si="1"/>
        <v>29</v>
      </c>
      <c r="C15447" s="39" t="str">
        <f>IFERROR(__xludf.DUMMYFUNCTION("IF(ISBETWEEN(B15447,60,69), ""Old"", IF(ISBETWEEN(B15447, 20, 29), ""Young"", ""Other""))"),"Young")</f>
        <v>Young</v>
      </c>
    </row>
    <row r="15448">
      <c r="A15448" s="40">
        <v>33710.0</v>
      </c>
      <c r="B15448" s="39">
        <f t="shared" si="1"/>
        <v>29</v>
      </c>
      <c r="C15448" s="39" t="str">
        <f>IFERROR(__xludf.DUMMYFUNCTION("IF(ISBETWEEN(B15448,60,69), ""Old"", IF(ISBETWEEN(B15448, 20, 29), ""Young"", ""Other""))"),"Young")</f>
        <v>Young</v>
      </c>
    </row>
    <row r="15449">
      <c r="A15449" s="40">
        <v>33711.0</v>
      </c>
      <c r="B15449" s="39">
        <f t="shared" si="1"/>
        <v>29</v>
      </c>
      <c r="C15449" s="39" t="str">
        <f>IFERROR(__xludf.DUMMYFUNCTION("IF(ISBETWEEN(B15449,60,69), ""Old"", IF(ISBETWEEN(B15449, 20, 29), ""Young"", ""Other""))"),"Young")</f>
        <v>Young</v>
      </c>
    </row>
    <row r="15450">
      <c r="A15450" s="40">
        <v>33712.0</v>
      </c>
      <c r="B15450" s="39">
        <f t="shared" si="1"/>
        <v>29</v>
      </c>
      <c r="C15450" s="39" t="str">
        <f>IFERROR(__xludf.DUMMYFUNCTION("IF(ISBETWEEN(B15450,60,69), ""Old"", IF(ISBETWEEN(B15450, 20, 29), ""Young"", ""Other""))"),"Young")</f>
        <v>Young</v>
      </c>
    </row>
    <row r="15451">
      <c r="A15451" s="40">
        <v>33713.0</v>
      </c>
      <c r="B15451" s="39">
        <f t="shared" si="1"/>
        <v>29</v>
      </c>
      <c r="C15451" s="39" t="str">
        <f>IFERROR(__xludf.DUMMYFUNCTION("IF(ISBETWEEN(B15451,60,69), ""Old"", IF(ISBETWEEN(B15451, 20, 29), ""Young"", ""Other""))"),"Young")</f>
        <v>Young</v>
      </c>
    </row>
    <row r="15452">
      <c r="A15452" s="40">
        <v>33714.0</v>
      </c>
      <c r="B15452" s="39">
        <f t="shared" si="1"/>
        <v>29</v>
      </c>
      <c r="C15452" s="39" t="str">
        <f>IFERROR(__xludf.DUMMYFUNCTION("IF(ISBETWEEN(B15452,60,69), ""Old"", IF(ISBETWEEN(B15452, 20, 29), ""Young"", ""Other""))"),"Young")</f>
        <v>Young</v>
      </c>
    </row>
    <row r="15453">
      <c r="A15453" s="40">
        <v>33715.0</v>
      </c>
      <c r="B15453" s="39">
        <f t="shared" si="1"/>
        <v>29</v>
      </c>
      <c r="C15453" s="39" t="str">
        <f>IFERROR(__xludf.DUMMYFUNCTION("IF(ISBETWEEN(B15453,60,69), ""Old"", IF(ISBETWEEN(B15453, 20, 29), ""Young"", ""Other""))"),"Young")</f>
        <v>Young</v>
      </c>
    </row>
    <row r="15454">
      <c r="A15454" s="40">
        <v>33716.0</v>
      </c>
      <c r="B15454" s="39">
        <f t="shared" si="1"/>
        <v>29</v>
      </c>
      <c r="C15454" s="39" t="str">
        <f>IFERROR(__xludf.DUMMYFUNCTION("IF(ISBETWEEN(B15454,60,69), ""Old"", IF(ISBETWEEN(B15454, 20, 29), ""Young"", ""Other""))"),"Young")</f>
        <v>Young</v>
      </c>
    </row>
    <row r="15455">
      <c r="A15455" s="40">
        <v>33717.0</v>
      </c>
      <c r="B15455" s="39">
        <f t="shared" si="1"/>
        <v>29</v>
      </c>
      <c r="C15455" s="39" t="str">
        <f>IFERROR(__xludf.DUMMYFUNCTION("IF(ISBETWEEN(B15455,60,69), ""Old"", IF(ISBETWEEN(B15455, 20, 29), ""Young"", ""Other""))"),"Young")</f>
        <v>Young</v>
      </c>
    </row>
    <row r="15456">
      <c r="A15456" s="40">
        <v>33718.0</v>
      </c>
      <c r="B15456" s="39">
        <f t="shared" si="1"/>
        <v>29</v>
      </c>
      <c r="C15456" s="39" t="str">
        <f>IFERROR(__xludf.DUMMYFUNCTION("IF(ISBETWEEN(B15456,60,69), ""Old"", IF(ISBETWEEN(B15456, 20, 29), ""Young"", ""Other""))"),"Young")</f>
        <v>Young</v>
      </c>
    </row>
    <row r="15457">
      <c r="A15457" s="40">
        <v>33719.0</v>
      </c>
      <c r="B15457" s="39">
        <f t="shared" si="1"/>
        <v>29</v>
      </c>
      <c r="C15457" s="39" t="str">
        <f>IFERROR(__xludf.DUMMYFUNCTION("IF(ISBETWEEN(B15457,60,69), ""Old"", IF(ISBETWEEN(B15457, 20, 29), ""Young"", ""Other""))"),"Young")</f>
        <v>Young</v>
      </c>
    </row>
    <row r="15458">
      <c r="A15458" s="40">
        <v>33720.0</v>
      </c>
      <c r="B15458" s="39">
        <f t="shared" si="1"/>
        <v>29</v>
      </c>
      <c r="C15458" s="39" t="str">
        <f>IFERROR(__xludf.DUMMYFUNCTION("IF(ISBETWEEN(B15458,60,69), ""Old"", IF(ISBETWEEN(B15458, 20, 29), ""Young"", ""Other""))"),"Young")</f>
        <v>Young</v>
      </c>
    </row>
    <row r="15459">
      <c r="A15459" s="40">
        <v>33721.0</v>
      </c>
      <c r="B15459" s="39">
        <f t="shared" si="1"/>
        <v>29</v>
      </c>
      <c r="C15459" s="39" t="str">
        <f>IFERROR(__xludf.DUMMYFUNCTION("IF(ISBETWEEN(B15459,60,69), ""Old"", IF(ISBETWEEN(B15459, 20, 29), ""Young"", ""Other""))"),"Young")</f>
        <v>Young</v>
      </c>
    </row>
    <row r="15460">
      <c r="A15460" s="40">
        <v>33722.0</v>
      </c>
      <c r="B15460" s="39">
        <f t="shared" si="1"/>
        <v>29</v>
      </c>
      <c r="C15460" s="39" t="str">
        <f>IFERROR(__xludf.DUMMYFUNCTION("IF(ISBETWEEN(B15460,60,69), ""Old"", IF(ISBETWEEN(B15460, 20, 29), ""Young"", ""Other""))"),"Young")</f>
        <v>Young</v>
      </c>
    </row>
    <row r="15461">
      <c r="A15461" s="40">
        <v>33723.0</v>
      </c>
      <c r="B15461" s="39">
        <f t="shared" si="1"/>
        <v>29</v>
      </c>
      <c r="C15461" s="39" t="str">
        <f>IFERROR(__xludf.DUMMYFUNCTION("IF(ISBETWEEN(B15461,60,69), ""Old"", IF(ISBETWEEN(B15461, 20, 29), ""Young"", ""Other""))"),"Young")</f>
        <v>Young</v>
      </c>
    </row>
    <row r="15462">
      <c r="A15462" s="40">
        <v>33724.0</v>
      </c>
      <c r="B15462" s="39">
        <f t="shared" si="1"/>
        <v>29</v>
      </c>
      <c r="C15462" s="39" t="str">
        <f>IFERROR(__xludf.DUMMYFUNCTION("IF(ISBETWEEN(B15462,60,69), ""Old"", IF(ISBETWEEN(B15462, 20, 29), ""Young"", ""Other""))"),"Young")</f>
        <v>Young</v>
      </c>
    </row>
    <row r="15463">
      <c r="A15463" s="40">
        <v>33725.0</v>
      </c>
      <c r="B15463" s="39">
        <f t="shared" si="1"/>
        <v>29</v>
      </c>
      <c r="C15463" s="39" t="str">
        <f>IFERROR(__xludf.DUMMYFUNCTION("IF(ISBETWEEN(B15463,60,69), ""Old"", IF(ISBETWEEN(B15463, 20, 29), ""Young"", ""Other""))"),"Young")</f>
        <v>Young</v>
      </c>
    </row>
    <row r="15464">
      <c r="A15464" s="40">
        <v>33726.0</v>
      </c>
      <c r="B15464" s="39">
        <f t="shared" si="1"/>
        <v>29</v>
      </c>
      <c r="C15464" s="39" t="str">
        <f>IFERROR(__xludf.DUMMYFUNCTION("IF(ISBETWEEN(B15464,60,69), ""Old"", IF(ISBETWEEN(B15464, 20, 29), ""Young"", ""Other""))"),"Young")</f>
        <v>Young</v>
      </c>
    </row>
    <row r="15465">
      <c r="A15465" s="40">
        <v>33727.0</v>
      </c>
      <c r="B15465" s="39">
        <f t="shared" si="1"/>
        <v>29</v>
      </c>
      <c r="C15465" s="39" t="str">
        <f>IFERROR(__xludf.DUMMYFUNCTION("IF(ISBETWEEN(B15465,60,69), ""Old"", IF(ISBETWEEN(B15465, 20, 29), ""Young"", ""Other""))"),"Young")</f>
        <v>Young</v>
      </c>
    </row>
    <row r="15466">
      <c r="A15466" s="40">
        <v>33728.0</v>
      </c>
      <c r="B15466" s="39">
        <f t="shared" si="1"/>
        <v>29</v>
      </c>
      <c r="C15466" s="39" t="str">
        <f>IFERROR(__xludf.DUMMYFUNCTION("IF(ISBETWEEN(B15466,60,69), ""Old"", IF(ISBETWEEN(B15466, 20, 29), ""Young"", ""Other""))"),"Young")</f>
        <v>Young</v>
      </c>
    </row>
    <row r="15467">
      <c r="A15467" s="40">
        <v>33729.0</v>
      </c>
      <c r="B15467" s="39">
        <f t="shared" si="1"/>
        <v>29</v>
      </c>
      <c r="C15467" s="39" t="str">
        <f>IFERROR(__xludf.DUMMYFUNCTION("IF(ISBETWEEN(B15467,60,69), ""Old"", IF(ISBETWEEN(B15467, 20, 29), ""Young"", ""Other""))"),"Young")</f>
        <v>Young</v>
      </c>
    </row>
    <row r="15468">
      <c r="A15468" s="40">
        <v>33730.0</v>
      </c>
      <c r="B15468" s="39">
        <f t="shared" si="1"/>
        <v>29</v>
      </c>
      <c r="C15468" s="39" t="str">
        <f>IFERROR(__xludf.DUMMYFUNCTION("IF(ISBETWEEN(B15468,60,69), ""Old"", IF(ISBETWEEN(B15468, 20, 29), ""Young"", ""Other""))"),"Young")</f>
        <v>Young</v>
      </c>
    </row>
    <row r="15469">
      <c r="A15469" s="40">
        <v>33731.0</v>
      </c>
      <c r="B15469" s="39">
        <f t="shared" si="1"/>
        <v>29</v>
      </c>
      <c r="C15469" s="39" t="str">
        <f>IFERROR(__xludf.DUMMYFUNCTION("IF(ISBETWEEN(B15469,60,69), ""Old"", IF(ISBETWEEN(B15469, 20, 29), ""Young"", ""Other""))"),"Young")</f>
        <v>Young</v>
      </c>
    </row>
    <row r="15470">
      <c r="A15470" s="40">
        <v>33732.0</v>
      </c>
      <c r="B15470" s="39">
        <f t="shared" si="1"/>
        <v>29</v>
      </c>
      <c r="C15470" s="39" t="str">
        <f>IFERROR(__xludf.DUMMYFUNCTION("IF(ISBETWEEN(B15470,60,69), ""Old"", IF(ISBETWEEN(B15470, 20, 29), ""Young"", ""Other""))"),"Young")</f>
        <v>Young</v>
      </c>
    </row>
    <row r="15471">
      <c r="A15471" s="40">
        <v>33733.0</v>
      </c>
      <c r="B15471" s="39">
        <f t="shared" si="1"/>
        <v>29</v>
      </c>
      <c r="C15471" s="39" t="str">
        <f>IFERROR(__xludf.DUMMYFUNCTION("IF(ISBETWEEN(B15471,60,69), ""Old"", IF(ISBETWEEN(B15471, 20, 29), ""Young"", ""Other""))"),"Young")</f>
        <v>Young</v>
      </c>
    </row>
    <row r="15472">
      <c r="A15472" s="40">
        <v>33734.0</v>
      </c>
      <c r="B15472" s="39">
        <f t="shared" si="1"/>
        <v>29</v>
      </c>
      <c r="C15472" s="39" t="str">
        <f>IFERROR(__xludf.DUMMYFUNCTION("IF(ISBETWEEN(B15472,60,69), ""Old"", IF(ISBETWEEN(B15472, 20, 29), ""Young"", ""Other""))"),"Young")</f>
        <v>Young</v>
      </c>
    </row>
    <row r="15473">
      <c r="A15473" s="40">
        <v>33735.0</v>
      </c>
      <c r="B15473" s="39">
        <f t="shared" si="1"/>
        <v>29</v>
      </c>
      <c r="C15473" s="39" t="str">
        <f>IFERROR(__xludf.DUMMYFUNCTION("IF(ISBETWEEN(B15473,60,69), ""Old"", IF(ISBETWEEN(B15473, 20, 29), ""Young"", ""Other""))"),"Young")</f>
        <v>Young</v>
      </c>
    </row>
    <row r="15474">
      <c r="A15474" s="40">
        <v>33736.0</v>
      </c>
      <c r="B15474" s="39">
        <f t="shared" si="1"/>
        <v>29</v>
      </c>
      <c r="C15474" s="39" t="str">
        <f>IFERROR(__xludf.DUMMYFUNCTION("IF(ISBETWEEN(B15474,60,69), ""Old"", IF(ISBETWEEN(B15474, 20, 29), ""Young"", ""Other""))"),"Young")</f>
        <v>Young</v>
      </c>
    </row>
    <row r="15475">
      <c r="A15475" s="40">
        <v>33737.0</v>
      </c>
      <c r="B15475" s="39">
        <f t="shared" si="1"/>
        <v>29</v>
      </c>
      <c r="C15475" s="39" t="str">
        <f>IFERROR(__xludf.DUMMYFUNCTION("IF(ISBETWEEN(B15475,60,69), ""Old"", IF(ISBETWEEN(B15475, 20, 29), ""Young"", ""Other""))"),"Young")</f>
        <v>Young</v>
      </c>
    </row>
    <row r="15476">
      <c r="A15476" s="40">
        <v>33738.0</v>
      </c>
      <c r="B15476" s="39">
        <f t="shared" si="1"/>
        <v>29</v>
      </c>
      <c r="C15476" s="39" t="str">
        <f>IFERROR(__xludf.DUMMYFUNCTION("IF(ISBETWEEN(B15476,60,69), ""Old"", IF(ISBETWEEN(B15476, 20, 29), ""Young"", ""Other""))"),"Young")</f>
        <v>Young</v>
      </c>
    </row>
    <row r="15477">
      <c r="A15477" s="40">
        <v>33739.0</v>
      </c>
      <c r="B15477" s="39">
        <f t="shared" si="1"/>
        <v>29</v>
      </c>
      <c r="C15477" s="39" t="str">
        <f>IFERROR(__xludf.DUMMYFUNCTION("IF(ISBETWEEN(B15477,60,69), ""Old"", IF(ISBETWEEN(B15477, 20, 29), ""Young"", ""Other""))"),"Young")</f>
        <v>Young</v>
      </c>
    </row>
    <row r="15478">
      <c r="A15478" s="40">
        <v>33740.0</v>
      </c>
      <c r="B15478" s="39">
        <f t="shared" si="1"/>
        <v>29</v>
      </c>
      <c r="C15478" s="39" t="str">
        <f>IFERROR(__xludf.DUMMYFUNCTION("IF(ISBETWEEN(B15478,60,69), ""Old"", IF(ISBETWEEN(B15478, 20, 29), ""Young"", ""Other""))"),"Young")</f>
        <v>Young</v>
      </c>
    </row>
    <row r="15479">
      <c r="A15479" s="40">
        <v>33741.0</v>
      </c>
      <c r="B15479" s="39">
        <f t="shared" si="1"/>
        <v>29</v>
      </c>
      <c r="C15479" s="39" t="str">
        <f>IFERROR(__xludf.DUMMYFUNCTION("IF(ISBETWEEN(B15479,60,69), ""Old"", IF(ISBETWEEN(B15479, 20, 29), ""Young"", ""Other""))"),"Young")</f>
        <v>Young</v>
      </c>
    </row>
    <row r="15480">
      <c r="A15480" s="40">
        <v>33742.0</v>
      </c>
      <c r="B15480" s="39">
        <f t="shared" si="1"/>
        <v>29</v>
      </c>
      <c r="C15480" s="39" t="str">
        <f>IFERROR(__xludf.DUMMYFUNCTION("IF(ISBETWEEN(B15480,60,69), ""Old"", IF(ISBETWEEN(B15480, 20, 29), ""Young"", ""Other""))"),"Young")</f>
        <v>Young</v>
      </c>
    </row>
    <row r="15481">
      <c r="A15481" s="40">
        <v>33743.0</v>
      </c>
      <c r="B15481" s="39">
        <f t="shared" si="1"/>
        <v>29</v>
      </c>
      <c r="C15481" s="39" t="str">
        <f>IFERROR(__xludf.DUMMYFUNCTION("IF(ISBETWEEN(B15481,60,69), ""Old"", IF(ISBETWEEN(B15481, 20, 29), ""Young"", ""Other""))"),"Young")</f>
        <v>Young</v>
      </c>
    </row>
    <row r="15482">
      <c r="A15482" s="40">
        <v>33744.0</v>
      </c>
      <c r="B15482" s="39">
        <f t="shared" si="1"/>
        <v>29</v>
      </c>
      <c r="C15482" s="39" t="str">
        <f>IFERROR(__xludf.DUMMYFUNCTION("IF(ISBETWEEN(B15482,60,69), ""Old"", IF(ISBETWEEN(B15482, 20, 29), ""Young"", ""Other""))"),"Young")</f>
        <v>Young</v>
      </c>
    </row>
    <row r="15483">
      <c r="A15483" s="40">
        <v>33745.0</v>
      </c>
      <c r="B15483" s="39">
        <f t="shared" si="1"/>
        <v>29</v>
      </c>
      <c r="C15483" s="39" t="str">
        <f>IFERROR(__xludf.DUMMYFUNCTION("IF(ISBETWEEN(B15483,60,69), ""Old"", IF(ISBETWEEN(B15483, 20, 29), ""Young"", ""Other""))"),"Young")</f>
        <v>Young</v>
      </c>
    </row>
    <row r="15484">
      <c r="A15484" s="40">
        <v>33746.0</v>
      </c>
      <c r="B15484" s="39">
        <f t="shared" si="1"/>
        <v>29</v>
      </c>
      <c r="C15484" s="39" t="str">
        <f>IFERROR(__xludf.DUMMYFUNCTION("IF(ISBETWEEN(B15484,60,69), ""Old"", IF(ISBETWEEN(B15484, 20, 29), ""Young"", ""Other""))"),"Young")</f>
        <v>Young</v>
      </c>
    </row>
    <row r="15485">
      <c r="A15485" s="40">
        <v>33747.0</v>
      </c>
      <c r="B15485" s="39">
        <f t="shared" si="1"/>
        <v>29</v>
      </c>
      <c r="C15485" s="39" t="str">
        <f>IFERROR(__xludf.DUMMYFUNCTION("IF(ISBETWEEN(B15485,60,69), ""Old"", IF(ISBETWEEN(B15485, 20, 29), ""Young"", ""Other""))"),"Young")</f>
        <v>Young</v>
      </c>
    </row>
    <row r="15486">
      <c r="A15486" s="40">
        <v>33748.0</v>
      </c>
      <c r="B15486" s="39">
        <f t="shared" si="1"/>
        <v>29</v>
      </c>
      <c r="C15486" s="39" t="str">
        <f>IFERROR(__xludf.DUMMYFUNCTION("IF(ISBETWEEN(B15486,60,69), ""Old"", IF(ISBETWEEN(B15486, 20, 29), ""Young"", ""Other""))"),"Young")</f>
        <v>Young</v>
      </c>
    </row>
    <row r="15487">
      <c r="A15487" s="40">
        <v>33749.0</v>
      </c>
      <c r="B15487" s="39">
        <f t="shared" si="1"/>
        <v>29</v>
      </c>
      <c r="C15487" s="39" t="str">
        <f>IFERROR(__xludf.DUMMYFUNCTION("IF(ISBETWEEN(B15487,60,69), ""Old"", IF(ISBETWEEN(B15487, 20, 29), ""Young"", ""Other""))"),"Young")</f>
        <v>Young</v>
      </c>
    </row>
    <row r="15488">
      <c r="A15488" s="40">
        <v>33750.0</v>
      </c>
      <c r="B15488" s="39">
        <f t="shared" si="1"/>
        <v>29</v>
      </c>
      <c r="C15488" s="39" t="str">
        <f>IFERROR(__xludf.DUMMYFUNCTION("IF(ISBETWEEN(B15488,60,69), ""Old"", IF(ISBETWEEN(B15488, 20, 29), ""Young"", ""Other""))"),"Young")</f>
        <v>Young</v>
      </c>
    </row>
    <row r="15489">
      <c r="A15489" s="40">
        <v>33751.0</v>
      </c>
      <c r="B15489" s="39">
        <f t="shared" si="1"/>
        <v>29</v>
      </c>
      <c r="C15489" s="39" t="str">
        <f>IFERROR(__xludf.DUMMYFUNCTION("IF(ISBETWEEN(B15489,60,69), ""Old"", IF(ISBETWEEN(B15489, 20, 29), ""Young"", ""Other""))"),"Young")</f>
        <v>Young</v>
      </c>
    </row>
    <row r="15490">
      <c r="A15490" s="40">
        <v>33752.0</v>
      </c>
      <c r="B15490" s="39">
        <f t="shared" si="1"/>
        <v>29</v>
      </c>
      <c r="C15490" s="39" t="str">
        <f>IFERROR(__xludf.DUMMYFUNCTION("IF(ISBETWEEN(B15490,60,69), ""Old"", IF(ISBETWEEN(B15490, 20, 29), ""Young"", ""Other""))"),"Young")</f>
        <v>Young</v>
      </c>
    </row>
    <row r="15491">
      <c r="A15491" s="40">
        <v>33753.0</v>
      </c>
      <c r="B15491" s="39">
        <f t="shared" si="1"/>
        <v>29</v>
      </c>
      <c r="C15491" s="39" t="str">
        <f>IFERROR(__xludf.DUMMYFUNCTION("IF(ISBETWEEN(B15491,60,69), ""Old"", IF(ISBETWEEN(B15491, 20, 29), ""Young"", ""Other""))"),"Young")</f>
        <v>Young</v>
      </c>
    </row>
    <row r="15492">
      <c r="A15492" s="40">
        <v>33754.0</v>
      </c>
      <c r="B15492" s="39">
        <f t="shared" si="1"/>
        <v>29</v>
      </c>
      <c r="C15492" s="39" t="str">
        <f>IFERROR(__xludf.DUMMYFUNCTION("IF(ISBETWEEN(B15492,60,69), ""Old"", IF(ISBETWEEN(B15492, 20, 29), ""Young"", ""Other""))"),"Young")</f>
        <v>Young</v>
      </c>
    </row>
    <row r="15493">
      <c r="A15493" s="40">
        <v>33755.0</v>
      </c>
      <c r="B15493" s="39">
        <f t="shared" si="1"/>
        <v>29</v>
      </c>
      <c r="C15493" s="39" t="str">
        <f>IFERROR(__xludf.DUMMYFUNCTION("IF(ISBETWEEN(B15493,60,69), ""Old"", IF(ISBETWEEN(B15493, 20, 29), ""Young"", ""Other""))"),"Young")</f>
        <v>Young</v>
      </c>
    </row>
    <row r="15494">
      <c r="A15494" s="40">
        <v>33756.0</v>
      </c>
      <c r="B15494" s="39">
        <f t="shared" si="1"/>
        <v>29</v>
      </c>
      <c r="C15494" s="39" t="str">
        <f>IFERROR(__xludf.DUMMYFUNCTION("IF(ISBETWEEN(B15494,60,69), ""Old"", IF(ISBETWEEN(B15494, 20, 29), ""Young"", ""Other""))"),"Young")</f>
        <v>Young</v>
      </c>
    </row>
    <row r="15495">
      <c r="A15495" s="40">
        <v>33757.0</v>
      </c>
      <c r="B15495" s="39">
        <f t="shared" si="1"/>
        <v>29</v>
      </c>
      <c r="C15495" s="39" t="str">
        <f>IFERROR(__xludf.DUMMYFUNCTION("IF(ISBETWEEN(B15495,60,69), ""Old"", IF(ISBETWEEN(B15495, 20, 29), ""Young"", ""Other""))"),"Young")</f>
        <v>Young</v>
      </c>
    </row>
    <row r="15496">
      <c r="A15496" s="40">
        <v>33758.0</v>
      </c>
      <c r="B15496" s="39">
        <f t="shared" si="1"/>
        <v>29</v>
      </c>
      <c r="C15496" s="39" t="str">
        <f>IFERROR(__xludf.DUMMYFUNCTION("IF(ISBETWEEN(B15496,60,69), ""Old"", IF(ISBETWEEN(B15496, 20, 29), ""Young"", ""Other""))"),"Young")</f>
        <v>Young</v>
      </c>
    </row>
    <row r="15497">
      <c r="A15497" s="40">
        <v>33759.0</v>
      </c>
      <c r="B15497" s="39">
        <f t="shared" si="1"/>
        <v>29</v>
      </c>
      <c r="C15497" s="39" t="str">
        <f>IFERROR(__xludf.DUMMYFUNCTION("IF(ISBETWEEN(B15497,60,69), ""Old"", IF(ISBETWEEN(B15497, 20, 29), ""Young"", ""Other""))"),"Young")</f>
        <v>Young</v>
      </c>
    </row>
    <row r="15498">
      <c r="A15498" s="40">
        <v>33760.0</v>
      </c>
      <c r="B15498" s="39">
        <f t="shared" si="1"/>
        <v>29</v>
      </c>
      <c r="C15498" s="39" t="str">
        <f>IFERROR(__xludf.DUMMYFUNCTION("IF(ISBETWEEN(B15498,60,69), ""Old"", IF(ISBETWEEN(B15498, 20, 29), ""Young"", ""Other""))"),"Young")</f>
        <v>Young</v>
      </c>
    </row>
    <row r="15499">
      <c r="A15499" s="40">
        <v>33761.0</v>
      </c>
      <c r="B15499" s="39">
        <f t="shared" si="1"/>
        <v>29</v>
      </c>
      <c r="C15499" s="39" t="str">
        <f>IFERROR(__xludf.DUMMYFUNCTION("IF(ISBETWEEN(B15499,60,69), ""Old"", IF(ISBETWEEN(B15499, 20, 29), ""Young"", ""Other""))"),"Young")</f>
        <v>Young</v>
      </c>
    </row>
    <row r="15500">
      <c r="A15500" s="40">
        <v>33762.0</v>
      </c>
      <c r="B15500" s="39">
        <f t="shared" si="1"/>
        <v>29</v>
      </c>
      <c r="C15500" s="39" t="str">
        <f>IFERROR(__xludf.DUMMYFUNCTION("IF(ISBETWEEN(B15500,60,69), ""Old"", IF(ISBETWEEN(B15500, 20, 29), ""Young"", ""Other""))"),"Young")</f>
        <v>Young</v>
      </c>
    </row>
    <row r="15501">
      <c r="A15501" s="40">
        <v>33763.0</v>
      </c>
      <c r="B15501" s="39">
        <f t="shared" si="1"/>
        <v>29</v>
      </c>
      <c r="C15501" s="39" t="str">
        <f>IFERROR(__xludf.DUMMYFUNCTION("IF(ISBETWEEN(B15501,60,69), ""Old"", IF(ISBETWEEN(B15501, 20, 29), ""Young"", ""Other""))"),"Young")</f>
        <v>Young</v>
      </c>
    </row>
    <row r="15502">
      <c r="A15502" s="40">
        <v>33764.0</v>
      </c>
      <c r="B15502" s="39">
        <f t="shared" si="1"/>
        <v>29</v>
      </c>
      <c r="C15502" s="39" t="str">
        <f>IFERROR(__xludf.DUMMYFUNCTION("IF(ISBETWEEN(B15502,60,69), ""Old"", IF(ISBETWEEN(B15502, 20, 29), ""Young"", ""Other""))"),"Young")</f>
        <v>Young</v>
      </c>
    </row>
    <row r="15503">
      <c r="A15503" s="40">
        <v>33765.0</v>
      </c>
      <c r="B15503" s="39">
        <f t="shared" si="1"/>
        <v>29</v>
      </c>
      <c r="C15503" s="39" t="str">
        <f>IFERROR(__xludf.DUMMYFUNCTION("IF(ISBETWEEN(B15503,60,69), ""Old"", IF(ISBETWEEN(B15503, 20, 29), ""Young"", ""Other""))"),"Young")</f>
        <v>Young</v>
      </c>
    </row>
    <row r="15504">
      <c r="A15504" s="40">
        <v>33766.0</v>
      </c>
      <c r="B15504" s="39">
        <f t="shared" si="1"/>
        <v>29</v>
      </c>
      <c r="C15504" s="39" t="str">
        <f>IFERROR(__xludf.DUMMYFUNCTION("IF(ISBETWEEN(B15504,60,69), ""Old"", IF(ISBETWEEN(B15504, 20, 29), ""Young"", ""Other""))"),"Young")</f>
        <v>Young</v>
      </c>
    </row>
    <row r="15505">
      <c r="A15505" s="40">
        <v>33767.0</v>
      </c>
      <c r="B15505" s="39">
        <f t="shared" si="1"/>
        <v>29</v>
      </c>
      <c r="C15505" s="39" t="str">
        <f>IFERROR(__xludf.DUMMYFUNCTION("IF(ISBETWEEN(B15505,60,69), ""Old"", IF(ISBETWEEN(B15505, 20, 29), ""Young"", ""Other""))"),"Young")</f>
        <v>Young</v>
      </c>
    </row>
    <row r="15506">
      <c r="A15506" s="40">
        <v>33768.0</v>
      </c>
      <c r="B15506" s="39">
        <f t="shared" si="1"/>
        <v>29</v>
      </c>
      <c r="C15506" s="39" t="str">
        <f>IFERROR(__xludf.DUMMYFUNCTION("IF(ISBETWEEN(B15506,60,69), ""Old"", IF(ISBETWEEN(B15506, 20, 29), ""Young"", ""Other""))"),"Young")</f>
        <v>Young</v>
      </c>
    </row>
    <row r="15507">
      <c r="A15507" s="40">
        <v>33769.0</v>
      </c>
      <c r="B15507" s="39">
        <f t="shared" si="1"/>
        <v>29</v>
      </c>
      <c r="C15507" s="39" t="str">
        <f>IFERROR(__xludf.DUMMYFUNCTION("IF(ISBETWEEN(B15507,60,69), ""Old"", IF(ISBETWEEN(B15507, 20, 29), ""Young"", ""Other""))"),"Young")</f>
        <v>Young</v>
      </c>
    </row>
    <row r="15508">
      <c r="A15508" s="40">
        <v>33770.0</v>
      </c>
      <c r="B15508" s="39">
        <f t="shared" si="1"/>
        <v>29</v>
      </c>
      <c r="C15508" s="39" t="str">
        <f>IFERROR(__xludf.DUMMYFUNCTION("IF(ISBETWEEN(B15508,60,69), ""Old"", IF(ISBETWEEN(B15508, 20, 29), ""Young"", ""Other""))"),"Young")</f>
        <v>Young</v>
      </c>
    </row>
    <row r="15509">
      <c r="A15509" s="40">
        <v>33771.0</v>
      </c>
      <c r="B15509" s="39">
        <f t="shared" si="1"/>
        <v>29</v>
      </c>
      <c r="C15509" s="39" t="str">
        <f>IFERROR(__xludf.DUMMYFUNCTION("IF(ISBETWEEN(B15509,60,69), ""Old"", IF(ISBETWEEN(B15509, 20, 29), ""Young"", ""Other""))"),"Young")</f>
        <v>Young</v>
      </c>
    </row>
    <row r="15510">
      <c r="A15510" s="40">
        <v>33772.0</v>
      </c>
      <c r="B15510" s="39">
        <f t="shared" si="1"/>
        <v>29</v>
      </c>
      <c r="C15510" s="39" t="str">
        <f>IFERROR(__xludf.DUMMYFUNCTION("IF(ISBETWEEN(B15510,60,69), ""Old"", IF(ISBETWEEN(B15510, 20, 29), ""Young"", ""Other""))"),"Young")</f>
        <v>Young</v>
      </c>
    </row>
    <row r="15511">
      <c r="A15511" s="40">
        <v>33773.0</v>
      </c>
      <c r="B15511" s="39">
        <f t="shared" si="1"/>
        <v>29</v>
      </c>
      <c r="C15511" s="39" t="str">
        <f>IFERROR(__xludf.DUMMYFUNCTION("IF(ISBETWEEN(B15511,60,69), ""Old"", IF(ISBETWEEN(B15511, 20, 29), ""Young"", ""Other""))"),"Young")</f>
        <v>Young</v>
      </c>
    </row>
    <row r="15512">
      <c r="A15512" s="40">
        <v>33774.0</v>
      </c>
      <c r="B15512" s="39">
        <f t="shared" si="1"/>
        <v>29</v>
      </c>
      <c r="C15512" s="39" t="str">
        <f>IFERROR(__xludf.DUMMYFUNCTION("IF(ISBETWEEN(B15512,60,69), ""Old"", IF(ISBETWEEN(B15512, 20, 29), ""Young"", ""Other""))"),"Young")</f>
        <v>Young</v>
      </c>
    </row>
    <row r="15513">
      <c r="A15513" s="40">
        <v>33775.0</v>
      </c>
      <c r="B15513" s="39">
        <f t="shared" si="1"/>
        <v>29</v>
      </c>
      <c r="C15513" s="39" t="str">
        <f>IFERROR(__xludf.DUMMYFUNCTION("IF(ISBETWEEN(B15513,60,69), ""Old"", IF(ISBETWEEN(B15513, 20, 29), ""Young"", ""Other""))"),"Young")</f>
        <v>Young</v>
      </c>
    </row>
    <row r="15514">
      <c r="A15514" s="40">
        <v>33776.0</v>
      </c>
      <c r="B15514" s="39">
        <f t="shared" si="1"/>
        <v>29</v>
      </c>
      <c r="C15514" s="39" t="str">
        <f>IFERROR(__xludf.DUMMYFUNCTION("IF(ISBETWEEN(B15514,60,69), ""Old"", IF(ISBETWEEN(B15514, 20, 29), ""Young"", ""Other""))"),"Young")</f>
        <v>Young</v>
      </c>
    </row>
    <row r="15515">
      <c r="A15515" s="40">
        <v>33777.0</v>
      </c>
      <c r="B15515" s="39">
        <f t="shared" si="1"/>
        <v>29</v>
      </c>
      <c r="C15515" s="39" t="str">
        <f>IFERROR(__xludf.DUMMYFUNCTION("IF(ISBETWEEN(B15515,60,69), ""Old"", IF(ISBETWEEN(B15515, 20, 29), ""Young"", ""Other""))"),"Young")</f>
        <v>Young</v>
      </c>
    </row>
    <row r="15516">
      <c r="A15516" s="40">
        <v>33778.0</v>
      </c>
      <c r="B15516" s="39">
        <f t="shared" si="1"/>
        <v>29</v>
      </c>
      <c r="C15516" s="39" t="str">
        <f>IFERROR(__xludf.DUMMYFUNCTION("IF(ISBETWEEN(B15516,60,69), ""Old"", IF(ISBETWEEN(B15516, 20, 29), ""Young"", ""Other""))"),"Young")</f>
        <v>Young</v>
      </c>
    </row>
    <row r="15517">
      <c r="A15517" s="40">
        <v>33779.0</v>
      </c>
      <c r="B15517" s="39">
        <f t="shared" si="1"/>
        <v>29</v>
      </c>
      <c r="C15517" s="39" t="str">
        <f>IFERROR(__xludf.DUMMYFUNCTION("IF(ISBETWEEN(B15517,60,69), ""Old"", IF(ISBETWEEN(B15517, 20, 29), ""Young"", ""Other""))"),"Young")</f>
        <v>Young</v>
      </c>
    </row>
    <row r="15518">
      <c r="A15518" s="40">
        <v>33780.0</v>
      </c>
      <c r="B15518" s="39">
        <f t="shared" si="1"/>
        <v>29</v>
      </c>
      <c r="C15518" s="39" t="str">
        <f>IFERROR(__xludf.DUMMYFUNCTION("IF(ISBETWEEN(B15518,60,69), ""Old"", IF(ISBETWEEN(B15518, 20, 29), ""Young"", ""Other""))"),"Young")</f>
        <v>Young</v>
      </c>
    </row>
    <row r="15519">
      <c r="A15519" s="40">
        <v>33781.0</v>
      </c>
      <c r="B15519" s="39">
        <f t="shared" si="1"/>
        <v>29</v>
      </c>
      <c r="C15519" s="39" t="str">
        <f>IFERROR(__xludf.DUMMYFUNCTION("IF(ISBETWEEN(B15519,60,69), ""Old"", IF(ISBETWEEN(B15519, 20, 29), ""Young"", ""Other""))"),"Young")</f>
        <v>Young</v>
      </c>
    </row>
    <row r="15520">
      <c r="A15520" s="40">
        <v>33782.0</v>
      </c>
      <c r="B15520" s="39">
        <f t="shared" si="1"/>
        <v>29</v>
      </c>
      <c r="C15520" s="39" t="str">
        <f>IFERROR(__xludf.DUMMYFUNCTION("IF(ISBETWEEN(B15520,60,69), ""Old"", IF(ISBETWEEN(B15520, 20, 29), ""Young"", ""Other""))"),"Young")</f>
        <v>Young</v>
      </c>
    </row>
    <row r="15521">
      <c r="A15521" s="40">
        <v>33783.0</v>
      </c>
      <c r="B15521" s="39">
        <f t="shared" si="1"/>
        <v>29</v>
      </c>
      <c r="C15521" s="39" t="str">
        <f>IFERROR(__xludf.DUMMYFUNCTION("IF(ISBETWEEN(B15521,60,69), ""Old"", IF(ISBETWEEN(B15521, 20, 29), ""Young"", ""Other""))"),"Young")</f>
        <v>Young</v>
      </c>
    </row>
    <row r="15522">
      <c r="A15522" s="40">
        <v>33784.0</v>
      </c>
      <c r="B15522" s="39">
        <f t="shared" si="1"/>
        <v>29</v>
      </c>
      <c r="C15522" s="39" t="str">
        <f>IFERROR(__xludf.DUMMYFUNCTION("IF(ISBETWEEN(B15522,60,69), ""Old"", IF(ISBETWEEN(B15522, 20, 29), ""Young"", ""Other""))"),"Young")</f>
        <v>Young</v>
      </c>
    </row>
    <row r="15523">
      <c r="A15523" s="40">
        <v>33785.0</v>
      </c>
      <c r="B15523" s="39">
        <f t="shared" si="1"/>
        <v>29</v>
      </c>
      <c r="C15523" s="39" t="str">
        <f>IFERROR(__xludf.DUMMYFUNCTION("IF(ISBETWEEN(B15523,60,69), ""Old"", IF(ISBETWEEN(B15523, 20, 29), ""Young"", ""Other""))"),"Young")</f>
        <v>Young</v>
      </c>
    </row>
    <row r="15524">
      <c r="A15524" s="40">
        <v>33786.0</v>
      </c>
      <c r="B15524" s="39">
        <f t="shared" si="1"/>
        <v>29</v>
      </c>
      <c r="C15524" s="39" t="str">
        <f>IFERROR(__xludf.DUMMYFUNCTION("IF(ISBETWEEN(B15524,60,69), ""Old"", IF(ISBETWEEN(B15524, 20, 29), ""Young"", ""Other""))"),"Young")</f>
        <v>Young</v>
      </c>
    </row>
    <row r="15525">
      <c r="A15525" s="40">
        <v>33787.0</v>
      </c>
      <c r="B15525" s="39">
        <f t="shared" si="1"/>
        <v>29</v>
      </c>
      <c r="C15525" s="39" t="str">
        <f>IFERROR(__xludf.DUMMYFUNCTION("IF(ISBETWEEN(B15525,60,69), ""Old"", IF(ISBETWEEN(B15525, 20, 29), ""Young"", ""Other""))"),"Young")</f>
        <v>Young</v>
      </c>
    </row>
    <row r="15526">
      <c r="A15526" s="40">
        <v>33788.0</v>
      </c>
      <c r="B15526" s="39">
        <f t="shared" si="1"/>
        <v>29</v>
      </c>
      <c r="C15526" s="39" t="str">
        <f>IFERROR(__xludf.DUMMYFUNCTION("IF(ISBETWEEN(B15526,60,69), ""Old"", IF(ISBETWEEN(B15526, 20, 29), ""Young"", ""Other""))"),"Young")</f>
        <v>Young</v>
      </c>
    </row>
    <row r="15527">
      <c r="A15527" s="40">
        <v>33789.0</v>
      </c>
      <c r="B15527" s="39">
        <f t="shared" si="1"/>
        <v>29</v>
      </c>
      <c r="C15527" s="39" t="str">
        <f>IFERROR(__xludf.DUMMYFUNCTION("IF(ISBETWEEN(B15527,60,69), ""Old"", IF(ISBETWEEN(B15527, 20, 29), ""Young"", ""Other""))"),"Young")</f>
        <v>Young</v>
      </c>
    </row>
    <row r="15528">
      <c r="A15528" s="40">
        <v>33790.0</v>
      </c>
      <c r="B15528" s="39">
        <f t="shared" si="1"/>
        <v>29</v>
      </c>
      <c r="C15528" s="39" t="str">
        <f>IFERROR(__xludf.DUMMYFUNCTION("IF(ISBETWEEN(B15528,60,69), ""Old"", IF(ISBETWEEN(B15528, 20, 29), ""Young"", ""Other""))"),"Young")</f>
        <v>Young</v>
      </c>
    </row>
    <row r="15529">
      <c r="A15529" s="40">
        <v>33791.0</v>
      </c>
      <c r="B15529" s="39">
        <f t="shared" si="1"/>
        <v>29</v>
      </c>
      <c r="C15529" s="39" t="str">
        <f>IFERROR(__xludf.DUMMYFUNCTION("IF(ISBETWEEN(B15529,60,69), ""Old"", IF(ISBETWEEN(B15529, 20, 29), ""Young"", ""Other""))"),"Young")</f>
        <v>Young</v>
      </c>
    </row>
    <row r="15530">
      <c r="A15530" s="40">
        <v>33792.0</v>
      </c>
      <c r="B15530" s="39">
        <f t="shared" si="1"/>
        <v>29</v>
      </c>
      <c r="C15530" s="39" t="str">
        <f>IFERROR(__xludf.DUMMYFUNCTION("IF(ISBETWEEN(B15530,60,69), ""Old"", IF(ISBETWEEN(B15530, 20, 29), ""Young"", ""Other""))"),"Young")</f>
        <v>Young</v>
      </c>
    </row>
    <row r="15531">
      <c r="A15531" s="40">
        <v>33793.0</v>
      </c>
      <c r="B15531" s="39">
        <f t="shared" si="1"/>
        <v>29</v>
      </c>
      <c r="C15531" s="39" t="str">
        <f>IFERROR(__xludf.DUMMYFUNCTION("IF(ISBETWEEN(B15531,60,69), ""Old"", IF(ISBETWEEN(B15531, 20, 29), ""Young"", ""Other""))"),"Young")</f>
        <v>Young</v>
      </c>
    </row>
    <row r="15532">
      <c r="A15532" s="40">
        <v>33794.0</v>
      </c>
      <c r="B15532" s="39">
        <f t="shared" si="1"/>
        <v>29</v>
      </c>
      <c r="C15532" s="39" t="str">
        <f>IFERROR(__xludf.DUMMYFUNCTION("IF(ISBETWEEN(B15532,60,69), ""Old"", IF(ISBETWEEN(B15532, 20, 29), ""Young"", ""Other""))"),"Young")</f>
        <v>Young</v>
      </c>
    </row>
    <row r="15533">
      <c r="A15533" s="40">
        <v>33795.0</v>
      </c>
      <c r="B15533" s="39">
        <f t="shared" si="1"/>
        <v>29</v>
      </c>
      <c r="C15533" s="39" t="str">
        <f>IFERROR(__xludf.DUMMYFUNCTION("IF(ISBETWEEN(B15533,60,69), ""Old"", IF(ISBETWEEN(B15533, 20, 29), ""Young"", ""Other""))"),"Young")</f>
        <v>Young</v>
      </c>
    </row>
    <row r="15534">
      <c r="A15534" s="40">
        <v>33796.0</v>
      </c>
      <c r="B15534" s="39">
        <f t="shared" si="1"/>
        <v>29</v>
      </c>
      <c r="C15534" s="39" t="str">
        <f>IFERROR(__xludf.DUMMYFUNCTION("IF(ISBETWEEN(B15534,60,69), ""Old"", IF(ISBETWEEN(B15534, 20, 29), ""Young"", ""Other""))"),"Young")</f>
        <v>Young</v>
      </c>
    </row>
    <row r="15535">
      <c r="A15535" s="40">
        <v>33797.0</v>
      </c>
      <c r="B15535" s="39">
        <f t="shared" si="1"/>
        <v>29</v>
      </c>
      <c r="C15535" s="39" t="str">
        <f>IFERROR(__xludf.DUMMYFUNCTION("IF(ISBETWEEN(B15535,60,69), ""Old"", IF(ISBETWEEN(B15535, 20, 29), ""Young"", ""Other""))"),"Young")</f>
        <v>Young</v>
      </c>
    </row>
    <row r="15536">
      <c r="A15536" s="40">
        <v>33798.0</v>
      </c>
      <c r="B15536" s="39">
        <f t="shared" si="1"/>
        <v>29</v>
      </c>
      <c r="C15536" s="39" t="str">
        <f>IFERROR(__xludf.DUMMYFUNCTION("IF(ISBETWEEN(B15536,60,69), ""Old"", IF(ISBETWEEN(B15536, 20, 29), ""Young"", ""Other""))"),"Young")</f>
        <v>Young</v>
      </c>
    </row>
    <row r="15537">
      <c r="A15537" s="40">
        <v>33799.0</v>
      </c>
      <c r="B15537" s="39">
        <f t="shared" si="1"/>
        <v>29</v>
      </c>
      <c r="C15537" s="39" t="str">
        <f>IFERROR(__xludf.DUMMYFUNCTION("IF(ISBETWEEN(B15537,60,69), ""Old"", IF(ISBETWEEN(B15537, 20, 29), ""Young"", ""Other""))"),"Young")</f>
        <v>Young</v>
      </c>
    </row>
    <row r="15538">
      <c r="A15538" s="40">
        <v>33800.0</v>
      </c>
      <c r="B15538" s="39">
        <f t="shared" si="1"/>
        <v>29</v>
      </c>
      <c r="C15538" s="39" t="str">
        <f>IFERROR(__xludf.DUMMYFUNCTION("IF(ISBETWEEN(B15538,60,69), ""Old"", IF(ISBETWEEN(B15538, 20, 29), ""Young"", ""Other""))"),"Young")</f>
        <v>Young</v>
      </c>
    </row>
    <row r="15539">
      <c r="A15539" s="40">
        <v>33801.0</v>
      </c>
      <c r="B15539" s="39">
        <f t="shared" si="1"/>
        <v>29</v>
      </c>
      <c r="C15539" s="39" t="str">
        <f>IFERROR(__xludf.DUMMYFUNCTION("IF(ISBETWEEN(B15539,60,69), ""Old"", IF(ISBETWEEN(B15539, 20, 29), ""Young"", ""Other""))"),"Young")</f>
        <v>Young</v>
      </c>
    </row>
    <row r="15540">
      <c r="A15540" s="40">
        <v>33802.0</v>
      </c>
      <c r="B15540" s="39">
        <f t="shared" si="1"/>
        <v>29</v>
      </c>
      <c r="C15540" s="39" t="str">
        <f>IFERROR(__xludf.DUMMYFUNCTION("IF(ISBETWEEN(B15540,60,69), ""Old"", IF(ISBETWEEN(B15540, 20, 29), ""Young"", ""Other""))"),"Young")</f>
        <v>Young</v>
      </c>
    </row>
    <row r="15541">
      <c r="A15541" s="40">
        <v>33803.0</v>
      </c>
      <c r="B15541" s="39">
        <f t="shared" si="1"/>
        <v>29</v>
      </c>
      <c r="C15541" s="39" t="str">
        <f>IFERROR(__xludf.DUMMYFUNCTION("IF(ISBETWEEN(B15541,60,69), ""Old"", IF(ISBETWEEN(B15541, 20, 29), ""Young"", ""Other""))"),"Young")</f>
        <v>Young</v>
      </c>
    </row>
    <row r="15542">
      <c r="A15542" s="40">
        <v>33804.0</v>
      </c>
      <c r="B15542" s="39">
        <f t="shared" si="1"/>
        <v>29</v>
      </c>
      <c r="C15542" s="39" t="str">
        <f>IFERROR(__xludf.DUMMYFUNCTION("IF(ISBETWEEN(B15542,60,69), ""Old"", IF(ISBETWEEN(B15542, 20, 29), ""Young"", ""Other""))"),"Young")</f>
        <v>Young</v>
      </c>
    </row>
    <row r="15543">
      <c r="A15543" s="40">
        <v>33805.0</v>
      </c>
      <c r="B15543" s="39">
        <f t="shared" si="1"/>
        <v>29</v>
      </c>
      <c r="C15543" s="39" t="str">
        <f>IFERROR(__xludf.DUMMYFUNCTION("IF(ISBETWEEN(B15543,60,69), ""Old"", IF(ISBETWEEN(B15543, 20, 29), ""Young"", ""Other""))"),"Young")</f>
        <v>Young</v>
      </c>
    </row>
    <row r="15544">
      <c r="A15544" s="40">
        <v>33806.0</v>
      </c>
      <c r="B15544" s="39">
        <f t="shared" si="1"/>
        <v>29</v>
      </c>
      <c r="C15544" s="39" t="str">
        <f>IFERROR(__xludf.DUMMYFUNCTION("IF(ISBETWEEN(B15544,60,69), ""Old"", IF(ISBETWEEN(B15544, 20, 29), ""Young"", ""Other""))"),"Young")</f>
        <v>Young</v>
      </c>
    </row>
    <row r="15545">
      <c r="A15545" s="40">
        <v>33807.0</v>
      </c>
      <c r="B15545" s="39">
        <f t="shared" si="1"/>
        <v>29</v>
      </c>
      <c r="C15545" s="39" t="str">
        <f>IFERROR(__xludf.DUMMYFUNCTION("IF(ISBETWEEN(B15545,60,69), ""Old"", IF(ISBETWEEN(B15545, 20, 29), ""Young"", ""Other""))"),"Young")</f>
        <v>Young</v>
      </c>
    </row>
    <row r="15546">
      <c r="A15546" s="40">
        <v>33808.0</v>
      </c>
      <c r="B15546" s="39">
        <f t="shared" si="1"/>
        <v>29</v>
      </c>
      <c r="C15546" s="39" t="str">
        <f>IFERROR(__xludf.DUMMYFUNCTION("IF(ISBETWEEN(B15546,60,69), ""Old"", IF(ISBETWEEN(B15546, 20, 29), ""Young"", ""Other""))"),"Young")</f>
        <v>Young</v>
      </c>
    </row>
    <row r="15547">
      <c r="A15547" s="40">
        <v>33809.0</v>
      </c>
      <c r="B15547" s="39">
        <f t="shared" si="1"/>
        <v>29</v>
      </c>
      <c r="C15547" s="39" t="str">
        <f>IFERROR(__xludf.DUMMYFUNCTION("IF(ISBETWEEN(B15547,60,69), ""Old"", IF(ISBETWEEN(B15547, 20, 29), ""Young"", ""Other""))"),"Young")</f>
        <v>Young</v>
      </c>
    </row>
    <row r="15548">
      <c r="A15548" s="40">
        <v>33810.0</v>
      </c>
      <c r="B15548" s="39">
        <f t="shared" si="1"/>
        <v>29</v>
      </c>
      <c r="C15548" s="39" t="str">
        <f>IFERROR(__xludf.DUMMYFUNCTION("IF(ISBETWEEN(B15548,60,69), ""Old"", IF(ISBETWEEN(B15548, 20, 29), ""Young"", ""Other""))"),"Young")</f>
        <v>Young</v>
      </c>
    </row>
    <row r="15549">
      <c r="A15549" s="40">
        <v>33811.0</v>
      </c>
      <c r="B15549" s="39">
        <f t="shared" si="1"/>
        <v>29</v>
      </c>
      <c r="C15549" s="39" t="str">
        <f>IFERROR(__xludf.DUMMYFUNCTION("IF(ISBETWEEN(B15549,60,69), ""Old"", IF(ISBETWEEN(B15549, 20, 29), ""Young"", ""Other""))"),"Young")</f>
        <v>Young</v>
      </c>
    </row>
    <row r="15550">
      <c r="A15550" s="40">
        <v>33812.0</v>
      </c>
      <c r="B15550" s="39">
        <f t="shared" si="1"/>
        <v>29</v>
      </c>
      <c r="C15550" s="39" t="str">
        <f>IFERROR(__xludf.DUMMYFUNCTION("IF(ISBETWEEN(B15550,60,69), ""Old"", IF(ISBETWEEN(B15550, 20, 29), ""Young"", ""Other""))"),"Young")</f>
        <v>Young</v>
      </c>
    </row>
    <row r="15551">
      <c r="A15551" s="40">
        <v>33813.0</v>
      </c>
      <c r="B15551" s="39">
        <f t="shared" si="1"/>
        <v>29</v>
      </c>
      <c r="C15551" s="39" t="str">
        <f>IFERROR(__xludf.DUMMYFUNCTION("IF(ISBETWEEN(B15551,60,69), ""Old"", IF(ISBETWEEN(B15551, 20, 29), ""Young"", ""Other""))"),"Young")</f>
        <v>Young</v>
      </c>
    </row>
    <row r="15552">
      <c r="A15552" s="40">
        <v>33814.0</v>
      </c>
      <c r="B15552" s="39">
        <f t="shared" si="1"/>
        <v>29</v>
      </c>
      <c r="C15552" s="39" t="str">
        <f>IFERROR(__xludf.DUMMYFUNCTION("IF(ISBETWEEN(B15552,60,69), ""Old"", IF(ISBETWEEN(B15552, 20, 29), ""Young"", ""Other""))"),"Young")</f>
        <v>Young</v>
      </c>
    </row>
    <row r="15553">
      <c r="A15553" s="40">
        <v>33815.0</v>
      </c>
      <c r="B15553" s="39">
        <f t="shared" si="1"/>
        <v>29</v>
      </c>
      <c r="C15553" s="39" t="str">
        <f>IFERROR(__xludf.DUMMYFUNCTION("IF(ISBETWEEN(B15553,60,69), ""Old"", IF(ISBETWEEN(B15553, 20, 29), ""Young"", ""Other""))"),"Young")</f>
        <v>Young</v>
      </c>
    </row>
    <row r="15554">
      <c r="A15554" s="40">
        <v>33816.0</v>
      </c>
      <c r="B15554" s="39">
        <f t="shared" si="1"/>
        <v>29</v>
      </c>
      <c r="C15554" s="39" t="str">
        <f>IFERROR(__xludf.DUMMYFUNCTION("IF(ISBETWEEN(B15554,60,69), ""Old"", IF(ISBETWEEN(B15554, 20, 29), ""Young"", ""Other""))"),"Young")</f>
        <v>Young</v>
      </c>
    </row>
    <row r="15555">
      <c r="A15555" s="40">
        <v>33817.0</v>
      </c>
      <c r="B15555" s="39">
        <f t="shared" si="1"/>
        <v>29</v>
      </c>
      <c r="C15555" s="39" t="str">
        <f>IFERROR(__xludf.DUMMYFUNCTION("IF(ISBETWEEN(B15555,60,69), ""Old"", IF(ISBETWEEN(B15555, 20, 29), ""Young"", ""Other""))"),"Young")</f>
        <v>Young</v>
      </c>
    </row>
    <row r="15556">
      <c r="A15556" s="40">
        <v>33818.0</v>
      </c>
      <c r="B15556" s="39">
        <f t="shared" si="1"/>
        <v>29</v>
      </c>
      <c r="C15556" s="39" t="str">
        <f>IFERROR(__xludf.DUMMYFUNCTION("IF(ISBETWEEN(B15556,60,69), ""Old"", IF(ISBETWEEN(B15556, 20, 29), ""Young"", ""Other""))"),"Young")</f>
        <v>Young</v>
      </c>
    </row>
    <row r="15557">
      <c r="A15557" s="40">
        <v>33819.0</v>
      </c>
      <c r="B15557" s="39">
        <f t="shared" si="1"/>
        <v>29</v>
      </c>
      <c r="C15557" s="39" t="str">
        <f>IFERROR(__xludf.DUMMYFUNCTION("IF(ISBETWEEN(B15557,60,69), ""Old"", IF(ISBETWEEN(B15557, 20, 29), ""Young"", ""Other""))"),"Young")</f>
        <v>Young</v>
      </c>
    </row>
    <row r="15558">
      <c r="A15558" s="40">
        <v>33820.0</v>
      </c>
      <c r="B15558" s="39">
        <f t="shared" si="1"/>
        <v>29</v>
      </c>
      <c r="C15558" s="39" t="str">
        <f>IFERROR(__xludf.DUMMYFUNCTION("IF(ISBETWEEN(B15558,60,69), ""Old"", IF(ISBETWEEN(B15558, 20, 29), ""Young"", ""Other""))"),"Young")</f>
        <v>Young</v>
      </c>
    </row>
    <row r="15559">
      <c r="A15559" s="40">
        <v>33821.0</v>
      </c>
      <c r="B15559" s="39">
        <f t="shared" si="1"/>
        <v>29</v>
      </c>
      <c r="C15559" s="39" t="str">
        <f>IFERROR(__xludf.DUMMYFUNCTION("IF(ISBETWEEN(B15559,60,69), ""Old"", IF(ISBETWEEN(B15559, 20, 29), ""Young"", ""Other""))"),"Young")</f>
        <v>Young</v>
      </c>
    </row>
    <row r="15560">
      <c r="A15560" s="40">
        <v>33822.0</v>
      </c>
      <c r="B15560" s="39">
        <f t="shared" si="1"/>
        <v>29</v>
      </c>
      <c r="C15560" s="39" t="str">
        <f>IFERROR(__xludf.DUMMYFUNCTION("IF(ISBETWEEN(B15560,60,69), ""Old"", IF(ISBETWEEN(B15560, 20, 29), ""Young"", ""Other""))"),"Young")</f>
        <v>Young</v>
      </c>
    </row>
    <row r="15561">
      <c r="A15561" s="40">
        <v>33823.0</v>
      </c>
      <c r="B15561" s="39">
        <f t="shared" si="1"/>
        <v>29</v>
      </c>
      <c r="C15561" s="39" t="str">
        <f>IFERROR(__xludf.DUMMYFUNCTION("IF(ISBETWEEN(B15561,60,69), ""Old"", IF(ISBETWEEN(B15561, 20, 29), ""Young"", ""Other""))"),"Young")</f>
        <v>Young</v>
      </c>
    </row>
    <row r="15562">
      <c r="A15562" s="40">
        <v>33824.0</v>
      </c>
      <c r="B15562" s="39">
        <f t="shared" si="1"/>
        <v>29</v>
      </c>
      <c r="C15562" s="39" t="str">
        <f>IFERROR(__xludf.DUMMYFUNCTION("IF(ISBETWEEN(B15562,60,69), ""Old"", IF(ISBETWEEN(B15562, 20, 29), ""Young"", ""Other""))"),"Young")</f>
        <v>Young</v>
      </c>
    </row>
    <row r="15563">
      <c r="A15563" s="40">
        <v>33825.0</v>
      </c>
      <c r="B15563" s="39">
        <f t="shared" si="1"/>
        <v>29</v>
      </c>
      <c r="C15563" s="39" t="str">
        <f>IFERROR(__xludf.DUMMYFUNCTION("IF(ISBETWEEN(B15563,60,69), ""Old"", IF(ISBETWEEN(B15563, 20, 29), ""Young"", ""Other""))"),"Young")</f>
        <v>Young</v>
      </c>
    </row>
    <row r="15564">
      <c r="A15564" s="40">
        <v>33826.0</v>
      </c>
      <c r="B15564" s="39">
        <f t="shared" si="1"/>
        <v>29</v>
      </c>
      <c r="C15564" s="39" t="str">
        <f>IFERROR(__xludf.DUMMYFUNCTION("IF(ISBETWEEN(B15564,60,69), ""Old"", IF(ISBETWEEN(B15564, 20, 29), ""Young"", ""Other""))"),"Young")</f>
        <v>Young</v>
      </c>
    </row>
    <row r="15565">
      <c r="A15565" s="40">
        <v>33827.0</v>
      </c>
      <c r="B15565" s="39">
        <f t="shared" si="1"/>
        <v>29</v>
      </c>
      <c r="C15565" s="39" t="str">
        <f>IFERROR(__xludf.DUMMYFUNCTION("IF(ISBETWEEN(B15565,60,69), ""Old"", IF(ISBETWEEN(B15565, 20, 29), ""Young"", ""Other""))"),"Young")</f>
        <v>Young</v>
      </c>
    </row>
    <row r="15566">
      <c r="A15566" s="40">
        <v>33828.0</v>
      </c>
      <c r="B15566" s="39">
        <f t="shared" si="1"/>
        <v>29</v>
      </c>
      <c r="C15566" s="39" t="str">
        <f>IFERROR(__xludf.DUMMYFUNCTION("IF(ISBETWEEN(B15566,60,69), ""Old"", IF(ISBETWEEN(B15566, 20, 29), ""Young"", ""Other""))"),"Young")</f>
        <v>Young</v>
      </c>
    </row>
    <row r="15567">
      <c r="A15567" s="40">
        <v>33829.0</v>
      </c>
      <c r="B15567" s="39">
        <f t="shared" si="1"/>
        <v>29</v>
      </c>
      <c r="C15567" s="39" t="str">
        <f>IFERROR(__xludf.DUMMYFUNCTION("IF(ISBETWEEN(B15567,60,69), ""Old"", IF(ISBETWEEN(B15567, 20, 29), ""Young"", ""Other""))"),"Young")</f>
        <v>Young</v>
      </c>
    </row>
    <row r="15568">
      <c r="A15568" s="40">
        <v>33830.0</v>
      </c>
      <c r="B15568" s="39">
        <f t="shared" si="1"/>
        <v>29</v>
      </c>
      <c r="C15568" s="39" t="str">
        <f>IFERROR(__xludf.DUMMYFUNCTION("IF(ISBETWEEN(B15568,60,69), ""Old"", IF(ISBETWEEN(B15568, 20, 29), ""Young"", ""Other""))"),"Young")</f>
        <v>Young</v>
      </c>
    </row>
    <row r="15569">
      <c r="A15569" s="40">
        <v>33831.0</v>
      </c>
      <c r="B15569" s="39">
        <f t="shared" si="1"/>
        <v>29</v>
      </c>
      <c r="C15569" s="39" t="str">
        <f>IFERROR(__xludf.DUMMYFUNCTION("IF(ISBETWEEN(B15569,60,69), ""Old"", IF(ISBETWEEN(B15569, 20, 29), ""Young"", ""Other""))"),"Young")</f>
        <v>Young</v>
      </c>
    </row>
    <row r="15570">
      <c r="A15570" s="40">
        <v>33832.0</v>
      </c>
      <c r="B15570" s="39">
        <f t="shared" si="1"/>
        <v>29</v>
      </c>
      <c r="C15570" s="39" t="str">
        <f>IFERROR(__xludf.DUMMYFUNCTION("IF(ISBETWEEN(B15570,60,69), ""Old"", IF(ISBETWEEN(B15570, 20, 29), ""Young"", ""Other""))"),"Young")</f>
        <v>Young</v>
      </c>
    </row>
    <row r="15571">
      <c r="A15571" s="40">
        <v>33833.0</v>
      </c>
      <c r="B15571" s="39">
        <f t="shared" si="1"/>
        <v>29</v>
      </c>
      <c r="C15571" s="39" t="str">
        <f>IFERROR(__xludf.DUMMYFUNCTION("IF(ISBETWEEN(B15571,60,69), ""Old"", IF(ISBETWEEN(B15571, 20, 29), ""Young"", ""Other""))"),"Young")</f>
        <v>Young</v>
      </c>
    </row>
    <row r="15572">
      <c r="A15572" s="40">
        <v>33834.0</v>
      </c>
      <c r="B15572" s="39">
        <f t="shared" si="1"/>
        <v>29</v>
      </c>
      <c r="C15572" s="39" t="str">
        <f>IFERROR(__xludf.DUMMYFUNCTION("IF(ISBETWEEN(B15572,60,69), ""Old"", IF(ISBETWEEN(B15572, 20, 29), ""Young"", ""Other""))"),"Young")</f>
        <v>Young</v>
      </c>
    </row>
    <row r="15573">
      <c r="A15573" s="40">
        <v>33835.0</v>
      </c>
      <c r="B15573" s="39">
        <f t="shared" si="1"/>
        <v>29</v>
      </c>
      <c r="C15573" s="39" t="str">
        <f>IFERROR(__xludf.DUMMYFUNCTION("IF(ISBETWEEN(B15573,60,69), ""Old"", IF(ISBETWEEN(B15573, 20, 29), ""Young"", ""Other""))"),"Young")</f>
        <v>Young</v>
      </c>
    </row>
    <row r="15574">
      <c r="A15574" s="40">
        <v>33836.0</v>
      </c>
      <c r="B15574" s="39">
        <f t="shared" si="1"/>
        <v>29</v>
      </c>
      <c r="C15574" s="39" t="str">
        <f>IFERROR(__xludf.DUMMYFUNCTION("IF(ISBETWEEN(B15574,60,69), ""Old"", IF(ISBETWEEN(B15574, 20, 29), ""Young"", ""Other""))"),"Young")</f>
        <v>Young</v>
      </c>
    </row>
    <row r="15575">
      <c r="A15575" s="40">
        <v>33837.0</v>
      </c>
      <c r="B15575" s="39">
        <f t="shared" si="1"/>
        <v>29</v>
      </c>
      <c r="C15575" s="39" t="str">
        <f>IFERROR(__xludf.DUMMYFUNCTION("IF(ISBETWEEN(B15575,60,69), ""Old"", IF(ISBETWEEN(B15575, 20, 29), ""Young"", ""Other""))"),"Young")</f>
        <v>Young</v>
      </c>
    </row>
    <row r="15576">
      <c r="A15576" s="40">
        <v>33838.0</v>
      </c>
      <c r="B15576" s="39">
        <f t="shared" si="1"/>
        <v>29</v>
      </c>
      <c r="C15576" s="39" t="str">
        <f>IFERROR(__xludf.DUMMYFUNCTION("IF(ISBETWEEN(B15576,60,69), ""Old"", IF(ISBETWEEN(B15576, 20, 29), ""Young"", ""Other""))"),"Young")</f>
        <v>Young</v>
      </c>
    </row>
    <row r="15577">
      <c r="A15577" s="40">
        <v>33839.0</v>
      </c>
      <c r="B15577" s="39">
        <f t="shared" si="1"/>
        <v>29</v>
      </c>
      <c r="C15577" s="39" t="str">
        <f>IFERROR(__xludf.DUMMYFUNCTION("IF(ISBETWEEN(B15577,60,69), ""Old"", IF(ISBETWEEN(B15577, 20, 29), ""Young"", ""Other""))"),"Young")</f>
        <v>Young</v>
      </c>
    </row>
    <row r="15578">
      <c r="A15578" s="40">
        <v>33840.0</v>
      </c>
      <c r="B15578" s="39">
        <f t="shared" si="1"/>
        <v>29</v>
      </c>
      <c r="C15578" s="39" t="str">
        <f>IFERROR(__xludf.DUMMYFUNCTION("IF(ISBETWEEN(B15578,60,69), ""Old"", IF(ISBETWEEN(B15578, 20, 29), ""Young"", ""Other""))"),"Young")</f>
        <v>Young</v>
      </c>
    </row>
    <row r="15579">
      <c r="A15579" s="40">
        <v>33841.0</v>
      </c>
      <c r="B15579" s="39">
        <f t="shared" si="1"/>
        <v>29</v>
      </c>
      <c r="C15579" s="39" t="str">
        <f>IFERROR(__xludf.DUMMYFUNCTION("IF(ISBETWEEN(B15579,60,69), ""Old"", IF(ISBETWEEN(B15579, 20, 29), ""Young"", ""Other""))"),"Young")</f>
        <v>Young</v>
      </c>
    </row>
    <row r="15580">
      <c r="A15580" s="40">
        <v>33842.0</v>
      </c>
      <c r="B15580" s="39">
        <f t="shared" si="1"/>
        <v>29</v>
      </c>
      <c r="C15580" s="39" t="str">
        <f>IFERROR(__xludf.DUMMYFUNCTION("IF(ISBETWEEN(B15580,60,69), ""Old"", IF(ISBETWEEN(B15580, 20, 29), ""Young"", ""Other""))"),"Young")</f>
        <v>Young</v>
      </c>
    </row>
    <row r="15581">
      <c r="A15581" s="40">
        <v>33843.0</v>
      </c>
      <c r="B15581" s="39">
        <f t="shared" si="1"/>
        <v>29</v>
      </c>
      <c r="C15581" s="39" t="str">
        <f>IFERROR(__xludf.DUMMYFUNCTION("IF(ISBETWEEN(B15581,60,69), ""Old"", IF(ISBETWEEN(B15581, 20, 29), ""Young"", ""Other""))"),"Young")</f>
        <v>Young</v>
      </c>
    </row>
    <row r="15582">
      <c r="A15582" s="40">
        <v>33844.0</v>
      </c>
      <c r="B15582" s="39">
        <f t="shared" si="1"/>
        <v>29</v>
      </c>
      <c r="C15582" s="39" t="str">
        <f>IFERROR(__xludf.DUMMYFUNCTION("IF(ISBETWEEN(B15582,60,69), ""Old"", IF(ISBETWEEN(B15582, 20, 29), ""Young"", ""Other""))"),"Young")</f>
        <v>Young</v>
      </c>
    </row>
    <row r="15583">
      <c r="A15583" s="40">
        <v>33845.0</v>
      </c>
      <c r="B15583" s="39">
        <f t="shared" si="1"/>
        <v>29</v>
      </c>
      <c r="C15583" s="39" t="str">
        <f>IFERROR(__xludf.DUMMYFUNCTION("IF(ISBETWEEN(B15583,60,69), ""Old"", IF(ISBETWEEN(B15583, 20, 29), ""Young"", ""Other""))"),"Young")</f>
        <v>Young</v>
      </c>
    </row>
    <row r="15584">
      <c r="A15584" s="40">
        <v>33846.0</v>
      </c>
      <c r="B15584" s="39">
        <f t="shared" si="1"/>
        <v>29</v>
      </c>
      <c r="C15584" s="39" t="str">
        <f>IFERROR(__xludf.DUMMYFUNCTION("IF(ISBETWEEN(B15584,60,69), ""Old"", IF(ISBETWEEN(B15584, 20, 29), ""Young"", ""Other""))"),"Young")</f>
        <v>Young</v>
      </c>
    </row>
    <row r="15585">
      <c r="A15585" s="40">
        <v>33847.0</v>
      </c>
      <c r="B15585" s="39">
        <f t="shared" si="1"/>
        <v>29</v>
      </c>
      <c r="C15585" s="39" t="str">
        <f>IFERROR(__xludf.DUMMYFUNCTION("IF(ISBETWEEN(B15585,60,69), ""Old"", IF(ISBETWEEN(B15585, 20, 29), ""Young"", ""Other""))"),"Young")</f>
        <v>Young</v>
      </c>
    </row>
    <row r="15586">
      <c r="A15586" s="40">
        <v>33848.0</v>
      </c>
      <c r="B15586" s="39">
        <f t="shared" si="1"/>
        <v>29</v>
      </c>
      <c r="C15586" s="39" t="str">
        <f>IFERROR(__xludf.DUMMYFUNCTION("IF(ISBETWEEN(B15586,60,69), ""Old"", IF(ISBETWEEN(B15586, 20, 29), ""Young"", ""Other""))"),"Young")</f>
        <v>Young</v>
      </c>
    </row>
    <row r="15587">
      <c r="A15587" s="40">
        <v>33849.0</v>
      </c>
      <c r="B15587" s="39">
        <f t="shared" si="1"/>
        <v>29</v>
      </c>
      <c r="C15587" s="39" t="str">
        <f>IFERROR(__xludf.DUMMYFUNCTION("IF(ISBETWEEN(B15587,60,69), ""Old"", IF(ISBETWEEN(B15587, 20, 29), ""Young"", ""Other""))"),"Young")</f>
        <v>Young</v>
      </c>
    </row>
    <row r="15588">
      <c r="A15588" s="40">
        <v>33850.0</v>
      </c>
      <c r="B15588" s="39">
        <f t="shared" si="1"/>
        <v>29</v>
      </c>
      <c r="C15588" s="39" t="str">
        <f>IFERROR(__xludf.DUMMYFUNCTION("IF(ISBETWEEN(B15588,60,69), ""Old"", IF(ISBETWEEN(B15588, 20, 29), ""Young"", ""Other""))"),"Young")</f>
        <v>Young</v>
      </c>
    </row>
    <row r="15589">
      <c r="A15589" s="40">
        <v>33851.0</v>
      </c>
      <c r="B15589" s="39">
        <f t="shared" si="1"/>
        <v>29</v>
      </c>
      <c r="C15589" s="39" t="str">
        <f>IFERROR(__xludf.DUMMYFUNCTION("IF(ISBETWEEN(B15589,60,69), ""Old"", IF(ISBETWEEN(B15589, 20, 29), ""Young"", ""Other""))"),"Young")</f>
        <v>Young</v>
      </c>
    </row>
    <row r="15590">
      <c r="A15590" s="40">
        <v>33852.0</v>
      </c>
      <c r="B15590" s="39">
        <f t="shared" si="1"/>
        <v>29</v>
      </c>
      <c r="C15590" s="39" t="str">
        <f>IFERROR(__xludf.DUMMYFUNCTION("IF(ISBETWEEN(B15590,60,69), ""Old"", IF(ISBETWEEN(B15590, 20, 29), ""Young"", ""Other""))"),"Young")</f>
        <v>Young</v>
      </c>
    </row>
    <row r="15591">
      <c r="A15591" s="40">
        <v>33853.0</v>
      </c>
      <c r="B15591" s="39">
        <f t="shared" si="1"/>
        <v>29</v>
      </c>
      <c r="C15591" s="39" t="str">
        <f>IFERROR(__xludf.DUMMYFUNCTION("IF(ISBETWEEN(B15591,60,69), ""Old"", IF(ISBETWEEN(B15591, 20, 29), ""Young"", ""Other""))"),"Young")</f>
        <v>Young</v>
      </c>
    </row>
    <row r="15592">
      <c r="A15592" s="40">
        <v>33854.0</v>
      </c>
      <c r="B15592" s="39">
        <f t="shared" si="1"/>
        <v>29</v>
      </c>
      <c r="C15592" s="39" t="str">
        <f>IFERROR(__xludf.DUMMYFUNCTION("IF(ISBETWEEN(B15592,60,69), ""Old"", IF(ISBETWEEN(B15592, 20, 29), ""Young"", ""Other""))"),"Young")</f>
        <v>Young</v>
      </c>
    </row>
    <row r="15593">
      <c r="A15593" s="40">
        <v>33855.0</v>
      </c>
      <c r="B15593" s="39">
        <f t="shared" si="1"/>
        <v>29</v>
      </c>
      <c r="C15593" s="39" t="str">
        <f>IFERROR(__xludf.DUMMYFUNCTION("IF(ISBETWEEN(B15593,60,69), ""Old"", IF(ISBETWEEN(B15593, 20, 29), ""Young"", ""Other""))"),"Young")</f>
        <v>Young</v>
      </c>
    </row>
    <row r="15594">
      <c r="A15594" s="40">
        <v>33856.0</v>
      </c>
      <c r="B15594" s="39">
        <f t="shared" si="1"/>
        <v>29</v>
      </c>
      <c r="C15594" s="39" t="str">
        <f>IFERROR(__xludf.DUMMYFUNCTION("IF(ISBETWEEN(B15594,60,69), ""Old"", IF(ISBETWEEN(B15594, 20, 29), ""Young"", ""Other""))"),"Young")</f>
        <v>Young</v>
      </c>
    </row>
    <row r="15595">
      <c r="A15595" s="40">
        <v>33857.0</v>
      </c>
      <c r="B15595" s="39">
        <f t="shared" si="1"/>
        <v>29</v>
      </c>
      <c r="C15595" s="39" t="str">
        <f>IFERROR(__xludf.DUMMYFUNCTION("IF(ISBETWEEN(B15595,60,69), ""Old"", IF(ISBETWEEN(B15595, 20, 29), ""Young"", ""Other""))"),"Young")</f>
        <v>Young</v>
      </c>
    </row>
    <row r="15596">
      <c r="A15596" s="40">
        <v>33858.0</v>
      </c>
      <c r="B15596" s="39">
        <f t="shared" si="1"/>
        <v>29</v>
      </c>
      <c r="C15596" s="39" t="str">
        <f>IFERROR(__xludf.DUMMYFUNCTION("IF(ISBETWEEN(B15596,60,69), ""Old"", IF(ISBETWEEN(B15596, 20, 29), ""Young"", ""Other""))"),"Young")</f>
        <v>Young</v>
      </c>
    </row>
    <row r="15597">
      <c r="A15597" s="40">
        <v>33859.0</v>
      </c>
      <c r="B15597" s="39">
        <f t="shared" si="1"/>
        <v>29</v>
      </c>
      <c r="C15597" s="39" t="str">
        <f>IFERROR(__xludf.DUMMYFUNCTION("IF(ISBETWEEN(B15597,60,69), ""Old"", IF(ISBETWEEN(B15597, 20, 29), ""Young"", ""Other""))"),"Young")</f>
        <v>Young</v>
      </c>
    </row>
    <row r="15598">
      <c r="A15598" s="40">
        <v>33860.0</v>
      </c>
      <c r="B15598" s="39">
        <f t="shared" si="1"/>
        <v>29</v>
      </c>
      <c r="C15598" s="39" t="str">
        <f>IFERROR(__xludf.DUMMYFUNCTION("IF(ISBETWEEN(B15598,60,69), ""Old"", IF(ISBETWEEN(B15598, 20, 29), ""Young"", ""Other""))"),"Young")</f>
        <v>Young</v>
      </c>
    </row>
    <row r="15599">
      <c r="A15599" s="40">
        <v>33861.0</v>
      </c>
      <c r="B15599" s="39">
        <f t="shared" si="1"/>
        <v>29</v>
      </c>
      <c r="C15599" s="39" t="str">
        <f>IFERROR(__xludf.DUMMYFUNCTION("IF(ISBETWEEN(B15599,60,69), ""Old"", IF(ISBETWEEN(B15599, 20, 29), ""Young"", ""Other""))"),"Young")</f>
        <v>Young</v>
      </c>
    </row>
    <row r="15600">
      <c r="A15600" s="40">
        <v>33862.0</v>
      </c>
      <c r="B15600" s="39">
        <f t="shared" si="1"/>
        <v>29</v>
      </c>
      <c r="C15600" s="39" t="str">
        <f>IFERROR(__xludf.DUMMYFUNCTION("IF(ISBETWEEN(B15600,60,69), ""Old"", IF(ISBETWEEN(B15600, 20, 29), ""Young"", ""Other""))"),"Young")</f>
        <v>Young</v>
      </c>
    </row>
    <row r="15601">
      <c r="A15601" s="40">
        <v>33863.0</v>
      </c>
      <c r="B15601" s="39">
        <f t="shared" si="1"/>
        <v>29</v>
      </c>
      <c r="C15601" s="39" t="str">
        <f>IFERROR(__xludf.DUMMYFUNCTION("IF(ISBETWEEN(B15601,60,69), ""Old"", IF(ISBETWEEN(B15601, 20, 29), ""Young"", ""Other""))"),"Young")</f>
        <v>Young</v>
      </c>
    </row>
    <row r="15602">
      <c r="A15602" s="40">
        <v>33864.0</v>
      </c>
      <c r="B15602" s="39">
        <f t="shared" si="1"/>
        <v>29</v>
      </c>
      <c r="C15602" s="39" t="str">
        <f>IFERROR(__xludf.DUMMYFUNCTION("IF(ISBETWEEN(B15602,60,69), ""Old"", IF(ISBETWEEN(B15602, 20, 29), ""Young"", ""Other""))"),"Young")</f>
        <v>Young</v>
      </c>
    </row>
    <row r="15603">
      <c r="A15603" s="40">
        <v>33865.0</v>
      </c>
      <c r="B15603" s="39">
        <f t="shared" si="1"/>
        <v>29</v>
      </c>
      <c r="C15603" s="39" t="str">
        <f>IFERROR(__xludf.DUMMYFUNCTION("IF(ISBETWEEN(B15603,60,69), ""Old"", IF(ISBETWEEN(B15603, 20, 29), ""Young"", ""Other""))"),"Young")</f>
        <v>Young</v>
      </c>
    </row>
    <row r="15604">
      <c r="A15604" s="40">
        <v>33866.0</v>
      </c>
      <c r="B15604" s="39">
        <f t="shared" si="1"/>
        <v>29</v>
      </c>
      <c r="C15604" s="39" t="str">
        <f>IFERROR(__xludf.DUMMYFUNCTION("IF(ISBETWEEN(B15604,60,69), ""Old"", IF(ISBETWEEN(B15604, 20, 29), ""Young"", ""Other""))"),"Young")</f>
        <v>Young</v>
      </c>
    </row>
    <row r="15605">
      <c r="A15605" s="40">
        <v>33867.0</v>
      </c>
      <c r="B15605" s="39">
        <f t="shared" si="1"/>
        <v>29</v>
      </c>
      <c r="C15605" s="39" t="str">
        <f>IFERROR(__xludf.DUMMYFUNCTION("IF(ISBETWEEN(B15605,60,69), ""Old"", IF(ISBETWEEN(B15605, 20, 29), ""Young"", ""Other""))"),"Young")</f>
        <v>Young</v>
      </c>
    </row>
    <row r="15606">
      <c r="A15606" s="40">
        <v>33868.0</v>
      </c>
      <c r="B15606" s="39">
        <f t="shared" si="1"/>
        <v>29</v>
      </c>
      <c r="C15606" s="39" t="str">
        <f>IFERROR(__xludf.DUMMYFUNCTION("IF(ISBETWEEN(B15606,60,69), ""Old"", IF(ISBETWEEN(B15606, 20, 29), ""Young"", ""Other""))"),"Young")</f>
        <v>Young</v>
      </c>
    </row>
    <row r="15607">
      <c r="A15607" s="40">
        <v>33869.0</v>
      </c>
      <c r="B15607" s="39">
        <f t="shared" si="1"/>
        <v>29</v>
      </c>
      <c r="C15607" s="39" t="str">
        <f>IFERROR(__xludf.DUMMYFUNCTION("IF(ISBETWEEN(B15607,60,69), ""Old"", IF(ISBETWEEN(B15607, 20, 29), ""Young"", ""Other""))"),"Young")</f>
        <v>Young</v>
      </c>
    </row>
    <row r="15608">
      <c r="A15608" s="40">
        <v>33870.0</v>
      </c>
      <c r="B15608" s="39">
        <f t="shared" si="1"/>
        <v>29</v>
      </c>
      <c r="C15608" s="39" t="str">
        <f>IFERROR(__xludf.DUMMYFUNCTION("IF(ISBETWEEN(B15608,60,69), ""Old"", IF(ISBETWEEN(B15608, 20, 29), ""Young"", ""Other""))"),"Young")</f>
        <v>Young</v>
      </c>
    </row>
    <row r="15609">
      <c r="A15609" s="40">
        <v>33871.0</v>
      </c>
      <c r="B15609" s="39">
        <f t="shared" si="1"/>
        <v>29</v>
      </c>
      <c r="C15609" s="39" t="str">
        <f>IFERROR(__xludf.DUMMYFUNCTION("IF(ISBETWEEN(B15609,60,69), ""Old"", IF(ISBETWEEN(B15609, 20, 29), ""Young"", ""Other""))"),"Young")</f>
        <v>Young</v>
      </c>
    </row>
    <row r="15610">
      <c r="A15610" s="40">
        <v>33872.0</v>
      </c>
      <c r="B15610" s="39">
        <f t="shared" si="1"/>
        <v>29</v>
      </c>
      <c r="C15610" s="39" t="str">
        <f>IFERROR(__xludf.DUMMYFUNCTION("IF(ISBETWEEN(B15610,60,69), ""Old"", IF(ISBETWEEN(B15610, 20, 29), ""Young"", ""Other""))"),"Young")</f>
        <v>Young</v>
      </c>
    </row>
    <row r="15611">
      <c r="A15611" s="40">
        <v>33873.0</v>
      </c>
      <c r="B15611" s="39">
        <f t="shared" si="1"/>
        <v>29</v>
      </c>
      <c r="C15611" s="39" t="str">
        <f>IFERROR(__xludf.DUMMYFUNCTION("IF(ISBETWEEN(B15611,60,69), ""Old"", IF(ISBETWEEN(B15611, 20, 29), ""Young"", ""Other""))"),"Young")</f>
        <v>Young</v>
      </c>
    </row>
    <row r="15612">
      <c r="A15612" s="40">
        <v>33874.0</v>
      </c>
      <c r="B15612" s="39">
        <f t="shared" si="1"/>
        <v>29</v>
      </c>
      <c r="C15612" s="39" t="str">
        <f>IFERROR(__xludf.DUMMYFUNCTION("IF(ISBETWEEN(B15612,60,69), ""Old"", IF(ISBETWEEN(B15612, 20, 29), ""Young"", ""Other""))"),"Young")</f>
        <v>Young</v>
      </c>
    </row>
    <row r="15613">
      <c r="A15613" s="40">
        <v>33875.0</v>
      </c>
      <c r="B15613" s="39">
        <f t="shared" si="1"/>
        <v>29</v>
      </c>
      <c r="C15613" s="39" t="str">
        <f>IFERROR(__xludf.DUMMYFUNCTION("IF(ISBETWEEN(B15613,60,69), ""Old"", IF(ISBETWEEN(B15613, 20, 29), ""Young"", ""Other""))"),"Young")</f>
        <v>Young</v>
      </c>
    </row>
    <row r="15614">
      <c r="A15614" s="40">
        <v>33876.0</v>
      </c>
      <c r="B15614" s="39">
        <f t="shared" si="1"/>
        <v>29</v>
      </c>
      <c r="C15614" s="39" t="str">
        <f>IFERROR(__xludf.DUMMYFUNCTION("IF(ISBETWEEN(B15614,60,69), ""Old"", IF(ISBETWEEN(B15614, 20, 29), ""Young"", ""Other""))"),"Young")</f>
        <v>Young</v>
      </c>
    </row>
    <row r="15615">
      <c r="A15615" s="40">
        <v>33877.0</v>
      </c>
      <c r="B15615" s="39">
        <f t="shared" si="1"/>
        <v>29</v>
      </c>
      <c r="C15615" s="39" t="str">
        <f>IFERROR(__xludf.DUMMYFUNCTION("IF(ISBETWEEN(B15615,60,69), ""Old"", IF(ISBETWEEN(B15615, 20, 29), ""Young"", ""Other""))"),"Young")</f>
        <v>Young</v>
      </c>
    </row>
    <row r="15616">
      <c r="A15616" s="40">
        <v>33878.0</v>
      </c>
      <c r="B15616" s="39">
        <f t="shared" si="1"/>
        <v>29</v>
      </c>
      <c r="C15616" s="39" t="str">
        <f>IFERROR(__xludf.DUMMYFUNCTION("IF(ISBETWEEN(B15616,60,69), ""Old"", IF(ISBETWEEN(B15616, 20, 29), ""Young"", ""Other""))"),"Young")</f>
        <v>Young</v>
      </c>
    </row>
    <row r="15617">
      <c r="A15617" s="40">
        <v>33879.0</v>
      </c>
      <c r="B15617" s="39">
        <f t="shared" si="1"/>
        <v>29</v>
      </c>
      <c r="C15617" s="39" t="str">
        <f>IFERROR(__xludf.DUMMYFUNCTION("IF(ISBETWEEN(B15617,60,69), ""Old"", IF(ISBETWEEN(B15617, 20, 29), ""Young"", ""Other""))"),"Young")</f>
        <v>Young</v>
      </c>
    </row>
    <row r="15618">
      <c r="A15618" s="40">
        <v>33880.0</v>
      </c>
      <c r="B15618" s="39">
        <f t="shared" si="1"/>
        <v>29</v>
      </c>
      <c r="C15618" s="39" t="str">
        <f>IFERROR(__xludf.DUMMYFUNCTION("IF(ISBETWEEN(B15618,60,69), ""Old"", IF(ISBETWEEN(B15618, 20, 29), ""Young"", ""Other""))"),"Young")</f>
        <v>Young</v>
      </c>
    </row>
    <row r="15619">
      <c r="A15619" s="40">
        <v>33881.0</v>
      </c>
      <c r="B15619" s="39">
        <f t="shared" si="1"/>
        <v>29</v>
      </c>
      <c r="C15619" s="39" t="str">
        <f>IFERROR(__xludf.DUMMYFUNCTION("IF(ISBETWEEN(B15619,60,69), ""Old"", IF(ISBETWEEN(B15619, 20, 29), ""Young"", ""Other""))"),"Young")</f>
        <v>Young</v>
      </c>
    </row>
    <row r="15620">
      <c r="A15620" s="40">
        <v>33882.0</v>
      </c>
      <c r="B15620" s="39">
        <f t="shared" si="1"/>
        <v>29</v>
      </c>
      <c r="C15620" s="39" t="str">
        <f>IFERROR(__xludf.DUMMYFUNCTION("IF(ISBETWEEN(B15620,60,69), ""Old"", IF(ISBETWEEN(B15620, 20, 29), ""Young"", ""Other""))"),"Young")</f>
        <v>Young</v>
      </c>
    </row>
    <row r="15621">
      <c r="A15621" s="40">
        <v>33883.0</v>
      </c>
      <c r="B15621" s="39">
        <f t="shared" si="1"/>
        <v>29</v>
      </c>
      <c r="C15621" s="39" t="str">
        <f>IFERROR(__xludf.DUMMYFUNCTION("IF(ISBETWEEN(B15621,60,69), ""Old"", IF(ISBETWEEN(B15621, 20, 29), ""Young"", ""Other""))"),"Young")</f>
        <v>Young</v>
      </c>
    </row>
    <row r="15622">
      <c r="A15622" s="40">
        <v>33884.0</v>
      </c>
      <c r="B15622" s="39">
        <f t="shared" si="1"/>
        <v>29</v>
      </c>
      <c r="C15622" s="39" t="str">
        <f>IFERROR(__xludf.DUMMYFUNCTION("IF(ISBETWEEN(B15622,60,69), ""Old"", IF(ISBETWEEN(B15622, 20, 29), ""Young"", ""Other""))"),"Young")</f>
        <v>Young</v>
      </c>
    </row>
    <row r="15623">
      <c r="A15623" s="40">
        <v>33885.0</v>
      </c>
      <c r="B15623" s="39">
        <f t="shared" si="1"/>
        <v>29</v>
      </c>
      <c r="C15623" s="39" t="str">
        <f>IFERROR(__xludf.DUMMYFUNCTION("IF(ISBETWEEN(B15623,60,69), ""Old"", IF(ISBETWEEN(B15623, 20, 29), ""Young"", ""Other""))"),"Young")</f>
        <v>Young</v>
      </c>
    </row>
    <row r="15624">
      <c r="A15624" s="40">
        <v>33886.0</v>
      </c>
      <c r="B15624" s="39">
        <f t="shared" si="1"/>
        <v>29</v>
      </c>
      <c r="C15624" s="39" t="str">
        <f>IFERROR(__xludf.DUMMYFUNCTION("IF(ISBETWEEN(B15624,60,69), ""Old"", IF(ISBETWEEN(B15624, 20, 29), ""Young"", ""Other""))"),"Young")</f>
        <v>Young</v>
      </c>
    </row>
    <row r="15625">
      <c r="A15625" s="40">
        <v>33887.0</v>
      </c>
      <c r="B15625" s="39">
        <f t="shared" si="1"/>
        <v>29</v>
      </c>
      <c r="C15625" s="39" t="str">
        <f>IFERROR(__xludf.DUMMYFUNCTION("IF(ISBETWEEN(B15625,60,69), ""Old"", IF(ISBETWEEN(B15625, 20, 29), ""Young"", ""Other""))"),"Young")</f>
        <v>Young</v>
      </c>
    </row>
    <row r="15626">
      <c r="A15626" s="40">
        <v>33888.0</v>
      </c>
      <c r="B15626" s="39">
        <f t="shared" si="1"/>
        <v>29</v>
      </c>
      <c r="C15626" s="39" t="str">
        <f>IFERROR(__xludf.DUMMYFUNCTION("IF(ISBETWEEN(B15626,60,69), ""Old"", IF(ISBETWEEN(B15626, 20, 29), ""Young"", ""Other""))"),"Young")</f>
        <v>Young</v>
      </c>
    </row>
    <row r="15627">
      <c r="A15627" s="40">
        <v>33889.0</v>
      </c>
      <c r="B15627" s="39">
        <f t="shared" si="1"/>
        <v>29</v>
      </c>
      <c r="C15627" s="39" t="str">
        <f>IFERROR(__xludf.DUMMYFUNCTION("IF(ISBETWEEN(B15627,60,69), ""Old"", IF(ISBETWEEN(B15627, 20, 29), ""Young"", ""Other""))"),"Young")</f>
        <v>Young</v>
      </c>
    </row>
    <row r="15628">
      <c r="A15628" s="40">
        <v>33890.0</v>
      </c>
      <c r="B15628" s="39">
        <f t="shared" si="1"/>
        <v>29</v>
      </c>
      <c r="C15628" s="39" t="str">
        <f>IFERROR(__xludf.DUMMYFUNCTION("IF(ISBETWEEN(B15628,60,69), ""Old"", IF(ISBETWEEN(B15628, 20, 29), ""Young"", ""Other""))"),"Young")</f>
        <v>Young</v>
      </c>
    </row>
    <row r="15629">
      <c r="A15629" s="40">
        <v>33891.0</v>
      </c>
      <c r="B15629" s="39">
        <f t="shared" si="1"/>
        <v>29</v>
      </c>
      <c r="C15629" s="39" t="str">
        <f>IFERROR(__xludf.DUMMYFUNCTION("IF(ISBETWEEN(B15629,60,69), ""Old"", IF(ISBETWEEN(B15629, 20, 29), ""Young"", ""Other""))"),"Young")</f>
        <v>Young</v>
      </c>
    </row>
    <row r="15630">
      <c r="A15630" s="40">
        <v>33892.0</v>
      </c>
      <c r="B15630" s="39">
        <f t="shared" si="1"/>
        <v>29</v>
      </c>
      <c r="C15630" s="39" t="str">
        <f>IFERROR(__xludf.DUMMYFUNCTION("IF(ISBETWEEN(B15630,60,69), ""Old"", IF(ISBETWEEN(B15630, 20, 29), ""Young"", ""Other""))"),"Young")</f>
        <v>Young</v>
      </c>
    </row>
    <row r="15631">
      <c r="A15631" s="40">
        <v>33893.0</v>
      </c>
      <c r="B15631" s="39">
        <f t="shared" si="1"/>
        <v>29</v>
      </c>
      <c r="C15631" s="39" t="str">
        <f>IFERROR(__xludf.DUMMYFUNCTION("IF(ISBETWEEN(B15631,60,69), ""Old"", IF(ISBETWEEN(B15631, 20, 29), ""Young"", ""Other""))"),"Young")</f>
        <v>Young</v>
      </c>
    </row>
    <row r="15632">
      <c r="A15632" s="40">
        <v>33894.0</v>
      </c>
      <c r="B15632" s="39">
        <f t="shared" si="1"/>
        <v>29</v>
      </c>
      <c r="C15632" s="39" t="str">
        <f>IFERROR(__xludf.DUMMYFUNCTION("IF(ISBETWEEN(B15632,60,69), ""Old"", IF(ISBETWEEN(B15632, 20, 29), ""Young"", ""Other""))"),"Young")</f>
        <v>Young</v>
      </c>
    </row>
    <row r="15633">
      <c r="A15633" s="40">
        <v>33895.0</v>
      </c>
      <c r="B15633" s="39">
        <f t="shared" si="1"/>
        <v>29</v>
      </c>
      <c r="C15633" s="39" t="str">
        <f>IFERROR(__xludf.DUMMYFUNCTION("IF(ISBETWEEN(B15633,60,69), ""Old"", IF(ISBETWEEN(B15633, 20, 29), ""Young"", ""Other""))"),"Young")</f>
        <v>Young</v>
      </c>
    </row>
    <row r="15634">
      <c r="A15634" s="40">
        <v>33896.0</v>
      </c>
      <c r="B15634" s="39">
        <f t="shared" si="1"/>
        <v>29</v>
      </c>
      <c r="C15634" s="39" t="str">
        <f>IFERROR(__xludf.DUMMYFUNCTION("IF(ISBETWEEN(B15634,60,69), ""Old"", IF(ISBETWEEN(B15634, 20, 29), ""Young"", ""Other""))"),"Young")</f>
        <v>Young</v>
      </c>
    </row>
    <row r="15635">
      <c r="A15635" s="40">
        <v>33897.0</v>
      </c>
      <c r="B15635" s="39">
        <f t="shared" si="1"/>
        <v>29</v>
      </c>
      <c r="C15635" s="39" t="str">
        <f>IFERROR(__xludf.DUMMYFUNCTION("IF(ISBETWEEN(B15635,60,69), ""Old"", IF(ISBETWEEN(B15635, 20, 29), ""Young"", ""Other""))"),"Young")</f>
        <v>Young</v>
      </c>
    </row>
    <row r="15636">
      <c r="A15636" s="40">
        <v>33898.0</v>
      </c>
      <c r="B15636" s="39">
        <f t="shared" si="1"/>
        <v>29</v>
      </c>
      <c r="C15636" s="39" t="str">
        <f>IFERROR(__xludf.DUMMYFUNCTION("IF(ISBETWEEN(B15636,60,69), ""Old"", IF(ISBETWEEN(B15636, 20, 29), ""Young"", ""Other""))"),"Young")</f>
        <v>Young</v>
      </c>
    </row>
    <row r="15637">
      <c r="A15637" s="40">
        <v>33899.0</v>
      </c>
      <c r="B15637" s="39">
        <f t="shared" si="1"/>
        <v>29</v>
      </c>
      <c r="C15637" s="39" t="str">
        <f>IFERROR(__xludf.DUMMYFUNCTION("IF(ISBETWEEN(B15637,60,69), ""Old"", IF(ISBETWEEN(B15637, 20, 29), ""Young"", ""Other""))"),"Young")</f>
        <v>Young</v>
      </c>
    </row>
    <row r="15638">
      <c r="A15638" s="40">
        <v>33900.0</v>
      </c>
      <c r="B15638" s="39">
        <f t="shared" si="1"/>
        <v>29</v>
      </c>
      <c r="C15638" s="39" t="str">
        <f>IFERROR(__xludf.DUMMYFUNCTION("IF(ISBETWEEN(B15638,60,69), ""Old"", IF(ISBETWEEN(B15638, 20, 29), ""Young"", ""Other""))"),"Young")</f>
        <v>Young</v>
      </c>
    </row>
    <row r="15639">
      <c r="A15639" s="40">
        <v>33901.0</v>
      </c>
      <c r="B15639" s="39">
        <f t="shared" si="1"/>
        <v>29</v>
      </c>
      <c r="C15639" s="39" t="str">
        <f>IFERROR(__xludf.DUMMYFUNCTION("IF(ISBETWEEN(B15639,60,69), ""Old"", IF(ISBETWEEN(B15639, 20, 29), ""Young"", ""Other""))"),"Young")</f>
        <v>Young</v>
      </c>
    </row>
    <row r="15640">
      <c r="A15640" s="40">
        <v>33902.0</v>
      </c>
      <c r="B15640" s="39">
        <f t="shared" si="1"/>
        <v>29</v>
      </c>
      <c r="C15640" s="39" t="str">
        <f>IFERROR(__xludf.DUMMYFUNCTION("IF(ISBETWEEN(B15640,60,69), ""Old"", IF(ISBETWEEN(B15640, 20, 29), ""Young"", ""Other""))"),"Young")</f>
        <v>Young</v>
      </c>
    </row>
    <row r="15641">
      <c r="A15641" s="40">
        <v>33903.0</v>
      </c>
      <c r="B15641" s="39">
        <f t="shared" si="1"/>
        <v>29</v>
      </c>
      <c r="C15641" s="39" t="str">
        <f>IFERROR(__xludf.DUMMYFUNCTION("IF(ISBETWEEN(B15641,60,69), ""Old"", IF(ISBETWEEN(B15641, 20, 29), ""Young"", ""Other""))"),"Young")</f>
        <v>Young</v>
      </c>
    </row>
    <row r="15642">
      <c r="A15642" s="40">
        <v>33904.0</v>
      </c>
      <c r="B15642" s="39">
        <f t="shared" si="1"/>
        <v>29</v>
      </c>
      <c r="C15642" s="39" t="str">
        <f>IFERROR(__xludf.DUMMYFUNCTION("IF(ISBETWEEN(B15642,60,69), ""Old"", IF(ISBETWEEN(B15642, 20, 29), ""Young"", ""Other""))"),"Young")</f>
        <v>Young</v>
      </c>
    </row>
    <row r="15643">
      <c r="A15643" s="40">
        <v>33905.0</v>
      </c>
      <c r="B15643" s="39">
        <f t="shared" si="1"/>
        <v>29</v>
      </c>
      <c r="C15643" s="39" t="str">
        <f>IFERROR(__xludf.DUMMYFUNCTION("IF(ISBETWEEN(B15643,60,69), ""Old"", IF(ISBETWEEN(B15643, 20, 29), ""Young"", ""Other""))"),"Young")</f>
        <v>Young</v>
      </c>
    </row>
    <row r="15644">
      <c r="A15644" s="40">
        <v>33906.0</v>
      </c>
      <c r="B15644" s="39">
        <f t="shared" si="1"/>
        <v>29</v>
      </c>
      <c r="C15644" s="39" t="str">
        <f>IFERROR(__xludf.DUMMYFUNCTION("IF(ISBETWEEN(B15644,60,69), ""Old"", IF(ISBETWEEN(B15644, 20, 29), ""Young"", ""Other""))"),"Young")</f>
        <v>Young</v>
      </c>
    </row>
    <row r="15645">
      <c r="A15645" s="40">
        <v>33907.0</v>
      </c>
      <c r="B15645" s="39">
        <f t="shared" si="1"/>
        <v>29</v>
      </c>
      <c r="C15645" s="39" t="str">
        <f>IFERROR(__xludf.DUMMYFUNCTION("IF(ISBETWEEN(B15645,60,69), ""Old"", IF(ISBETWEEN(B15645, 20, 29), ""Young"", ""Other""))"),"Young")</f>
        <v>Young</v>
      </c>
    </row>
    <row r="15646">
      <c r="A15646" s="40">
        <v>33908.0</v>
      </c>
      <c r="B15646" s="39">
        <f t="shared" si="1"/>
        <v>29</v>
      </c>
      <c r="C15646" s="39" t="str">
        <f>IFERROR(__xludf.DUMMYFUNCTION("IF(ISBETWEEN(B15646,60,69), ""Old"", IF(ISBETWEEN(B15646, 20, 29), ""Young"", ""Other""))"),"Young")</f>
        <v>Young</v>
      </c>
    </row>
    <row r="15647">
      <c r="A15647" s="40">
        <v>33909.0</v>
      </c>
      <c r="B15647" s="39">
        <f t="shared" si="1"/>
        <v>29</v>
      </c>
      <c r="C15647" s="39" t="str">
        <f>IFERROR(__xludf.DUMMYFUNCTION("IF(ISBETWEEN(B15647,60,69), ""Old"", IF(ISBETWEEN(B15647, 20, 29), ""Young"", ""Other""))"),"Young")</f>
        <v>Young</v>
      </c>
    </row>
    <row r="15648">
      <c r="A15648" s="40">
        <v>33910.0</v>
      </c>
      <c r="B15648" s="39">
        <f t="shared" si="1"/>
        <v>29</v>
      </c>
      <c r="C15648" s="39" t="str">
        <f>IFERROR(__xludf.DUMMYFUNCTION("IF(ISBETWEEN(B15648,60,69), ""Old"", IF(ISBETWEEN(B15648, 20, 29), ""Young"", ""Other""))"),"Young")</f>
        <v>Young</v>
      </c>
    </row>
    <row r="15649">
      <c r="A15649" s="40">
        <v>33911.0</v>
      </c>
      <c r="B15649" s="39">
        <f t="shared" si="1"/>
        <v>29</v>
      </c>
      <c r="C15649" s="39" t="str">
        <f>IFERROR(__xludf.DUMMYFUNCTION("IF(ISBETWEEN(B15649,60,69), ""Old"", IF(ISBETWEEN(B15649, 20, 29), ""Young"", ""Other""))"),"Young")</f>
        <v>Young</v>
      </c>
    </row>
    <row r="15650">
      <c r="A15650" s="40">
        <v>33912.0</v>
      </c>
      <c r="B15650" s="39">
        <f t="shared" si="1"/>
        <v>29</v>
      </c>
      <c r="C15650" s="39" t="str">
        <f>IFERROR(__xludf.DUMMYFUNCTION("IF(ISBETWEEN(B15650,60,69), ""Old"", IF(ISBETWEEN(B15650, 20, 29), ""Young"", ""Other""))"),"Young")</f>
        <v>Young</v>
      </c>
    </row>
    <row r="15651">
      <c r="A15651" s="40">
        <v>33913.0</v>
      </c>
      <c r="B15651" s="39">
        <f t="shared" si="1"/>
        <v>29</v>
      </c>
      <c r="C15651" s="39" t="str">
        <f>IFERROR(__xludf.DUMMYFUNCTION("IF(ISBETWEEN(B15651,60,69), ""Old"", IF(ISBETWEEN(B15651, 20, 29), ""Young"", ""Other""))"),"Young")</f>
        <v>Young</v>
      </c>
    </row>
    <row r="15652">
      <c r="A15652" s="40">
        <v>33914.0</v>
      </c>
      <c r="B15652" s="39">
        <f t="shared" si="1"/>
        <v>29</v>
      </c>
      <c r="C15652" s="39" t="str">
        <f>IFERROR(__xludf.DUMMYFUNCTION("IF(ISBETWEEN(B15652,60,69), ""Old"", IF(ISBETWEEN(B15652, 20, 29), ""Young"", ""Other""))"),"Young")</f>
        <v>Young</v>
      </c>
    </row>
    <row r="15653">
      <c r="A15653" s="40">
        <v>33915.0</v>
      </c>
      <c r="B15653" s="39">
        <f t="shared" si="1"/>
        <v>29</v>
      </c>
      <c r="C15653" s="39" t="str">
        <f>IFERROR(__xludf.DUMMYFUNCTION("IF(ISBETWEEN(B15653,60,69), ""Old"", IF(ISBETWEEN(B15653, 20, 29), ""Young"", ""Other""))"),"Young")</f>
        <v>Young</v>
      </c>
    </row>
    <row r="15654">
      <c r="A15654" s="40">
        <v>33916.0</v>
      </c>
      <c r="B15654" s="39">
        <f t="shared" si="1"/>
        <v>29</v>
      </c>
      <c r="C15654" s="39" t="str">
        <f>IFERROR(__xludf.DUMMYFUNCTION("IF(ISBETWEEN(B15654,60,69), ""Old"", IF(ISBETWEEN(B15654, 20, 29), ""Young"", ""Other""))"),"Young")</f>
        <v>Young</v>
      </c>
    </row>
    <row r="15655">
      <c r="A15655" s="40">
        <v>33917.0</v>
      </c>
      <c r="B15655" s="39">
        <f t="shared" si="1"/>
        <v>29</v>
      </c>
      <c r="C15655" s="39" t="str">
        <f>IFERROR(__xludf.DUMMYFUNCTION("IF(ISBETWEEN(B15655,60,69), ""Old"", IF(ISBETWEEN(B15655, 20, 29), ""Young"", ""Other""))"),"Young")</f>
        <v>Young</v>
      </c>
    </row>
    <row r="15656">
      <c r="A15656" s="40">
        <v>33918.0</v>
      </c>
      <c r="B15656" s="39">
        <f t="shared" si="1"/>
        <v>29</v>
      </c>
      <c r="C15656" s="39" t="str">
        <f>IFERROR(__xludf.DUMMYFUNCTION("IF(ISBETWEEN(B15656,60,69), ""Old"", IF(ISBETWEEN(B15656, 20, 29), ""Young"", ""Other""))"),"Young")</f>
        <v>Young</v>
      </c>
    </row>
    <row r="15657">
      <c r="A15657" s="40">
        <v>33919.0</v>
      </c>
      <c r="B15657" s="39">
        <f t="shared" si="1"/>
        <v>29</v>
      </c>
      <c r="C15657" s="39" t="str">
        <f>IFERROR(__xludf.DUMMYFUNCTION("IF(ISBETWEEN(B15657,60,69), ""Old"", IF(ISBETWEEN(B15657, 20, 29), ""Young"", ""Other""))"),"Young")</f>
        <v>Young</v>
      </c>
    </row>
    <row r="15658">
      <c r="A15658" s="40">
        <v>33920.0</v>
      </c>
      <c r="B15658" s="39">
        <f t="shared" si="1"/>
        <v>29</v>
      </c>
      <c r="C15658" s="39" t="str">
        <f>IFERROR(__xludf.DUMMYFUNCTION("IF(ISBETWEEN(B15658,60,69), ""Old"", IF(ISBETWEEN(B15658, 20, 29), ""Young"", ""Other""))"),"Young")</f>
        <v>Young</v>
      </c>
    </row>
    <row r="15659">
      <c r="A15659" s="40">
        <v>33921.0</v>
      </c>
      <c r="B15659" s="39">
        <f t="shared" si="1"/>
        <v>29</v>
      </c>
      <c r="C15659" s="39" t="str">
        <f>IFERROR(__xludf.DUMMYFUNCTION("IF(ISBETWEEN(B15659,60,69), ""Old"", IF(ISBETWEEN(B15659, 20, 29), ""Young"", ""Other""))"),"Young")</f>
        <v>Young</v>
      </c>
    </row>
    <row r="15660">
      <c r="A15660" s="40">
        <v>33922.0</v>
      </c>
      <c r="B15660" s="39">
        <f t="shared" si="1"/>
        <v>29</v>
      </c>
      <c r="C15660" s="39" t="str">
        <f>IFERROR(__xludf.DUMMYFUNCTION("IF(ISBETWEEN(B15660,60,69), ""Old"", IF(ISBETWEEN(B15660, 20, 29), ""Young"", ""Other""))"),"Young")</f>
        <v>Young</v>
      </c>
    </row>
    <row r="15661">
      <c r="A15661" s="40">
        <v>33923.0</v>
      </c>
      <c r="B15661" s="39">
        <f t="shared" si="1"/>
        <v>29</v>
      </c>
      <c r="C15661" s="39" t="str">
        <f>IFERROR(__xludf.DUMMYFUNCTION("IF(ISBETWEEN(B15661,60,69), ""Old"", IF(ISBETWEEN(B15661, 20, 29), ""Young"", ""Other""))"),"Young")</f>
        <v>Young</v>
      </c>
    </row>
    <row r="15662">
      <c r="A15662" s="40">
        <v>33924.0</v>
      </c>
      <c r="B15662" s="39">
        <f t="shared" si="1"/>
        <v>29</v>
      </c>
      <c r="C15662" s="39" t="str">
        <f>IFERROR(__xludf.DUMMYFUNCTION("IF(ISBETWEEN(B15662,60,69), ""Old"", IF(ISBETWEEN(B15662, 20, 29), ""Young"", ""Other""))"),"Young")</f>
        <v>Young</v>
      </c>
    </row>
    <row r="15663">
      <c r="A15663" s="40">
        <v>33925.0</v>
      </c>
      <c r="B15663" s="39">
        <f t="shared" si="1"/>
        <v>29</v>
      </c>
      <c r="C15663" s="39" t="str">
        <f>IFERROR(__xludf.DUMMYFUNCTION("IF(ISBETWEEN(B15663,60,69), ""Old"", IF(ISBETWEEN(B15663, 20, 29), ""Young"", ""Other""))"),"Young")</f>
        <v>Young</v>
      </c>
    </row>
    <row r="15664">
      <c r="A15664" s="40">
        <v>33926.0</v>
      </c>
      <c r="B15664" s="39">
        <f t="shared" si="1"/>
        <v>29</v>
      </c>
      <c r="C15664" s="39" t="str">
        <f>IFERROR(__xludf.DUMMYFUNCTION("IF(ISBETWEEN(B15664,60,69), ""Old"", IF(ISBETWEEN(B15664, 20, 29), ""Young"", ""Other""))"),"Young")</f>
        <v>Young</v>
      </c>
    </row>
    <row r="15665">
      <c r="A15665" s="40">
        <v>33927.0</v>
      </c>
      <c r="B15665" s="39">
        <f t="shared" si="1"/>
        <v>29</v>
      </c>
      <c r="C15665" s="39" t="str">
        <f>IFERROR(__xludf.DUMMYFUNCTION("IF(ISBETWEEN(B15665,60,69), ""Old"", IF(ISBETWEEN(B15665, 20, 29), ""Young"", ""Other""))"),"Young")</f>
        <v>Young</v>
      </c>
    </row>
    <row r="15666">
      <c r="A15666" s="40">
        <v>33928.0</v>
      </c>
      <c r="B15666" s="39">
        <f t="shared" si="1"/>
        <v>29</v>
      </c>
      <c r="C15666" s="39" t="str">
        <f>IFERROR(__xludf.DUMMYFUNCTION("IF(ISBETWEEN(B15666,60,69), ""Old"", IF(ISBETWEEN(B15666, 20, 29), ""Young"", ""Other""))"),"Young")</f>
        <v>Young</v>
      </c>
    </row>
    <row r="15667">
      <c r="A15667" s="40">
        <v>33929.0</v>
      </c>
      <c r="B15667" s="39">
        <f t="shared" si="1"/>
        <v>29</v>
      </c>
      <c r="C15667" s="39" t="str">
        <f>IFERROR(__xludf.DUMMYFUNCTION("IF(ISBETWEEN(B15667,60,69), ""Old"", IF(ISBETWEEN(B15667, 20, 29), ""Young"", ""Other""))"),"Young")</f>
        <v>Young</v>
      </c>
    </row>
    <row r="15668">
      <c r="A15668" s="40">
        <v>33930.0</v>
      </c>
      <c r="B15668" s="39">
        <f t="shared" si="1"/>
        <v>29</v>
      </c>
      <c r="C15668" s="39" t="str">
        <f>IFERROR(__xludf.DUMMYFUNCTION("IF(ISBETWEEN(B15668,60,69), ""Old"", IF(ISBETWEEN(B15668, 20, 29), ""Young"", ""Other""))"),"Young")</f>
        <v>Young</v>
      </c>
    </row>
    <row r="15669">
      <c r="A15669" s="40">
        <v>33931.0</v>
      </c>
      <c r="B15669" s="39">
        <f t="shared" si="1"/>
        <v>29</v>
      </c>
      <c r="C15669" s="39" t="str">
        <f>IFERROR(__xludf.DUMMYFUNCTION("IF(ISBETWEEN(B15669,60,69), ""Old"", IF(ISBETWEEN(B15669, 20, 29), ""Young"", ""Other""))"),"Young")</f>
        <v>Young</v>
      </c>
    </row>
    <row r="15670">
      <c r="A15670" s="40">
        <v>33932.0</v>
      </c>
      <c r="B15670" s="39">
        <f t="shared" si="1"/>
        <v>29</v>
      </c>
      <c r="C15670" s="39" t="str">
        <f>IFERROR(__xludf.DUMMYFUNCTION("IF(ISBETWEEN(B15670,60,69), ""Old"", IF(ISBETWEEN(B15670, 20, 29), ""Young"", ""Other""))"),"Young")</f>
        <v>Young</v>
      </c>
    </row>
    <row r="15671">
      <c r="A15671" s="40">
        <v>33933.0</v>
      </c>
      <c r="B15671" s="39">
        <f t="shared" si="1"/>
        <v>29</v>
      </c>
      <c r="C15671" s="39" t="str">
        <f>IFERROR(__xludf.DUMMYFUNCTION("IF(ISBETWEEN(B15671,60,69), ""Old"", IF(ISBETWEEN(B15671, 20, 29), ""Young"", ""Other""))"),"Young")</f>
        <v>Young</v>
      </c>
    </row>
    <row r="15672">
      <c r="A15672" s="40">
        <v>33934.0</v>
      </c>
      <c r="B15672" s="39">
        <f t="shared" si="1"/>
        <v>29</v>
      </c>
      <c r="C15672" s="39" t="str">
        <f>IFERROR(__xludf.DUMMYFUNCTION("IF(ISBETWEEN(B15672,60,69), ""Old"", IF(ISBETWEEN(B15672, 20, 29), ""Young"", ""Other""))"),"Young")</f>
        <v>Young</v>
      </c>
    </row>
    <row r="15673">
      <c r="A15673" s="40">
        <v>33935.0</v>
      </c>
      <c r="B15673" s="39">
        <f t="shared" si="1"/>
        <v>29</v>
      </c>
      <c r="C15673" s="39" t="str">
        <f>IFERROR(__xludf.DUMMYFUNCTION("IF(ISBETWEEN(B15673,60,69), ""Old"", IF(ISBETWEEN(B15673, 20, 29), ""Young"", ""Other""))"),"Young")</f>
        <v>Young</v>
      </c>
    </row>
    <row r="15674">
      <c r="A15674" s="40">
        <v>33936.0</v>
      </c>
      <c r="B15674" s="39">
        <f t="shared" si="1"/>
        <v>29</v>
      </c>
      <c r="C15674" s="39" t="str">
        <f>IFERROR(__xludf.DUMMYFUNCTION("IF(ISBETWEEN(B15674,60,69), ""Old"", IF(ISBETWEEN(B15674, 20, 29), ""Young"", ""Other""))"),"Young")</f>
        <v>Young</v>
      </c>
    </row>
    <row r="15675">
      <c r="A15675" s="40">
        <v>33937.0</v>
      </c>
      <c r="B15675" s="39">
        <f t="shared" si="1"/>
        <v>29</v>
      </c>
      <c r="C15675" s="39" t="str">
        <f>IFERROR(__xludf.DUMMYFUNCTION("IF(ISBETWEEN(B15675,60,69), ""Old"", IF(ISBETWEEN(B15675, 20, 29), ""Young"", ""Other""))"),"Young")</f>
        <v>Young</v>
      </c>
    </row>
    <row r="15676">
      <c r="A15676" s="40">
        <v>33938.0</v>
      </c>
      <c r="B15676" s="39">
        <f t="shared" si="1"/>
        <v>29</v>
      </c>
      <c r="C15676" s="39" t="str">
        <f>IFERROR(__xludf.DUMMYFUNCTION("IF(ISBETWEEN(B15676,60,69), ""Old"", IF(ISBETWEEN(B15676, 20, 29), ""Young"", ""Other""))"),"Young")</f>
        <v>Young</v>
      </c>
    </row>
    <row r="15677">
      <c r="A15677" s="40">
        <v>33939.0</v>
      </c>
      <c r="B15677" s="39">
        <f t="shared" si="1"/>
        <v>29</v>
      </c>
      <c r="C15677" s="39" t="str">
        <f>IFERROR(__xludf.DUMMYFUNCTION("IF(ISBETWEEN(B15677,60,69), ""Old"", IF(ISBETWEEN(B15677, 20, 29), ""Young"", ""Other""))"),"Young")</f>
        <v>Young</v>
      </c>
    </row>
    <row r="15678">
      <c r="A15678" s="40">
        <v>33940.0</v>
      </c>
      <c r="B15678" s="39">
        <f t="shared" si="1"/>
        <v>29</v>
      </c>
      <c r="C15678" s="39" t="str">
        <f>IFERROR(__xludf.DUMMYFUNCTION("IF(ISBETWEEN(B15678,60,69), ""Old"", IF(ISBETWEEN(B15678, 20, 29), ""Young"", ""Other""))"),"Young")</f>
        <v>Young</v>
      </c>
    </row>
    <row r="15679">
      <c r="A15679" s="40">
        <v>33941.0</v>
      </c>
      <c r="B15679" s="39">
        <f t="shared" si="1"/>
        <v>29</v>
      </c>
      <c r="C15679" s="39" t="str">
        <f>IFERROR(__xludf.DUMMYFUNCTION("IF(ISBETWEEN(B15679,60,69), ""Old"", IF(ISBETWEEN(B15679, 20, 29), ""Young"", ""Other""))"),"Young")</f>
        <v>Young</v>
      </c>
    </row>
    <row r="15680">
      <c r="A15680" s="40">
        <v>33942.0</v>
      </c>
      <c r="B15680" s="39">
        <f t="shared" si="1"/>
        <v>29</v>
      </c>
      <c r="C15680" s="39" t="str">
        <f>IFERROR(__xludf.DUMMYFUNCTION("IF(ISBETWEEN(B15680,60,69), ""Old"", IF(ISBETWEEN(B15680, 20, 29), ""Young"", ""Other""))"),"Young")</f>
        <v>Young</v>
      </c>
    </row>
    <row r="15681">
      <c r="A15681" s="40">
        <v>33943.0</v>
      </c>
      <c r="B15681" s="39">
        <f t="shared" si="1"/>
        <v>29</v>
      </c>
      <c r="C15681" s="39" t="str">
        <f>IFERROR(__xludf.DUMMYFUNCTION("IF(ISBETWEEN(B15681,60,69), ""Old"", IF(ISBETWEEN(B15681, 20, 29), ""Young"", ""Other""))"),"Young")</f>
        <v>Young</v>
      </c>
    </row>
    <row r="15682">
      <c r="A15682" s="40">
        <v>33944.0</v>
      </c>
      <c r="B15682" s="39">
        <f t="shared" si="1"/>
        <v>29</v>
      </c>
      <c r="C15682" s="39" t="str">
        <f>IFERROR(__xludf.DUMMYFUNCTION("IF(ISBETWEEN(B15682,60,69), ""Old"", IF(ISBETWEEN(B15682, 20, 29), ""Young"", ""Other""))"),"Young")</f>
        <v>Young</v>
      </c>
    </row>
    <row r="15683">
      <c r="A15683" s="40">
        <v>33945.0</v>
      </c>
      <c r="B15683" s="39">
        <f t="shared" si="1"/>
        <v>29</v>
      </c>
      <c r="C15683" s="39" t="str">
        <f>IFERROR(__xludf.DUMMYFUNCTION("IF(ISBETWEEN(B15683,60,69), ""Old"", IF(ISBETWEEN(B15683, 20, 29), ""Young"", ""Other""))"),"Young")</f>
        <v>Young</v>
      </c>
    </row>
    <row r="15684">
      <c r="A15684" s="40">
        <v>33946.0</v>
      </c>
      <c r="B15684" s="39">
        <f t="shared" si="1"/>
        <v>29</v>
      </c>
      <c r="C15684" s="39" t="str">
        <f>IFERROR(__xludf.DUMMYFUNCTION("IF(ISBETWEEN(B15684,60,69), ""Old"", IF(ISBETWEEN(B15684, 20, 29), ""Young"", ""Other""))"),"Young")</f>
        <v>Young</v>
      </c>
    </row>
    <row r="15685">
      <c r="A15685" s="40">
        <v>33947.0</v>
      </c>
      <c r="B15685" s="39">
        <f t="shared" si="1"/>
        <v>29</v>
      </c>
      <c r="C15685" s="39" t="str">
        <f>IFERROR(__xludf.DUMMYFUNCTION("IF(ISBETWEEN(B15685,60,69), ""Old"", IF(ISBETWEEN(B15685, 20, 29), ""Young"", ""Other""))"),"Young")</f>
        <v>Young</v>
      </c>
    </row>
    <row r="15686">
      <c r="A15686" s="40">
        <v>33948.0</v>
      </c>
      <c r="B15686" s="39">
        <f t="shared" si="1"/>
        <v>29</v>
      </c>
      <c r="C15686" s="39" t="str">
        <f>IFERROR(__xludf.DUMMYFUNCTION("IF(ISBETWEEN(B15686,60,69), ""Old"", IF(ISBETWEEN(B15686, 20, 29), ""Young"", ""Other""))"),"Young")</f>
        <v>Young</v>
      </c>
    </row>
    <row r="15687">
      <c r="A15687" s="40">
        <v>33949.0</v>
      </c>
      <c r="B15687" s="39">
        <f t="shared" si="1"/>
        <v>29</v>
      </c>
      <c r="C15687" s="39" t="str">
        <f>IFERROR(__xludf.DUMMYFUNCTION("IF(ISBETWEEN(B15687,60,69), ""Old"", IF(ISBETWEEN(B15687, 20, 29), ""Young"", ""Other""))"),"Young")</f>
        <v>Young</v>
      </c>
    </row>
    <row r="15688">
      <c r="A15688" s="40">
        <v>33950.0</v>
      </c>
      <c r="B15688" s="39">
        <f t="shared" si="1"/>
        <v>29</v>
      </c>
      <c r="C15688" s="39" t="str">
        <f>IFERROR(__xludf.DUMMYFUNCTION("IF(ISBETWEEN(B15688,60,69), ""Old"", IF(ISBETWEEN(B15688, 20, 29), ""Young"", ""Other""))"),"Young")</f>
        <v>Young</v>
      </c>
    </row>
    <row r="15689">
      <c r="A15689" s="40">
        <v>33951.0</v>
      </c>
      <c r="B15689" s="39">
        <f t="shared" si="1"/>
        <v>29</v>
      </c>
      <c r="C15689" s="39" t="str">
        <f>IFERROR(__xludf.DUMMYFUNCTION("IF(ISBETWEEN(B15689,60,69), ""Old"", IF(ISBETWEEN(B15689, 20, 29), ""Young"", ""Other""))"),"Young")</f>
        <v>Young</v>
      </c>
    </row>
    <row r="15690">
      <c r="A15690" s="40">
        <v>33952.0</v>
      </c>
      <c r="B15690" s="39">
        <f t="shared" si="1"/>
        <v>29</v>
      </c>
      <c r="C15690" s="39" t="str">
        <f>IFERROR(__xludf.DUMMYFUNCTION("IF(ISBETWEEN(B15690,60,69), ""Old"", IF(ISBETWEEN(B15690, 20, 29), ""Young"", ""Other""))"),"Young")</f>
        <v>Young</v>
      </c>
    </row>
    <row r="15691">
      <c r="A15691" s="40">
        <v>33953.0</v>
      </c>
      <c r="B15691" s="39">
        <f t="shared" si="1"/>
        <v>29</v>
      </c>
      <c r="C15691" s="39" t="str">
        <f>IFERROR(__xludf.DUMMYFUNCTION("IF(ISBETWEEN(B15691,60,69), ""Old"", IF(ISBETWEEN(B15691, 20, 29), ""Young"", ""Other""))"),"Young")</f>
        <v>Young</v>
      </c>
    </row>
    <row r="15692">
      <c r="A15692" s="40">
        <v>33954.0</v>
      </c>
      <c r="B15692" s="39">
        <f t="shared" si="1"/>
        <v>29</v>
      </c>
      <c r="C15692" s="39" t="str">
        <f>IFERROR(__xludf.DUMMYFUNCTION("IF(ISBETWEEN(B15692,60,69), ""Old"", IF(ISBETWEEN(B15692, 20, 29), ""Young"", ""Other""))"),"Young")</f>
        <v>Young</v>
      </c>
    </row>
    <row r="15693">
      <c r="A15693" s="40">
        <v>33955.0</v>
      </c>
      <c r="B15693" s="39">
        <f t="shared" si="1"/>
        <v>29</v>
      </c>
      <c r="C15693" s="39" t="str">
        <f>IFERROR(__xludf.DUMMYFUNCTION("IF(ISBETWEEN(B15693,60,69), ""Old"", IF(ISBETWEEN(B15693, 20, 29), ""Young"", ""Other""))"),"Young")</f>
        <v>Young</v>
      </c>
    </row>
    <row r="15694">
      <c r="A15694" s="40">
        <v>33956.0</v>
      </c>
      <c r="B15694" s="39">
        <f t="shared" si="1"/>
        <v>29</v>
      </c>
      <c r="C15694" s="39" t="str">
        <f>IFERROR(__xludf.DUMMYFUNCTION("IF(ISBETWEEN(B15694,60,69), ""Old"", IF(ISBETWEEN(B15694, 20, 29), ""Young"", ""Other""))"),"Young")</f>
        <v>Young</v>
      </c>
    </row>
    <row r="15695">
      <c r="A15695" s="40">
        <v>33957.0</v>
      </c>
      <c r="B15695" s="39">
        <f t="shared" si="1"/>
        <v>29</v>
      </c>
      <c r="C15695" s="39" t="str">
        <f>IFERROR(__xludf.DUMMYFUNCTION("IF(ISBETWEEN(B15695,60,69), ""Old"", IF(ISBETWEEN(B15695, 20, 29), ""Young"", ""Other""))"),"Young")</f>
        <v>Young</v>
      </c>
    </row>
    <row r="15696">
      <c r="A15696" s="40">
        <v>33958.0</v>
      </c>
      <c r="B15696" s="39">
        <f t="shared" si="1"/>
        <v>29</v>
      </c>
      <c r="C15696" s="39" t="str">
        <f>IFERROR(__xludf.DUMMYFUNCTION("IF(ISBETWEEN(B15696,60,69), ""Old"", IF(ISBETWEEN(B15696, 20, 29), ""Young"", ""Other""))"),"Young")</f>
        <v>Young</v>
      </c>
    </row>
    <row r="15697">
      <c r="A15697" s="40">
        <v>33959.0</v>
      </c>
      <c r="B15697" s="39">
        <f t="shared" si="1"/>
        <v>29</v>
      </c>
      <c r="C15697" s="39" t="str">
        <f>IFERROR(__xludf.DUMMYFUNCTION("IF(ISBETWEEN(B15697,60,69), ""Old"", IF(ISBETWEEN(B15697, 20, 29), ""Young"", ""Other""))"),"Young")</f>
        <v>Young</v>
      </c>
    </row>
    <row r="15698">
      <c r="A15698" s="40">
        <v>33960.0</v>
      </c>
      <c r="B15698" s="39">
        <f t="shared" si="1"/>
        <v>29</v>
      </c>
      <c r="C15698" s="39" t="str">
        <f>IFERROR(__xludf.DUMMYFUNCTION("IF(ISBETWEEN(B15698,60,69), ""Old"", IF(ISBETWEEN(B15698, 20, 29), ""Young"", ""Other""))"),"Young")</f>
        <v>Young</v>
      </c>
    </row>
    <row r="15699">
      <c r="A15699" s="40">
        <v>33961.0</v>
      </c>
      <c r="B15699" s="39">
        <f t="shared" si="1"/>
        <v>29</v>
      </c>
      <c r="C15699" s="39" t="str">
        <f>IFERROR(__xludf.DUMMYFUNCTION("IF(ISBETWEEN(B15699,60,69), ""Old"", IF(ISBETWEEN(B15699, 20, 29), ""Young"", ""Other""))"),"Young")</f>
        <v>Young</v>
      </c>
    </row>
    <row r="15700">
      <c r="A15700" s="40">
        <v>33962.0</v>
      </c>
      <c r="B15700" s="39">
        <f t="shared" si="1"/>
        <v>29</v>
      </c>
      <c r="C15700" s="39" t="str">
        <f>IFERROR(__xludf.DUMMYFUNCTION("IF(ISBETWEEN(B15700,60,69), ""Old"", IF(ISBETWEEN(B15700, 20, 29), ""Young"", ""Other""))"),"Young")</f>
        <v>Young</v>
      </c>
    </row>
    <row r="15701">
      <c r="A15701" s="40">
        <v>33963.0</v>
      </c>
      <c r="B15701" s="39">
        <f t="shared" si="1"/>
        <v>29</v>
      </c>
      <c r="C15701" s="39" t="str">
        <f>IFERROR(__xludf.DUMMYFUNCTION("IF(ISBETWEEN(B15701,60,69), ""Old"", IF(ISBETWEEN(B15701, 20, 29), ""Young"", ""Other""))"),"Young")</f>
        <v>Young</v>
      </c>
    </row>
    <row r="15702">
      <c r="A15702" s="40">
        <v>33964.0</v>
      </c>
      <c r="B15702" s="39">
        <f t="shared" si="1"/>
        <v>29</v>
      </c>
      <c r="C15702" s="39" t="str">
        <f>IFERROR(__xludf.DUMMYFUNCTION("IF(ISBETWEEN(B15702,60,69), ""Old"", IF(ISBETWEEN(B15702, 20, 29), ""Young"", ""Other""))"),"Young")</f>
        <v>Young</v>
      </c>
    </row>
    <row r="15703">
      <c r="A15703" s="40">
        <v>33965.0</v>
      </c>
      <c r="B15703" s="39">
        <f t="shared" si="1"/>
        <v>29</v>
      </c>
      <c r="C15703" s="39" t="str">
        <f>IFERROR(__xludf.DUMMYFUNCTION("IF(ISBETWEEN(B15703,60,69), ""Old"", IF(ISBETWEEN(B15703, 20, 29), ""Young"", ""Other""))"),"Young")</f>
        <v>Young</v>
      </c>
    </row>
    <row r="15704">
      <c r="A15704" s="40">
        <v>33966.0</v>
      </c>
      <c r="B15704" s="39">
        <f t="shared" si="1"/>
        <v>29</v>
      </c>
      <c r="C15704" s="39" t="str">
        <f>IFERROR(__xludf.DUMMYFUNCTION("IF(ISBETWEEN(B15704,60,69), ""Old"", IF(ISBETWEEN(B15704, 20, 29), ""Young"", ""Other""))"),"Young")</f>
        <v>Young</v>
      </c>
    </row>
    <row r="15705">
      <c r="A15705" s="40">
        <v>33967.0</v>
      </c>
      <c r="B15705" s="39">
        <f t="shared" si="1"/>
        <v>29</v>
      </c>
      <c r="C15705" s="39" t="str">
        <f>IFERROR(__xludf.DUMMYFUNCTION("IF(ISBETWEEN(B15705,60,69), ""Old"", IF(ISBETWEEN(B15705, 20, 29), ""Young"", ""Other""))"),"Young")</f>
        <v>Young</v>
      </c>
    </row>
    <row r="15706">
      <c r="A15706" s="40">
        <v>33968.0</v>
      </c>
      <c r="B15706" s="39">
        <f t="shared" si="1"/>
        <v>29</v>
      </c>
      <c r="C15706" s="39" t="str">
        <f>IFERROR(__xludf.DUMMYFUNCTION("IF(ISBETWEEN(B15706,60,69), ""Old"", IF(ISBETWEEN(B15706, 20, 29), ""Young"", ""Other""))"),"Young")</f>
        <v>Young</v>
      </c>
    </row>
    <row r="15707">
      <c r="A15707" s="40">
        <v>33969.0</v>
      </c>
      <c r="B15707" s="39">
        <f t="shared" si="1"/>
        <v>29</v>
      </c>
      <c r="C15707" s="39" t="str">
        <f>IFERROR(__xludf.DUMMYFUNCTION("IF(ISBETWEEN(B15707,60,69), ""Old"", IF(ISBETWEEN(B15707, 20, 29), ""Young"", ""Other""))"),"Young")</f>
        <v>Young</v>
      </c>
    </row>
    <row r="15708">
      <c r="A15708" s="40">
        <v>33970.0</v>
      </c>
      <c r="B15708" s="39">
        <f t="shared" si="1"/>
        <v>29</v>
      </c>
      <c r="C15708" s="39" t="str">
        <f>IFERROR(__xludf.DUMMYFUNCTION("IF(ISBETWEEN(B15708,60,69), ""Old"", IF(ISBETWEEN(B15708, 20, 29), ""Young"", ""Other""))"),"Young")</f>
        <v>Young</v>
      </c>
    </row>
    <row r="15709">
      <c r="A15709" s="40">
        <v>33971.0</v>
      </c>
      <c r="B15709" s="39">
        <f t="shared" si="1"/>
        <v>28</v>
      </c>
      <c r="C15709" s="39" t="str">
        <f>IFERROR(__xludf.DUMMYFUNCTION("IF(ISBETWEEN(B15709,60,69), ""Old"", IF(ISBETWEEN(B15709, 20, 29), ""Young"", ""Other""))"),"Young")</f>
        <v>Young</v>
      </c>
    </row>
    <row r="15710">
      <c r="A15710" s="40">
        <v>33972.0</v>
      </c>
      <c r="B15710" s="39">
        <f t="shared" si="1"/>
        <v>28</v>
      </c>
      <c r="C15710" s="39" t="str">
        <f>IFERROR(__xludf.DUMMYFUNCTION("IF(ISBETWEEN(B15710,60,69), ""Old"", IF(ISBETWEEN(B15710, 20, 29), ""Young"", ""Other""))"),"Young")</f>
        <v>Young</v>
      </c>
    </row>
    <row r="15711">
      <c r="A15711" s="40">
        <v>33973.0</v>
      </c>
      <c r="B15711" s="39">
        <f t="shared" si="1"/>
        <v>28</v>
      </c>
      <c r="C15711" s="39" t="str">
        <f>IFERROR(__xludf.DUMMYFUNCTION("IF(ISBETWEEN(B15711,60,69), ""Old"", IF(ISBETWEEN(B15711, 20, 29), ""Young"", ""Other""))"),"Young")</f>
        <v>Young</v>
      </c>
    </row>
    <row r="15712">
      <c r="A15712" s="40">
        <v>33974.0</v>
      </c>
      <c r="B15712" s="39">
        <f t="shared" si="1"/>
        <v>28</v>
      </c>
      <c r="C15712" s="39" t="str">
        <f>IFERROR(__xludf.DUMMYFUNCTION("IF(ISBETWEEN(B15712,60,69), ""Old"", IF(ISBETWEEN(B15712, 20, 29), ""Young"", ""Other""))"),"Young")</f>
        <v>Young</v>
      </c>
    </row>
    <row r="15713">
      <c r="A15713" s="40">
        <v>33975.0</v>
      </c>
      <c r="B15713" s="39">
        <f t="shared" si="1"/>
        <v>28</v>
      </c>
      <c r="C15713" s="39" t="str">
        <f>IFERROR(__xludf.DUMMYFUNCTION("IF(ISBETWEEN(B15713,60,69), ""Old"", IF(ISBETWEEN(B15713, 20, 29), ""Young"", ""Other""))"),"Young")</f>
        <v>Young</v>
      </c>
    </row>
    <row r="15714">
      <c r="A15714" s="40">
        <v>33976.0</v>
      </c>
      <c r="B15714" s="39">
        <f t="shared" si="1"/>
        <v>28</v>
      </c>
      <c r="C15714" s="39" t="str">
        <f>IFERROR(__xludf.DUMMYFUNCTION("IF(ISBETWEEN(B15714,60,69), ""Old"", IF(ISBETWEEN(B15714, 20, 29), ""Young"", ""Other""))"),"Young")</f>
        <v>Young</v>
      </c>
    </row>
    <row r="15715">
      <c r="A15715" s="40">
        <v>33977.0</v>
      </c>
      <c r="B15715" s="39">
        <f t="shared" si="1"/>
        <v>28</v>
      </c>
      <c r="C15715" s="39" t="str">
        <f>IFERROR(__xludf.DUMMYFUNCTION("IF(ISBETWEEN(B15715,60,69), ""Old"", IF(ISBETWEEN(B15715, 20, 29), ""Young"", ""Other""))"),"Young")</f>
        <v>Young</v>
      </c>
    </row>
    <row r="15716">
      <c r="A15716" s="40">
        <v>33978.0</v>
      </c>
      <c r="B15716" s="39">
        <f t="shared" si="1"/>
        <v>28</v>
      </c>
      <c r="C15716" s="39" t="str">
        <f>IFERROR(__xludf.DUMMYFUNCTION("IF(ISBETWEEN(B15716,60,69), ""Old"", IF(ISBETWEEN(B15716, 20, 29), ""Young"", ""Other""))"),"Young")</f>
        <v>Young</v>
      </c>
    </row>
    <row r="15717">
      <c r="A15717" s="40">
        <v>33979.0</v>
      </c>
      <c r="B15717" s="39">
        <f t="shared" si="1"/>
        <v>28</v>
      </c>
      <c r="C15717" s="39" t="str">
        <f>IFERROR(__xludf.DUMMYFUNCTION("IF(ISBETWEEN(B15717,60,69), ""Old"", IF(ISBETWEEN(B15717, 20, 29), ""Young"", ""Other""))"),"Young")</f>
        <v>Young</v>
      </c>
    </row>
    <row r="15718">
      <c r="A15718" s="40">
        <v>33980.0</v>
      </c>
      <c r="B15718" s="39">
        <f t="shared" si="1"/>
        <v>28</v>
      </c>
      <c r="C15718" s="39" t="str">
        <f>IFERROR(__xludf.DUMMYFUNCTION("IF(ISBETWEEN(B15718,60,69), ""Old"", IF(ISBETWEEN(B15718, 20, 29), ""Young"", ""Other""))"),"Young")</f>
        <v>Young</v>
      </c>
    </row>
    <row r="15719">
      <c r="A15719" s="40">
        <v>33981.0</v>
      </c>
      <c r="B15719" s="39">
        <f t="shared" si="1"/>
        <v>28</v>
      </c>
      <c r="C15719" s="39" t="str">
        <f>IFERROR(__xludf.DUMMYFUNCTION("IF(ISBETWEEN(B15719,60,69), ""Old"", IF(ISBETWEEN(B15719, 20, 29), ""Young"", ""Other""))"),"Young")</f>
        <v>Young</v>
      </c>
    </row>
    <row r="15720">
      <c r="A15720" s="40">
        <v>33982.0</v>
      </c>
      <c r="B15720" s="39">
        <f t="shared" si="1"/>
        <v>28</v>
      </c>
      <c r="C15720" s="39" t="str">
        <f>IFERROR(__xludf.DUMMYFUNCTION("IF(ISBETWEEN(B15720,60,69), ""Old"", IF(ISBETWEEN(B15720, 20, 29), ""Young"", ""Other""))"),"Young")</f>
        <v>Young</v>
      </c>
    </row>
    <row r="15721">
      <c r="A15721" s="40">
        <v>33983.0</v>
      </c>
      <c r="B15721" s="39">
        <f t="shared" si="1"/>
        <v>28</v>
      </c>
      <c r="C15721" s="39" t="str">
        <f>IFERROR(__xludf.DUMMYFUNCTION("IF(ISBETWEEN(B15721,60,69), ""Old"", IF(ISBETWEEN(B15721, 20, 29), ""Young"", ""Other""))"),"Young")</f>
        <v>Young</v>
      </c>
    </row>
    <row r="15722">
      <c r="A15722" s="40">
        <v>33984.0</v>
      </c>
      <c r="B15722" s="39">
        <f t="shared" si="1"/>
        <v>28</v>
      </c>
      <c r="C15722" s="39" t="str">
        <f>IFERROR(__xludf.DUMMYFUNCTION("IF(ISBETWEEN(B15722,60,69), ""Old"", IF(ISBETWEEN(B15722, 20, 29), ""Young"", ""Other""))"),"Young")</f>
        <v>Young</v>
      </c>
    </row>
    <row r="15723">
      <c r="A15723" s="40">
        <v>33985.0</v>
      </c>
      <c r="B15723" s="39">
        <f t="shared" si="1"/>
        <v>28</v>
      </c>
      <c r="C15723" s="39" t="str">
        <f>IFERROR(__xludf.DUMMYFUNCTION("IF(ISBETWEEN(B15723,60,69), ""Old"", IF(ISBETWEEN(B15723, 20, 29), ""Young"", ""Other""))"),"Young")</f>
        <v>Young</v>
      </c>
    </row>
    <row r="15724">
      <c r="A15724" s="40">
        <v>33986.0</v>
      </c>
      <c r="B15724" s="39">
        <f t="shared" si="1"/>
        <v>28</v>
      </c>
      <c r="C15724" s="39" t="str">
        <f>IFERROR(__xludf.DUMMYFUNCTION("IF(ISBETWEEN(B15724,60,69), ""Old"", IF(ISBETWEEN(B15724, 20, 29), ""Young"", ""Other""))"),"Young")</f>
        <v>Young</v>
      </c>
    </row>
    <row r="15725">
      <c r="A15725" s="40">
        <v>33987.0</v>
      </c>
      <c r="B15725" s="39">
        <f t="shared" si="1"/>
        <v>28</v>
      </c>
      <c r="C15725" s="39" t="str">
        <f>IFERROR(__xludf.DUMMYFUNCTION("IF(ISBETWEEN(B15725,60,69), ""Old"", IF(ISBETWEEN(B15725, 20, 29), ""Young"", ""Other""))"),"Young")</f>
        <v>Young</v>
      </c>
    </row>
    <row r="15726">
      <c r="A15726" s="40">
        <v>33988.0</v>
      </c>
      <c r="B15726" s="39">
        <f t="shared" si="1"/>
        <v>28</v>
      </c>
      <c r="C15726" s="39" t="str">
        <f>IFERROR(__xludf.DUMMYFUNCTION("IF(ISBETWEEN(B15726,60,69), ""Old"", IF(ISBETWEEN(B15726, 20, 29), ""Young"", ""Other""))"),"Young")</f>
        <v>Young</v>
      </c>
    </row>
    <row r="15727">
      <c r="A15727" s="40">
        <v>33989.0</v>
      </c>
      <c r="B15727" s="39">
        <f t="shared" si="1"/>
        <v>28</v>
      </c>
      <c r="C15727" s="39" t="str">
        <f>IFERROR(__xludf.DUMMYFUNCTION("IF(ISBETWEEN(B15727,60,69), ""Old"", IF(ISBETWEEN(B15727, 20, 29), ""Young"", ""Other""))"),"Young")</f>
        <v>Young</v>
      </c>
    </row>
    <row r="15728">
      <c r="A15728" s="40">
        <v>33990.0</v>
      </c>
      <c r="B15728" s="39">
        <f t="shared" si="1"/>
        <v>28</v>
      </c>
      <c r="C15728" s="39" t="str">
        <f>IFERROR(__xludf.DUMMYFUNCTION("IF(ISBETWEEN(B15728,60,69), ""Old"", IF(ISBETWEEN(B15728, 20, 29), ""Young"", ""Other""))"),"Young")</f>
        <v>Young</v>
      </c>
    </row>
    <row r="15729">
      <c r="A15729" s="40">
        <v>33991.0</v>
      </c>
      <c r="B15729" s="39">
        <f t="shared" si="1"/>
        <v>28</v>
      </c>
      <c r="C15729" s="39" t="str">
        <f>IFERROR(__xludf.DUMMYFUNCTION("IF(ISBETWEEN(B15729,60,69), ""Old"", IF(ISBETWEEN(B15729, 20, 29), ""Young"", ""Other""))"),"Young")</f>
        <v>Young</v>
      </c>
    </row>
    <row r="15730">
      <c r="A15730" s="40">
        <v>33992.0</v>
      </c>
      <c r="B15730" s="39">
        <f t="shared" si="1"/>
        <v>28</v>
      </c>
      <c r="C15730" s="39" t="str">
        <f>IFERROR(__xludf.DUMMYFUNCTION("IF(ISBETWEEN(B15730,60,69), ""Old"", IF(ISBETWEEN(B15730, 20, 29), ""Young"", ""Other""))"),"Young")</f>
        <v>Young</v>
      </c>
    </row>
    <row r="15731">
      <c r="A15731" s="40">
        <v>33993.0</v>
      </c>
      <c r="B15731" s="39">
        <f t="shared" si="1"/>
        <v>28</v>
      </c>
      <c r="C15731" s="39" t="str">
        <f>IFERROR(__xludf.DUMMYFUNCTION("IF(ISBETWEEN(B15731,60,69), ""Old"", IF(ISBETWEEN(B15731, 20, 29), ""Young"", ""Other""))"),"Young")</f>
        <v>Young</v>
      </c>
    </row>
    <row r="15732">
      <c r="A15732" s="40">
        <v>33994.0</v>
      </c>
      <c r="B15732" s="39">
        <f t="shared" si="1"/>
        <v>28</v>
      </c>
      <c r="C15732" s="39" t="str">
        <f>IFERROR(__xludf.DUMMYFUNCTION("IF(ISBETWEEN(B15732,60,69), ""Old"", IF(ISBETWEEN(B15732, 20, 29), ""Young"", ""Other""))"),"Young")</f>
        <v>Young</v>
      </c>
    </row>
    <row r="15733">
      <c r="A15733" s="40">
        <v>33995.0</v>
      </c>
      <c r="B15733" s="39">
        <f t="shared" si="1"/>
        <v>28</v>
      </c>
      <c r="C15733" s="39" t="str">
        <f>IFERROR(__xludf.DUMMYFUNCTION("IF(ISBETWEEN(B15733,60,69), ""Old"", IF(ISBETWEEN(B15733, 20, 29), ""Young"", ""Other""))"),"Young")</f>
        <v>Young</v>
      </c>
    </row>
    <row r="15734">
      <c r="A15734" s="40">
        <v>33996.0</v>
      </c>
      <c r="B15734" s="39">
        <f t="shared" si="1"/>
        <v>28</v>
      </c>
      <c r="C15734" s="39" t="str">
        <f>IFERROR(__xludf.DUMMYFUNCTION("IF(ISBETWEEN(B15734,60,69), ""Old"", IF(ISBETWEEN(B15734, 20, 29), ""Young"", ""Other""))"),"Young")</f>
        <v>Young</v>
      </c>
    </row>
    <row r="15735">
      <c r="A15735" s="40">
        <v>33997.0</v>
      </c>
      <c r="B15735" s="39">
        <f t="shared" si="1"/>
        <v>28</v>
      </c>
      <c r="C15735" s="39" t="str">
        <f>IFERROR(__xludf.DUMMYFUNCTION("IF(ISBETWEEN(B15735,60,69), ""Old"", IF(ISBETWEEN(B15735, 20, 29), ""Young"", ""Other""))"),"Young")</f>
        <v>Young</v>
      </c>
    </row>
    <row r="15736">
      <c r="A15736" s="40">
        <v>33998.0</v>
      </c>
      <c r="B15736" s="39">
        <f t="shared" si="1"/>
        <v>28</v>
      </c>
      <c r="C15736" s="39" t="str">
        <f>IFERROR(__xludf.DUMMYFUNCTION("IF(ISBETWEEN(B15736,60,69), ""Old"", IF(ISBETWEEN(B15736, 20, 29), ""Young"", ""Other""))"),"Young")</f>
        <v>Young</v>
      </c>
    </row>
    <row r="15737">
      <c r="A15737" s="40">
        <v>33999.0</v>
      </c>
      <c r="B15737" s="39">
        <f t="shared" si="1"/>
        <v>28</v>
      </c>
      <c r="C15737" s="39" t="str">
        <f>IFERROR(__xludf.DUMMYFUNCTION("IF(ISBETWEEN(B15737,60,69), ""Old"", IF(ISBETWEEN(B15737, 20, 29), ""Young"", ""Other""))"),"Young")</f>
        <v>Young</v>
      </c>
    </row>
    <row r="15738">
      <c r="A15738" s="40">
        <v>34000.0</v>
      </c>
      <c r="B15738" s="39">
        <f t="shared" si="1"/>
        <v>28</v>
      </c>
      <c r="C15738" s="39" t="str">
        <f>IFERROR(__xludf.DUMMYFUNCTION("IF(ISBETWEEN(B15738,60,69), ""Old"", IF(ISBETWEEN(B15738, 20, 29), ""Young"", ""Other""))"),"Young")</f>
        <v>Young</v>
      </c>
    </row>
    <row r="15739">
      <c r="A15739" s="40">
        <v>34001.0</v>
      </c>
      <c r="B15739" s="39">
        <f t="shared" si="1"/>
        <v>28</v>
      </c>
      <c r="C15739" s="39" t="str">
        <f>IFERROR(__xludf.DUMMYFUNCTION("IF(ISBETWEEN(B15739,60,69), ""Old"", IF(ISBETWEEN(B15739, 20, 29), ""Young"", ""Other""))"),"Young")</f>
        <v>Young</v>
      </c>
    </row>
    <row r="15740">
      <c r="A15740" s="40">
        <v>34002.0</v>
      </c>
      <c r="B15740" s="39">
        <f t="shared" si="1"/>
        <v>28</v>
      </c>
      <c r="C15740" s="39" t="str">
        <f>IFERROR(__xludf.DUMMYFUNCTION("IF(ISBETWEEN(B15740,60,69), ""Old"", IF(ISBETWEEN(B15740, 20, 29), ""Young"", ""Other""))"),"Young")</f>
        <v>Young</v>
      </c>
    </row>
    <row r="15741">
      <c r="A15741" s="40">
        <v>34003.0</v>
      </c>
      <c r="B15741" s="39">
        <f t="shared" si="1"/>
        <v>28</v>
      </c>
      <c r="C15741" s="39" t="str">
        <f>IFERROR(__xludf.DUMMYFUNCTION("IF(ISBETWEEN(B15741,60,69), ""Old"", IF(ISBETWEEN(B15741, 20, 29), ""Young"", ""Other""))"),"Young")</f>
        <v>Young</v>
      </c>
    </row>
    <row r="15742">
      <c r="A15742" s="40">
        <v>34004.0</v>
      </c>
      <c r="B15742" s="39">
        <f t="shared" si="1"/>
        <v>28</v>
      </c>
      <c r="C15742" s="39" t="str">
        <f>IFERROR(__xludf.DUMMYFUNCTION("IF(ISBETWEEN(B15742,60,69), ""Old"", IF(ISBETWEEN(B15742, 20, 29), ""Young"", ""Other""))"),"Young")</f>
        <v>Young</v>
      </c>
    </row>
    <row r="15743">
      <c r="A15743" s="40">
        <v>34005.0</v>
      </c>
      <c r="B15743" s="39">
        <f t="shared" si="1"/>
        <v>28</v>
      </c>
      <c r="C15743" s="39" t="str">
        <f>IFERROR(__xludf.DUMMYFUNCTION("IF(ISBETWEEN(B15743,60,69), ""Old"", IF(ISBETWEEN(B15743, 20, 29), ""Young"", ""Other""))"),"Young")</f>
        <v>Young</v>
      </c>
    </row>
    <row r="15744">
      <c r="A15744" s="40">
        <v>34006.0</v>
      </c>
      <c r="B15744" s="39">
        <f t="shared" si="1"/>
        <v>28</v>
      </c>
      <c r="C15744" s="39" t="str">
        <f>IFERROR(__xludf.DUMMYFUNCTION("IF(ISBETWEEN(B15744,60,69), ""Old"", IF(ISBETWEEN(B15744, 20, 29), ""Young"", ""Other""))"),"Young")</f>
        <v>Young</v>
      </c>
    </row>
    <row r="15745">
      <c r="A15745" s="40">
        <v>34007.0</v>
      </c>
      <c r="B15745" s="39">
        <f t="shared" si="1"/>
        <v>28</v>
      </c>
      <c r="C15745" s="39" t="str">
        <f>IFERROR(__xludf.DUMMYFUNCTION("IF(ISBETWEEN(B15745,60,69), ""Old"", IF(ISBETWEEN(B15745, 20, 29), ""Young"", ""Other""))"),"Young")</f>
        <v>Young</v>
      </c>
    </row>
    <row r="15746">
      <c r="A15746" s="40">
        <v>34008.0</v>
      </c>
      <c r="B15746" s="39">
        <f t="shared" si="1"/>
        <v>28</v>
      </c>
      <c r="C15746" s="39" t="str">
        <f>IFERROR(__xludf.DUMMYFUNCTION("IF(ISBETWEEN(B15746,60,69), ""Old"", IF(ISBETWEEN(B15746, 20, 29), ""Young"", ""Other""))"),"Young")</f>
        <v>Young</v>
      </c>
    </row>
    <row r="15747">
      <c r="A15747" s="40">
        <v>34009.0</v>
      </c>
      <c r="B15747" s="39">
        <f t="shared" si="1"/>
        <v>28</v>
      </c>
      <c r="C15747" s="39" t="str">
        <f>IFERROR(__xludf.DUMMYFUNCTION("IF(ISBETWEEN(B15747,60,69), ""Old"", IF(ISBETWEEN(B15747, 20, 29), ""Young"", ""Other""))"),"Young")</f>
        <v>Young</v>
      </c>
    </row>
    <row r="15748">
      <c r="A15748" s="40">
        <v>34010.0</v>
      </c>
      <c r="B15748" s="39">
        <f t="shared" si="1"/>
        <v>28</v>
      </c>
      <c r="C15748" s="39" t="str">
        <f>IFERROR(__xludf.DUMMYFUNCTION("IF(ISBETWEEN(B15748,60,69), ""Old"", IF(ISBETWEEN(B15748, 20, 29), ""Young"", ""Other""))"),"Young")</f>
        <v>Young</v>
      </c>
    </row>
    <row r="15749">
      <c r="A15749" s="40">
        <v>34011.0</v>
      </c>
      <c r="B15749" s="39">
        <f t="shared" si="1"/>
        <v>28</v>
      </c>
      <c r="C15749" s="39" t="str">
        <f>IFERROR(__xludf.DUMMYFUNCTION("IF(ISBETWEEN(B15749,60,69), ""Old"", IF(ISBETWEEN(B15749, 20, 29), ""Young"", ""Other""))"),"Young")</f>
        <v>Young</v>
      </c>
    </row>
    <row r="15750">
      <c r="A15750" s="40">
        <v>34012.0</v>
      </c>
      <c r="B15750" s="39">
        <f t="shared" si="1"/>
        <v>28</v>
      </c>
      <c r="C15750" s="39" t="str">
        <f>IFERROR(__xludf.DUMMYFUNCTION("IF(ISBETWEEN(B15750,60,69), ""Old"", IF(ISBETWEEN(B15750, 20, 29), ""Young"", ""Other""))"),"Young")</f>
        <v>Young</v>
      </c>
    </row>
    <row r="15751">
      <c r="A15751" s="40">
        <v>34013.0</v>
      </c>
      <c r="B15751" s="39">
        <f t="shared" si="1"/>
        <v>28</v>
      </c>
      <c r="C15751" s="39" t="str">
        <f>IFERROR(__xludf.DUMMYFUNCTION("IF(ISBETWEEN(B15751,60,69), ""Old"", IF(ISBETWEEN(B15751, 20, 29), ""Young"", ""Other""))"),"Young")</f>
        <v>Young</v>
      </c>
    </row>
    <row r="15752">
      <c r="A15752" s="40">
        <v>34014.0</v>
      </c>
      <c r="B15752" s="39">
        <f t="shared" si="1"/>
        <v>28</v>
      </c>
      <c r="C15752" s="39" t="str">
        <f>IFERROR(__xludf.DUMMYFUNCTION("IF(ISBETWEEN(B15752,60,69), ""Old"", IF(ISBETWEEN(B15752, 20, 29), ""Young"", ""Other""))"),"Young")</f>
        <v>Young</v>
      </c>
    </row>
    <row r="15753">
      <c r="A15753" s="40">
        <v>34015.0</v>
      </c>
      <c r="B15753" s="39">
        <f t="shared" si="1"/>
        <v>28</v>
      </c>
      <c r="C15753" s="39" t="str">
        <f>IFERROR(__xludf.DUMMYFUNCTION("IF(ISBETWEEN(B15753,60,69), ""Old"", IF(ISBETWEEN(B15753, 20, 29), ""Young"", ""Other""))"),"Young")</f>
        <v>Young</v>
      </c>
    </row>
    <row r="15754">
      <c r="A15754" s="40">
        <v>34016.0</v>
      </c>
      <c r="B15754" s="39">
        <f t="shared" si="1"/>
        <v>28</v>
      </c>
      <c r="C15754" s="39" t="str">
        <f>IFERROR(__xludf.DUMMYFUNCTION("IF(ISBETWEEN(B15754,60,69), ""Old"", IF(ISBETWEEN(B15754, 20, 29), ""Young"", ""Other""))"),"Young")</f>
        <v>Young</v>
      </c>
    </row>
    <row r="15755">
      <c r="A15755" s="40">
        <v>34017.0</v>
      </c>
      <c r="B15755" s="39">
        <f t="shared" si="1"/>
        <v>28</v>
      </c>
      <c r="C15755" s="39" t="str">
        <f>IFERROR(__xludf.DUMMYFUNCTION("IF(ISBETWEEN(B15755,60,69), ""Old"", IF(ISBETWEEN(B15755, 20, 29), ""Young"", ""Other""))"),"Young")</f>
        <v>Young</v>
      </c>
    </row>
    <row r="15756">
      <c r="A15756" s="40">
        <v>34018.0</v>
      </c>
      <c r="B15756" s="39">
        <f t="shared" si="1"/>
        <v>28</v>
      </c>
      <c r="C15756" s="39" t="str">
        <f>IFERROR(__xludf.DUMMYFUNCTION("IF(ISBETWEEN(B15756,60,69), ""Old"", IF(ISBETWEEN(B15756, 20, 29), ""Young"", ""Other""))"),"Young")</f>
        <v>Young</v>
      </c>
    </row>
    <row r="15757">
      <c r="A15757" s="40">
        <v>34019.0</v>
      </c>
      <c r="B15757" s="39">
        <f t="shared" si="1"/>
        <v>28</v>
      </c>
      <c r="C15757" s="39" t="str">
        <f>IFERROR(__xludf.DUMMYFUNCTION("IF(ISBETWEEN(B15757,60,69), ""Old"", IF(ISBETWEEN(B15757, 20, 29), ""Young"", ""Other""))"),"Young")</f>
        <v>Young</v>
      </c>
    </row>
    <row r="15758">
      <c r="A15758" s="40">
        <v>34020.0</v>
      </c>
      <c r="B15758" s="39">
        <f t="shared" si="1"/>
        <v>28</v>
      </c>
      <c r="C15758" s="39" t="str">
        <f>IFERROR(__xludf.DUMMYFUNCTION("IF(ISBETWEEN(B15758,60,69), ""Old"", IF(ISBETWEEN(B15758, 20, 29), ""Young"", ""Other""))"),"Young")</f>
        <v>Young</v>
      </c>
    </row>
    <row r="15759">
      <c r="A15759" s="40">
        <v>34021.0</v>
      </c>
      <c r="B15759" s="39">
        <f t="shared" si="1"/>
        <v>28</v>
      </c>
      <c r="C15759" s="39" t="str">
        <f>IFERROR(__xludf.DUMMYFUNCTION("IF(ISBETWEEN(B15759,60,69), ""Old"", IF(ISBETWEEN(B15759, 20, 29), ""Young"", ""Other""))"),"Young")</f>
        <v>Young</v>
      </c>
    </row>
    <row r="15760">
      <c r="A15760" s="40">
        <v>34022.0</v>
      </c>
      <c r="B15760" s="39">
        <f t="shared" si="1"/>
        <v>28</v>
      </c>
      <c r="C15760" s="39" t="str">
        <f>IFERROR(__xludf.DUMMYFUNCTION("IF(ISBETWEEN(B15760,60,69), ""Old"", IF(ISBETWEEN(B15760, 20, 29), ""Young"", ""Other""))"),"Young")</f>
        <v>Young</v>
      </c>
    </row>
    <row r="15761">
      <c r="A15761" s="40">
        <v>34023.0</v>
      </c>
      <c r="B15761" s="39">
        <f t="shared" si="1"/>
        <v>28</v>
      </c>
      <c r="C15761" s="39" t="str">
        <f>IFERROR(__xludf.DUMMYFUNCTION("IF(ISBETWEEN(B15761,60,69), ""Old"", IF(ISBETWEEN(B15761, 20, 29), ""Young"", ""Other""))"),"Young")</f>
        <v>Young</v>
      </c>
    </row>
    <row r="15762">
      <c r="A15762" s="40">
        <v>34024.0</v>
      </c>
      <c r="B15762" s="39">
        <f t="shared" si="1"/>
        <v>28</v>
      </c>
      <c r="C15762" s="39" t="str">
        <f>IFERROR(__xludf.DUMMYFUNCTION("IF(ISBETWEEN(B15762,60,69), ""Old"", IF(ISBETWEEN(B15762, 20, 29), ""Young"", ""Other""))"),"Young")</f>
        <v>Young</v>
      </c>
    </row>
    <row r="15763">
      <c r="A15763" s="40">
        <v>34025.0</v>
      </c>
      <c r="B15763" s="39">
        <f t="shared" si="1"/>
        <v>28</v>
      </c>
      <c r="C15763" s="39" t="str">
        <f>IFERROR(__xludf.DUMMYFUNCTION("IF(ISBETWEEN(B15763,60,69), ""Old"", IF(ISBETWEEN(B15763, 20, 29), ""Young"", ""Other""))"),"Young")</f>
        <v>Young</v>
      </c>
    </row>
    <row r="15764">
      <c r="A15764" s="40">
        <v>34026.0</v>
      </c>
      <c r="B15764" s="39">
        <f t="shared" si="1"/>
        <v>28</v>
      </c>
      <c r="C15764" s="39" t="str">
        <f>IFERROR(__xludf.DUMMYFUNCTION("IF(ISBETWEEN(B15764,60,69), ""Old"", IF(ISBETWEEN(B15764, 20, 29), ""Young"", ""Other""))"),"Young")</f>
        <v>Young</v>
      </c>
    </row>
    <row r="15765">
      <c r="A15765" s="40">
        <v>34027.0</v>
      </c>
      <c r="B15765" s="39">
        <f t="shared" si="1"/>
        <v>28</v>
      </c>
      <c r="C15765" s="39" t="str">
        <f>IFERROR(__xludf.DUMMYFUNCTION("IF(ISBETWEEN(B15765,60,69), ""Old"", IF(ISBETWEEN(B15765, 20, 29), ""Young"", ""Other""))"),"Young")</f>
        <v>Young</v>
      </c>
    </row>
    <row r="15766">
      <c r="A15766" s="40">
        <v>34028.0</v>
      </c>
      <c r="B15766" s="39">
        <f t="shared" si="1"/>
        <v>28</v>
      </c>
      <c r="C15766" s="39" t="str">
        <f>IFERROR(__xludf.DUMMYFUNCTION("IF(ISBETWEEN(B15766,60,69), ""Old"", IF(ISBETWEEN(B15766, 20, 29), ""Young"", ""Other""))"),"Young")</f>
        <v>Young</v>
      </c>
    </row>
    <row r="15767">
      <c r="A15767" s="40">
        <v>34029.0</v>
      </c>
      <c r="B15767" s="39">
        <f t="shared" si="1"/>
        <v>28</v>
      </c>
      <c r="C15767" s="39" t="str">
        <f>IFERROR(__xludf.DUMMYFUNCTION("IF(ISBETWEEN(B15767,60,69), ""Old"", IF(ISBETWEEN(B15767, 20, 29), ""Young"", ""Other""))"),"Young")</f>
        <v>Young</v>
      </c>
    </row>
    <row r="15768">
      <c r="A15768" s="40">
        <v>34030.0</v>
      </c>
      <c r="B15768" s="39">
        <f t="shared" si="1"/>
        <v>28</v>
      </c>
      <c r="C15768" s="39" t="str">
        <f>IFERROR(__xludf.DUMMYFUNCTION("IF(ISBETWEEN(B15768,60,69), ""Old"", IF(ISBETWEEN(B15768, 20, 29), ""Young"", ""Other""))"),"Young")</f>
        <v>Young</v>
      </c>
    </row>
    <row r="15769">
      <c r="A15769" s="40">
        <v>34031.0</v>
      </c>
      <c r="B15769" s="39">
        <f t="shared" si="1"/>
        <v>28</v>
      </c>
      <c r="C15769" s="39" t="str">
        <f>IFERROR(__xludf.DUMMYFUNCTION("IF(ISBETWEEN(B15769,60,69), ""Old"", IF(ISBETWEEN(B15769, 20, 29), ""Young"", ""Other""))"),"Young")</f>
        <v>Young</v>
      </c>
    </row>
    <row r="15770">
      <c r="A15770" s="40">
        <v>34032.0</v>
      </c>
      <c r="B15770" s="39">
        <f t="shared" si="1"/>
        <v>28</v>
      </c>
      <c r="C15770" s="39" t="str">
        <f>IFERROR(__xludf.DUMMYFUNCTION("IF(ISBETWEEN(B15770,60,69), ""Old"", IF(ISBETWEEN(B15770, 20, 29), ""Young"", ""Other""))"),"Young")</f>
        <v>Young</v>
      </c>
    </row>
    <row r="15771">
      <c r="A15771" s="40">
        <v>34033.0</v>
      </c>
      <c r="B15771" s="39">
        <f t="shared" si="1"/>
        <v>28</v>
      </c>
      <c r="C15771" s="39" t="str">
        <f>IFERROR(__xludf.DUMMYFUNCTION("IF(ISBETWEEN(B15771,60,69), ""Old"", IF(ISBETWEEN(B15771, 20, 29), ""Young"", ""Other""))"),"Young")</f>
        <v>Young</v>
      </c>
    </row>
    <row r="15772">
      <c r="A15772" s="40">
        <v>34034.0</v>
      </c>
      <c r="B15772" s="39">
        <f t="shared" si="1"/>
        <v>28</v>
      </c>
      <c r="C15772" s="39" t="str">
        <f>IFERROR(__xludf.DUMMYFUNCTION("IF(ISBETWEEN(B15772,60,69), ""Old"", IF(ISBETWEEN(B15772, 20, 29), ""Young"", ""Other""))"),"Young")</f>
        <v>Young</v>
      </c>
    </row>
    <row r="15773">
      <c r="A15773" s="40">
        <v>34035.0</v>
      </c>
      <c r="B15773" s="39">
        <f t="shared" si="1"/>
        <v>28</v>
      </c>
      <c r="C15773" s="39" t="str">
        <f>IFERROR(__xludf.DUMMYFUNCTION("IF(ISBETWEEN(B15773,60,69), ""Old"", IF(ISBETWEEN(B15773, 20, 29), ""Young"", ""Other""))"),"Young")</f>
        <v>Young</v>
      </c>
    </row>
    <row r="15774">
      <c r="A15774" s="40">
        <v>34036.0</v>
      </c>
      <c r="B15774" s="39">
        <f t="shared" si="1"/>
        <v>28</v>
      </c>
      <c r="C15774" s="39" t="str">
        <f>IFERROR(__xludf.DUMMYFUNCTION("IF(ISBETWEEN(B15774,60,69), ""Old"", IF(ISBETWEEN(B15774, 20, 29), ""Young"", ""Other""))"),"Young")</f>
        <v>Young</v>
      </c>
    </row>
    <row r="15775">
      <c r="A15775" s="40">
        <v>34037.0</v>
      </c>
      <c r="B15775" s="39">
        <f t="shared" si="1"/>
        <v>28</v>
      </c>
      <c r="C15775" s="39" t="str">
        <f>IFERROR(__xludf.DUMMYFUNCTION("IF(ISBETWEEN(B15775,60,69), ""Old"", IF(ISBETWEEN(B15775, 20, 29), ""Young"", ""Other""))"),"Young")</f>
        <v>Young</v>
      </c>
    </row>
    <row r="15776">
      <c r="A15776" s="40">
        <v>34038.0</v>
      </c>
      <c r="B15776" s="39">
        <f t="shared" si="1"/>
        <v>28</v>
      </c>
      <c r="C15776" s="39" t="str">
        <f>IFERROR(__xludf.DUMMYFUNCTION("IF(ISBETWEEN(B15776,60,69), ""Old"", IF(ISBETWEEN(B15776, 20, 29), ""Young"", ""Other""))"),"Young")</f>
        <v>Young</v>
      </c>
    </row>
    <row r="15777">
      <c r="A15777" s="40">
        <v>34039.0</v>
      </c>
      <c r="B15777" s="39">
        <f t="shared" si="1"/>
        <v>28</v>
      </c>
      <c r="C15777" s="39" t="str">
        <f>IFERROR(__xludf.DUMMYFUNCTION("IF(ISBETWEEN(B15777,60,69), ""Old"", IF(ISBETWEEN(B15777, 20, 29), ""Young"", ""Other""))"),"Young")</f>
        <v>Young</v>
      </c>
    </row>
    <row r="15778">
      <c r="A15778" s="40">
        <v>34040.0</v>
      </c>
      <c r="B15778" s="39">
        <f t="shared" si="1"/>
        <v>28</v>
      </c>
      <c r="C15778" s="39" t="str">
        <f>IFERROR(__xludf.DUMMYFUNCTION("IF(ISBETWEEN(B15778,60,69), ""Old"", IF(ISBETWEEN(B15778, 20, 29), ""Young"", ""Other""))"),"Young")</f>
        <v>Young</v>
      </c>
    </row>
    <row r="15779">
      <c r="A15779" s="40">
        <v>34041.0</v>
      </c>
      <c r="B15779" s="39">
        <f t="shared" si="1"/>
        <v>28</v>
      </c>
      <c r="C15779" s="39" t="str">
        <f>IFERROR(__xludf.DUMMYFUNCTION("IF(ISBETWEEN(B15779,60,69), ""Old"", IF(ISBETWEEN(B15779, 20, 29), ""Young"", ""Other""))"),"Young")</f>
        <v>Young</v>
      </c>
    </row>
    <row r="15780">
      <c r="A15780" s="40">
        <v>34042.0</v>
      </c>
      <c r="B15780" s="39">
        <f t="shared" si="1"/>
        <v>28</v>
      </c>
      <c r="C15780" s="39" t="str">
        <f>IFERROR(__xludf.DUMMYFUNCTION("IF(ISBETWEEN(B15780,60,69), ""Old"", IF(ISBETWEEN(B15780, 20, 29), ""Young"", ""Other""))"),"Young")</f>
        <v>Young</v>
      </c>
    </row>
    <row r="15781">
      <c r="A15781" s="40">
        <v>34043.0</v>
      </c>
      <c r="B15781" s="39">
        <f t="shared" si="1"/>
        <v>28</v>
      </c>
      <c r="C15781" s="39" t="str">
        <f>IFERROR(__xludf.DUMMYFUNCTION("IF(ISBETWEEN(B15781,60,69), ""Old"", IF(ISBETWEEN(B15781, 20, 29), ""Young"", ""Other""))"),"Young")</f>
        <v>Young</v>
      </c>
    </row>
    <row r="15782">
      <c r="A15782" s="40">
        <v>34044.0</v>
      </c>
      <c r="B15782" s="39">
        <f t="shared" si="1"/>
        <v>28</v>
      </c>
      <c r="C15782" s="39" t="str">
        <f>IFERROR(__xludf.DUMMYFUNCTION("IF(ISBETWEEN(B15782,60,69), ""Old"", IF(ISBETWEEN(B15782, 20, 29), ""Young"", ""Other""))"),"Young")</f>
        <v>Young</v>
      </c>
    </row>
    <row r="15783">
      <c r="A15783" s="40">
        <v>34045.0</v>
      </c>
      <c r="B15783" s="39">
        <f t="shared" si="1"/>
        <v>28</v>
      </c>
      <c r="C15783" s="39" t="str">
        <f>IFERROR(__xludf.DUMMYFUNCTION("IF(ISBETWEEN(B15783,60,69), ""Old"", IF(ISBETWEEN(B15783, 20, 29), ""Young"", ""Other""))"),"Young")</f>
        <v>Young</v>
      </c>
    </row>
    <row r="15784">
      <c r="A15784" s="40">
        <v>34046.0</v>
      </c>
      <c r="B15784" s="39">
        <f t="shared" si="1"/>
        <v>28</v>
      </c>
      <c r="C15784" s="39" t="str">
        <f>IFERROR(__xludf.DUMMYFUNCTION("IF(ISBETWEEN(B15784,60,69), ""Old"", IF(ISBETWEEN(B15784, 20, 29), ""Young"", ""Other""))"),"Young")</f>
        <v>Young</v>
      </c>
    </row>
    <row r="15785">
      <c r="A15785" s="40">
        <v>34047.0</v>
      </c>
      <c r="B15785" s="39">
        <f t="shared" si="1"/>
        <v>28</v>
      </c>
      <c r="C15785" s="39" t="str">
        <f>IFERROR(__xludf.DUMMYFUNCTION("IF(ISBETWEEN(B15785,60,69), ""Old"", IF(ISBETWEEN(B15785, 20, 29), ""Young"", ""Other""))"),"Young")</f>
        <v>Young</v>
      </c>
    </row>
    <row r="15786">
      <c r="A15786" s="40">
        <v>34048.0</v>
      </c>
      <c r="B15786" s="39">
        <f t="shared" si="1"/>
        <v>28</v>
      </c>
      <c r="C15786" s="39" t="str">
        <f>IFERROR(__xludf.DUMMYFUNCTION("IF(ISBETWEEN(B15786,60,69), ""Old"", IF(ISBETWEEN(B15786, 20, 29), ""Young"", ""Other""))"),"Young")</f>
        <v>Young</v>
      </c>
    </row>
    <row r="15787">
      <c r="A15787" s="40">
        <v>34049.0</v>
      </c>
      <c r="B15787" s="39">
        <f t="shared" si="1"/>
        <v>28</v>
      </c>
      <c r="C15787" s="39" t="str">
        <f>IFERROR(__xludf.DUMMYFUNCTION("IF(ISBETWEEN(B15787,60,69), ""Old"", IF(ISBETWEEN(B15787, 20, 29), ""Young"", ""Other""))"),"Young")</f>
        <v>Young</v>
      </c>
    </row>
    <row r="15788">
      <c r="A15788" s="40">
        <v>34050.0</v>
      </c>
      <c r="B15788" s="39">
        <f t="shared" si="1"/>
        <v>28</v>
      </c>
      <c r="C15788" s="39" t="str">
        <f>IFERROR(__xludf.DUMMYFUNCTION("IF(ISBETWEEN(B15788,60,69), ""Old"", IF(ISBETWEEN(B15788, 20, 29), ""Young"", ""Other""))"),"Young")</f>
        <v>Young</v>
      </c>
    </row>
    <row r="15789">
      <c r="A15789" s="40">
        <v>34051.0</v>
      </c>
      <c r="B15789" s="39">
        <f t="shared" si="1"/>
        <v>28</v>
      </c>
      <c r="C15789" s="39" t="str">
        <f>IFERROR(__xludf.DUMMYFUNCTION("IF(ISBETWEEN(B15789,60,69), ""Old"", IF(ISBETWEEN(B15789, 20, 29), ""Young"", ""Other""))"),"Young")</f>
        <v>Young</v>
      </c>
    </row>
    <row r="15790">
      <c r="A15790" s="40">
        <v>34052.0</v>
      </c>
      <c r="B15790" s="39">
        <f t="shared" si="1"/>
        <v>28</v>
      </c>
      <c r="C15790" s="39" t="str">
        <f>IFERROR(__xludf.DUMMYFUNCTION("IF(ISBETWEEN(B15790,60,69), ""Old"", IF(ISBETWEEN(B15790, 20, 29), ""Young"", ""Other""))"),"Young")</f>
        <v>Young</v>
      </c>
    </row>
    <row r="15791">
      <c r="A15791" s="40">
        <v>34053.0</v>
      </c>
      <c r="B15791" s="39">
        <f t="shared" si="1"/>
        <v>28</v>
      </c>
      <c r="C15791" s="39" t="str">
        <f>IFERROR(__xludf.DUMMYFUNCTION("IF(ISBETWEEN(B15791,60,69), ""Old"", IF(ISBETWEEN(B15791, 20, 29), ""Young"", ""Other""))"),"Young")</f>
        <v>Young</v>
      </c>
    </row>
    <row r="15792">
      <c r="A15792" s="40">
        <v>34054.0</v>
      </c>
      <c r="B15792" s="39">
        <f t="shared" si="1"/>
        <v>28</v>
      </c>
      <c r="C15792" s="39" t="str">
        <f>IFERROR(__xludf.DUMMYFUNCTION("IF(ISBETWEEN(B15792,60,69), ""Old"", IF(ISBETWEEN(B15792, 20, 29), ""Young"", ""Other""))"),"Young")</f>
        <v>Young</v>
      </c>
    </row>
    <row r="15793">
      <c r="A15793" s="40">
        <v>34055.0</v>
      </c>
      <c r="B15793" s="39">
        <f t="shared" si="1"/>
        <v>28</v>
      </c>
      <c r="C15793" s="39" t="str">
        <f>IFERROR(__xludf.DUMMYFUNCTION("IF(ISBETWEEN(B15793,60,69), ""Old"", IF(ISBETWEEN(B15793, 20, 29), ""Young"", ""Other""))"),"Young")</f>
        <v>Young</v>
      </c>
    </row>
    <row r="15794">
      <c r="A15794" s="40">
        <v>34056.0</v>
      </c>
      <c r="B15794" s="39">
        <f t="shared" si="1"/>
        <v>28</v>
      </c>
      <c r="C15794" s="39" t="str">
        <f>IFERROR(__xludf.DUMMYFUNCTION("IF(ISBETWEEN(B15794,60,69), ""Old"", IF(ISBETWEEN(B15794, 20, 29), ""Young"", ""Other""))"),"Young")</f>
        <v>Young</v>
      </c>
    </row>
    <row r="15795">
      <c r="A15795" s="40">
        <v>34057.0</v>
      </c>
      <c r="B15795" s="39">
        <f t="shared" si="1"/>
        <v>28</v>
      </c>
      <c r="C15795" s="39" t="str">
        <f>IFERROR(__xludf.DUMMYFUNCTION("IF(ISBETWEEN(B15795,60,69), ""Old"", IF(ISBETWEEN(B15795, 20, 29), ""Young"", ""Other""))"),"Young")</f>
        <v>Young</v>
      </c>
    </row>
    <row r="15796">
      <c r="A15796" s="40">
        <v>34058.0</v>
      </c>
      <c r="B15796" s="39">
        <f t="shared" si="1"/>
        <v>28</v>
      </c>
      <c r="C15796" s="39" t="str">
        <f>IFERROR(__xludf.DUMMYFUNCTION("IF(ISBETWEEN(B15796,60,69), ""Old"", IF(ISBETWEEN(B15796, 20, 29), ""Young"", ""Other""))"),"Young")</f>
        <v>Young</v>
      </c>
    </row>
    <row r="15797">
      <c r="A15797" s="40">
        <v>34059.0</v>
      </c>
      <c r="B15797" s="39">
        <f t="shared" si="1"/>
        <v>28</v>
      </c>
      <c r="C15797" s="39" t="str">
        <f>IFERROR(__xludf.DUMMYFUNCTION("IF(ISBETWEEN(B15797,60,69), ""Old"", IF(ISBETWEEN(B15797, 20, 29), ""Young"", ""Other""))"),"Young")</f>
        <v>Young</v>
      </c>
    </row>
    <row r="15798">
      <c r="A15798" s="40">
        <v>34060.0</v>
      </c>
      <c r="B15798" s="39">
        <f t="shared" si="1"/>
        <v>28</v>
      </c>
      <c r="C15798" s="39" t="str">
        <f>IFERROR(__xludf.DUMMYFUNCTION("IF(ISBETWEEN(B15798,60,69), ""Old"", IF(ISBETWEEN(B15798, 20, 29), ""Young"", ""Other""))"),"Young")</f>
        <v>Young</v>
      </c>
    </row>
    <row r="15799">
      <c r="A15799" s="40">
        <v>34061.0</v>
      </c>
      <c r="B15799" s="39">
        <f t="shared" si="1"/>
        <v>28</v>
      </c>
      <c r="C15799" s="39" t="str">
        <f>IFERROR(__xludf.DUMMYFUNCTION("IF(ISBETWEEN(B15799,60,69), ""Old"", IF(ISBETWEEN(B15799, 20, 29), ""Young"", ""Other""))"),"Young")</f>
        <v>Young</v>
      </c>
    </row>
    <row r="15800">
      <c r="A15800" s="40">
        <v>34062.0</v>
      </c>
      <c r="B15800" s="39">
        <f t="shared" si="1"/>
        <v>28</v>
      </c>
      <c r="C15800" s="39" t="str">
        <f>IFERROR(__xludf.DUMMYFUNCTION("IF(ISBETWEEN(B15800,60,69), ""Old"", IF(ISBETWEEN(B15800, 20, 29), ""Young"", ""Other""))"),"Young")</f>
        <v>Young</v>
      </c>
    </row>
    <row r="15801">
      <c r="A15801" s="40">
        <v>34063.0</v>
      </c>
      <c r="B15801" s="39">
        <f t="shared" si="1"/>
        <v>28</v>
      </c>
      <c r="C15801" s="39" t="str">
        <f>IFERROR(__xludf.DUMMYFUNCTION("IF(ISBETWEEN(B15801,60,69), ""Old"", IF(ISBETWEEN(B15801, 20, 29), ""Young"", ""Other""))"),"Young")</f>
        <v>Young</v>
      </c>
    </row>
    <row r="15802">
      <c r="A15802" s="40">
        <v>34064.0</v>
      </c>
      <c r="B15802" s="39">
        <f t="shared" si="1"/>
        <v>28</v>
      </c>
      <c r="C15802" s="39" t="str">
        <f>IFERROR(__xludf.DUMMYFUNCTION("IF(ISBETWEEN(B15802,60,69), ""Old"", IF(ISBETWEEN(B15802, 20, 29), ""Young"", ""Other""))"),"Young")</f>
        <v>Young</v>
      </c>
    </row>
    <row r="15803">
      <c r="A15803" s="40">
        <v>34065.0</v>
      </c>
      <c r="B15803" s="39">
        <f t="shared" si="1"/>
        <v>28</v>
      </c>
      <c r="C15803" s="39" t="str">
        <f>IFERROR(__xludf.DUMMYFUNCTION("IF(ISBETWEEN(B15803,60,69), ""Old"", IF(ISBETWEEN(B15803, 20, 29), ""Young"", ""Other""))"),"Young")</f>
        <v>Young</v>
      </c>
    </row>
    <row r="15804">
      <c r="A15804" s="40">
        <v>34066.0</v>
      </c>
      <c r="B15804" s="39">
        <f t="shared" si="1"/>
        <v>28</v>
      </c>
      <c r="C15804" s="39" t="str">
        <f>IFERROR(__xludf.DUMMYFUNCTION("IF(ISBETWEEN(B15804,60,69), ""Old"", IF(ISBETWEEN(B15804, 20, 29), ""Young"", ""Other""))"),"Young")</f>
        <v>Young</v>
      </c>
    </row>
    <row r="15805">
      <c r="A15805" s="40">
        <v>34067.0</v>
      </c>
      <c r="B15805" s="39">
        <f t="shared" si="1"/>
        <v>28</v>
      </c>
      <c r="C15805" s="39" t="str">
        <f>IFERROR(__xludf.DUMMYFUNCTION("IF(ISBETWEEN(B15805,60,69), ""Old"", IF(ISBETWEEN(B15805, 20, 29), ""Young"", ""Other""))"),"Young")</f>
        <v>Young</v>
      </c>
    </row>
    <row r="15806">
      <c r="A15806" s="40">
        <v>34068.0</v>
      </c>
      <c r="B15806" s="39">
        <f t="shared" si="1"/>
        <v>28</v>
      </c>
      <c r="C15806" s="39" t="str">
        <f>IFERROR(__xludf.DUMMYFUNCTION("IF(ISBETWEEN(B15806,60,69), ""Old"", IF(ISBETWEEN(B15806, 20, 29), ""Young"", ""Other""))"),"Young")</f>
        <v>Young</v>
      </c>
    </row>
    <row r="15807">
      <c r="A15807" s="40">
        <v>34069.0</v>
      </c>
      <c r="B15807" s="39">
        <f t="shared" si="1"/>
        <v>28</v>
      </c>
      <c r="C15807" s="39" t="str">
        <f>IFERROR(__xludf.DUMMYFUNCTION("IF(ISBETWEEN(B15807,60,69), ""Old"", IF(ISBETWEEN(B15807, 20, 29), ""Young"", ""Other""))"),"Young")</f>
        <v>Young</v>
      </c>
    </row>
    <row r="15808">
      <c r="A15808" s="40">
        <v>34070.0</v>
      </c>
      <c r="B15808" s="39">
        <f t="shared" si="1"/>
        <v>28</v>
      </c>
      <c r="C15808" s="39" t="str">
        <f>IFERROR(__xludf.DUMMYFUNCTION("IF(ISBETWEEN(B15808,60,69), ""Old"", IF(ISBETWEEN(B15808, 20, 29), ""Young"", ""Other""))"),"Young")</f>
        <v>Young</v>
      </c>
    </row>
    <row r="15809">
      <c r="A15809" s="40">
        <v>34071.0</v>
      </c>
      <c r="B15809" s="39">
        <f t="shared" si="1"/>
        <v>28</v>
      </c>
      <c r="C15809" s="39" t="str">
        <f>IFERROR(__xludf.DUMMYFUNCTION("IF(ISBETWEEN(B15809,60,69), ""Old"", IF(ISBETWEEN(B15809, 20, 29), ""Young"", ""Other""))"),"Young")</f>
        <v>Young</v>
      </c>
    </row>
    <row r="15810">
      <c r="A15810" s="40">
        <v>34072.0</v>
      </c>
      <c r="B15810" s="39">
        <f t="shared" si="1"/>
        <v>28</v>
      </c>
      <c r="C15810" s="39" t="str">
        <f>IFERROR(__xludf.DUMMYFUNCTION("IF(ISBETWEEN(B15810,60,69), ""Old"", IF(ISBETWEEN(B15810, 20, 29), ""Young"", ""Other""))"),"Young")</f>
        <v>Young</v>
      </c>
    </row>
    <row r="15811">
      <c r="A15811" s="40">
        <v>34073.0</v>
      </c>
      <c r="B15811" s="39">
        <f t="shared" si="1"/>
        <v>28</v>
      </c>
      <c r="C15811" s="39" t="str">
        <f>IFERROR(__xludf.DUMMYFUNCTION("IF(ISBETWEEN(B15811,60,69), ""Old"", IF(ISBETWEEN(B15811, 20, 29), ""Young"", ""Other""))"),"Young")</f>
        <v>Young</v>
      </c>
    </row>
    <row r="15812">
      <c r="A15812" s="40">
        <v>34074.0</v>
      </c>
      <c r="B15812" s="39">
        <f t="shared" si="1"/>
        <v>28</v>
      </c>
      <c r="C15812" s="39" t="str">
        <f>IFERROR(__xludf.DUMMYFUNCTION("IF(ISBETWEEN(B15812,60,69), ""Old"", IF(ISBETWEEN(B15812, 20, 29), ""Young"", ""Other""))"),"Young")</f>
        <v>Young</v>
      </c>
    </row>
    <row r="15813">
      <c r="A15813" s="40">
        <v>34075.0</v>
      </c>
      <c r="B15813" s="39">
        <f t="shared" si="1"/>
        <v>28</v>
      </c>
      <c r="C15813" s="39" t="str">
        <f>IFERROR(__xludf.DUMMYFUNCTION("IF(ISBETWEEN(B15813,60,69), ""Old"", IF(ISBETWEEN(B15813, 20, 29), ""Young"", ""Other""))"),"Young")</f>
        <v>Young</v>
      </c>
    </row>
    <row r="15814">
      <c r="A15814" s="40">
        <v>34076.0</v>
      </c>
      <c r="B15814" s="39">
        <f t="shared" si="1"/>
        <v>28</v>
      </c>
      <c r="C15814" s="39" t="str">
        <f>IFERROR(__xludf.DUMMYFUNCTION("IF(ISBETWEEN(B15814,60,69), ""Old"", IF(ISBETWEEN(B15814, 20, 29), ""Young"", ""Other""))"),"Young")</f>
        <v>Young</v>
      </c>
    </row>
    <row r="15815">
      <c r="A15815" s="40">
        <v>34077.0</v>
      </c>
      <c r="B15815" s="39">
        <f t="shared" si="1"/>
        <v>28</v>
      </c>
      <c r="C15815" s="39" t="str">
        <f>IFERROR(__xludf.DUMMYFUNCTION("IF(ISBETWEEN(B15815,60,69), ""Old"", IF(ISBETWEEN(B15815, 20, 29), ""Young"", ""Other""))"),"Young")</f>
        <v>Young</v>
      </c>
    </row>
    <row r="15816">
      <c r="A15816" s="40">
        <v>34078.0</v>
      </c>
      <c r="B15816" s="39">
        <f t="shared" si="1"/>
        <v>28</v>
      </c>
      <c r="C15816" s="39" t="str">
        <f>IFERROR(__xludf.DUMMYFUNCTION("IF(ISBETWEEN(B15816,60,69), ""Old"", IF(ISBETWEEN(B15816, 20, 29), ""Young"", ""Other""))"),"Young")</f>
        <v>Young</v>
      </c>
    </row>
    <row r="15817">
      <c r="A15817" s="40">
        <v>34079.0</v>
      </c>
      <c r="B15817" s="39">
        <f t="shared" si="1"/>
        <v>28</v>
      </c>
      <c r="C15817" s="39" t="str">
        <f>IFERROR(__xludf.DUMMYFUNCTION("IF(ISBETWEEN(B15817,60,69), ""Old"", IF(ISBETWEEN(B15817, 20, 29), ""Young"", ""Other""))"),"Young")</f>
        <v>Young</v>
      </c>
    </row>
    <row r="15818">
      <c r="A15818" s="40">
        <v>34080.0</v>
      </c>
      <c r="B15818" s="39">
        <f t="shared" si="1"/>
        <v>28</v>
      </c>
      <c r="C15818" s="39" t="str">
        <f>IFERROR(__xludf.DUMMYFUNCTION("IF(ISBETWEEN(B15818,60,69), ""Old"", IF(ISBETWEEN(B15818, 20, 29), ""Young"", ""Other""))"),"Young")</f>
        <v>Young</v>
      </c>
    </row>
    <row r="15819">
      <c r="A15819" s="40">
        <v>34081.0</v>
      </c>
      <c r="B15819" s="39">
        <f t="shared" si="1"/>
        <v>28</v>
      </c>
      <c r="C15819" s="39" t="str">
        <f>IFERROR(__xludf.DUMMYFUNCTION("IF(ISBETWEEN(B15819,60,69), ""Old"", IF(ISBETWEEN(B15819, 20, 29), ""Young"", ""Other""))"),"Young")</f>
        <v>Young</v>
      </c>
    </row>
    <row r="15820">
      <c r="A15820" s="40">
        <v>34082.0</v>
      </c>
      <c r="B15820" s="39">
        <f t="shared" si="1"/>
        <v>28</v>
      </c>
      <c r="C15820" s="39" t="str">
        <f>IFERROR(__xludf.DUMMYFUNCTION("IF(ISBETWEEN(B15820,60,69), ""Old"", IF(ISBETWEEN(B15820, 20, 29), ""Young"", ""Other""))"),"Young")</f>
        <v>Young</v>
      </c>
    </row>
    <row r="15821">
      <c r="A15821" s="40">
        <v>34083.0</v>
      </c>
      <c r="B15821" s="39">
        <f t="shared" si="1"/>
        <v>28</v>
      </c>
      <c r="C15821" s="39" t="str">
        <f>IFERROR(__xludf.DUMMYFUNCTION("IF(ISBETWEEN(B15821,60,69), ""Old"", IF(ISBETWEEN(B15821, 20, 29), ""Young"", ""Other""))"),"Young")</f>
        <v>Young</v>
      </c>
    </row>
    <row r="15822">
      <c r="A15822" s="40">
        <v>34084.0</v>
      </c>
      <c r="B15822" s="39">
        <f t="shared" si="1"/>
        <v>28</v>
      </c>
      <c r="C15822" s="39" t="str">
        <f>IFERROR(__xludf.DUMMYFUNCTION("IF(ISBETWEEN(B15822,60,69), ""Old"", IF(ISBETWEEN(B15822, 20, 29), ""Young"", ""Other""))"),"Young")</f>
        <v>Young</v>
      </c>
    </row>
    <row r="15823">
      <c r="A15823" s="40">
        <v>34085.0</v>
      </c>
      <c r="B15823" s="39">
        <f t="shared" si="1"/>
        <v>28</v>
      </c>
      <c r="C15823" s="39" t="str">
        <f>IFERROR(__xludf.DUMMYFUNCTION("IF(ISBETWEEN(B15823,60,69), ""Old"", IF(ISBETWEEN(B15823, 20, 29), ""Young"", ""Other""))"),"Young")</f>
        <v>Young</v>
      </c>
    </row>
    <row r="15824">
      <c r="A15824" s="40">
        <v>34086.0</v>
      </c>
      <c r="B15824" s="39">
        <f t="shared" si="1"/>
        <v>28</v>
      </c>
      <c r="C15824" s="39" t="str">
        <f>IFERROR(__xludf.DUMMYFUNCTION("IF(ISBETWEEN(B15824,60,69), ""Old"", IF(ISBETWEEN(B15824, 20, 29), ""Young"", ""Other""))"),"Young")</f>
        <v>Young</v>
      </c>
    </row>
    <row r="15825">
      <c r="A15825" s="40">
        <v>34087.0</v>
      </c>
      <c r="B15825" s="39">
        <f t="shared" si="1"/>
        <v>28</v>
      </c>
      <c r="C15825" s="39" t="str">
        <f>IFERROR(__xludf.DUMMYFUNCTION("IF(ISBETWEEN(B15825,60,69), ""Old"", IF(ISBETWEEN(B15825, 20, 29), ""Young"", ""Other""))"),"Young")</f>
        <v>Young</v>
      </c>
    </row>
    <row r="15826">
      <c r="A15826" s="40">
        <v>34088.0</v>
      </c>
      <c r="B15826" s="39">
        <f t="shared" si="1"/>
        <v>28</v>
      </c>
      <c r="C15826" s="39" t="str">
        <f>IFERROR(__xludf.DUMMYFUNCTION("IF(ISBETWEEN(B15826,60,69), ""Old"", IF(ISBETWEEN(B15826, 20, 29), ""Young"", ""Other""))"),"Young")</f>
        <v>Young</v>
      </c>
    </row>
    <row r="15827">
      <c r="A15827" s="40">
        <v>34089.0</v>
      </c>
      <c r="B15827" s="39">
        <f t="shared" si="1"/>
        <v>28</v>
      </c>
      <c r="C15827" s="39" t="str">
        <f>IFERROR(__xludf.DUMMYFUNCTION("IF(ISBETWEEN(B15827,60,69), ""Old"", IF(ISBETWEEN(B15827, 20, 29), ""Young"", ""Other""))"),"Young")</f>
        <v>Young</v>
      </c>
    </row>
    <row r="15828">
      <c r="A15828" s="40">
        <v>34090.0</v>
      </c>
      <c r="B15828" s="39">
        <f t="shared" si="1"/>
        <v>28</v>
      </c>
      <c r="C15828" s="39" t="str">
        <f>IFERROR(__xludf.DUMMYFUNCTION("IF(ISBETWEEN(B15828,60,69), ""Old"", IF(ISBETWEEN(B15828, 20, 29), ""Young"", ""Other""))"),"Young")</f>
        <v>Young</v>
      </c>
    </row>
    <row r="15829">
      <c r="A15829" s="40">
        <v>34091.0</v>
      </c>
      <c r="B15829" s="39">
        <f t="shared" si="1"/>
        <v>28</v>
      </c>
      <c r="C15829" s="39" t="str">
        <f>IFERROR(__xludf.DUMMYFUNCTION("IF(ISBETWEEN(B15829,60,69), ""Old"", IF(ISBETWEEN(B15829, 20, 29), ""Young"", ""Other""))"),"Young")</f>
        <v>Young</v>
      </c>
    </row>
    <row r="15830">
      <c r="A15830" s="40">
        <v>34092.0</v>
      </c>
      <c r="B15830" s="39">
        <f t="shared" si="1"/>
        <v>28</v>
      </c>
      <c r="C15830" s="39" t="str">
        <f>IFERROR(__xludf.DUMMYFUNCTION("IF(ISBETWEEN(B15830,60,69), ""Old"", IF(ISBETWEEN(B15830, 20, 29), ""Young"", ""Other""))"),"Young")</f>
        <v>Young</v>
      </c>
    </row>
    <row r="15831">
      <c r="A15831" s="40">
        <v>34093.0</v>
      </c>
      <c r="B15831" s="39">
        <f t="shared" si="1"/>
        <v>28</v>
      </c>
      <c r="C15831" s="39" t="str">
        <f>IFERROR(__xludf.DUMMYFUNCTION("IF(ISBETWEEN(B15831,60,69), ""Old"", IF(ISBETWEEN(B15831, 20, 29), ""Young"", ""Other""))"),"Young")</f>
        <v>Young</v>
      </c>
    </row>
    <row r="15832">
      <c r="A15832" s="40">
        <v>34094.0</v>
      </c>
      <c r="B15832" s="39">
        <f t="shared" si="1"/>
        <v>28</v>
      </c>
      <c r="C15832" s="39" t="str">
        <f>IFERROR(__xludf.DUMMYFUNCTION("IF(ISBETWEEN(B15832,60,69), ""Old"", IF(ISBETWEEN(B15832, 20, 29), ""Young"", ""Other""))"),"Young")</f>
        <v>Young</v>
      </c>
    </row>
    <row r="15833">
      <c r="A15833" s="40">
        <v>34095.0</v>
      </c>
      <c r="B15833" s="39">
        <f t="shared" si="1"/>
        <v>28</v>
      </c>
      <c r="C15833" s="39" t="str">
        <f>IFERROR(__xludf.DUMMYFUNCTION("IF(ISBETWEEN(B15833,60,69), ""Old"", IF(ISBETWEEN(B15833, 20, 29), ""Young"", ""Other""))"),"Young")</f>
        <v>Young</v>
      </c>
    </row>
    <row r="15834">
      <c r="A15834" s="40">
        <v>34096.0</v>
      </c>
      <c r="B15834" s="39">
        <f t="shared" si="1"/>
        <v>28</v>
      </c>
      <c r="C15834" s="39" t="str">
        <f>IFERROR(__xludf.DUMMYFUNCTION("IF(ISBETWEEN(B15834,60,69), ""Old"", IF(ISBETWEEN(B15834, 20, 29), ""Young"", ""Other""))"),"Young")</f>
        <v>Young</v>
      </c>
    </row>
    <row r="15835">
      <c r="A15835" s="40">
        <v>34097.0</v>
      </c>
      <c r="B15835" s="39">
        <f t="shared" si="1"/>
        <v>28</v>
      </c>
      <c r="C15835" s="39" t="str">
        <f>IFERROR(__xludf.DUMMYFUNCTION("IF(ISBETWEEN(B15835,60,69), ""Old"", IF(ISBETWEEN(B15835, 20, 29), ""Young"", ""Other""))"),"Young")</f>
        <v>Young</v>
      </c>
    </row>
    <row r="15836">
      <c r="A15836" s="40">
        <v>34098.0</v>
      </c>
      <c r="B15836" s="39">
        <f t="shared" si="1"/>
        <v>28</v>
      </c>
      <c r="C15836" s="39" t="str">
        <f>IFERROR(__xludf.DUMMYFUNCTION("IF(ISBETWEEN(B15836,60,69), ""Old"", IF(ISBETWEEN(B15836, 20, 29), ""Young"", ""Other""))"),"Young")</f>
        <v>Young</v>
      </c>
    </row>
    <row r="15837">
      <c r="A15837" s="40">
        <v>34099.0</v>
      </c>
      <c r="B15837" s="39">
        <f t="shared" si="1"/>
        <v>28</v>
      </c>
      <c r="C15837" s="39" t="str">
        <f>IFERROR(__xludf.DUMMYFUNCTION("IF(ISBETWEEN(B15837,60,69), ""Old"", IF(ISBETWEEN(B15837, 20, 29), ""Young"", ""Other""))"),"Young")</f>
        <v>Young</v>
      </c>
    </row>
    <row r="15838">
      <c r="A15838" s="40">
        <v>34100.0</v>
      </c>
      <c r="B15838" s="39">
        <f t="shared" si="1"/>
        <v>28</v>
      </c>
      <c r="C15838" s="39" t="str">
        <f>IFERROR(__xludf.DUMMYFUNCTION("IF(ISBETWEEN(B15838,60,69), ""Old"", IF(ISBETWEEN(B15838, 20, 29), ""Young"", ""Other""))"),"Young")</f>
        <v>Young</v>
      </c>
    </row>
    <row r="15839">
      <c r="A15839" s="40">
        <v>34101.0</v>
      </c>
      <c r="B15839" s="39">
        <f t="shared" si="1"/>
        <v>28</v>
      </c>
      <c r="C15839" s="39" t="str">
        <f>IFERROR(__xludf.DUMMYFUNCTION("IF(ISBETWEEN(B15839,60,69), ""Old"", IF(ISBETWEEN(B15839, 20, 29), ""Young"", ""Other""))"),"Young")</f>
        <v>Young</v>
      </c>
    </row>
    <row r="15840">
      <c r="A15840" s="40">
        <v>34102.0</v>
      </c>
      <c r="B15840" s="39">
        <f t="shared" si="1"/>
        <v>28</v>
      </c>
      <c r="C15840" s="39" t="str">
        <f>IFERROR(__xludf.DUMMYFUNCTION("IF(ISBETWEEN(B15840,60,69), ""Old"", IF(ISBETWEEN(B15840, 20, 29), ""Young"", ""Other""))"),"Young")</f>
        <v>Young</v>
      </c>
    </row>
    <row r="15841">
      <c r="A15841" s="40">
        <v>34103.0</v>
      </c>
      <c r="B15841" s="39">
        <f t="shared" si="1"/>
        <v>28</v>
      </c>
      <c r="C15841" s="39" t="str">
        <f>IFERROR(__xludf.DUMMYFUNCTION("IF(ISBETWEEN(B15841,60,69), ""Old"", IF(ISBETWEEN(B15841, 20, 29), ""Young"", ""Other""))"),"Young")</f>
        <v>Young</v>
      </c>
    </row>
    <row r="15842">
      <c r="A15842" s="40">
        <v>34104.0</v>
      </c>
      <c r="B15842" s="39">
        <f t="shared" si="1"/>
        <v>28</v>
      </c>
      <c r="C15842" s="39" t="str">
        <f>IFERROR(__xludf.DUMMYFUNCTION("IF(ISBETWEEN(B15842,60,69), ""Old"", IF(ISBETWEEN(B15842, 20, 29), ""Young"", ""Other""))"),"Young")</f>
        <v>Young</v>
      </c>
    </row>
    <row r="15843">
      <c r="A15843" s="40">
        <v>34105.0</v>
      </c>
      <c r="B15843" s="39">
        <f t="shared" si="1"/>
        <v>28</v>
      </c>
      <c r="C15843" s="39" t="str">
        <f>IFERROR(__xludf.DUMMYFUNCTION("IF(ISBETWEEN(B15843,60,69), ""Old"", IF(ISBETWEEN(B15843, 20, 29), ""Young"", ""Other""))"),"Young")</f>
        <v>Young</v>
      </c>
    </row>
    <row r="15844">
      <c r="A15844" s="40">
        <v>34106.0</v>
      </c>
      <c r="B15844" s="39">
        <f t="shared" si="1"/>
        <v>28</v>
      </c>
      <c r="C15844" s="39" t="str">
        <f>IFERROR(__xludf.DUMMYFUNCTION("IF(ISBETWEEN(B15844,60,69), ""Old"", IF(ISBETWEEN(B15844, 20, 29), ""Young"", ""Other""))"),"Young")</f>
        <v>Young</v>
      </c>
    </row>
    <row r="15845">
      <c r="A15845" s="40">
        <v>34107.0</v>
      </c>
      <c r="B15845" s="39">
        <f t="shared" si="1"/>
        <v>28</v>
      </c>
      <c r="C15845" s="39" t="str">
        <f>IFERROR(__xludf.DUMMYFUNCTION("IF(ISBETWEEN(B15845,60,69), ""Old"", IF(ISBETWEEN(B15845, 20, 29), ""Young"", ""Other""))"),"Young")</f>
        <v>Young</v>
      </c>
    </row>
    <row r="15846">
      <c r="A15846" s="40">
        <v>34108.0</v>
      </c>
      <c r="B15846" s="39">
        <f t="shared" si="1"/>
        <v>28</v>
      </c>
      <c r="C15846" s="39" t="str">
        <f>IFERROR(__xludf.DUMMYFUNCTION("IF(ISBETWEEN(B15846,60,69), ""Old"", IF(ISBETWEEN(B15846, 20, 29), ""Young"", ""Other""))"),"Young")</f>
        <v>Young</v>
      </c>
    </row>
    <row r="15847">
      <c r="A15847" s="40">
        <v>34109.0</v>
      </c>
      <c r="B15847" s="39">
        <f t="shared" si="1"/>
        <v>28</v>
      </c>
      <c r="C15847" s="39" t="str">
        <f>IFERROR(__xludf.DUMMYFUNCTION("IF(ISBETWEEN(B15847,60,69), ""Old"", IF(ISBETWEEN(B15847, 20, 29), ""Young"", ""Other""))"),"Young")</f>
        <v>Young</v>
      </c>
    </row>
    <row r="15848">
      <c r="A15848" s="40">
        <v>34110.0</v>
      </c>
      <c r="B15848" s="39">
        <f t="shared" si="1"/>
        <v>28</v>
      </c>
      <c r="C15848" s="39" t="str">
        <f>IFERROR(__xludf.DUMMYFUNCTION("IF(ISBETWEEN(B15848,60,69), ""Old"", IF(ISBETWEEN(B15848, 20, 29), ""Young"", ""Other""))"),"Young")</f>
        <v>Young</v>
      </c>
    </row>
    <row r="15849">
      <c r="A15849" s="40">
        <v>34111.0</v>
      </c>
      <c r="B15849" s="39">
        <f t="shared" si="1"/>
        <v>28</v>
      </c>
      <c r="C15849" s="39" t="str">
        <f>IFERROR(__xludf.DUMMYFUNCTION("IF(ISBETWEEN(B15849,60,69), ""Old"", IF(ISBETWEEN(B15849, 20, 29), ""Young"", ""Other""))"),"Young")</f>
        <v>Young</v>
      </c>
    </row>
    <row r="15850">
      <c r="A15850" s="40">
        <v>34112.0</v>
      </c>
      <c r="B15850" s="39">
        <f t="shared" si="1"/>
        <v>28</v>
      </c>
      <c r="C15850" s="39" t="str">
        <f>IFERROR(__xludf.DUMMYFUNCTION("IF(ISBETWEEN(B15850,60,69), ""Old"", IF(ISBETWEEN(B15850, 20, 29), ""Young"", ""Other""))"),"Young")</f>
        <v>Young</v>
      </c>
    </row>
    <row r="15851">
      <c r="A15851" s="40">
        <v>34113.0</v>
      </c>
      <c r="B15851" s="39">
        <f t="shared" si="1"/>
        <v>28</v>
      </c>
      <c r="C15851" s="39" t="str">
        <f>IFERROR(__xludf.DUMMYFUNCTION("IF(ISBETWEEN(B15851,60,69), ""Old"", IF(ISBETWEEN(B15851, 20, 29), ""Young"", ""Other""))"),"Young")</f>
        <v>Young</v>
      </c>
    </row>
    <row r="15852">
      <c r="A15852" s="40">
        <v>34114.0</v>
      </c>
      <c r="B15852" s="39">
        <f t="shared" si="1"/>
        <v>28</v>
      </c>
      <c r="C15852" s="39" t="str">
        <f>IFERROR(__xludf.DUMMYFUNCTION("IF(ISBETWEEN(B15852,60,69), ""Old"", IF(ISBETWEEN(B15852, 20, 29), ""Young"", ""Other""))"),"Young")</f>
        <v>Young</v>
      </c>
    </row>
    <row r="15853">
      <c r="A15853" s="40">
        <v>34115.0</v>
      </c>
      <c r="B15853" s="39">
        <f t="shared" si="1"/>
        <v>28</v>
      </c>
      <c r="C15853" s="39" t="str">
        <f>IFERROR(__xludf.DUMMYFUNCTION("IF(ISBETWEEN(B15853,60,69), ""Old"", IF(ISBETWEEN(B15853, 20, 29), ""Young"", ""Other""))"),"Young")</f>
        <v>Young</v>
      </c>
    </row>
    <row r="15854">
      <c r="A15854" s="40">
        <v>34116.0</v>
      </c>
      <c r="B15854" s="39">
        <f t="shared" si="1"/>
        <v>28</v>
      </c>
      <c r="C15854" s="39" t="str">
        <f>IFERROR(__xludf.DUMMYFUNCTION("IF(ISBETWEEN(B15854,60,69), ""Old"", IF(ISBETWEEN(B15854, 20, 29), ""Young"", ""Other""))"),"Young")</f>
        <v>Young</v>
      </c>
    </row>
    <row r="15855">
      <c r="A15855" s="40">
        <v>34117.0</v>
      </c>
      <c r="B15855" s="39">
        <f t="shared" si="1"/>
        <v>28</v>
      </c>
      <c r="C15855" s="39" t="str">
        <f>IFERROR(__xludf.DUMMYFUNCTION("IF(ISBETWEEN(B15855,60,69), ""Old"", IF(ISBETWEEN(B15855, 20, 29), ""Young"", ""Other""))"),"Young")</f>
        <v>Young</v>
      </c>
    </row>
    <row r="15856">
      <c r="A15856" s="40">
        <v>34118.0</v>
      </c>
      <c r="B15856" s="39">
        <f t="shared" si="1"/>
        <v>28</v>
      </c>
      <c r="C15856" s="39" t="str">
        <f>IFERROR(__xludf.DUMMYFUNCTION("IF(ISBETWEEN(B15856,60,69), ""Old"", IF(ISBETWEEN(B15856, 20, 29), ""Young"", ""Other""))"),"Young")</f>
        <v>Young</v>
      </c>
    </row>
    <row r="15857">
      <c r="A15857" s="40">
        <v>34119.0</v>
      </c>
      <c r="B15857" s="39">
        <f t="shared" si="1"/>
        <v>28</v>
      </c>
      <c r="C15857" s="39" t="str">
        <f>IFERROR(__xludf.DUMMYFUNCTION("IF(ISBETWEEN(B15857,60,69), ""Old"", IF(ISBETWEEN(B15857, 20, 29), ""Young"", ""Other""))"),"Young")</f>
        <v>Young</v>
      </c>
    </row>
    <row r="15858">
      <c r="A15858" s="40">
        <v>34120.0</v>
      </c>
      <c r="B15858" s="39">
        <f t="shared" si="1"/>
        <v>28</v>
      </c>
      <c r="C15858" s="39" t="str">
        <f>IFERROR(__xludf.DUMMYFUNCTION("IF(ISBETWEEN(B15858,60,69), ""Old"", IF(ISBETWEEN(B15858, 20, 29), ""Young"", ""Other""))"),"Young")</f>
        <v>Young</v>
      </c>
    </row>
    <row r="15859">
      <c r="A15859" s="40">
        <v>34121.0</v>
      </c>
      <c r="B15859" s="39">
        <f t="shared" si="1"/>
        <v>28</v>
      </c>
      <c r="C15859" s="39" t="str">
        <f>IFERROR(__xludf.DUMMYFUNCTION("IF(ISBETWEEN(B15859,60,69), ""Old"", IF(ISBETWEEN(B15859, 20, 29), ""Young"", ""Other""))"),"Young")</f>
        <v>Young</v>
      </c>
    </row>
    <row r="15860">
      <c r="A15860" s="40">
        <v>34122.0</v>
      </c>
      <c r="B15860" s="39">
        <f t="shared" si="1"/>
        <v>28</v>
      </c>
      <c r="C15860" s="39" t="str">
        <f>IFERROR(__xludf.DUMMYFUNCTION("IF(ISBETWEEN(B15860,60,69), ""Old"", IF(ISBETWEEN(B15860, 20, 29), ""Young"", ""Other""))"),"Young")</f>
        <v>Young</v>
      </c>
    </row>
    <row r="15861">
      <c r="A15861" s="40">
        <v>34123.0</v>
      </c>
      <c r="B15861" s="39">
        <f t="shared" si="1"/>
        <v>28</v>
      </c>
      <c r="C15861" s="39" t="str">
        <f>IFERROR(__xludf.DUMMYFUNCTION("IF(ISBETWEEN(B15861,60,69), ""Old"", IF(ISBETWEEN(B15861, 20, 29), ""Young"", ""Other""))"),"Young")</f>
        <v>Young</v>
      </c>
    </row>
    <row r="15862">
      <c r="A15862" s="40">
        <v>34124.0</v>
      </c>
      <c r="B15862" s="39">
        <f t="shared" si="1"/>
        <v>28</v>
      </c>
      <c r="C15862" s="39" t="str">
        <f>IFERROR(__xludf.DUMMYFUNCTION("IF(ISBETWEEN(B15862,60,69), ""Old"", IF(ISBETWEEN(B15862, 20, 29), ""Young"", ""Other""))"),"Young")</f>
        <v>Young</v>
      </c>
    </row>
    <row r="15863">
      <c r="A15863" s="40">
        <v>34125.0</v>
      </c>
      <c r="B15863" s="39">
        <f t="shared" si="1"/>
        <v>28</v>
      </c>
      <c r="C15863" s="39" t="str">
        <f>IFERROR(__xludf.DUMMYFUNCTION("IF(ISBETWEEN(B15863,60,69), ""Old"", IF(ISBETWEEN(B15863, 20, 29), ""Young"", ""Other""))"),"Young")</f>
        <v>Young</v>
      </c>
    </row>
    <row r="15864">
      <c r="A15864" s="40">
        <v>34126.0</v>
      </c>
      <c r="B15864" s="39">
        <f t="shared" si="1"/>
        <v>28</v>
      </c>
      <c r="C15864" s="39" t="str">
        <f>IFERROR(__xludf.DUMMYFUNCTION("IF(ISBETWEEN(B15864,60,69), ""Old"", IF(ISBETWEEN(B15864, 20, 29), ""Young"", ""Other""))"),"Young")</f>
        <v>Young</v>
      </c>
    </row>
    <row r="15865">
      <c r="A15865" s="40">
        <v>34127.0</v>
      </c>
      <c r="B15865" s="39">
        <f t="shared" si="1"/>
        <v>28</v>
      </c>
      <c r="C15865" s="39" t="str">
        <f>IFERROR(__xludf.DUMMYFUNCTION("IF(ISBETWEEN(B15865,60,69), ""Old"", IF(ISBETWEEN(B15865, 20, 29), ""Young"", ""Other""))"),"Young")</f>
        <v>Young</v>
      </c>
    </row>
    <row r="15866">
      <c r="A15866" s="40">
        <v>34128.0</v>
      </c>
      <c r="B15866" s="39">
        <f t="shared" si="1"/>
        <v>28</v>
      </c>
      <c r="C15866" s="39" t="str">
        <f>IFERROR(__xludf.DUMMYFUNCTION("IF(ISBETWEEN(B15866,60,69), ""Old"", IF(ISBETWEEN(B15866, 20, 29), ""Young"", ""Other""))"),"Young")</f>
        <v>Young</v>
      </c>
    </row>
    <row r="15867">
      <c r="A15867" s="40">
        <v>34129.0</v>
      </c>
      <c r="B15867" s="39">
        <f t="shared" si="1"/>
        <v>28</v>
      </c>
      <c r="C15867" s="39" t="str">
        <f>IFERROR(__xludf.DUMMYFUNCTION("IF(ISBETWEEN(B15867,60,69), ""Old"", IF(ISBETWEEN(B15867, 20, 29), ""Young"", ""Other""))"),"Young")</f>
        <v>Young</v>
      </c>
    </row>
    <row r="15868">
      <c r="A15868" s="40">
        <v>34130.0</v>
      </c>
      <c r="B15868" s="39">
        <f t="shared" si="1"/>
        <v>28</v>
      </c>
      <c r="C15868" s="39" t="str">
        <f>IFERROR(__xludf.DUMMYFUNCTION("IF(ISBETWEEN(B15868,60,69), ""Old"", IF(ISBETWEEN(B15868, 20, 29), ""Young"", ""Other""))"),"Young")</f>
        <v>Young</v>
      </c>
    </row>
    <row r="15869">
      <c r="A15869" s="40">
        <v>34131.0</v>
      </c>
      <c r="B15869" s="39">
        <f t="shared" si="1"/>
        <v>28</v>
      </c>
      <c r="C15869" s="39" t="str">
        <f>IFERROR(__xludf.DUMMYFUNCTION("IF(ISBETWEEN(B15869,60,69), ""Old"", IF(ISBETWEEN(B15869, 20, 29), ""Young"", ""Other""))"),"Young")</f>
        <v>Young</v>
      </c>
    </row>
    <row r="15870">
      <c r="A15870" s="40">
        <v>34132.0</v>
      </c>
      <c r="B15870" s="39">
        <f t="shared" si="1"/>
        <v>28</v>
      </c>
      <c r="C15870" s="39" t="str">
        <f>IFERROR(__xludf.DUMMYFUNCTION("IF(ISBETWEEN(B15870,60,69), ""Old"", IF(ISBETWEEN(B15870, 20, 29), ""Young"", ""Other""))"),"Young")</f>
        <v>Young</v>
      </c>
    </row>
    <row r="15871">
      <c r="A15871" s="40">
        <v>34133.0</v>
      </c>
      <c r="B15871" s="39">
        <f t="shared" si="1"/>
        <v>28</v>
      </c>
      <c r="C15871" s="39" t="str">
        <f>IFERROR(__xludf.DUMMYFUNCTION("IF(ISBETWEEN(B15871,60,69), ""Old"", IF(ISBETWEEN(B15871, 20, 29), ""Young"", ""Other""))"),"Young")</f>
        <v>Young</v>
      </c>
    </row>
    <row r="15872">
      <c r="A15872" s="40">
        <v>34134.0</v>
      </c>
      <c r="B15872" s="39">
        <f t="shared" si="1"/>
        <v>28</v>
      </c>
      <c r="C15872" s="39" t="str">
        <f>IFERROR(__xludf.DUMMYFUNCTION("IF(ISBETWEEN(B15872,60,69), ""Old"", IF(ISBETWEEN(B15872, 20, 29), ""Young"", ""Other""))"),"Young")</f>
        <v>Young</v>
      </c>
    </row>
    <row r="15873">
      <c r="A15873" s="40">
        <v>34135.0</v>
      </c>
      <c r="B15873" s="39">
        <f t="shared" si="1"/>
        <v>28</v>
      </c>
      <c r="C15873" s="39" t="str">
        <f>IFERROR(__xludf.DUMMYFUNCTION("IF(ISBETWEEN(B15873,60,69), ""Old"", IF(ISBETWEEN(B15873, 20, 29), ""Young"", ""Other""))"),"Young")</f>
        <v>Young</v>
      </c>
    </row>
    <row r="15874">
      <c r="A15874" s="40">
        <v>34136.0</v>
      </c>
      <c r="B15874" s="39">
        <f t="shared" si="1"/>
        <v>28</v>
      </c>
      <c r="C15874" s="39" t="str">
        <f>IFERROR(__xludf.DUMMYFUNCTION("IF(ISBETWEEN(B15874,60,69), ""Old"", IF(ISBETWEEN(B15874, 20, 29), ""Young"", ""Other""))"),"Young")</f>
        <v>Young</v>
      </c>
    </row>
    <row r="15875">
      <c r="A15875" s="40">
        <v>34137.0</v>
      </c>
      <c r="B15875" s="39">
        <f t="shared" si="1"/>
        <v>28</v>
      </c>
      <c r="C15875" s="39" t="str">
        <f>IFERROR(__xludf.DUMMYFUNCTION("IF(ISBETWEEN(B15875,60,69), ""Old"", IF(ISBETWEEN(B15875, 20, 29), ""Young"", ""Other""))"),"Young")</f>
        <v>Young</v>
      </c>
    </row>
    <row r="15876">
      <c r="A15876" s="40">
        <v>34138.0</v>
      </c>
      <c r="B15876" s="39">
        <f t="shared" si="1"/>
        <v>28</v>
      </c>
      <c r="C15876" s="39" t="str">
        <f>IFERROR(__xludf.DUMMYFUNCTION("IF(ISBETWEEN(B15876,60,69), ""Old"", IF(ISBETWEEN(B15876, 20, 29), ""Young"", ""Other""))"),"Young")</f>
        <v>Young</v>
      </c>
    </row>
    <row r="15877">
      <c r="A15877" s="40">
        <v>34139.0</v>
      </c>
      <c r="B15877" s="39">
        <f t="shared" si="1"/>
        <v>28</v>
      </c>
      <c r="C15877" s="39" t="str">
        <f>IFERROR(__xludf.DUMMYFUNCTION("IF(ISBETWEEN(B15877,60,69), ""Old"", IF(ISBETWEEN(B15877, 20, 29), ""Young"", ""Other""))"),"Young")</f>
        <v>Young</v>
      </c>
    </row>
    <row r="15878">
      <c r="A15878" s="40">
        <v>34140.0</v>
      </c>
      <c r="B15878" s="39">
        <f t="shared" si="1"/>
        <v>28</v>
      </c>
      <c r="C15878" s="39" t="str">
        <f>IFERROR(__xludf.DUMMYFUNCTION("IF(ISBETWEEN(B15878,60,69), ""Old"", IF(ISBETWEEN(B15878, 20, 29), ""Young"", ""Other""))"),"Young")</f>
        <v>Young</v>
      </c>
    </row>
    <row r="15879">
      <c r="A15879" s="40">
        <v>34141.0</v>
      </c>
      <c r="B15879" s="39">
        <f t="shared" si="1"/>
        <v>28</v>
      </c>
      <c r="C15879" s="39" t="str">
        <f>IFERROR(__xludf.DUMMYFUNCTION("IF(ISBETWEEN(B15879,60,69), ""Old"", IF(ISBETWEEN(B15879, 20, 29), ""Young"", ""Other""))"),"Young")</f>
        <v>Young</v>
      </c>
    </row>
    <row r="15880">
      <c r="A15880" s="40">
        <v>34142.0</v>
      </c>
      <c r="B15880" s="39">
        <f t="shared" si="1"/>
        <v>28</v>
      </c>
      <c r="C15880" s="39" t="str">
        <f>IFERROR(__xludf.DUMMYFUNCTION("IF(ISBETWEEN(B15880,60,69), ""Old"", IF(ISBETWEEN(B15880, 20, 29), ""Young"", ""Other""))"),"Young")</f>
        <v>Young</v>
      </c>
    </row>
    <row r="15881">
      <c r="A15881" s="40">
        <v>34143.0</v>
      </c>
      <c r="B15881" s="39">
        <f t="shared" si="1"/>
        <v>28</v>
      </c>
      <c r="C15881" s="39" t="str">
        <f>IFERROR(__xludf.DUMMYFUNCTION("IF(ISBETWEEN(B15881,60,69), ""Old"", IF(ISBETWEEN(B15881, 20, 29), ""Young"", ""Other""))"),"Young")</f>
        <v>Young</v>
      </c>
    </row>
    <row r="15882">
      <c r="A15882" s="40">
        <v>34144.0</v>
      </c>
      <c r="B15882" s="39">
        <f t="shared" si="1"/>
        <v>28</v>
      </c>
      <c r="C15882" s="39" t="str">
        <f>IFERROR(__xludf.DUMMYFUNCTION("IF(ISBETWEEN(B15882,60,69), ""Old"", IF(ISBETWEEN(B15882, 20, 29), ""Young"", ""Other""))"),"Young")</f>
        <v>Young</v>
      </c>
    </row>
    <row r="15883">
      <c r="A15883" s="40">
        <v>34145.0</v>
      </c>
      <c r="B15883" s="39">
        <f t="shared" si="1"/>
        <v>28</v>
      </c>
      <c r="C15883" s="39" t="str">
        <f>IFERROR(__xludf.DUMMYFUNCTION("IF(ISBETWEEN(B15883,60,69), ""Old"", IF(ISBETWEEN(B15883, 20, 29), ""Young"", ""Other""))"),"Young")</f>
        <v>Young</v>
      </c>
    </row>
    <row r="15884">
      <c r="A15884" s="40">
        <v>34146.0</v>
      </c>
      <c r="B15884" s="39">
        <f t="shared" si="1"/>
        <v>28</v>
      </c>
      <c r="C15884" s="39" t="str">
        <f>IFERROR(__xludf.DUMMYFUNCTION("IF(ISBETWEEN(B15884,60,69), ""Old"", IF(ISBETWEEN(B15884, 20, 29), ""Young"", ""Other""))"),"Young")</f>
        <v>Young</v>
      </c>
    </row>
    <row r="15885">
      <c r="A15885" s="40">
        <v>34147.0</v>
      </c>
      <c r="B15885" s="39">
        <f t="shared" si="1"/>
        <v>28</v>
      </c>
      <c r="C15885" s="39" t="str">
        <f>IFERROR(__xludf.DUMMYFUNCTION("IF(ISBETWEEN(B15885,60,69), ""Old"", IF(ISBETWEEN(B15885, 20, 29), ""Young"", ""Other""))"),"Young")</f>
        <v>Young</v>
      </c>
    </row>
    <row r="15886">
      <c r="A15886" s="40">
        <v>34148.0</v>
      </c>
      <c r="B15886" s="39">
        <f t="shared" si="1"/>
        <v>28</v>
      </c>
      <c r="C15886" s="39" t="str">
        <f>IFERROR(__xludf.DUMMYFUNCTION("IF(ISBETWEEN(B15886,60,69), ""Old"", IF(ISBETWEEN(B15886, 20, 29), ""Young"", ""Other""))"),"Young")</f>
        <v>Young</v>
      </c>
    </row>
    <row r="15887">
      <c r="A15887" s="40">
        <v>34149.0</v>
      </c>
      <c r="B15887" s="39">
        <f t="shared" si="1"/>
        <v>28</v>
      </c>
      <c r="C15887" s="39" t="str">
        <f>IFERROR(__xludf.DUMMYFUNCTION("IF(ISBETWEEN(B15887,60,69), ""Old"", IF(ISBETWEEN(B15887, 20, 29), ""Young"", ""Other""))"),"Young")</f>
        <v>Young</v>
      </c>
    </row>
    <row r="15888">
      <c r="A15888" s="40">
        <v>34150.0</v>
      </c>
      <c r="B15888" s="39">
        <f t="shared" si="1"/>
        <v>28</v>
      </c>
      <c r="C15888" s="39" t="str">
        <f>IFERROR(__xludf.DUMMYFUNCTION("IF(ISBETWEEN(B15888,60,69), ""Old"", IF(ISBETWEEN(B15888, 20, 29), ""Young"", ""Other""))"),"Young")</f>
        <v>Young</v>
      </c>
    </row>
    <row r="15889">
      <c r="A15889" s="40">
        <v>34151.0</v>
      </c>
      <c r="B15889" s="39">
        <f t="shared" si="1"/>
        <v>28</v>
      </c>
      <c r="C15889" s="39" t="str">
        <f>IFERROR(__xludf.DUMMYFUNCTION("IF(ISBETWEEN(B15889,60,69), ""Old"", IF(ISBETWEEN(B15889, 20, 29), ""Young"", ""Other""))"),"Young")</f>
        <v>Young</v>
      </c>
    </row>
    <row r="15890">
      <c r="A15890" s="40">
        <v>34152.0</v>
      </c>
      <c r="B15890" s="39">
        <f t="shared" si="1"/>
        <v>28</v>
      </c>
      <c r="C15890" s="39" t="str">
        <f>IFERROR(__xludf.DUMMYFUNCTION("IF(ISBETWEEN(B15890,60,69), ""Old"", IF(ISBETWEEN(B15890, 20, 29), ""Young"", ""Other""))"),"Young")</f>
        <v>Young</v>
      </c>
    </row>
    <row r="15891">
      <c r="A15891" s="40">
        <v>34153.0</v>
      </c>
      <c r="B15891" s="39">
        <f t="shared" si="1"/>
        <v>28</v>
      </c>
      <c r="C15891" s="39" t="str">
        <f>IFERROR(__xludf.DUMMYFUNCTION("IF(ISBETWEEN(B15891,60,69), ""Old"", IF(ISBETWEEN(B15891, 20, 29), ""Young"", ""Other""))"),"Young")</f>
        <v>Young</v>
      </c>
    </row>
    <row r="15892">
      <c r="A15892" s="40">
        <v>34154.0</v>
      </c>
      <c r="B15892" s="39">
        <f t="shared" si="1"/>
        <v>28</v>
      </c>
      <c r="C15892" s="39" t="str">
        <f>IFERROR(__xludf.DUMMYFUNCTION("IF(ISBETWEEN(B15892,60,69), ""Old"", IF(ISBETWEEN(B15892, 20, 29), ""Young"", ""Other""))"),"Young")</f>
        <v>Young</v>
      </c>
    </row>
    <row r="15893">
      <c r="A15893" s="40">
        <v>34155.0</v>
      </c>
      <c r="B15893" s="39">
        <f t="shared" si="1"/>
        <v>28</v>
      </c>
      <c r="C15893" s="39" t="str">
        <f>IFERROR(__xludf.DUMMYFUNCTION("IF(ISBETWEEN(B15893,60,69), ""Old"", IF(ISBETWEEN(B15893, 20, 29), ""Young"", ""Other""))"),"Young")</f>
        <v>Young</v>
      </c>
    </row>
    <row r="15894">
      <c r="A15894" s="40">
        <v>34156.0</v>
      </c>
      <c r="B15894" s="39">
        <f t="shared" si="1"/>
        <v>28</v>
      </c>
      <c r="C15894" s="39" t="str">
        <f>IFERROR(__xludf.DUMMYFUNCTION("IF(ISBETWEEN(B15894,60,69), ""Old"", IF(ISBETWEEN(B15894, 20, 29), ""Young"", ""Other""))"),"Young")</f>
        <v>Young</v>
      </c>
    </row>
    <row r="15895">
      <c r="A15895" s="40">
        <v>34157.0</v>
      </c>
      <c r="B15895" s="39">
        <f t="shared" si="1"/>
        <v>28</v>
      </c>
      <c r="C15895" s="39" t="str">
        <f>IFERROR(__xludf.DUMMYFUNCTION("IF(ISBETWEEN(B15895,60,69), ""Old"", IF(ISBETWEEN(B15895, 20, 29), ""Young"", ""Other""))"),"Young")</f>
        <v>Young</v>
      </c>
    </row>
    <row r="15896">
      <c r="A15896" s="40">
        <v>34158.0</v>
      </c>
      <c r="B15896" s="39">
        <f t="shared" si="1"/>
        <v>28</v>
      </c>
      <c r="C15896" s="39" t="str">
        <f>IFERROR(__xludf.DUMMYFUNCTION("IF(ISBETWEEN(B15896,60,69), ""Old"", IF(ISBETWEEN(B15896, 20, 29), ""Young"", ""Other""))"),"Young")</f>
        <v>Young</v>
      </c>
    </row>
    <row r="15897">
      <c r="A15897" s="40">
        <v>34159.0</v>
      </c>
      <c r="B15897" s="39">
        <f t="shared" si="1"/>
        <v>28</v>
      </c>
      <c r="C15897" s="39" t="str">
        <f>IFERROR(__xludf.DUMMYFUNCTION("IF(ISBETWEEN(B15897,60,69), ""Old"", IF(ISBETWEEN(B15897, 20, 29), ""Young"", ""Other""))"),"Young")</f>
        <v>Young</v>
      </c>
    </row>
    <row r="15898">
      <c r="A15898" s="40">
        <v>34160.0</v>
      </c>
      <c r="B15898" s="39">
        <f t="shared" si="1"/>
        <v>28</v>
      </c>
      <c r="C15898" s="39" t="str">
        <f>IFERROR(__xludf.DUMMYFUNCTION("IF(ISBETWEEN(B15898,60,69), ""Old"", IF(ISBETWEEN(B15898, 20, 29), ""Young"", ""Other""))"),"Young")</f>
        <v>Young</v>
      </c>
    </row>
    <row r="15899">
      <c r="A15899" s="40">
        <v>34161.0</v>
      </c>
      <c r="B15899" s="39">
        <f t="shared" si="1"/>
        <v>28</v>
      </c>
      <c r="C15899" s="39" t="str">
        <f>IFERROR(__xludf.DUMMYFUNCTION("IF(ISBETWEEN(B15899,60,69), ""Old"", IF(ISBETWEEN(B15899, 20, 29), ""Young"", ""Other""))"),"Young")</f>
        <v>Young</v>
      </c>
    </row>
    <row r="15900">
      <c r="A15900" s="40">
        <v>34162.0</v>
      </c>
      <c r="B15900" s="39">
        <f t="shared" si="1"/>
        <v>28</v>
      </c>
      <c r="C15900" s="39" t="str">
        <f>IFERROR(__xludf.DUMMYFUNCTION("IF(ISBETWEEN(B15900,60,69), ""Old"", IF(ISBETWEEN(B15900, 20, 29), ""Young"", ""Other""))"),"Young")</f>
        <v>Young</v>
      </c>
    </row>
    <row r="15901">
      <c r="A15901" s="40">
        <v>34163.0</v>
      </c>
      <c r="B15901" s="39">
        <f t="shared" si="1"/>
        <v>28</v>
      </c>
      <c r="C15901" s="39" t="str">
        <f>IFERROR(__xludf.DUMMYFUNCTION("IF(ISBETWEEN(B15901,60,69), ""Old"", IF(ISBETWEEN(B15901, 20, 29), ""Young"", ""Other""))"),"Young")</f>
        <v>Young</v>
      </c>
    </row>
    <row r="15902">
      <c r="A15902" s="40">
        <v>34164.0</v>
      </c>
      <c r="B15902" s="39">
        <f t="shared" si="1"/>
        <v>28</v>
      </c>
      <c r="C15902" s="39" t="str">
        <f>IFERROR(__xludf.DUMMYFUNCTION("IF(ISBETWEEN(B15902,60,69), ""Old"", IF(ISBETWEEN(B15902, 20, 29), ""Young"", ""Other""))"),"Young")</f>
        <v>Young</v>
      </c>
    </row>
    <row r="15903">
      <c r="A15903" s="40">
        <v>34165.0</v>
      </c>
      <c r="B15903" s="39">
        <f t="shared" si="1"/>
        <v>28</v>
      </c>
      <c r="C15903" s="39" t="str">
        <f>IFERROR(__xludf.DUMMYFUNCTION("IF(ISBETWEEN(B15903,60,69), ""Old"", IF(ISBETWEEN(B15903, 20, 29), ""Young"", ""Other""))"),"Young")</f>
        <v>Young</v>
      </c>
    </row>
    <row r="15904">
      <c r="A15904" s="40">
        <v>34166.0</v>
      </c>
      <c r="B15904" s="39">
        <f t="shared" si="1"/>
        <v>28</v>
      </c>
      <c r="C15904" s="39" t="str">
        <f>IFERROR(__xludf.DUMMYFUNCTION("IF(ISBETWEEN(B15904,60,69), ""Old"", IF(ISBETWEEN(B15904, 20, 29), ""Young"", ""Other""))"),"Young")</f>
        <v>Young</v>
      </c>
    </row>
    <row r="15905">
      <c r="A15905" s="40">
        <v>34167.0</v>
      </c>
      <c r="B15905" s="39">
        <f t="shared" si="1"/>
        <v>28</v>
      </c>
      <c r="C15905" s="39" t="str">
        <f>IFERROR(__xludf.DUMMYFUNCTION("IF(ISBETWEEN(B15905,60,69), ""Old"", IF(ISBETWEEN(B15905, 20, 29), ""Young"", ""Other""))"),"Young")</f>
        <v>Young</v>
      </c>
    </row>
    <row r="15906">
      <c r="A15906" s="40">
        <v>34168.0</v>
      </c>
      <c r="B15906" s="39">
        <f t="shared" si="1"/>
        <v>28</v>
      </c>
      <c r="C15906" s="39" t="str">
        <f>IFERROR(__xludf.DUMMYFUNCTION("IF(ISBETWEEN(B15906,60,69), ""Old"", IF(ISBETWEEN(B15906, 20, 29), ""Young"", ""Other""))"),"Young")</f>
        <v>Young</v>
      </c>
    </row>
    <row r="15907">
      <c r="A15907" s="40">
        <v>34169.0</v>
      </c>
      <c r="B15907" s="39">
        <f t="shared" si="1"/>
        <v>28</v>
      </c>
      <c r="C15907" s="39" t="str">
        <f>IFERROR(__xludf.DUMMYFUNCTION("IF(ISBETWEEN(B15907,60,69), ""Old"", IF(ISBETWEEN(B15907, 20, 29), ""Young"", ""Other""))"),"Young")</f>
        <v>Young</v>
      </c>
    </row>
    <row r="15908">
      <c r="A15908" s="40">
        <v>34170.0</v>
      </c>
      <c r="B15908" s="39">
        <f t="shared" si="1"/>
        <v>28</v>
      </c>
      <c r="C15908" s="39" t="str">
        <f>IFERROR(__xludf.DUMMYFUNCTION("IF(ISBETWEEN(B15908,60,69), ""Old"", IF(ISBETWEEN(B15908, 20, 29), ""Young"", ""Other""))"),"Young")</f>
        <v>Young</v>
      </c>
    </row>
    <row r="15909">
      <c r="A15909" s="40">
        <v>34171.0</v>
      </c>
      <c r="B15909" s="39">
        <f t="shared" si="1"/>
        <v>28</v>
      </c>
      <c r="C15909" s="39" t="str">
        <f>IFERROR(__xludf.DUMMYFUNCTION("IF(ISBETWEEN(B15909,60,69), ""Old"", IF(ISBETWEEN(B15909, 20, 29), ""Young"", ""Other""))"),"Young")</f>
        <v>Young</v>
      </c>
    </row>
    <row r="15910">
      <c r="A15910" s="40">
        <v>34172.0</v>
      </c>
      <c r="B15910" s="39">
        <f t="shared" si="1"/>
        <v>28</v>
      </c>
      <c r="C15910" s="39" t="str">
        <f>IFERROR(__xludf.DUMMYFUNCTION("IF(ISBETWEEN(B15910,60,69), ""Old"", IF(ISBETWEEN(B15910, 20, 29), ""Young"", ""Other""))"),"Young")</f>
        <v>Young</v>
      </c>
    </row>
    <row r="15911">
      <c r="A15911" s="40">
        <v>34173.0</v>
      </c>
      <c r="B15911" s="39">
        <f t="shared" si="1"/>
        <v>28</v>
      </c>
      <c r="C15911" s="39" t="str">
        <f>IFERROR(__xludf.DUMMYFUNCTION("IF(ISBETWEEN(B15911,60,69), ""Old"", IF(ISBETWEEN(B15911, 20, 29), ""Young"", ""Other""))"),"Young")</f>
        <v>Young</v>
      </c>
    </row>
    <row r="15912">
      <c r="A15912" s="40">
        <v>34174.0</v>
      </c>
      <c r="B15912" s="39">
        <f t="shared" si="1"/>
        <v>28</v>
      </c>
      <c r="C15912" s="39" t="str">
        <f>IFERROR(__xludf.DUMMYFUNCTION("IF(ISBETWEEN(B15912,60,69), ""Old"", IF(ISBETWEEN(B15912, 20, 29), ""Young"", ""Other""))"),"Young")</f>
        <v>Young</v>
      </c>
    </row>
    <row r="15913">
      <c r="A15913" s="40">
        <v>34175.0</v>
      </c>
      <c r="B15913" s="39">
        <f t="shared" si="1"/>
        <v>28</v>
      </c>
      <c r="C15913" s="39" t="str">
        <f>IFERROR(__xludf.DUMMYFUNCTION("IF(ISBETWEEN(B15913,60,69), ""Old"", IF(ISBETWEEN(B15913, 20, 29), ""Young"", ""Other""))"),"Young")</f>
        <v>Young</v>
      </c>
    </row>
    <row r="15914">
      <c r="A15914" s="40">
        <v>34176.0</v>
      </c>
      <c r="B15914" s="39">
        <f t="shared" si="1"/>
        <v>28</v>
      </c>
      <c r="C15914" s="39" t="str">
        <f>IFERROR(__xludf.DUMMYFUNCTION("IF(ISBETWEEN(B15914,60,69), ""Old"", IF(ISBETWEEN(B15914, 20, 29), ""Young"", ""Other""))"),"Young")</f>
        <v>Young</v>
      </c>
    </row>
    <row r="15915">
      <c r="A15915" s="40">
        <v>34177.0</v>
      </c>
      <c r="B15915" s="39">
        <f t="shared" si="1"/>
        <v>28</v>
      </c>
      <c r="C15915" s="39" t="str">
        <f>IFERROR(__xludf.DUMMYFUNCTION("IF(ISBETWEEN(B15915,60,69), ""Old"", IF(ISBETWEEN(B15915, 20, 29), ""Young"", ""Other""))"),"Young")</f>
        <v>Young</v>
      </c>
    </row>
    <row r="15916">
      <c r="A15916" s="40">
        <v>34178.0</v>
      </c>
      <c r="B15916" s="39">
        <f t="shared" si="1"/>
        <v>28</v>
      </c>
      <c r="C15916" s="39" t="str">
        <f>IFERROR(__xludf.DUMMYFUNCTION("IF(ISBETWEEN(B15916,60,69), ""Old"", IF(ISBETWEEN(B15916, 20, 29), ""Young"", ""Other""))"),"Young")</f>
        <v>Young</v>
      </c>
    </row>
    <row r="15917">
      <c r="A15917" s="40">
        <v>34179.0</v>
      </c>
      <c r="B15917" s="39">
        <f t="shared" si="1"/>
        <v>28</v>
      </c>
      <c r="C15917" s="39" t="str">
        <f>IFERROR(__xludf.DUMMYFUNCTION("IF(ISBETWEEN(B15917,60,69), ""Old"", IF(ISBETWEEN(B15917, 20, 29), ""Young"", ""Other""))"),"Young")</f>
        <v>Young</v>
      </c>
    </row>
    <row r="15918">
      <c r="A15918" s="40">
        <v>34180.0</v>
      </c>
      <c r="B15918" s="39">
        <f t="shared" si="1"/>
        <v>28</v>
      </c>
      <c r="C15918" s="39" t="str">
        <f>IFERROR(__xludf.DUMMYFUNCTION("IF(ISBETWEEN(B15918,60,69), ""Old"", IF(ISBETWEEN(B15918, 20, 29), ""Young"", ""Other""))"),"Young")</f>
        <v>Young</v>
      </c>
    </row>
    <row r="15919">
      <c r="A15919" s="40">
        <v>34181.0</v>
      </c>
      <c r="B15919" s="39">
        <f t="shared" si="1"/>
        <v>28</v>
      </c>
      <c r="C15919" s="39" t="str">
        <f>IFERROR(__xludf.DUMMYFUNCTION("IF(ISBETWEEN(B15919,60,69), ""Old"", IF(ISBETWEEN(B15919, 20, 29), ""Young"", ""Other""))"),"Young")</f>
        <v>Young</v>
      </c>
    </row>
    <row r="15920">
      <c r="A15920" s="40">
        <v>34182.0</v>
      </c>
      <c r="B15920" s="39">
        <f t="shared" si="1"/>
        <v>28</v>
      </c>
      <c r="C15920" s="39" t="str">
        <f>IFERROR(__xludf.DUMMYFUNCTION("IF(ISBETWEEN(B15920,60,69), ""Old"", IF(ISBETWEEN(B15920, 20, 29), ""Young"", ""Other""))"),"Young")</f>
        <v>Young</v>
      </c>
    </row>
    <row r="15921">
      <c r="A15921" s="40">
        <v>34183.0</v>
      </c>
      <c r="B15921" s="39">
        <f t="shared" si="1"/>
        <v>28</v>
      </c>
      <c r="C15921" s="39" t="str">
        <f>IFERROR(__xludf.DUMMYFUNCTION("IF(ISBETWEEN(B15921,60,69), ""Old"", IF(ISBETWEEN(B15921, 20, 29), ""Young"", ""Other""))"),"Young")</f>
        <v>Young</v>
      </c>
    </row>
    <row r="15922">
      <c r="A15922" s="40">
        <v>34184.0</v>
      </c>
      <c r="B15922" s="39">
        <f t="shared" si="1"/>
        <v>28</v>
      </c>
      <c r="C15922" s="39" t="str">
        <f>IFERROR(__xludf.DUMMYFUNCTION("IF(ISBETWEEN(B15922,60,69), ""Old"", IF(ISBETWEEN(B15922, 20, 29), ""Young"", ""Other""))"),"Young")</f>
        <v>Young</v>
      </c>
    </row>
    <row r="15923">
      <c r="A15923" s="40">
        <v>34185.0</v>
      </c>
      <c r="B15923" s="39">
        <f t="shared" si="1"/>
        <v>28</v>
      </c>
      <c r="C15923" s="39" t="str">
        <f>IFERROR(__xludf.DUMMYFUNCTION("IF(ISBETWEEN(B15923,60,69), ""Old"", IF(ISBETWEEN(B15923, 20, 29), ""Young"", ""Other""))"),"Young")</f>
        <v>Young</v>
      </c>
    </row>
    <row r="15924">
      <c r="A15924" s="40">
        <v>34186.0</v>
      </c>
      <c r="B15924" s="39">
        <f t="shared" si="1"/>
        <v>28</v>
      </c>
      <c r="C15924" s="39" t="str">
        <f>IFERROR(__xludf.DUMMYFUNCTION("IF(ISBETWEEN(B15924,60,69), ""Old"", IF(ISBETWEEN(B15924, 20, 29), ""Young"", ""Other""))"),"Young")</f>
        <v>Young</v>
      </c>
    </row>
    <row r="15925">
      <c r="A15925" s="40">
        <v>34187.0</v>
      </c>
      <c r="B15925" s="39">
        <f t="shared" si="1"/>
        <v>28</v>
      </c>
      <c r="C15925" s="39" t="str">
        <f>IFERROR(__xludf.DUMMYFUNCTION("IF(ISBETWEEN(B15925,60,69), ""Old"", IF(ISBETWEEN(B15925, 20, 29), ""Young"", ""Other""))"),"Young")</f>
        <v>Young</v>
      </c>
    </row>
    <row r="15926">
      <c r="A15926" s="40">
        <v>34188.0</v>
      </c>
      <c r="B15926" s="39">
        <f t="shared" si="1"/>
        <v>28</v>
      </c>
      <c r="C15926" s="39" t="str">
        <f>IFERROR(__xludf.DUMMYFUNCTION("IF(ISBETWEEN(B15926,60,69), ""Old"", IF(ISBETWEEN(B15926, 20, 29), ""Young"", ""Other""))"),"Young")</f>
        <v>Young</v>
      </c>
    </row>
    <row r="15927">
      <c r="A15927" s="40">
        <v>34189.0</v>
      </c>
      <c r="B15927" s="39">
        <f t="shared" si="1"/>
        <v>28</v>
      </c>
      <c r="C15927" s="39" t="str">
        <f>IFERROR(__xludf.DUMMYFUNCTION("IF(ISBETWEEN(B15927,60,69), ""Old"", IF(ISBETWEEN(B15927, 20, 29), ""Young"", ""Other""))"),"Young")</f>
        <v>Young</v>
      </c>
    </row>
    <row r="15928">
      <c r="A15928" s="40">
        <v>34190.0</v>
      </c>
      <c r="B15928" s="39">
        <f t="shared" si="1"/>
        <v>28</v>
      </c>
      <c r="C15928" s="39" t="str">
        <f>IFERROR(__xludf.DUMMYFUNCTION("IF(ISBETWEEN(B15928,60,69), ""Old"", IF(ISBETWEEN(B15928, 20, 29), ""Young"", ""Other""))"),"Young")</f>
        <v>Young</v>
      </c>
    </row>
    <row r="15929">
      <c r="A15929" s="40">
        <v>34191.0</v>
      </c>
      <c r="B15929" s="39">
        <f t="shared" si="1"/>
        <v>28</v>
      </c>
      <c r="C15929" s="39" t="str">
        <f>IFERROR(__xludf.DUMMYFUNCTION("IF(ISBETWEEN(B15929,60,69), ""Old"", IF(ISBETWEEN(B15929, 20, 29), ""Young"", ""Other""))"),"Young")</f>
        <v>Young</v>
      </c>
    </row>
    <row r="15930">
      <c r="A15930" s="40">
        <v>34192.0</v>
      </c>
      <c r="B15930" s="39">
        <f t="shared" si="1"/>
        <v>28</v>
      </c>
      <c r="C15930" s="39" t="str">
        <f>IFERROR(__xludf.DUMMYFUNCTION("IF(ISBETWEEN(B15930,60,69), ""Old"", IF(ISBETWEEN(B15930, 20, 29), ""Young"", ""Other""))"),"Young")</f>
        <v>Young</v>
      </c>
    </row>
    <row r="15931">
      <c r="A15931" s="40">
        <v>34193.0</v>
      </c>
      <c r="B15931" s="39">
        <f t="shared" si="1"/>
        <v>28</v>
      </c>
      <c r="C15931" s="39" t="str">
        <f>IFERROR(__xludf.DUMMYFUNCTION("IF(ISBETWEEN(B15931,60,69), ""Old"", IF(ISBETWEEN(B15931, 20, 29), ""Young"", ""Other""))"),"Young")</f>
        <v>Young</v>
      </c>
    </row>
    <row r="15932">
      <c r="A15932" s="40">
        <v>34194.0</v>
      </c>
      <c r="B15932" s="39">
        <f t="shared" si="1"/>
        <v>28</v>
      </c>
      <c r="C15932" s="39" t="str">
        <f>IFERROR(__xludf.DUMMYFUNCTION("IF(ISBETWEEN(B15932,60,69), ""Old"", IF(ISBETWEEN(B15932, 20, 29), ""Young"", ""Other""))"),"Young")</f>
        <v>Young</v>
      </c>
    </row>
    <row r="15933">
      <c r="A15933" s="40">
        <v>34195.0</v>
      </c>
      <c r="B15933" s="39">
        <f t="shared" si="1"/>
        <v>28</v>
      </c>
      <c r="C15933" s="39" t="str">
        <f>IFERROR(__xludf.DUMMYFUNCTION("IF(ISBETWEEN(B15933,60,69), ""Old"", IF(ISBETWEEN(B15933, 20, 29), ""Young"", ""Other""))"),"Young")</f>
        <v>Young</v>
      </c>
    </row>
    <row r="15934">
      <c r="A15934" s="40">
        <v>34196.0</v>
      </c>
      <c r="B15934" s="39">
        <f t="shared" si="1"/>
        <v>28</v>
      </c>
      <c r="C15934" s="39" t="str">
        <f>IFERROR(__xludf.DUMMYFUNCTION("IF(ISBETWEEN(B15934,60,69), ""Old"", IF(ISBETWEEN(B15934, 20, 29), ""Young"", ""Other""))"),"Young")</f>
        <v>Young</v>
      </c>
    </row>
    <row r="15935">
      <c r="A15935" s="40">
        <v>34197.0</v>
      </c>
      <c r="B15935" s="39">
        <f t="shared" si="1"/>
        <v>28</v>
      </c>
      <c r="C15935" s="39" t="str">
        <f>IFERROR(__xludf.DUMMYFUNCTION("IF(ISBETWEEN(B15935,60,69), ""Old"", IF(ISBETWEEN(B15935, 20, 29), ""Young"", ""Other""))"),"Young")</f>
        <v>Young</v>
      </c>
    </row>
    <row r="15936">
      <c r="A15936" s="40">
        <v>34198.0</v>
      </c>
      <c r="B15936" s="39">
        <f t="shared" si="1"/>
        <v>28</v>
      </c>
      <c r="C15936" s="39" t="str">
        <f>IFERROR(__xludf.DUMMYFUNCTION("IF(ISBETWEEN(B15936,60,69), ""Old"", IF(ISBETWEEN(B15936, 20, 29), ""Young"", ""Other""))"),"Young")</f>
        <v>Young</v>
      </c>
    </row>
    <row r="15937">
      <c r="A15937" s="40">
        <v>34199.0</v>
      </c>
      <c r="B15937" s="39">
        <f t="shared" si="1"/>
        <v>28</v>
      </c>
      <c r="C15937" s="39" t="str">
        <f>IFERROR(__xludf.DUMMYFUNCTION("IF(ISBETWEEN(B15937,60,69), ""Old"", IF(ISBETWEEN(B15937, 20, 29), ""Young"", ""Other""))"),"Young")</f>
        <v>Young</v>
      </c>
    </row>
    <row r="15938">
      <c r="A15938" s="40">
        <v>34200.0</v>
      </c>
      <c r="B15938" s="39">
        <f t="shared" si="1"/>
        <v>28</v>
      </c>
      <c r="C15938" s="39" t="str">
        <f>IFERROR(__xludf.DUMMYFUNCTION("IF(ISBETWEEN(B15938,60,69), ""Old"", IF(ISBETWEEN(B15938, 20, 29), ""Young"", ""Other""))"),"Young")</f>
        <v>Young</v>
      </c>
    </row>
    <row r="15939">
      <c r="A15939" s="40">
        <v>34201.0</v>
      </c>
      <c r="B15939" s="39">
        <f t="shared" si="1"/>
        <v>28</v>
      </c>
      <c r="C15939" s="39" t="str">
        <f>IFERROR(__xludf.DUMMYFUNCTION("IF(ISBETWEEN(B15939,60,69), ""Old"", IF(ISBETWEEN(B15939, 20, 29), ""Young"", ""Other""))"),"Young")</f>
        <v>Young</v>
      </c>
    </row>
    <row r="15940">
      <c r="A15940" s="40">
        <v>34202.0</v>
      </c>
      <c r="B15940" s="39">
        <f t="shared" si="1"/>
        <v>28</v>
      </c>
      <c r="C15940" s="39" t="str">
        <f>IFERROR(__xludf.DUMMYFUNCTION("IF(ISBETWEEN(B15940,60,69), ""Old"", IF(ISBETWEEN(B15940, 20, 29), ""Young"", ""Other""))"),"Young")</f>
        <v>Young</v>
      </c>
    </row>
    <row r="15941">
      <c r="A15941" s="40">
        <v>34203.0</v>
      </c>
      <c r="B15941" s="39">
        <f t="shared" si="1"/>
        <v>28</v>
      </c>
      <c r="C15941" s="39" t="str">
        <f>IFERROR(__xludf.DUMMYFUNCTION("IF(ISBETWEEN(B15941,60,69), ""Old"", IF(ISBETWEEN(B15941, 20, 29), ""Young"", ""Other""))"),"Young")</f>
        <v>Young</v>
      </c>
    </row>
    <row r="15942">
      <c r="A15942" s="40">
        <v>34204.0</v>
      </c>
      <c r="B15942" s="39">
        <f t="shared" si="1"/>
        <v>28</v>
      </c>
      <c r="C15942" s="39" t="str">
        <f>IFERROR(__xludf.DUMMYFUNCTION("IF(ISBETWEEN(B15942,60,69), ""Old"", IF(ISBETWEEN(B15942, 20, 29), ""Young"", ""Other""))"),"Young")</f>
        <v>Young</v>
      </c>
    </row>
    <row r="15943">
      <c r="A15943" s="40">
        <v>34205.0</v>
      </c>
      <c r="B15943" s="39">
        <f t="shared" si="1"/>
        <v>28</v>
      </c>
      <c r="C15943" s="39" t="str">
        <f>IFERROR(__xludf.DUMMYFUNCTION("IF(ISBETWEEN(B15943,60,69), ""Old"", IF(ISBETWEEN(B15943, 20, 29), ""Young"", ""Other""))"),"Young")</f>
        <v>Young</v>
      </c>
    </row>
    <row r="15944">
      <c r="A15944" s="40">
        <v>34206.0</v>
      </c>
      <c r="B15944" s="39">
        <f t="shared" si="1"/>
        <v>28</v>
      </c>
      <c r="C15944" s="39" t="str">
        <f>IFERROR(__xludf.DUMMYFUNCTION("IF(ISBETWEEN(B15944,60,69), ""Old"", IF(ISBETWEEN(B15944, 20, 29), ""Young"", ""Other""))"),"Young")</f>
        <v>Young</v>
      </c>
    </row>
    <row r="15945">
      <c r="A15945" s="40">
        <v>34207.0</v>
      </c>
      <c r="B15945" s="39">
        <f t="shared" si="1"/>
        <v>28</v>
      </c>
      <c r="C15945" s="39" t="str">
        <f>IFERROR(__xludf.DUMMYFUNCTION("IF(ISBETWEEN(B15945,60,69), ""Old"", IF(ISBETWEEN(B15945, 20, 29), ""Young"", ""Other""))"),"Young")</f>
        <v>Young</v>
      </c>
    </row>
    <row r="15946">
      <c r="A15946" s="40">
        <v>34208.0</v>
      </c>
      <c r="B15946" s="39">
        <f t="shared" si="1"/>
        <v>28</v>
      </c>
      <c r="C15946" s="39" t="str">
        <f>IFERROR(__xludf.DUMMYFUNCTION("IF(ISBETWEEN(B15946,60,69), ""Old"", IF(ISBETWEEN(B15946, 20, 29), ""Young"", ""Other""))"),"Young")</f>
        <v>Young</v>
      </c>
    </row>
    <row r="15947">
      <c r="A15947" s="40">
        <v>34209.0</v>
      </c>
      <c r="B15947" s="39">
        <f t="shared" si="1"/>
        <v>28</v>
      </c>
      <c r="C15947" s="39" t="str">
        <f>IFERROR(__xludf.DUMMYFUNCTION("IF(ISBETWEEN(B15947,60,69), ""Old"", IF(ISBETWEEN(B15947, 20, 29), ""Young"", ""Other""))"),"Young")</f>
        <v>Young</v>
      </c>
    </row>
    <row r="15948">
      <c r="A15948" s="40">
        <v>34210.0</v>
      </c>
      <c r="B15948" s="39">
        <f t="shared" si="1"/>
        <v>28</v>
      </c>
      <c r="C15948" s="39" t="str">
        <f>IFERROR(__xludf.DUMMYFUNCTION("IF(ISBETWEEN(B15948,60,69), ""Old"", IF(ISBETWEEN(B15948, 20, 29), ""Young"", ""Other""))"),"Young")</f>
        <v>Young</v>
      </c>
    </row>
    <row r="15949">
      <c r="A15949" s="40">
        <v>34211.0</v>
      </c>
      <c r="B15949" s="39">
        <f t="shared" si="1"/>
        <v>28</v>
      </c>
      <c r="C15949" s="39" t="str">
        <f>IFERROR(__xludf.DUMMYFUNCTION("IF(ISBETWEEN(B15949,60,69), ""Old"", IF(ISBETWEEN(B15949, 20, 29), ""Young"", ""Other""))"),"Young")</f>
        <v>Young</v>
      </c>
    </row>
    <row r="15950">
      <c r="A15950" s="40">
        <v>34212.0</v>
      </c>
      <c r="B15950" s="39">
        <f t="shared" si="1"/>
        <v>28</v>
      </c>
      <c r="C15950" s="39" t="str">
        <f>IFERROR(__xludf.DUMMYFUNCTION("IF(ISBETWEEN(B15950,60,69), ""Old"", IF(ISBETWEEN(B15950, 20, 29), ""Young"", ""Other""))"),"Young")</f>
        <v>Young</v>
      </c>
    </row>
    <row r="15951">
      <c r="A15951" s="40">
        <v>34213.0</v>
      </c>
      <c r="B15951" s="39">
        <f t="shared" si="1"/>
        <v>28</v>
      </c>
      <c r="C15951" s="39" t="str">
        <f>IFERROR(__xludf.DUMMYFUNCTION("IF(ISBETWEEN(B15951,60,69), ""Old"", IF(ISBETWEEN(B15951, 20, 29), ""Young"", ""Other""))"),"Young")</f>
        <v>Young</v>
      </c>
    </row>
    <row r="15952">
      <c r="A15952" s="40">
        <v>34214.0</v>
      </c>
      <c r="B15952" s="39">
        <f t="shared" si="1"/>
        <v>28</v>
      </c>
      <c r="C15952" s="39" t="str">
        <f>IFERROR(__xludf.DUMMYFUNCTION("IF(ISBETWEEN(B15952,60,69), ""Old"", IF(ISBETWEEN(B15952, 20, 29), ""Young"", ""Other""))"),"Young")</f>
        <v>Young</v>
      </c>
    </row>
    <row r="15953">
      <c r="A15953" s="40">
        <v>34215.0</v>
      </c>
      <c r="B15953" s="39">
        <f t="shared" si="1"/>
        <v>28</v>
      </c>
      <c r="C15953" s="39" t="str">
        <f>IFERROR(__xludf.DUMMYFUNCTION("IF(ISBETWEEN(B15953,60,69), ""Old"", IF(ISBETWEEN(B15953, 20, 29), ""Young"", ""Other""))"),"Young")</f>
        <v>Young</v>
      </c>
    </row>
    <row r="15954">
      <c r="A15954" s="40">
        <v>34216.0</v>
      </c>
      <c r="B15954" s="39">
        <f t="shared" si="1"/>
        <v>28</v>
      </c>
      <c r="C15954" s="39" t="str">
        <f>IFERROR(__xludf.DUMMYFUNCTION("IF(ISBETWEEN(B15954,60,69), ""Old"", IF(ISBETWEEN(B15954, 20, 29), ""Young"", ""Other""))"),"Young")</f>
        <v>Young</v>
      </c>
    </row>
    <row r="15955">
      <c r="A15955" s="40">
        <v>34217.0</v>
      </c>
      <c r="B15955" s="39">
        <f t="shared" si="1"/>
        <v>28</v>
      </c>
      <c r="C15955" s="39" t="str">
        <f>IFERROR(__xludf.DUMMYFUNCTION("IF(ISBETWEEN(B15955,60,69), ""Old"", IF(ISBETWEEN(B15955, 20, 29), ""Young"", ""Other""))"),"Young")</f>
        <v>Young</v>
      </c>
    </row>
    <row r="15956">
      <c r="A15956" s="40">
        <v>34218.0</v>
      </c>
      <c r="B15956" s="39">
        <f t="shared" si="1"/>
        <v>28</v>
      </c>
      <c r="C15956" s="39" t="str">
        <f>IFERROR(__xludf.DUMMYFUNCTION("IF(ISBETWEEN(B15956,60,69), ""Old"", IF(ISBETWEEN(B15956, 20, 29), ""Young"", ""Other""))"),"Young")</f>
        <v>Young</v>
      </c>
    </row>
    <row r="15957">
      <c r="A15957" s="40">
        <v>34219.0</v>
      </c>
      <c r="B15957" s="39">
        <f t="shared" si="1"/>
        <v>28</v>
      </c>
      <c r="C15957" s="39" t="str">
        <f>IFERROR(__xludf.DUMMYFUNCTION("IF(ISBETWEEN(B15957,60,69), ""Old"", IF(ISBETWEEN(B15957, 20, 29), ""Young"", ""Other""))"),"Young")</f>
        <v>Young</v>
      </c>
    </row>
    <row r="15958">
      <c r="A15958" s="40">
        <v>34220.0</v>
      </c>
      <c r="B15958" s="39">
        <f t="shared" si="1"/>
        <v>28</v>
      </c>
      <c r="C15958" s="39" t="str">
        <f>IFERROR(__xludf.DUMMYFUNCTION("IF(ISBETWEEN(B15958,60,69), ""Old"", IF(ISBETWEEN(B15958, 20, 29), ""Young"", ""Other""))"),"Young")</f>
        <v>Young</v>
      </c>
    </row>
    <row r="15959">
      <c r="A15959" s="40">
        <v>34221.0</v>
      </c>
      <c r="B15959" s="39">
        <f t="shared" si="1"/>
        <v>28</v>
      </c>
      <c r="C15959" s="39" t="str">
        <f>IFERROR(__xludf.DUMMYFUNCTION("IF(ISBETWEEN(B15959,60,69), ""Old"", IF(ISBETWEEN(B15959, 20, 29), ""Young"", ""Other""))"),"Young")</f>
        <v>Young</v>
      </c>
    </row>
    <row r="15960">
      <c r="A15960" s="40">
        <v>34222.0</v>
      </c>
      <c r="B15960" s="39">
        <f t="shared" si="1"/>
        <v>28</v>
      </c>
      <c r="C15960" s="39" t="str">
        <f>IFERROR(__xludf.DUMMYFUNCTION("IF(ISBETWEEN(B15960,60,69), ""Old"", IF(ISBETWEEN(B15960, 20, 29), ""Young"", ""Other""))"),"Young")</f>
        <v>Young</v>
      </c>
    </row>
    <row r="15961">
      <c r="A15961" s="40">
        <v>34223.0</v>
      </c>
      <c r="B15961" s="39">
        <f t="shared" si="1"/>
        <v>28</v>
      </c>
      <c r="C15961" s="39" t="str">
        <f>IFERROR(__xludf.DUMMYFUNCTION("IF(ISBETWEEN(B15961,60,69), ""Old"", IF(ISBETWEEN(B15961, 20, 29), ""Young"", ""Other""))"),"Young")</f>
        <v>Young</v>
      </c>
    </row>
    <row r="15962">
      <c r="A15962" s="40">
        <v>34224.0</v>
      </c>
      <c r="B15962" s="39">
        <f t="shared" si="1"/>
        <v>28</v>
      </c>
      <c r="C15962" s="39" t="str">
        <f>IFERROR(__xludf.DUMMYFUNCTION("IF(ISBETWEEN(B15962,60,69), ""Old"", IF(ISBETWEEN(B15962, 20, 29), ""Young"", ""Other""))"),"Young")</f>
        <v>Young</v>
      </c>
    </row>
    <row r="15963">
      <c r="A15963" s="40">
        <v>34225.0</v>
      </c>
      <c r="B15963" s="39">
        <f t="shared" si="1"/>
        <v>28</v>
      </c>
      <c r="C15963" s="39" t="str">
        <f>IFERROR(__xludf.DUMMYFUNCTION("IF(ISBETWEEN(B15963,60,69), ""Old"", IF(ISBETWEEN(B15963, 20, 29), ""Young"", ""Other""))"),"Young")</f>
        <v>Young</v>
      </c>
    </row>
    <row r="15964">
      <c r="A15964" s="40">
        <v>34226.0</v>
      </c>
      <c r="B15964" s="39">
        <f t="shared" si="1"/>
        <v>28</v>
      </c>
      <c r="C15964" s="39" t="str">
        <f>IFERROR(__xludf.DUMMYFUNCTION("IF(ISBETWEEN(B15964,60,69), ""Old"", IF(ISBETWEEN(B15964, 20, 29), ""Young"", ""Other""))"),"Young")</f>
        <v>Young</v>
      </c>
    </row>
    <row r="15965">
      <c r="A15965" s="40">
        <v>34227.0</v>
      </c>
      <c r="B15965" s="39">
        <f t="shared" si="1"/>
        <v>28</v>
      </c>
      <c r="C15965" s="39" t="str">
        <f>IFERROR(__xludf.DUMMYFUNCTION("IF(ISBETWEEN(B15965,60,69), ""Old"", IF(ISBETWEEN(B15965, 20, 29), ""Young"", ""Other""))"),"Young")</f>
        <v>Young</v>
      </c>
    </row>
    <row r="15966">
      <c r="A15966" s="40">
        <v>34228.0</v>
      </c>
      <c r="B15966" s="39">
        <f t="shared" si="1"/>
        <v>28</v>
      </c>
      <c r="C15966" s="39" t="str">
        <f>IFERROR(__xludf.DUMMYFUNCTION("IF(ISBETWEEN(B15966,60,69), ""Old"", IF(ISBETWEEN(B15966, 20, 29), ""Young"", ""Other""))"),"Young")</f>
        <v>Young</v>
      </c>
    </row>
    <row r="15967">
      <c r="A15967" s="40">
        <v>34229.0</v>
      </c>
      <c r="B15967" s="39">
        <f t="shared" si="1"/>
        <v>28</v>
      </c>
      <c r="C15967" s="39" t="str">
        <f>IFERROR(__xludf.DUMMYFUNCTION("IF(ISBETWEEN(B15967,60,69), ""Old"", IF(ISBETWEEN(B15967, 20, 29), ""Young"", ""Other""))"),"Young")</f>
        <v>Young</v>
      </c>
    </row>
    <row r="15968">
      <c r="A15968" s="40">
        <v>34230.0</v>
      </c>
      <c r="B15968" s="39">
        <f t="shared" si="1"/>
        <v>28</v>
      </c>
      <c r="C15968" s="39" t="str">
        <f>IFERROR(__xludf.DUMMYFUNCTION("IF(ISBETWEEN(B15968,60,69), ""Old"", IF(ISBETWEEN(B15968, 20, 29), ""Young"", ""Other""))"),"Young")</f>
        <v>Young</v>
      </c>
    </row>
    <row r="15969">
      <c r="A15969" s="40">
        <v>34231.0</v>
      </c>
      <c r="B15969" s="39">
        <f t="shared" si="1"/>
        <v>28</v>
      </c>
      <c r="C15969" s="39" t="str">
        <f>IFERROR(__xludf.DUMMYFUNCTION("IF(ISBETWEEN(B15969,60,69), ""Old"", IF(ISBETWEEN(B15969, 20, 29), ""Young"", ""Other""))"),"Young")</f>
        <v>Young</v>
      </c>
    </row>
    <row r="15970">
      <c r="A15970" s="40">
        <v>34232.0</v>
      </c>
      <c r="B15970" s="39">
        <f t="shared" si="1"/>
        <v>28</v>
      </c>
      <c r="C15970" s="39" t="str">
        <f>IFERROR(__xludf.DUMMYFUNCTION("IF(ISBETWEEN(B15970,60,69), ""Old"", IF(ISBETWEEN(B15970, 20, 29), ""Young"", ""Other""))"),"Young")</f>
        <v>Young</v>
      </c>
    </row>
    <row r="15971">
      <c r="A15971" s="40">
        <v>34233.0</v>
      </c>
      <c r="B15971" s="39">
        <f t="shared" si="1"/>
        <v>28</v>
      </c>
      <c r="C15971" s="39" t="str">
        <f>IFERROR(__xludf.DUMMYFUNCTION("IF(ISBETWEEN(B15971,60,69), ""Old"", IF(ISBETWEEN(B15971, 20, 29), ""Young"", ""Other""))"),"Young")</f>
        <v>Young</v>
      </c>
    </row>
    <row r="15972">
      <c r="A15972" s="40">
        <v>34234.0</v>
      </c>
      <c r="B15972" s="39">
        <f t="shared" si="1"/>
        <v>28</v>
      </c>
      <c r="C15972" s="39" t="str">
        <f>IFERROR(__xludf.DUMMYFUNCTION("IF(ISBETWEEN(B15972,60,69), ""Old"", IF(ISBETWEEN(B15972, 20, 29), ""Young"", ""Other""))"),"Young")</f>
        <v>Young</v>
      </c>
    </row>
    <row r="15973">
      <c r="A15973" s="40">
        <v>34235.0</v>
      </c>
      <c r="B15973" s="39">
        <f t="shared" si="1"/>
        <v>28</v>
      </c>
      <c r="C15973" s="39" t="str">
        <f>IFERROR(__xludf.DUMMYFUNCTION("IF(ISBETWEEN(B15973,60,69), ""Old"", IF(ISBETWEEN(B15973, 20, 29), ""Young"", ""Other""))"),"Young")</f>
        <v>Young</v>
      </c>
    </row>
    <row r="15974">
      <c r="A15974" s="40">
        <v>34236.0</v>
      </c>
      <c r="B15974" s="39">
        <f t="shared" si="1"/>
        <v>28</v>
      </c>
      <c r="C15974" s="39" t="str">
        <f>IFERROR(__xludf.DUMMYFUNCTION("IF(ISBETWEEN(B15974,60,69), ""Old"", IF(ISBETWEEN(B15974, 20, 29), ""Young"", ""Other""))"),"Young")</f>
        <v>Young</v>
      </c>
    </row>
    <row r="15975">
      <c r="A15975" s="40">
        <v>34237.0</v>
      </c>
      <c r="B15975" s="39">
        <f t="shared" si="1"/>
        <v>28</v>
      </c>
      <c r="C15975" s="39" t="str">
        <f>IFERROR(__xludf.DUMMYFUNCTION("IF(ISBETWEEN(B15975,60,69), ""Old"", IF(ISBETWEEN(B15975, 20, 29), ""Young"", ""Other""))"),"Young")</f>
        <v>Young</v>
      </c>
    </row>
    <row r="15976">
      <c r="A15976" s="40">
        <v>34238.0</v>
      </c>
      <c r="B15976" s="39">
        <f t="shared" si="1"/>
        <v>28</v>
      </c>
      <c r="C15976" s="39" t="str">
        <f>IFERROR(__xludf.DUMMYFUNCTION("IF(ISBETWEEN(B15976,60,69), ""Old"", IF(ISBETWEEN(B15976, 20, 29), ""Young"", ""Other""))"),"Young")</f>
        <v>Young</v>
      </c>
    </row>
    <row r="15977">
      <c r="A15977" s="40">
        <v>34239.0</v>
      </c>
      <c r="B15977" s="39">
        <f t="shared" si="1"/>
        <v>28</v>
      </c>
      <c r="C15977" s="39" t="str">
        <f>IFERROR(__xludf.DUMMYFUNCTION("IF(ISBETWEEN(B15977,60,69), ""Old"", IF(ISBETWEEN(B15977, 20, 29), ""Young"", ""Other""))"),"Young")</f>
        <v>Young</v>
      </c>
    </row>
    <row r="15978">
      <c r="A15978" s="40">
        <v>34240.0</v>
      </c>
      <c r="B15978" s="39">
        <f t="shared" si="1"/>
        <v>28</v>
      </c>
      <c r="C15978" s="39" t="str">
        <f>IFERROR(__xludf.DUMMYFUNCTION("IF(ISBETWEEN(B15978,60,69), ""Old"", IF(ISBETWEEN(B15978, 20, 29), ""Young"", ""Other""))"),"Young")</f>
        <v>Young</v>
      </c>
    </row>
    <row r="15979">
      <c r="A15979" s="40">
        <v>34241.0</v>
      </c>
      <c r="B15979" s="39">
        <f t="shared" si="1"/>
        <v>28</v>
      </c>
      <c r="C15979" s="39" t="str">
        <f>IFERROR(__xludf.DUMMYFUNCTION("IF(ISBETWEEN(B15979,60,69), ""Old"", IF(ISBETWEEN(B15979, 20, 29), ""Young"", ""Other""))"),"Young")</f>
        <v>Young</v>
      </c>
    </row>
    <row r="15980">
      <c r="A15980" s="40">
        <v>34242.0</v>
      </c>
      <c r="B15980" s="39">
        <f t="shared" si="1"/>
        <v>28</v>
      </c>
      <c r="C15980" s="39" t="str">
        <f>IFERROR(__xludf.DUMMYFUNCTION("IF(ISBETWEEN(B15980,60,69), ""Old"", IF(ISBETWEEN(B15980, 20, 29), ""Young"", ""Other""))"),"Young")</f>
        <v>Young</v>
      </c>
    </row>
    <row r="15981">
      <c r="A15981" s="40">
        <v>34243.0</v>
      </c>
      <c r="B15981" s="39">
        <f t="shared" si="1"/>
        <v>28</v>
      </c>
      <c r="C15981" s="39" t="str">
        <f>IFERROR(__xludf.DUMMYFUNCTION("IF(ISBETWEEN(B15981,60,69), ""Old"", IF(ISBETWEEN(B15981, 20, 29), ""Young"", ""Other""))"),"Young")</f>
        <v>Young</v>
      </c>
    </row>
    <row r="15982">
      <c r="A15982" s="40">
        <v>34244.0</v>
      </c>
      <c r="B15982" s="39">
        <f t="shared" si="1"/>
        <v>28</v>
      </c>
      <c r="C15982" s="39" t="str">
        <f>IFERROR(__xludf.DUMMYFUNCTION("IF(ISBETWEEN(B15982,60,69), ""Old"", IF(ISBETWEEN(B15982, 20, 29), ""Young"", ""Other""))"),"Young")</f>
        <v>Young</v>
      </c>
    </row>
    <row r="15983">
      <c r="A15983" s="40">
        <v>34245.0</v>
      </c>
      <c r="B15983" s="39">
        <f t="shared" si="1"/>
        <v>28</v>
      </c>
      <c r="C15983" s="39" t="str">
        <f>IFERROR(__xludf.DUMMYFUNCTION("IF(ISBETWEEN(B15983,60,69), ""Old"", IF(ISBETWEEN(B15983, 20, 29), ""Young"", ""Other""))"),"Young")</f>
        <v>Young</v>
      </c>
    </row>
    <row r="15984">
      <c r="A15984" s="40">
        <v>34246.0</v>
      </c>
      <c r="B15984" s="39">
        <f t="shared" si="1"/>
        <v>28</v>
      </c>
      <c r="C15984" s="39" t="str">
        <f>IFERROR(__xludf.DUMMYFUNCTION("IF(ISBETWEEN(B15984,60,69), ""Old"", IF(ISBETWEEN(B15984, 20, 29), ""Young"", ""Other""))"),"Young")</f>
        <v>Young</v>
      </c>
    </row>
    <row r="15985">
      <c r="A15985" s="40">
        <v>34247.0</v>
      </c>
      <c r="B15985" s="39">
        <f t="shared" si="1"/>
        <v>28</v>
      </c>
      <c r="C15985" s="39" t="str">
        <f>IFERROR(__xludf.DUMMYFUNCTION("IF(ISBETWEEN(B15985,60,69), ""Old"", IF(ISBETWEEN(B15985, 20, 29), ""Young"", ""Other""))"),"Young")</f>
        <v>Young</v>
      </c>
    </row>
    <row r="15986">
      <c r="A15986" s="40">
        <v>34248.0</v>
      </c>
      <c r="B15986" s="39">
        <f t="shared" si="1"/>
        <v>28</v>
      </c>
      <c r="C15986" s="39" t="str">
        <f>IFERROR(__xludf.DUMMYFUNCTION("IF(ISBETWEEN(B15986,60,69), ""Old"", IF(ISBETWEEN(B15986, 20, 29), ""Young"", ""Other""))"),"Young")</f>
        <v>Young</v>
      </c>
    </row>
    <row r="15987">
      <c r="A15987" s="40">
        <v>34249.0</v>
      </c>
      <c r="B15987" s="39">
        <f t="shared" si="1"/>
        <v>28</v>
      </c>
      <c r="C15987" s="39" t="str">
        <f>IFERROR(__xludf.DUMMYFUNCTION("IF(ISBETWEEN(B15987,60,69), ""Old"", IF(ISBETWEEN(B15987, 20, 29), ""Young"", ""Other""))"),"Young")</f>
        <v>Young</v>
      </c>
    </row>
    <row r="15988">
      <c r="A15988" s="40">
        <v>34250.0</v>
      </c>
      <c r="B15988" s="39">
        <f t="shared" si="1"/>
        <v>28</v>
      </c>
      <c r="C15988" s="39" t="str">
        <f>IFERROR(__xludf.DUMMYFUNCTION("IF(ISBETWEEN(B15988,60,69), ""Old"", IF(ISBETWEEN(B15988, 20, 29), ""Young"", ""Other""))"),"Young")</f>
        <v>Young</v>
      </c>
    </row>
    <row r="15989">
      <c r="A15989" s="40">
        <v>34251.0</v>
      </c>
      <c r="B15989" s="39">
        <f t="shared" si="1"/>
        <v>28</v>
      </c>
      <c r="C15989" s="39" t="str">
        <f>IFERROR(__xludf.DUMMYFUNCTION("IF(ISBETWEEN(B15989,60,69), ""Old"", IF(ISBETWEEN(B15989, 20, 29), ""Young"", ""Other""))"),"Young")</f>
        <v>Young</v>
      </c>
    </row>
    <row r="15990">
      <c r="A15990" s="40">
        <v>34252.0</v>
      </c>
      <c r="B15990" s="39">
        <f t="shared" si="1"/>
        <v>28</v>
      </c>
      <c r="C15990" s="39" t="str">
        <f>IFERROR(__xludf.DUMMYFUNCTION("IF(ISBETWEEN(B15990,60,69), ""Old"", IF(ISBETWEEN(B15990, 20, 29), ""Young"", ""Other""))"),"Young")</f>
        <v>Young</v>
      </c>
    </row>
    <row r="15991">
      <c r="A15991" s="40">
        <v>34253.0</v>
      </c>
      <c r="B15991" s="39">
        <f t="shared" si="1"/>
        <v>28</v>
      </c>
      <c r="C15991" s="39" t="str">
        <f>IFERROR(__xludf.DUMMYFUNCTION("IF(ISBETWEEN(B15991,60,69), ""Old"", IF(ISBETWEEN(B15991, 20, 29), ""Young"", ""Other""))"),"Young")</f>
        <v>Young</v>
      </c>
    </row>
    <row r="15992">
      <c r="A15992" s="40">
        <v>34254.0</v>
      </c>
      <c r="B15992" s="39">
        <f t="shared" si="1"/>
        <v>28</v>
      </c>
      <c r="C15992" s="39" t="str">
        <f>IFERROR(__xludf.DUMMYFUNCTION("IF(ISBETWEEN(B15992,60,69), ""Old"", IF(ISBETWEEN(B15992, 20, 29), ""Young"", ""Other""))"),"Young")</f>
        <v>Young</v>
      </c>
    </row>
    <row r="15993">
      <c r="A15993" s="40">
        <v>34255.0</v>
      </c>
      <c r="B15993" s="39">
        <f t="shared" si="1"/>
        <v>28</v>
      </c>
      <c r="C15993" s="39" t="str">
        <f>IFERROR(__xludf.DUMMYFUNCTION("IF(ISBETWEEN(B15993,60,69), ""Old"", IF(ISBETWEEN(B15993, 20, 29), ""Young"", ""Other""))"),"Young")</f>
        <v>Young</v>
      </c>
    </row>
    <row r="15994">
      <c r="A15994" s="40">
        <v>34256.0</v>
      </c>
      <c r="B15994" s="39">
        <f t="shared" si="1"/>
        <v>28</v>
      </c>
      <c r="C15994" s="39" t="str">
        <f>IFERROR(__xludf.DUMMYFUNCTION("IF(ISBETWEEN(B15994,60,69), ""Old"", IF(ISBETWEEN(B15994, 20, 29), ""Young"", ""Other""))"),"Young")</f>
        <v>Young</v>
      </c>
    </row>
    <row r="15995">
      <c r="A15995" s="40">
        <v>34257.0</v>
      </c>
      <c r="B15995" s="39">
        <f t="shared" si="1"/>
        <v>28</v>
      </c>
      <c r="C15995" s="39" t="str">
        <f>IFERROR(__xludf.DUMMYFUNCTION("IF(ISBETWEEN(B15995,60,69), ""Old"", IF(ISBETWEEN(B15995, 20, 29), ""Young"", ""Other""))"),"Young")</f>
        <v>Young</v>
      </c>
    </row>
    <row r="15996">
      <c r="A15996" s="40">
        <v>34258.0</v>
      </c>
      <c r="B15996" s="39">
        <f t="shared" si="1"/>
        <v>28</v>
      </c>
      <c r="C15996" s="39" t="str">
        <f>IFERROR(__xludf.DUMMYFUNCTION("IF(ISBETWEEN(B15996,60,69), ""Old"", IF(ISBETWEEN(B15996, 20, 29), ""Young"", ""Other""))"),"Young")</f>
        <v>Young</v>
      </c>
    </row>
    <row r="15997">
      <c r="A15997" s="40">
        <v>34259.0</v>
      </c>
      <c r="B15997" s="39">
        <f t="shared" si="1"/>
        <v>28</v>
      </c>
      <c r="C15997" s="39" t="str">
        <f>IFERROR(__xludf.DUMMYFUNCTION("IF(ISBETWEEN(B15997,60,69), ""Old"", IF(ISBETWEEN(B15997, 20, 29), ""Young"", ""Other""))"),"Young")</f>
        <v>Young</v>
      </c>
    </row>
    <row r="15998">
      <c r="A15998" s="40">
        <v>34260.0</v>
      </c>
      <c r="B15998" s="39">
        <f t="shared" si="1"/>
        <v>28</v>
      </c>
      <c r="C15998" s="39" t="str">
        <f>IFERROR(__xludf.DUMMYFUNCTION("IF(ISBETWEEN(B15998,60,69), ""Old"", IF(ISBETWEEN(B15998, 20, 29), ""Young"", ""Other""))"),"Young")</f>
        <v>Young</v>
      </c>
    </row>
    <row r="15999">
      <c r="A15999" s="40">
        <v>34261.0</v>
      </c>
      <c r="B15999" s="39">
        <f t="shared" si="1"/>
        <v>28</v>
      </c>
      <c r="C15999" s="39" t="str">
        <f>IFERROR(__xludf.DUMMYFUNCTION("IF(ISBETWEEN(B15999,60,69), ""Old"", IF(ISBETWEEN(B15999, 20, 29), ""Young"", ""Other""))"),"Young")</f>
        <v>Young</v>
      </c>
    </row>
    <row r="16000">
      <c r="A16000" s="40">
        <v>34262.0</v>
      </c>
      <c r="B16000" s="39">
        <f t="shared" si="1"/>
        <v>28</v>
      </c>
      <c r="C16000" s="39" t="str">
        <f>IFERROR(__xludf.DUMMYFUNCTION("IF(ISBETWEEN(B16000,60,69), ""Old"", IF(ISBETWEEN(B16000, 20, 29), ""Young"", ""Other""))"),"Young")</f>
        <v>Young</v>
      </c>
    </row>
    <row r="16001">
      <c r="A16001" s="40">
        <v>34263.0</v>
      </c>
      <c r="B16001" s="39">
        <f t="shared" si="1"/>
        <v>28</v>
      </c>
      <c r="C16001" s="39" t="str">
        <f>IFERROR(__xludf.DUMMYFUNCTION("IF(ISBETWEEN(B16001,60,69), ""Old"", IF(ISBETWEEN(B16001, 20, 29), ""Young"", ""Other""))"),"Young")</f>
        <v>Young</v>
      </c>
    </row>
    <row r="16002">
      <c r="A16002" s="40">
        <v>34264.0</v>
      </c>
      <c r="B16002" s="39">
        <f t="shared" si="1"/>
        <v>28</v>
      </c>
      <c r="C16002" s="39" t="str">
        <f>IFERROR(__xludf.DUMMYFUNCTION("IF(ISBETWEEN(B16002,60,69), ""Old"", IF(ISBETWEEN(B16002, 20, 29), ""Young"", ""Other""))"),"Young")</f>
        <v>Young</v>
      </c>
    </row>
    <row r="16003">
      <c r="A16003" s="40">
        <v>34265.0</v>
      </c>
      <c r="B16003" s="39">
        <f t="shared" si="1"/>
        <v>28</v>
      </c>
      <c r="C16003" s="39" t="str">
        <f>IFERROR(__xludf.DUMMYFUNCTION("IF(ISBETWEEN(B16003,60,69), ""Old"", IF(ISBETWEEN(B16003, 20, 29), ""Young"", ""Other""))"),"Young")</f>
        <v>Young</v>
      </c>
    </row>
    <row r="16004">
      <c r="A16004" s="40">
        <v>34266.0</v>
      </c>
      <c r="B16004" s="39">
        <f t="shared" si="1"/>
        <v>28</v>
      </c>
      <c r="C16004" s="39" t="str">
        <f>IFERROR(__xludf.DUMMYFUNCTION("IF(ISBETWEEN(B16004,60,69), ""Old"", IF(ISBETWEEN(B16004, 20, 29), ""Young"", ""Other""))"),"Young")</f>
        <v>Young</v>
      </c>
    </row>
    <row r="16005">
      <c r="A16005" s="40">
        <v>34267.0</v>
      </c>
      <c r="B16005" s="39">
        <f t="shared" si="1"/>
        <v>28</v>
      </c>
      <c r="C16005" s="39" t="str">
        <f>IFERROR(__xludf.DUMMYFUNCTION("IF(ISBETWEEN(B16005,60,69), ""Old"", IF(ISBETWEEN(B16005, 20, 29), ""Young"", ""Other""))"),"Young")</f>
        <v>Young</v>
      </c>
    </row>
    <row r="16006">
      <c r="A16006" s="40">
        <v>34268.0</v>
      </c>
      <c r="B16006" s="39">
        <f t="shared" si="1"/>
        <v>28</v>
      </c>
      <c r="C16006" s="39" t="str">
        <f>IFERROR(__xludf.DUMMYFUNCTION("IF(ISBETWEEN(B16006,60,69), ""Old"", IF(ISBETWEEN(B16006, 20, 29), ""Young"", ""Other""))"),"Young")</f>
        <v>Young</v>
      </c>
    </row>
    <row r="16007">
      <c r="A16007" s="40">
        <v>34269.0</v>
      </c>
      <c r="B16007" s="39">
        <f t="shared" si="1"/>
        <v>28</v>
      </c>
      <c r="C16007" s="39" t="str">
        <f>IFERROR(__xludf.DUMMYFUNCTION("IF(ISBETWEEN(B16007,60,69), ""Old"", IF(ISBETWEEN(B16007, 20, 29), ""Young"", ""Other""))"),"Young")</f>
        <v>Young</v>
      </c>
    </row>
    <row r="16008">
      <c r="A16008" s="40">
        <v>34270.0</v>
      </c>
      <c r="B16008" s="39">
        <f t="shared" si="1"/>
        <v>28</v>
      </c>
      <c r="C16008" s="39" t="str">
        <f>IFERROR(__xludf.DUMMYFUNCTION("IF(ISBETWEEN(B16008,60,69), ""Old"", IF(ISBETWEEN(B16008, 20, 29), ""Young"", ""Other""))"),"Young")</f>
        <v>Young</v>
      </c>
    </row>
    <row r="16009">
      <c r="A16009" s="40">
        <v>34271.0</v>
      </c>
      <c r="B16009" s="39">
        <f t="shared" si="1"/>
        <v>28</v>
      </c>
      <c r="C16009" s="39" t="str">
        <f>IFERROR(__xludf.DUMMYFUNCTION("IF(ISBETWEEN(B16009,60,69), ""Old"", IF(ISBETWEEN(B16009, 20, 29), ""Young"", ""Other""))"),"Young")</f>
        <v>Young</v>
      </c>
    </row>
    <row r="16010">
      <c r="A16010" s="40">
        <v>34272.0</v>
      </c>
      <c r="B16010" s="39">
        <f t="shared" si="1"/>
        <v>28</v>
      </c>
      <c r="C16010" s="39" t="str">
        <f>IFERROR(__xludf.DUMMYFUNCTION("IF(ISBETWEEN(B16010,60,69), ""Old"", IF(ISBETWEEN(B16010, 20, 29), ""Young"", ""Other""))"),"Young")</f>
        <v>Young</v>
      </c>
    </row>
    <row r="16011">
      <c r="A16011" s="40">
        <v>34273.0</v>
      </c>
      <c r="B16011" s="39">
        <f t="shared" si="1"/>
        <v>28</v>
      </c>
      <c r="C16011" s="39" t="str">
        <f>IFERROR(__xludf.DUMMYFUNCTION("IF(ISBETWEEN(B16011,60,69), ""Old"", IF(ISBETWEEN(B16011, 20, 29), ""Young"", ""Other""))"),"Young")</f>
        <v>Young</v>
      </c>
    </row>
    <row r="16012">
      <c r="A16012" s="40">
        <v>34274.0</v>
      </c>
      <c r="B16012" s="39">
        <f t="shared" si="1"/>
        <v>28</v>
      </c>
      <c r="C16012" s="39" t="str">
        <f>IFERROR(__xludf.DUMMYFUNCTION("IF(ISBETWEEN(B16012,60,69), ""Old"", IF(ISBETWEEN(B16012, 20, 29), ""Young"", ""Other""))"),"Young")</f>
        <v>Young</v>
      </c>
    </row>
    <row r="16013">
      <c r="A16013" s="40">
        <v>34275.0</v>
      </c>
      <c r="B16013" s="39">
        <f t="shared" si="1"/>
        <v>28</v>
      </c>
      <c r="C16013" s="39" t="str">
        <f>IFERROR(__xludf.DUMMYFUNCTION("IF(ISBETWEEN(B16013,60,69), ""Old"", IF(ISBETWEEN(B16013, 20, 29), ""Young"", ""Other""))"),"Young")</f>
        <v>Young</v>
      </c>
    </row>
    <row r="16014">
      <c r="A16014" s="40">
        <v>34276.0</v>
      </c>
      <c r="B16014" s="39">
        <f t="shared" si="1"/>
        <v>28</v>
      </c>
      <c r="C16014" s="39" t="str">
        <f>IFERROR(__xludf.DUMMYFUNCTION("IF(ISBETWEEN(B16014,60,69), ""Old"", IF(ISBETWEEN(B16014, 20, 29), ""Young"", ""Other""))"),"Young")</f>
        <v>Young</v>
      </c>
    </row>
    <row r="16015">
      <c r="A16015" s="40">
        <v>34277.0</v>
      </c>
      <c r="B16015" s="39">
        <f t="shared" si="1"/>
        <v>28</v>
      </c>
      <c r="C16015" s="39" t="str">
        <f>IFERROR(__xludf.DUMMYFUNCTION("IF(ISBETWEEN(B16015,60,69), ""Old"", IF(ISBETWEEN(B16015, 20, 29), ""Young"", ""Other""))"),"Young")</f>
        <v>Young</v>
      </c>
    </row>
    <row r="16016">
      <c r="A16016" s="40">
        <v>34278.0</v>
      </c>
      <c r="B16016" s="39">
        <f t="shared" si="1"/>
        <v>28</v>
      </c>
      <c r="C16016" s="39" t="str">
        <f>IFERROR(__xludf.DUMMYFUNCTION("IF(ISBETWEEN(B16016,60,69), ""Old"", IF(ISBETWEEN(B16016, 20, 29), ""Young"", ""Other""))"),"Young")</f>
        <v>Young</v>
      </c>
    </row>
    <row r="16017">
      <c r="A16017" s="40">
        <v>34279.0</v>
      </c>
      <c r="B16017" s="39">
        <f t="shared" si="1"/>
        <v>28</v>
      </c>
      <c r="C16017" s="39" t="str">
        <f>IFERROR(__xludf.DUMMYFUNCTION("IF(ISBETWEEN(B16017,60,69), ""Old"", IF(ISBETWEEN(B16017, 20, 29), ""Young"", ""Other""))"),"Young")</f>
        <v>Young</v>
      </c>
    </row>
    <row r="16018">
      <c r="A16018" s="40">
        <v>34280.0</v>
      </c>
      <c r="B16018" s="39">
        <f t="shared" si="1"/>
        <v>28</v>
      </c>
      <c r="C16018" s="39" t="str">
        <f>IFERROR(__xludf.DUMMYFUNCTION("IF(ISBETWEEN(B16018,60,69), ""Old"", IF(ISBETWEEN(B16018, 20, 29), ""Young"", ""Other""))"),"Young")</f>
        <v>Young</v>
      </c>
    </row>
    <row r="16019">
      <c r="A16019" s="40">
        <v>34281.0</v>
      </c>
      <c r="B16019" s="39">
        <f t="shared" si="1"/>
        <v>28</v>
      </c>
      <c r="C16019" s="39" t="str">
        <f>IFERROR(__xludf.DUMMYFUNCTION("IF(ISBETWEEN(B16019,60,69), ""Old"", IF(ISBETWEEN(B16019, 20, 29), ""Young"", ""Other""))"),"Young")</f>
        <v>Young</v>
      </c>
    </row>
    <row r="16020">
      <c r="A16020" s="40">
        <v>34282.0</v>
      </c>
      <c r="B16020" s="39">
        <f t="shared" si="1"/>
        <v>28</v>
      </c>
      <c r="C16020" s="39" t="str">
        <f>IFERROR(__xludf.DUMMYFUNCTION("IF(ISBETWEEN(B16020,60,69), ""Old"", IF(ISBETWEEN(B16020, 20, 29), ""Young"", ""Other""))"),"Young")</f>
        <v>Young</v>
      </c>
    </row>
    <row r="16021">
      <c r="A16021" s="40">
        <v>34283.0</v>
      </c>
      <c r="B16021" s="39">
        <f t="shared" si="1"/>
        <v>28</v>
      </c>
      <c r="C16021" s="39" t="str">
        <f>IFERROR(__xludf.DUMMYFUNCTION("IF(ISBETWEEN(B16021,60,69), ""Old"", IF(ISBETWEEN(B16021, 20, 29), ""Young"", ""Other""))"),"Young")</f>
        <v>Young</v>
      </c>
    </row>
    <row r="16022">
      <c r="A16022" s="40">
        <v>34284.0</v>
      </c>
      <c r="B16022" s="39">
        <f t="shared" si="1"/>
        <v>28</v>
      </c>
      <c r="C16022" s="39" t="str">
        <f>IFERROR(__xludf.DUMMYFUNCTION("IF(ISBETWEEN(B16022,60,69), ""Old"", IF(ISBETWEEN(B16022, 20, 29), ""Young"", ""Other""))"),"Young")</f>
        <v>Young</v>
      </c>
    </row>
    <row r="16023">
      <c r="A16023" s="40">
        <v>34285.0</v>
      </c>
      <c r="B16023" s="39">
        <f t="shared" si="1"/>
        <v>28</v>
      </c>
      <c r="C16023" s="39" t="str">
        <f>IFERROR(__xludf.DUMMYFUNCTION("IF(ISBETWEEN(B16023,60,69), ""Old"", IF(ISBETWEEN(B16023, 20, 29), ""Young"", ""Other""))"),"Young")</f>
        <v>Young</v>
      </c>
    </row>
    <row r="16024">
      <c r="A16024" s="40">
        <v>34286.0</v>
      </c>
      <c r="B16024" s="39">
        <f t="shared" si="1"/>
        <v>28</v>
      </c>
      <c r="C16024" s="39" t="str">
        <f>IFERROR(__xludf.DUMMYFUNCTION("IF(ISBETWEEN(B16024,60,69), ""Old"", IF(ISBETWEEN(B16024, 20, 29), ""Young"", ""Other""))"),"Young")</f>
        <v>Young</v>
      </c>
    </row>
    <row r="16025">
      <c r="A16025" s="40">
        <v>34287.0</v>
      </c>
      <c r="B16025" s="39">
        <f t="shared" si="1"/>
        <v>28</v>
      </c>
      <c r="C16025" s="39" t="str">
        <f>IFERROR(__xludf.DUMMYFUNCTION("IF(ISBETWEEN(B16025,60,69), ""Old"", IF(ISBETWEEN(B16025, 20, 29), ""Young"", ""Other""))"),"Young")</f>
        <v>Young</v>
      </c>
    </row>
    <row r="16026">
      <c r="A16026" s="40">
        <v>34288.0</v>
      </c>
      <c r="B16026" s="39">
        <f t="shared" si="1"/>
        <v>28</v>
      </c>
      <c r="C16026" s="39" t="str">
        <f>IFERROR(__xludf.DUMMYFUNCTION("IF(ISBETWEEN(B16026,60,69), ""Old"", IF(ISBETWEEN(B16026, 20, 29), ""Young"", ""Other""))"),"Young")</f>
        <v>Young</v>
      </c>
    </row>
    <row r="16027">
      <c r="A16027" s="40">
        <v>34289.0</v>
      </c>
      <c r="B16027" s="39">
        <f t="shared" si="1"/>
        <v>28</v>
      </c>
      <c r="C16027" s="39" t="str">
        <f>IFERROR(__xludf.DUMMYFUNCTION("IF(ISBETWEEN(B16027,60,69), ""Old"", IF(ISBETWEEN(B16027, 20, 29), ""Young"", ""Other""))"),"Young")</f>
        <v>Young</v>
      </c>
    </row>
    <row r="16028">
      <c r="A16028" s="40">
        <v>34290.0</v>
      </c>
      <c r="B16028" s="39">
        <f t="shared" si="1"/>
        <v>28</v>
      </c>
      <c r="C16028" s="39" t="str">
        <f>IFERROR(__xludf.DUMMYFUNCTION("IF(ISBETWEEN(B16028,60,69), ""Old"", IF(ISBETWEEN(B16028, 20, 29), ""Young"", ""Other""))"),"Young")</f>
        <v>Young</v>
      </c>
    </row>
    <row r="16029">
      <c r="A16029" s="40">
        <v>34291.0</v>
      </c>
      <c r="B16029" s="39">
        <f t="shared" si="1"/>
        <v>28</v>
      </c>
      <c r="C16029" s="39" t="str">
        <f>IFERROR(__xludf.DUMMYFUNCTION("IF(ISBETWEEN(B16029,60,69), ""Old"", IF(ISBETWEEN(B16029, 20, 29), ""Young"", ""Other""))"),"Young")</f>
        <v>Young</v>
      </c>
    </row>
    <row r="16030">
      <c r="A16030" s="40">
        <v>34292.0</v>
      </c>
      <c r="B16030" s="39">
        <f t="shared" si="1"/>
        <v>28</v>
      </c>
      <c r="C16030" s="39" t="str">
        <f>IFERROR(__xludf.DUMMYFUNCTION("IF(ISBETWEEN(B16030,60,69), ""Old"", IF(ISBETWEEN(B16030, 20, 29), ""Young"", ""Other""))"),"Young")</f>
        <v>Young</v>
      </c>
    </row>
    <row r="16031">
      <c r="A16031" s="40">
        <v>34293.0</v>
      </c>
      <c r="B16031" s="39">
        <f t="shared" si="1"/>
        <v>28</v>
      </c>
      <c r="C16031" s="39" t="str">
        <f>IFERROR(__xludf.DUMMYFUNCTION("IF(ISBETWEEN(B16031,60,69), ""Old"", IF(ISBETWEEN(B16031, 20, 29), ""Young"", ""Other""))"),"Young")</f>
        <v>Young</v>
      </c>
    </row>
    <row r="16032">
      <c r="A16032" s="40">
        <v>34294.0</v>
      </c>
      <c r="B16032" s="39">
        <f t="shared" si="1"/>
        <v>28</v>
      </c>
      <c r="C16032" s="39" t="str">
        <f>IFERROR(__xludf.DUMMYFUNCTION("IF(ISBETWEEN(B16032,60,69), ""Old"", IF(ISBETWEEN(B16032, 20, 29), ""Young"", ""Other""))"),"Young")</f>
        <v>Young</v>
      </c>
    </row>
    <row r="16033">
      <c r="A16033" s="40">
        <v>34295.0</v>
      </c>
      <c r="B16033" s="39">
        <f t="shared" si="1"/>
        <v>28</v>
      </c>
      <c r="C16033" s="39" t="str">
        <f>IFERROR(__xludf.DUMMYFUNCTION("IF(ISBETWEEN(B16033,60,69), ""Old"", IF(ISBETWEEN(B16033, 20, 29), ""Young"", ""Other""))"),"Young")</f>
        <v>Young</v>
      </c>
    </row>
    <row r="16034">
      <c r="A16034" s="40">
        <v>34296.0</v>
      </c>
      <c r="B16034" s="39">
        <f t="shared" si="1"/>
        <v>28</v>
      </c>
      <c r="C16034" s="39" t="str">
        <f>IFERROR(__xludf.DUMMYFUNCTION("IF(ISBETWEEN(B16034,60,69), ""Old"", IF(ISBETWEEN(B16034, 20, 29), ""Young"", ""Other""))"),"Young")</f>
        <v>Young</v>
      </c>
    </row>
    <row r="16035">
      <c r="A16035" s="40">
        <v>34297.0</v>
      </c>
      <c r="B16035" s="39">
        <f t="shared" si="1"/>
        <v>28</v>
      </c>
      <c r="C16035" s="39" t="str">
        <f>IFERROR(__xludf.DUMMYFUNCTION("IF(ISBETWEEN(B16035,60,69), ""Old"", IF(ISBETWEEN(B16035, 20, 29), ""Young"", ""Other""))"),"Young")</f>
        <v>Young</v>
      </c>
    </row>
    <row r="16036">
      <c r="A16036" s="40">
        <v>34298.0</v>
      </c>
      <c r="B16036" s="39">
        <f t="shared" si="1"/>
        <v>28</v>
      </c>
      <c r="C16036" s="39" t="str">
        <f>IFERROR(__xludf.DUMMYFUNCTION("IF(ISBETWEEN(B16036,60,69), ""Old"", IF(ISBETWEEN(B16036, 20, 29), ""Young"", ""Other""))"),"Young")</f>
        <v>Young</v>
      </c>
    </row>
    <row r="16037">
      <c r="A16037" s="40">
        <v>34299.0</v>
      </c>
      <c r="B16037" s="39">
        <f t="shared" si="1"/>
        <v>28</v>
      </c>
      <c r="C16037" s="39" t="str">
        <f>IFERROR(__xludf.DUMMYFUNCTION("IF(ISBETWEEN(B16037,60,69), ""Old"", IF(ISBETWEEN(B16037, 20, 29), ""Young"", ""Other""))"),"Young")</f>
        <v>Young</v>
      </c>
    </row>
    <row r="16038">
      <c r="A16038" s="40">
        <v>34300.0</v>
      </c>
      <c r="B16038" s="39">
        <f t="shared" si="1"/>
        <v>28</v>
      </c>
      <c r="C16038" s="39" t="str">
        <f>IFERROR(__xludf.DUMMYFUNCTION("IF(ISBETWEEN(B16038,60,69), ""Old"", IF(ISBETWEEN(B16038, 20, 29), ""Young"", ""Other""))"),"Young")</f>
        <v>Young</v>
      </c>
    </row>
    <row r="16039">
      <c r="A16039" s="40">
        <v>34301.0</v>
      </c>
      <c r="B16039" s="39">
        <f t="shared" si="1"/>
        <v>28</v>
      </c>
      <c r="C16039" s="39" t="str">
        <f>IFERROR(__xludf.DUMMYFUNCTION("IF(ISBETWEEN(B16039,60,69), ""Old"", IF(ISBETWEEN(B16039, 20, 29), ""Young"", ""Other""))"),"Young")</f>
        <v>Young</v>
      </c>
    </row>
    <row r="16040">
      <c r="A16040" s="40">
        <v>34302.0</v>
      </c>
      <c r="B16040" s="39">
        <f t="shared" si="1"/>
        <v>28</v>
      </c>
      <c r="C16040" s="39" t="str">
        <f>IFERROR(__xludf.DUMMYFUNCTION("IF(ISBETWEEN(B16040,60,69), ""Old"", IF(ISBETWEEN(B16040, 20, 29), ""Young"", ""Other""))"),"Young")</f>
        <v>Young</v>
      </c>
    </row>
    <row r="16041">
      <c r="A16041" s="40">
        <v>34303.0</v>
      </c>
      <c r="B16041" s="39">
        <f t="shared" si="1"/>
        <v>28</v>
      </c>
      <c r="C16041" s="39" t="str">
        <f>IFERROR(__xludf.DUMMYFUNCTION("IF(ISBETWEEN(B16041,60,69), ""Old"", IF(ISBETWEEN(B16041, 20, 29), ""Young"", ""Other""))"),"Young")</f>
        <v>Young</v>
      </c>
    </row>
    <row r="16042">
      <c r="A16042" s="40">
        <v>34304.0</v>
      </c>
      <c r="B16042" s="39">
        <f t="shared" si="1"/>
        <v>28</v>
      </c>
      <c r="C16042" s="39" t="str">
        <f>IFERROR(__xludf.DUMMYFUNCTION("IF(ISBETWEEN(B16042,60,69), ""Old"", IF(ISBETWEEN(B16042, 20, 29), ""Young"", ""Other""))"),"Young")</f>
        <v>Young</v>
      </c>
    </row>
    <row r="16043">
      <c r="A16043" s="40">
        <v>34305.0</v>
      </c>
      <c r="B16043" s="39">
        <f t="shared" si="1"/>
        <v>28</v>
      </c>
      <c r="C16043" s="39" t="str">
        <f>IFERROR(__xludf.DUMMYFUNCTION("IF(ISBETWEEN(B16043,60,69), ""Old"", IF(ISBETWEEN(B16043, 20, 29), ""Young"", ""Other""))"),"Young")</f>
        <v>Young</v>
      </c>
    </row>
    <row r="16044">
      <c r="A16044" s="40">
        <v>34306.0</v>
      </c>
      <c r="B16044" s="39">
        <f t="shared" si="1"/>
        <v>28</v>
      </c>
      <c r="C16044" s="39" t="str">
        <f>IFERROR(__xludf.DUMMYFUNCTION("IF(ISBETWEEN(B16044,60,69), ""Old"", IF(ISBETWEEN(B16044, 20, 29), ""Young"", ""Other""))"),"Young")</f>
        <v>Young</v>
      </c>
    </row>
    <row r="16045">
      <c r="A16045" s="40">
        <v>34307.0</v>
      </c>
      <c r="B16045" s="39">
        <f t="shared" si="1"/>
        <v>28</v>
      </c>
      <c r="C16045" s="39" t="str">
        <f>IFERROR(__xludf.DUMMYFUNCTION("IF(ISBETWEEN(B16045,60,69), ""Old"", IF(ISBETWEEN(B16045, 20, 29), ""Young"", ""Other""))"),"Young")</f>
        <v>Young</v>
      </c>
    </row>
    <row r="16046">
      <c r="A16046" s="40">
        <v>34308.0</v>
      </c>
      <c r="B16046" s="39">
        <f t="shared" si="1"/>
        <v>28</v>
      </c>
      <c r="C16046" s="39" t="str">
        <f>IFERROR(__xludf.DUMMYFUNCTION("IF(ISBETWEEN(B16046,60,69), ""Old"", IF(ISBETWEEN(B16046, 20, 29), ""Young"", ""Other""))"),"Young")</f>
        <v>Young</v>
      </c>
    </row>
    <row r="16047">
      <c r="A16047" s="40">
        <v>34309.0</v>
      </c>
      <c r="B16047" s="39">
        <f t="shared" si="1"/>
        <v>28</v>
      </c>
      <c r="C16047" s="39" t="str">
        <f>IFERROR(__xludf.DUMMYFUNCTION("IF(ISBETWEEN(B16047,60,69), ""Old"", IF(ISBETWEEN(B16047, 20, 29), ""Young"", ""Other""))"),"Young")</f>
        <v>Young</v>
      </c>
    </row>
    <row r="16048">
      <c r="A16048" s="40">
        <v>34310.0</v>
      </c>
      <c r="B16048" s="39">
        <f t="shared" si="1"/>
        <v>28</v>
      </c>
      <c r="C16048" s="39" t="str">
        <f>IFERROR(__xludf.DUMMYFUNCTION("IF(ISBETWEEN(B16048,60,69), ""Old"", IF(ISBETWEEN(B16048, 20, 29), ""Young"", ""Other""))"),"Young")</f>
        <v>Young</v>
      </c>
    </row>
    <row r="16049">
      <c r="A16049" s="40">
        <v>34311.0</v>
      </c>
      <c r="B16049" s="39">
        <f t="shared" si="1"/>
        <v>28</v>
      </c>
      <c r="C16049" s="39" t="str">
        <f>IFERROR(__xludf.DUMMYFUNCTION("IF(ISBETWEEN(B16049,60,69), ""Old"", IF(ISBETWEEN(B16049, 20, 29), ""Young"", ""Other""))"),"Young")</f>
        <v>Young</v>
      </c>
    </row>
    <row r="16050">
      <c r="A16050" s="40">
        <v>34312.0</v>
      </c>
      <c r="B16050" s="39">
        <f t="shared" si="1"/>
        <v>28</v>
      </c>
      <c r="C16050" s="39" t="str">
        <f>IFERROR(__xludf.DUMMYFUNCTION("IF(ISBETWEEN(B16050,60,69), ""Old"", IF(ISBETWEEN(B16050, 20, 29), ""Young"", ""Other""))"),"Young")</f>
        <v>Young</v>
      </c>
    </row>
    <row r="16051">
      <c r="A16051" s="40">
        <v>34313.0</v>
      </c>
      <c r="B16051" s="39">
        <f t="shared" si="1"/>
        <v>28</v>
      </c>
      <c r="C16051" s="39" t="str">
        <f>IFERROR(__xludf.DUMMYFUNCTION("IF(ISBETWEEN(B16051,60,69), ""Old"", IF(ISBETWEEN(B16051, 20, 29), ""Young"", ""Other""))"),"Young")</f>
        <v>Young</v>
      </c>
    </row>
    <row r="16052">
      <c r="A16052" s="40">
        <v>34314.0</v>
      </c>
      <c r="B16052" s="39">
        <f t="shared" si="1"/>
        <v>28</v>
      </c>
      <c r="C16052" s="39" t="str">
        <f>IFERROR(__xludf.DUMMYFUNCTION("IF(ISBETWEEN(B16052,60,69), ""Old"", IF(ISBETWEEN(B16052, 20, 29), ""Young"", ""Other""))"),"Young")</f>
        <v>Young</v>
      </c>
    </row>
    <row r="16053">
      <c r="A16053" s="40">
        <v>34315.0</v>
      </c>
      <c r="B16053" s="39">
        <f t="shared" si="1"/>
        <v>28</v>
      </c>
      <c r="C16053" s="39" t="str">
        <f>IFERROR(__xludf.DUMMYFUNCTION("IF(ISBETWEEN(B16053,60,69), ""Old"", IF(ISBETWEEN(B16053, 20, 29), ""Young"", ""Other""))"),"Young")</f>
        <v>Young</v>
      </c>
    </row>
    <row r="16054">
      <c r="A16054" s="40">
        <v>34316.0</v>
      </c>
      <c r="B16054" s="39">
        <f t="shared" si="1"/>
        <v>28</v>
      </c>
      <c r="C16054" s="39" t="str">
        <f>IFERROR(__xludf.DUMMYFUNCTION("IF(ISBETWEEN(B16054,60,69), ""Old"", IF(ISBETWEEN(B16054, 20, 29), ""Young"", ""Other""))"),"Young")</f>
        <v>Young</v>
      </c>
    </row>
    <row r="16055">
      <c r="A16055" s="40">
        <v>34317.0</v>
      </c>
      <c r="B16055" s="39">
        <f t="shared" si="1"/>
        <v>28</v>
      </c>
      <c r="C16055" s="39" t="str">
        <f>IFERROR(__xludf.DUMMYFUNCTION("IF(ISBETWEEN(B16055,60,69), ""Old"", IF(ISBETWEEN(B16055, 20, 29), ""Young"", ""Other""))"),"Young")</f>
        <v>Young</v>
      </c>
    </row>
    <row r="16056">
      <c r="A16056" s="40">
        <v>34318.0</v>
      </c>
      <c r="B16056" s="39">
        <f t="shared" si="1"/>
        <v>28</v>
      </c>
      <c r="C16056" s="39" t="str">
        <f>IFERROR(__xludf.DUMMYFUNCTION("IF(ISBETWEEN(B16056,60,69), ""Old"", IF(ISBETWEEN(B16056, 20, 29), ""Young"", ""Other""))"),"Young")</f>
        <v>Young</v>
      </c>
    </row>
    <row r="16057">
      <c r="A16057" s="40">
        <v>34319.0</v>
      </c>
      <c r="B16057" s="39">
        <f t="shared" si="1"/>
        <v>28</v>
      </c>
      <c r="C16057" s="39" t="str">
        <f>IFERROR(__xludf.DUMMYFUNCTION("IF(ISBETWEEN(B16057,60,69), ""Old"", IF(ISBETWEEN(B16057, 20, 29), ""Young"", ""Other""))"),"Young")</f>
        <v>Young</v>
      </c>
    </row>
    <row r="16058">
      <c r="A16058" s="40">
        <v>34320.0</v>
      </c>
      <c r="B16058" s="39">
        <f t="shared" si="1"/>
        <v>28</v>
      </c>
      <c r="C16058" s="39" t="str">
        <f>IFERROR(__xludf.DUMMYFUNCTION("IF(ISBETWEEN(B16058,60,69), ""Old"", IF(ISBETWEEN(B16058, 20, 29), ""Young"", ""Other""))"),"Young")</f>
        <v>Young</v>
      </c>
    </row>
    <row r="16059">
      <c r="A16059" s="40">
        <v>34321.0</v>
      </c>
      <c r="B16059" s="39">
        <f t="shared" si="1"/>
        <v>28</v>
      </c>
      <c r="C16059" s="39" t="str">
        <f>IFERROR(__xludf.DUMMYFUNCTION("IF(ISBETWEEN(B16059,60,69), ""Old"", IF(ISBETWEEN(B16059, 20, 29), ""Young"", ""Other""))"),"Young")</f>
        <v>Young</v>
      </c>
    </row>
    <row r="16060">
      <c r="A16060" s="40">
        <v>34322.0</v>
      </c>
      <c r="B16060" s="39">
        <f t="shared" si="1"/>
        <v>28</v>
      </c>
      <c r="C16060" s="39" t="str">
        <f>IFERROR(__xludf.DUMMYFUNCTION("IF(ISBETWEEN(B16060,60,69), ""Old"", IF(ISBETWEEN(B16060, 20, 29), ""Young"", ""Other""))"),"Young")</f>
        <v>Young</v>
      </c>
    </row>
    <row r="16061">
      <c r="A16061" s="40">
        <v>34323.0</v>
      </c>
      <c r="B16061" s="39">
        <f t="shared" si="1"/>
        <v>28</v>
      </c>
      <c r="C16061" s="39" t="str">
        <f>IFERROR(__xludf.DUMMYFUNCTION("IF(ISBETWEEN(B16061,60,69), ""Old"", IF(ISBETWEEN(B16061, 20, 29), ""Young"", ""Other""))"),"Young")</f>
        <v>Young</v>
      </c>
    </row>
    <row r="16062">
      <c r="A16062" s="40">
        <v>34324.0</v>
      </c>
      <c r="B16062" s="39">
        <f t="shared" si="1"/>
        <v>28</v>
      </c>
      <c r="C16062" s="39" t="str">
        <f>IFERROR(__xludf.DUMMYFUNCTION("IF(ISBETWEEN(B16062,60,69), ""Old"", IF(ISBETWEEN(B16062, 20, 29), ""Young"", ""Other""))"),"Young")</f>
        <v>Young</v>
      </c>
    </row>
    <row r="16063">
      <c r="A16063" s="40">
        <v>34325.0</v>
      </c>
      <c r="B16063" s="39">
        <f t="shared" si="1"/>
        <v>28</v>
      </c>
      <c r="C16063" s="39" t="str">
        <f>IFERROR(__xludf.DUMMYFUNCTION("IF(ISBETWEEN(B16063,60,69), ""Old"", IF(ISBETWEEN(B16063, 20, 29), ""Young"", ""Other""))"),"Young")</f>
        <v>Young</v>
      </c>
    </row>
    <row r="16064">
      <c r="A16064" s="40">
        <v>34326.0</v>
      </c>
      <c r="B16064" s="39">
        <f t="shared" si="1"/>
        <v>28</v>
      </c>
      <c r="C16064" s="39" t="str">
        <f>IFERROR(__xludf.DUMMYFUNCTION("IF(ISBETWEEN(B16064,60,69), ""Old"", IF(ISBETWEEN(B16064, 20, 29), ""Young"", ""Other""))"),"Young")</f>
        <v>Young</v>
      </c>
    </row>
    <row r="16065">
      <c r="A16065" s="40">
        <v>34327.0</v>
      </c>
      <c r="B16065" s="39">
        <f t="shared" si="1"/>
        <v>28</v>
      </c>
      <c r="C16065" s="39" t="str">
        <f>IFERROR(__xludf.DUMMYFUNCTION("IF(ISBETWEEN(B16065,60,69), ""Old"", IF(ISBETWEEN(B16065, 20, 29), ""Young"", ""Other""))"),"Young")</f>
        <v>Young</v>
      </c>
    </row>
    <row r="16066">
      <c r="A16066" s="40">
        <v>34328.0</v>
      </c>
      <c r="B16066" s="39">
        <f t="shared" si="1"/>
        <v>28</v>
      </c>
      <c r="C16066" s="39" t="str">
        <f>IFERROR(__xludf.DUMMYFUNCTION("IF(ISBETWEEN(B16066,60,69), ""Old"", IF(ISBETWEEN(B16066, 20, 29), ""Young"", ""Other""))"),"Young")</f>
        <v>Young</v>
      </c>
    </row>
    <row r="16067">
      <c r="A16067" s="40">
        <v>34329.0</v>
      </c>
      <c r="B16067" s="39">
        <f t="shared" si="1"/>
        <v>28</v>
      </c>
      <c r="C16067" s="39" t="str">
        <f>IFERROR(__xludf.DUMMYFUNCTION("IF(ISBETWEEN(B16067,60,69), ""Old"", IF(ISBETWEEN(B16067, 20, 29), ""Young"", ""Other""))"),"Young")</f>
        <v>Young</v>
      </c>
    </row>
    <row r="16068">
      <c r="A16068" s="40">
        <v>34330.0</v>
      </c>
      <c r="B16068" s="39">
        <f t="shared" si="1"/>
        <v>28</v>
      </c>
      <c r="C16068" s="39" t="str">
        <f>IFERROR(__xludf.DUMMYFUNCTION("IF(ISBETWEEN(B16068,60,69), ""Old"", IF(ISBETWEEN(B16068, 20, 29), ""Young"", ""Other""))"),"Young")</f>
        <v>Young</v>
      </c>
    </row>
    <row r="16069">
      <c r="A16069" s="40">
        <v>34331.0</v>
      </c>
      <c r="B16069" s="39">
        <f t="shared" si="1"/>
        <v>28</v>
      </c>
      <c r="C16069" s="39" t="str">
        <f>IFERROR(__xludf.DUMMYFUNCTION("IF(ISBETWEEN(B16069,60,69), ""Old"", IF(ISBETWEEN(B16069, 20, 29), ""Young"", ""Other""))"),"Young")</f>
        <v>Young</v>
      </c>
    </row>
    <row r="16070">
      <c r="A16070" s="40">
        <v>34332.0</v>
      </c>
      <c r="B16070" s="39">
        <f t="shared" si="1"/>
        <v>28</v>
      </c>
      <c r="C16070" s="39" t="str">
        <f>IFERROR(__xludf.DUMMYFUNCTION("IF(ISBETWEEN(B16070,60,69), ""Old"", IF(ISBETWEEN(B16070, 20, 29), ""Young"", ""Other""))"),"Young")</f>
        <v>Young</v>
      </c>
    </row>
    <row r="16071">
      <c r="A16071" s="40">
        <v>34333.0</v>
      </c>
      <c r="B16071" s="39">
        <f t="shared" si="1"/>
        <v>28</v>
      </c>
      <c r="C16071" s="39" t="str">
        <f>IFERROR(__xludf.DUMMYFUNCTION("IF(ISBETWEEN(B16071,60,69), ""Old"", IF(ISBETWEEN(B16071, 20, 29), ""Young"", ""Other""))"),"Young")</f>
        <v>Young</v>
      </c>
    </row>
    <row r="16072">
      <c r="A16072" s="40">
        <v>34334.0</v>
      </c>
      <c r="B16072" s="39">
        <f t="shared" si="1"/>
        <v>28</v>
      </c>
      <c r="C16072" s="39" t="str">
        <f>IFERROR(__xludf.DUMMYFUNCTION("IF(ISBETWEEN(B16072,60,69), ""Old"", IF(ISBETWEEN(B16072, 20, 29), ""Young"", ""Other""))"),"Young")</f>
        <v>Young</v>
      </c>
    </row>
    <row r="16073">
      <c r="A16073" s="40">
        <v>34335.0</v>
      </c>
      <c r="B16073" s="39">
        <f t="shared" si="1"/>
        <v>28</v>
      </c>
      <c r="C16073" s="39" t="str">
        <f>IFERROR(__xludf.DUMMYFUNCTION("IF(ISBETWEEN(B16073,60,69), ""Old"", IF(ISBETWEEN(B16073, 20, 29), ""Young"", ""Other""))"),"Young")</f>
        <v>Young</v>
      </c>
    </row>
    <row r="16074">
      <c r="A16074" s="40">
        <v>34336.0</v>
      </c>
      <c r="B16074" s="39">
        <f t="shared" si="1"/>
        <v>27</v>
      </c>
      <c r="C16074" s="39" t="str">
        <f>IFERROR(__xludf.DUMMYFUNCTION("IF(ISBETWEEN(B16074,60,69), ""Old"", IF(ISBETWEEN(B16074, 20, 29), ""Young"", ""Other""))"),"Young")</f>
        <v>Young</v>
      </c>
    </row>
    <row r="16075">
      <c r="A16075" s="40">
        <v>34337.0</v>
      </c>
      <c r="B16075" s="39">
        <f t="shared" si="1"/>
        <v>27</v>
      </c>
      <c r="C16075" s="39" t="str">
        <f>IFERROR(__xludf.DUMMYFUNCTION("IF(ISBETWEEN(B16075,60,69), ""Old"", IF(ISBETWEEN(B16075, 20, 29), ""Young"", ""Other""))"),"Young")</f>
        <v>Young</v>
      </c>
    </row>
    <row r="16076">
      <c r="A16076" s="40">
        <v>34338.0</v>
      </c>
      <c r="B16076" s="39">
        <f t="shared" si="1"/>
        <v>27</v>
      </c>
      <c r="C16076" s="39" t="str">
        <f>IFERROR(__xludf.DUMMYFUNCTION("IF(ISBETWEEN(B16076,60,69), ""Old"", IF(ISBETWEEN(B16076, 20, 29), ""Young"", ""Other""))"),"Young")</f>
        <v>Young</v>
      </c>
    </row>
    <row r="16077">
      <c r="A16077" s="40">
        <v>34339.0</v>
      </c>
      <c r="B16077" s="39">
        <f t="shared" si="1"/>
        <v>27</v>
      </c>
      <c r="C16077" s="39" t="str">
        <f>IFERROR(__xludf.DUMMYFUNCTION("IF(ISBETWEEN(B16077,60,69), ""Old"", IF(ISBETWEEN(B16077, 20, 29), ""Young"", ""Other""))"),"Young")</f>
        <v>Young</v>
      </c>
    </row>
    <row r="16078">
      <c r="A16078" s="40">
        <v>34340.0</v>
      </c>
      <c r="B16078" s="39">
        <f t="shared" si="1"/>
        <v>27</v>
      </c>
      <c r="C16078" s="39" t="str">
        <f>IFERROR(__xludf.DUMMYFUNCTION("IF(ISBETWEEN(B16078,60,69), ""Old"", IF(ISBETWEEN(B16078, 20, 29), ""Young"", ""Other""))"),"Young")</f>
        <v>Young</v>
      </c>
    </row>
    <row r="16079">
      <c r="A16079" s="40">
        <v>34341.0</v>
      </c>
      <c r="B16079" s="39">
        <f t="shared" si="1"/>
        <v>27</v>
      </c>
      <c r="C16079" s="39" t="str">
        <f>IFERROR(__xludf.DUMMYFUNCTION("IF(ISBETWEEN(B16079,60,69), ""Old"", IF(ISBETWEEN(B16079, 20, 29), ""Young"", ""Other""))"),"Young")</f>
        <v>Young</v>
      </c>
    </row>
    <row r="16080">
      <c r="A16080" s="40">
        <v>34342.0</v>
      </c>
      <c r="B16080" s="39">
        <f t="shared" si="1"/>
        <v>27</v>
      </c>
      <c r="C16080" s="39" t="str">
        <f>IFERROR(__xludf.DUMMYFUNCTION("IF(ISBETWEEN(B16080,60,69), ""Old"", IF(ISBETWEEN(B16080, 20, 29), ""Young"", ""Other""))"),"Young")</f>
        <v>Young</v>
      </c>
    </row>
    <row r="16081">
      <c r="A16081" s="40">
        <v>34343.0</v>
      </c>
      <c r="B16081" s="39">
        <f t="shared" si="1"/>
        <v>27</v>
      </c>
      <c r="C16081" s="39" t="str">
        <f>IFERROR(__xludf.DUMMYFUNCTION("IF(ISBETWEEN(B16081,60,69), ""Old"", IF(ISBETWEEN(B16081, 20, 29), ""Young"", ""Other""))"),"Young")</f>
        <v>Young</v>
      </c>
    </row>
    <row r="16082">
      <c r="A16082" s="40">
        <v>34344.0</v>
      </c>
      <c r="B16082" s="39">
        <f t="shared" si="1"/>
        <v>27</v>
      </c>
      <c r="C16082" s="39" t="str">
        <f>IFERROR(__xludf.DUMMYFUNCTION("IF(ISBETWEEN(B16082,60,69), ""Old"", IF(ISBETWEEN(B16082, 20, 29), ""Young"", ""Other""))"),"Young")</f>
        <v>Young</v>
      </c>
    </row>
    <row r="16083">
      <c r="A16083" s="40">
        <v>34345.0</v>
      </c>
      <c r="B16083" s="39">
        <f t="shared" si="1"/>
        <v>27</v>
      </c>
      <c r="C16083" s="39" t="str">
        <f>IFERROR(__xludf.DUMMYFUNCTION("IF(ISBETWEEN(B16083,60,69), ""Old"", IF(ISBETWEEN(B16083, 20, 29), ""Young"", ""Other""))"),"Young")</f>
        <v>Young</v>
      </c>
    </row>
    <row r="16084">
      <c r="A16084" s="40">
        <v>34346.0</v>
      </c>
      <c r="B16084" s="39">
        <f t="shared" si="1"/>
        <v>27</v>
      </c>
      <c r="C16084" s="39" t="str">
        <f>IFERROR(__xludf.DUMMYFUNCTION("IF(ISBETWEEN(B16084,60,69), ""Old"", IF(ISBETWEEN(B16084, 20, 29), ""Young"", ""Other""))"),"Young")</f>
        <v>Young</v>
      </c>
    </row>
    <row r="16085">
      <c r="A16085" s="40">
        <v>34347.0</v>
      </c>
      <c r="B16085" s="39">
        <f t="shared" si="1"/>
        <v>27</v>
      </c>
      <c r="C16085" s="39" t="str">
        <f>IFERROR(__xludf.DUMMYFUNCTION("IF(ISBETWEEN(B16085,60,69), ""Old"", IF(ISBETWEEN(B16085, 20, 29), ""Young"", ""Other""))"),"Young")</f>
        <v>Young</v>
      </c>
    </row>
    <row r="16086">
      <c r="A16086" s="40">
        <v>34348.0</v>
      </c>
      <c r="B16086" s="39">
        <f t="shared" si="1"/>
        <v>27</v>
      </c>
      <c r="C16086" s="39" t="str">
        <f>IFERROR(__xludf.DUMMYFUNCTION("IF(ISBETWEEN(B16086,60,69), ""Old"", IF(ISBETWEEN(B16086, 20, 29), ""Young"", ""Other""))"),"Young")</f>
        <v>Young</v>
      </c>
    </row>
    <row r="16087">
      <c r="A16087" s="40">
        <v>34349.0</v>
      </c>
      <c r="B16087" s="39">
        <f t="shared" si="1"/>
        <v>27</v>
      </c>
      <c r="C16087" s="39" t="str">
        <f>IFERROR(__xludf.DUMMYFUNCTION("IF(ISBETWEEN(B16087,60,69), ""Old"", IF(ISBETWEEN(B16087, 20, 29), ""Young"", ""Other""))"),"Young")</f>
        <v>Young</v>
      </c>
    </row>
    <row r="16088">
      <c r="A16088" s="40">
        <v>34350.0</v>
      </c>
      <c r="B16088" s="39">
        <f t="shared" si="1"/>
        <v>27</v>
      </c>
      <c r="C16088" s="39" t="str">
        <f>IFERROR(__xludf.DUMMYFUNCTION("IF(ISBETWEEN(B16088,60,69), ""Old"", IF(ISBETWEEN(B16088, 20, 29), ""Young"", ""Other""))"),"Young")</f>
        <v>Young</v>
      </c>
    </row>
    <row r="16089">
      <c r="A16089" s="40">
        <v>34351.0</v>
      </c>
      <c r="B16089" s="39">
        <f t="shared" si="1"/>
        <v>27</v>
      </c>
      <c r="C16089" s="39" t="str">
        <f>IFERROR(__xludf.DUMMYFUNCTION("IF(ISBETWEEN(B16089,60,69), ""Old"", IF(ISBETWEEN(B16089, 20, 29), ""Young"", ""Other""))"),"Young")</f>
        <v>Young</v>
      </c>
    </row>
    <row r="16090">
      <c r="A16090" s="40">
        <v>34352.0</v>
      </c>
      <c r="B16090" s="39">
        <f t="shared" si="1"/>
        <v>27</v>
      </c>
      <c r="C16090" s="39" t="str">
        <f>IFERROR(__xludf.DUMMYFUNCTION("IF(ISBETWEEN(B16090,60,69), ""Old"", IF(ISBETWEEN(B16090, 20, 29), ""Young"", ""Other""))"),"Young")</f>
        <v>Young</v>
      </c>
    </row>
    <row r="16091">
      <c r="A16091" s="40">
        <v>34353.0</v>
      </c>
      <c r="B16091" s="39">
        <f t="shared" si="1"/>
        <v>27</v>
      </c>
      <c r="C16091" s="39" t="str">
        <f>IFERROR(__xludf.DUMMYFUNCTION("IF(ISBETWEEN(B16091,60,69), ""Old"", IF(ISBETWEEN(B16091, 20, 29), ""Young"", ""Other""))"),"Young")</f>
        <v>Young</v>
      </c>
    </row>
    <row r="16092">
      <c r="A16092" s="40">
        <v>34354.0</v>
      </c>
      <c r="B16092" s="39">
        <f t="shared" si="1"/>
        <v>27</v>
      </c>
      <c r="C16092" s="39" t="str">
        <f>IFERROR(__xludf.DUMMYFUNCTION("IF(ISBETWEEN(B16092,60,69), ""Old"", IF(ISBETWEEN(B16092, 20, 29), ""Young"", ""Other""))"),"Young")</f>
        <v>Young</v>
      </c>
    </row>
    <row r="16093">
      <c r="A16093" s="40">
        <v>34355.0</v>
      </c>
      <c r="B16093" s="39">
        <f t="shared" si="1"/>
        <v>27</v>
      </c>
      <c r="C16093" s="39" t="str">
        <f>IFERROR(__xludf.DUMMYFUNCTION("IF(ISBETWEEN(B16093,60,69), ""Old"", IF(ISBETWEEN(B16093, 20, 29), ""Young"", ""Other""))"),"Young")</f>
        <v>Young</v>
      </c>
    </row>
    <row r="16094">
      <c r="A16094" s="40">
        <v>34356.0</v>
      </c>
      <c r="B16094" s="39">
        <f t="shared" si="1"/>
        <v>27</v>
      </c>
      <c r="C16094" s="39" t="str">
        <f>IFERROR(__xludf.DUMMYFUNCTION("IF(ISBETWEEN(B16094,60,69), ""Old"", IF(ISBETWEEN(B16094, 20, 29), ""Young"", ""Other""))"),"Young")</f>
        <v>Young</v>
      </c>
    </row>
    <row r="16095">
      <c r="A16095" s="40">
        <v>34357.0</v>
      </c>
      <c r="B16095" s="39">
        <f t="shared" si="1"/>
        <v>27</v>
      </c>
      <c r="C16095" s="39" t="str">
        <f>IFERROR(__xludf.DUMMYFUNCTION("IF(ISBETWEEN(B16095,60,69), ""Old"", IF(ISBETWEEN(B16095, 20, 29), ""Young"", ""Other""))"),"Young")</f>
        <v>Young</v>
      </c>
    </row>
    <row r="16096">
      <c r="A16096" s="40">
        <v>34358.0</v>
      </c>
      <c r="B16096" s="39">
        <f t="shared" si="1"/>
        <v>27</v>
      </c>
      <c r="C16096" s="39" t="str">
        <f>IFERROR(__xludf.DUMMYFUNCTION("IF(ISBETWEEN(B16096,60,69), ""Old"", IF(ISBETWEEN(B16096, 20, 29), ""Young"", ""Other""))"),"Young")</f>
        <v>Young</v>
      </c>
    </row>
    <row r="16097">
      <c r="A16097" s="40">
        <v>34359.0</v>
      </c>
      <c r="B16097" s="39">
        <f t="shared" si="1"/>
        <v>27</v>
      </c>
      <c r="C16097" s="39" t="str">
        <f>IFERROR(__xludf.DUMMYFUNCTION("IF(ISBETWEEN(B16097,60,69), ""Old"", IF(ISBETWEEN(B16097, 20, 29), ""Young"", ""Other""))"),"Young")</f>
        <v>Young</v>
      </c>
    </row>
    <row r="16098">
      <c r="A16098" s="40">
        <v>34360.0</v>
      </c>
      <c r="B16098" s="39">
        <f t="shared" si="1"/>
        <v>27</v>
      </c>
      <c r="C16098" s="39" t="str">
        <f>IFERROR(__xludf.DUMMYFUNCTION("IF(ISBETWEEN(B16098,60,69), ""Old"", IF(ISBETWEEN(B16098, 20, 29), ""Young"", ""Other""))"),"Young")</f>
        <v>Young</v>
      </c>
    </row>
    <row r="16099">
      <c r="A16099" s="40">
        <v>34361.0</v>
      </c>
      <c r="B16099" s="39">
        <f t="shared" si="1"/>
        <v>27</v>
      </c>
      <c r="C16099" s="39" t="str">
        <f>IFERROR(__xludf.DUMMYFUNCTION("IF(ISBETWEEN(B16099,60,69), ""Old"", IF(ISBETWEEN(B16099, 20, 29), ""Young"", ""Other""))"),"Young")</f>
        <v>Young</v>
      </c>
    </row>
    <row r="16100">
      <c r="A16100" s="40">
        <v>34362.0</v>
      </c>
      <c r="B16100" s="39">
        <f t="shared" si="1"/>
        <v>27</v>
      </c>
      <c r="C16100" s="39" t="str">
        <f>IFERROR(__xludf.DUMMYFUNCTION("IF(ISBETWEEN(B16100,60,69), ""Old"", IF(ISBETWEEN(B16100, 20, 29), ""Young"", ""Other""))"),"Young")</f>
        <v>Young</v>
      </c>
    </row>
    <row r="16101">
      <c r="A16101" s="40">
        <v>34363.0</v>
      </c>
      <c r="B16101" s="39">
        <f t="shared" si="1"/>
        <v>27</v>
      </c>
      <c r="C16101" s="39" t="str">
        <f>IFERROR(__xludf.DUMMYFUNCTION("IF(ISBETWEEN(B16101,60,69), ""Old"", IF(ISBETWEEN(B16101, 20, 29), ""Young"", ""Other""))"),"Young")</f>
        <v>Young</v>
      </c>
    </row>
    <row r="16102">
      <c r="A16102" s="40">
        <v>34364.0</v>
      </c>
      <c r="B16102" s="39">
        <f t="shared" si="1"/>
        <v>27</v>
      </c>
      <c r="C16102" s="39" t="str">
        <f>IFERROR(__xludf.DUMMYFUNCTION("IF(ISBETWEEN(B16102,60,69), ""Old"", IF(ISBETWEEN(B16102, 20, 29), ""Young"", ""Other""))"),"Young")</f>
        <v>Young</v>
      </c>
    </row>
    <row r="16103">
      <c r="A16103" s="40">
        <v>34365.0</v>
      </c>
      <c r="B16103" s="39">
        <f t="shared" si="1"/>
        <v>27</v>
      </c>
      <c r="C16103" s="39" t="str">
        <f>IFERROR(__xludf.DUMMYFUNCTION("IF(ISBETWEEN(B16103,60,69), ""Old"", IF(ISBETWEEN(B16103, 20, 29), ""Young"", ""Other""))"),"Young")</f>
        <v>Young</v>
      </c>
    </row>
    <row r="16104">
      <c r="A16104" s="40">
        <v>34366.0</v>
      </c>
      <c r="B16104" s="39">
        <f t="shared" si="1"/>
        <v>27</v>
      </c>
      <c r="C16104" s="39" t="str">
        <f>IFERROR(__xludf.DUMMYFUNCTION("IF(ISBETWEEN(B16104,60,69), ""Old"", IF(ISBETWEEN(B16104, 20, 29), ""Young"", ""Other""))"),"Young")</f>
        <v>Young</v>
      </c>
    </row>
    <row r="16105">
      <c r="A16105" s="40">
        <v>34367.0</v>
      </c>
      <c r="B16105" s="39">
        <f t="shared" si="1"/>
        <v>27</v>
      </c>
      <c r="C16105" s="39" t="str">
        <f>IFERROR(__xludf.DUMMYFUNCTION("IF(ISBETWEEN(B16105,60,69), ""Old"", IF(ISBETWEEN(B16105, 20, 29), ""Young"", ""Other""))"),"Young")</f>
        <v>Young</v>
      </c>
    </row>
    <row r="16106">
      <c r="A16106" s="40">
        <v>34368.0</v>
      </c>
      <c r="B16106" s="39">
        <f t="shared" si="1"/>
        <v>27</v>
      </c>
      <c r="C16106" s="39" t="str">
        <f>IFERROR(__xludf.DUMMYFUNCTION("IF(ISBETWEEN(B16106,60,69), ""Old"", IF(ISBETWEEN(B16106, 20, 29), ""Young"", ""Other""))"),"Young")</f>
        <v>Young</v>
      </c>
    </row>
    <row r="16107">
      <c r="A16107" s="40">
        <v>34369.0</v>
      </c>
      <c r="B16107" s="39">
        <f t="shared" si="1"/>
        <v>27</v>
      </c>
      <c r="C16107" s="39" t="str">
        <f>IFERROR(__xludf.DUMMYFUNCTION("IF(ISBETWEEN(B16107,60,69), ""Old"", IF(ISBETWEEN(B16107, 20, 29), ""Young"", ""Other""))"),"Young")</f>
        <v>Young</v>
      </c>
    </row>
    <row r="16108">
      <c r="A16108" s="40">
        <v>34370.0</v>
      </c>
      <c r="B16108" s="39">
        <f t="shared" si="1"/>
        <v>27</v>
      </c>
      <c r="C16108" s="39" t="str">
        <f>IFERROR(__xludf.DUMMYFUNCTION("IF(ISBETWEEN(B16108,60,69), ""Old"", IF(ISBETWEEN(B16108, 20, 29), ""Young"", ""Other""))"),"Young")</f>
        <v>Young</v>
      </c>
    </row>
    <row r="16109">
      <c r="A16109" s="40">
        <v>34371.0</v>
      </c>
      <c r="B16109" s="39">
        <f t="shared" si="1"/>
        <v>27</v>
      </c>
      <c r="C16109" s="39" t="str">
        <f>IFERROR(__xludf.DUMMYFUNCTION("IF(ISBETWEEN(B16109,60,69), ""Old"", IF(ISBETWEEN(B16109, 20, 29), ""Young"", ""Other""))"),"Young")</f>
        <v>Young</v>
      </c>
    </row>
    <row r="16110">
      <c r="A16110" s="40">
        <v>34372.0</v>
      </c>
      <c r="B16110" s="39">
        <f t="shared" si="1"/>
        <v>27</v>
      </c>
      <c r="C16110" s="39" t="str">
        <f>IFERROR(__xludf.DUMMYFUNCTION("IF(ISBETWEEN(B16110,60,69), ""Old"", IF(ISBETWEEN(B16110, 20, 29), ""Young"", ""Other""))"),"Young")</f>
        <v>Young</v>
      </c>
    </row>
    <row r="16111">
      <c r="A16111" s="40">
        <v>34373.0</v>
      </c>
      <c r="B16111" s="39">
        <f t="shared" si="1"/>
        <v>27</v>
      </c>
      <c r="C16111" s="39" t="str">
        <f>IFERROR(__xludf.DUMMYFUNCTION("IF(ISBETWEEN(B16111,60,69), ""Old"", IF(ISBETWEEN(B16111, 20, 29), ""Young"", ""Other""))"),"Young")</f>
        <v>Young</v>
      </c>
    </row>
    <row r="16112">
      <c r="A16112" s="40">
        <v>34374.0</v>
      </c>
      <c r="B16112" s="39">
        <f t="shared" si="1"/>
        <v>27</v>
      </c>
      <c r="C16112" s="39" t="str">
        <f>IFERROR(__xludf.DUMMYFUNCTION("IF(ISBETWEEN(B16112,60,69), ""Old"", IF(ISBETWEEN(B16112, 20, 29), ""Young"", ""Other""))"),"Young")</f>
        <v>Young</v>
      </c>
    </row>
    <row r="16113">
      <c r="A16113" s="40">
        <v>34375.0</v>
      </c>
      <c r="B16113" s="39">
        <f t="shared" si="1"/>
        <v>27</v>
      </c>
      <c r="C16113" s="39" t="str">
        <f>IFERROR(__xludf.DUMMYFUNCTION("IF(ISBETWEEN(B16113,60,69), ""Old"", IF(ISBETWEEN(B16113, 20, 29), ""Young"", ""Other""))"),"Young")</f>
        <v>Young</v>
      </c>
    </row>
    <row r="16114">
      <c r="A16114" s="40">
        <v>34376.0</v>
      </c>
      <c r="B16114" s="39">
        <f t="shared" si="1"/>
        <v>27</v>
      </c>
      <c r="C16114" s="39" t="str">
        <f>IFERROR(__xludf.DUMMYFUNCTION("IF(ISBETWEEN(B16114,60,69), ""Old"", IF(ISBETWEEN(B16114, 20, 29), ""Young"", ""Other""))"),"Young")</f>
        <v>Young</v>
      </c>
    </row>
    <row r="16115">
      <c r="A16115" s="40">
        <v>34377.0</v>
      </c>
      <c r="B16115" s="39">
        <f t="shared" si="1"/>
        <v>27</v>
      </c>
      <c r="C16115" s="39" t="str">
        <f>IFERROR(__xludf.DUMMYFUNCTION("IF(ISBETWEEN(B16115,60,69), ""Old"", IF(ISBETWEEN(B16115, 20, 29), ""Young"", ""Other""))"),"Young")</f>
        <v>Young</v>
      </c>
    </row>
    <row r="16116">
      <c r="A16116" s="40">
        <v>34378.0</v>
      </c>
      <c r="B16116" s="39">
        <f t="shared" si="1"/>
        <v>27</v>
      </c>
      <c r="C16116" s="39" t="str">
        <f>IFERROR(__xludf.DUMMYFUNCTION("IF(ISBETWEEN(B16116,60,69), ""Old"", IF(ISBETWEEN(B16116, 20, 29), ""Young"", ""Other""))"),"Young")</f>
        <v>Young</v>
      </c>
    </row>
    <row r="16117">
      <c r="A16117" s="40">
        <v>34379.0</v>
      </c>
      <c r="B16117" s="39">
        <f t="shared" si="1"/>
        <v>27</v>
      </c>
      <c r="C16117" s="39" t="str">
        <f>IFERROR(__xludf.DUMMYFUNCTION("IF(ISBETWEEN(B16117,60,69), ""Old"", IF(ISBETWEEN(B16117, 20, 29), ""Young"", ""Other""))"),"Young")</f>
        <v>Young</v>
      </c>
    </row>
    <row r="16118">
      <c r="A16118" s="40">
        <v>34380.0</v>
      </c>
      <c r="B16118" s="39">
        <f t="shared" si="1"/>
        <v>27</v>
      </c>
      <c r="C16118" s="39" t="str">
        <f>IFERROR(__xludf.DUMMYFUNCTION("IF(ISBETWEEN(B16118,60,69), ""Old"", IF(ISBETWEEN(B16118, 20, 29), ""Young"", ""Other""))"),"Young")</f>
        <v>Young</v>
      </c>
    </row>
    <row r="16119">
      <c r="A16119" s="40">
        <v>34381.0</v>
      </c>
      <c r="B16119" s="39">
        <f t="shared" si="1"/>
        <v>27</v>
      </c>
      <c r="C16119" s="39" t="str">
        <f>IFERROR(__xludf.DUMMYFUNCTION("IF(ISBETWEEN(B16119,60,69), ""Old"", IF(ISBETWEEN(B16119, 20, 29), ""Young"", ""Other""))"),"Young")</f>
        <v>Young</v>
      </c>
    </row>
    <row r="16120">
      <c r="A16120" s="40">
        <v>34382.0</v>
      </c>
      <c r="B16120" s="39">
        <f t="shared" si="1"/>
        <v>27</v>
      </c>
      <c r="C16120" s="39" t="str">
        <f>IFERROR(__xludf.DUMMYFUNCTION("IF(ISBETWEEN(B16120,60,69), ""Old"", IF(ISBETWEEN(B16120, 20, 29), ""Young"", ""Other""))"),"Young")</f>
        <v>Young</v>
      </c>
    </row>
    <row r="16121">
      <c r="A16121" s="40">
        <v>34383.0</v>
      </c>
      <c r="B16121" s="39">
        <f t="shared" si="1"/>
        <v>27</v>
      </c>
      <c r="C16121" s="39" t="str">
        <f>IFERROR(__xludf.DUMMYFUNCTION("IF(ISBETWEEN(B16121,60,69), ""Old"", IF(ISBETWEEN(B16121, 20, 29), ""Young"", ""Other""))"),"Young")</f>
        <v>Young</v>
      </c>
    </row>
    <row r="16122">
      <c r="A16122" s="40">
        <v>34384.0</v>
      </c>
      <c r="B16122" s="39">
        <f t="shared" si="1"/>
        <v>27</v>
      </c>
      <c r="C16122" s="39" t="str">
        <f>IFERROR(__xludf.DUMMYFUNCTION("IF(ISBETWEEN(B16122,60,69), ""Old"", IF(ISBETWEEN(B16122, 20, 29), ""Young"", ""Other""))"),"Young")</f>
        <v>Young</v>
      </c>
    </row>
    <row r="16123">
      <c r="A16123" s="40">
        <v>34385.0</v>
      </c>
      <c r="B16123" s="39">
        <f t="shared" si="1"/>
        <v>27</v>
      </c>
      <c r="C16123" s="39" t="str">
        <f>IFERROR(__xludf.DUMMYFUNCTION("IF(ISBETWEEN(B16123,60,69), ""Old"", IF(ISBETWEEN(B16123, 20, 29), ""Young"", ""Other""))"),"Young")</f>
        <v>Young</v>
      </c>
    </row>
    <row r="16124">
      <c r="A16124" s="40">
        <v>34386.0</v>
      </c>
      <c r="B16124" s="39">
        <f t="shared" si="1"/>
        <v>27</v>
      </c>
      <c r="C16124" s="39" t="str">
        <f>IFERROR(__xludf.DUMMYFUNCTION("IF(ISBETWEEN(B16124,60,69), ""Old"", IF(ISBETWEEN(B16124, 20, 29), ""Young"", ""Other""))"),"Young")</f>
        <v>Young</v>
      </c>
    </row>
    <row r="16125">
      <c r="A16125" s="40">
        <v>34387.0</v>
      </c>
      <c r="B16125" s="39">
        <f t="shared" si="1"/>
        <v>27</v>
      </c>
      <c r="C16125" s="39" t="str">
        <f>IFERROR(__xludf.DUMMYFUNCTION("IF(ISBETWEEN(B16125,60,69), ""Old"", IF(ISBETWEEN(B16125, 20, 29), ""Young"", ""Other""))"),"Young")</f>
        <v>Young</v>
      </c>
    </row>
    <row r="16126">
      <c r="A16126" s="40">
        <v>34388.0</v>
      </c>
      <c r="B16126" s="39">
        <f t="shared" si="1"/>
        <v>27</v>
      </c>
      <c r="C16126" s="39" t="str">
        <f>IFERROR(__xludf.DUMMYFUNCTION("IF(ISBETWEEN(B16126,60,69), ""Old"", IF(ISBETWEEN(B16126, 20, 29), ""Young"", ""Other""))"),"Young")</f>
        <v>Young</v>
      </c>
    </row>
    <row r="16127">
      <c r="A16127" s="40">
        <v>34389.0</v>
      </c>
      <c r="B16127" s="39">
        <f t="shared" si="1"/>
        <v>27</v>
      </c>
      <c r="C16127" s="39" t="str">
        <f>IFERROR(__xludf.DUMMYFUNCTION("IF(ISBETWEEN(B16127,60,69), ""Old"", IF(ISBETWEEN(B16127, 20, 29), ""Young"", ""Other""))"),"Young")</f>
        <v>Young</v>
      </c>
    </row>
    <row r="16128">
      <c r="A16128" s="40">
        <v>34390.0</v>
      </c>
      <c r="B16128" s="39">
        <f t="shared" si="1"/>
        <v>27</v>
      </c>
      <c r="C16128" s="39" t="str">
        <f>IFERROR(__xludf.DUMMYFUNCTION("IF(ISBETWEEN(B16128,60,69), ""Old"", IF(ISBETWEEN(B16128, 20, 29), ""Young"", ""Other""))"),"Young")</f>
        <v>Young</v>
      </c>
    </row>
    <row r="16129">
      <c r="A16129" s="40">
        <v>34391.0</v>
      </c>
      <c r="B16129" s="39">
        <f t="shared" si="1"/>
        <v>27</v>
      </c>
      <c r="C16129" s="39" t="str">
        <f>IFERROR(__xludf.DUMMYFUNCTION("IF(ISBETWEEN(B16129,60,69), ""Old"", IF(ISBETWEEN(B16129, 20, 29), ""Young"", ""Other""))"),"Young")</f>
        <v>Young</v>
      </c>
    </row>
    <row r="16130">
      <c r="A16130" s="40">
        <v>34392.0</v>
      </c>
      <c r="B16130" s="39">
        <f t="shared" si="1"/>
        <v>27</v>
      </c>
      <c r="C16130" s="39" t="str">
        <f>IFERROR(__xludf.DUMMYFUNCTION("IF(ISBETWEEN(B16130,60,69), ""Old"", IF(ISBETWEEN(B16130, 20, 29), ""Young"", ""Other""))"),"Young")</f>
        <v>Young</v>
      </c>
    </row>
    <row r="16131">
      <c r="A16131" s="40">
        <v>34393.0</v>
      </c>
      <c r="B16131" s="39">
        <f t="shared" si="1"/>
        <v>27</v>
      </c>
      <c r="C16131" s="39" t="str">
        <f>IFERROR(__xludf.DUMMYFUNCTION("IF(ISBETWEEN(B16131,60,69), ""Old"", IF(ISBETWEEN(B16131, 20, 29), ""Young"", ""Other""))"),"Young")</f>
        <v>Young</v>
      </c>
    </row>
    <row r="16132">
      <c r="A16132" s="40">
        <v>34394.0</v>
      </c>
      <c r="B16132" s="39">
        <f t="shared" si="1"/>
        <v>27</v>
      </c>
      <c r="C16132" s="39" t="str">
        <f>IFERROR(__xludf.DUMMYFUNCTION("IF(ISBETWEEN(B16132,60,69), ""Old"", IF(ISBETWEEN(B16132, 20, 29), ""Young"", ""Other""))"),"Young")</f>
        <v>Young</v>
      </c>
    </row>
    <row r="16133">
      <c r="A16133" s="40">
        <v>34395.0</v>
      </c>
      <c r="B16133" s="39">
        <f t="shared" si="1"/>
        <v>27</v>
      </c>
      <c r="C16133" s="39" t="str">
        <f>IFERROR(__xludf.DUMMYFUNCTION("IF(ISBETWEEN(B16133,60,69), ""Old"", IF(ISBETWEEN(B16133, 20, 29), ""Young"", ""Other""))"),"Young")</f>
        <v>Young</v>
      </c>
    </row>
    <row r="16134">
      <c r="A16134" s="40">
        <v>34396.0</v>
      </c>
      <c r="B16134" s="39">
        <f t="shared" si="1"/>
        <v>27</v>
      </c>
      <c r="C16134" s="39" t="str">
        <f>IFERROR(__xludf.DUMMYFUNCTION("IF(ISBETWEEN(B16134,60,69), ""Old"", IF(ISBETWEEN(B16134, 20, 29), ""Young"", ""Other""))"),"Young")</f>
        <v>Young</v>
      </c>
    </row>
    <row r="16135">
      <c r="A16135" s="40">
        <v>34397.0</v>
      </c>
      <c r="B16135" s="39">
        <f t="shared" si="1"/>
        <v>27</v>
      </c>
      <c r="C16135" s="39" t="str">
        <f>IFERROR(__xludf.DUMMYFUNCTION("IF(ISBETWEEN(B16135,60,69), ""Old"", IF(ISBETWEEN(B16135, 20, 29), ""Young"", ""Other""))"),"Young")</f>
        <v>Young</v>
      </c>
    </row>
    <row r="16136">
      <c r="A16136" s="40">
        <v>34398.0</v>
      </c>
      <c r="B16136" s="39">
        <f t="shared" si="1"/>
        <v>27</v>
      </c>
      <c r="C16136" s="39" t="str">
        <f>IFERROR(__xludf.DUMMYFUNCTION("IF(ISBETWEEN(B16136,60,69), ""Old"", IF(ISBETWEEN(B16136, 20, 29), ""Young"", ""Other""))"),"Young")</f>
        <v>Young</v>
      </c>
    </row>
    <row r="16137">
      <c r="A16137" s="40">
        <v>34399.0</v>
      </c>
      <c r="B16137" s="39">
        <f t="shared" si="1"/>
        <v>27</v>
      </c>
      <c r="C16137" s="39" t="str">
        <f>IFERROR(__xludf.DUMMYFUNCTION("IF(ISBETWEEN(B16137,60,69), ""Old"", IF(ISBETWEEN(B16137, 20, 29), ""Young"", ""Other""))"),"Young")</f>
        <v>Young</v>
      </c>
    </row>
    <row r="16138">
      <c r="A16138" s="40">
        <v>34400.0</v>
      </c>
      <c r="B16138" s="39">
        <f t="shared" si="1"/>
        <v>27</v>
      </c>
      <c r="C16138" s="39" t="str">
        <f>IFERROR(__xludf.DUMMYFUNCTION("IF(ISBETWEEN(B16138,60,69), ""Old"", IF(ISBETWEEN(B16138, 20, 29), ""Young"", ""Other""))"),"Young")</f>
        <v>Young</v>
      </c>
    </row>
    <row r="16139">
      <c r="A16139" s="40">
        <v>34401.0</v>
      </c>
      <c r="B16139" s="39">
        <f t="shared" si="1"/>
        <v>27</v>
      </c>
      <c r="C16139" s="39" t="str">
        <f>IFERROR(__xludf.DUMMYFUNCTION("IF(ISBETWEEN(B16139,60,69), ""Old"", IF(ISBETWEEN(B16139, 20, 29), ""Young"", ""Other""))"),"Young")</f>
        <v>Young</v>
      </c>
    </row>
    <row r="16140">
      <c r="A16140" s="40">
        <v>34402.0</v>
      </c>
      <c r="B16140" s="39">
        <f t="shared" si="1"/>
        <v>27</v>
      </c>
      <c r="C16140" s="39" t="str">
        <f>IFERROR(__xludf.DUMMYFUNCTION("IF(ISBETWEEN(B16140,60,69), ""Old"", IF(ISBETWEEN(B16140, 20, 29), ""Young"", ""Other""))"),"Young")</f>
        <v>Young</v>
      </c>
    </row>
    <row r="16141">
      <c r="A16141" s="40">
        <v>34403.0</v>
      </c>
      <c r="B16141" s="39">
        <f t="shared" si="1"/>
        <v>27</v>
      </c>
      <c r="C16141" s="39" t="str">
        <f>IFERROR(__xludf.DUMMYFUNCTION("IF(ISBETWEEN(B16141,60,69), ""Old"", IF(ISBETWEEN(B16141, 20, 29), ""Young"", ""Other""))"),"Young")</f>
        <v>Young</v>
      </c>
    </row>
    <row r="16142">
      <c r="A16142" s="40">
        <v>34404.0</v>
      </c>
      <c r="B16142" s="39">
        <f t="shared" si="1"/>
        <v>27</v>
      </c>
      <c r="C16142" s="39" t="str">
        <f>IFERROR(__xludf.DUMMYFUNCTION("IF(ISBETWEEN(B16142,60,69), ""Old"", IF(ISBETWEEN(B16142, 20, 29), ""Young"", ""Other""))"),"Young")</f>
        <v>Young</v>
      </c>
    </row>
    <row r="16143">
      <c r="A16143" s="40">
        <v>34405.0</v>
      </c>
      <c r="B16143" s="39">
        <f t="shared" si="1"/>
        <v>27</v>
      </c>
      <c r="C16143" s="39" t="str">
        <f>IFERROR(__xludf.DUMMYFUNCTION("IF(ISBETWEEN(B16143,60,69), ""Old"", IF(ISBETWEEN(B16143, 20, 29), ""Young"", ""Other""))"),"Young")</f>
        <v>Young</v>
      </c>
    </row>
    <row r="16144">
      <c r="A16144" s="40">
        <v>34406.0</v>
      </c>
      <c r="B16144" s="39">
        <f t="shared" si="1"/>
        <v>27</v>
      </c>
      <c r="C16144" s="39" t="str">
        <f>IFERROR(__xludf.DUMMYFUNCTION("IF(ISBETWEEN(B16144,60,69), ""Old"", IF(ISBETWEEN(B16144, 20, 29), ""Young"", ""Other""))"),"Young")</f>
        <v>Young</v>
      </c>
    </row>
    <row r="16145">
      <c r="A16145" s="40">
        <v>34407.0</v>
      </c>
      <c r="B16145" s="39">
        <f t="shared" si="1"/>
        <v>27</v>
      </c>
      <c r="C16145" s="39" t="str">
        <f>IFERROR(__xludf.DUMMYFUNCTION("IF(ISBETWEEN(B16145,60,69), ""Old"", IF(ISBETWEEN(B16145, 20, 29), ""Young"", ""Other""))"),"Young")</f>
        <v>Young</v>
      </c>
    </row>
    <row r="16146">
      <c r="A16146" s="40">
        <v>34408.0</v>
      </c>
      <c r="B16146" s="39">
        <f t="shared" si="1"/>
        <v>27</v>
      </c>
      <c r="C16146" s="39" t="str">
        <f>IFERROR(__xludf.DUMMYFUNCTION("IF(ISBETWEEN(B16146,60,69), ""Old"", IF(ISBETWEEN(B16146, 20, 29), ""Young"", ""Other""))"),"Young")</f>
        <v>Young</v>
      </c>
    </row>
    <row r="16147">
      <c r="A16147" s="40">
        <v>34409.0</v>
      </c>
      <c r="B16147" s="39">
        <f t="shared" si="1"/>
        <v>27</v>
      </c>
      <c r="C16147" s="39" t="str">
        <f>IFERROR(__xludf.DUMMYFUNCTION("IF(ISBETWEEN(B16147,60,69), ""Old"", IF(ISBETWEEN(B16147, 20, 29), ""Young"", ""Other""))"),"Young")</f>
        <v>Young</v>
      </c>
    </row>
    <row r="16148">
      <c r="A16148" s="40">
        <v>34410.0</v>
      </c>
      <c r="B16148" s="39">
        <f t="shared" si="1"/>
        <v>27</v>
      </c>
      <c r="C16148" s="39" t="str">
        <f>IFERROR(__xludf.DUMMYFUNCTION("IF(ISBETWEEN(B16148,60,69), ""Old"", IF(ISBETWEEN(B16148, 20, 29), ""Young"", ""Other""))"),"Young")</f>
        <v>Young</v>
      </c>
    </row>
    <row r="16149">
      <c r="A16149" s="40">
        <v>34411.0</v>
      </c>
      <c r="B16149" s="39">
        <f t="shared" si="1"/>
        <v>27</v>
      </c>
      <c r="C16149" s="39" t="str">
        <f>IFERROR(__xludf.DUMMYFUNCTION("IF(ISBETWEEN(B16149,60,69), ""Old"", IF(ISBETWEEN(B16149, 20, 29), ""Young"", ""Other""))"),"Young")</f>
        <v>Young</v>
      </c>
    </row>
    <row r="16150">
      <c r="A16150" s="40">
        <v>34412.0</v>
      </c>
      <c r="B16150" s="39">
        <f t="shared" si="1"/>
        <v>27</v>
      </c>
      <c r="C16150" s="39" t="str">
        <f>IFERROR(__xludf.DUMMYFUNCTION("IF(ISBETWEEN(B16150,60,69), ""Old"", IF(ISBETWEEN(B16150, 20, 29), ""Young"", ""Other""))"),"Young")</f>
        <v>Young</v>
      </c>
    </row>
    <row r="16151">
      <c r="A16151" s="40">
        <v>34413.0</v>
      </c>
      <c r="B16151" s="39">
        <f t="shared" si="1"/>
        <v>27</v>
      </c>
      <c r="C16151" s="39" t="str">
        <f>IFERROR(__xludf.DUMMYFUNCTION("IF(ISBETWEEN(B16151,60,69), ""Old"", IF(ISBETWEEN(B16151, 20, 29), ""Young"", ""Other""))"),"Young")</f>
        <v>Young</v>
      </c>
    </row>
    <row r="16152">
      <c r="A16152" s="40">
        <v>34414.0</v>
      </c>
      <c r="B16152" s="39">
        <f t="shared" si="1"/>
        <v>27</v>
      </c>
      <c r="C16152" s="39" t="str">
        <f>IFERROR(__xludf.DUMMYFUNCTION("IF(ISBETWEEN(B16152,60,69), ""Old"", IF(ISBETWEEN(B16152, 20, 29), ""Young"", ""Other""))"),"Young")</f>
        <v>Young</v>
      </c>
    </row>
    <row r="16153">
      <c r="A16153" s="40">
        <v>34415.0</v>
      </c>
      <c r="B16153" s="39">
        <f t="shared" si="1"/>
        <v>27</v>
      </c>
      <c r="C16153" s="39" t="str">
        <f>IFERROR(__xludf.DUMMYFUNCTION("IF(ISBETWEEN(B16153,60,69), ""Old"", IF(ISBETWEEN(B16153, 20, 29), ""Young"", ""Other""))"),"Young")</f>
        <v>Young</v>
      </c>
    </row>
    <row r="16154">
      <c r="A16154" s="40">
        <v>34416.0</v>
      </c>
      <c r="B16154" s="39">
        <f t="shared" si="1"/>
        <v>27</v>
      </c>
      <c r="C16154" s="39" t="str">
        <f>IFERROR(__xludf.DUMMYFUNCTION("IF(ISBETWEEN(B16154,60,69), ""Old"", IF(ISBETWEEN(B16154, 20, 29), ""Young"", ""Other""))"),"Young")</f>
        <v>Young</v>
      </c>
    </row>
    <row r="16155">
      <c r="A16155" s="40">
        <v>34417.0</v>
      </c>
      <c r="B16155" s="39">
        <f t="shared" si="1"/>
        <v>27</v>
      </c>
      <c r="C16155" s="39" t="str">
        <f>IFERROR(__xludf.DUMMYFUNCTION("IF(ISBETWEEN(B16155,60,69), ""Old"", IF(ISBETWEEN(B16155, 20, 29), ""Young"", ""Other""))"),"Young")</f>
        <v>Young</v>
      </c>
    </row>
    <row r="16156">
      <c r="A16156" s="40">
        <v>34418.0</v>
      </c>
      <c r="B16156" s="39">
        <f t="shared" si="1"/>
        <v>27</v>
      </c>
      <c r="C16156" s="39" t="str">
        <f>IFERROR(__xludf.DUMMYFUNCTION("IF(ISBETWEEN(B16156,60,69), ""Old"", IF(ISBETWEEN(B16156, 20, 29), ""Young"", ""Other""))"),"Young")</f>
        <v>Young</v>
      </c>
    </row>
    <row r="16157">
      <c r="A16157" s="40">
        <v>34419.0</v>
      </c>
      <c r="B16157" s="39">
        <f t="shared" si="1"/>
        <v>27</v>
      </c>
      <c r="C16157" s="39" t="str">
        <f>IFERROR(__xludf.DUMMYFUNCTION("IF(ISBETWEEN(B16157,60,69), ""Old"", IF(ISBETWEEN(B16157, 20, 29), ""Young"", ""Other""))"),"Young")</f>
        <v>Young</v>
      </c>
    </row>
    <row r="16158">
      <c r="A16158" s="40">
        <v>34420.0</v>
      </c>
      <c r="B16158" s="39">
        <f t="shared" si="1"/>
        <v>27</v>
      </c>
      <c r="C16158" s="39" t="str">
        <f>IFERROR(__xludf.DUMMYFUNCTION("IF(ISBETWEEN(B16158,60,69), ""Old"", IF(ISBETWEEN(B16158, 20, 29), ""Young"", ""Other""))"),"Young")</f>
        <v>Young</v>
      </c>
    </row>
    <row r="16159">
      <c r="A16159" s="40">
        <v>34421.0</v>
      </c>
      <c r="B16159" s="39">
        <f t="shared" si="1"/>
        <v>27</v>
      </c>
      <c r="C16159" s="39" t="str">
        <f>IFERROR(__xludf.DUMMYFUNCTION("IF(ISBETWEEN(B16159,60,69), ""Old"", IF(ISBETWEEN(B16159, 20, 29), ""Young"", ""Other""))"),"Young")</f>
        <v>Young</v>
      </c>
    </row>
    <row r="16160">
      <c r="A16160" s="40">
        <v>34422.0</v>
      </c>
      <c r="B16160" s="39">
        <f t="shared" si="1"/>
        <v>27</v>
      </c>
      <c r="C16160" s="39" t="str">
        <f>IFERROR(__xludf.DUMMYFUNCTION("IF(ISBETWEEN(B16160,60,69), ""Old"", IF(ISBETWEEN(B16160, 20, 29), ""Young"", ""Other""))"),"Young")</f>
        <v>Young</v>
      </c>
    </row>
    <row r="16161">
      <c r="A16161" s="40">
        <v>34423.0</v>
      </c>
      <c r="B16161" s="39">
        <f t="shared" si="1"/>
        <v>27</v>
      </c>
      <c r="C16161" s="39" t="str">
        <f>IFERROR(__xludf.DUMMYFUNCTION("IF(ISBETWEEN(B16161,60,69), ""Old"", IF(ISBETWEEN(B16161, 20, 29), ""Young"", ""Other""))"),"Young")</f>
        <v>Young</v>
      </c>
    </row>
    <row r="16162">
      <c r="A16162" s="40">
        <v>34424.0</v>
      </c>
      <c r="B16162" s="39">
        <f t="shared" si="1"/>
        <v>27</v>
      </c>
      <c r="C16162" s="39" t="str">
        <f>IFERROR(__xludf.DUMMYFUNCTION("IF(ISBETWEEN(B16162,60,69), ""Old"", IF(ISBETWEEN(B16162, 20, 29), ""Young"", ""Other""))"),"Young")</f>
        <v>Young</v>
      </c>
    </row>
    <row r="16163">
      <c r="A16163" s="40">
        <v>34425.0</v>
      </c>
      <c r="B16163" s="39">
        <f t="shared" si="1"/>
        <v>27</v>
      </c>
      <c r="C16163" s="39" t="str">
        <f>IFERROR(__xludf.DUMMYFUNCTION("IF(ISBETWEEN(B16163,60,69), ""Old"", IF(ISBETWEEN(B16163, 20, 29), ""Young"", ""Other""))"),"Young")</f>
        <v>Young</v>
      </c>
    </row>
    <row r="16164">
      <c r="A16164" s="40">
        <v>34426.0</v>
      </c>
      <c r="B16164" s="39">
        <f t="shared" si="1"/>
        <v>27</v>
      </c>
      <c r="C16164" s="39" t="str">
        <f>IFERROR(__xludf.DUMMYFUNCTION("IF(ISBETWEEN(B16164,60,69), ""Old"", IF(ISBETWEEN(B16164, 20, 29), ""Young"", ""Other""))"),"Young")</f>
        <v>Young</v>
      </c>
    </row>
    <row r="16165">
      <c r="A16165" s="40">
        <v>34427.0</v>
      </c>
      <c r="B16165" s="39">
        <f t="shared" si="1"/>
        <v>27</v>
      </c>
      <c r="C16165" s="39" t="str">
        <f>IFERROR(__xludf.DUMMYFUNCTION("IF(ISBETWEEN(B16165,60,69), ""Old"", IF(ISBETWEEN(B16165, 20, 29), ""Young"", ""Other""))"),"Young")</f>
        <v>Young</v>
      </c>
    </row>
    <row r="16166">
      <c r="A16166" s="40">
        <v>34428.0</v>
      </c>
      <c r="B16166" s="39">
        <f t="shared" si="1"/>
        <v>27</v>
      </c>
      <c r="C16166" s="39" t="str">
        <f>IFERROR(__xludf.DUMMYFUNCTION("IF(ISBETWEEN(B16166,60,69), ""Old"", IF(ISBETWEEN(B16166, 20, 29), ""Young"", ""Other""))"),"Young")</f>
        <v>Young</v>
      </c>
    </row>
    <row r="16167">
      <c r="A16167" s="40">
        <v>34429.0</v>
      </c>
      <c r="B16167" s="39">
        <f t="shared" si="1"/>
        <v>27</v>
      </c>
      <c r="C16167" s="39" t="str">
        <f>IFERROR(__xludf.DUMMYFUNCTION("IF(ISBETWEEN(B16167,60,69), ""Old"", IF(ISBETWEEN(B16167, 20, 29), ""Young"", ""Other""))"),"Young")</f>
        <v>Young</v>
      </c>
    </row>
    <row r="16168">
      <c r="A16168" s="40">
        <v>34430.0</v>
      </c>
      <c r="B16168" s="39">
        <f t="shared" si="1"/>
        <v>27</v>
      </c>
      <c r="C16168" s="39" t="str">
        <f>IFERROR(__xludf.DUMMYFUNCTION("IF(ISBETWEEN(B16168,60,69), ""Old"", IF(ISBETWEEN(B16168, 20, 29), ""Young"", ""Other""))"),"Young")</f>
        <v>Young</v>
      </c>
    </row>
    <row r="16169">
      <c r="A16169" s="40">
        <v>34431.0</v>
      </c>
      <c r="B16169" s="39">
        <f t="shared" si="1"/>
        <v>27</v>
      </c>
      <c r="C16169" s="39" t="str">
        <f>IFERROR(__xludf.DUMMYFUNCTION("IF(ISBETWEEN(B16169,60,69), ""Old"", IF(ISBETWEEN(B16169, 20, 29), ""Young"", ""Other""))"),"Young")</f>
        <v>Young</v>
      </c>
    </row>
    <row r="16170">
      <c r="A16170" s="40">
        <v>34432.0</v>
      </c>
      <c r="B16170" s="39">
        <f t="shared" si="1"/>
        <v>27</v>
      </c>
      <c r="C16170" s="39" t="str">
        <f>IFERROR(__xludf.DUMMYFUNCTION("IF(ISBETWEEN(B16170,60,69), ""Old"", IF(ISBETWEEN(B16170, 20, 29), ""Young"", ""Other""))"),"Young")</f>
        <v>Young</v>
      </c>
    </row>
    <row r="16171">
      <c r="A16171" s="40">
        <v>34433.0</v>
      </c>
      <c r="B16171" s="39">
        <f t="shared" si="1"/>
        <v>27</v>
      </c>
      <c r="C16171" s="39" t="str">
        <f>IFERROR(__xludf.DUMMYFUNCTION("IF(ISBETWEEN(B16171,60,69), ""Old"", IF(ISBETWEEN(B16171, 20, 29), ""Young"", ""Other""))"),"Young")</f>
        <v>Young</v>
      </c>
    </row>
    <row r="16172">
      <c r="A16172" s="40">
        <v>34434.0</v>
      </c>
      <c r="B16172" s="39">
        <f t="shared" si="1"/>
        <v>27</v>
      </c>
      <c r="C16172" s="39" t="str">
        <f>IFERROR(__xludf.DUMMYFUNCTION("IF(ISBETWEEN(B16172,60,69), ""Old"", IF(ISBETWEEN(B16172, 20, 29), ""Young"", ""Other""))"),"Young")</f>
        <v>Young</v>
      </c>
    </row>
    <row r="16173">
      <c r="A16173" s="40">
        <v>34435.0</v>
      </c>
      <c r="B16173" s="39">
        <f t="shared" si="1"/>
        <v>27</v>
      </c>
      <c r="C16173" s="39" t="str">
        <f>IFERROR(__xludf.DUMMYFUNCTION("IF(ISBETWEEN(B16173,60,69), ""Old"", IF(ISBETWEEN(B16173, 20, 29), ""Young"", ""Other""))"),"Young")</f>
        <v>Young</v>
      </c>
    </row>
    <row r="16174">
      <c r="A16174" s="40">
        <v>34436.0</v>
      </c>
      <c r="B16174" s="39">
        <f t="shared" si="1"/>
        <v>27</v>
      </c>
      <c r="C16174" s="39" t="str">
        <f>IFERROR(__xludf.DUMMYFUNCTION("IF(ISBETWEEN(B16174,60,69), ""Old"", IF(ISBETWEEN(B16174, 20, 29), ""Young"", ""Other""))"),"Young")</f>
        <v>Young</v>
      </c>
    </row>
    <row r="16175">
      <c r="A16175" s="40">
        <v>34437.0</v>
      </c>
      <c r="B16175" s="39">
        <f t="shared" si="1"/>
        <v>27</v>
      </c>
      <c r="C16175" s="39" t="str">
        <f>IFERROR(__xludf.DUMMYFUNCTION("IF(ISBETWEEN(B16175,60,69), ""Old"", IF(ISBETWEEN(B16175, 20, 29), ""Young"", ""Other""))"),"Young")</f>
        <v>Young</v>
      </c>
    </row>
    <row r="16176">
      <c r="A16176" s="40">
        <v>34438.0</v>
      </c>
      <c r="B16176" s="39">
        <f t="shared" si="1"/>
        <v>27</v>
      </c>
      <c r="C16176" s="39" t="str">
        <f>IFERROR(__xludf.DUMMYFUNCTION("IF(ISBETWEEN(B16176,60,69), ""Old"", IF(ISBETWEEN(B16176, 20, 29), ""Young"", ""Other""))"),"Young")</f>
        <v>Young</v>
      </c>
    </row>
    <row r="16177">
      <c r="A16177" s="40">
        <v>34439.0</v>
      </c>
      <c r="B16177" s="39">
        <f t="shared" si="1"/>
        <v>27</v>
      </c>
      <c r="C16177" s="39" t="str">
        <f>IFERROR(__xludf.DUMMYFUNCTION("IF(ISBETWEEN(B16177,60,69), ""Old"", IF(ISBETWEEN(B16177, 20, 29), ""Young"", ""Other""))"),"Young")</f>
        <v>Young</v>
      </c>
    </row>
    <row r="16178">
      <c r="A16178" s="40">
        <v>34440.0</v>
      </c>
      <c r="B16178" s="39">
        <f t="shared" si="1"/>
        <v>27</v>
      </c>
      <c r="C16178" s="39" t="str">
        <f>IFERROR(__xludf.DUMMYFUNCTION("IF(ISBETWEEN(B16178,60,69), ""Old"", IF(ISBETWEEN(B16178, 20, 29), ""Young"", ""Other""))"),"Young")</f>
        <v>Young</v>
      </c>
    </row>
    <row r="16179">
      <c r="A16179" s="40">
        <v>34441.0</v>
      </c>
      <c r="B16179" s="39">
        <f t="shared" si="1"/>
        <v>27</v>
      </c>
      <c r="C16179" s="39" t="str">
        <f>IFERROR(__xludf.DUMMYFUNCTION("IF(ISBETWEEN(B16179,60,69), ""Old"", IF(ISBETWEEN(B16179, 20, 29), ""Young"", ""Other""))"),"Young")</f>
        <v>Young</v>
      </c>
    </row>
    <row r="16180">
      <c r="A16180" s="40">
        <v>34442.0</v>
      </c>
      <c r="B16180" s="39">
        <f t="shared" si="1"/>
        <v>27</v>
      </c>
      <c r="C16180" s="39" t="str">
        <f>IFERROR(__xludf.DUMMYFUNCTION("IF(ISBETWEEN(B16180,60,69), ""Old"", IF(ISBETWEEN(B16180, 20, 29), ""Young"", ""Other""))"),"Young")</f>
        <v>Young</v>
      </c>
    </row>
    <row r="16181">
      <c r="A16181" s="40">
        <v>34443.0</v>
      </c>
      <c r="B16181" s="39">
        <f t="shared" si="1"/>
        <v>27</v>
      </c>
      <c r="C16181" s="39" t="str">
        <f>IFERROR(__xludf.DUMMYFUNCTION("IF(ISBETWEEN(B16181,60,69), ""Old"", IF(ISBETWEEN(B16181, 20, 29), ""Young"", ""Other""))"),"Young")</f>
        <v>Young</v>
      </c>
    </row>
    <row r="16182">
      <c r="A16182" s="40">
        <v>34444.0</v>
      </c>
      <c r="B16182" s="39">
        <f t="shared" si="1"/>
        <v>27</v>
      </c>
      <c r="C16182" s="39" t="str">
        <f>IFERROR(__xludf.DUMMYFUNCTION("IF(ISBETWEEN(B16182,60,69), ""Old"", IF(ISBETWEEN(B16182, 20, 29), ""Young"", ""Other""))"),"Young")</f>
        <v>Young</v>
      </c>
    </row>
    <row r="16183">
      <c r="A16183" s="40">
        <v>34445.0</v>
      </c>
      <c r="B16183" s="39">
        <f t="shared" si="1"/>
        <v>27</v>
      </c>
      <c r="C16183" s="39" t="str">
        <f>IFERROR(__xludf.DUMMYFUNCTION("IF(ISBETWEEN(B16183,60,69), ""Old"", IF(ISBETWEEN(B16183, 20, 29), ""Young"", ""Other""))"),"Young")</f>
        <v>Young</v>
      </c>
    </row>
    <row r="16184">
      <c r="A16184" s="40">
        <v>34446.0</v>
      </c>
      <c r="B16184" s="39">
        <f t="shared" si="1"/>
        <v>27</v>
      </c>
      <c r="C16184" s="39" t="str">
        <f>IFERROR(__xludf.DUMMYFUNCTION("IF(ISBETWEEN(B16184,60,69), ""Old"", IF(ISBETWEEN(B16184, 20, 29), ""Young"", ""Other""))"),"Young")</f>
        <v>Young</v>
      </c>
    </row>
    <row r="16185">
      <c r="A16185" s="40">
        <v>34447.0</v>
      </c>
      <c r="B16185" s="39">
        <f t="shared" si="1"/>
        <v>27</v>
      </c>
      <c r="C16185" s="39" t="str">
        <f>IFERROR(__xludf.DUMMYFUNCTION("IF(ISBETWEEN(B16185,60,69), ""Old"", IF(ISBETWEEN(B16185, 20, 29), ""Young"", ""Other""))"),"Young")</f>
        <v>Young</v>
      </c>
    </row>
    <row r="16186">
      <c r="A16186" s="40">
        <v>34448.0</v>
      </c>
      <c r="B16186" s="39">
        <f t="shared" si="1"/>
        <v>27</v>
      </c>
      <c r="C16186" s="39" t="str">
        <f>IFERROR(__xludf.DUMMYFUNCTION("IF(ISBETWEEN(B16186,60,69), ""Old"", IF(ISBETWEEN(B16186, 20, 29), ""Young"", ""Other""))"),"Young")</f>
        <v>Young</v>
      </c>
    </row>
    <row r="16187">
      <c r="A16187" s="40">
        <v>34449.0</v>
      </c>
      <c r="B16187" s="39">
        <f t="shared" si="1"/>
        <v>27</v>
      </c>
      <c r="C16187" s="39" t="str">
        <f>IFERROR(__xludf.DUMMYFUNCTION("IF(ISBETWEEN(B16187,60,69), ""Old"", IF(ISBETWEEN(B16187, 20, 29), ""Young"", ""Other""))"),"Young")</f>
        <v>Young</v>
      </c>
    </row>
    <row r="16188">
      <c r="A16188" s="40">
        <v>34450.0</v>
      </c>
      <c r="B16188" s="39">
        <f t="shared" si="1"/>
        <v>27</v>
      </c>
      <c r="C16188" s="39" t="str">
        <f>IFERROR(__xludf.DUMMYFUNCTION("IF(ISBETWEEN(B16188,60,69), ""Old"", IF(ISBETWEEN(B16188, 20, 29), ""Young"", ""Other""))"),"Young")</f>
        <v>Young</v>
      </c>
    </row>
    <row r="16189">
      <c r="A16189" s="40">
        <v>34451.0</v>
      </c>
      <c r="B16189" s="39">
        <f t="shared" si="1"/>
        <v>27</v>
      </c>
      <c r="C16189" s="39" t="str">
        <f>IFERROR(__xludf.DUMMYFUNCTION("IF(ISBETWEEN(B16189,60,69), ""Old"", IF(ISBETWEEN(B16189, 20, 29), ""Young"", ""Other""))"),"Young")</f>
        <v>Young</v>
      </c>
    </row>
    <row r="16190">
      <c r="A16190" s="40">
        <v>34452.0</v>
      </c>
      <c r="B16190" s="39">
        <f t="shared" si="1"/>
        <v>27</v>
      </c>
      <c r="C16190" s="39" t="str">
        <f>IFERROR(__xludf.DUMMYFUNCTION("IF(ISBETWEEN(B16190,60,69), ""Old"", IF(ISBETWEEN(B16190, 20, 29), ""Young"", ""Other""))"),"Young")</f>
        <v>Young</v>
      </c>
    </row>
    <row r="16191">
      <c r="A16191" s="40">
        <v>34453.0</v>
      </c>
      <c r="B16191" s="39">
        <f t="shared" si="1"/>
        <v>27</v>
      </c>
      <c r="C16191" s="39" t="str">
        <f>IFERROR(__xludf.DUMMYFUNCTION("IF(ISBETWEEN(B16191,60,69), ""Old"", IF(ISBETWEEN(B16191, 20, 29), ""Young"", ""Other""))"),"Young")</f>
        <v>Young</v>
      </c>
    </row>
    <row r="16192">
      <c r="A16192" s="40">
        <v>34454.0</v>
      </c>
      <c r="B16192" s="39">
        <f t="shared" si="1"/>
        <v>27</v>
      </c>
      <c r="C16192" s="39" t="str">
        <f>IFERROR(__xludf.DUMMYFUNCTION("IF(ISBETWEEN(B16192,60,69), ""Old"", IF(ISBETWEEN(B16192, 20, 29), ""Young"", ""Other""))"),"Young")</f>
        <v>Young</v>
      </c>
    </row>
    <row r="16193">
      <c r="A16193" s="40">
        <v>34455.0</v>
      </c>
      <c r="B16193" s="39">
        <f t="shared" si="1"/>
        <v>27</v>
      </c>
      <c r="C16193" s="39" t="str">
        <f>IFERROR(__xludf.DUMMYFUNCTION("IF(ISBETWEEN(B16193,60,69), ""Old"", IF(ISBETWEEN(B16193, 20, 29), ""Young"", ""Other""))"),"Young")</f>
        <v>Young</v>
      </c>
    </row>
    <row r="16194">
      <c r="A16194" s="40">
        <v>34456.0</v>
      </c>
      <c r="B16194" s="39">
        <f t="shared" si="1"/>
        <v>27</v>
      </c>
      <c r="C16194" s="39" t="str">
        <f>IFERROR(__xludf.DUMMYFUNCTION("IF(ISBETWEEN(B16194,60,69), ""Old"", IF(ISBETWEEN(B16194, 20, 29), ""Young"", ""Other""))"),"Young")</f>
        <v>Young</v>
      </c>
    </row>
    <row r="16195">
      <c r="A16195" s="40">
        <v>34457.0</v>
      </c>
      <c r="B16195" s="39">
        <f t="shared" si="1"/>
        <v>27</v>
      </c>
      <c r="C16195" s="39" t="str">
        <f>IFERROR(__xludf.DUMMYFUNCTION("IF(ISBETWEEN(B16195,60,69), ""Old"", IF(ISBETWEEN(B16195, 20, 29), ""Young"", ""Other""))"),"Young")</f>
        <v>Young</v>
      </c>
    </row>
    <row r="16196">
      <c r="A16196" s="40">
        <v>34458.0</v>
      </c>
      <c r="B16196" s="39">
        <f t="shared" si="1"/>
        <v>27</v>
      </c>
      <c r="C16196" s="39" t="str">
        <f>IFERROR(__xludf.DUMMYFUNCTION("IF(ISBETWEEN(B16196,60,69), ""Old"", IF(ISBETWEEN(B16196, 20, 29), ""Young"", ""Other""))"),"Young")</f>
        <v>Young</v>
      </c>
    </row>
    <row r="16197">
      <c r="A16197" s="40">
        <v>34459.0</v>
      </c>
      <c r="B16197" s="39">
        <f t="shared" si="1"/>
        <v>27</v>
      </c>
      <c r="C16197" s="39" t="str">
        <f>IFERROR(__xludf.DUMMYFUNCTION("IF(ISBETWEEN(B16197,60,69), ""Old"", IF(ISBETWEEN(B16197, 20, 29), ""Young"", ""Other""))"),"Young")</f>
        <v>Young</v>
      </c>
    </row>
    <row r="16198">
      <c r="A16198" s="40">
        <v>34460.0</v>
      </c>
      <c r="B16198" s="39">
        <f t="shared" si="1"/>
        <v>27</v>
      </c>
      <c r="C16198" s="39" t="str">
        <f>IFERROR(__xludf.DUMMYFUNCTION("IF(ISBETWEEN(B16198,60,69), ""Old"", IF(ISBETWEEN(B16198, 20, 29), ""Young"", ""Other""))"),"Young")</f>
        <v>Young</v>
      </c>
    </row>
    <row r="16199">
      <c r="A16199" s="40">
        <v>34461.0</v>
      </c>
      <c r="B16199" s="39">
        <f t="shared" si="1"/>
        <v>27</v>
      </c>
      <c r="C16199" s="39" t="str">
        <f>IFERROR(__xludf.DUMMYFUNCTION("IF(ISBETWEEN(B16199,60,69), ""Old"", IF(ISBETWEEN(B16199, 20, 29), ""Young"", ""Other""))"),"Young")</f>
        <v>Young</v>
      </c>
    </row>
    <row r="16200">
      <c r="A16200" s="40">
        <v>34462.0</v>
      </c>
      <c r="B16200" s="39">
        <f t="shared" si="1"/>
        <v>27</v>
      </c>
      <c r="C16200" s="39" t="str">
        <f>IFERROR(__xludf.DUMMYFUNCTION("IF(ISBETWEEN(B16200,60,69), ""Old"", IF(ISBETWEEN(B16200, 20, 29), ""Young"", ""Other""))"),"Young")</f>
        <v>Young</v>
      </c>
    </row>
    <row r="16201">
      <c r="A16201" s="40">
        <v>34463.0</v>
      </c>
      <c r="B16201" s="39">
        <f t="shared" si="1"/>
        <v>27</v>
      </c>
      <c r="C16201" s="39" t="str">
        <f>IFERROR(__xludf.DUMMYFUNCTION("IF(ISBETWEEN(B16201,60,69), ""Old"", IF(ISBETWEEN(B16201, 20, 29), ""Young"", ""Other""))"),"Young")</f>
        <v>Young</v>
      </c>
    </row>
    <row r="16202">
      <c r="A16202" s="40">
        <v>34464.0</v>
      </c>
      <c r="B16202" s="39">
        <f t="shared" si="1"/>
        <v>27</v>
      </c>
      <c r="C16202" s="39" t="str">
        <f>IFERROR(__xludf.DUMMYFUNCTION("IF(ISBETWEEN(B16202,60,69), ""Old"", IF(ISBETWEEN(B16202, 20, 29), ""Young"", ""Other""))"),"Young")</f>
        <v>Young</v>
      </c>
    </row>
    <row r="16203">
      <c r="A16203" s="40">
        <v>34465.0</v>
      </c>
      <c r="B16203" s="39">
        <f t="shared" si="1"/>
        <v>27</v>
      </c>
      <c r="C16203" s="39" t="str">
        <f>IFERROR(__xludf.DUMMYFUNCTION("IF(ISBETWEEN(B16203,60,69), ""Old"", IF(ISBETWEEN(B16203, 20, 29), ""Young"", ""Other""))"),"Young")</f>
        <v>Young</v>
      </c>
    </row>
    <row r="16204">
      <c r="A16204" s="40">
        <v>34466.0</v>
      </c>
      <c r="B16204" s="39">
        <f t="shared" si="1"/>
        <v>27</v>
      </c>
      <c r="C16204" s="39" t="str">
        <f>IFERROR(__xludf.DUMMYFUNCTION("IF(ISBETWEEN(B16204,60,69), ""Old"", IF(ISBETWEEN(B16204, 20, 29), ""Young"", ""Other""))"),"Young")</f>
        <v>Young</v>
      </c>
    </row>
    <row r="16205">
      <c r="A16205" s="40">
        <v>34467.0</v>
      </c>
      <c r="B16205" s="39">
        <f t="shared" si="1"/>
        <v>27</v>
      </c>
      <c r="C16205" s="39" t="str">
        <f>IFERROR(__xludf.DUMMYFUNCTION("IF(ISBETWEEN(B16205,60,69), ""Old"", IF(ISBETWEEN(B16205, 20, 29), ""Young"", ""Other""))"),"Young")</f>
        <v>Young</v>
      </c>
    </row>
    <row r="16206">
      <c r="A16206" s="40">
        <v>34468.0</v>
      </c>
      <c r="B16206" s="39">
        <f t="shared" si="1"/>
        <v>27</v>
      </c>
      <c r="C16206" s="39" t="str">
        <f>IFERROR(__xludf.DUMMYFUNCTION("IF(ISBETWEEN(B16206,60,69), ""Old"", IF(ISBETWEEN(B16206, 20, 29), ""Young"", ""Other""))"),"Young")</f>
        <v>Young</v>
      </c>
    </row>
    <row r="16207">
      <c r="A16207" s="40">
        <v>34469.0</v>
      </c>
      <c r="B16207" s="39">
        <f t="shared" si="1"/>
        <v>27</v>
      </c>
      <c r="C16207" s="39" t="str">
        <f>IFERROR(__xludf.DUMMYFUNCTION("IF(ISBETWEEN(B16207,60,69), ""Old"", IF(ISBETWEEN(B16207, 20, 29), ""Young"", ""Other""))"),"Young")</f>
        <v>Young</v>
      </c>
    </row>
    <row r="16208">
      <c r="A16208" s="40">
        <v>34470.0</v>
      </c>
      <c r="B16208" s="39">
        <f t="shared" si="1"/>
        <v>27</v>
      </c>
      <c r="C16208" s="39" t="str">
        <f>IFERROR(__xludf.DUMMYFUNCTION("IF(ISBETWEEN(B16208,60,69), ""Old"", IF(ISBETWEEN(B16208, 20, 29), ""Young"", ""Other""))"),"Young")</f>
        <v>Young</v>
      </c>
    </row>
    <row r="16209">
      <c r="A16209" s="40">
        <v>34471.0</v>
      </c>
      <c r="B16209" s="39">
        <f t="shared" si="1"/>
        <v>27</v>
      </c>
      <c r="C16209" s="39" t="str">
        <f>IFERROR(__xludf.DUMMYFUNCTION("IF(ISBETWEEN(B16209,60,69), ""Old"", IF(ISBETWEEN(B16209, 20, 29), ""Young"", ""Other""))"),"Young")</f>
        <v>Young</v>
      </c>
    </row>
    <row r="16210">
      <c r="A16210" s="40">
        <v>34472.0</v>
      </c>
      <c r="B16210" s="39">
        <f t="shared" si="1"/>
        <v>27</v>
      </c>
      <c r="C16210" s="39" t="str">
        <f>IFERROR(__xludf.DUMMYFUNCTION("IF(ISBETWEEN(B16210,60,69), ""Old"", IF(ISBETWEEN(B16210, 20, 29), ""Young"", ""Other""))"),"Young")</f>
        <v>Young</v>
      </c>
    </row>
    <row r="16211">
      <c r="A16211" s="40">
        <v>34473.0</v>
      </c>
      <c r="B16211" s="39">
        <f t="shared" si="1"/>
        <v>27</v>
      </c>
      <c r="C16211" s="39" t="str">
        <f>IFERROR(__xludf.DUMMYFUNCTION("IF(ISBETWEEN(B16211,60,69), ""Old"", IF(ISBETWEEN(B16211, 20, 29), ""Young"", ""Other""))"),"Young")</f>
        <v>Young</v>
      </c>
    </row>
    <row r="16212">
      <c r="A16212" s="40">
        <v>34474.0</v>
      </c>
      <c r="B16212" s="39">
        <f t="shared" si="1"/>
        <v>27</v>
      </c>
      <c r="C16212" s="39" t="str">
        <f>IFERROR(__xludf.DUMMYFUNCTION("IF(ISBETWEEN(B16212,60,69), ""Old"", IF(ISBETWEEN(B16212, 20, 29), ""Young"", ""Other""))"),"Young")</f>
        <v>Young</v>
      </c>
    </row>
    <row r="16213">
      <c r="A16213" s="40">
        <v>34475.0</v>
      </c>
      <c r="B16213" s="39">
        <f t="shared" si="1"/>
        <v>27</v>
      </c>
      <c r="C16213" s="39" t="str">
        <f>IFERROR(__xludf.DUMMYFUNCTION("IF(ISBETWEEN(B16213,60,69), ""Old"", IF(ISBETWEEN(B16213, 20, 29), ""Young"", ""Other""))"),"Young")</f>
        <v>Young</v>
      </c>
    </row>
    <row r="16214">
      <c r="A16214" s="40">
        <v>34476.0</v>
      </c>
      <c r="B16214" s="39">
        <f t="shared" si="1"/>
        <v>27</v>
      </c>
      <c r="C16214" s="39" t="str">
        <f>IFERROR(__xludf.DUMMYFUNCTION("IF(ISBETWEEN(B16214,60,69), ""Old"", IF(ISBETWEEN(B16214, 20, 29), ""Young"", ""Other""))"),"Young")</f>
        <v>Young</v>
      </c>
    </row>
    <row r="16215">
      <c r="A16215" s="40">
        <v>34477.0</v>
      </c>
      <c r="B16215" s="39">
        <f t="shared" si="1"/>
        <v>27</v>
      </c>
      <c r="C16215" s="39" t="str">
        <f>IFERROR(__xludf.DUMMYFUNCTION("IF(ISBETWEEN(B16215,60,69), ""Old"", IF(ISBETWEEN(B16215, 20, 29), ""Young"", ""Other""))"),"Young")</f>
        <v>Young</v>
      </c>
    </row>
    <row r="16216">
      <c r="A16216" s="40">
        <v>34478.0</v>
      </c>
      <c r="B16216" s="39">
        <f t="shared" si="1"/>
        <v>27</v>
      </c>
      <c r="C16216" s="39" t="str">
        <f>IFERROR(__xludf.DUMMYFUNCTION("IF(ISBETWEEN(B16216,60,69), ""Old"", IF(ISBETWEEN(B16216, 20, 29), ""Young"", ""Other""))"),"Young")</f>
        <v>Young</v>
      </c>
    </row>
    <row r="16217">
      <c r="A16217" s="40">
        <v>34479.0</v>
      </c>
      <c r="B16217" s="39">
        <f t="shared" si="1"/>
        <v>27</v>
      </c>
      <c r="C16217" s="39" t="str">
        <f>IFERROR(__xludf.DUMMYFUNCTION("IF(ISBETWEEN(B16217,60,69), ""Old"", IF(ISBETWEEN(B16217, 20, 29), ""Young"", ""Other""))"),"Young")</f>
        <v>Young</v>
      </c>
    </row>
    <row r="16218">
      <c r="A16218" s="40">
        <v>34480.0</v>
      </c>
      <c r="B16218" s="39">
        <f t="shared" si="1"/>
        <v>27</v>
      </c>
      <c r="C16218" s="39" t="str">
        <f>IFERROR(__xludf.DUMMYFUNCTION("IF(ISBETWEEN(B16218,60,69), ""Old"", IF(ISBETWEEN(B16218, 20, 29), ""Young"", ""Other""))"),"Young")</f>
        <v>Young</v>
      </c>
    </row>
    <row r="16219">
      <c r="A16219" s="40">
        <v>34481.0</v>
      </c>
      <c r="B16219" s="39">
        <f t="shared" si="1"/>
        <v>27</v>
      </c>
      <c r="C16219" s="39" t="str">
        <f>IFERROR(__xludf.DUMMYFUNCTION("IF(ISBETWEEN(B16219,60,69), ""Old"", IF(ISBETWEEN(B16219, 20, 29), ""Young"", ""Other""))"),"Young")</f>
        <v>Young</v>
      </c>
    </row>
    <row r="16220">
      <c r="A16220" s="40">
        <v>34482.0</v>
      </c>
      <c r="B16220" s="39">
        <f t="shared" si="1"/>
        <v>27</v>
      </c>
      <c r="C16220" s="39" t="str">
        <f>IFERROR(__xludf.DUMMYFUNCTION("IF(ISBETWEEN(B16220,60,69), ""Old"", IF(ISBETWEEN(B16220, 20, 29), ""Young"", ""Other""))"),"Young")</f>
        <v>Young</v>
      </c>
    </row>
    <row r="16221">
      <c r="A16221" s="40">
        <v>34483.0</v>
      </c>
      <c r="B16221" s="39">
        <f t="shared" si="1"/>
        <v>27</v>
      </c>
      <c r="C16221" s="39" t="str">
        <f>IFERROR(__xludf.DUMMYFUNCTION("IF(ISBETWEEN(B16221,60,69), ""Old"", IF(ISBETWEEN(B16221, 20, 29), ""Young"", ""Other""))"),"Young")</f>
        <v>Young</v>
      </c>
    </row>
    <row r="16222">
      <c r="A16222" s="40">
        <v>34484.0</v>
      </c>
      <c r="B16222" s="39">
        <f t="shared" si="1"/>
        <v>27</v>
      </c>
      <c r="C16222" s="39" t="str">
        <f>IFERROR(__xludf.DUMMYFUNCTION("IF(ISBETWEEN(B16222,60,69), ""Old"", IF(ISBETWEEN(B16222, 20, 29), ""Young"", ""Other""))"),"Young")</f>
        <v>Young</v>
      </c>
    </row>
    <row r="16223">
      <c r="A16223" s="40">
        <v>34485.0</v>
      </c>
      <c r="B16223" s="39">
        <f t="shared" si="1"/>
        <v>27</v>
      </c>
      <c r="C16223" s="39" t="str">
        <f>IFERROR(__xludf.DUMMYFUNCTION("IF(ISBETWEEN(B16223,60,69), ""Old"", IF(ISBETWEEN(B16223, 20, 29), ""Young"", ""Other""))"),"Young")</f>
        <v>Young</v>
      </c>
    </row>
    <row r="16224">
      <c r="A16224" s="40">
        <v>34486.0</v>
      </c>
      <c r="B16224" s="39">
        <f t="shared" si="1"/>
        <v>27</v>
      </c>
      <c r="C16224" s="39" t="str">
        <f>IFERROR(__xludf.DUMMYFUNCTION("IF(ISBETWEEN(B16224,60,69), ""Old"", IF(ISBETWEEN(B16224, 20, 29), ""Young"", ""Other""))"),"Young")</f>
        <v>Young</v>
      </c>
    </row>
    <row r="16225">
      <c r="A16225" s="40">
        <v>34487.0</v>
      </c>
      <c r="B16225" s="39">
        <f t="shared" si="1"/>
        <v>27</v>
      </c>
      <c r="C16225" s="39" t="str">
        <f>IFERROR(__xludf.DUMMYFUNCTION("IF(ISBETWEEN(B16225,60,69), ""Old"", IF(ISBETWEEN(B16225, 20, 29), ""Young"", ""Other""))"),"Young")</f>
        <v>Young</v>
      </c>
    </row>
    <row r="16226">
      <c r="A16226" s="40">
        <v>34488.0</v>
      </c>
      <c r="B16226" s="39">
        <f t="shared" si="1"/>
        <v>27</v>
      </c>
      <c r="C16226" s="39" t="str">
        <f>IFERROR(__xludf.DUMMYFUNCTION("IF(ISBETWEEN(B16226,60,69), ""Old"", IF(ISBETWEEN(B16226, 20, 29), ""Young"", ""Other""))"),"Young")</f>
        <v>Young</v>
      </c>
    </row>
    <row r="16227">
      <c r="A16227" s="40">
        <v>34489.0</v>
      </c>
      <c r="B16227" s="39">
        <f t="shared" si="1"/>
        <v>27</v>
      </c>
      <c r="C16227" s="39" t="str">
        <f>IFERROR(__xludf.DUMMYFUNCTION("IF(ISBETWEEN(B16227,60,69), ""Old"", IF(ISBETWEEN(B16227, 20, 29), ""Young"", ""Other""))"),"Young")</f>
        <v>Young</v>
      </c>
    </row>
    <row r="16228">
      <c r="A16228" s="40">
        <v>34490.0</v>
      </c>
      <c r="B16228" s="39">
        <f t="shared" si="1"/>
        <v>27</v>
      </c>
      <c r="C16228" s="39" t="str">
        <f>IFERROR(__xludf.DUMMYFUNCTION("IF(ISBETWEEN(B16228,60,69), ""Old"", IF(ISBETWEEN(B16228, 20, 29), ""Young"", ""Other""))"),"Young")</f>
        <v>Young</v>
      </c>
    </row>
    <row r="16229">
      <c r="A16229" s="40">
        <v>34491.0</v>
      </c>
      <c r="B16229" s="39">
        <f t="shared" si="1"/>
        <v>27</v>
      </c>
      <c r="C16229" s="39" t="str">
        <f>IFERROR(__xludf.DUMMYFUNCTION("IF(ISBETWEEN(B16229,60,69), ""Old"", IF(ISBETWEEN(B16229, 20, 29), ""Young"", ""Other""))"),"Young")</f>
        <v>Young</v>
      </c>
    </row>
    <row r="16230">
      <c r="A16230" s="40">
        <v>34492.0</v>
      </c>
      <c r="B16230" s="39">
        <f t="shared" si="1"/>
        <v>27</v>
      </c>
      <c r="C16230" s="39" t="str">
        <f>IFERROR(__xludf.DUMMYFUNCTION("IF(ISBETWEEN(B16230,60,69), ""Old"", IF(ISBETWEEN(B16230, 20, 29), ""Young"", ""Other""))"),"Young")</f>
        <v>Young</v>
      </c>
    </row>
    <row r="16231">
      <c r="A16231" s="40">
        <v>34493.0</v>
      </c>
      <c r="B16231" s="39">
        <f t="shared" si="1"/>
        <v>27</v>
      </c>
      <c r="C16231" s="39" t="str">
        <f>IFERROR(__xludf.DUMMYFUNCTION("IF(ISBETWEEN(B16231,60,69), ""Old"", IF(ISBETWEEN(B16231, 20, 29), ""Young"", ""Other""))"),"Young")</f>
        <v>Young</v>
      </c>
    </row>
    <row r="16232">
      <c r="A16232" s="40">
        <v>34494.0</v>
      </c>
      <c r="B16232" s="39">
        <f t="shared" si="1"/>
        <v>27</v>
      </c>
      <c r="C16232" s="39" t="str">
        <f>IFERROR(__xludf.DUMMYFUNCTION("IF(ISBETWEEN(B16232,60,69), ""Old"", IF(ISBETWEEN(B16232, 20, 29), ""Young"", ""Other""))"),"Young")</f>
        <v>Young</v>
      </c>
    </row>
    <row r="16233">
      <c r="A16233" s="40">
        <v>34495.0</v>
      </c>
      <c r="B16233" s="39">
        <f t="shared" si="1"/>
        <v>27</v>
      </c>
      <c r="C16233" s="39" t="str">
        <f>IFERROR(__xludf.DUMMYFUNCTION("IF(ISBETWEEN(B16233,60,69), ""Old"", IF(ISBETWEEN(B16233, 20, 29), ""Young"", ""Other""))"),"Young")</f>
        <v>Young</v>
      </c>
    </row>
    <row r="16234">
      <c r="A16234" s="40">
        <v>34496.0</v>
      </c>
      <c r="B16234" s="39">
        <f t="shared" si="1"/>
        <v>27</v>
      </c>
      <c r="C16234" s="39" t="str">
        <f>IFERROR(__xludf.DUMMYFUNCTION("IF(ISBETWEEN(B16234,60,69), ""Old"", IF(ISBETWEEN(B16234, 20, 29), ""Young"", ""Other""))"),"Young")</f>
        <v>Young</v>
      </c>
    </row>
    <row r="16235">
      <c r="A16235" s="40">
        <v>34497.0</v>
      </c>
      <c r="B16235" s="39">
        <f t="shared" si="1"/>
        <v>27</v>
      </c>
      <c r="C16235" s="39" t="str">
        <f>IFERROR(__xludf.DUMMYFUNCTION("IF(ISBETWEEN(B16235,60,69), ""Old"", IF(ISBETWEEN(B16235, 20, 29), ""Young"", ""Other""))"),"Young")</f>
        <v>Young</v>
      </c>
    </row>
    <row r="16236">
      <c r="A16236" s="40">
        <v>34498.0</v>
      </c>
      <c r="B16236" s="39">
        <f t="shared" si="1"/>
        <v>27</v>
      </c>
      <c r="C16236" s="39" t="str">
        <f>IFERROR(__xludf.DUMMYFUNCTION("IF(ISBETWEEN(B16236,60,69), ""Old"", IF(ISBETWEEN(B16236, 20, 29), ""Young"", ""Other""))"),"Young")</f>
        <v>Young</v>
      </c>
    </row>
    <row r="16237">
      <c r="A16237" s="40">
        <v>34499.0</v>
      </c>
      <c r="B16237" s="39">
        <f t="shared" si="1"/>
        <v>27</v>
      </c>
      <c r="C16237" s="39" t="str">
        <f>IFERROR(__xludf.DUMMYFUNCTION("IF(ISBETWEEN(B16237,60,69), ""Old"", IF(ISBETWEEN(B16237, 20, 29), ""Young"", ""Other""))"),"Young")</f>
        <v>Young</v>
      </c>
    </row>
    <row r="16238">
      <c r="A16238" s="40">
        <v>34500.0</v>
      </c>
      <c r="B16238" s="39">
        <f t="shared" si="1"/>
        <v>27</v>
      </c>
      <c r="C16238" s="39" t="str">
        <f>IFERROR(__xludf.DUMMYFUNCTION("IF(ISBETWEEN(B16238,60,69), ""Old"", IF(ISBETWEEN(B16238, 20, 29), ""Young"", ""Other""))"),"Young")</f>
        <v>Young</v>
      </c>
    </row>
    <row r="16239">
      <c r="A16239" s="40">
        <v>34501.0</v>
      </c>
      <c r="B16239" s="39">
        <f t="shared" si="1"/>
        <v>27</v>
      </c>
      <c r="C16239" s="39" t="str">
        <f>IFERROR(__xludf.DUMMYFUNCTION("IF(ISBETWEEN(B16239,60,69), ""Old"", IF(ISBETWEEN(B16239, 20, 29), ""Young"", ""Other""))"),"Young")</f>
        <v>Young</v>
      </c>
    </row>
    <row r="16240">
      <c r="A16240" s="40">
        <v>34502.0</v>
      </c>
      <c r="B16240" s="39">
        <f t="shared" si="1"/>
        <v>27</v>
      </c>
      <c r="C16240" s="39" t="str">
        <f>IFERROR(__xludf.DUMMYFUNCTION("IF(ISBETWEEN(B16240,60,69), ""Old"", IF(ISBETWEEN(B16240, 20, 29), ""Young"", ""Other""))"),"Young")</f>
        <v>Young</v>
      </c>
    </row>
    <row r="16241">
      <c r="A16241" s="40">
        <v>34503.0</v>
      </c>
      <c r="B16241" s="39">
        <f t="shared" si="1"/>
        <v>27</v>
      </c>
      <c r="C16241" s="39" t="str">
        <f>IFERROR(__xludf.DUMMYFUNCTION("IF(ISBETWEEN(B16241,60,69), ""Old"", IF(ISBETWEEN(B16241, 20, 29), ""Young"", ""Other""))"),"Young")</f>
        <v>Young</v>
      </c>
    </row>
    <row r="16242">
      <c r="A16242" s="40">
        <v>34504.0</v>
      </c>
      <c r="B16242" s="39">
        <f t="shared" si="1"/>
        <v>27</v>
      </c>
      <c r="C16242" s="39" t="str">
        <f>IFERROR(__xludf.DUMMYFUNCTION("IF(ISBETWEEN(B16242,60,69), ""Old"", IF(ISBETWEEN(B16242, 20, 29), ""Young"", ""Other""))"),"Young")</f>
        <v>Young</v>
      </c>
    </row>
    <row r="16243">
      <c r="A16243" s="40">
        <v>34505.0</v>
      </c>
      <c r="B16243" s="39">
        <f t="shared" si="1"/>
        <v>27</v>
      </c>
      <c r="C16243" s="39" t="str">
        <f>IFERROR(__xludf.DUMMYFUNCTION("IF(ISBETWEEN(B16243,60,69), ""Old"", IF(ISBETWEEN(B16243, 20, 29), ""Young"", ""Other""))"),"Young")</f>
        <v>Young</v>
      </c>
    </row>
    <row r="16244">
      <c r="A16244" s="40">
        <v>34506.0</v>
      </c>
      <c r="B16244" s="39">
        <f t="shared" si="1"/>
        <v>27</v>
      </c>
      <c r="C16244" s="39" t="str">
        <f>IFERROR(__xludf.DUMMYFUNCTION("IF(ISBETWEEN(B16244,60,69), ""Old"", IF(ISBETWEEN(B16244, 20, 29), ""Young"", ""Other""))"),"Young")</f>
        <v>Young</v>
      </c>
    </row>
    <row r="16245">
      <c r="A16245" s="40">
        <v>34507.0</v>
      </c>
      <c r="B16245" s="39">
        <f t="shared" si="1"/>
        <v>27</v>
      </c>
      <c r="C16245" s="39" t="str">
        <f>IFERROR(__xludf.DUMMYFUNCTION("IF(ISBETWEEN(B16245,60,69), ""Old"", IF(ISBETWEEN(B16245, 20, 29), ""Young"", ""Other""))"),"Young")</f>
        <v>Young</v>
      </c>
    </row>
    <row r="16246">
      <c r="A16246" s="40">
        <v>34508.0</v>
      </c>
      <c r="B16246" s="39">
        <f t="shared" si="1"/>
        <v>27</v>
      </c>
      <c r="C16246" s="39" t="str">
        <f>IFERROR(__xludf.DUMMYFUNCTION("IF(ISBETWEEN(B16246,60,69), ""Old"", IF(ISBETWEEN(B16246, 20, 29), ""Young"", ""Other""))"),"Young")</f>
        <v>Young</v>
      </c>
    </row>
    <row r="16247">
      <c r="A16247" s="40">
        <v>34509.0</v>
      </c>
      <c r="B16247" s="39">
        <f t="shared" si="1"/>
        <v>27</v>
      </c>
      <c r="C16247" s="39" t="str">
        <f>IFERROR(__xludf.DUMMYFUNCTION("IF(ISBETWEEN(B16247,60,69), ""Old"", IF(ISBETWEEN(B16247, 20, 29), ""Young"", ""Other""))"),"Young")</f>
        <v>Young</v>
      </c>
    </row>
    <row r="16248">
      <c r="A16248" s="40">
        <v>34510.0</v>
      </c>
      <c r="B16248" s="39">
        <f t="shared" si="1"/>
        <v>27</v>
      </c>
      <c r="C16248" s="39" t="str">
        <f>IFERROR(__xludf.DUMMYFUNCTION("IF(ISBETWEEN(B16248,60,69), ""Old"", IF(ISBETWEEN(B16248, 20, 29), ""Young"", ""Other""))"),"Young")</f>
        <v>Young</v>
      </c>
    </row>
    <row r="16249">
      <c r="A16249" s="40">
        <v>34511.0</v>
      </c>
      <c r="B16249" s="39">
        <f t="shared" si="1"/>
        <v>27</v>
      </c>
      <c r="C16249" s="39" t="str">
        <f>IFERROR(__xludf.DUMMYFUNCTION("IF(ISBETWEEN(B16249,60,69), ""Old"", IF(ISBETWEEN(B16249, 20, 29), ""Young"", ""Other""))"),"Young")</f>
        <v>Young</v>
      </c>
    </row>
    <row r="16250">
      <c r="A16250" s="40">
        <v>34512.0</v>
      </c>
      <c r="B16250" s="39">
        <f t="shared" si="1"/>
        <v>27</v>
      </c>
      <c r="C16250" s="39" t="str">
        <f>IFERROR(__xludf.DUMMYFUNCTION("IF(ISBETWEEN(B16250,60,69), ""Old"", IF(ISBETWEEN(B16250, 20, 29), ""Young"", ""Other""))"),"Young")</f>
        <v>Young</v>
      </c>
    </row>
    <row r="16251">
      <c r="A16251" s="40">
        <v>34513.0</v>
      </c>
      <c r="B16251" s="39">
        <f t="shared" si="1"/>
        <v>27</v>
      </c>
      <c r="C16251" s="39" t="str">
        <f>IFERROR(__xludf.DUMMYFUNCTION("IF(ISBETWEEN(B16251,60,69), ""Old"", IF(ISBETWEEN(B16251, 20, 29), ""Young"", ""Other""))"),"Young")</f>
        <v>Young</v>
      </c>
    </row>
    <row r="16252">
      <c r="A16252" s="40">
        <v>34514.0</v>
      </c>
      <c r="B16252" s="39">
        <f t="shared" si="1"/>
        <v>27</v>
      </c>
      <c r="C16252" s="39" t="str">
        <f>IFERROR(__xludf.DUMMYFUNCTION("IF(ISBETWEEN(B16252,60,69), ""Old"", IF(ISBETWEEN(B16252, 20, 29), ""Young"", ""Other""))"),"Young")</f>
        <v>Young</v>
      </c>
    </row>
    <row r="16253">
      <c r="A16253" s="40">
        <v>34515.0</v>
      </c>
      <c r="B16253" s="39">
        <f t="shared" si="1"/>
        <v>27</v>
      </c>
      <c r="C16253" s="39" t="str">
        <f>IFERROR(__xludf.DUMMYFUNCTION("IF(ISBETWEEN(B16253,60,69), ""Old"", IF(ISBETWEEN(B16253, 20, 29), ""Young"", ""Other""))"),"Young")</f>
        <v>Young</v>
      </c>
    </row>
    <row r="16254">
      <c r="A16254" s="40">
        <v>34516.0</v>
      </c>
      <c r="B16254" s="39">
        <f t="shared" si="1"/>
        <v>27</v>
      </c>
      <c r="C16254" s="39" t="str">
        <f>IFERROR(__xludf.DUMMYFUNCTION("IF(ISBETWEEN(B16254,60,69), ""Old"", IF(ISBETWEEN(B16254, 20, 29), ""Young"", ""Other""))"),"Young")</f>
        <v>Young</v>
      </c>
    </row>
    <row r="16255">
      <c r="A16255" s="40">
        <v>34517.0</v>
      </c>
      <c r="B16255" s="39">
        <f t="shared" si="1"/>
        <v>27</v>
      </c>
      <c r="C16255" s="39" t="str">
        <f>IFERROR(__xludf.DUMMYFUNCTION("IF(ISBETWEEN(B16255,60,69), ""Old"", IF(ISBETWEEN(B16255, 20, 29), ""Young"", ""Other""))"),"Young")</f>
        <v>Young</v>
      </c>
    </row>
    <row r="16256">
      <c r="A16256" s="40">
        <v>34518.0</v>
      </c>
      <c r="B16256" s="39">
        <f t="shared" si="1"/>
        <v>27</v>
      </c>
      <c r="C16256" s="39" t="str">
        <f>IFERROR(__xludf.DUMMYFUNCTION("IF(ISBETWEEN(B16256,60,69), ""Old"", IF(ISBETWEEN(B16256, 20, 29), ""Young"", ""Other""))"),"Young")</f>
        <v>Young</v>
      </c>
    </row>
    <row r="16257">
      <c r="A16257" s="40">
        <v>34519.0</v>
      </c>
      <c r="B16257" s="39">
        <f t="shared" si="1"/>
        <v>27</v>
      </c>
      <c r="C16257" s="39" t="str">
        <f>IFERROR(__xludf.DUMMYFUNCTION("IF(ISBETWEEN(B16257,60,69), ""Old"", IF(ISBETWEEN(B16257, 20, 29), ""Young"", ""Other""))"),"Young")</f>
        <v>Young</v>
      </c>
    </row>
    <row r="16258">
      <c r="A16258" s="40">
        <v>34520.0</v>
      </c>
      <c r="B16258" s="39">
        <f t="shared" si="1"/>
        <v>27</v>
      </c>
      <c r="C16258" s="39" t="str">
        <f>IFERROR(__xludf.DUMMYFUNCTION("IF(ISBETWEEN(B16258,60,69), ""Old"", IF(ISBETWEEN(B16258, 20, 29), ""Young"", ""Other""))"),"Young")</f>
        <v>Young</v>
      </c>
    </row>
    <row r="16259">
      <c r="A16259" s="40">
        <v>34521.0</v>
      </c>
      <c r="B16259" s="39">
        <f t="shared" si="1"/>
        <v>27</v>
      </c>
      <c r="C16259" s="39" t="str">
        <f>IFERROR(__xludf.DUMMYFUNCTION("IF(ISBETWEEN(B16259,60,69), ""Old"", IF(ISBETWEEN(B16259, 20, 29), ""Young"", ""Other""))"),"Young")</f>
        <v>Young</v>
      </c>
    </row>
    <row r="16260">
      <c r="A16260" s="40">
        <v>34522.0</v>
      </c>
      <c r="B16260" s="39">
        <f t="shared" si="1"/>
        <v>27</v>
      </c>
      <c r="C16260" s="39" t="str">
        <f>IFERROR(__xludf.DUMMYFUNCTION("IF(ISBETWEEN(B16260,60,69), ""Old"", IF(ISBETWEEN(B16260, 20, 29), ""Young"", ""Other""))"),"Young")</f>
        <v>Young</v>
      </c>
    </row>
    <row r="16261">
      <c r="A16261" s="40">
        <v>34523.0</v>
      </c>
      <c r="B16261" s="39">
        <f t="shared" si="1"/>
        <v>27</v>
      </c>
      <c r="C16261" s="39" t="str">
        <f>IFERROR(__xludf.DUMMYFUNCTION("IF(ISBETWEEN(B16261,60,69), ""Old"", IF(ISBETWEEN(B16261, 20, 29), ""Young"", ""Other""))"),"Young")</f>
        <v>Young</v>
      </c>
    </row>
    <row r="16262">
      <c r="A16262" s="40">
        <v>34524.0</v>
      </c>
      <c r="B16262" s="39">
        <f t="shared" si="1"/>
        <v>27</v>
      </c>
      <c r="C16262" s="39" t="str">
        <f>IFERROR(__xludf.DUMMYFUNCTION("IF(ISBETWEEN(B16262,60,69), ""Old"", IF(ISBETWEEN(B16262, 20, 29), ""Young"", ""Other""))"),"Young")</f>
        <v>Young</v>
      </c>
    </row>
    <row r="16263">
      <c r="A16263" s="40">
        <v>34525.0</v>
      </c>
      <c r="B16263" s="39">
        <f t="shared" si="1"/>
        <v>27</v>
      </c>
      <c r="C16263" s="39" t="str">
        <f>IFERROR(__xludf.DUMMYFUNCTION("IF(ISBETWEEN(B16263,60,69), ""Old"", IF(ISBETWEEN(B16263, 20, 29), ""Young"", ""Other""))"),"Young")</f>
        <v>Young</v>
      </c>
    </row>
    <row r="16264">
      <c r="A16264" s="40">
        <v>34526.0</v>
      </c>
      <c r="B16264" s="39">
        <f t="shared" si="1"/>
        <v>27</v>
      </c>
      <c r="C16264" s="39" t="str">
        <f>IFERROR(__xludf.DUMMYFUNCTION("IF(ISBETWEEN(B16264,60,69), ""Old"", IF(ISBETWEEN(B16264, 20, 29), ""Young"", ""Other""))"),"Young")</f>
        <v>Young</v>
      </c>
    </row>
    <row r="16265">
      <c r="A16265" s="40">
        <v>34527.0</v>
      </c>
      <c r="B16265" s="39">
        <f t="shared" si="1"/>
        <v>27</v>
      </c>
      <c r="C16265" s="39" t="str">
        <f>IFERROR(__xludf.DUMMYFUNCTION("IF(ISBETWEEN(B16265,60,69), ""Old"", IF(ISBETWEEN(B16265, 20, 29), ""Young"", ""Other""))"),"Young")</f>
        <v>Young</v>
      </c>
    </row>
    <row r="16266">
      <c r="A16266" s="40">
        <v>34528.0</v>
      </c>
      <c r="B16266" s="39">
        <f t="shared" si="1"/>
        <v>27</v>
      </c>
      <c r="C16266" s="39" t="str">
        <f>IFERROR(__xludf.DUMMYFUNCTION("IF(ISBETWEEN(B16266,60,69), ""Old"", IF(ISBETWEEN(B16266, 20, 29), ""Young"", ""Other""))"),"Young")</f>
        <v>Young</v>
      </c>
    </row>
    <row r="16267">
      <c r="A16267" s="40">
        <v>34529.0</v>
      </c>
      <c r="B16267" s="39">
        <f t="shared" si="1"/>
        <v>27</v>
      </c>
      <c r="C16267" s="39" t="str">
        <f>IFERROR(__xludf.DUMMYFUNCTION("IF(ISBETWEEN(B16267,60,69), ""Old"", IF(ISBETWEEN(B16267, 20, 29), ""Young"", ""Other""))"),"Young")</f>
        <v>Young</v>
      </c>
    </row>
    <row r="16268">
      <c r="A16268" s="40">
        <v>34530.0</v>
      </c>
      <c r="B16268" s="39">
        <f t="shared" si="1"/>
        <v>27</v>
      </c>
      <c r="C16268" s="39" t="str">
        <f>IFERROR(__xludf.DUMMYFUNCTION("IF(ISBETWEEN(B16268,60,69), ""Old"", IF(ISBETWEEN(B16268, 20, 29), ""Young"", ""Other""))"),"Young")</f>
        <v>Young</v>
      </c>
    </row>
    <row r="16269">
      <c r="A16269" s="40">
        <v>34531.0</v>
      </c>
      <c r="B16269" s="39">
        <f t="shared" si="1"/>
        <v>27</v>
      </c>
      <c r="C16269" s="39" t="str">
        <f>IFERROR(__xludf.DUMMYFUNCTION("IF(ISBETWEEN(B16269,60,69), ""Old"", IF(ISBETWEEN(B16269, 20, 29), ""Young"", ""Other""))"),"Young")</f>
        <v>Young</v>
      </c>
    </row>
    <row r="16270">
      <c r="A16270" s="40">
        <v>34532.0</v>
      </c>
      <c r="B16270" s="39">
        <f t="shared" si="1"/>
        <v>27</v>
      </c>
      <c r="C16270" s="39" t="str">
        <f>IFERROR(__xludf.DUMMYFUNCTION("IF(ISBETWEEN(B16270,60,69), ""Old"", IF(ISBETWEEN(B16270, 20, 29), ""Young"", ""Other""))"),"Young")</f>
        <v>Young</v>
      </c>
    </row>
    <row r="16271">
      <c r="A16271" s="40">
        <v>34533.0</v>
      </c>
      <c r="B16271" s="39">
        <f t="shared" si="1"/>
        <v>27</v>
      </c>
      <c r="C16271" s="39" t="str">
        <f>IFERROR(__xludf.DUMMYFUNCTION("IF(ISBETWEEN(B16271,60,69), ""Old"", IF(ISBETWEEN(B16271, 20, 29), ""Young"", ""Other""))"),"Young")</f>
        <v>Young</v>
      </c>
    </row>
    <row r="16272">
      <c r="A16272" s="40">
        <v>34534.0</v>
      </c>
      <c r="B16272" s="39">
        <f t="shared" si="1"/>
        <v>27</v>
      </c>
      <c r="C16272" s="39" t="str">
        <f>IFERROR(__xludf.DUMMYFUNCTION("IF(ISBETWEEN(B16272,60,69), ""Old"", IF(ISBETWEEN(B16272, 20, 29), ""Young"", ""Other""))"),"Young")</f>
        <v>Young</v>
      </c>
    </row>
    <row r="16273">
      <c r="A16273" s="40">
        <v>34535.0</v>
      </c>
      <c r="B16273" s="39">
        <f t="shared" si="1"/>
        <v>27</v>
      </c>
      <c r="C16273" s="39" t="str">
        <f>IFERROR(__xludf.DUMMYFUNCTION("IF(ISBETWEEN(B16273,60,69), ""Old"", IF(ISBETWEEN(B16273, 20, 29), ""Young"", ""Other""))"),"Young")</f>
        <v>Young</v>
      </c>
    </row>
    <row r="16274">
      <c r="A16274" s="40">
        <v>34536.0</v>
      </c>
      <c r="B16274" s="39">
        <f t="shared" si="1"/>
        <v>27</v>
      </c>
      <c r="C16274" s="39" t="str">
        <f>IFERROR(__xludf.DUMMYFUNCTION("IF(ISBETWEEN(B16274,60,69), ""Old"", IF(ISBETWEEN(B16274, 20, 29), ""Young"", ""Other""))"),"Young")</f>
        <v>Young</v>
      </c>
    </row>
    <row r="16275">
      <c r="A16275" s="40">
        <v>34537.0</v>
      </c>
      <c r="B16275" s="39">
        <f t="shared" si="1"/>
        <v>27</v>
      </c>
      <c r="C16275" s="39" t="str">
        <f>IFERROR(__xludf.DUMMYFUNCTION("IF(ISBETWEEN(B16275,60,69), ""Old"", IF(ISBETWEEN(B16275, 20, 29), ""Young"", ""Other""))"),"Young")</f>
        <v>Young</v>
      </c>
    </row>
    <row r="16276">
      <c r="A16276" s="40">
        <v>34538.0</v>
      </c>
      <c r="B16276" s="39">
        <f t="shared" si="1"/>
        <v>27</v>
      </c>
      <c r="C16276" s="39" t="str">
        <f>IFERROR(__xludf.DUMMYFUNCTION("IF(ISBETWEEN(B16276,60,69), ""Old"", IF(ISBETWEEN(B16276, 20, 29), ""Young"", ""Other""))"),"Young")</f>
        <v>Young</v>
      </c>
    </row>
    <row r="16277">
      <c r="A16277" s="40">
        <v>34539.0</v>
      </c>
      <c r="B16277" s="39">
        <f t="shared" si="1"/>
        <v>27</v>
      </c>
      <c r="C16277" s="39" t="str">
        <f>IFERROR(__xludf.DUMMYFUNCTION("IF(ISBETWEEN(B16277,60,69), ""Old"", IF(ISBETWEEN(B16277, 20, 29), ""Young"", ""Other""))"),"Young")</f>
        <v>Young</v>
      </c>
    </row>
    <row r="16278">
      <c r="A16278" s="40">
        <v>34540.0</v>
      </c>
      <c r="B16278" s="39">
        <f t="shared" si="1"/>
        <v>27</v>
      </c>
      <c r="C16278" s="39" t="str">
        <f>IFERROR(__xludf.DUMMYFUNCTION("IF(ISBETWEEN(B16278,60,69), ""Old"", IF(ISBETWEEN(B16278, 20, 29), ""Young"", ""Other""))"),"Young")</f>
        <v>Young</v>
      </c>
    </row>
    <row r="16279">
      <c r="A16279" s="40">
        <v>34541.0</v>
      </c>
      <c r="B16279" s="39">
        <f t="shared" si="1"/>
        <v>27</v>
      </c>
      <c r="C16279" s="39" t="str">
        <f>IFERROR(__xludf.DUMMYFUNCTION("IF(ISBETWEEN(B16279,60,69), ""Old"", IF(ISBETWEEN(B16279, 20, 29), ""Young"", ""Other""))"),"Young")</f>
        <v>Young</v>
      </c>
    </row>
    <row r="16280">
      <c r="A16280" s="40">
        <v>34542.0</v>
      </c>
      <c r="B16280" s="39">
        <f t="shared" si="1"/>
        <v>27</v>
      </c>
      <c r="C16280" s="39" t="str">
        <f>IFERROR(__xludf.DUMMYFUNCTION("IF(ISBETWEEN(B16280,60,69), ""Old"", IF(ISBETWEEN(B16280, 20, 29), ""Young"", ""Other""))"),"Young")</f>
        <v>Young</v>
      </c>
    </row>
    <row r="16281">
      <c r="A16281" s="40">
        <v>34543.0</v>
      </c>
      <c r="B16281" s="39">
        <f t="shared" si="1"/>
        <v>27</v>
      </c>
      <c r="C16281" s="39" t="str">
        <f>IFERROR(__xludf.DUMMYFUNCTION("IF(ISBETWEEN(B16281,60,69), ""Old"", IF(ISBETWEEN(B16281, 20, 29), ""Young"", ""Other""))"),"Young")</f>
        <v>Young</v>
      </c>
    </row>
    <row r="16282">
      <c r="A16282" s="40">
        <v>34544.0</v>
      </c>
      <c r="B16282" s="39">
        <f t="shared" si="1"/>
        <v>27</v>
      </c>
      <c r="C16282" s="39" t="str">
        <f>IFERROR(__xludf.DUMMYFUNCTION("IF(ISBETWEEN(B16282,60,69), ""Old"", IF(ISBETWEEN(B16282, 20, 29), ""Young"", ""Other""))"),"Young")</f>
        <v>Young</v>
      </c>
    </row>
    <row r="16283">
      <c r="A16283" s="40">
        <v>34545.0</v>
      </c>
      <c r="B16283" s="39">
        <f t="shared" si="1"/>
        <v>27</v>
      </c>
      <c r="C16283" s="39" t="str">
        <f>IFERROR(__xludf.DUMMYFUNCTION("IF(ISBETWEEN(B16283,60,69), ""Old"", IF(ISBETWEEN(B16283, 20, 29), ""Young"", ""Other""))"),"Young")</f>
        <v>Young</v>
      </c>
    </row>
    <row r="16284">
      <c r="A16284" s="40">
        <v>34546.0</v>
      </c>
      <c r="B16284" s="39">
        <f t="shared" si="1"/>
        <v>27</v>
      </c>
      <c r="C16284" s="39" t="str">
        <f>IFERROR(__xludf.DUMMYFUNCTION("IF(ISBETWEEN(B16284,60,69), ""Old"", IF(ISBETWEEN(B16284, 20, 29), ""Young"", ""Other""))"),"Young")</f>
        <v>Young</v>
      </c>
    </row>
    <row r="16285">
      <c r="A16285" s="40">
        <v>34547.0</v>
      </c>
      <c r="B16285" s="39">
        <f t="shared" si="1"/>
        <v>27</v>
      </c>
      <c r="C16285" s="39" t="str">
        <f>IFERROR(__xludf.DUMMYFUNCTION("IF(ISBETWEEN(B16285,60,69), ""Old"", IF(ISBETWEEN(B16285, 20, 29), ""Young"", ""Other""))"),"Young")</f>
        <v>Young</v>
      </c>
    </row>
    <row r="16286">
      <c r="A16286" s="40">
        <v>34548.0</v>
      </c>
      <c r="B16286" s="39">
        <f t="shared" si="1"/>
        <v>27</v>
      </c>
      <c r="C16286" s="39" t="str">
        <f>IFERROR(__xludf.DUMMYFUNCTION("IF(ISBETWEEN(B16286,60,69), ""Old"", IF(ISBETWEEN(B16286, 20, 29), ""Young"", ""Other""))"),"Young")</f>
        <v>Young</v>
      </c>
    </row>
    <row r="16287">
      <c r="A16287" s="40">
        <v>34549.0</v>
      </c>
      <c r="B16287" s="39">
        <f t="shared" si="1"/>
        <v>27</v>
      </c>
      <c r="C16287" s="39" t="str">
        <f>IFERROR(__xludf.DUMMYFUNCTION("IF(ISBETWEEN(B16287,60,69), ""Old"", IF(ISBETWEEN(B16287, 20, 29), ""Young"", ""Other""))"),"Young")</f>
        <v>Young</v>
      </c>
    </row>
    <row r="16288">
      <c r="A16288" s="40">
        <v>34550.0</v>
      </c>
      <c r="B16288" s="39">
        <f t="shared" si="1"/>
        <v>27</v>
      </c>
      <c r="C16288" s="39" t="str">
        <f>IFERROR(__xludf.DUMMYFUNCTION("IF(ISBETWEEN(B16288,60,69), ""Old"", IF(ISBETWEEN(B16288, 20, 29), ""Young"", ""Other""))"),"Young")</f>
        <v>Young</v>
      </c>
    </row>
    <row r="16289">
      <c r="A16289" s="40">
        <v>34551.0</v>
      </c>
      <c r="B16289" s="39">
        <f t="shared" si="1"/>
        <v>27</v>
      </c>
      <c r="C16289" s="39" t="str">
        <f>IFERROR(__xludf.DUMMYFUNCTION("IF(ISBETWEEN(B16289,60,69), ""Old"", IF(ISBETWEEN(B16289, 20, 29), ""Young"", ""Other""))"),"Young")</f>
        <v>Young</v>
      </c>
    </row>
    <row r="16290">
      <c r="A16290" s="40">
        <v>34552.0</v>
      </c>
      <c r="B16290" s="39">
        <f t="shared" si="1"/>
        <v>27</v>
      </c>
      <c r="C16290" s="39" t="str">
        <f>IFERROR(__xludf.DUMMYFUNCTION("IF(ISBETWEEN(B16290,60,69), ""Old"", IF(ISBETWEEN(B16290, 20, 29), ""Young"", ""Other""))"),"Young")</f>
        <v>Young</v>
      </c>
    </row>
    <row r="16291">
      <c r="A16291" s="40">
        <v>34553.0</v>
      </c>
      <c r="B16291" s="39">
        <f t="shared" si="1"/>
        <v>27</v>
      </c>
      <c r="C16291" s="39" t="str">
        <f>IFERROR(__xludf.DUMMYFUNCTION("IF(ISBETWEEN(B16291,60,69), ""Old"", IF(ISBETWEEN(B16291, 20, 29), ""Young"", ""Other""))"),"Young")</f>
        <v>Young</v>
      </c>
    </row>
    <row r="16292">
      <c r="A16292" s="40">
        <v>34554.0</v>
      </c>
      <c r="B16292" s="39">
        <f t="shared" si="1"/>
        <v>27</v>
      </c>
      <c r="C16292" s="39" t="str">
        <f>IFERROR(__xludf.DUMMYFUNCTION("IF(ISBETWEEN(B16292,60,69), ""Old"", IF(ISBETWEEN(B16292, 20, 29), ""Young"", ""Other""))"),"Young")</f>
        <v>Young</v>
      </c>
    </row>
    <row r="16293">
      <c r="A16293" s="40">
        <v>34555.0</v>
      </c>
      <c r="B16293" s="39">
        <f t="shared" si="1"/>
        <v>27</v>
      </c>
      <c r="C16293" s="39" t="str">
        <f>IFERROR(__xludf.DUMMYFUNCTION("IF(ISBETWEEN(B16293,60,69), ""Old"", IF(ISBETWEEN(B16293, 20, 29), ""Young"", ""Other""))"),"Young")</f>
        <v>Young</v>
      </c>
    </row>
    <row r="16294">
      <c r="A16294" s="40">
        <v>34556.0</v>
      </c>
      <c r="B16294" s="39">
        <f t="shared" si="1"/>
        <v>27</v>
      </c>
      <c r="C16294" s="39" t="str">
        <f>IFERROR(__xludf.DUMMYFUNCTION("IF(ISBETWEEN(B16294,60,69), ""Old"", IF(ISBETWEEN(B16294, 20, 29), ""Young"", ""Other""))"),"Young")</f>
        <v>Young</v>
      </c>
    </row>
    <row r="16295">
      <c r="A16295" s="40">
        <v>34557.0</v>
      </c>
      <c r="B16295" s="39">
        <f t="shared" si="1"/>
        <v>27</v>
      </c>
      <c r="C16295" s="39" t="str">
        <f>IFERROR(__xludf.DUMMYFUNCTION("IF(ISBETWEEN(B16295,60,69), ""Old"", IF(ISBETWEEN(B16295, 20, 29), ""Young"", ""Other""))"),"Young")</f>
        <v>Young</v>
      </c>
    </row>
    <row r="16296">
      <c r="A16296" s="40">
        <v>34558.0</v>
      </c>
      <c r="B16296" s="39">
        <f t="shared" si="1"/>
        <v>27</v>
      </c>
      <c r="C16296" s="39" t="str">
        <f>IFERROR(__xludf.DUMMYFUNCTION("IF(ISBETWEEN(B16296,60,69), ""Old"", IF(ISBETWEEN(B16296, 20, 29), ""Young"", ""Other""))"),"Young")</f>
        <v>Young</v>
      </c>
    </row>
    <row r="16297">
      <c r="A16297" s="40">
        <v>34559.0</v>
      </c>
      <c r="B16297" s="39">
        <f t="shared" si="1"/>
        <v>27</v>
      </c>
      <c r="C16297" s="39" t="str">
        <f>IFERROR(__xludf.DUMMYFUNCTION("IF(ISBETWEEN(B16297,60,69), ""Old"", IF(ISBETWEEN(B16297, 20, 29), ""Young"", ""Other""))"),"Young")</f>
        <v>Young</v>
      </c>
    </row>
    <row r="16298">
      <c r="A16298" s="40">
        <v>34560.0</v>
      </c>
      <c r="B16298" s="39">
        <f t="shared" si="1"/>
        <v>27</v>
      </c>
      <c r="C16298" s="39" t="str">
        <f>IFERROR(__xludf.DUMMYFUNCTION("IF(ISBETWEEN(B16298,60,69), ""Old"", IF(ISBETWEEN(B16298, 20, 29), ""Young"", ""Other""))"),"Young")</f>
        <v>Young</v>
      </c>
    </row>
    <row r="16299">
      <c r="A16299" s="40">
        <v>34561.0</v>
      </c>
      <c r="B16299" s="39">
        <f t="shared" si="1"/>
        <v>27</v>
      </c>
      <c r="C16299" s="39" t="str">
        <f>IFERROR(__xludf.DUMMYFUNCTION("IF(ISBETWEEN(B16299,60,69), ""Old"", IF(ISBETWEEN(B16299, 20, 29), ""Young"", ""Other""))"),"Young")</f>
        <v>Young</v>
      </c>
    </row>
    <row r="16300">
      <c r="A16300" s="40">
        <v>34562.0</v>
      </c>
      <c r="B16300" s="39">
        <f t="shared" si="1"/>
        <v>27</v>
      </c>
      <c r="C16300" s="39" t="str">
        <f>IFERROR(__xludf.DUMMYFUNCTION("IF(ISBETWEEN(B16300,60,69), ""Old"", IF(ISBETWEEN(B16300, 20, 29), ""Young"", ""Other""))"),"Young")</f>
        <v>Young</v>
      </c>
    </row>
    <row r="16301">
      <c r="A16301" s="40">
        <v>34563.0</v>
      </c>
      <c r="B16301" s="39">
        <f t="shared" si="1"/>
        <v>27</v>
      </c>
      <c r="C16301" s="39" t="str">
        <f>IFERROR(__xludf.DUMMYFUNCTION("IF(ISBETWEEN(B16301,60,69), ""Old"", IF(ISBETWEEN(B16301, 20, 29), ""Young"", ""Other""))"),"Young")</f>
        <v>Young</v>
      </c>
    </row>
    <row r="16302">
      <c r="A16302" s="40">
        <v>34564.0</v>
      </c>
      <c r="B16302" s="39">
        <f t="shared" si="1"/>
        <v>27</v>
      </c>
      <c r="C16302" s="39" t="str">
        <f>IFERROR(__xludf.DUMMYFUNCTION("IF(ISBETWEEN(B16302,60,69), ""Old"", IF(ISBETWEEN(B16302, 20, 29), ""Young"", ""Other""))"),"Young")</f>
        <v>Young</v>
      </c>
    </row>
    <row r="16303">
      <c r="A16303" s="40">
        <v>34565.0</v>
      </c>
      <c r="B16303" s="39">
        <f t="shared" si="1"/>
        <v>27</v>
      </c>
      <c r="C16303" s="39" t="str">
        <f>IFERROR(__xludf.DUMMYFUNCTION("IF(ISBETWEEN(B16303,60,69), ""Old"", IF(ISBETWEEN(B16303, 20, 29), ""Young"", ""Other""))"),"Young")</f>
        <v>Young</v>
      </c>
    </row>
    <row r="16304">
      <c r="A16304" s="40">
        <v>34566.0</v>
      </c>
      <c r="B16304" s="39">
        <f t="shared" si="1"/>
        <v>27</v>
      </c>
      <c r="C16304" s="39" t="str">
        <f>IFERROR(__xludf.DUMMYFUNCTION("IF(ISBETWEEN(B16304,60,69), ""Old"", IF(ISBETWEEN(B16304, 20, 29), ""Young"", ""Other""))"),"Young")</f>
        <v>Young</v>
      </c>
    </row>
    <row r="16305">
      <c r="A16305" s="40">
        <v>34567.0</v>
      </c>
      <c r="B16305" s="39">
        <f t="shared" si="1"/>
        <v>27</v>
      </c>
      <c r="C16305" s="39" t="str">
        <f>IFERROR(__xludf.DUMMYFUNCTION("IF(ISBETWEEN(B16305,60,69), ""Old"", IF(ISBETWEEN(B16305, 20, 29), ""Young"", ""Other""))"),"Young")</f>
        <v>Young</v>
      </c>
    </row>
    <row r="16306">
      <c r="A16306" s="40">
        <v>34568.0</v>
      </c>
      <c r="B16306" s="39">
        <f t="shared" si="1"/>
        <v>27</v>
      </c>
      <c r="C16306" s="39" t="str">
        <f>IFERROR(__xludf.DUMMYFUNCTION("IF(ISBETWEEN(B16306,60,69), ""Old"", IF(ISBETWEEN(B16306, 20, 29), ""Young"", ""Other""))"),"Young")</f>
        <v>Young</v>
      </c>
    </row>
    <row r="16307">
      <c r="A16307" s="40">
        <v>34569.0</v>
      </c>
      <c r="B16307" s="39">
        <f t="shared" si="1"/>
        <v>27</v>
      </c>
      <c r="C16307" s="39" t="str">
        <f>IFERROR(__xludf.DUMMYFUNCTION("IF(ISBETWEEN(B16307,60,69), ""Old"", IF(ISBETWEEN(B16307, 20, 29), ""Young"", ""Other""))"),"Young")</f>
        <v>Young</v>
      </c>
    </row>
    <row r="16308">
      <c r="A16308" s="40">
        <v>34570.0</v>
      </c>
      <c r="B16308" s="39">
        <f t="shared" si="1"/>
        <v>27</v>
      </c>
      <c r="C16308" s="39" t="str">
        <f>IFERROR(__xludf.DUMMYFUNCTION("IF(ISBETWEEN(B16308,60,69), ""Old"", IF(ISBETWEEN(B16308, 20, 29), ""Young"", ""Other""))"),"Young")</f>
        <v>Young</v>
      </c>
    </row>
    <row r="16309">
      <c r="A16309" s="40">
        <v>34571.0</v>
      </c>
      <c r="B16309" s="39">
        <f t="shared" si="1"/>
        <v>27</v>
      </c>
      <c r="C16309" s="39" t="str">
        <f>IFERROR(__xludf.DUMMYFUNCTION("IF(ISBETWEEN(B16309,60,69), ""Old"", IF(ISBETWEEN(B16309, 20, 29), ""Young"", ""Other""))"),"Young")</f>
        <v>Young</v>
      </c>
    </row>
    <row r="16310">
      <c r="A16310" s="40">
        <v>34572.0</v>
      </c>
      <c r="B16310" s="39">
        <f t="shared" si="1"/>
        <v>27</v>
      </c>
      <c r="C16310" s="39" t="str">
        <f>IFERROR(__xludf.DUMMYFUNCTION("IF(ISBETWEEN(B16310,60,69), ""Old"", IF(ISBETWEEN(B16310, 20, 29), ""Young"", ""Other""))"),"Young")</f>
        <v>Young</v>
      </c>
    </row>
    <row r="16311">
      <c r="A16311" s="40">
        <v>34573.0</v>
      </c>
      <c r="B16311" s="39">
        <f t="shared" si="1"/>
        <v>27</v>
      </c>
      <c r="C16311" s="39" t="str">
        <f>IFERROR(__xludf.DUMMYFUNCTION("IF(ISBETWEEN(B16311,60,69), ""Old"", IF(ISBETWEEN(B16311, 20, 29), ""Young"", ""Other""))"),"Young")</f>
        <v>Young</v>
      </c>
    </row>
    <row r="16312">
      <c r="A16312" s="40">
        <v>34574.0</v>
      </c>
      <c r="B16312" s="39">
        <f t="shared" si="1"/>
        <v>27</v>
      </c>
      <c r="C16312" s="39" t="str">
        <f>IFERROR(__xludf.DUMMYFUNCTION("IF(ISBETWEEN(B16312,60,69), ""Old"", IF(ISBETWEEN(B16312, 20, 29), ""Young"", ""Other""))"),"Young")</f>
        <v>Young</v>
      </c>
    </row>
    <row r="16313">
      <c r="A16313" s="40">
        <v>34575.0</v>
      </c>
      <c r="B16313" s="39">
        <f t="shared" si="1"/>
        <v>27</v>
      </c>
      <c r="C16313" s="39" t="str">
        <f>IFERROR(__xludf.DUMMYFUNCTION("IF(ISBETWEEN(B16313,60,69), ""Old"", IF(ISBETWEEN(B16313, 20, 29), ""Young"", ""Other""))"),"Young")</f>
        <v>Young</v>
      </c>
    </row>
    <row r="16314">
      <c r="A16314" s="40">
        <v>34576.0</v>
      </c>
      <c r="B16314" s="39">
        <f t="shared" si="1"/>
        <v>27</v>
      </c>
      <c r="C16314" s="39" t="str">
        <f>IFERROR(__xludf.DUMMYFUNCTION("IF(ISBETWEEN(B16314,60,69), ""Old"", IF(ISBETWEEN(B16314, 20, 29), ""Young"", ""Other""))"),"Young")</f>
        <v>Young</v>
      </c>
    </row>
    <row r="16315">
      <c r="A16315" s="40">
        <v>34577.0</v>
      </c>
      <c r="B16315" s="39">
        <f t="shared" si="1"/>
        <v>27</v>
      </c>
      <c r="C16315" s="39" t="str">
        <f>IFERROR(__xludf.DUMMYFUNCTION("IF(ISBETWEEN(B16315,60,69), ""Old"", IF(ISBETWEEN(B16315, 20, 29), ""Young"", ""Other""))"),"Young")</f>
        <v>Young</v>
      </c>
    </row>
    <row r="16316">
      <c r="A16316" s="40">
        <v>34578.0</v>
      </c>
      <c r="B16316" s="39">
        <f t="shared" si="1"/>
        <v>27</v>
      </c>
      <c r="C16316" s="39" t="str">
        <f>IFERROR(__xludf.DUMMYFUNCTION("IF(ISBETWEEN(B16316,60,69), ""Old"", IF(ISBETWEEN(B16316, 20, 29), ""Young"", ""Other""))"),"Young")</f>
        <v>Young</v>
      </c>
    </row>
    <row r="16317">
      <c r="A16317" s="40">
        <v>34579.0</v>
      </c>
      <c r="B16317" s="39">
        <f t="shared" si="1"/>
        <v>27</v>
      </c>
      <c r="C16317" s="39" t="str">
        <f>IFERROR(__xludf.DUMMYFUNCTION("IF(ISBETWEEN(B16317,60,69), ""Old"", IF(ISBETWEEN(B16317, 20, 29), ""Young"", ""Other""))"),"Young")</f>
        <v>Young</v>
      </c>
    </row>
    <row r="16318">
      <c r="A16318" s="40">
        <v>34580.0</v>
      </c>
      <c r="B16318" s="39">
        <f t="shared" si="1"/>
        <v>27</v>
      </c>
      <c r="C16318" s="39" t="str">
        <f>IFERROR(__xludf.DUMMYFUNCTION("IF(ISBETWEEN(B16318,60,69), ""Old"", IF(ISBETWEEN(B16318, 20, 29), ""Young"", ""Other""))"),"Young")</f>
        <v>Young</v>
      </c>
    </row>
    <row r="16319">
      <c r="A16319" s="40">
        <v>34581.0</v>
      </c>
      <c r="B16319" s="39">
        <f t="shared" si="1"/>
        <v>27</v>
      </c>
      <c r="C16319" s="39" t="str">
        <f>IFERROR(__xludf.DUMMYFUNCTION("IF(ISBETWEEN(B16319,60,69), ""Old"", IF(ISBETWEEN(B16319, 20, 29), ""Young"", ""Other""))"),"Young")</f>
        <v>Young</v>
      </c>
    </row>
    <row r="16320">
      <c r="A16320" s="40">
        <v>34582.0</v>
      </c>
      <c r="B16320" s="39">
        <f t="shared" si="1"/>
        <v>27</v>
      </c>
      <c r="C16320" s="39" t="str">
        <f>IFERROR(__xludf.DUMMYFUNCTION("IF(ISBETWEEN(B16320,60,69), ""Old"", IF(ISBETWEEN(B16320, 20, 29), ""Young"", ""Other""))"),"Young")</f>
        <v>Young</v>
      </c>
    </row>
    <row r="16321">
      <c r="A16321" s="40">
        <v>34583.0</v>
      </c>
      <c r="B16321" s="39">
        <f t="shared" si="1"/>
        <v>27</v>
      </c>
      <c r="C16321" s="39" t="str">
        <f>IFERROR(__xludf.DUMMYFUNCTION("IF(ISBETWEEN(B16321,60,69), ""Old"", IF(ISBETWEEN(B16321, 20, 29), ""Young"", ""Other""))"),"Young")</f>
        <v>Young</v>
      </c>
    </row>
    <row r="16322">
      <c r="A16322" s="40">
        <v>34584.0</v>
      </c>
      <c r="B16322" s="39">
        <f t="shared" si="1"/>
        <v>27</v>
      </c>
      <c r="C16322" s="39" t="str">
        <f>IFERROR(__xludf.DUMMYFUNCTION("IF(ISBETWEEN(B16322,60,69), ""Old"", IF(ISBETWEEN(B16322, 20, 29), ""Young"", ""Other""))"),"Young")</f>
        <v>Young</v>
      </c>
    </row>
    <row r="16323">
      <c r="A16323" s="40">
        <v>34585.0</v>
      </c>
      <c r="B16323" s="39">
        <f t="shared" si="1"/>
        <v>27</v>
      </c>
      <c r="C16323" s="39" t="str">
        <f>IFERROR(__xludf.DUMMYFUNCTION("IF(ISBETWEEN(B16323,60,69), ""Old"", IF(ISBETWEEN(B16323, 20, 29), ""Young"", ""Other""))"),"Young")</f>
        <v>Young</v>
      </c>
    </row>
    <row r="16324">
      <c r="A16324" s="40">
        <v>34586.0</v>
      </c>
      <c r="B16324" s="39">
        <f t="shared" si="1"/>
        <v>27</v>
      </c>
      <c r="C16324" s="39" t="str">
        <f>IFERROR(__xludf.DUMMYFUNCTION("IF(ISBETWEEN(B16324,60,69), ""Old"", IF(ISBETWEEN(B16324, 20, 29), ""Young"", ""Other""))"),"Young")</f>
        <v>Young</v>
      </c>
    </row>
    <row r="16325">
      <c r="A16325" s="40">
        <v>34587.0</v>
      </c>
      <c r="B16325" s="39">
        <f t="shared" si="1"/>
        <v>27</v>
      </c>
      <c r="C16325" s="39" t="str">
        <f>IFERROR(__xludf.DUMMYFUNCTION("IF(ISBETWEEN(B16325,60,69), ""Old"", IF(ISBETWEEN(B16325, 20, 29), ""Young"", ""Other""))"),"Young")</f>
        <v>Young</v>
      </c>
    </row>
    <row r="16326">
      <c r="A16326" s="40">
        <v>34588.0</v>
      </c>
      <c r="B16326" s="39">
        <f t="shared" si="1"/>
        <v>27</v>
      </c>
      <c r="C16326" s="39" t="str">
        <f>IFERROR(__xludf.DUMMYFUNCTION("IF(ISBETWEEN(B16326,60,69), ""Old"", IF(ISBETWEEN(B16326, 20, 29), ""Young"", ""Other""))"),"Young")</f>
        <v>Young</v>
      </c>
    </row>
    <row r="16327">
      <c r="A16327" s="40">
        <v>34589.0</v>
      </c>
      <c r="B16327" s="39">
        <f t="shared" si="1"/>
        <v>27</v>
      </c>
      <c r="C16327" s="39" t="str">
        <f>IFERROR(__xludf.DUMMYFUNCTION("IF(ISBETWEEN(B16327,60,69), ""Old"", IF(ISBETWEEN(B16327, 20, 29), ""Young"", ""Other""))"),"Young")</f>
        <v>Young</v>
      </c>
    </row>
    <row r="16328">
      <c r="A16328" s="40">
        <v>34590.0</v>
      </c>
      <c r="B16328" s="39">
        <f t="shared" si="1"/>
        <v>27</v>
      </c>
      <c r="C16328" s="39" t="str">
        <f>IFERROR(__xludf.DUMMYFUNCTION("IF(ISBETWEEN(B16328,60,69), ""Old"", IF(ISBETWEEN(B16328, 20, 29), ""Young"", ""Other""))"),"Young")</f>
        <v>Young</v>
      </c>
    </row>
    <row r="16329">
      <c r="A16329" s="40">
        <v>34591.0</v>
      </c>
      <c r="B16329" s="39">
        <f t="shared" si="1"/>
        <v>27</v>
      </c>
      <c r="C16329" s="39" t="str">
        <f>IFERROR(__xludf.DUMMYFUNCTION("IF(ISBETWEEN(B16329,60,69), ""Old"", IF(ISBETWEEN(B16329, 20, 29), ""Young"", ""Other""))"),"Young")</f>
        <v>Young</v>
      </c>
    </row>
    <row r="16330">
      <c r="A16330" s="40">
        <v>34592.0</v>
      </c>
      <c r="B16330" s="39">
        <f t="shared" si="1"/>
        <v>27</v>
      </c>
      <c r="C16330" s="39" t="str">
        <f>IFERROR(__xludf.DUMMYFUNCTION("IF(ISBETWEEN(B16330,60,69), ""Old"", IF(ISBETWEEN(B16330, 20, 29), ""Young"", ""Other""))"),"Young")</f>
        <v>Young</v>
      </c>
    </row>
    <row r="16331">
      <c r="A16331" s="40">
        <v>34593.0</v>
      </c>
      <c r="B16331" s="39">
        <f t="shared" si="1"/>
        <v>27</v>
      </c>
      <c r="C16331" s="39" t="str">
        <f>IFERROR(__xludf.DUMMYFUNCTION("IF(ISBETWEEN(B16331,60,69), ""Old"", IF(ISBETWEEN(B16331, 20, 29), ""Young"", ""Other""))"),"Young")</f>
        <v>Young</v>
      </c>
    </row>
    <row r="16332">
      <c r="A16332" s="40">
        <v>34594.0</v>
      </c>
      <c r="B16332" s="39">
        <f t="shared" si="1"/>
        <v>27</v>
      </c>
      <c r="C16332" s="39" t="str">
        <f>IFERROR(__xludf.DUMMYFUNCTION("IF(ISBETWEEN(B16332,60,69), ""Old"", IF(ISBETWEEN(B16332, 20, 29), ""Young"", ""Other""))"),"Young")</f>
        <v>Young</v>
      </c>
    </row>
    <row r="16333">
      <c r="A16333" s="40">
        <v>34595.0</v>
      </c>
      <c r="B16333" s="39">
        <f t="shared" si="1"/>
        <v>27</v>
      </c>
      <c r="C16333" s="39" t="str">
        <f>IFERROR(__xludf.DUMMYFUNCTION("IF(ISBETWEEN(B16333,60,69), ""Old"", IF(ISBETWEEN(B16333, 20, 29), ""Young"", ""Other""))"),"Young")</f>
        <v>Young</v>
      </c>
    </row>
    <row r="16334">
      <c r="A16334" s="40">
        <v>34596.0</v>
      </c>
      <c r="B16334" s="39">
        <f t="shared" si="1"/>
        <v>27</v>
      </c>
      <c r="C16334" s="39" t="str">
        <f>IFERROR(__xludf.DUMMYFUNCTION("IF(ISBETWEEN(B16334,60,69), ""Old"", IF(ISBETWEEN(B16334, 20, 29), ""Young"", ""Other""))"),"Young")</f>
        <v>Young</v>
      </c>
    </row>
    <row r="16335">
      <c r="A16335" s="40">
        <v>34597.0</v>
      </c>
      <c r="B16335" s="39">
        <f t="shared" si="1"/>
        <v>27</v>
      </c>
      <c r="C16335" s="39" t="str">
        <f>IFERROR(__xludf.DUMMYFUNCTION("IF(ISBETWEEN(B16335,60,69), ""Old"", IF(ISBETWEEN(B16335, 20, 29), ""Young"", ""Other""))"),"Young")</f>
        <v>Young</v>
      </c>
    </row>
    <row r="16336">
      <c r="A16336" s="40">
        <v>34598.0</v>
      </c>
      <c r="B16336" s="39">
        <f t="shared" si="1"/>
        <v>27</v>
      </c>
      <c r="C16336" s="39" t="str">
        <f>IFERROR(__xludf.DUMMYFUNCTION("IF(ISBETWEEN(B16336,60,69), ""Old"", IF(ISBETWEEN(B16336, 20, 29), ""Young"", ""Other""))"),"Young")</f>
        <v>Young</v>
      </c>
    </row>
    <row r="16337">
      <c r="A16337" s="40">
        <v>34599.0</v>
      </c>
      <c r="B16337" s="39">
        <f t="shared" si="1"/>
        <v>27</v>
      </c>
      <c r="C16337" s="39" t="str">
        <f>IFERROR(__xludf.DUMMYFUNCTION("IF(ISBETWEEN(B16337,60,69), ""Old"", IF(ISBETWEEN(B16337, 20, 29), ""Young"", ""Other""))"),"Young")</f>
        <v>Young</v>
      </c>
    </row>
    <row r="16338">
      <c r="A16338" s="40">
        <v>34600.0</v>
      </c>
      <c r="B16338" s="39">
        <f t="shared" si="1"/>
        <v>27</v>
      </c>
      <c r="C16338" s="39" t="str">
        <f>IFERROR(__xludf.DUMMYFUNCTION("IF(ISBETWEEN(B16338,60,69), ""Old"", IF(ISBETWEEN(B16338, 20, 29), ""Young"", ""Other""))"),"Young")</f>
        <v>Young</v>
      </c>
    </row>
    <row r="16339">
      <c r="A16339" s="40">
        <v>34601.0</v>
      </c>
      <c r="B16339" s="39">
        <f t="shared" si="1"/>
        <v>27</v>
      </c>
      <c r="C16339" s="39" t="str">
        <f>IFERROR(__xludf.DUMMYFUNCTION("IF(ISBETWEEN(B16339,60,69), ""Old"", IF(ISBETWEEN(B16339, 20, 29), ""Young"", ""Other""))"),"Young")</f>
        <v>Young</v>
      </c>
    </row>
    <row r="16340">
      <c r="A16340" s="40">
        <v>34602.0</v>
      </c>
      <c r="B16340" s="39">
        <f t="shared" si="1"/>
        <v>27</v>
      </c>
      <c r="C16340" s="39" t="str">
        <f>IFERROR(__xludf.DUMMYFUNCTION("IF(ISBETWEEN(B16340,60,69), ""Old"", IF(ISBETWEEN(B16340, 20, 29), ""Young"", ""Other""))"),"Young")</f>
        <v>Young</v>
      </c>
    </row>
    <row r="16341">
      <c r="A16341" s="40">
        <v>34603.0</v>
      </c>
      <c r="B16341" s="39">
        <f t="shared" si="1"/>
        <v>27</v>
      </c>
      <c r="C16341" s="39" t="str">
        <f>IFERROR(__xludf.DUMMYFUNCTION("IF(ISBETWEEN(B16341,60,69), ""Old"", IF(ISBETWEEN(B16341, 20, 29), ""Young"", ""Other""))"),"Young")</f>
        <v>Young</v>
      </c>
    </row>
    <row r="16342">
      <c r="A16342" s="40">
        <v>34604.0</v>
      </c>
      <c r="B16342" s="39">
        <f t="shared" si="1"/>
        <v>27</v>
      </c>
      <c r="C16342" s="39" t="str">
        <f>IFERROR(__xludf.DUMMYFUNCTION("IF(ISBETWEEN(B16342,60,69), ""Old"", IF(ISBETWEEN(B16342, 20, 29), ""Young"", ""Other""))"),"Young")</f>
        <v>Young</v>
      </c>
    </row>
    <row r="16343">
      <c r="A16343" s="40">
        <v>34605.0</v>
      </c>
      <c r="B16343" s="39">
        <f t="shared" si="1"/>
        <v>27</v>
      </c>
      <c r="C16343" s="39" t="str">
        <f>IFERROR(__xludf.DUMMYFUNCTION("IF(ISBETWEEN(B16343,60,69), ""Old"", IF(ISBETWEEN(B16343, 20, 29), ""Young"", ""Other""))"),"Young")</f>
        <v>Young</v>
      </c>
    </row>
    <row r="16344">
      <c r="A16344" s="40">
        <v>34606.0</v>
      </c>
      <c r="B16344" s="39">
        <f t="shared" si="1"/>
        <v>27</v>
      </c>
      <c r="C16344" s="39" t="str">
        <f>IFERROR(__xludf.DUMMYFUNCTION("IF(ISBETWEEN(B16344,60,69), ""Old"", IF(ISBETWEEN(B16344, 20, 29), ""Young"", ""Other""))"),"Young")</f>
        <v>Young</v>
      </c>
    </row>
    <row r="16345">
      <c r="A16345" s="40">
        <v>34607.0</v>
      </c>
      <c r="B16345" s="39">
        <f t="shared" si="1"/>
        <v>27</v>
      </c>
      <c r="C16345" s="39" t="str">
        <f>IFERROR(__xludf.DUMMYFUNCTION("IF(ISBETWEEN(B16345,60,69), ""Old"", IF(ISBETWEEN(B16345, 20, 29), ""Young"", ""Other""))"),"Young")</f>
        <v>Young</v>
      </c>
    </row>
    <row r="16346">
      <c r="A16346" s="40">
        <v>34608.0</v>
      </c>
      <c r="B16346" s="39">
        <f t="shared" si="1"/>
        <v>27</v>
      </c>
      <c r="C16346" s="39" t="str">
        <f>IFERROR(__xludf.DUMMYFUNCTION("IF(ISBETWEEN(B16346,60,69), ""Old"", IF(ISBETWEEN(B16346, 20, 29), ""Young"", ""Other""))"),"Young")</f>
        <v>Young</v>
      </c>
    </row>
    <row r="16347">
      <c r="A16347" s="40">
        <v>34609.0</v>
      </c>
      <c r="B16347" s="39">
        <f t="shared" si="1"/>
        <v>27</v>
      </c>
      <c r="C16347" s="39" t="str">
        <f>IFERROR(__xludf.DUMMYFUNCTION("IF(ISBETWEEN(B16347,60,69), ""Old"", IF(ISBETWEEN(B16347, 20, 29), ""Young"", ""Other""))"),"Young")</f>
        <v>Young</v>
      </c>
    </row>
    <row r="16348">
      <c r="A16348" s="40">
        <v>34610.0</v>
      </c>
      <c r="B16348" s="39">
        <f t="shared" si="1"/>
        <v>27</v>
      </c>
      <c r="C16348" s="39" t="str">
        <f>IFERROR(__xludf.DUMMYFUNCTION("IF(ISBETWEEN(B16348,60,69), ""Old"", IF(ISBETWEEN(B16348, 20, 29), ""Young"", ""Other""))"),"Young")</f>
        <v>Young</v>
      </c>
    </row>
    <row r="16349">
      <c r="A16349" s="40">
        <v>34611.0</v>
      </c>
      <c r="B16349" s="39">
        <f t="shared" si="1"/>
        <v>27</v>
      </c>
      <c r="C16349" s="39" t="str">
        <f>IFERROR(__xludf.DUMMYFUNCTION("IF(ISBETWEEN(B16349,60,69), ""Old"", IF(ISBETWEEN(B16349, 20, 29), ""Young"", ""Other""))"),"Young")</f>
        <v>Young</v>
      </c>
    </row>
    <row r="16350">
      <c r="A16350" s="40">
        <v>34612.0</v>
      </c>
      <c r="B16350" s="39">
        <f t="shared" si="1"/>
        <v>27</v>
      </c>
      <c r="C16350" s="39" t="str">
        <f>IFERROR(__xludf.DUMMYFUNCTION("IF(ISBETWEEN(B16350,60,69), ""Old"", IF(ISBETWEEN(B16350, 20, 29), ""Young"", ""Other""))"),"Young")</f>
        <v>Young</v>
      </c>
    </row>
    <row r="16351">
      <c r="A16351" s="40">
        <v>34613.0</v>
      </c>
      <c r="B16351" s="39">
        <f t="shared" si="1"/>
        <v>27</v>
      </c>
      <c r="C16351" s="39" t="str">
        <f>IFERROR(__xludf.DUMMYFUNCTION("IF(ISBETWEEN(B16351,60,69), ""Old"", IF(ISBETWEEN(B16351, 20, 29), ""Young"", ""Other""))"),"Young")</f>
        <v>Young</v>
      </c>
    </row>
    <row r="16352">
      <c r="A16352" s="40">
        <v>34614.0</v>
      </c>
      <c r="B16352" s="39">
        <f t="shared" si="1"/>
        <v>27</v>
      </c>
      <c r="C16352" s="39" t="str">
        <f>IFERROR(__xludf.DUMMYFUNCTION("IF(ISBETWEEN(B16352,60,69), ""Old"", IF(ISBETWEEN(B16352, 20, 29), ""Young"", ""Other""))"),"Young")</f>
        <v>Young</v>
      </c>
    </row>
    <row r="16353">
      <c r="A16353" s="40">
        <v>34615.0</v>
      </c>
      <c r="B16353" s="39">
        <f t="shared" si="1"/>
        <v>27</v>
      </c>
      <c r="C16353" s="39" t="str">
        <f>IFERROR(__xludf.DUMMYFUNCTION("IF(ISBETWEEN(B16353,60,69), ""Old"", IF(ISBETWEEN(B16353, 20, 29), ""Young"", ""Other""))"),"Young")</f>
        <v>Young</v>
      </c>
    </row>
    <row r="16354">
      <c r="A16354" s="40">
        <v>34616.0</v>
      </c>
      <c r="B16354" s="39">
        <f t="shared" si="1"/>
        <v>27</v>
      </c>
      <c r="C16354" s="39" t="str">
        <f>IFERROR(__xludf.DUMMYFUNCTION("IF(ISBETWEEN(B16354,60,69), ""Old"", IF(ISBETWEEN(B16354, 20, 29), ""Young"", ""Other""))"),"Young")</f>
        <v>Young</v>
      </c>
    </row>
    <row r="16355">
      <c r="A16355" s="40">
        <v>34617.0</v>
      </c>
      <c r="B16355" s="39">
        <f t="shared" si="1"/>
        <v>27</v>
      </c>
      <c r="C16355" s="39" t="str">
        <f>IFERROR(__xludf.DUMMYFUNCTION("IF(ISBETWEEN(B16355,60,69), ""Old"", IF(ISBETWEEN(B16355, 20, 29), ""Young"", ""Other""))"),"Young")</f>
        <v>Young</v>
      </c>
    </row>
    <row r="16356">
      <c r="A16356" s="40">
        <v>34618.0</v>
      </c>
      <c r="B16356" s="39">
        <f t="shared" si="1"/>
        <v>27</v>
      </c>
      <c r="C16356" s="39" t="str">
        <f>IFERROR(__xludf.DUMMYFUNCTION("IF(ISBETWEEN(B16356,60,69), ""Old"", IF(ISBETWEEN(B16356, 20, 29), ""Young"", ""Other""))"),"Young")</f>
        <v>Young</v>
      </c>
    </row>
    <row r="16357">
      <c r="A16357" s="40">
        <v>34619.0</v>
      </c>
      <c r="B16357" s="39">
        <f t="shared" si="1"/>
        <v>27</v>
      </c>
      <c r="C16357" s="39" t="str">
        <f>IFERROR(__xludf.DUMMYFUNCTION("IF(ISBETWEEN(B16357,60,69), ""Old"", IF(ISBETWEEN(B16357, 20, 29), ""Young"", ""Other""))"),"Young")</f>
        <v>Young</v>
      </c>
    </row>
    <row r="16358">
      <c r="A16358" s="40">
        <v>34620.0</v>
      </c>
      <c r="B16358" s="39">
        <f t="shared" si="1"/>
        <v>27</v>
      </c>
      <c r="C16358" s="39" t="str">
        <f>IFERROR(__xludf.DUMMYFUNCTION("IF(ISBETWEEN(B16358,60,69), ""Old"", IF(ISBETWEEN(B16358, 20, 29), ""Young"", ""Other""))"),"Young")</f>
        <v>Young</v>
      </c>
    </row>
    <row r="16359">
      <c r="A16359" s="40">
        <v>34621.0</v>
      </c>
      <c r="B16359" s="39">
        <f t="shared" si="1"/>
        <v>27</v>
      </c>
      <c r="C16359" s="39" t="str">
        <f>IFERROR(__xludf.DUMMYFUNCTION("IF(ISBETWEEN(B16359,60,69), ""Old"", IF(ISBETWEEN(B16359, 20, 29), ""Young"", ""Other""))"),"Young")</f>
        <v>Young</v>
      </c>
    </row>
    <row r="16360">
      <c r="A16360" s="40">
        <v>34622.0</v>
      </c>
      <c r="B16360" s="39">
        <f t="shared" si="1"/>
        <v>27</v>
      </c>
      <c r="C16360" s="39" t="str">
        <f>IFERROR(__xludf.DUMMYFUNCTION("IF(ISBETWEEN(B16360,60,69), ""Old"", IF(ISBETWEEN(B16360, 20, 29), ""Young"", ""Other""))"),"Young")</f>
        <v>Young</v>
      </c>
    </row>
    <row r="16361">
      <c r="A16361" s="40">
        <v>34623.0</v>
      </c>
      <c r="B16361" s="39">
        <f t="shared" si="1"/>
        <v>27</v>
      </c>
      <c r="C16361" s="39" t="str">
        <f>IFERROR(__xludf.DUMMYFUNCTION("IF(ISBETWEEN(B16361,60,69), ""Old"", IF(ISBETWEEN(B16361, 20, 29), ""Young"", ""Other""))"),"Young")</f>
        <v>Young</v>
      </c>
    </row>
    <row r="16362">
      <c r="A16362" s="40">
        <v>34624.0</v>
      </c>
      <c r="B16362" s="39">
        <f t="shared" si="1"/>
        <v>27</v>
      </c>
      <c r="C16362" s="39" t="str">
        <f>IFERROR(__xludf.DUMMYFUNCTION("IF(ISBETWEEN(B16362,60,69), ""Old"", IF(ISBETWEEN(B16362, 20, 29), ""Young"", ""Other""))"),"Young")</f>
        <v>Young</v>
      </c>
    </row>
    <row r="16363">
      <c r="A16363" s="40">
        <v>34625.0</v>
      </c>
      <c r="B16363" s="39">
        <f t="shared" si="1"/>
        <v>27</v>
      </c>
      <c r="C16363" s="39" t="str">
        <f>IFERROR(__xludf.DUMMYFUNCTION("IF(ISBETWEEN(B16363,60,69), ""Old"", IF(ISBETWEEN(B16363, 20, 29), ""Young"", ""Other""))"),"Young")</f>
        <v>Young</v>
      </c>
    </row>
    <row r="16364">
      <c r="A16364" s="40">
        <v>34626.0</v>
      </c>
      <c r="B16364" s="39">
        <f t="shared" si="1"/>
        <v>27</v>
      </c>
      <c r="C16364" s="39" t="str">
        <f>IFERROR(__xludf.DUMMYFUNCTION("IF(ISBETWEEN(B16364,60,69), ""Old"", IF(ISBETWEEN(B16364, 20, 29), ""Young"", ""Other""))"),"Young")</f>
        <v>Young</v>
      </c>
    </row>
    <row r="16365">
      <c r="A16365" s="40">
        <v>34627.0</v>
      </c>
      <c r="B16365" s="39">
        <f t="shared" si="1"/>
        <v>27</v>
      </c>
      <c r="C16365" s="39" t="str">
        <f>IFERROR(__xludf.DUMMYFUNCTION("IF(ISBETWEEN(B16365,60,69), ""Old"", IF(ISBETWEEN(B16365, 20, 29), ""Young"", ""Other""))"),"Young")</f>
        <v>Young</v>
      </c>
    </row>
    <row r="16366">
      <c r="A16366" s="40">
        <v>34628.0</v>
      </c>
      <c r="B16366" s="39">
        <f t="shared" si="1"/>
        <v>27</v>
      </c>
      <c r="C16366" s="39" t="str">
        <f>IFERROR(__xludf.DUMMYFUNCTION("IF(ISBETWEEN(B16366,60,69), ""Old"", IF(ISBETWEEN(B16366, 20, 29), ""Young"", ""Other""))"),"Young")</f>
        <v>Young</v>
      </c>
    </row>
    <row r="16367">
      <c r="A16367" s="40">
        <v>34629.0</v>
      </c>
      <c r="B16367" s="39">
        <f t="shared" si="1"/>
        <v>27</v>
      </c>
      <c r="C16367" s="39" t="str">
        <f>IFERROR(__xludf.DUMMYFUNCTION("IF(ISBETWEEN(B16367,60,69), ""Old"", IF(ISBETWEEN(B16367, 20, 29), ""Young"", ""Other""))"),"Young")</f>
        <v>Young</v>
      </c>
    </row>
    <row r="16368">
      <c r="A16368" s="40">
        <v>34630.0</v>
      </c>
      <c r="B16368" s="39">
        <f t="shared" si="1"/>
        <v>27</v>
      </c>
      <c r="C16368" s="39" t="str">
        <f>IFERROR(__xludf.DUMMYFUNCTION("IF(ISBETWEEN(B16368,60,69), ""Old"", IF(ISBETWEEN(B16368, 20, 29), ""Young"", ""Other""))"),"Young")</f>
        <v>Young</v>
      </c>
    </row>
    <row r="16369">
      <c r="A16369" s="40">
        <v>34631.0</v>
      </c>
      <c r="B16369" s="39">
        <f t="shared" si="1"/>
        <v>27</v>
      </c>
      <c r="C16369" s="39" t="str">
        <f>IFERROR(__xludf.DUMMYFUNCTION("IF(ISBETWEEN(B16369,60,69), ""Old"", IF(ISBETWEEN(B16369, 20, 29), ""Young"", ""Other""))"),"Young")</f>
        <v>Young</v>
      </c>
    </row>
    <row r="16370">
      <c r="A16370" s="40">
        <v>34632.0</v>
      </c>
      <c r="B16370" s="39">
        <f t="shared" si="1"/>
        <v>27</v>
      </c>
      <c r="C16370" s="39" t="str">
        <f>IFERROR(__xludf.DUMMYFUNCTION("IF(ISBETWEEN(B16370,60,69), ""Old"", IF(ISBETWEEN(B16370, 20, 29), ""Young"", ""Other""))"),"Young")</f>
        <v>Young</v>
      </c>
    </row>
    <row r="16371">
      <c r="A16371" s="40">
        <v>34633.0</v>
      </c>
      <c r="B16371" s="39">
        <f t="shared" si="1"/>
        <v>27</v>
      </c>
      <c r="C16371" s="39" t="str">
        <f>IFERROR(__xludf.DUMMYFUNCTION("IF(ISBETWEEN(B16371,60,69), ""Old"", IF(ISBETWEEN(B16371, 20, 29), ""Young"", ""Other""))"),"Young")</f>
        <v>Young</v>
      </c>
    </row>
    <row r="16372">
      <c r="A16372" s="40">
        <v>34634.0</v>
      </c>
      <c r="B16372" s="39">
        <f t="shared" si="1"/>
        <v>27</v>
      </c>
      <c r="C16372" s="39" t="str">
        <f>IFERROR(__xludf.DUMMYFUNCTION("IF(ISBETWEEN(B16372,60,69), ""Old"", IF(ISBETWEEN(B16372, 20, 29), ""Young"", ""Other""))"),"Young")</f>
        <v>Young</v>
      </c>
    </row>
    <row r="16373">
      <c r="A16373" s="40">
        <v>34635.0</v>
      </c>
      <c r="B16373" s="39">
        <f t="shared" si="1"/>
        <v>27</v>
      </c>
      <c r="C16373" s="39" t="str">
        <f>IFERROR(__xludf.DUMMYFUNCTION("IF(ISBETWEEN(B16373,60,69), ""Old"", IF(ISBETWEEN(B16373, 20, 29), ""Young"", ""Other""))"),"Young")</f>
        <v>Young</v>
      </c>
    </row>
    <row r="16374">
      <c r="A16374" s="40">
        <v>34636.0</v>
      </c>
      <c r="B16374" s="39">
        <f t="shared" si="1"/>
        <v>27</v>
      </c>
      <c r="C16374" s="39" t="str">
        <f>IFERROR(__xludf.DUMMYFUNCTION("IF(ISBETWEEN(B16374,60,69), ""Old"", IF(ISBETWEEN(B16374, 20, 29), ""Young"", ""Other""))"),"Young")</f>
        <v>Young</v>
      </c>
    </row>
    <row r="16375">
      <c r="A16375" s="40">
        <v>34637.0</v>
      </c>
      <c r="B16375" s="39">
        <f t="shared" si="1"/>
        <v>27</v>
      </c>
      <c r="C16375" s="39" t="str">
        <f>IFERROR(__xludf.DUMMYFUNCTION("IF(ISBETWEEN(B16375,60,69), ""Old"", IF(ISBETWEEN(B16375, 20, 29), ""Young"", ""Other""))"),"Young")</f>
        <v>Young</v>
      </c>
    </row>
    <row r="16376">
      <c r="A16376" s="40">
        <v>34638.0</v>
      </c>
      <c r="B16376" s="39">
        <f t="shared" si="1"/>
        <v>27</v>
      </c>
      <c r="C16376" s="39" t="str">
        <f>IFERROR(__xludf.DUMMYFUNCTION("IF(ISBETWEEN(B16376,60,69), ""Old"", IF(ISBETWEEN(B16376, 20, 29), ""Young"", ""Other""))"),"Young")</f>
        <v>Young</v>
      </c>
    </row>
    <row r="16377">
      <c r="A16377" s="40">
        <v>34639.0</v>
      </c>
      <c r="B16377" s="39">
        <f t="shared" si="1"/>
        <v>27</v>
      </c>
      <c r="C16377" s="39" t="str">
        <f>IFERROR(__xludf.DUMMYFUNCTION("IF(ISBETWEEN(B16377,60,69), ""Old"", IF(ISBETWEEN(B16377, 20, 29), ""Young"", ""Other""))"),"Young")</f>
        <v>Young</v>
      </c>
    </row>
    <row r="16378">
      <c r="A16378" s="40">
        <v>34640.0</v>
      </c>
      <c r="B16378" s="39">
        <f t="shared" si="1"/>
        <v>27</v>
      </c>
      <c r="C16378" s="39" t="str">
        <f>IFERROR(__xludf.DUMMYFUNCTION("IF(ISBETWEEN(B16378,60,69), ""Old"", IF(ISBETWEEN(B16378, 20, 29), ""Young"", ""Other""))"),"Young")</f>
        <v>Young</v>
      </c>
    </row>
    <row r="16379">
      <c r="A16379" s="40">
        <v>34641.0</v>
      </c>
      <c r="B16379" s="39">
        <f t="shared" si="1"/>
        <v>27</v>
      </c>
      <c r="C16379" s="39" t="str">
        <f>IFERROR(__xludf.DUMMYFUNCTION("IF(ISBETWEEN(B16379,60,69), ""Old"", IF(ISBETWEEN(B16379, 20, 29), ""Young"", ""Other""))"),"Young")</f>
        <v>Young</v>
      </c>
    </row>
    <row r="16380">
      <c r="A16380" s="40">
        <v>34642.0</v>
      </c>
      <c r="B16380" s="39">
        <f t="shared" si="1"/>
        <v>27</v>
      </c>
      <c r="C16380" s="39" t="str">
        <f>IFERROR(__xludf.DUMMYFUNCTION("IF(ISBETWEEN(B16380,60,69), ""Old"", IF(ISBETWEEN(B16380, 20, 29), ""Young"", ""Other""))"),"Young")</f>
        <v>Young</v>
      </c>
    </row>
    <row r="16381">
      <c r="A16381" s="40">
        <v>34643.0</v>
      </c>
      <c r="B16381" s="39">
        <f t="shared" si="1"/>
        <v>27</v>
      </c>
      <c r="C16381" s="39" t="str">
        <f>IFERROR(__xludf.DUMMYFUNCTION("IF(ISBETWEEN(B16381,60,69), ""Old"", IF(ISBETWEEN(B16381, 20, 29), ""Young"", ""Other""))"),"Young")</f>
        <v>Young</v>
      </c>
    </row>
    <row r="16382">
      <c r="A16382" s="40">
        <v>34644.0</v>
      </c>
      <c r="B16382" s="39">
        <f t="shared" si="1"/>
        <v>27</v>
      </c>
      <c r="C16382" s="39" t="str">
        <f>IFERROR(__xludf.DUMMYFUNCTION("IF(ISBETWEEN(B16382,60,69), ""Old"", IF(ISBETWEEN(B16382, 20, 29), ""Young"", ""Other""))"),"Young")</f>
        <v>Young</v>
      </c>
    </row>
    <row r="16383">
      <c r="A16383" s="40">
        <v>34645.0</v>
      </c>
      <c r="B16383" s="39">
        <f t="shared" si="1"/>
        <v>27</v>
      </c>
      <c r="C16383" s="39" t="str">
        <f>IFERROR(__xludf.DUMMYFUNCTION("IF(ISBETWEEN(B16383,60,69), ""Old"", IF(ISBETWEEN(B16383, 20, 29), ""Young"", ""Other""))"),"Young")</f>
        <v>Young</v>
      </c>
    </row>
    <row r="16384">
      <c r="A16384" s="40">
        <v>34646.0</v>
      </c>
      <c r="B16384" s="39">
        <f t="shared" si="1"/>
        <v>27</v>
      </c>
      <c r="C16384" s="39" t="str">
        <f>IFERROR(__xludf.DUMMYFUNCTION("IF(ISBETWEEN(B16384,60,69), ""Old"", IF(ISBETWEEN(B16384, 20, 29), ""Young"", ""Other""))"),"Young")</f>
        <v>Young</v>
      </c>
    </row>
    <row r="16385">
      <c r="A16385" s="40">
        <v>34647.0</v>
      </c>
      <c r="B16385" s="39">
        <f t="shared" si="1"/>
        <v>27</v>
      </c>
      <c r="C16385" s="39" t="str">
        <f>IFERROR(__xludf.DUMMYFUNCTION("IF(ISBETWEEN(B16385,60,69), ""Old"", IF(ISBETWEEN(B16385, 20, 29), ""Young"", ""Other""))"),"Young")</f>
        <v>Young</v>
      </c>
    </row>
    <row r="16386">
      <c r="A16386" s="40">
        <v>34648.0</v>
      </c>
      <c r="B16386" s="39">
        <f t="shared" si="1"/>
        <v>27</v>
      </c>
      <c r="C16386" s="39" t="str">
        <f>IFERROR(__xludf.DUMMYFUNCTION("IF(ISBETWEEN(B16386,60,69), ""Old"", IF(ISBETWEEN(B16386, 20, 29), ""Young"", ""Other""))"),"Young")</f>
        <v>Young</v>
      </c>
    </row>
    <row r="16387">
      <c r="A16387" s="40">
        <v>34649.0</v>
      </c>
      <c r="B16387" s="39">
        <f t="shared" si="1"/>
        <v>27</v>
      </c>
      <c r="C16387" s="39" t="str">
        <f>IFERROR(__xludf.DUMMYFUNCTION("IF(ISBETWEEN(B16387,60,69), ""Old"", IF(ISBETWEEN(B16387, 20, 29), ""Young"", ""Other""))"),"Young")</f>
        <v>Young</v>
      </c>
    </row>
    <row r="16388">
      <c r="A16388" s="40">
        <v>34650.0</v>
      </c>
      <c r="B16388" s="39">
        <f t="shared" si="1"/>
        <v>27</v>
      </c>
      <c r="C16388" s="39" t="str">
        <f>IFERROR(__xludf.DUMMYFUNCTION("IF(ISBETWEEN(B16388,60,69), ""Old"", IF(ISBETWEEN(B16388, 20, 29), ""Young"", ""Other""))"),"Young")</f>
        <v>Young</v>
      </c>
    </row>
    <row r="16389">
      <c r="A16389" s="40">
        <v>34651.0</v>
      </c>
      <c r="B16389" s="39">
        <f t="shared" si="1"/>
        <v>27</v>
      </c>
      <c r="C16389" s="39" t="str">
        <f>IFERROR(__xludf.DUMMYFUNCTION("IF(ISBETWEEN(B16389,60,69), ""Old"", IF(ISBETWEEN(B16389, 20, 29), ""Young"", ""Other""))"),"Young")</f>
        <v>Young</v>
      </c>
    </row>
    <row r="16390">
      <c r="A16390" s="40">
        <v>34652.0</v>
      </c>
      <c r="B16390" s="39">
        <f t="shared" si="1"/>
        <v>27</v>
      </c>
      <c r="C16390" s="39" t="str">
        <f>IFERROR(__xludf.DUMMYFUNCTION("IF(ISBETWEEN(B16390,60,69), ""Old"", IF(ISBETWEEN(B16390, 20, 29), ""Young"", ""Other""))"),"Young")</f>
        <v>Young</v>
      </c>
    </row>
    <row r="16391">
      <c r="A16391" s="40">
        <v>34653.0</v>
      </c>
      <c r="B16391" s="39">
        <f t="shared" si="1"/>
        <v>27</v>
      </c>
      <c r="C16391" s="39" t="str">
        <f>IFERROR(__xludf.DUMMYFUNCTION("IF(ISBETWEEN(B16391,60,69), ""Old"", IF(ISBETWEEN(B16391, 20, 29), ""Young"", ""Other""))"),"Young")</f>
        <v>Young</v>
      </c>
    </row>
    <row r="16392">
      <c r="A16392" s="40">
        <v>34654.0</v>
      </c>
      <c r="B16392" s="39">
        <f t="shared" si="1"/>
        <v>27</v>
      </c>
      <c r="C16392" s="39" t="str">
        <f>IFERROR(__xludf.DUMMYFUNCTION("IF(ISBETWEEN(B16392,60,69), ""Old"", IF(ISBETWEEN(B16392, 20, 29), ""Young"", ""Other""))"),"Young")</f>
        <v>Young</v>
      </c>
    </row>
    <row r="16393">
      <c r="A16393" s="40">
        <v>34655.0</v>
      </c>
      <c r="B16393" s="39">
        <f t="shared" si="1"/>
        <v>27</v>
      </c>
      <c r="C16393" s="39" t="str">
        <f>IFERROR(__xludf.DUMMYFUNCTION("IF(ISBETWEEN(B16393,60,69), ""Old"", IF(ISBETWEEN(B16393, 20, 29), ""Young"", ""Other""))"),"Young")</f>
        <v>Young</v>
      </c>
    </row>
    <row r="16394">
      <c r="A16394" s="40">
        <v>34656.0</v>
      </c>
      <c r="B16394" s="39">
        <f t="shared" si="1"/>
        <v>27</v>
      </c>
      <c r="C16394" s="39" t="str">
        <f>IFERROR(__xludf.DUMMYFUNCTION("IF(ISBETWEEN(B16394,60,69), ""Old"", IF(ISBETWEEN(B16394, 20, 29), ""Young"", ""Other""))"),"Young")</f>
        <v>Young</v>
      </c>
    </row>
    <row r="16395">
      <c r="A16395" s="40">
        <v>34657.0</v>
      </c>
      <c r="B16395" s="39">
        <f t="shared" si="1"/>
        <v>27</v>
      </c>
      <c r="C16395" s="39" t="str">
        <f>IFERROR(__xludf.DUMMYFUNCTION("IF(ISBETWEEN(B16395,60,69), ""Old"", IF(ISBETWEEN(B16395, 20, 29), ""Young"", ""Other""))"),"Young")</f>
        <v>Young</v>
      </c>
    </row>
    <row r="16396">
      <c r="A16396" s="40">
        <v>34658.0</v>
      </c>
      <c r="B16396" s="39">
        <f t="shared" si="1"/>
        <v>27</v>
      </c>
      <c r="C16396" s="39" t="str">
        <f>IFERROR(__xludf.DUMMYFUNCTION("IF(ISBETWEEN(B16396,60,69), ""Old"", IF(ISBETWEEN(B16396, 20, 29), ""Young"", ""Other""))"),"Young")</f>
        <v>Young</v>
      </c>
    </row>
    <row r="16397">
      <c r="A16397" s="40">
        <v>34659.0</v>
      </c>
      <c r="B16397" s="39">
        <f t="shared" si="1"/>
        <v>27</v>
      </c>
      <c r="C16397" s="39" t="str">
        <f>IFERROR(__xludf.DUMMYFUNCTION("IF(ISBETWEEN(B16397,60,69), ""Old"", IF(ISBETWEEN(B16397, 20, 29), ""Young"", ""Other""))"),"Young")</f>
        <v>Young</v>
      </c>
    </row>
    <row r="16398">
      <c r="A16398" s="40">
        <v>34660.0</v>
      </c>
      <c r="B16398" s="39">
        <f t="shared" si="1"/>
        <v>27</v>
      </c>
      <c r="C16398" s="39" t="str">
        <f>IFERROR(__xludf.DUMMYFUNCTION("IF(ISBETWEEN(B16398,60,69), ""Old"", IF(ISBETWEEN(B16398, 20, 29), ""Young"", ""Other""))"),"Young")</f>
        <v>Young</v>
      </c>
    </row>
    <row r="16399">
      <c r="A16399" s="40">
        <v>34661.0</v>
      </c>
      <c r="B16399" s="39">
        <f t="shared" si="1"/>
        <v>27</v>
      </c>
      <c r="C16399" s="39" t="str">
        <f>IFERROR(__xludf.DUMMYFUNCTION("IF(ISBETWEEN(B16399,60,69), ""Old"", IF(ISBETWEEN(B16399, 20, 29), ""Young"", ""Other""))"),"Young")</f>
        <v>Young</v>
      </c>
    </row>
    <row r="16400">
      <c r="A16400" s="40">
        <v>34662.0</v>
      </c>
      <c r="B16400" s="39">
        <f t="shared" si="1"/>
        <v>27</v>
      </c>
      <c r="C16400" s="39" t="str">
        <f>IFERROR(__xludf.DUMMYFUNCTION("IF(ISBETWEEN(B16400,60,69), ""Old"", IF(ISBETWEEN(B16400, 20, 29), ""Young"", ""Other""))"),"Young")</f>
        <v>Young</v>
      </c>
    </row>
    <row r="16401">
      <c r="A16401" s="40">
        <v>34663.0</v>
      </c>
      <c r="B16401" s="39">
        <f t="shared" si="1"/>
        <v>27</v>
      </c>
      <c r="C16401" s="39" t="str">
        <f>IFERROR(__xludf.DUMMYFUNCTION("IF(ISBETWEEN(B16401,60,69), ""Old"", IF(ISBETWEEN(B16401, 20, 29), ""Young"", ""Other""))"),"Young")</f>
        <v>Young</v>
      </c>
    </row>
    <row r="16402">
      <c r="A16402" s="40">
        <v>34664.0</v>
      </c>
      <c r="B16402" s="39">
        <f t="shared" si="1"/>
        <v>27</v>
      </c>
      <c r="C16402" s="39" t="str">
        <f>IFERROR(__xludf.DUMMYFUNCTION("IF(ISBETWEEN(B16402,60,69), ""Old"", IF(ISBETWEEN(B16402, 20, 29), ""Young"", ""Other""))"),"Young")</f>
        <v>Young</v>
      </c>
    </row>
    <row r="16403">
      <c r="A16403" s="40">
        <v>34665.0</v>
      </c>
      <c r="B16403" s="39">
        <f t="shared" si="1"/>
        <v>27</v>
      </c>
      <c r="C16403" s="39" t="str">
        <f>IFERROR(__xludf.DUMMYFUNCTION("IF(ISBETWEEN(B16403,60,69), ""Old"", IF(ISBETWEEN(B16403, 20, 29), ""Young"", ""Other""))"),"Young")</f>
        <v>Young</v>
      </c>
    </row>
    <row r="16404">
      <c r="A16404" s="40">
        <v>34666.0</v>
      </c>
      <c r="B16404" s="39">
        <f t="shared" si="1"/>
        <v>27</v>
      </c>
      <c r="C16404" s="39" t="str">
        <f>IFERROR(__xludf.DUMMYFUNCTION("IF(ISBETWEEN(B16404,60,69), ""Old"", IF(ISBETWEEN(B16404, 20, 29), ""Young"", ""Other""))"),"Young")</f>
        <v>Young</v>
      </c>
    </row>
    <row r="16405">
      <c r="A16405" s="40">
        <v>34667.0</v>
      </c>
      <c r="B16405" s="39">
        <f t="shared" si="1"/>
        <v>27</v>
      </c>
      <c r="C16405" s="39" t="str">
        <f>IFERROR(__xludf.DUMMYFUNCTION("IF(ISBETWEEN(B16405,60,69), ""Old"", IF(ISBETWEEN(B16405, 20, 29), ""Young"", ""Other""))"),"Young")</f>
        <v>Young</v>
      </c>
    </row>
    <row r="16406">
      <c r="A16406" s="40">
        <v>34668.0</v>
      </c>
      <c r="B16406" s="39">
        <f t="shared" si="1"/>
        <v>27</v>
      </c>
      <c r="C16406" s="39" t="str">
        <f>IFERROR(__xludf.DUMMYFUNCTION("IF(ISBETWEEN(B16406,60,69), ""Old"", IF(ISBETWEEN(B16406, 20, 29), ""Young"", ""Other""))"),"Young")</f>
        <v>Young</v>
      </c>
    </row>
    <row r="16407">
      <c r="A16407" s="40">
        <v>34669.0</v>
      </c>
      <c r="B16407" s="39">
        <f t="shared" si="1"/>
        <v>27</v>
      </c>
      <c r="C16407" s="39" t="str">
        <f>IFERROR(__xludf.DUMMYFUNCTION("IF(ISBETWEEN(B16407,60,69), ""Old"", IF(ISBETWEEN(B16407, 20, 29), ""Young"", ""Other""))"),"Young")</f>
        <v>Young</v>
      </c>
    </row>
    <row r="16408">
      <c r="A16408" s="40">
        <v>34670.0</v>
      </c>
      <c r="B16408" s="39">
        <f t="shared" si="1"/>
        <v>27</v>
      </c>
      <c r="C16408" s="39" t="str">
        <f>IFERROR(__xludf.DUMMYFUNCTION("IF(ISBETWEEN(B16408,60,69), ""Old"", IF(ISBETWEEN(B16408, 20, 29), ""Young"", ""Other""))"),"Young")</f>
        <v>Young</v>
      </c>
    </row>
    <row r="16409">
      <c r="A16409" s="40">
        <v>34671.0</v>
      </c>
      <c r="B16409" s="39">
        <f t="shared" si="1"/>
        <v>27</v>
      </c>
      <c r="C16409" s="39" t="str">
        <f>IFERROR(__xludf.DUMMYFUNCTION("IF(ISBETWEEN(B16409,60,69), ""Old"", IF(ISBETWEEN(B16409, 20, 29), ""Young"", ""Other""))"),"Young")</f>
        <v>Young</v>
      </c>
    </row>
    <row r="16410">
      <c r="A16410" s="40">
        <v>34672.0</v>
      </c>
      <c r="B16410" s="39">
        <f t="shared" si="1"/>
        <v>27</v>
      </c>
      <c r="C16410" s="39" t="str">
        <f>IFERROR(__xludf.DUMMYFUNCTION("IF(ISBETWEEN(B16410,60,69), ""Old"", IF(ISBETWEEN(B16410, 20, 29), ""Young"", ""Other""))"),"Young")</f>
        <v>Young</v>
      </c>
    </row>
    <row r="16411">
      <c r="A16411" s="40">
        <v>34673.0</v>
      </c>
      <c r="B16411" s="39">
        <f t="shared" si="1"/>
        <v>27</v>
      </c>
      <c r="C16411" s="39" t="str">
        <f>IFERROR(__xludf.DUMMYFUNCTION("IF(ISBETWEEN(B16411,60,69), ""Old"", IF(ISBETWEEN(B16411, 20, 29), ""Young"", ""Other""))"),"Young")</f>
        <v>Young</v>
      </c>
    </row>
    <row r="16412">
      <c r="A16412" s="40">
        <v>34674.0</v>
      </c>
      <c r="B16412" s="39">
        <f t="shared" si="1"/>
        <v>27</v>
      </c>
      <c r="C16412" s="39" t="str">
        <f>IFERROR(__xludf.DUMMYFUNCTION("IF(ISBETWEEN(B16412,60,69), ""Old"", IF(ISBETWEEN(B16412, 20, 29), ""Young"", ""Other""))"),"Young")</f>
        <v>Young</v>
      </c>
    </row>
    <row r="16413">
      <c r="A16413" s="40">
        <v>34675.0</v>
      </c>
      <c r="B16413" s="39">
        <f t="shared" si="1"/>
        <v>27</v>
      </c>
      <c r="C16413" s="39" t="str">
        <f>IFERROR(__xludf.DUMMYFUNCTION("IF(ISBETWEEN(B16413,60,69), ""Old"", IF(ISBETWEEN(B16413, 20, 29), ""Young"", ""Other""))"),"Young")</f>
        <v>Young</v>
      </c>
    </row>
    <row r="16414">
      <c r="A16414" s="40">
        <v>34676.0</v>
      </c>
      <c r="B16414" s="39">
        <f t="shared" si="1"/>
        <v>27</v>
      </c>
      <c r="C16414" s="39" t="str">
        <f>IFERROR(__xludf.DUMMYFUNCTION("IF(ISBETWEEN(B16414,60,69), ""Old"", IF(ISBETWEEN(B16414, 20, 29), ""Young"", ""Other""))"),"Young")</f>
        <v>Young</v>
      </c>
    </row>
    <row r="16415">
      <c r="A16415" s="40">
        <v>34677.0</v>
      </c>
      <c r="B16415" s="39">
        <f t="shared" si="1"/>
        <v>27</v>
      </c>
      <c r="C16415" s="39" t="str">
        <f>IFERROR(__xludf.DUMMYFUNCTION("IF(ISBETWEEN(B16415,60,69), ""Old"", IF(ISBETWEEN(B16415, 20, 29), ""Young"", ""Other""))"),"Young")</f>
        <v>Young</v>
      </c>
    </row>
    <row r="16416">
      <c r="A16416" s="40">
        <v>34678.0</v>
      </c>
      <c r="B16416" s="39">
        <f t="shared" si="1"/>
        <v>27</v>
      </c>
      <c r="C16416" s="39" t="str">
        <f>IFERROR(__xludf.DUMMYFUNCTION("IF(ISBETWEEN(B16416,60,69), ""Old"", IF(ISBETWEEN(B16416, 20, 29), ""Young"", ""Other""))"),"Young")</f>
        <v>Young</v>
      </c>
    </row>
    <row r="16417">
      <c r="A16417" s="40">
        <v>34679.0</v>
      </c>
      <c r="B16417" s="39">
        <f t="shared" si="1"/>
        <v>27</v>
      </c>
      <c r="C16417" s="39" t="str">
        <f>IFERROR(__xludf.DUMMYFUNCTION("IF(ISBETWEEN(B16417,60,69), ""Old"", IF(ISBETWEEN(B16417, 20, 29), ""Young"", ""Other""))"),"Young")</f>
        <v>Young</v>
      </c>
    </row>
    <row r="16418">
      <c r="A16418" s="40">
        <v>34680.0</v>
      </c>
      <c r="B16418" s="39">
        <f t="shared" si="1"/>
        <v>27</v>
      </c>
      <c r="C16418" s="39" t="str">
        <f>IFERROR(__xludf.DUMMYFUNCTION("IF(ISBETWEEN(B16418,60,69), ""Old"", IF(ISBETWEEN(B16418, 20, 29), ""Young"", ""Other""))"),"Young")</f>
        <v>Young</v>
      </c>
    </row>
    <row r="16419">
      <c r="A16419" s="40">
        <v>34681.0</v>
      </c>
      <c r="B16419" s="39">
        <f t="shared" si="1"/>
        <v>27</v>
      </c>
      <c r="C16419" s="39" t="str">
        <f>IFERROR(__xludf.DUMMYFUNCTION("IF(ISBETWEEN(B16419,60,69), ""Old"", IF(ISBETWEEN(B16419, 20, 29), ""Young"", ""Other""))"),"Young")</f>
        <v>Young</v>
      </c>
    </row>
    <row r="16420">
      <c r="A16420" s="40">
        <v>34682.0</v>
      </c>
      <c r="B16420" s="39">
        <f t="shared" si="1"/>
        <v>27</v>
      </c>
      <c r="C16420" s="39" t="str">
        <f>IFERROR(__xludf.DUMMYFUNCTION("IF(ISBETWEEN(B16420,60,69), ""Old"", IF(ISBETWEEN(B16420, 20, 29), ""Young"", ""Other""))"),"Young")</f>
        <v>Young</v>
      </c>
    </row>
    <row r="16421">
      <c r="A16421" s="40">
        <v>34683.0</v>
      </c>
      <c r="B16421" s="39">
        <f t="shared" si="1"/>
        <v>27</v>
      </c>
      <c r="C16421" s="39" t="str">
        <f>IFERROR(__xludf.DUMMYFUNCTION("IF(ISBETWEEN(B16421,60,69), ""Old"", IF(ISBETWEEN(B16421, 20, 29), ""Young"", ""Other""))"),"Young")</f>
        <v>Young</v>
      </c>
    </row>
    <row r="16422">
      <c r="A16422" s="40">
        <v>34684.0</v>
      </c>
      <c r="B16422" s="39">
        <f t="shared" si="1"/>
        <v>27</v>
      </c>
      <c r="C16422" s="39" t="str">
        <f>IFERROR(__xludf.DUMMYFUNCTION("IF(ISBETWEEN(B16422,60,69), ""Old"", IF(ISBETWEEN(B16422, 20, 29), ""Young"", ""Other""))"),"Young")</f>
        <v>Young</v>
      </c>
    </row>
    <row r="16423">
      <c r="A16423" s="40">
        <v>34685.0</v>
      </c>
      <c r="B16423" s="39">
        <f t="shared" si="1"/>
        <v>27</v>
      </c>
      <c r="C16423" s="39" t="str">
        <f>IFERROR(__xludf.DUMMYFUNCTION("IF(ISBETWEEN(B16423,60,69), ""Old"", IF(ISBETWEEN(B16423, 20, 29), ""Young"", ""Other""))"),"Young")</f>
        <v>Young</v>
      </c>
    </row>
    <row r="16424">
      <c r="A16424" s="40">
        <v>34686.0</v>
      </c>
      <c r="B16424" s="39">
        <f t="shared" si="1"/>
        <v>27</v>
      </c>
      <c r="C16424" s="39" t="str">
        <f>IFERROR(__xludf.DUMMYFUNCTION("IF(ISBETWEEN(B16424,60,69), ""Old"", IF(ISBETWEEN(B16424, 20, 29), ""Young"", ""Other""))"),"Young")</f>
        <v>Young</v>
      </c>
    </row>
    <row r="16425">
      <c r="A16425" s="40">
        <v>34687.0</v>
      </c>
      <c r="B16425" s="39">
        <f t="shared" si="1"/>
        <v>27</v>
      </c>
      <c r="C16425" s="39" t="str">
        <f>IFERROR(__xludf.DUMMYFUNCTION("IF(ISBETWEEN(B16425,60,69), ""Old"", IF(ISBETWEEN(B16425, 20, 29), ""Young"", ""Other""))"),"Young")</f>
        <v>Young</v>
      </c>
    </row>
    <row r="16426">
      <c r="A16426" s="40">
        <v>34688.0</v>
      </c>
      <c r="B16426" s="39">
        <f t="shared" si="1"/>
        <v>27</v>
      </c>
      <c r="C16426" s="39" t="str">
        <f>IFERROR(__xludf.DUMMYFUNCTION("IF(ISBETWEEN(B16426,60,69), ""Old"", IF(ISBETWEEN(B16426, 20, 29), ""Young"", ""Other""))"),"Young")</f>
        <v>Young</v>
      </c>
    </row>
    <row r="16427">
      <c r="A16427" s="40">
        <v>34689.0</v>
      </c>
      <c r="B16427" s="39">
        <f t="shared" si="1"/>
        <v>27</v>
      </c>
      <c r="C16427" s="39" t="str">
        <f>IFERROR(__xludf.DUMMYFUNCTION("IF(ISBETWEEN(B16427,60,69), ""Old"", IF(ISBETWEEN(B16427, 20, 29), ""Young"", ""Other""))"),"Young")</f>
        <v>Young</v>
      </c>
    </row>
    <row r="16428">
      <c r="A16428" s="40">
        <v>34690.0</v>
      </c>
      <c r="B16428" s="39">
        <f t="shared" si="1"/>
        <v>27</v>
      </c>
      <c r="C16428" s="39" t="str">
        <f>IFERROR(__xludf.DUMMYFUNCTION("IF(ISBETWEEN(B16428,60,69), ""Old"", IF(ISBETWEEN(B16428, 20, 29), ""Young"", ""Other""))"),"Young")</f>
        <v>Young</v>
      </c>
    </row>
    <row r="16429">
      <c r="A16429" s="40">
        <v>34691.0</v>
      </c>
      <c r="B16429" s="39">
        <f t="shared" si="1"/>
        <v>27</v>
      </c>
      <c r="C16429" s="39" t="str">
        <f>IFERROR(__xludf.DUMMYFUNCTION("IF(ISBETWEEN(B16429,60,69), ""Old"", IF(ISBETWEEN(B16429, 20, 29), ""Young"", ""Other""))"),"Young")</f>
        <v>Young</v>
      </c>
    </row>
    <row r="16430">
      <c r="A16430" s="40">
        <v>34692.0</v>
      </c>
      <c r="B16430" s="39">
        <f t="shared" si="1"/>
        <v>27</v>
      </c>
      <c r="C16430" s="39" t="str">
        <f>IFERROR(__xludf.DUMMYFUNCTION("IF(ISBETWEEN(B16430,60,69), ""Old"", IF(ISBETWEEN(B16430, 20, 29), ""Young"", ""Other""))"),"Young")</f>
        <v>Young</v>
      </c>
    </row>
    <row r="16431">
      <c r="A16431" s="40">
        <v>34693.0</v>
      </c>
      <c r="B16431" s="39">
        <f t="shared" si="1"/>
        <v>27</v>
      </c>
      <c r="C16431" s="39" t="str">
        <f>IFERROR(__xludf.DUMMYFUNCTION("IF(ISBETWEEN(B16431,60,69), ""Old"", IF(ISBETWEEN(B16431, 20, 29), ""Young"", ""Other""))"),"Young")</f>
        <v>Young</v>
      </c>
    </row>
    <row r="16432">
      <c r="A16432" s="40">
        <v>34694.0</v>
      </c>
      <c r="B16432" s="39">
        <f t="shared" si="1"/>
        <v>27</v>
      </c>
      <c r="C16432" s="39" t="str">
        <f>IFERROR(__xludf.DUMMYFUNCTION("IF(ISBETWEEN(B16432,60,69), ""Old"", IF(ISBETWEEN(B16432, 20, 29), ""Young"", ""Other""))"),"Young")</f>
        <v>Young</v>
      </c>
    </row>
    <row r="16433">
      <c r="A16433" s="40">
        <v>34695.0</v>
      </c>
      <c r="B16433" s="39">
        <f t="shared" si="1"/>
        <v>27</v>
      </c>
      <c r="C16433" s="39" t="str">
        <f>IFERROR(__xludf.DUMMYFUNCTION("IF(ISBETWEEN(B16433,60,69), ""Old"", IF(ISBETWEEN(B16433, 20, 29), ""Young"", ""Other""))"),"Young")</f>
        <v>Young</v>
      </c>
    </row>
    <row r="16434">
      <c r="A16434" s="40">
        <v>34696.0</v>
      </c>
      <c r="B16434" s="39">
        <f t="shared" si="1"/>
        <v>27</v>
      </c>
      <c r="C16434" s="39" t="str">
        <f>IFERROR(__xludf.DUMMYFUNCTION("IF(ISBETWEEN(B16434,60,69), ""Old"", IF(ISBETWEEN(B16434, 20, 29), ""Young"", ""Other""))"),"Young")</f>
        <v>Young</v>
      </c>
    </row>
    <row r="16435">
      <c r="A16435" s="40">
        <v>34697.0</v>
      </c>
      <c r="B16435" s="39">
        <f t="shared" si="1"/>
        <v>27</v>
      </c>
      <c r="C16435" s="39" t="str">
        <f>IFERROR(__xludf.DUMMYFUNCTION("IF(ISBETWEEN(B16435,60,69), ""Old"", IF(ISBETWEEN(B16435, 20, 29), ""Young"", ""Other""))"),"Young")</f>
        <v>Young</v>
      </c>
    </row>
    <row r="16436">
      <c r="A16436" s="40">
        <v>34698.0</v>
      </c>
      <c r="B16436" s="39">
        <f t="shared" si="1"/>
        <v>27</v>
      </c>
      <c r="C16436" s="39" t="str">
        <f>IFERROR(__xludf.DUMMYFUNCTION("IF(ISBETWEEN(B16436,60,69), ""Old"", IF(ISBETWEEN(B16436, 20, 29), ""Young"", ""Other""))"),"Young")</f>
        <v>Young</v>
      </c>
    </row>
    <row r="16437">
      <c r="A16437" s="40">
        <v>34699.0</v>
      </c>
      <c r="B16437" s="39">
        <f t="shared" si="1"/>
        <v>27</v>
      </c>
      <c r="C16437" s="39" t="str">
        <f>IFERROR(__xludf.DUMMYFUNCTION("IF(ISBETWEEN(B16437,60,69), ""Old"", IF(ISBETWEEN(B16437, 20, 29), ""Young"", ""Other""))"),"Young")</f>
        <v>Young</v>
      </c>
    </row>
    <row r="16438">
      <c r="A16438" s="40">
        <v>34700.0</v>
      </c>
      <c r="B16438" s="39">
        <f t="shared" si="1"/>
        <v>27</v>
      </c>
      <c r="C16438" s="39" t="str">
        <f>IFERROR(__xludf.DUMMYFUNCTION("IF(ISBETWEEN(B16438,60,69), ""Old"", IF(ISBETWEEN(B16438, 20, 29), ""Young"", ""Other""))"),"Young")</f>
        <v>Young</v>
      </c>
    </row>
    <row r="16439">
      <c r="A16439" s="40">
        <v>34701.0</v>
      </c>
      <c r="B16439" s="39">
        <f t="shared" si="1"/>
        <v>26</v>
      </c>
      <c r="C16439" s="39" t="str">
        <f>IFERROR(__xludf.DUMMYFUNCTION("IF(ISBETWEEN(B16439,60,69), ""Old"", IF(ISBETWEEN(B16439, 20, 29), ""Young"", ""Other""))"),"Young")</f>
        <v>Young</v>
      </c>
    </row>
    <row r="16440">
      <c r="A16440" s="40">
        <v>34702.0</v>
      </c>
      <c r="B16440" s="39">
        <f t="shared" si="1"/>
        <v>26</v>
      </c>
      <c r="C16440" s="39" t="str">
        <f>IFERROR(__xludf.DUMMYFUNCTION("IF(ISBETWEEN(B16440,60,69), ""Old"", IF(ISBETWEEN(B16440, 20, 29), ""Young"", ""Other""))"),"Young")</f>
        <v>Young</v>
      </c>
    </row>
    <row r="16441">
      <c r="A16441" s="40">
        <v>34703.0</v>
      </c>
      <c r="B16441" s="39">
        <f t="shared" si="1"/>
        <v>26</v>
      </c>
      <c r="C16441" s="39" t="str">
        <f>IFERROR(__xludf.DUMMYFUNCTION("IF(ISBETWEEN(B16441,60,69), ""Old"", IF(ISBETWEEN(B16441, 20, 29), ""Young"", ""Other""))"),"Young")</f>
        <v>Young</v>
      </c>
    </row>
    <row r="16442">
      <c r="A16442" s="40">
        <v>34704.0</v>
      </c>
      <c r="B16442" s="39">
        <f t="shared" si="1"/>
        <v>26</v>
      </c>
      <c r="C16442" s="39" t="str">
        <f>IFERROR(__xludf.DUMMYFUNCTION("IF(ISBETWEEN(B16442,60,69), ""Old"", IF(ISBETWEEN(B16442, 20, 29), ""Young"", ""Other""))"),"Young")</f>
        <v>Young</v>
      </c>
    </row>
    <row r="16443">
      <c r="A16443" s="40">
        <v>34705.0</v>
      </c>
      <c r="B16443" s="39">
        <f t="shared" si="1"/>
        <v>26</v>
      </c>
      <c r="C16443" s="39" t="str">
        <f>IFERROR(__xludf.DUMMYFUNCTION("IF(ISBETWEEN(B16443,60,69), ""Old"", IF(ISBETWEEN(B16443, 20, 29), ""Young"", ""Other""))"),"Young")</f>
        <v>Young</v>
      </c>
    </row>
    <row r="16444">
      <c r="A16444" s="40">
        <v>34706.0</v>
      </c>
      <c r="B16444" s="39">
        <f t="shared" si="1"/>
        <v>26</v>
      </c>
      <c r="C16444" s="39" t="str">
        <f>IFERROR(__xludf.DUMMYFUNCTION("IF(ISBETWEEN(B16444,60,69), ""Old"", IF(ISBETWEEN(B16444, 20, 29), ""Young"", ""Other""))"),"Young")</f>
        <v>Young</v>
      </c>
    </row>
    <row r="16445">
      <c r="A16445" s="40">
        <v>34707.0</v>
      </c>
      <c r="B16445" s="39">
        <f t="shared" si="1"/>
        <v>26</v>
      </c>
      <c r="C16445" s="39" t="str">
        <f>IFERROR(__xludf.DUMMYFUNCTION("IF(ISBETWEEN(B16445,60,69), ""Old"", IF(ISBETWEEN(B16445, 20, 29), ""Young"", ""Other""))"),"Young")</f>
        <v>Young</v>
      </c>
    </row>
    <row r="16446">
      <c r="A16446" s="40">
        <v>34708.0</v>
      </c>
      <c r="B16446" s="39">
        <f t="shared" si="1"/>
        <v>26</v>
      </c>
      <c r="C16446" s="39" t="str">
        <f>IFERROR(__xludf.DUMMYFUNCTION("IF(ISBETWEEN(B16446,60,69), ""Old"", IF(ISBETWEEN(B16446, 20, 29), ""Young"", ""Other""))"),"Young")</f>
        <v>Young</v>
      </c>
    </row>
    <row r="16447">
      <c r="A16447" s="40">
        <v>34709.0</v>
      </c>
      <c r="B16447" s="39">
        <f t="shared" si="1"/>
        <v>26</v>
      </c>
      <c r="C16447" s="39" t="str">
        <f>IFERROR(__xludf.DUMMYFUNCTION("IF(ISBETWEEN(B16447,60,69), ""Old"", IF(ISBETWEEN(B16447, 20, 29), ""Young"", ""Other""))"),"Young")</f>
        <v>Young</v>
      </c>
    </row>
    <row r="16448">
      <c r="A16448" s="40">
        <v>34710.0</v>
      </c>
      <c r="B16448" s="39">
        <f t="shared" si="1"/>
        <v>26</v>
      </c>
      <c r="C16448" s="39" t="str">
        <f>IFERROR(__xludf.DUMMYFUNCTION("IF(ISBETWEEN(B16448,60,69), ""Old"", IF(ISBETWEEN(B16448, 20, 29), ""Young"", ""Other""))"),"Young")</f>
        <v>Young</v>
      </c>
    </row>
    <row r="16449">
      <c r="A16449" s="40">
        <v>34711.0</v>
      </c>
      <c r="B16449" s="39">
        <f t="shared" si="1"/>
        <v>26</v>
      </c>
      <c r="C16449" s="39" t="str">
        <f>IFERROR(__xludf.DUMMYFUNCTION("IF(ISBETWEEN(B16449,60,69), ""Old"", IF(ISBETWEEN(B16449, 20, 29), ""Young"", ""Other""))"),"Young")</f>
        <v>Young</v>
      </c>
    </row>
    <row r="16450">
      <c r="A16450" s="40">
        <v>34712.0</v>
      </c>
      <c r="B16450" s="39">
        <f t="shared" si="1"/>
        <v>26</v>
      </c>
      <c r="C16450" s="39" t="str">
        <f>IFERROR(__xludf.DUMMYFUNCTION("IF(ISBETWEEN(B16450,60,69), ""Old"", IF(ISBETWEEN(B16450, 20, 29), ""Young"", ""Other""))"),"Young")</f>
        <v>Young</v>
      </c>
    </row>
    <row r="16451">
      <c r="A16451" s="40">
        <v>34713.0</v>
      </c>
      <c r="B16451" s="39">
        <f t="shared" si="1"/>
        <v>26</v>
      </c>
      <c r="C16451" s="39" t="str">
        <f>IFERROR(__xludf.DUMMYFUNCTION("IF(ISBETWEEN(B16451,60,69), ""Old"", IF(ISBETWEEN(B16451, 20, 29), ""Young"", ""Other""))"),"Young")</f>
        <v>Young</v>
      </c>
    </row>
    <row r="16452">
      <c r="A16452" s="40">
        <v>34714.0</v>
      </c>
      <c r="B16452" s="39">
        <f t="shared" si="1"/>
        <v>26</v>
      </c>
      <c r="C16452" s="39" t="str">
        <f>IFERROR(__xludf.DUMMYFUNCTION("IF(ISBETWEEN(B16452,60,69), ""Old"", IF(ISBETWEEN(B16452, 20, 29), ""Young"", ""Other""))"),"Young")</f>
        <v>Young</v>
      </c>
    </row>
    <row r="16453">
      <c r="A16453" s="40">
        <v>34715.0</v>
      </c>
      <c r="B16453" s="39">
        <f t="shared" si="1"/>
        <v>26</v>
      </c>
      <c r="C16453" s="39" t="str">
        <f>IFERROR(__xludf.DUMMYFUNCTION("IF(ISBETWEEN(B16453,60,69), ""Old"", IF(ISBETWEEN(B16453, 20, 29), ""Young"", ""Other""))"),"Young")</f>
        <v>Young</v>
      </c>
    </row>
    <row r="16454">
      <c r="A16454" s="40">
        <v>34716.0</v>
      </c>
      <c r="B16454" s="39">
        <f t="shared" si="1"/>
        <v>26</v>
      </c>
      <c r="C16454" s="39" t="str">
        <f>IFERROR(__xludf.DUMMYFUNCTION("IF(ISBETWEEN(B16454,60,69), ""Old"", IF(ISBETWEEN(B16454, 20, 29), ""Young"", ""Other""))"),"Young")</f>
        <v>Young</v>
      </c>
    </row>
    <row r="16455">
      <c r="A16455" s="40">
        <v>34717.0</v>
      </c>
      <c r="B16455" s="39">
        <f t="shared" si="1"/>
        <v>26</v>
      </c>
      <c r="C16455" s="39" t="str">
        <f>IFERROR(__xludf.DUMMYFUNCTION("IF(ISBETWEEN(B16455,60,69), ""Old"", IF(ISBETWEEN(B16455, 20, 29), ""Young"", ""Other""))"),"Young")</f>
        <v>Young</v>
      </c>
    </row>
    <row r="16456">
      <c r="A16456" s="40">
        <v>34718.0</v>
      </c>
      <c r="B16456" s="39">
        <f t="shared" si="1"/>
        <v>26</v>
      </c>
      <c r="C16456" s="39" t="str">
        <f>IFERROR(__xludf.DUMMYFUNCTION("IF(ISBETWEEN(B16456,60,69), ""Old"", IF(ISBETWEEN(B16456, 20, 29), ""Young"", ""Other""))"),"Young")</f>
        <v>Young</v>
      </c>
    </row>
    <row r="16457">
      <c r="A16457" s="40">
        <v>34719.0</v>
      </c>
      <c r="B16457" s="39">
        <f t="shared" si="1"/>
        <v>26</v>
      </c>
      <c r="C16457" s="39" t="str">
        <f>IFERROR(__xludf.DUMMYFUNCTION("IF(ISBETWEEN(B16457,60,69), ""Old"", IF(ISBETWEEN(B16457, 20, 29), ""Young"", ""Other""))"),"Young")</f>
        <v>Young</v>
      </c>
    </row>
    <row r="16458">
      <c r="A16458" s="40">
        <v>34720.0</v>
      </c>
      <c r="B16458" s="39">
        <f t="shared" si="1"/>
        <v>26</v>
      </c>
      <c r="C16458" s="39" t="str">
        <f>IFERROR(__xludf.DUMMYFUNCTION("IF(ISBETWEEN(B16458,60,69), ""Old"", IF(ISBETWEEN(B16458, 20, 29), ""Young"", ""Other""))"),"Young")</f>
        <v>Young</v>
      </c>
    </row>
    <row r="16459">
      <c r="A16459" s="40">
        <v>34721.0</v>
      </c>
      <c r="B16459" s="39">
        <f t="shared" si="1"/>
        <v>26</v>
      </c>
      <c r="C16459" s="39" t="str">
        <f>IFERROR(__xludf.DUMMYFUNCTION("IF(ISBETWEEN(B16459,60,69), ""Old"", IF(ISBETWEEN(B16459, 20, 29), ""Young"", ""Other""))"),"Young")</f>
        <v>Young</v>
      </c>
    </row>
    <row r="16460">
      <c r="A16460" s="40">
        <v>34722.0</v>
      </c>
      <c r="B16460" s="39">
        <f t="shared" si="1"/>
        <v>26</v>
      </c>
      <c r="C16460" s="39" t="str">
        <f>IFERROR(__xludf.DUMMYFUNCTION("IF(ISBETWEEN(B16460,60,69), ""Old"", IF(ISBETWEEN(B16460, 20, 29), ""Young"", ""Other""))"),"Young")</f>
        <v>Young</v>
      </c>
    </row>
    <row r="16461">
      <c r="A16461" s="40">
        <v>34723.0</v>
      </c>
      <c r="B16461" s="39">
        <f t="shared" si="1"/>
        <v>26</v>
      </c>
      <c r="C16461" s="39" t="str">
        <f>IFERROR(__xludf.DUMMYFUNCTION("IF(ISBETWEEN(B16461,60,69), ""Old"", IF(ISBETWEEN(B16461, 20, 29), ""Young"", ""Other""))"),"Young")</f>
        <v>Young</v>
      </c>
    </row>
    <row r="16462">
      <c r="A16462" s="40">
        <v>34724.0</v>
      </c>
      <c r="B16462" s="39">
        <f t="shared" si="1"/>
        <v>26</v>
      </c>
      <c r="C16462" s="39" t="str">
        <f>IFERROR(__xludf.DUMMYFUNCTION("IF(ISBETWEEN(B16462,60,69), ""Old"", IF(ISBETWEEN(B16462, 20, 29), ""Young"", ""Other""))"),"Young")</f>
        <v>Young</v>
      </c>
    </row>
    <row r="16463">
      <c r="A16463" s="40">
        <v>34725.0</v>
      </c>
      <c r="B16463" s="39">
        <f t="shared" si="1"/>
        <v>26</v>
      </c>
      <c r="C16463" s="39" t="str">
        <f>IFERROR(__xludf.DUMMYFUNCTION("IF(ISBETWEEN(B16463,60,69), ""Old"", IF(ISBETWEEN(B16463, 20, 29), ""Young"", ""Other""))"),"Young")</f>
        <v>Young</v>
      </c>
    </row>
    <row r="16464">
      <c r="A16464" s="40">
        <v>34726.0</v>
      </c>
      <c r="B16464" s="39">
        <f t="shared" si="1"/>
        <v>26</v>
      </c>
      <c r="C16464" s="39" t="str">
        <f>IFERROR(__xludf.DUMMYFUNCTION("IF(ISBETWEEN(B16464,60,69), ""Old"", IF(ISBETWEEN(B16464, 20, 29), ""Young"", ""Other""))"),"Young")</f>
        <v>Young</v>
      </c>
    </row>
    <row r="16465">
      <c r="A16465" s="40">
        <v>34727.0</v>
      </c>
      <c r="B16465" s="39">
        <f t="shared" si="1"/>
        <v>26</v>
      </c>
      <c r="C16465" s="39" t="str">
        <f>IFERROR(__xludf.DUMMYFUNCTION("IF(ISBETWEEN(B16465,60,69), ""Old"", IF(ISBETWEEN(B16465, 20, 29), ""Young"", ""Other""))"),"Young")</f>
        <v>Young</v>
      </c>
    </row>
    <row r="16466">
      <c r="A16466" s="40">
        <v>34728.0</v>
      </c>
      <c r="B16466" s="39">
        <f t="shared" si="1"/>
        <v>26</v>
      </c>
      <c r="C16466" s="39" t="str">
        <f>IFERROR(__xludf.DUMMYFUNCTION("IF(ISBETWEEN(B16466,60,69), ""Old"", IF(ISBETWEEN(B16466, 20, 29), ""Young"", ""Other""))"),"Young")</f>
        <v>Young</v>
      </c>
    </row>
    <row r="16467">
      <c r="A16467" s="40">
        <v>34729.0</v>
      </c>
      <c r="B16467" s="39">
        <f t="shared" si="1"/>
        <v>26</v>
      </c>
      <c r="C16467" s="39" t="str">
        <f>IFERROR(__xludf.DUMMYFUNCTION("IF(ISBETWEEN(B16467,60,69), ""Old"", IF(ISBETWEEN(B16467, 20, 29), ""Young"", ""Other""))"),"Young")</f>
        <v>Young</v>
      </c>
    </row>
    <row r="16468">
      <c r="A16468" s="40">
        <v>34730.0</v>
      </c>
      <c r="B16468" s="39">
        <f t="shared" si="1"/>
        <v>26</v>
      </c>
      <c r="C16468" s="39" t="str">
        <f>IFERROR(__xludf.DUMMYFUNCTION("IF(ISBETWEEN(B16468,60,69), ""Old"", IF(ISBETWEEN(B16468, 20, 29), ""Young"", ""Other""))"),"Young")</f>
        <v>Young</v>
      </c>
    </row>
    <row r="16469">
      <c r="A16469" s="40">
        <v>34731.0</v>
      </c>
      <c r="B16469" s="39">
        <f t="shared" si="1"/>
        <v>26</v>
      </c>
      <c r="C16469" s="39" t="str">
        <f>IFERROR(__xludf.DUMMYFUNCTION("IF(ISBETWEEN(B16469,60,69), ""Old"", IF(ISBETWEEN(B16469, 20, 29), ""Young"", ""Other""))"),"Young")</f>
        <v>Young</v>
      </c>
    </row>
    <row r="16470">
      <c r="A16470" s="40">
        <v>34732.0</v>
      </c>
      <c r="B16470" s="39">
        <f t="shared" si="1"/>
        <v>26</v>
      </c>
      <c r="C16470" s="39" t="str">
        <f>IFERROR(__xludf.DUMMYFUNCTION("IF(ISBETWEEN(B16470,60,69), ""Old"", IF(ISBETWEEN(B16470, 20, 29), ""Young"", ""Other""))"),"Young")</f>
        <v>Young</v>
      </c>
    </row>
    <row r="16471">
      <c r="A16471" s="40">
        <v>34733.0</v>
      </c>
      <c r="B16471" s="39">
        <f t="shared" si="1"/>
        <v>26</v>
      </c>
      <c r="C16471" s="39" t="str">
        <f>IFERROR(__xludf.DUMMYFUNCTION("IF(ISBETWEEN(B16471,60,69), ""Old"", IF(ISBETWEEN(B16471, 20, 29), ""Young"", ""Other""))"),"Young")</f>
        <v>Young</v>
      </c>
    </row>
    <row r="16472">
      <c r="A16472" s="40">
        <v>34734.0</v>
      </c>
      <c r="B16472" s="39">
        <f t="shared" si="1"/>
        <v>26</v>
      </c>
      <c r="C16472" s="39" t="str">
        <f>IFERROR(__xludf.DUMMYFUNCTION("IF(ISBETWEEN(B16472,60,69), ""Old"", IF(ISBETWEEN(B16472, 20, 29), ""Young"", ""Other""))"),"Young")</f>
        <v>Young</v>
      </c>
    </row>
    <row r="16473">
      <c r="A16473" s="40">
        <v>34735.0</v>
      </c>
      <c r="B16473" s="39">
        <f t="shared" si="1"/>
        <v>26</v>
      </c>
      <c r="C16473" s="39" t="str">
        <f>IFERROR(__xludf.DUMMYFUNCTION("IF(ISBETWEEN(B16473,60,69), ""Old"", IF(ISBETWEEN(B16473, 20, 29), ""Young"", ""Other""))"),"Young")</f>
        <v>Young</v>
      </c>
    </row>
    <row r="16474">
      <c r="A16474" s="40">
        <v>34736.0</v>
      </c>
      <c r="B16474" s="39">
        <f t="shared" si="1"/>
        <v>26</v>
      </c>
      <c r="C16474" s="39" t="str">
        <f>IFERROR(__xludf.DUMMYFUNCTION("IF(ISBETWEEN(B16474,60,69), ""Old"", IF(ISBETWEEN(B16474, 20, 29), ""Young"", ""Other""))"),"Young")</f>
        <v>Young</v>
      </c>
    </row>
    <row r="16475">
      <c r="A16475" s="40">
        <v>34737.0</v>
      </c>
      <c r="B16475" s="39">
        <f t="shared" si="1"/>
        <v>26</v>
      </c>
      <c r="C16475" s="39" t="str">
        <f>IFERROR(__xludf.DUMMYFUNCTION("IF(ISBETWEEN(B16475,60,69), ""Old"", IF(ISBETWEEN(B16475, 20, 29), ""Young"", ""Other""))"),"Young")</f>
        <v>Young</v>
      </c>
    </row>
    <row r="16476">
      <c r="A16476" s="40">
        <v>34738.0</v>
      </c>
      <c r="B16476" s="39">
        <f t="shared" si="1"/>
        <v>26</v>
      </c>
      <c r="C16476" s="39" t="str">
        <f>IFERROR(__xludf.DUMMYFUNCTION("IF(ISBETWEEN(B16476,60,69), ""Old"", IF(ISBETWEEN(B16476, 20, 29), ""Young"", ""Other""))"),"Young")</f>
        <v>Young</v>
      </c>
    </row>
    <row r="16477">
      <c r="A16477" s="40">
        <v>34739.0</v>
      </c>
      <c r="B16477" s="39">
        <f t="shared" si="1"/>
        <v>26</v>
      </c>
      <c r="C16477" s="39" t="str">
        <f>IFERROR(__xludf.DUMMYFUNCTION("IF(ISBETWEEN(B16477,60,69), ""Old"", IF(ISBETWEEN(B16477, 20, 29), ""Young"", ""Other""))"),"Young")</f>
        <v>Young</v>
      </c>
    </row>
    <row r="16478">
      <c r="A16478" s="40">
        <v>34740.0</v>
      </c>
      <c r="B16478" s="39">
        <f t="shared" si="1"/>
        <v>26</v>
      </c>
      <c r="C16478" s="39" t="str">
        <f>IFERROR(__xludf.DUMMYFUNCTION("IF(ISBETWEEN(B16478,60,69), ""Old"", IF(ISBETWEEN(B16478, 20, 29), ""Young"", ""Other""))"),"Young")</f>
        <v>Young</v>
      </c>
    </row>
    <row r="16479">
      <c r="A16479" s="40">
        <v>34741.0</v>
      </c>
      <c r="B16479" s="39">
        <f t="shared" si="1"/>
        <v>26</v>
      </c>
      <c r="C16479" s="39" t="str">
        <f>IFERROR(__xludf.DUMMYFUNCTION("IF(ISBETWEEN(B16479,60,69), ""Old"", IF(ISBETWEEN(B16479, 20, 29), ""Young"", ""Other""))"),"Young")</f>
        <v>Young</v>
      </c>
    </row>
    <row r="16480">
      <c r="A16480" s="40">
        <v>34742.0</v>
      </c>
      <c r="B16480" s="39">
        <f t="shared" si="1"/>
        <v>26</v>
      </c>
      <c r="C16480" s="39" t="str">
        <f>IFERROR(__xludf.DUMMYFUNCTION("IF(ISBETWEEN(B16480,60,69), ""Old"", IF(ISBETWEEN(B16480, 20, 29), ""Young"", ""Other""))"),"Young")</f>
        <v>Young</v>
      </c>
    </row>
    <row r="16481">
      <c r="A16481" s="40">
        <v>34743.0</v>
      </c>
      <c r="B16481" s="39">
        <f t="shared" si="1"/>
        <v>26</v>
      </c>
      <c r="C16481" s="39" t="str">
        <f>IFERROR(__xludf.DUMMYFUNCTION("IF(ISBETWEEN(B16481,60,69), ""Old"", IF(ISBETWEEN(B16481, 20, 29), ""Young"", ""Other""))"),"Young")</f>
        <v>Young</v>
      </c>
    </row>
    <row r="16482">
      <c r="A16482" s="40">
        <v>34744.0</v>
      </c>
      <c r="B16482" s="39">
        <f t="shared" si="1"/>
        <v>26</v>
      </c>
      <c r="C16482" s="39" t="str">
        <f>IFERROR(__xludf.DUMMYFUNCTION("IF(ISBETWEEN(B16482,60,69), ""Old"", IF(ISBETWEEN(B16482, 20, 29), ""Young"", ""Other""))"),"Young")</f>
        <v>Young</v>
      </c>
    </row>
    <row r="16483">
      <c r="A16483" s="40">
        <v>34745.0</v>
      </c>
      <c r="B16483" s="39">
        <f t="shared" si="1"/>
        <v>26</v>
      </c>
      <c r="C16483" s="39" t="str">
        <f>IFERROR(__xludf.DUMMYFUNCTION("IF(ISBETWEEN(B16483,60,69), ""Old"", IF(ISBETWEEN(B16483, 20, 29), ""Young"", ""Other""))"),"Young")</f>
        <v>Young</v>
      </c>
    </row>
    <row r="16484">
      <c r="A16484" s="40">
        <v>34746.0</v>
      </c>
      <c r="B16484" s="39">
        <f t="shared" si="1"/>
        <v>26</v>
      </c>
      <c r="C16484" s="39" t="str">
        <f>IFERROR(__xludf.DUMMYFUNCTION("IF(ISBETWEEN(B16484,60,69), ""Old"", IF(ISBETWEEN(B16484, 20, 29), ""Young"", ""Other""))"),"Young")</f>
        <v>Young</v>
      </c>
    </row>
    <row r="16485">
      <c r="A16485" s="40">
        <v>34747.0</v>
      </c>
      <c r="B16485" s="39">
        <f t="shared" si="1"/>
        <v>26</v>
      </c>
      <c r="C16485" s="39" t="str">
        <f>IFERROR(__xludf.DUMMYFUNCTION("IF(ISBETWEEN(B16485,60,69), ""Old"", IF(ISBETWEEN(B16485, 20, 29), ""Young"", ""Other""))"),"Young")</f>
        <v>Young</v>
      </c>
    </row>
    <row r="16486">
      <c r="A16486" s="40">
        <v>34748.0</v>
      </c>
      <c r="B16486" s="39">
        <f t="shared" si="1"/>
        <v>26</v>
      </c>
      <c r="C16486" s="39" t="str">
        <f>IFERROR(__xludf.DUMMYFUNCTION("IF(ISBETWEEN(B16486,60,69), ""Old"", IF(ISBETWEEN(B16486, 20, 29), ""Young"", ""Other""))"),"Young")</f>
        <v>Young</v>
      </c>
    </row>
    <row r="16487">
      <c r="A16487" s="40">
        <v>34749.0</v>
      </c>
      <c r="B16487" s="39">
        <f t="shared" si="1"/>
        <v>26</v>
      </c>
      <c r="C16487" s="39" t="str">
        <f>IFERROR(__xludf.DUMMYFUNCTION("IF(ISBETWEEN(B16487,60,69), ""Old"", IF(ISBETWEEN(B16487, 20, 29), ""Young"", ""Other""))"),"Young")</f>
        <v>Young</v>
      </c>
    </row>
    <row r="16488">
      <c r="A16488" s="40">
        <v>34750.0</v>
      </c>
      <c r="B16488" s="39">
        <f t="shared" si="1"/>
        <v>26</v>
      </c>
      <c r="C16488" s="39" t="str">
        <f>IFERROR(__xludf.DUMMYFUNCTION("IF(ISBETWEEN(B16488,60,69), ""Old"", IF(ISBETWEEN(B16488, 20, 29), ""Young"", ""Other""))"),"Young")</f>
        <v>Young</v>
      </c>
    </row>
    <row r="16489">
      <c r="A16489" s="40">
        <v>34751.0</v>
      </c>
      <c r="B16489" s="39">
        <f t="shared" si="1"/>
        <v>26</v>
      </c>
      <c r="C16489" s="39" t="str">
        <f>IFERROR(__xludf.DUMMYFUNCTION("IF(ISBETWEEN(B16489,60,69), ""Old"", IF(ISBETWEEN(B16489, 20, 29), ""Young"", ""Other""))"),"Young")</f>
        <v>Young</v>
      </c>
    </row>
    <row r="16490">
      <c r="A16490" s="40">
        <v>34752.0</v>
      </c>
      <c r="B16490" s="39">
        <f t="shared" si="1"/>
        <v>26</v>
      </c>
      <c r="C16490" s="39" t="str">
        <f>IFERROR(__xludf.DUMMYFUNCTION("IF(ISBETWEEN(B16490,60,69), ""Old"", IF(ISBETWEEN(B16490, 20, 29), ""Young"", ""Other""))"),"Young")</f>
        <v>Young</v>
      </c>
    </row>
    <row r="16491">
      <c r="A16491" s="40">
        <v>34753.0</v>
      </c>
      <c r="B16491" s="39">
        <f t="shared" si="1"/>
        <v>26</v>
      </c>
      <c r="C16491" s="39" t="str">
        <f>IFERROR(__xludf.DUMMYFUNCTION("IF(ISBETWEEN(B16491,60,69), ""Old"", IF(ISBETWEEN(B16491, 20, 29), ""Young"", ""Other""))"),"Young")</f>
        <v>Young</v>
      </c>
    </row>
    <row r="16492">
      <c r="A16492" s="40">
        <v>34754.0</v>
      </c>
      <c r="B16492" s="39">
        <f t="shared" si="1"/>
        <v>26</v>
      </c>
      <c r="C16492" s="39" t="str">
        <f>IFERROR(__xludf.DUMMYFUNCTION("IF(ISBETWEEN(B16492,60,69), ""Old"", IF(ISBETWEEN(B16492, 20, 29), ""Young"", ""Other""))"),"Young")</f>
        <v>Young</v>
      </c>
    </row>
    <row r="16493">
      <c r="A16493" s="40">
        <v>34755.0</v>
      </c>
      <c r="B16493" s="39">
        <f t="shared" si="1"/>
        <v>26</v>
      </c>
      <c r="C16493" s="39" t="str">
        <f>IFERROR(__xludf.DUMMYFUNCTION("IF(ISBETWEEN(B16493,60,69), ""Old"", IF(ISBETWEEN(B16493, 20, 29), ""Young"", ""Other""))"),"Young")</f>
        <v>Young</v>
      </c>
    </row>
    <row r="16494">
      <c r="A16494" s="40">
        <v>34756.0</v>
      </c>
      <c r="B16494" s="39">
        <f t="shared" si="1"/>
        <v>26</v>
      </c>
      <c r="C16494" s="39" t="str">
        <f>IFERROR(__xludf.DUMMYFUNCTION("IF(ISBETWEEN(B16494,60,69), ""Old"", IF(ISBETWEEN(B16494, 20, 29), ""Young"", ""Other""))"),"Young")</f>
        <v>Young</v>
      </c>
    </row>
    <row r="16495">
      <c r="A16495" s="40">
        <v>34757.0</v>
      </c>
      <c r="B16495" s="39">
        <f t="shared" si="1"/>
        <v>26</v>
      </c>
      <c r="C16495" s="39" t="str">
        <f>IFERROR(__xludf.DUMMYFUNCTION("IF(ISBETWEEN(B16495,60,69), ""Old"", IF(ISBETWEEN(B16495, 20, 29), ""Young"", ""Other""))"),"Young")</f>
        <v>Young</v>
      </c>
    </row>
    <row r="16496">
      <c r="A16496" s="40">
        <v>34758.0</v>
      </c>
      <c r="B16496" s="39">
        <f t="shared" si="1"/>
        <v>26</v>
      </c>
      <c r="C16496" s="39" t="str">
        <f>IFERROR(__xludf.DUMMYFUNCTION("IF(ISBETWEEN(B16496,60,69), ""Old"", IF(ISBETWEEN(B16496, 20, 29), ""Young"", ""Other""))"),"Young")</f>
        <v>Young</v>
      </c>
    </row>
    <row r="16497">
      <c r="A16497" s="40">
        <v>34759.0</v>
      </c>
      <c r="B16497" s="39">
        <f t="shared" si="1"/>
        <v>26</v>
      </c>
      <c r="C16497" s="39" t="str">
        <f>IFERROR(__xludf.DUMMYFUNCTION("IF(ISBETWEEN(B16497,60,69), ""Old"", IF(ISBETWEEN(B16497, 20, 29), ""Young"", ""Other""))"),"Young")</f>
        <v>Young</v>
      </c>
    </row>
    <row r="16498">
      <c r="A16498" s="40">
        <v>34760.0</v>
      </c>
      <c r="B16498" s="39">
        <f t="shared" si="1"/>
        <v>26</v>
      </c>
      <c r="C16498" s="39" t="str">
        <f>IFERROR(__xludf.DUMMYFUNCTION("IF(ISBETWEEN(B16498,60,69), ""Old"", IF(ISBETWEEN(B16498, 20, 29), ""Young"", ""Other""))"),"Young")</f>
        <v>Young</v>
      </c>
    </row>
    <row r="16499">
      <c r="A16499" s="40">
        <v>34761.0</v>
      </c>
      <c r="B16499" s="39">
        <f t="shared" si="1"/>
        <v>26</v>
      </c>
      <c r="C16499" s="39" t="str">
        <f>IFERROR(__xludf.DUMMYFUNCTION("IF(ISBETWEEN(B16499,60,69), ""Old"", IF(ISBETWEEN(B16499, 20, 29), ""Young"", ""Other""))"),"Young")</f>
        <v>Young</v>
      </c>
    </row>
    <row r="16500">
      <c r="A16500" s="40">
        <v>34762.0</v>
      </c>
      <c r="B16500" s="39">
        <f t="shared" si="1"/>
        <v>26</v>
      </c>
      <c r="C16500" s="39" t="str">
        <f>IFERROR(__xludf.DUMMYFUNCTION("IF(ISBETWEEN(B16500,60,69), ""Old"", IF(ISBETWEEN(B16500, 20, 29), ""Young"", ""Other""))"),"Young")</f>
        <v>Young</v>
      </c>
    </row>
    <row r="16501">
      <c r="A16501" s="40">
        <v>34763.0</v>
      </c>
      <c r="B16501" s="39">
        <f t="shared" si="1"/>
        <v>26</v>
      </c>
      <c r="C16501" s="39" t="str">
        <f>IFERROR(__xludf.DUMMYFUNCTION("IF(ISBETWEEN(B16501,60,69), ""Old"", IF(ISBETWEEN(B16501, 20, 29), ""Young"", ""Other""))"),"Young")</f>
        <v>Young</v>
      </c>
    </row>
    <row r="16502">
      <c r="A16502" s="40">
        <v>34764.0</v>
      </c>
      <c r="B16502" s="39">
        <f t="shared" si="1"/>
        <v>26</v>
      </c>
      <c r="C16502" s="39" t="str">
        <f>IFERROR(__xludf.DUMMYFUNCTION("IF(ISBETWEEN(B16502,60,69), ""Old"", IF(ISBETWEEN(B16502, 20, 29), ""Young"", ""Other""))"),"Young")</f>
        <v>Young</v>
      </c>
    </row>
    <row r="16503">
      <c r="A16503" s="40">
        <v>34765.0</v>
      </c>
      <c r="B16503" s="39">
        <f t="shared" si="1"/>
        <v>26</v>
      </c>
      <c r="C16503" s="39" t="str">
        <f>IFERROR(__xludf.DUMMYFUNCTION("IF(ISBETWEEN(B16503,60,69), ""Old"", IF(ISBETWEEN(B16503, 20, 29), ""Young"", ""Other""))"),"Young")</f>
        <v>Young</v>
      </c>
    </row>
    <row r="16504">
      <c r="A16504" s="40">
        <v>34766.0</v>
      </c>
      <c r="B16504" s="39">
        <f t="shared" si="1"/>
        <v>26</v>
      </c>
      <c r="C16504" s="39" t="str">
        <f>IFERROR(__xludf.DUMMYFUNCTION("IF(ISBETWEEN(B16504,60,69), ""Old"", IF(ISBETWEEN(B16504, 20, 29), ""Young"", ""Other""))"),"Young")</f>
        <v>Young</v>
      </c>
    </row>
    <row r="16505">
      <c r="A16505" s="40">
        <v>34767.0</v>
      </c>
      <c r="B16505" s="39">
        <f t="shared" si="1"/>
        <v>26</v>
      </c>
      <c r="C16505" s="39" t="str">
        <f>IFERROR(__xludf.DUMMYFUNCTION("IF(ISBETWEEN(B16505,60,69), ""Old"", IF(ISBETWEEN(B16505, 20, 29), ""Young"", ""Other""))"),"Young")</f>
        <v>Young</v>
      </c>
    </row>
    <row r="16506">
      <c r="A16506" s="40">
        <v>34768.0</v>
      </c>
      <c r="B16506" s="39">
        <f t="shared" si="1"/>
        <v>26</v>
      </c>
      <c r="C16506" s="39" t="str">
        <f>IFERROR(__xludf.DUMMYFUNCTION("IF(ISBETWEEN(B16506,60,69), ""Old"", IF(ISBETWEEN(B16506, 20, 29), ""Young"", ""Other""))"),"Young")</f>
        <v>Young</v>
      </c>
    </row>
    <row r="16507">
      <c r="A16507" s="40">
        <v>34769.0</v>
      </c>
      <c r="B16507" s="39">
        <f t="shared" si="1"/>
        <v>26</v>
      </c>
      <c r="C16507" s="39" t="str">
        <f>IFERROR(__xludf.DUMMYFUNCTION("IF(ISBETWEEN(B16507,60,69), ""Old"", IF(ISBETWEEN(B16507, 20, 29), ""Young"", ""Other""))"),"Young")</f>
        <v>Young</v>
      </c>
    </row>
    <row r="16508">
      <c r="A16508" s="40">
        <v>34770.0</v>
      </c>
      <c r="B16508" s="39">
        <f t="shared" si="1"/>
        <v>26</v>
      </c>
      <c r="C16508" s="39" t="str">
        <f>IFERROR(__xludf.DUMMYFUNCTION("IF(ISBETWEEN(B16508,60,69), ""Old"", IF(ISBETWEEN(B16508, 20, 29), ""Young"", ""Other""))"),"Young")</f>
        <v>Young</v>
      </c>
    </row>
    <row r="16509">
      <c r="A16509" s="40">
        <v>34771.0</v>
      </c>
      <c r="B16509" s="39">
        <f t="shared" si="1"/>
        <v>26</v>
      </c>
      <c r="C16509" s="39" t="str">
        <f>IFERROR(__xludf.DUMMYFUNCTION("IF(ISBETWEEN(B16509,60,69), ""Old"", IF(ISBETWEEN(B16509, 20, 29), ""Young"", ""Other""))"),"Young")</f>
        <v>Young</v>
      </c>
    </row>
    <row r="16510">
      <c r="A16510" s="40">
        <v>34772.0</v>
      </c>
      <c r="B16510" s="39">
        <f t="shared" si="1"/>
        <v>26</v>
      </c>
      <c r="C16510" s="39" t="str">
        <f>IFERROR(__xludf.DUMMYFUNCTION("IF(ISBETWEEN(B16510,60,69), ""Old"", IF(ISBETWEEN(B16510, 20, 29), ""Young"", ""Other""))"),"Young")</f>
        <v>Young</v>
      </c>
    </row>
    <row r="16511">
      <c r="A16511" s="40">
        <v>34773.0</v>
      </c>
      <c r="B16511" s="39">
        <f t="shared" si="1"/>
        <v>26</v>
      </c>
      <c r="C16511" s="39" t="str">
        <f>IFERROR(__xludf.DUMMYFUNCTION("IF(ISBETWEEN(B16511,60,69), ""Old"", IF(ISBETWEEN(B16511, 20, 29), ""Young"", ""Other""))"),"Young")</f>
        <v>Young</v>
      </c>
    </row>
    <row r="16512">
      <c r="A16512" s="40">
        <v>34774.0</v>
      </c>
      <c r="B16512" s="39">
        <f t="shared" si="1"/>
        <v>26</v>
      </c>
      <c r="C16512" s="39" t="str">
        <f>IFERROR(__xludf.DUMMYFUNCTION("IF(ISBETWEEN(B16512,60,69), ""Old"", IF(ISBETWEEN(B16512, 20, 29), ""Young"", ""Other""))"),"Young")</f>
        <v>Young</v>
      </c>
    </row>
    <row r="16513">
      <c r="A16513" s="40">
        <v>34775.0</v>
      </c>
      <c r="B16513" s="39">
        <f t="shared" si="1"/>
        <v>26</v>
      </c>
      <c r="C16513" s="39" t="str">
        <f>IFERROR(__xludf.DUMMYFUNCTION("IF(ISBETWEEN(B16513,60,69), ""Old"", IF(ISBETWEEN(B16513, 20, 29), ""Young"", ""Other""))"),"Young")</f>
        <v>Young</v>
      </c>
    </row>
    <row r="16514">
      <c r="A16514" s="40">
        <v>34776.0</v>
      </c>
      <c r="B16514" s="39">
        <f t="shared" si="1"/>
        <v>26</v>
      </c>
      <c r="C16514" s="39" t="str">
        <f>IFERROR(__xludf.DUMMYFUNCTION("IF(ISBETWEEN(B16514,60,69), ""Old"", IF(ISBETWEEN(B16514, 20, 29), ""Young"", ""Other""))"),"Young")</f>
        <v>Young</v>
      </c>
    </row>
    <row r="16515">
      <c r="A16515" s="40">
        <v>34777.0</v>
      </c>
      <c r="B16515" s="39">
        <f t="shared" si="1"/>
        <v>26</v>
      </c>
      <c r="C16515" s="39" t="str">
        <f>IFERROR(__xludf.DUMMYFUNCTION("IF(ISBETWEEN(B16515,60,69), ""Old"", IF(ISBETWEEN(B16515, 20, 29), ""Young"", ""Other""))"),"Young")</f>
        <v>Young</v>
      </c>
    </row>
    <row r="16516">
      <c r="A16516" s="40">
        <v>34778.0</v>
      </c>
      <c r="B16516" s="39">
        <f t="shared" si="1"/>
        <v>26</v>
      </c>
      <c r="C16516" s="39" t="str">
        <f>IFERROR(__xludf.DUMMYFUNCTION("IF(ISBETWEEN(B16516,60,69), ""Old"", IF(ISBETWEEN(B16516, 20, 29), ""Young"", ""Other""))"),"Young")</f>
        <v>Young</v>
      </c>
    </row>
    <row r="16517">
      <c r="A16517" s="40">
        <v>34779.0</v>
      </c>
      <c r="B16517" s="39">
        <f t="shared" si="1"/>
        <v>26</v>
      </c>
      <c r="C16517" s="39" t="str">
        <f>IFERROR(__xludf.DUMMYFUNCTION("IF(ISBETWEEN(B16517,60,69), ""Old"", IF(ISBETWEEN(B16517, 20, 29), ""Young"", ""Other""))"),"Young")</f>
        <v>Young</v>
      </c>
    </row>
    <row r="16518">
      <c r="A16518" s="40">
        <v>34780.0</v>
      </c>
      <c r="B16518" s="39">
        <f t="shared" si="1"/>
        <v>26</v>
      </c>
      <c r="C16518" s="39" t="str">
        <f>IFERROR(__xludf.DUMMYFUNCTION("IF(ISBETWEEN(B16518,60,69), ""Old"", IF(ISBETWEEN(B16518, 20, 29), ""Young"", ""Other""))"),"Young")</f>
        <v>Young</v>
      </c>
    </row>
    <row r="16519">
      <c r="A16519" s="40">
        <v>34781.0</v>
      </c>
      <c r="B16519" s="39">
        <f t="shared" si="1"/>
        <v>26</v>
      </c>
      <c r="C16519" s="39" t="str">
        <f>IFERROR(__xludf.DUMMYFUNCTION("IF(ISBETWEEN(B16519,60,69), ""Old"", IF(ISBETWEEN(B16519, 20, 29), ""Young"", ""Other""))"),"Young")</f>
        <v>Young</v>
      </c>
    </row>
    <row r="16520">
      <c r="A16520" s="40">
        <v>34782.0</v>
      </c>
      <c r="B16520" s="39">
        <f t="shared" si="1"/>
        <v>26</v>
      </c>
      <c r="C16520" s="39" t="str">
        <f>IFERROR(__xludf.DUMMYFUNCTION("IF(ISBETWEEN(B16520,60,69), ""Old"", IF(ISBETWEEN(B16520, 20, 29), ""Young"", ""Other""))"),"Young")</f>
        <v>Young</v>
      </c>
    </row>
    <row r="16521">
      <c r="A16521" s="40">
        <v>34783.0</v>
      </c>
      <c r="B16521" s="39">
        <f t="shared" si="1"/>
        <v>26</v>
      </c>
      <c r="C16521" s="39" t="str">
        <f>IFERROR(__xludf.DUMMYFUNCTION("IF(ISBETWEEN(B16521,60,69), ""Old"", IF(ISBETWEEN(B16521, 20, 29), ""Young"", ""Other""))"),"Young")</f>
        <v>Young</v>
      </c>
    </row>
    <row r="16522">
      <c r="A16522" s="40">
        <v>34784.0</v>
      </c>
      <c r="B16522" s="39">
        <f t="shared" si="1"/>
        <v>26</v>
      </c>
      <c r="C16522" s="39" t="str">
        <f>IFERROR(__xludf.DUMMYFUNCTION("IF(ISBETWEEN(B16522,60,69), ""Old"", IF(ISBETWEEN(B16522, 20, 29), ""Young"", ""Other""))"),"Young")</f>
        <v>Young</v>
      </c>
    </row>
    <row r="16523">
      <c r="A16523" s="40">
        <v>34785.0</v>
      </c>
      <c r="B16523" s="39">
        <f t="shared" si="1"/>
        <v>26</v>
      </c>
      <c r="C16523" s="39" t="str">
        <f>IFERROR(__xludf.DUMMYFUNCTION("IF(ISBETWEEN(B16523,60,69), ""Old"", IF(ISBETWEEN(B16523, 20, 29), ""Young"", ""Other""))"),"Young")</f>
        <v>Young</v>
      </c>
    </row>
    <row r="16524">
      <c r="A16524" s="40">
        <v>34786.0</v>
      </c>
      <c r="B16524" s="39">
        <f t="shared" si="1"/>
        <v>26</v>
      </c>
      <c r="C16524" s="39" t="str">
        <f>IFERROR(__xludf.DUMMYFUNCTION("IF(ISBETWEEN(B16524,60,69), ""Old"", IF(ISBETWEEN(B16524, 20, 29), ""Young"", ""Other""))"),"Young")</f>
        <v>Young</v>
      </c>
    </row>
    <row r="16525">
      <c r="A16525" s="40">
        <v>34787.0</v>
      </c>
      <c r="B16525" s="39">
        <f t="shared" si="1"/>
        <v>26</v>
      </c>
      <c r="C16525" s="39" t="str">
        <f>IFERROR(__xludf.DUMMYFUNCTION("IF(ISBETWEEN(B16525,60,69), ""Old"", IF(ISBETWEEN(B16525, 20, 29), ""Young"", ""Other""))"),"Young")</f>
        <v>Young</v>
      </c>
    </row>
    <row r="16526">
      <c r="A16526" s="40">
        <v>34788.0</v>
      </c>
      <c r="B16526" s="39">
        <f t="shared" si="1"/>
        <v>26</v>
      </c>
      <c r="C16526" s="39" t="str">
        <f>IFERROR(__xludf.DUMMYFUNCTION("IF(ISBETWEEN(B16526,60,69), ""Old"", IF(ISBETWEEN(B16526, 20, 29), ""Young"", ""Other""))"),"Young")</f>
        <v>Young</v>
      </c>
    </row>
    <row r="16527">
      <c r="A16527" s="40">
        <v>34789.0</v>
      </c>
      <c r="B16527" s="39">
        <f t="shared" si="1"/>
        <v>26</v>
      </c>
      <c r="C16527" s="39" t="str">
        <f>IFERROR(__xludf.DUMMYFUNCTION("IF(ISBETWEEN(B16527,60,69), ""Old"", IF(ISBETWEEN(B16527, 20, 29), ""Young"", ""Other""))"),"Young")</f>
        <v>Young</v>
      </c>
    </row>
    <row r="16528">
      <c r="A16528" s="40">
        <v>34790.0</v>
      </c>
      <c r="B16528" s="39">
        <f t="shared" si="1"/>
        <v>26</v>
      </c>
      <c r="C16528" s="39" t="str">
        <f>IFERROR(__xludf.DUMMYFUNCTION("IF(ISBETWEEN(B16528,60,69), ""Old"", IF(ISBETWEEN(B16528, 20, 29), ""Young"", ""Other""))"),"Young")</f>
        <v>Young</v>
      </c>
    </row>
    <row r="16529">
      <c r="A16529" s="40">
        <v>34791.0</v>
      </c>
      <c r="B16529" s="39">
        <f t="shared" si="1"/>
        <v>26</v>
      </c>
      <c r="C16529" s="39" t="str">
        <f>IFERROR(__xludf.DUMMYFUNCTION("IF(ISBETWEEN(B16529,60,69), ""Old"", IF(ISBETWEEN(B16529, 20, 29), ""Young"", ""Other""))"),"Young")</f>
        <v>Young</v>
      </c>
    </row>
    <row r="16530">
      <c r="A16530" s="40">
        <v>34792.0</v>
      </c>
      <c r="B16530" s="39">
        <f t="shared" si="1"/>
        <v>26</v>
      </c>
      <c r="C16530" s="39" t="str">
        <f>IFERROR(__xludf.DUMMYFUNCTION("IF(ISBETWEEN(B16530,60,69), ""Old"", IF(ISBETWEEN(B16530, 20, 29), ""Young"", ""Other""))"),"Young")</f>
        <v>Young</v>
      </c>
    </row>
    <row r="16531">
      <c r="A16531" s="40">
        <v>34793.0</v>
      </c>
      <c r="B16531" s="39">
        <f t="shared" si="1"/>
        <v>26</v>
      </c>
      <c r="C16531" s="39" t="str">
        <f>IFERROR(__xludf.DUMMYFUNCTION("IF(ISBETWEEN(B16531,60,69), ""Old"", IF(ISBETWEEN(B16531, 20, 29), ""Young"", ""Other""))"),"Young")</f>
        <v>Young</v>
      </c>
    </row>
    <row r="16532">
      <c r="A16532" s="40">
        <v>34794.0</v>
      </c>
      <c r="B16532" s="39">
        <f t="shared" si="1"/>
        <v>26</v>
      </c>
      <c r="C16532" s="39" t="str">
        <f>IFERROR(__xludf.DUMMYFUNCTION("IF(ISBETWEEN(B16532,60,69), ""Old"", IF(ISBETWEEN(B16532, 20, 29), ""Young"", ""Other""))"),"Young")</f>
        <v>Young</v>
      </c>
    </row>
    <row r="16533">
      <c r="A16533" s="40">
        <v>34795.0</v>
      </c>
      <c r="B16533" s="39">
        <f t="shared" si="1"/>
        <v>26</v>
      </c>
      <c r="C16533" s="39" t="str">
        <f>IFERROR(__xludf.DUMMYFUNCTION("IF(ISBETWEEN(B16533,60,69), ""Old"", IF(ISBETWEEN(B16533, 20, 29), ""Young"", ""Other""))"),"Young")</f>
        <v>Young</v>
      </c>
    </row>
    <row r="16534">
      <c r="A16534" s="40">
        <v>34796.0</v>
      </c>
      <c r="B16534" s="39">
        <f t="shared" si="1"/>
        <v>26</v>
      </c>
      <c r="C16534" s="39" t="str">
        <f>IFERROR(__xludf.DUMMYFUNCTION("IF(ISBETWEEN(B16534,60,69), ""Old"", IF(ISBETWEEN(B16534, 20, 29), ""Young"", ""Other""))"),"Young")</f>
        <v>Young</v>
      </c>
    </row>
    <row r="16535">
      <c r="A16535" s="40">
        <v>34797.0</v>
      </c>
      <c r="B16535" s="39">
        <f t="shared" si="1"/>
        <v>26</v>
      </c>
      <c r="C16535" s="39" t="str">
        <f>IFERROR(__xludf.DUMMYFUNCTION("IF(ISBETWEEN(B16535,60,69), ""Old"", IF(ISBETWEEN(B16535, 20, 29), ""Young"", ""Other""))"),"Young")</f>
        <v>Young</v>
      </c>
    </row>
    <row r="16536">
      <c r="A16536" s="40">
        <v>34798.0</v>
      </c>
      <c r="B16536" s="39">
        <f t="shared" si="1"/>
        <v>26</v>
      </c>
      <c r="C16536" s="39" t="str">
        <f>IFERROR(__xludf.DUMMYFUNCTION("IF(ISBETWEEN(B16536,60,69), ""Old"", IF(ISBETWEEN(B16536, 20, 29), ""Young"", ""Other""))"),"Young")</f>
        <v>Young</v>
      </c>
    </row>
    <row r="16537">
      <c r="A16537" s="40">
        <v>34799.0</v>
      </c>
      <c r="B16537" s="39">
        <f t="shared" si="1"/>
        <v>26</v>
      </c>
      <c r="C16537" s="39" t="str">
        <f>IFERROR(__xludf.DUMMYFUNCTION("IF(ISBETWEEN(B16537,60,69), ""Old"", IF(ISBETWEEN(B16537, 20, 29), ""Young"", ""Other""))"),"Young")</f>
        <v>Young</v>
      </c>
    </row>
    <row r="16538">
      <c r="A16538" s="40">
        <v>34800.0</v>
      </c>
      <c r="B16538" s="39">
        <f t="shared" si="1"/>
        <v>26</v>
      </c>
      <c r="C16538" s="39" t="str">
        <f>IFERROR(__xludf.DUMMYFUNCTION("IF(ISBETWEEN(B16538,60,69), ""Old"", IF(ISBETWEEN(B16538, 20, 29), ""Young"", ""Other""))"),"Young")</f>
        <v>Young</v>
      </c>
    </row>
    <row r="16539">
      <c r="A16539" s="40">
        <v>34801.0</v>
      </c>
      <c r="B16539" s="39">
        <f t="shared" si="1"/>
        <v>26</v>
      </c>
      <c r="C16539" s="39" t="str">
        <f>IFERROR(__xludf.DUMMYFUNCTION("IF(ISBETWEEN(B16539,60,69), ""Old"", IF(ISBETWEEN(B16539, 20, 29), ""Young"", ""Other""))"),"Young")</f>
        <v>Young</v>
      </c>
    </row>
    <row r="16540">
      <c r="A16540" s="40">
        <v>34802.0</v>
      </c>
      <c r="B16540" s="39">
        <f t="shared" si="1"/>
        <v>26</v>
      </c>
      <c r="C16540" s="39" t="str">
        <f>IFERROR(__xludf.DUMMYFUNCTION("IF(ISBETWEEN(B16540,60,69), ""Old"", IF(ISBETWEEN(B16540, 20, 29), ""Young"", ""Other""))"),"Young")</f>
        <v>Young</v>
      </c>
    </row>
    <row r="16541">
      <c r="A16541" s="40">
        <v>34803.0</v>
      </c>
      <c r="B16541" s="39">
        <f t="shared" si="1"/>
        <v>26</v>
      </c>
      <c r="C16541" s="39" t="str">
        <f>IFERROR(__xludf.DUMMYFUNCTION("IF(ISBETWEEN(B16541,60,69), ""Old"", IF(ISBETWEEN(B16541, 20, 29), ""Young"", ""Other""))"),"Young")</f>
        <v>Young</v>
      </c>
    </row>
    <row r="16542">
      <c r="A16542" s="40">
        <v>34804.0</v>
      </c>
      <c r="B16542" s="39">
        <f t="shared" si="1"/>
        <v>26</v>
      </c>
      <c r="C16542" s="39" t="str">
        <f>IFERROR(__xludf.DUMMYFUNCTION("IF(ISBETWEEN(B16542,60,69), ""Old"", IF(ISBETWEEN(B16542, 20, 29), ""Young"", ""Other""))"),"Young")</f>
        <v>Young</v>
      </c>
    </row>
    <row r="16543">
      <c r="A16543" s="40">
        <v>34805.0</v>
      </c>
      <c r="B16543" s="39">
        <f t="shared" si="1"/>
        <v>26</v>
      </c>
      <c r="C16543" s="39" t="str">
        <f>IFERROR(__xludf.DUMMYFUNCTION("IF(ISBETWEEN(B16543,60,69), ""Old"", IF(ISBETWEEN(B16543, 20, 29), ""Young"", ""Other""))"),"Young")</f>
        <v>Young</v>
      </c>
    </row>
    <row r="16544">
      <c r="A16544" s="40">
        <v>34806.0</v>
      </c>
      <c r="B16544" s="39">
        <f t="shared" si="1"/>
        <v>26</v>
      </c>
      <c r="C16544" s="39" t="str">
        <f>IFERROR(__xludf.DUMMYFUNCTION("IF(ISBETWEEN(B16544,60,69), ""Old"", IF(ISBETWEEN(B16544, 20, 29), ""Young"", ""Other""))"),"Young")</f>
        <v>Young</v>
      </c>
    </row>
    <row r="16545">
      <c r="A16545" s="40">
        <v>34807.0</v>
      </c>
      <c r="B16545" s="39">
        <f t="shared" si="1"/>
        <v>26</v>
      </c>
      <c r="C16545" s="39" t="str">
        <f>IFERROR(__xludf.DUMMYFUNCTION("IF(ISBETWEEN(B16545,60,69), ""Old"", IF(ISBETWEEN(B16545, 20, 29), ""Young"", ""Other""))"),"Young")</f>
        <v>Young</v>
      </c>
    </row>
    <row r="16546">
      <c r="A16546" s="40">
        <v>34808.0</v>
      </c>
      <c r="B16546" s="39">
        <f t="shared" si="1"/>
        <v>26</v>
      </c>
      <c r="C16546" s="39" t="str">
        <f>IFERROR(__xludf.DUMMYFUNCTION("IF(ISBETWEEN(B16546,60,69), ""Old"", IF(ISBETWEEN(B16546, 20, 29), ""Young"", ""Other""))"),"Young")</f>
        <v>Young</v>
      </c>
    </row>
    <row r="16547">
      <c r="A16547" s="40">
        <v>34809.0</v>
      </c>
      <c r="B16547" s="39">
        <f t="shared" si="1"/>
        <v>26</v>
      </c>
      <c r="C16547" s="39" t="str">
        <f>IFERROR(__xludf.DUMMYFUNCTION("IF(ISBETWEEN(B16547,60,69), ""Old"", IF(ISBETWEEN(B16547, 20, 29), ""Young"", ""Other""))"),"Young")</f>
        <v>Young</v>
      </c>
    </row>
    <row r="16548">
      <c r="A16548" s="40">
        <v>34810.0</v>
      </c>
      <c r="B16548" s="39">
        <f t="shared" si="1"/>
        <v>26</v>
      </c>
      <c r="C16548" s="39" t="str">
        <f>IFERROR(__xludf.DUMMYFUNCTION("IF(ISBETWEEN(B16548,60,69), ""Old"", IF(ISBETWEEN(B16548, 20, 29), ""Young"", ""Other""))"),"Young")</f>
        <v>Young</v>
      </c>
    </row>
    <row r="16549">
      <c r="A16549" s="40">
        <v>34811.0</v>
      </c>
      <c r="B16549" s="39">
        <f t="shared" si="1"/>
        <v>26</v>
      </c>
      <c r="C16549" s="39" t="str">
        <f>IFERROR(__xludf.DUMMYFUNCTION("IF(ISBETWEEN(B16549,60,69), ""Old"", IF(ISBETWEEN(B16549, 20, 29), ""Young"", ""Other""))"),"Young")</f>
        <v>Young</v>
      </c>
    </row>
    <row r="16550">
      <c r="A16550" s="40">
        <v>34812.0</v>
      </c>
      <c r="B16550" s="39">
        <f t="shared" si="1"/>
        <v>26</v>
      </c>
      <c r="C16550" s="39" t="str">
        <f>IFERROR(__xludf.DUMMYFUNCTION("IF(ISBETWEEN(B16550,60,69), ""Old"", IF(ISBETWEEN(B16550, 20, 29), ""Young"", ""Other""))"),"Young")</f>
        <v>Young</v>
      </c>
    </row>
    <row r="16551">
      <c r="A16551" s="40">
        <v>34813.0</v>
      </c>
      <c r="B16551" s="39">
        <f t="shared" si="1"/>
        <v>26</v>
      </c>
      <c r="C16551" s="39" t="str">
        <f>IFERROR(__xludf.DUMMYFUNCTION("IF(ISBETWEEN(B16551,60,69), ""Old"", IF(ISBETWEEN(B16551, 20, 29), ""Young"", ""Other""))"),"Young")</f>
        <v>Young</v>
      </c>
    </row>
    <row r="16552">
      <c r="A16552" s="40">
        <v>34814.0</v>
      </c>
      <c r="B16552" s="39">
        <f t="shared" si="1"/>
        <v>26</v>
      </c>
      <c r="C16552" s="39" t="str">
        <f>IFERROR(__xludf.DUMMYFUNCTION("IF(ISBETWEEN(B16552,60,69), ""Old"", IF(ISBETWEEN(B16552, 20, 29), ""Young"", ""Other""))"),"Young")</f>
        <v>Young</v>
      </c>
    </row>
    <row r="16553">
      <c r="A16553" s="40">
        <v>34815.0</v>
      </c>
      <c r="B16553" s="39">
        <f t="shared" si="1"/>
        <v>26</v>
      </c>
      <c r="C16553" s="39" t="str">
        <f>IFERROR(__xludf.DUMMYFUNCTION("IF(ISBETWEEN(B16553,60,69), ""Old"", IF(ISBETWEEN(B16553, 20, 29), ""Young"", ""Other""))"),"Young")</f>
        <v>Young</v>
      </c>
    </row>
    <row r="16554">
      <c r="A16554" s="40">
        <v>34816.0</v>
      </c>
      <c r="B16554" s="39">
        <f t="shared" si="1"/>
        <v>26</v>
      </c>
      <c r="C16554" s="39" t="str">
        <f>IFERROR(__xludf.DUMMYFUNCTION("IF(ISBETWEEN(B16554,60,69), ""Old"", IF(ISBETWEEN(B16554, 20, 29), ""Young"", ""Other""))"),"Young")</f>
        <v>Young</v>
      </c>
    </row>
    <row r="16555">
      <c r="A16555" s="40">
        <v>34817.0</v>
      </c>
      <c r="B16555" s="39">
        <f t="shared" si="1"/>
        <v>26</v>
      </c>
      <c r="C16555" s="39" t="str">
        <f>IFERROR(__xludf.DUMMYFUNCTION("IF(ISBETWEEN(B16555,60,69), ""Old"", IF(ISBETWEEN(B16555, 20, 29), ""Young"", ""Other""))"),"Young")</f>
        <v>Young</v>
      </c>
    </row>
    <row r="16556">
      <c r="A16556" s="40">
        <v>34818.0</v>
      </c>
      <c r="B16556" s="39">
        <f t="shared" si="1"/>
        <v>26</v>
      </c>
      <c r="C16556" s="39" t="str">
        <f>IFERROR(__xludf.DUMMYFUNCTION("IF(ISBETWEEN(B16556,60,69), ""Old"", IF(ISBETWEEN(B16556, 20, 29), ""Young"", ""Other""))"),"Young")</f>
        <v>Young</v>
      </c>
    </row>
    <row r="16557">
      <c r="A16557" s="40">
        <v>34819.0</v>
      </c>
      <c r="B16557" s="39">
        <f t="shared" si="1"/>
        <v>26</v>
      </c>
      <c r="C16557" s="39" t="str">
        <f>IFERROR(__xludf.DUMMYFUNCTION("IF(ISBETWEEN(B16557,60,69), ""Old"", IF(ISBETWEEN(B16557, 20, 29), ""Young"", ""Other""))"),"Young")</f>
        <v>Young</v>
      </c>
    </row>
    <row r="16558">
      <c r="A16558" s="40">
        <v>34820.0</v>
      </c>
      <c r="B16558" s="39">
        <f t="shared" si="1"/>
        <v>26</v>
      </c>
      <c r="C16558" s="39" t="str">
        <f>IFERROR(__xludf.DUMMYFUNCTION("IF(ISBETWEEN(B16558,60,69), ""Old"", IF(ISBETWEEN(B16558, 20, 29), ""Young"", ""Other""))"),"Young")</f>
        <v>Young</v>
      </c>
    </row>
    <row r="16559">
      <c r="A16559" s="40">
        <v>34821.0</v>
      </c>
      <c r="B16559" s="39">
        <f t="shared" si="1"/>
        <v>26</v>
      </c>
      <c r="C16559" s="39" t="str">
        <f>IFERROR(__xludf.DUMMYFUNCTION("IF(ISBETWEEN(B16559,60,69), ""Old"", IF(ISBETWEEN(B16559, 20, 29), ""Young"", ""Other""))"),"Young")</f>
        <v>Young</v>
      </c>
    </row>
    <row r="16560">
      <c r="A16560" s="40">
        <v>34822.0</v>
      </c>
      <c r="B16560" s="39">
        <f t="shared" si="1"/>
        <v>26</v>
      </c>
      <c r="C16560" s="39" t="str">
        <f>IFERROR(__xludf.DUMMYFUNCTION("IF(ISBETWEEN(B16560,60,69), ""Old"", IF(ISBETWEEN(B16560, 20, 29), ""Young"", ""Other""))"),"Young")</f>
        <v>Young</v>
      </c>
    </row>
    <row r="16561">
      <c r="A16561" s="40">
        <v>34823.0</v>
      </c>
      <c r="B16561" s="39">
        <f t="shared" si="1"/>
        <v>26</v>
      </c>
      <c r="C16561" s="39" t="str">
        <f>IFERROR(__xludf.DUMMYFUNCTION("IF(ISBETWEEN(B16561,60,69), ""Old"", IF(ISBETWEEN(B16561, 20, 29), ""Young"", ""Other""))"),"Young")</f>
        <v>Young</v>
      </c>
    </row>
    <row r="16562">
      <c r="A16562" s="40">
        <v>34824.0</v>
      </c>
      <c r="B16562" s="39">
        <f t="shared" si="1"/>
        <v>26</v>
      </c>
      <c r="C16562" s="39" t="str">
        <f>IFERROR(__xludf.DUMMYFUNCTION("IF(ISBETWEEN(B16562,60,69), ""Old"", IF(ISBETWEEN(B16562, 20, 29), ""Young"", ""Other""))"),"Young")</f>
        <v>Young</v>
      </c>
    </row>
    <row r="16563">
      <c r="A16563" s="40">
        <v>34825.0</v>
      </c>
      <c r="B16563" s="39">
        <f t="shared" si="1"/>
        <v>26</v>
      </c>
      <c r="C16563" s="39" t="str">
        <f>IFERROR(__xludf.DUMMYFUNCTION("IF(ISBETWEEN(B16563,60,69), ""Old"", IF(ISBETWEEN(B16563, 20, 29), ""Young"", ""Other""))"),"Young")</f>
        <v>Young</v>
      </c>
    </row>
    <row r="16564">
      <c r="A16564" s="40">
        <v>34826.0</v>
      </c>
      <c r="B16564" s="39">
        <f t="shared" si="1"/>
        <v>26</v>
      </c>
      <c r="C16564" s="39" t="str">
        <f>IFERROR(__xludf.DUMMYFUNCTION("IF(ISBETWEEN(B16564,60,69), ""Old"", IF(ISBETWEEN(B16564, 20, 29), ""Young"", ""Other""))"),"Young")</f>
        <v>Young</v>
      </c>
    </row>
    <row r="16565">
      <c r="A16565" s="40">
        <v>34827.0</v>
      </c>
      <c r="B16565" s="39">
        <f t="shared" si="1"/>
        <v>26</v>
      </c>
      <c r="C16565" s="39" t="str">
        <f>IFERROR(__xludf.DUMMYFUNCTION("IF(ISBETWEEN(B16565,60,69), ""Old"", IF(ISBETWEEN(B16565, 20, 29), ""Young"", ""Other""))"),"Young")</f>
        <v>Young</v>
      </c>
    </row>
    <row r="16566">
      <c r="A16566" s="40">
        <v>34828.0</v>
      </c>
      <c r="B16566" s="39">
        <f t="shared" si="1"/>
        <v>26</v>
      </c>
      <c r="C16566" s="39" t="str">
        <f>IFERROR(__xludf.DUMMYFUNCTION("IF(ISBETWEEN(B16566,60,69), ""Old"", IF(ISBETWEEN(B16566, 20, 29), ""Young"", ""Other""))"),"Young")</f>
        <v>Young</v>
      </c>
    </row>
    <row r="16567">
      <c r="A16567" s="40">
        <v>34829.0</v>
      </c>
      <c r="B16567" s="39">
        <f t="shared" si="1"/>
        <v>26</v>
      </c>
      <c r="C16567" s="39" t="str">
        <f>IFERROR(__xludf.DUMMYFUNCTION("IF(ISBETWEEN(B16567,60,69), ""Old"", IF(ISBETWEEN(B16567, 20, 29), ""Young"", ""Other""))"),"Young")</f>
        <v>Young</v>
      </c>
    </row>
    <row r="16568">
      <c r="A16568" s="40">
        <v>34830.0</v>
      </c>
      <c r="B16568" s="39">
        <f t="shared" si="1"/>
        <v>26</v>
      </c>
      <c r="C16568" s="39" t="str">
        <f>IFERROR(__xludf.DUMMYFUNCTION("IF(ISBETWEEN(B16568,60,69), ""Old"", IF(ISBETWEEN(B16568, 20, 29), ""Young"", ""Other""))"),"Young")</f>
        <v>Young</v>
      </c>
    </row>
    <row r="16569">
      <c r="A16569" s="40">
        <v>34831.0</v>
      </c>
      <c r="B16569" s="39">
        <f t="shared" si="1"/>
        <v>26</v>
      </c>
      <c r="C16569" s="39" t="str">
        <f>IFERROR(__xludf.DUMMYFUNCTION("IF(ISBETWEEN(B16569,60,69), ""Old"", IF(ISBETWEEN(B16569, 20, 29), ""Young"", ""Other""))"),"Young")</f>
        <v>Young</v>
      </c>
    </row>
    <row r="16570">
      <c r="A16570" s="40">
        <v>34832.0</v>
      </c>
      <c r="B16570" s="39">
        <f t="shared" si="1"/>
        <v>26</v>
      </c>
      <c r="C16570" s="39" t="str">
        <f>IFERROR(__xludf.DUMMYFUNCTION("IF(ISBETWEEN(B16570,60,69), ""Old"", IF(ISBETWEEN(B16570, 20, 29), ""Young"", ""Other""))"),"Young")</f>
        <v>Young</v>
      </c>
    </row>
    <row r="16571">
      <c r="A16571" s="40">
        <v>34833.0</v>
      </c>
      <c r="B16571" s="39">
        <f t="shared" si="1"/>
        <v>26</v>
      </c>
      <c r="C16571" s="39" t="str">
        <f>IFERROR(__xludf.DUMMYFUNCTION("IF(ISBETWEEN(B16571,60,69), ""Old"", IF(ISBETWEEN(B16571, 20, 29), ""Young"", ""Other""))"),"Young")</f>
        <v>Young</v>
      </c>
    </row>
    <row r="16572">
      <c r="A16572" s="40">
        <v>34834.0</v>
      </c>
      <c r="B16572" s="39">
        <f t="shared" si="1"/>
        <v>26</v>
      </c>
      <c r="C16572" s="39" t="str">
        <f>IFERROR(__xludf.DUMMYFUNCTION("IF(ISBETWEEN(B16572,60,69), ""Old"", IF(ISBETWEEN(B16572, 20, 29), ""Young"", ""Other""))"),"Young")</f>
        <v>Young</v>
      </c>
    </row>
    <row r="16573">
      <c r="A16573" s="40">
        <v>34835.0</v>
      </c>
      <c r="B16573" s="39">
        <f t="shared" si="1"/>
        <v>26</v>
      </c>
      <c r="C16573" s="39" t="str">
        <f>IFERROR(__xludf.DUMMYFUNCTION("IF(ISBETWEEN(B16573,60,69), ""Old"", IF(ISBETWEEN(B16573, 20, 29), ""Young"", ""Other""))"),"Young")</f>
        <v>Young</v>
      </c>
    </row>
    <row r="16574">
      <c r="A16574" s="40">
        <v>34836.0</v>
      </c>
      <c r="B16574" s="39">
        <f t="shared" si="1"/>
        <v>26</v>
      </c>
      <c r="C16574" s="39" t="str">
        <f>IFERROR(__xludf.DUMMYFUNCTION("IF(ISBETWEEN(B16574,60,69), ""Old"", IF(ISBETWEEN(B16574, 20, 29), ""Young"", ""Other""))"),"Young")</f>
        <v>Young</v>
      </c>
    </row>
    <row r="16575">
      <c r="A16575" s="40">
        <v>34837.0</v>
      </c>
      <c r="B16575" s="39">
        <f t="shared" si="1"/>
        <v>26</v>
      </c>
      <c r="C16575" s="39" t="str">
        <f>IFERROR(__xludf.DUMMYFUNCTION("IF(ISBETWEEN(B16575,60,69), ""Old"", IF(ISBETWEEN(B16575, 20, 29), ""Young"", ""Other""))"),"Young")</f>
        <v>Young</v>
      </c>
    </row>
    <row r="16576">
      <c r="A16576" s="40">
        <v>34838.0</v>
      </c>
      <c r="B16576" s="39">
        <f t="shared" si="1"/>
        <v>26</v>
      </c>
      <c r="C16576" s="39" t="str">
        <f>IFERROR(__xludf.DUMMYFUNCTION("IF(ISBETWEEN(B16576,60,69), ""Old"", IF(ISBETWEEN(B16576, 20, 29), ""Young"", ""Other""))"),"Young")</f>
        <v>Young</v>
      </c>
    </row>
    <row r="16577">
      <c r="A16577" s="40">
        <v>34839.0</v>
      </c>
      <c r="B16577" s="39">
        <f t="shared" si="1"/>
        <v>26</v>
      </c>
      <c r="C16577" s="39" t="str">
        <f>IFERROR(__xludf.DUMMYFUNCTION("IF(ISBETWEEN(B16577,60,69), ""Old"", IF(ISBETWEEN(B16577, 20, 29), ""Young"", ""Other""))"),"Young")</f>
        <v>Young</v>
      </c>
    </row>
    <row r="16578">
      <c r="A16578" s="40">
        <v>34840.0</v>
      </c>
      <c r="B16578" s="39">
        <f t="shared" si="1"/>
        <v>26</v>
      </c>
      <c r="C16578" s="39" t="str">
        <f>IFERROR(__xludf.DUMMYFUNCTION("IF(ISBETWEEN(B16578,60,69), ""Old"", IF(ISBETWEEN(B16578, 20, 29), ""Young"", ""Other""))"),"Young")</f>
        <v>Young</v>
      </c>
    </row>
    <row r="16579">
      <c r="A16579" s="40">
        <v>34841.0</v>
      </c>
      <c r="B16579" s="39">
        <f t="shared" si="1"/>
        <v>26</v>
      </c>
      <c r="C16579" s="39" t="str">
        <f>IFERROR(__xludf.DUMMYFUNCTION("IF(ISBETWEEN(B16579,60,69), ""Old"", IF(ISBETWEEN(B16579, 20, 29), ""Young"", ""Other""))"),"Young")</f>
        <v>Young</v>
      </c>
    </row>
    <row r="16580">
      <c r="A16580" s="40">
        <v>34842.0</v>
      </c>
      <c r="B16580" s="39">
        <f t="shared" si="1"/>
        <v>26</v>
      </c>
      <c r="C16580" s="39" t="str">
        <f>IFERROR(__xludf.DUMMYFUNCTION("IF(ISBETWEEN(B16580,60,69), ""Old"", IF(ISBETWEEN(B16580, 20, 29), ""Young"", ""Other""))"),"Young")</f>
        <v>Young</v>
      </c>
    </row>
    <row r="16581">
      <c r="A16581" s="40">
        <v>34843.0</v>
      </c>
      <c r="B16581" s="39">
        <f t="shared" si="1"/>
        <v>26</v>
      </c>
      <c r="C16581" s="39" t="str">
        <f>IFERROR(__xludf.DUMMYFUNCTION("IF(ISBETWEEN(B16581,60,69), ""Old"", IF(ISBETWEEN(B16581, 20, 29), ""Young"", ""Other""))"),"Young")</f>
        <v>Young</v>
      </c>
    </row>
    <row r="16582">
      <c r="A16582" s="40">
        <v>34844.0</v>
      </c>
      <c r="B16582" s="39">
        <f t="shared" si="1"/>
        <v>26</v>
      </c>
      <c r="C16582" s="39" t="str">
        <f>IFERROR(__xludf.DUMMYFUNCTION("IF(ISBETWEEN(B16582,60,69), ""Old"", IF(ISBETWEEN(B16582, 20, 29), ""Young"", ""Other""))"),"Young")</f>
        <v>Young</v>
      </c>
    </row>
    <row r="16583">
      <c r="A16583" s="40">
        <v>34845.0</v>
      </c>
      <c r="B16583" s="39">
        <f t="shared" si="1"/>
        <v>26</v>
      </c>
      <c r="C16583" s="39" t="str">
        <f>IFERROR(__xludf.DUMMYFUNCTION("IF(ISBETWEEN(B16583,60,69), ""Old"", IF(ISBETWEEN(B16583, 20, 29), ""Young"", ""Other""))"),"Young")</f>
        <v>Young</v>
      </c>
    </row>
    <row r="16584">
      <c r="A16584" s="40">
        <v>34846.0</v>
      </c>
      <c r="B16584" s="39">
        <f t="shared" si="1"/>
        <v>26</v>
      </c>
      <c r="C16584" s="39" t="str">
        <f>IFERROR(__xludf.DUMMYFUNCTION("IF(ISBETWEEN(B16584,60,69), ""Old"", IF(ISBETWEEN(B16584, 20, 29), ""Young"", ""Other""))"),"Young")</f>
        <v>Young</v>
      </c>
    </row>
    <row r="16585">
      <c r="A16585" s="40">
        <v>34847.0</v>
      </c>
      <c r="B16585" s="39">
        <f t="shared" si="1"/>
        <v>26</v>
      </c>
      <c r="C16585" s="39" t="str">
        <f>IFERROR(__xludf.DUMMYFUNCTION("IF(ISBETWEEN(B16585,60,69), ""Old"", IF(ISBETWEEN(B16585, 20, 29), ""Young"", ""Other""))"),"Young")</f>
        <v>Young</v>
      </c>
    </row>
    <row r="16586">
      <c r="A16586" s="40">
        <v>34848.0</v>
      </c>
      <c r="B16586" s="39">
        <f t="shared" si="1"/>
        <v>26</v>
      </c>
      <c r="C16586" s="39" t="str">
        <f>IFERROR(__xludf.DUMMYFUNCTION("IF(ISBETWEEN(B16586,60,69), ""Old"", IF(ISBETWEEN(B16586, 20, 29), ""Young"", ""Other""))"),"Young")</f>
        <v>Young</v>
      </c>
    </row>
    <row r="16587">
      <c r="A16587" s="40">
        <v>34849.0</v>
      </c>
      <c r="B16587" s="39">
        <f t="shared" si="1"/>
        <v>26</v>
      </c>
      <c r="C16587" s="39" t="str">
        <f>IFERROR(__xludf.DUMMYFUNCTION("IF(ISBETWEEN(B16587,60,69), ""Old"", IF(ISBETWEEN(B16587, 20, 29), ""Young"", ""Other""))"),"Young")</f>
        <v>Young</v>
      </c>
    </row>
    <row r="16588">
      <c r="A16588" s="40">
        <v>34850.0</v>
      </c>
      <c r="B16588" s="39">
        <f t="shared" si="1"/>
        <v>26</v>
      </c>
      <c r="C16588" s="39" t="str">
        <f>IFERROR(__xludf.DUMMYFUNCTION("IF(ISBETWEEN(B16588,60,69), ""Old"", IF(ISBETWEEN(B16588, 20, 29), ""Young"", ""Other""))"),"Young")</f>
        <v>Young</v>
      </c>
    </row>
    <row r="16589">
      <c r="A16589" s="40">
        <v>34851.0</v>
      </c>
      <c r="B16589" s="39">
        <f t="shared" si="1"/>
        <v>26</v>
      </c>
      <c r="C16589" s="39" t="str">
        <f>IFERROR(__xludf.DUMMYFUNCTION("IF(ISBETWEEN(B16589,60,69), ""Old"", IF(ISBETWEEN(B16589, 20, 29), ""Young"", ""Other""))"),"Young")</f>
        <v>Young</v>
      </c>
    </row>
    <row r="16590">
      <c r="A16590" s="40">
        <v>34852.0</v>
      </c>
      <c r="B16590" s="39">
        <f t="shared" si="1"/>
        <v>26</v>
      </c>
      <c r="C16590" s="39" t="str">
        <f>IFERROR(__xludf.DUMMYFUNCTION("IF(ISBETWEEN(B16590,60,69), ""Old"", IF(ISBETWEEN(B16590, 20, 29), ""Young"", ""Other""))"),"Young")</f>
        <v>Young</v>
      </c>
    </row>
    <row r="16591">
      <c r="A16591" s="40">
        <v>34853.0</v>
      </c>
      <c r="B16591" s="39">
        <f t="shared" si="1"/>
        <v>26</v>
      </c>
      <c r="C16591" s="39" t="str">
        <f>IFERROR(__xludf.DUMMYFUNCTION("IF(ISBETWEEN(B16591,60,69), ""Old"", IF(ISBETWEEN(B16591, 20, 29), ""Young"", ""Other""))"),"Young")</f>
        <v>Young</v>
      </c>
    </row>
    <row r="16592">
      <c r="A16592" s="40">
        <v>34854.0</v>
      </c>
      <c r="B16592" s="39">
        <f t="shared" si="1"/>
        <v>26</v>
      </c>
      <c r="C16592" s="39" t="str">
        <f>IFERROR(__xludf.DUMMYFUNCTION("IF(ISBETWEEN(B16592,60,69), ""Old"", IF(ISBETWEEN(B16592, 20, 29), ""Young"", ""Other""))"),"Young")</f>
        <v>Young</v>
      </c>
    </row>
    <row r="16593">
      <c r="A16593" s="40">
        <v>34855.0</v>
      </c>
      <c r="B16593" s="39">
        <f t="shared" si="1"/>
        <v>26</v>
      </c>
      <c r="C16593" s="39" t="str">
        <f>IFERROR(__xludf.DUMMYFUNCTION("IF(ISBETWEEN(B16593,60,69), ""Old"", IF(ISBETWEEN(B16593, 20, 29), ""Young"", ""Other""))"),"Young")</f>
        <v>Young</v>
      </c>
    </row>
    <row r="16594">
      <c r="A16594" s="40">
        <v>34856.0</v>
      </c>
      <c r="B16594" s="39">
        <f t="shared" si="1"/>
        <v>26</v>
      </c>
      <c r="C16594" s="39" t="str">
        <f>IFERROR(__xludf.DUMMYFUNCTION("IF(ISBETWEEN(B16594,60,69), ""Old"", IF(ISBETWEEN(B16594, 20, 29), ""Young"", ""Other""))"),"Young")</f>
        <v>Young</v>
      </c>
    </row>
    <row r="16595">
      <c r="A16595" s="40">
        <v>34857.0</v>
      </c>
      <c r="B16595" s="39">
        <f t="shared" si="1"/>
        <v>26</v>
      </c>
      <c r="C16595" s="39" t="str">
        <f>IFERROR(__xludf.DUMMYFUNCTION("IF(ISBETWEEN(B16595,60,69), ""Old"", IF(ISBETWEEN(B16595, 20, 29), ""Young"", ""Other""))"),"Young")</f>
        <v>Young</v>
      </c>
    </row>
    <row r="16596">
      <c r="A16596" s="40">
        <v>34858.0</v>
      </c>
      <c r="B16596" s="39">
        <f t="shared" si="1"/>
        <v>26</v>
      </c>
      <c r="C16596" s="39" t="str">
        <f>IFERROR(__xludf.DUMMYFUNCTION("IF(ISBETWEEN(B16596,60,69), ""Old"", IF(ISBETWEEN(B16596, 20, 29), ""Young"", ""Other""))"),"Young")</f>
        <v>Young</v>
      </c>
    </row>
    <row r="16597">
      <c r="A16597" s="40">
        <v>34859.0</v>
      </c>
      <c r="B16597" s="39">
        <f t="shared" si="1"/>
        <v>26</v>
      </c>
      <c r="C16597" s="39" t="str">
        <f>IFERROR(__xludf.DUMMYFUNCTION("IF(ISBETWEEN(B16597,60,69), ""Old"", IF(ISBETWEEN(B16597, 20, 29), ""Young"", ""Other""))"),"Young")</f>
        <v>Young</v>
      </c>
    </row>
    <row r="16598">
      <c r="A16598" s="40">
        <v>34860.0</v>
      </c>
      <c r="B16598" s="39">
        <f t="shared" si="1"/>
        <v>26</v>
      </c>
      <c r="C16598" s="39" t="str">
        <f>IFERROR(__xludf.DUMMYFUNCTION("IF(ISBETWEEN(B16598,60,69), ""Old"", IF(ISBETWEEN(B16598, 20, 29), ""Young"", ""Other""))"),"Young")</f>
        <v>Young</v>
      </c>
    </row>
    <row r="16599">
      <c r="A16599" s="40">
        <v>34861.0</v>
      </c>
      <c r="B16599" s="39">
        <f t="shared" si="1"/>
        <v>26</v>
      </c>
      <c r="C16599" s="39" t="str">
        <f>IFERROR(__xludf.DUMMYFUNCTION("IF(ISBETWEEN(B16599,60,69), ""Old"", IF(ISBETWEEN(B16599, 20, 29), ""Young"", ""Other""))"),"Young")</f>
        <v>Young</v>
      </c>
    </row>
    <row r="16600">
      <c r="A16600" s="40">
        <v>34862.0</v>
      </c>
      <c r="B16600" s="39">
        <f t="shared" si="1"/>
        <v>26</v>
      </c>
      <c r="C16600" s="39" t="str">
        <f>IFERROR(__xludf.DUMMYFUNCTION("IF(ISBETWEEN(B16600,60,69), ""Old"", IF(ISBETWEEN(B16600, 20, 29), ""Young"", ""Other""))"),"Young")</f>
        <v>Young</v>
      </c>
    </row>
    <row r="16601">
      <c r="A16601" s="40">
        <v>34863.0</v>
      </c>
      <c r="B16601" s="39">
        <f t="shared" si="1"/>
        <v>26</v>
      </c>
      <c r="C16601" s="39" t="str">
        <f>IFERROR(__xludf.DUMMYFUNCTION("IF(ISBETWEEN(B16601,60,69), ""Old"", IF(ISBETWEEN(B16601, 20, 29), ""Young"", ""Other""))"),"Young")</f>
        <v>Young</v>
      </c>
    </row>
    <row r="16602">
      <c r="A16602" s="40">
        <v>34864.0</v>
      </c>
      <c r="B16602" s="39">
        <f t="shared" si="1"/>
        <v>26</v>
      </c>
      <c r="C16602" s="39" t="str">
        <f>IFERROR(__xludf.DUMMYFUNCTION("IF(ISBETWEEN(B16602,60,69), ""Old"", IF(ISBETWEEN(B16602, 20, 29), ""Young"", ""Other""))"),"Young")</f>
        <v>Young</v>
      </c>
    </row>
    <row r="16603">
      <c r="A16603" s="40">
        <v>34865.0</v>
      </c>
      <c r="B16603" s="39">
        <f t="shared" si="1"/>
        <v>26</v>
      </c>
      <c r="C16603" s="39" t="str">
        <f>IFERROR(__xludf.DUMMYFUNCTION("IF(ISBETWEEN(B16603,60,69), ""Old"", IF(ISBETWEEN(B16603, 20, 29), ""Young"", ""Other""))"),"Young")</f>
        <v>Young</v>
      </c>
    </row>
    <row r="16604">
      <c r="A16604" s="40">
        <v>34866.0</v>
      </c>
      <c r="B16604" s="39">
        <f t="shared" si="1"/>
        <v>26</v>
      </c>
      <c r="C16604" s="39" t="str">
        <f>IFERROR(__xludf.DUMMYFUNCTION("IF(ISBETWEEN(B16604,60,69), ""Old"", IF(ISBETWEEN(B16604, 20, 29), ""Young"", ""Other""))"),"Young")</f>
        <v>Young</v>
      </c>
    </row>
    <row r="16605">
      <c r="A16605" s="40">
        <v>34867.0</v>
      </c>
      <c r="B16605" s="39">
        <f t="shared" si="1"/>
        <v>26</v>
      </c>
      <c r="C16605" s="39" t="str">
        <f>IFERROR(__xludf.DUMMYFUNCTION("IF(ISBETWEEN(B16605,60,69), ""Old"", IF(ISBETWEEN(B16605, 20, 29), ""Young"", ""Other""))"),"Young")</f>
        <v>Young</v>
      </c>
    </row>
    <row r="16606">
      <c r="A16606" s="40">
        <v>34868.0</v>
      </c>
      <c r="B16606" s="39">
        <f t="shared" si="1"/>
        <v>26</v>
      </c>
      <c r="C16606" s="39" t="str">
        <f>IFERROR(__xludf.DUMMYFUNCTION("IF(ISBETWEEN(B16606,60,69), ""Old"", IF(ISBETWEEN(B16606, 20, 29), ""Young"", ""Other""))"),"Young")</f>
        <v>Young</v>
      </c>
    </row>
    <row r="16607">
      <c r="A16607" s="40">
        <v>34869.0</v>
      </c>
      <c r="B16607" s="39">
        <f t="shared" si="1"/>
        <v>26</v>
      </c>
      <c r="C16607" s="39" t="str">
        <f>IFERROR(__xludf.DUMMYFUNCTION("IF(ISBETWEEN(B16607,60,69), ""Old"", IF(ISBETWEEN(B16607, 20, 29), ""Young"", ""Other""))"),"Young")</f>
        <v>Young</v>
      </c>
    </row>
    <row r="16608">
      <c r="A16608" s="40">
        <v>34870.0</v>
      </c>
      <c r="B16608" s="39">
        <f t="shared" si="1"/>
        <v>26</v>
      </c>
      <c r="C16608" s="39" t="str">
        <f>IFERROR(__xludf.DUMMYFUNCTION("IF(ISBETWEEN(B16608,60,69), ""Old"", IF(ISBETWEEN(B16608, 20, 29), ""Young"", ""Other""))"),"Young")</f>
        <v>Young</v>
      </c>
    </row>
    <row r="16609">
      <c r="A16609" s="40">
        <v>34871.0</v>
      </c>
      <c r="B16609" s="39">
        <f t="shared" si="1"/>
        <v>26</v>
      </c>
      <c r="C16609" s="39" t="str">
        <f>IFERROR(__xludf.DUMMYFUNCTION("IF(ISBETWEEN(B16609,60,69), ""Old"", IF(ISBETWEEN(B16609, 20, 29), ""Young"", ""Other""))"),"Young")</f>
        <v>Young</v>
      </c>
    </row>
    <row r="16610">
      <c r="A16610" s="40">
        <v>34872.0</v>
      </c>
      <c r="B16610" s="39">
        <f t="shared" si="1"/>
        <v>26</v>
      </c>
      <c r="C16610" s="39" t="str">
        <f>IFERROR(__xludf.DUMMYFUNCTION("IF(ISBETWEEN(B16610,60,69), ""Old"", IF(ISBETWEEN(B16610, 20, 29), ""Young"", ""Other""))"),"Young")</f>
        <v>Young</v>
      </c>
    </row>
    <row r="16611">
      <c r="A16611" s="40">
        <v>34873.0</v>
      </c>
      <c r="B16611" s="39">
        <f t="shared" si="1"/>
        <v>26</v>
      </c>
      <c r="C16611" s="39" t="str">
        <f>IFERROR(__xludf.DUMMYFUNCTION("IF(ISBETWEEN(B16611,60,69), ""Old"", IF(ISBETWEEN(B16611, 20, 29), ""Young"", ""Other""))"),"Young")</f>
        <v>Young</v>
      </c>
    </row>
    <row r="16612">
      <c r="A16612" s="40">
        <v>34874.0</v>
      </c>
      <c r="B16612" s="39">
        <f t="shared" si="1"/>
        <v>26</v>
      </c>
      <c r="C16612" s="39" t="str">
        <f>IFERROR(__xludf.DUMMYFUNCTION("IF(ISBETWEEN(B16612,60,69), ""Old"", IF(ISBETWEEN(B16612, 20, 29), ""Young"", ""Other""))"),"Young")</f>
        <v>Young</v>
      </c>
    </row>
    <row r="16613">
      <c r="A16613" s="40">
        <v>34875.0</v>
      </c>
      <c r="B16613" s="39">
        <f t="shared" si="1"/>
        <v>26</v>
      </c>
      <c r="C16613" s="39" t="str">
        <f>IFERROR(__xludf.DUMMYFUNCTION("IF(ISBETWEEN(B16613,60,69), ""Old"", IF(ISBETWEEN(B16613, 20, 29), ""Young"", ""Other""))"),"Young")</f>
        <v>Young</v>
      </c>
    </row>
    <row r="16614">
      <c r="A16614" s="40">
        <v>34876.0</v>
      </c>
      <c r="B16614" s="39">
        <f t="shared" si="1"/>
        <v>26</v>
      </c>
      <c r="C16614" s="39" t="str">
        <f>IFERROR(__xludf.DUMMYFUNCTION("IF(ISBETWEEN(B16614,60,69), ""Old"", IF(ISBETWEEN(B16614, 20, 29), ""Young"", ""Other""))"),"Young")</f>
        <v>Young</v>
      </c>
    </row>
    <row r="16615">
      <c r="A16615" s="40">
        <v>34877.0</v>
      </c>
      <c r="B16615" s="39">
        <f t="shared" si="1"/>
        <v>26</v>
      </c>
      <c r="C16615" s="39" t="str">
        <f>IFERROR(__xludf.DUMMYFUNCTION("IF(ISBETWEEN(B16615,60,69), ""Old"", IF(ISBETWEEN(B16615, 20, 29), ""Young"", ""Other""))"),"Young")</f>
        <v>Young</v>
      </c>
    </row>
    <row r="16616">
      <c r="A16616" s="40">
        <v>34878.0</v>
      </c>
      <c r="B16616" s="39">
        <f t="shared" si="1"/>
        <v>26</v>
      </c>
      <c r="C16616" s="39" t="str">
        <f>IFERROR(__xludf.DUMMYFUNCTION("IF(ISBETWEEN(B16616,60,69), ""Old"", IF(ISBETWEEN(B16616, 20, 29), ""Young"", ""Other""))"),"Young")</f>
        <v>Young</v>
      </c>
    </row>
    <row r="16617">
      <c r="A16617" s="40">
        <v>34879.0</v>
      </c>
      <c r="B16617" s="39">
        <f t="shared" si="1"/>
        <v>26</v>
      </c>
      <c r="C16617" s="39" t="str">
        <f>IFERROR(__xludf.DUMMYFUNCTION("IF(ISBETWEEN(B16617,60,69), ""Old"", IF(ISBETWEEN(B16617, 20, 29), ""Young"", ""Other""))"),"Young")</f>
        <v>Young</v>
      </c>
    </row>
    <row r="16618">
      <c r="A16618" s="40">
        <v>34880.0</v>
      </c>
      <c r="B16618" s="39">
        <f t="shared" si="1"/>
        <v>26</v>
      </c>
      <c r="C16618" s="39" t="str">
        <f>IFERROR(__xludf.DUMMYFUNCTION("IF(ISBETWEEN(B16618,60,69), ""Old"", IF(ISBETWEEN(B16618, 20, 29), ""Young"", ""Other""))"),"Young")</f>
        <v>Young</v>
      </c>
    </row>
    <row r="16619">
      <c r="A16619" s="40">
        <v>34881.0</v>
      </c>
      <c r="B16619" s="39">
        <f t="shared" si="1"/>
        <v>26</v>
      </c>
      <c r="C16619" s="39" t="str">
        <f>IFERROR(__xludf.DUMMYFUNCTION("IF(ISBETWEEN(B16619,60,69), ""Old"", IF(ISBETWEEN(B16619, 20, 29), ""Young"", ""Other""))"),"Young")</f>
        <v>Young</v>
      </c>
    </row>
    <row r="16620">
      <c r="A16620" s="40">
        <v>34882.0</v>
      </c>
      <c r="B16620" s="39">
        <f t="shared" si="1"/>
        <v>26</v>
      </c>
      <c r="C16620" s="39" t="str">
        <f>IFERROR(__xludf.DUMMYFUNCTION("IF(ISBETWEEN(B16620,60,69), ""Old"", IF(ISBETWEEN(B16620, 20, 29), ""Young"", ""Other""))"),"Young")</f>
        <v>Young</v>
      </c>
    </row>
    <row r="16621">
      <c r="A16621" s="40">
        <v>34883.0</v>
      </c>
      <c r="B16621" s="39">
        <f t="shared" si="1"/>
        <v>26</v>
      </c>
      <c r="C16621" s="39" t="str">
        <f>IFERROR(__xludf.DUMMYFUNCTION("IF(ISBETWEEN(B16621,60,69), ""Old"", IF(ISBETWEEN(B16621, 20, 29), ""Young"", ""Other""))"),"Young")</f>
        <v>Young</v>
      </c>
    </row>
    <row r="16622">
      <c r="A16622" s="40">
        <v>34884.0</v>
      </c>
      <c r="B16622" s="39">
        <f t="shared" si="1"/>
        <v>26</v>
      </c>
      <c r="C16622" s="39" t="str">
        <f>IFERROR(__xludf.DUMMYFUNCTION("IF(ISBETWEEN(B16622,60,69), ""Old"", IF(ISBETWEEN(B16622, 20, 29), ""Young"", ""Other""))"),"Young")</f>
        <v>Young</v>
      </c>
    </row>
    <row r="16623">
      <c r="A16623" s="40">
        <v>34885.0</v>
      </c>
      <c r="B16623" s="39">
        <f t="shared" si="1"/>
        <v>26</v>
      </c>
      <c r="C16623" s="39" t="str">
        <f>IFERROR(__xludf.DUMMYFUNCTION("IF(ISBETWEEN(B16623,60,69), ""Old"", IF(ISBETWEEN(B16623, 20, 29), ""Young"", ""Other""))"),"Young")</f>
        <v>Young</v>
      </c>
    </row>
    <row r="16624">
      <c r="A16624" s="40">
        <v>34886.0</v>
      </c>
      <c r="B16624" s="39">
        <f t="shared" si="1"/>
        <v>26</v>
      </c>
      <c r="C16624" s="39" t="str">
        <f>IFERROR(__xludf.DUMMYFUNCTION("IF(ISBETWEEN(B16624,60,69), ""Old"", IF(ISBETWEEN(B16624, 20, 29), ""Young"", ""Other""))"),"Young")</f>
        <v>Young</v>
      </c>
    </row>
    <row r="16625">
      <c r="A16625" s="40">
        <v>34887.0</v>
      </c>
      <c r="B16625" s="39">
        <f t="shared" si="1"/>
        <v>26</v>
      </c>
      <c r="C16625" s="39" t="str">
        <f>IFERROR(__xludf.DUMMYFUNCTION("IF(ISBETWEEN(B16625,60,69), ""Old"", IF(ISBETWEEN(B16625, 20, 29), ""Young"", ""Other""))"),"Young")</f>
        <v>Young</v>
      </c>
    </row>
    <row r="16626">
      <c r="A16626" s="40">
        <v>34888.0</v>
      </c>
      <c r="B16626" s="39">
        <f t="shared" si="1"/>
        <v>26</v>
      </c>
      <c r="C16626" s="39" t="str">
        <f>IFERROR(__xludf.DUMMYFUNCTION("IF(ISBETWEEN(B16626,60,69), ""Old"", IF(ISBETWEEN(B16626, 20, 29), ""Young"", ""Other""))"),"Young")</f>
        <v>Young</v>
      </c>
    </row>
    <row r="16627">
      <c r="A16627" s="40">
        <v>34889.0</v>
      </c>
      <c r="B16627" s="39">
        <f t="shared" si="1"/>
        <v>26</v>
      </c>
      <c r="C16627" s="39" t="str">
        <f>IFERROR(__xludf.DUMMYFUNCTION("IF(ISBETWEEN(B16627,60,69), ""Old"", IF(ISBETWEEN(B16627, 20, 29), ""Young"", ""Other""))"),"Young")</f>
        <v>Young</v>
      </c>
    </row>
    <row r="16628">
      <c r="A16628" s="40">
        <v>34890.0</v>
      </c>
      <c r="B16628" s="39">
        <f t="shared" si="1"/>
        <v>26</v>
      </c>
      <c r="C16628" s="39" t="str">
        <f>IFERROR(__xludf.DUMMYFUNCTION("IF(ISBETWEEN(B16628,60,69), ""Old"", IF(ISBETWEEN(B16628, 20, 29), ""Young"", ""Other""))"),"Young")</f>
        <v>Young</v>
      </c>
    </row>
    <row r="16629">
      <c r="A16629" s="40">
        <v>34891.0</v>
      </c>
      <c r="B16629" s="39">
        <f t="shared" si="1"/>
        <v>26</v>
      </c>
      <c r="C16629" s="39" t="str">
        <f>IFERROR(__xludf.DUMMYFUNCTION("IF(ISBETWEEN(B16629,60,69), ""Old"", IF(ISBETWEEN(B16629, 20, 29), ""Young"", ""Other""))"),"Young")</f>
        <v>Young</v>
      </c>
    </row>
    <row r="16630">
      <c r="A16630" s="40">
        <v>34892.0</v>
      </c>
      <c r="B16630" s="39">
        <f t="shared" si="1"/>
        <v>26</v>
      </c>
      <c r="C16630" s="39" t="str">
        <f>IFERROR(__xludf.DUMMYFUNCTION("IF(ISBETWEEN(B16630,60,69), ""Old"", IF(ISBETWEEN(B16630, 20, 29), ""Young"", ""Other""))"),"Young")</f>
        <v>Young</v>
      </c>
    </row>
    <row r="16631">
      <c r="A16631" s="40">
        <v>34893.0</v>
      </c>
      <c r="B16631" s="39">
        <f t="shared" si="1"/>
        <v>26</v>
      </c>
      <c r="C16631" s="39" t="str">
        <f>IFERROR(__xludf.DUMMYFUNCTION("IF(ISBETWEEN(B16631,60,69), ""Old"", IF(ISBETWEEN(B16631, 20, 29), ""Young"", ""Other""))"),"Young")</f>
        <v>Young</v>
      </c>
    </row>
    <row r="16632">
      <c r="A16632" s="40">
        <v>34894.0</v>
      </c>
      <c r="B16632" s="39">
        <f t="shared" si="1"/>
        <v>26</v>
      </c>
      <c r="C16632" s="39" t="str">
        <f>IFERROR(__xludf.DUMMYFUNCTION("IF(ISBETWEEN(B16632,60,69), ""Old"", IF(ISBETWEEN(B16632, 20, 29), ""Young"", ""Other""))"),"Young")</f>
        <v>Young</v>
      </c>
    </row>
    <row r="16633">
      <c r="A16633" s="40">
        <v>34895.0</v>
      </c>
      <c r="B16633" s="39">
        <f t="shared" si="1"/>
        <v>26</v>
      </c>
      <c r="C16633" s="39" t="str">
        <f>IFERROR(__xludf.DUMMYFUNCTION("IF(ISBETWEEN(B16633,60,69), ""Old"", IF(ISBETWEEN(B16633, 20, 29), ""Young"", ""Other""))"),"Young")</f>
        <v>Young</v>
      </c>
    </row>
    <row r="16634">
      <c r="A16634" s="40">
        <v>34896.0</v>
      </c>
      <c r="B16634" s="39">
        <f t="shared" si="1"/>
        <v>26</v>
      </c>
      <c r="C16634" s="39" t="str">
        <f>IFERROR(__xludf.DUMMYFUNCTION("IF(ISBETWEEN(B16634,60,69), ""Old"", IF(ISBETWEEN(B16634, 20, 29), ""Young"", ""Other""))"),"Young")</f>
        <v>Young</v>
      </c>
    </row>
    <row r="16635">
      <c r="A16635" s="40">
        <v>34897.0</v>
      </c>
      <c r="B16635" s="39">
        <f t="shared" si="1"/>
        <v>26</v>
      </c>
      <c r="C16635" s="39" t="str">
        <f>IFERROR(__xludf.DUMMYFUNCTION("IF(ISBETWEEN(B16635,60,69), ""Old"", IF(ISBETWEEN(B16635, 20, 29), ""Young"", ""Other""))"),"Young")</f>
        <v>Young</v>
      </c>
    </row>
    <row r="16636">
      <c r="A16636" s="40">
        <v>34898.0</v>
      </c>
      <c r="B16636" s="39">
        <f t="shared" si="1"/>
        <v>26</v>
      </c>
      <c r="C16636" s="39" t="str">
        <f>IFERROR(__xludf.DUMMYFUNCTION("IF(ISBETWEEN(B16636,60,69), ""Old"", IF(ISBETWEEN(B16636, 20, 29), ""Young"", ""Other""))"),"Young")</f>
        <v>Young</v>
      </c>
    </row>
    <row r="16637">
      <c r="A16637" s="40">
        <v>34899.0</v>
      </c>
      <c r="B16637" s="39">
        <f t="shared" si="1"/>
        <v>26</v>
      </c>
      <c r="C16637" s="39" t="str">
        <f>IFERROR(__xludf.DUMMYFUNCTION("IF(ISBETWEEN(B16637,60,69), ""Old"", IF(ISBETWEEN(B16637, 20, 29), ""Young"", ""Other""))"),"Young")</f>
        <v>Young</v>
      </c>
    </row>
    <row r="16638">
      <c r="A16638" s="40">
        <v>34900.0</v>
      </c>
      <c r="B16638" s="39">
        <f t="shared" si="1"/>
        <v>26</v>
      </c>
      <c r="C16638" s="39" t="str">
        <f>IFERROR(__xludf.DUMMYFUNCTION("IF(ISBETWEEN(B16638,60,69), ""Old"", IF(ISBETWEEN(B16638, 20, 29), ""Young"", ""Other""))"),"Young")</f>
        <v>Young</v>
      </c>
    </row>
    <row r="16639">
      <c r="A16639" s="40">
        <v>34901.0</v>
      </c>
      <c r="B16639" s="39">
        <f t="shared" si="1"/>
        <v>26</v>
      </c>
      <c r="C16639" s="39" t="str">
        <f>IFERROR(__xludf.DUMMYFUNCTION("IF(ISBETWEEN(B16639,60,69), ""Old"", IF(ISBETWEEN(B16639, 20, 29), ""Young"", ""Other""))"),"Young")</f>
        <v>Young</v>
      </c>
    </row>
    <row r="16640">
      <c r="A16640" s="40">
        <v>34902.0</v>
      </c>
      <c r="B16640" s="39">
        <f t="shared" si="1"/>
        <v>26</v>
      </c>
      <c r="C16640" s="39" t="str">
        <f>IFERROR(__xludf.DUMMYFUNCTION("IF(ISBETWEEN(B16640,60,69), ""Old"", IF(ISBETWEEN(B16640, 20, 29), ""Young"", ""Other""))"),"Young")</f>
        <v>Young</v>
      </c>
    </row>
    <row r="16641">
      <c r="A16641" s="40">
        <v>34903.0</v>
      </c>
      <c r="B16641" s="39">
        <f t="shared" si="1"/>
        <v>26</v>
      </c>
      <c r="C16641" s="39" t="str">
        <f>IFERROR(__xludf.DUMMYFUNCTION("IF(ISBETWEEN(B16641,60,69), ""Old"", IF(ISBETWEEN(B16641, 20, 29), ""Young"", ""Other""))"),"Young")</f>
        <v>Young</v>
      </c>
    </row>
    <row r="16642">
      <c r="A16642" s="40">
        <v>34904.0</v>
      </c>
      <c r="B16642" s="39">
        <f t="shared" si="1"/>
        <v>26</v>
      </c>
      <c r="C16642" s="39" t="str">
        <f>IFERROR(__xludf.DUMMYFUNCTION("IF(ISBETWEEN(B16642,60,69), ""Old"", IF(ISBETWEEN(B16642, 20, 29), ""Young"", ""Other""))"),"Young")</f>
        <v>Young</v>
      </c>
    </row>
    <row r="16643">
      <c r="A16643" s="40">
        <v>34905.0</v>
      </c>
      <c r="B16643" s="39">
        <f t="shared" si="1"/>
        <v>26</v>
      </c>
      <c r="C16643" s="39" t="str">
        <f>IFERROR(__xludf.DUMMYFUNCTION("IF(ISBETWEEN(B16643,60,69), ""Old"", IF(ISBETWEEN(B16643, 20, 29), ""Young"", ""Other""))"),"Young")</f>
        <v>Young</v>
      </c>
    </row>
    <row r="16644">
      <c r="A16644" s="40">
        <v>34906.0</v>
      </c>
      <c r="B16644" s="39">
        <f t="shared" si="1"/>
        <v>26</v>
      </c>
      <c r="C16644" s="39" t="str">
        <f>IFERROR(__xludf.DUMMYFUNCTION("IF(ISBETWEEN(B16644,60,69), ""Old"", IF(ISBETWEEN(B16644, 20, 29), ""Young"", ""Other""))"),"Young")</f>
        <v>Young</v>
      </c>
    </row>
    <row r="16645">
      <c r="A16645" s="40">
        <v>34907.0</v>
      </c>
      <c r="B16645" s="39">
        <f t="shared" si="1"/>
        <v>26</v>
      </c>
      <c r="C16645" s="39" t="str">
        <f>IFERROR(__xludf.DUMMYFUNCTION("IF(ISBETWEEN(B16645,60,69), ""Old"", IF(ISBETWEEN(B16645, 20, 29), ""Young"", ""Other""))"),"Young")</f>
        <v>Young</v>
      </c>
    </row>
    <row r="16646">
      <c r="A16646" s="40">
        <v>34908.0</v>
      </c>
      <c r="B16646" s="39">
        <f t="shared" si="1"/>
        <v>26</v>
      </c>
      <c r="C16646" s="39" t="str">
        <f>IFERROR(__xludf.DUMMYFUNCTION("IF(ISBETWEEN(B16646,60,69), ""Old"", IF(ISBETWEEN(B16646, 20, 29), ""Young"", ""Other""))"),"Young")</f>
        <v>Young</v>
      </c>
    </row>
    <row r="16647">
      <c r="A16647" s="40">
        <v>34909.0</v>
      </c>
      <c r="B16647" s="39">
        <f t="shared" si="1"/>
        <v>26</v>
      </c>
      <c r="C16647" s="39" t="str">
        <f>IFERROR(__xludf.DUMMYFUNCTION("IF(ISBETWEEN(B16647,60,69), ""Old"", IF(ISBETWEEN(B16647, 20, 29), ""Young"", ""Other""))"),"Young")</f>
        <v>Young</v>
      </c>
    </row>
    <row r="16648">
      <c r="A16648" s="40">
        <v>34910.0</v>
      </c>
      <c r="B16648" s="39">
        <f t="shared" si="1"/>
        <v>26</v>
      </c>
      <c r="C16648" s="39" t="str">
        <f>IFERROR(__xludf.DUMMYFUNCTION("IF(ISBETWEEN(B16648,60,69), ""Old"", IF(ISBETWEEN(B16648, 20, 29), ""Young"", ""Other""))"),"Young")</f>
        <v>Young</v>
      </c>
    </row>
    <row r="16649">
      <c r="A16649" s="40">
        <v>34911.0</v>
      </c>
      <c r="B16649" s="39">
        <f t="shared" si="1"/>
        <v>26</v>
      </c>
      <c r="C16649" s="39" t="str">
        <f>IFERROR(__xludf.DUMMYFUNCTION("IF(ISBETWEEN(B16649,60,69), ""Old"", IF(ISBETWEEN(B16649, 20, 29), ""Young"", ""Other""))"),"Young")</f>
        <v>Young</v>
      </c>
    </row>
    <row r="16650">
      <c r="A16650" s="40">
        <v>34912.0</v>
      </c>
      <c r="B16650" s="39">
        <f t="shared" si="1"/>
        <v>26</v>
      </c>
      <c r="C16650" s="39" t="str">
        <f>IFERROR(__xludf.DUMMYFUNCTION("IF(ISBETWEEN(B16650,60,69), ""Old"", IF(ISBETWEEN(B16650, 20, 29), ""Young"", ""Other""))"),"Young")</f>
        <v>Young</v>
      </c>
    </row>
    <row r="16651">
      <c r="A16651" s="40">
        <v>34913.0</v>
      </c>
      <c r="B16651" s="39">
        <f t="shared" si="1"/>
        <v>26</v>
      </c>
      <c r="C16651" s="39" t="str">
        <f>IFERROR(__xludf.DUMMYFUNCTION("IF(ISBETWEEN(B16651,60,69), ""Old"", IF(ISBETWEEN(B16651, 20, 29), ""Young"", ""Other""))"),"Young")</f>
        <v>Young</v>
      </c>
    </row>
    <row r="16652">
      <c r="A16652" s="40">
        <v>34914.0</v>
      </c>
      <c r="B16652" s="39">
        <f t="shared" si="1"/>
        <v>26</v>
      </c>
      <c r="C16652" s="39" t="str">
        <f>IFERROR(__xludf.DUMMYFUNCTION("IF(ISBETWEEN(B16652,60,69), ""Old"", IF(ISBETWEEN(B16652, 20, 29), ""Young"", ""Other""))"),"Young")</f>
        <v>Young</v>
      </c>
    </row>
    <row r="16653">
      <c r="A16653" s="40">
        <v>34915.0</v>
      </c>
      <c r="B16653" s="39">
        <f t="shared" si="1"/>
        <v>26</v>
      </c>
      <c r="C16653" s="39" t="str">
        <f>IFERROR(__xludf.DUMMYFUNCTION("IF(ISBETWEEN(B16653,60,69), ""Old"", IF(ISBETWEEN(B16653, 20, 29), ""Young"", ""Other""))"),"Young")</f>
        <v>Young</v>
      </c>
    </row>
    <row r="16654">
      <c r="A16654" s="40">
        <v>34916.0</v>
      </c>
      <c r="B16654" s="39">
        <f t="shared" si="1"/>
        <v>26</v>
      </c>
      <c r="C16654" s="39" t="str">
        <f>IFERROR(__xludf.DUMMYFUNCTION("IF(ISBETWEEN(B16654,60,69), ""Old"", IF(ISBETWEEN(B16654, 20, 29), ""Young"", ""Other""))"),"Young")</f>
        <v>Young</v>
      </c>
    </row>
    <row r="16655">
      <c r="A16655" s="40">
        <v>34917.0</v>
      </c>
      <c r="B16655" s="39">
        <f t="shared" si="1"/>
        <v>26</v>
      </c>
      <c r="C16655" s="39" t="str">
        <f>IFERROR(__xludf.DUMMYFUNCTION("IF(ISBETWEEN(B16655,60,69), ""Old"", IF(ISBETWEEN(B16655, 20, 29), ""Young"", ""Other""))"),"Young")</f>
        <v>Young</v>
      </c>
    </row>
    <row r="16656">
      <c r="A16656" s="40">
        <v>34918.0</v>
      </c>
      <c r="B16656" s="39">
        <f t="shared" si="1"/>
        <v>26</v>
      </c>
      <c r="C16656" s="39" t="str">
        <f>IFERROR(__xludf.DUMMYFUNCTION("IF(ISBETWEEN(B16656,60,69), ""Old"", IF(ISBETWEEN(B16656, 20, 29), ""Young"", ""Other""))"),"Young")</f>
        <v>Young</v>
      </c>
    </row>
    <row r="16657">
      <c r="A16657" s="40">
        <v>34919.0</v>
      </c>
      <c r="B16657" s="39">
        <f t="shared" si="1"/>
        <v>26</v>
      </c>
      <c r="C16657" s="39" t="str">
        <f>IFERROR(__xludf.DUMMYFUNCTION("IF(ISBETWEEN(B16657,60,69), ""Old"", IF(ISBETWEEN(B16657, 20, 29), ""Young"", ""Other""))"),"Young")</f>
        <v>Young</v>
      </c>
    </row>
    <row r="16658">
      <c r="A16658" s="40">
        <v>34920.0</v>
      </c>
      <c r="B16658" s="39">
        <f t="shared" si="1"/>
        <v>26</v>
      </c>
      <c r="C16658" s="39" t="str">
        <f>IFERROR(__xludf.DUMMYFUNCTION("IF(ISBETWEEN(B16658,60,69), ""Old"", IF(ISBETWEEN(B16658, 20, 29), ""Young"", ""Other""))"),"Young")</f>
        <v>Young</v>
      </c>
    </row>
    <row r="16659">
      <c r="A16659" s="40">
        <v>34921.0</v>
      </c>
      <c r="B16659" s="39">
        <f t="shared" si="1"/>
        <v>26</v>
      </c>
      <c r="C16659" s="39" t="str">
        <f>IFERROR(__xludf.DUMMYFUNCTION("IF(ISBETWEEN(B16659,60,69), ""Old"", IF(ISBETWEEN(B16659, 20, 29), ""Young"", ""Other""))"),"Young")</f>
        <v>Young</v>
      </c>
    </row>
    <row r="16660">
      <c r="A16660" s="40">
        <v>34922.0</v>
      </c>
      <c r="B16660" s="39">
        <f t="shared" si="1"/>
        <v>26</v>
      </c>
      <c r="C16660" s="39" t="str">
        <f>IFERROR(__xludf.DUMMYFUNCTION("IF(ISBETWEEN(B16660,60,69), ""Old"", IF(ISBETWEEN(B16660, 20, 29), ""Young"", ""Other""))"),"Young")</f>
        <v>Young</v>
      </c>
    </row>
    <row r="16661">
      <c r="A16661" s="40">
        <v>34923.0</v>
      </c>
      <c r="B16661" s="39">
        <f t="shared" si="1"/>
        <v>26</v>
      </c>
      <c r="C16661" s="39" t="str">
        <f>IFERROR(__xludf.DUMMYFUNCTION("IF(ISBETWEEN(B16661,60,69), ""Old"", IF(ISBETWEEN(B16661, 20, 29), ""Young"", ""Other""))"),"Young")</f>
        <v>Young</v>
      </c>
    </row>
    <row r="16662">
      <c r="A16662" s="40">
        <v>34924.0</v>
      </c>
      <c r="B16662" s="39">
        <f t="shared" si="1"/>
        <v>26</v>
      </c>
      <c r="C16662" s="39" t="str">
        <f>IFERROR(__xludf.DUMMYFUNCTION("IF(ISBETWEEN(B16662,60,69), ""Old"", IF(ISBETWEEN(B16662, 20, 29), ""Young"", ""Other""))"),"Young")</f>
        <v>Young</v>
      </c>
    </row>
    <row r="16663">
      <c r="A16663" s="40">
        <v>34925.0</v>
      </c>
      <c r="B16663" s="39">
        <f t="shared" si="1"/>
        <v>26</v>
      </c>
      <c r="C16663" s="39" t="str">
        <f>IFERROR(__xludf.DUMMYFUNCTION("IF(ISBETWEEN(B16663,60,69), ""Old"", IF(ISBETWEEN(B16663, 20, 29), ""Young"", ""Other""))"),"Young")</f>
        <v>Young</v>
      </c>
    </row>
    <row r="16664">
      <c r="A16664" s="40">
        <v>34926.0</v>
      </c>
      <c r="B16664" s="39">
        <f t="shared" si="1"/>
        <v>26</v>
      </c>
      <c r="C16664" s="39" t="str">
        <f>IFERROR(__xludf.DUMMYFUNCTION("IF(ISBETWEEN(B16664,60,69), ""Old"", IF(ISBETWEEN(B16664, 20, 29), ""Young"", ""Other""))"),"Young")</f>
        <v>Young</v>
      </c>
    </row>
    <row r="16665">
      <c r="A16665" s="40">
        <v>34927.0</v>
      </c>
      <c r="B16665" s="39">
        <f t="shared" si="1"/>
        <v>26</v>
      </c>
      <c r="C16665" s="39" t="str">
        <f>IFERROR(__xludf.DUMMYFUNCTION("IF(ISBETWEEN(B16665,60,69), ""Old"", IF(ISBETWEEN(B16665, 20, 29), ""Young"", ""Other""))"),"Young")</f>
        <v>Young</v>
      </c>
    </row>
    <row r="16666">
      <c r="A16666" s="40">
        <v>34928.0</v>
      </c>
      <c r="B16666" s="39">
        <f t="shared" si="1"/>
        <v>26</v>
      </c>
      <c r="C16666" s="39" t="str">
        <f>IFERROR(__xludf.DUMMYFUNCTION("IF(ISBETWEEN(B16666,60,69), ""Old"", IF(ISBETWEEN(B16666, 20, 29), ""Young"", ""Other""))"),"Young")</f>
        <v>Young</v>
      </c>
    </row>
    <row r="16667">
      <c r="A16667" s="40">
        <v>34929.0</v>
      </c>
      <c r="B16667" s="39">
        <f t="shared" si="1"/>
        <v>26</v>
      </c>
      <c r="C16667" s="39" t="str">
        <f>IFERROR(__xludf.DUMMYFUNCTION("IF(ISBETWEEN(B16667,60,69), ""Old"", IF(ISBETWEEN(B16667, 20, 29), ""Young"", ""Other""))"),"Young")</f>
        <v>Young</v>
      </c>
    </row>
    <row r="16668">
      <c r="A16668" s="40">
        <v>34930.0</v>
      </c>
      <c r="B16668" s="39">
        <f t="shared" si="1"/>
        <v>26</v>
      </c>
      <c r="C16668" s="39" t="str">
        <f>IFERROR(__xludf.DUMMYFUNCTION("IF(ISBETWEEN(B16668,60,69), ""Old"", IF(ISBETWEEN(B16668, 20, 29), ""Young"", ""Other""))"),"Young")</f>
        <v>Young</v>
      </c>
    </row>
    <row r="16669">
      <c r="A16669" s="40">
        <v>34931.0</v>
      </c>
      <c r="B16669" s="39">
        <f t="shared" si="1"/>
        <v>26</v>
      </c>
      <c r="C16669" s="39" t="str">
        <f>IFERROR(__xludf.DUMMYFUNCTION("IF(ISBETWEEN(B16669,60,69), ""Old"", IF(ISBETWEEN(B16669, 20, 29), ""Young"", ""Other""))"),"Young")</f>
        <v>Young</v>
      </c>
    </row>
    <row r="16670">
      <c r="A16670" s="40">
        <v>34932.0</v>
      </c>
      <c r="B16670" s="39">
        <f t="shared" si="1"/>
        <v>26</v>
      </c>
      <c r="C16670" s="39" t="str">
        <f>IFERROR(__xludf.DUMMYFUNCTION("IF(ISBETWEEN(B16670,60,69), ""Old"", IF(ISBETWEEN(B16670, 20, 29), ""Young"", ""Other""))"),"Young")</f>
        <v>Young</v>
      </c>
    </row>
    <row r="16671">
      <c r="A16671" s="40">
        <v>34933.0</v>
      </c>
      <c r="B16671" s="39">
        <f t="shared" si="1"/>
        <v>26</v>
      </c>
      <c r="C16671" s="39" t="str">
        <f>IFERROR(__xludf.DUMMYFUNCTION("IF(ISBETWEEN(B16671,60,69), ""Old"", IF(ISBETWEEN(B16671, 20, 29), ""Young"", ""Other""))"),"Young")</f>
        <v>Young</v>
      </c>
    </row>
    <row r="16672">
      <c r="A16672" s="40">
        <v>34934.0</v>
      </c>
      <c r="B16672" s="39">
        <f t="shared" si="1"/>
        <v>26</v>
      </c>
      <c r="C16672" s="39" t="str">
        <f>IFERROR(__xludf.DUMMYFUNCTION("IF(ISBETWEEN(B16672,60,69), ""Old"", IF(ISBETWEEN(B16672, 20, 29), ""Young"", ""Other""))"),"Young")</f>
        <v>Young</v>
      </c>
    </row>
    <row r="16673">
      <c r="A16673" s="40">
        <v>34935.0</v>
      </c>
      <c r="B16673" s="39">
        <f t="shared" si="1"/>
        <v>26</v>
      </c>
      <c r="C16673" s="39" t="str">
        <f>IFERROR(__xludf.DUMMYFUNCTION("IF(ISBETWEEN(B16673,60,69), ""Old"", IF(ISBETWEEN(B16673, 20, 29), ""Young"", ""Other""))"),"Young")</f>
        <v>Young</v>
      </c>
    </row>
    <row r="16674">
      <c r="A16674" s="40">
        <v>34936.0</v>
      </c>
      <c r="B16674" s="39">
        <f t="shared" si="1"/>
        <v>26</v>
      </c>
      <c r="C16674" s="39" t="str">
        <f>IFERROR(__xludf.DUMMYFUNCTION("IF(ISBETWEEN(B16674,60,69), ""Old"", IF(ISBETWEEN(B16674, 20, 29), ""Young"", ""Other""))"),"Young")</f>
        <v>Young</v>
      </c>
    </row>
    <row r="16675">
      <c r="A16675" s="40">
        <v>34937.0</v>
      </c>
      <c r="B16675" s="39">
        <f t="shared" si="1"/>
        <v>26</v>
      </c>
      <c r="C16675" s="39" t="str">
        <f>IFERROR(__xludf.DUMMYFUNCTION("IF(ISBETWEEN(B16675,60,69), ""Old"", IF(ISBETWEEN(B16675, 20, 29), ""Young"", ""Other""))"),"Young")</f>
        <v>Young</v>
      </c>
    </row>
    <row r="16676">
      <c r="A16676" s="40">
        <v>34938.0</v>
      </c>
      <c r="B16676" s="39">
        <f t="shared" si="1"/>
        <v>26</v>
      </c>
      <c r="C16676" s="39" t="str">
        <f>IFERROR(__xludf.DUMMYFUNCTION("IF(ISBETWEEN(B16676,60,69), ""Old"", IF(ISBETWEEN(B16676, 20, 29), ""Young"", ""Other""))"),"Young")</f>
        <v>Young</v>
      </c>
    </row>
    <row r="16677">
      <c r="A16677" s="40">
        <v>34939.0</v>
      </c>
      <c r="B16677" s="39">
        <f t="shared" si="1"/>
        <v>26</v>
      </c>
      <c r="C16677" s="39" t="str">
        <f>IFERROR(__xludf.DUMMYFUNCTION("IF(ISBETWEEN(B16677,60,69), ""Old"", IF(ISBETWEEN(B16677, 20, 29), ""Young"", ""Other""))"),"Young")</f>
        <v>Young</v>
      </c>
    </row>
    <row r="16678">
      <c r="A16678" s="40">
        <v>34940.0</v>
      </c>
      <c r="B16678" s="39">
        <f t="shared" si="1"/>
        <v>26</v>
      </c>
      <c r="C16678" s="39" t="str">
        <f>IFERROR(__xludf.DUMMYFUNCTION("IF(ISBETWEEN(B16678,60,69), ""Old"", IF(ISBETWEEN(B16678, 20, 29), ""Young"", ""Other""))"),"Young")</f>
        <v>Young</v>
      </c>
    </row>
    <row r="16679">
      <c r="A16679" s="40">
        <v>34941.0</v>
      </c>
      <c r="B16679" s="39">
        <f t="shared" si="1"/>
        <v>26</v>
      </c>
      <c r="C16679" s="39" t="str">
        <f>IFERROR(__xludf.DUMMYFUNCTION("IF(ISBETWEEN(B16679,60,69), ""Old"", IF(ISBETWEEN(B16679, 20, 29), ""Young"", ""Other""))"),"Young")</f>
        <v>Young</v>
      </c>
    </row>
    <row r="16680">
      <c r="A16680" s="40">
        <v>34942.0</v>
      </c>
      <c r="B16680" s="39">
        <f t="shared" si="1"/>
        <v>26</v>
      </c>
      <c r="C16680" s="39" t="str">
        <f>IFERROR(__xludf.DUMMYFUNCTION("IF(ISBETWEEN(B16680,60,69), ""Old"", IF(ISBETWEEN(B16680, 20, 29), ""Young"", ""Other""))"),"Young")</f>
        <v>Young</v>
      </c>
    </row>
    <row r="16681">
      <c r="A16681" s="40">
        <v>34943.0</v>
      </c>
      <c r="B16681" s="39">
        <f t="shared" si="1"/>
        <v>26</v>
      </c>
      <c r="C16681" s="39" t="str">
        <f>IFERROR(__xludf.DUMMYFUNCTION("IF(ISBETWEEN(B16681,60,69), ""Old"", IF(ISBETWEEN(B16681, 20, 29), ""Young"", ""Other""))"),"Young")</f>
        <v>Young</v>
      </c>
    </row>
    <row r="16682">
      <c r="A16682" s="40">
        <v>34944.0</v>
      </c>
      <c r="B16682" s="39">
        <f t="shared" si="1"/>
        <v>26</v>
      </c>
      <c r="C16682" s="39" t="str">
        <f>IFERROR(__xludf.DUMMYFUNCTION("IF(ISBETWEEN(B16682,60,69), ""Old"", IF(ISBETWEEN(B16682, 20, 29), ""Young"", ""Other""))"),"Young")</f>
        <v>Young</v>
      </c>
    </row>
    <row r="16683">
      <c r="A16683" s="40">
        <v>34945.0</v>
      </c>
      <c r="B16683" s="39">
        <f t="shared" si="1"/>
        <v>26</v>
      </c>
      <c r="C16683" s="39" t="str">
        <f>IFERROR(__xludf.DUMMYFUNCTION("IF(ISBETWEEN(B16683,60,69), ""Old"", IF(ISBETWEEN(B16683, 20, 29), ""Young"", ""Other""))"),"Young")</f>
        <v>Young</v>
      </c>
    </row>
    <row r="16684">
      <c r="A16684" s="40">
        <v>34946.0</v>
      </c>
      <c r="B16684" s="39">
        <f t="shared" si="1"/>
        <v>26</v>
      </c>
      <c r="C16684" s="39" t="str">
        <f>IFERROR(__xludf.DUMMYFUNCTION("IF(ISBETWEEN(B16684,60,69), ""Old"", IF(ISBETWEEN(B16684, 20, 29), ""Young"", ""Other""))"),"Young")</f>
        <v>Young</v>
      </c>
    </row>
    <row r="16685">
      <c r="A16685" s="40">
        <v>34947.0</v>
      </c>
      <c r="B16685" s="39">
        <f t="shared" si="1"/>
        <v>26</v>
      </c>
      <c r="C16685" s="39" t="str">
        <f>IFERROR(__xludf.DUMMYFUNCTION("IF(ISBETWEEN(B16685,60,69), ""Old"", IF(ISBETWEEN(B16685, 20, 29), ""Young"", ""Other""))"),"Young")</f>
        <v>Young</v>
      </c>
    </row>
    <row r="16686">
      <c r="A16686" s="40">
        <v>34948.0</v>
      </c>
      <c r="B16686" s="39">
        <f t="shared" si="1"/>
        <v>26</v>
      </c>
      <c r="C16686" s="39" t="str">
        <f>IFERROR(__xludf.DUMMYFUNCTION("IF(ISBETWEEN(B16686,60,69), ""Old"", IF(ISBETWEEN(B16686, 20, 29), ""Young"", ""Other""))"),"Young")</f>
        <v>Young</v>
      </c>
    </row>
    <row r="16687">
      <c r="A16687" s="40">
        <v>34949.0</v>
      </c>
      <c r="B16687" s="39">
        <f t="shared" si="1"/>
        <v>26</v>
      </c>
      <c r="C16687" s="39" t="str">
        <f>IFERROR(__xludf.DUMMYFUNCTION("IF(ISBETWEEN(B16687,60,69), ""Old"", IF(ISBETWEEN(B16687, 20, 29), ""Young"", ""Other""))"),"Young")</f>
        <v>Young</v>
      </c>
    </row>
    <row r="16688">
      <c r="A16688" s="40">
        <v>34950.0</v>
      </c>
      <c r="B16688" s="39">
        <f t="shared" si="1"/>
        <v>26</v>
      </c>
      <c r="C16688" s="39" t="str">
        <f>IFERROR(__xludf.DUMMYFUNCTION("IF(ISBETWEEN(B16688,60,69), ""Old"", IF(ISBETWEEN(B16688, 20, 29), ""Young"", ""Other""))"),"Young")</f>
        <v>Young</v>
      </c>
    </row>
    <row r="16689">
      <c r="A16689" s="40">
        <v>34951.0</v>
      </c>
      <c r="B16689" s="39">
        <f t="shared" si="1"/>
        <v>26</v>
      </c>
      <c r="C16689" s="39" t="str">
        <f>IFERROR(__xludf.DUMMYFUNCTION("IF(ISBETWEEN(B16689,60,69), ""Old"", IF(ISBETWEEN(B16689, 20, 29), ""Young"", ""Other""))"),"Young")</f>
        <v>Young</v>
      </c>
    </row>
    <row r="16690">
      <c r="A16690" s="40">
        <v>34952.0</v>
      </c>
      <c r="B16690" s="39">
        <f t="shared" si="1"/>
        <v>26</v>
      </c>
      <c r="C16690" s="39" t="str">
        <f>IFERROR(__xludf.DUMMYFUNCTION("IF(ISBETWEEN(B16690,60,69), ""Old"", IF(ISBETWEEN(B16690, 20, 29), ""Young"", ""Other""))"),"Young")</f>
        <v>Young</v>
      </c>
    </row>
    <row r="16691">
      <c r="A16691" s="40">
        <v>34953.0</v>
      </c>
      <c r="B16691" s="39">
        <f t="shared" si="1"/>
        <v>26</v>
      </c>
      <c r="C16691" s="39" t="str">
        <f>IFERROR(__xludf.DUMMYFUNCTION("IF(ISBETWEEN(B16691,60,69), ""Old"", IF(ISBETWEEN(B16691, 20, 29), ""Young"", ""Other""))"),"Young")</f>
        <v>Young</v>
      </c>
    </row>
    <row r="16692">
      <c r="A16692" s="40">
        <v>34954.0</v>
      </c>
      <c r="B16692" s="39">
        <f t="shared" si="1"/>
        <v>26</v>
      </c>
      <c r="C16692" s="39" t="str">
        <f>IFERROR(__xludf.DUMMYFUNCTION("IF(ISBETWEEN(B16692,60,69), ""Old"", IF(ISBETWEEN(B16692, 20, 29), ""Young"", ""Other""))"),"Young")</f>
        <v>Young</v>
      </c>
    </row>
    <row r="16693">
      <c r="A16693" s="40">
        <v>34955.0</v>
      </c>
      <c r="B16693" s="39">
        <f t="shared" si="1"/>
        <v>26</v>
      </c>
      <c r="C16693" s="39" t="str">
        <f>IFERROR(__xludf.DUMMYFUNCTION("IF(ISBETWEEN(B16693,60,69), ""Old"", IF(ISBETWEEN(B16693, 20, 29), ""Young"", ""Other""))"),"Young")</f>
        <v>Young</v>
      </c>
    </row>
    <row r="16694">
      <c r="A16694" s="40">
        <v>34956.0</v>
      </c>
      <c r="B16694" s="39">
        <f t="shared" si="1"/>
        <v>26</v>
      </c>
      <c r="C16694" s="39" t="str">
        <f>IFERROR(__xludf.DUMMYFUNCTION("IF(ISBETWEEN(B16694,60,69), ""Old"", IF(ISBETWEEN(B16694, 20, 29), ""Young"", ""Other""))"),"Young")</f>
        <v>Young</v>
      </c>
    </row>
    <row r="16695">
      <c r="A16695" s="40">
        <v>34957.0</v>
      </c>
      <c r="B16695" s="39">
        <f t="shared" si="1"/>
        <v>26</v>
      </c>
      <c r="C16695" s="39" t="str">
        <f>IFERROR(__xludf.DUMMYFUNCTION("IF(ISBETWEEN(B16695,60,69), ""Old"", IF(ISBETWEEN(B16695, 20, 29), ""Young"", ""Other""))"),"Young")</f>
        <v>Young</v>
      </c>
    </row>
    <row r="16696">
      <c r="A16696" s="40">
        <v>34958.0</v>
      </c>
      <c r="B16696" s="39">
        <f t="shared" si="1"/>
        <v>26</v>
      </c>
      <c r="C16696" s="39" t="str">
        <f>IFERROR(__xludf.DUMMYFUNCTION("IF(ISBETWEEN(B16696,60,69), ""Old"", IF(ISBETWEEN(B16696, 20, 29), ""Young"", ""Other""))"),"Young")</f>
        <v>Young</v>
      </c>
    </row>
    <row r="16697">
      <c r="A16697" s="40">
        <v>34959.0</v>
      </c>
      <c r="B16697" s="39">
        <f t="shared" si="1"/>
        <v>26</v>
      </c>
      <c r="C16697" s="39" t="str">
        <f>IFERROR(__xludf.DUMMYFUNCTION("IF(ISBETWEEN(B16697,60,69), ""Old"", IF(ISBETWEEN(B16697, 20, 29), ""Young"", ""Other""))"),"Young")</f>
        <v>Young</v>
      </c>
    </row>
    <row r="16698">
      <c r="A16698" s="40">
        <v>34960.0</v>
      </c>
      <c r="B16698" s="39">
        <f t="shared" si="1"/>
        <v>26</v>
      </c>
      <c r="C16698" s="39" t="str">
        <f>IFERROR(__xludf.DUMMYFUNCTION("IF(ISBETWEEN(B16698,60,69), ""Old"", IF(ISBETWEEN(B16698, 20, 29), ""Young"", ""Other""))"),"Young")</f>
        <v>Young</v>
      </c>
    </row>
    <row r="16699">
      <c r="A16699" s="40">
        <v>34961.0</v>
      </c>
      <c r="B16699" s="39">
        <f t="shared" si="1"/>
        <v>26</v>
      </c>
      <c r="C16699" s="39" t="str">
        <f>IFERROR(__xludf.DUMMYFUNCTION("IF(ISBETWEEN(B16699,60,69), ""Old"", IF(ISBETWEEN(B16699, 20, 29), ""Young"", ""Other""))"),"Young")</f>
        <v>Young</v>
      </c>
    </row>
    <row r="16700">
      <c r="A16700" s="40">
        <v>34962.0</v>
      </c>
      <c r="B16700" s="39">
        <f t="shared" si="1"/>
        <v>26</v>
      </c>
      <c r="C16700" s="39" t="str">
        <f>IFERROR(__xludf.DUMMYFUNCTION("IF(ISBETWEEN(B16700,60,69), ""Old"", IF(ISBETWEEN(B16700, 20, 29), ""Young"", ""Other""))"),"Young")</f>
        <v>Young</v>
      </c>
    </row>
    <row r="16701">
      <c r="A16701" s="40">
        <v>34963.0</v>
      </c>
      <c r="B16701" s="39">
        <f t="shared" si="1"/>
        <v>26</v>
      </c>
      <c r="C16701" s="39" t="str">
        <f>IFERROR(__xludf.DUMMYFUNCTION("IF(ISBETWEEN(B16701,60,69), ""Old"", IF(ISBETWEEN(B16701, 20, 29), ""Young"", ""Other""))"),"Young")</f>
        <v>Young</v>
      </c>
    </row>
    <row r="16702">
      <c r="A16702" s="40">
        <v>34964.0</v>
      </c>
      <c r="B16702" s="39">
        <f t="shared" si="1"/>
        <v>26</v>
      </c>
      <c r="C16702" s="39" t="str">
        <f>IFERROR(__xludf.DUMMYFUNCTION("IF(ISBETWEEN(B16702,60,69), ""Old"", IF(ISBETWEEN(B16702, 20, 29), ""Young"", ""Other""))"),"Young")</f>
        <v>Young</v>
      </c>
    </row>
    <row r="16703">
      <c r="A16703" s="40">
        <v>34965.0</v>
      </c>
      <c r="B16703" s="39">
        <f t="shared" si="1"/>
        <v>26</v>
      </c>
      <c r="C16703" s="39" t="str">
        <f>IFERROR(__xludf.DUMMYFUNCTION("IF(ISBETWEEN(B16703,60,69), ""Old"", IF(ISBETWEEN(B16703, 20, 29), ""Young"", ""Other""))"),"Young")</f>
        <v>Young</v>
      </c>
    </row>
    <row r="16704">
      <c r="A16704" s="40">
        <v>34966.0</v>
      </c>
      <c r="B16704" s="39">
        <f t="shared" si="1"/>
        <v>26</v>
      </c>
      <c r="C16704" s="39" t="str">
        <f>IFERROR(__xludf.DUMMYFUNCTION("IF(ISBETWEEN(B16704,60,69), ""Old"", IF(ISBETWEEN(B16704, 20, 29), ""Young"", ""Other""))"),"Young")</f>
        <v>Young</v>
      </c>
    </row>
    <row r="16705">
      <c r="A16705" s="40">
        <v>34967.0</v>
      </c>
      <c r="B16705" s="39">
        <f t="shared" si="1"/>
        <v>26</v>
      </c>
      <c r="C16705" s="39" t="str">
        <f>IFERROR(__xludf.DUMMYFUNCTION("IF(ISBETWEEN(B16705,60,69), ""Old"", IF(ISBETWEEN(B16705, 20, 29), ""Young"", ""Other""))"),"Young")</f>
        <v>Young</v>
      </c>
    </row>
    <row r="16706">
      <c r="A16706" s="40">
        <v>34968.0</v>
      </c>
      <c r="B16706" s="39">
        <f t="shared" si="1"/>
        <v>26</v>
      </c>
      <c r="C16706" s="39" t="str">
        <f>IFERROR(__xludf.DUMMYFUNCTION("IF(ISBETWEEN(B16706,60,69), ""Old"", IF(ISBETWEEN(B16706, 20, 29), ""Young"", ""Other""))"),"Young")</f>
        <v>Young</v>
      </c>
    </row>
    <row r="16707">
      <c r="A16707" s="40">
        <v>34969.0</v>
      </c>
      <c r="B16707" s="39">
        <f t="shared" si="1"/>
        <v>26</v>
      </c>
      <c r="C16707" s="39" t="str">
        <f>IFERROR(__xludf.DUMMYFUNCTION("IF(ISBETWEEN(B16707,60,69), ""Old"", IF(ISBETWEEN(B16707, 20, 29), ""Young"", ""Other""))"),"Young")</f>
        <v>Young</v>
      </c>
    </row>
    <row r="16708">
      <c r="A16708" s="40">
        <v>34970.0</v>
      </c>
      <c r="B16708" s="39">
        <f t="shared" si="1"/>
        <v>26</v>
      </c>
      <c r="C16708" s="39" t="str">
        <f>IFERROR(__xludf.DUMMYFUNCTION("IF(ISBETWEEN(B16708,60,69), ""Old"", IF(ISBETWEEN(B16708, 20, 29), ""Young"", ""Other""))"),"Young")</f>
        <v>Young</v>
      </c>
    </row>
    <row r="16709">
      <c r="A16709" s="40">
        <v>34971.0</v>
      </c>
      <c r="B16709" s="39">
        <f t="shared" si="1"/>
        <v>26</v>
      </c>
      <c r="C16709" s="39" t="str">
        <f>IFERROR(__xludf.DUMMYFUNCTION("IF(ISBETWEEN(B16709,60,69), ""Old"", IF(ISBETWEEN(B16709, 20, 29), ""Young"", ""Other""))"),"Young")</f>
        <v>Young</v>
      </c>
    </row>
    <row r="16710">
      <c r="A16710" s="40">
        <v>34972.0</v>
      </c>
      <c r="B16710" s="39">
        <f t="shared" si="1"/>
        <v>26</v>
      </c>
      <c r="C16710" s="39" t="str">
        <f>IFERROR(__xludf.DUMMYFUNCTION("IF(ISBETWEEN(B16710,60,69), ""Old"", IF(ISBETWEEN(B16710, 20, 29), ""Young"", ""Other""))"),"Young")</f>
        <v>Young</v>
      </c>
    </row>
    <row r="16711">
      <c r="A16711" s="40">
        <v>34973.0</v>
      </c>
      <c r="B16711" s="39">
        <f t="shared" si="1"/>
        <v>26</v>
      </c>
      <c r="C16711" s="39" t="str">
        <f>IFERROR(__xludf.DUMMYFUNCTION("IF(ISBETWEEN(B16711,60,69), ""Old"", IF(ISBETWEEN(B16711, 20, 29), ""Young"", ""Other""))"),"Young")</f>
        <v>Young</v>
      </c>
    </row>
    <row r="16712">
      <c r="A16712" s="40">
        <v>34974.0</v>
      </c>
      <c r="B16712" s="39">
        <f t="shared" si="1"/>
        <v>26</v>
      </c>
      <c r="C16712" s="39" t="str">
        <f>IFERROR(__xludf.DUMMYFUNCTION("IF(ISBETWEEN(B16712,60,69), ""Old"", IF(ISBETWEEN(B16712, 20, 29), ""Young"", ""Other""))"),"Young")</f>
        <v>Young</v>
      </c>
    </row>
    <row r="16713">
      <c r="A16713" s="40">
        <v>34975.0</v>
      </c>
      <c r="B16713" s="39">
        <f t="shared" si="1"/>
        <v>26</v>
      </c>
      <c r="C16713" s="39" t="str">
        <f>IFERROR(__xludf.DUMMYFUNCTION("IF(ISBETWEEN(B16713,60,69), ""Old"", IF(ISBETWEEN(B16713, 20, 29), ""Young"", ""Other""))"),"Young")</f>
        <v>Young</v>
      </c>
    </row>
    <row r="16714">
      <c r="A16714" s="40">
        <v>34976.0</v>
      </c>
      <c r="B16714" s="39">
        <f t="shared" si="1"/>
        <v>26</v>
      </c>
      <c r="C16714" s="39" t="str">
        <f>IFERROR(__xludf.DUMMYFUNCTION("IF(ISBETWEEN(B16714,60,69), ""Old"", IF(ISBETWEEN(B16714, 20, 29), ""Young"", ""Other""))"),"Young")</f>
        <v>Young</v>
      </c>
    </row>
    <row r="16715">
      <c r="A16715" s="40">
        <v>34977.0</v>
      </c>
      <c r="B16715" s="39">
        <f t="shared" si="1"/>
        <v>26</v>
      </c>
      <c r="C16715" s="39" t="str">
        <f>IFERROR(__xludf.DUMMYFUNCTION("IF(ISBETWEEN(B16715,60,69), ""Old"", IF(ISBETWEEN(B16715, 20, 29), ""Young"", ""Other""))"),"Young")</f>
        <v>Young</v>
      </c>
    </row>
    <row r="16716">
      <c r="A16716" s="40">
        <v>34978.0</v>
      </c>
      <c r="B16716" s="39">
        <f t="shared" si="1"/>
        <v>26</v>
      </c>
      <c r="C16716" s="39" t="str">
        <f>IFERROR(__xludf.DUMMYFUNCTION("IF(ISBETWEEN(B16716,60,69), ""Old"", IF(ISBETWEEN(B16716, 20, 29), ""Young"", ""Other""))"),"Young")</f>
        <v>Young</v>
      </c>
    </row>
    <row r="16717">
      <c r="A16717" s="40">
        <v>34979.0</v>
      </c>
      <c r="B16717" s="39">
        <f t="shared" si="1"/>
        <v>26</v>
      </c>
      <c r="C16717" s="39" t="str">
        <f>IFERROR(__xludf.DUMMYFUNCTION("IF(ISBETWEEN(B16717,60,69), ""Old"", IF(ISBETWEEN(B16717, 20, 29), ""Young"", ""Other""))"),"Young")</f>
        <v>Young</v>
      </c>
    </row>
    <row r="16718">
      <c r="A16718" s="40">
        <v>34980.0</v>
      </c>
      <c r="B16718" s="39">
        <f t="shared" si="1"/>
        <v>26</v>
      </c>
      <c r="C16718" s="39" t="str">
        <f>IFERROR(__xludf.DUMMYFUNCTION("IF(ISBETWEEN(B16718,60,69), ""Old"", IF(ISBETWEEN(B16718, 20, 29), ""Young"", ""Other""))"),"Young")</f>
        <v>Young</v>
      </c>
    </row>
    <row r="16719">
      <c r="A16719" s="40">
        <v>34981.0</v>
      </c>
      <c r="B16719" s="39">
        <f t="shared" si="1"/>
        <v>26</v>
      </c>
      <c r="C16719" s="39" t="str">
        <f>IFERROR(__xludf.DUMMYFUNCTION("IF(ISBETWEEN(B16719,60,69), ""Old"", IF(ISBETWEEN(B16719, 20, 29), ""Young"", ""Other""))"),"Young")</f>
        <v>Young</v>
      </c>
    </row>
    <row r="16720">
      <c r="A16720" s="40">
        <v>34982.0</v>
      </c>
      <c r="B16720" s="39">
        <f t="shared" si="1"/>
        <v>26</v>
      </c>
      <c r="C16720" s="39" t="str">
        <f>IFERROR(__xludf.DUMMYFUNCTION("IF(ISBETWEEN(B16720,60,69), ""Old"", IF(ISBETWEEN(B16720, 20, 29), ""Young"", ""Other""))"),"Young")</f>
        <v>Young</v>
      </c>
    </row>
    <row r="16721">
      <c r="A16721" s="40">
        <v>34983.0</v>
      </c>
      <c r="B16721" s="39">
        <f t="shared" si="1"/>
        <v>26</v>
      </c>
      <c r="C16721" s="39" t="str">
        <f>IFERROR(__xludf.DUMMYFUNCTION("IF(ISBETWEEN(B16721,60,69), ""Old"", IF(ISBETWEEN(B16721, 20, 29), ""Young"", ""Other""))"),"Young")</f>
        <v>Young</v>
      </c>
    </row>
    <row r="16722">
      <c r="A16722" s="40">
        <v>34984.0</v>
      </c>
      <c r="B16722" s="39">
        <f t="shared" si="1"/>
        <v>26</v>
      </c>
      <c r="C16722" s="39" t="str">
        <f>IFERROR(__xludf.DUMMYFUNCTION("IF(ISBETWEEN(B16722,60,69), ""Old"", IF(ISBETWEEN(B16722, 20, 29), ""Young"", ""Other""))"),"Young")</f>
        <v>Young</v>
      </c>
    </row>
    <row r="16723">
      <c r="A16723" s="40">
        <v>34985.0</v>
      </c>
      <c r="B16723" s="39">
        <f t="shared" si="1"/>
        <v>26</v>
      </c>
      <c r="C16723" s="39" t="str">
        <f>IFERROR(__xludf.DUMMYFUNCTION("IF(ISBETWEEN(B16723,60,69), ""Old"", IF(ISBETWEEN(B16723, 20, 29), ""Young"", ""Other""))"),"Young")</f>
        <v>Young</v>
      </c>
    </row>
    <row r="16724">
      <c r="A16724" s="40">
        <v>34986.0</v>
      </c>
      <c r="B16724" s="39">
        <f t="shared" si="1"/>
        <v>26</v>
      </c>
      <c r="C16724" s="39" t="str">
        <f>IFERROR(__xludf.DUMMYFUNCTION("IF(ISBETWEEN(B16724,60,69), ""Old"", IF(ISBETWEEN(B16724, 20, 29), ""Young"", ""Other""))"),"Young")</f>
        <v>Young</v>
      </c>
    </row>
    <row r="16725">
      <c r="A16725" s="40">
        <v>34987.0</v>
      </c>
      <c r="B16725" s="39">
        <f t="shared" si="1"/>
        <v>26</v>
      </c>
      <c r="C16725" s="39" t="str">
        <f>IFERROR(__xludf.DUMMYFUNCTION("IF(ISBETWEEN(B16725,60,69), ""Old"", IF(ISBETWEEN(B16725, 20, 29), ""Young"", ""Other""))"),"Young")</f>
        <v>Young</v>
      </c>
    </row>
    <row r="16726">
      <c r="A16726" s="40">
        <v>34988.0</v>
      </c>
      <c r="B16726" s="39">
        <f t="shared" si="1"/>
        <v>26</v>
      </c>
      <c r="C16726" s="39" t="str">
        <f>IFERROR(__xludf.DUMMYFUNCTION("IF(ISBETWEEN(B16726,60,69), ""Old"", IF(ISBETWEEN(B16726, 20, 29), ""Young"", ""Other""))"),"Young")</f>
        <v>Young</v>
      </c>
    </row>
    <row r="16727">
      <c r="A16727" s="40">
        <v>34989.0</v>
      </c>
      <c r="B16727" s="39">
        <f t="shared" si="1"/>
        <v>26</v>
      </c>
      <c r="C16727" s="39" t="str">
        <f>IFERROR(__xludf.DUMMYFUNCTION("IF(ISBETWEEN(B16727,60,69), ""Old"", IF(ISBETWEEN(B16727, 20, 29), ""Young"", ""Other""))"),"Young")</f>
        <v>Young</v>
      </c>
    </row>
    <row r="16728">
      <c r="A16728" s="40">
        <v>34990.0</v>
      </c>
      <c r="B16728" s="39">
        <f t="shared" si="1"/>
        <v>26</v>
      </c>
      <c r="C16728" s="39" t="str">
        <f>IFERROR(__xludf.DUMMYFUNCTION("IF(ISBETWEEN(B16728,60,69), ""Old"", IF(ISBETWEEN(B16728, 20, 29), ""Young"", ""Other""))"),"Young")</f>
        <v>Young</v>
      </c>
    </row>
    <row r="16729">
      <c r="A16729" s="40">
        <v>34991.0</v>
      </c>
      <c r="B16729" s="39">
        <f t="shared" si="1"/>
        <v>26</v>
      </c>
      <c r="C16729" s="39" t="str">
        <f>IFERROR(__xludf.DUMMYFUNCTION("IF(ISBETWEEN(B16729,60,69), ""Old"", IF(ISBETWEEN(B16729, 20, 29), ""Young"", ""Other""))"),"Young")</f>
        <v>Young</v>
      </c>
    </row>
    <row r="16730">
      <c r="A16730" s="40">
        <v>34992.0</v>
      </c>
      <c r="B16730" s="39">
        <f t="shared" si="1"/>
        <v>26</v>
      </c>
      <c r="C16730" s="39" t="str">
        <f>IFERROR(__xludf.DUMMYFUNCTION("IF(ISBETWEEN(B16730,60,69), ""Old"", IF(ISBETWEEN(B16730, 20, 29), ""Young"", ""Other""))"),"Young")</f>
        <v>Young</v>
      </c>
    </row>
    <row r="16731">
      <c r="A16731" s="40">
        <v>34993.0</v>
      </c>
      <c r="B16731" s="39">
        <f t="shared" si="1"/>
        <v>26</v>
      </c>
      <c r="C16731" s="39" t="str">
        <f>IFERROR(__xludf.DUMMYFUNCTION("IF(ISBETWEEN(B16731,60,69), ""Old"", IF(ISBETWEEN(B16731, 20, 29), ""Young"", ""Other""))"),"Young")</f>
        <v>Young</v>
      </c>
    </row>
    <row r="16732">
      <c r="A16732" s="40">
        <v>34994.0</v>
      </c>
      <c r="B16732" s="39">
        <f t="shared" si="1"/>
        <v>26</v>
      </c>
      <c r="C16732" s="39" t="str">
        <f>IFERROR(__xludf.DUMMYFUNCTION("IF(ISBETWEEN(B16732,60,69), ""Old"", IF(ISBETWEEN(B16732, 20, 29), ""Young"", ""Other""))"),"Young")</f>
        <v>Young</v>
      </c>
    </row>
    <row r="16733">
      <c r="A16733" s="40">
        <v>34995.0</v>
      </c>
      <c r="B16733" s="39">
        <f t="shared" si="1"/>
        <v>26</v>
      </c>
      <c r="C16733" s="39" t="str">
        <f>IFERROR(__xludf.DUMMYFUNCTION("IF(ISBETWEEN(B16733,60,69), ""Old"", IF(ISBETWEEN(B16733, 20, 29), ""Young"", ""Other""))"),"Young")</f>
        <v>Young</v>
      </c>
    </row>
    <row r="16734">
      <c r="A16734" s="40">
        <v>34996.0</v>
      </c>
      <c r="B16734" s="39">
        <f t="shared" si="1"/>
        <v>26</v>
      </c>
      <c r="C16734" s="39" t="str">
        <f>IFERROR(__xludf.DUMMYFUNCTION("IF(ISBETWEEN(B16734,60,69), ""Old"", IF(ISBETWEEN(B16734, 20, 29), ""Young"", ""Other""))"),"Young")</f>
        <v>Young</v>
      </c>
    </row>
    <row r="16735">
      <c r="A16735" s="40">
        <v>34997.0</v>
      </c>
      <c r="B16735" s="39">
        <f t="shared" si="1"/>
        <v>26</v>
      </c>
      <c r="C16735" s="39" t="str">
        <f>IFERROR(__xludf.DUMMYFUNCTION("IF(ISBETWEEN(B16735,60,69), ""Old"", IF(ISBETWEEN(B16735, 20, 29), ""Young"", ""Other""))"),"Young")</f>
        <v>Young</v>
      </c>
    </row>
    <row r="16736">
      <c r="A16736" s="40">
        <v>34998.0</v>
      </c>
      <c r="B16736" s="39">
        <f t="shared" si="1"/>
        <v>26</v>
      </c>
      <c r="C16736" s="39" t="str">
        <f>IFERROR(__xludf.DUMMYFUNCTION("IF(ISBETWEEN(B16736,60,69), ""Old"", IF(ISBETWEEN(B16736, 20, 29), ""Young"", ""Other""))"),"Young")</f>
        <v>Young</v>
      </c>
    </row>
    <row r="16737">
      <c r="A16737" s="40">
        <v>34999.0</v>
      </c>
      <c r="B16737" s="39">
        <f t="shared" si="1"/>
        <v>26</v>
      </c>
      <c r="C16737" s="39" t="str">
        <f>IFERROR(__xludf.DUMMYFUNCTION("IF(ISBETWEEN(B16737,60,69), ""Old"", IF(ISBETWEEN(B16737, 20, 29), ""Young"", ""Other""))"),"Young")</f>
        <v>Young</v>
      </c>
    </row>
    <row r="16738">
      <c r="A16738" s="40">
        <v>35000.0</v>
      </c>
      <c r="B16738" s="39">
        <f t="shared" si="1"/>
        <v>26</v>
      </c>
      <c r="C16738" s="39" t="str">
        <f>IFERROR(__xludf.DUMMYFUNCTION("IF(ISBETWEEN(B16738,60,69), ""Old"", IF(ISBETWEEN(B16738, 20, 29), ""Young"", ""Other""))"),"Young")</f>
        <v>Young</v>
      </c>
    </row>
    <row r="16739">
      <c r="A16739" s="40">
        <v>35001.0</v>
      </c>
      <c r="B16739" s="39">
        <f t="shared" si="1"/>
        <v>26</v>
      </c>
      <c r="C16739" s="39" t="str">
        <f>IFERROR(__xludf.DUMMYFUNCTION("IF(ISBETWEEN(B16739,60,69), ""Old"", IF(ISBETWEEN(B16739, 20, 29), ""Young"", ""Other""))"),"Young")</f>
        <v>Young</v>
      </c>
    </row>
    <row r="16740">
      <c r="A16740" s="40">
        <v>35002.0</v>
      </c>
      <c r="B16740" s="39">
        <f t="shared" si="1"/>
        <v>26</v>
      </c>
      <c r="C16740" s="39" t="str">
        <f>IFERROR(__xludf.DUMMYFUNCTION("IF(ISBETWEEN(B16740,60,69), ""Old"", IF(ISBETWEEN(B16740, 20, 29), ""Young"", ""Other""))"),"Young")</f>
        <v>Young</v>
      </c>
    </row>
    <row r="16741">
      <c r="A16741" s="40">
        <v>35003.0</v>
      </c>
      <c r="B16741" s="39">
        <f t="shared" si="1"/>
        <v>26</v>
      </c>
      <c r="C16741" s="39" t="str">
        <f>IFERROR(__xludf.DUMMYFUNCTION("IF(ISBETWEEN(B16741,60,69), ""Old"", IF(ISBETWEEN(B16741, 20, 29), ""Young"", ""Other""))"),"Young")</f>
        <v>Young</v>
      </c>
    </row>
    <row r="16742">
      <c r="A16742" s="40">
        <v>35004.0</v>
      </c>
      <c r="B16742" s="39">
        <f t="shared" si="1"/>
        <v>26</v>
      </c>
      <c r="C16742" s="39" t="str">
        <f>IFERROR(__xludf.DUMMYFUNCTION("IF(ISBETWEEN(B16742,60,69), ""Old"", IF(ISBETWEEN(B16742, 20, 29), ""Young"", ""Other""))"),"Young")</f>
        <v>Young</v>
      </c>
    </row>
    <row r="16743">
      <c r="A16743" s="40">
        <v>35005.0</v>
      </c>
      <c r="B16743" s="39">
        <f t="shared" si="1"/>
        <v>26</v>
      </c>
      <c r="C16743" s="39" t="str">
        <f>IFERROR(__xludf.DUMMYFUNCTION("IF(ISBETWEEN(B16743,60,69), ""Old"", IF(ISBETWEEN(B16743, 20, 29), ""Young"", ""Other""))"),"Young")</f>
        <v>Young</v>
      </c>
    </row>
    <row r="16744">
      <c r="A16744" s="40">
        <v>35006.0</v>
      </c>
      <c r="B16744" s="39">
        <f t="shared" si="1"/>
        <v>26</v>
      </c>
      <c r="C16744" s="39" t="str">
        <f>IFERROR(__xludf.DUMMYFUNCTION("IF(ISBETWEEN(B16744,60,69), ""Old"", IF(ISBETWEEN(B16744, 20, 29), ""Young"", ""Other""))"),"Young")</f>
        <v>Young</v>
      </c>
    </row>
    <row r="16745">
      <c r="A16745" s="40">
        <v>35007.0</v>
      </c>
      <c r="B16745" s="39">
        <f t="shared" si="1"/>
        <v>26</v>
      </c>
      <c r="C16745" s="39" t="str">
        <f>IFERROR(__xludf.DUMMYFUNCTION("IF(ISBETWEEN(B16745,60,69), ""Old"", IF(ISBETWEEN(B16745, 20, 29), ""Young"", ""Other""))"),"Young")</f>
        <v>Young</v>
      </c>
    </row>
    <row r="16746">
      <c r="A16746" s="40">
        <v>35008.0</v>
      </c>
      <c r="B16746" s="39">
        <f t="shared" si="1"/>
        <v>26</v>
      </c>
      <c r="C16746" s="39" t="str">
        <f>IFERROR(__xludf.DUMMYFUNCTION("IF(ISBETWEEN(B16746,60,69), ""Old"", IF(ISBETWEEN(B16746, 20, 29), ""Young"", ""Other""))"),"Young")</f>
        <v>Young</v>
      </c>
    </row>
    <row r="16747">
      <c r="A16747" s="40">
        <v>35009.0</v>
      </c>
      <c r="B16747" s="39">
        <f t="shared" si="1"/>
        <v>26</v>
      </c>
      <c r="C16747" s="39" t="str">
        <f>IFERROR(__xludf.DUMMYFUNCTION("IF(ISBETWEEN(B16747,60,69), ""Old"", IF(ISBETWEEN(B16747, 20, 29), ""Young"", ""Other""))"),"Young")</f>
        <v>Young</v>
      </c>
    </row>
    <row r="16748">
      <c r="A16748" s="40">
        <v>35010.0</v>
      </c>
      <c r="B16748" s="39">
        <f t="shared" si="1"/>
        <v>26</v>
      </c>
      <c r="C16748" s="39" t="str">
        <f>IFERROR(__xludf.DUMMYFUNCTION("IF(ISBETWEEN(B16748,60,69), ""Old"", IF(ISBETWEEN(B16748, 20, 29), ""Young"", ""Other""))"),"Young")</f>
        <v>Young</v>
      </c>
    </row>
    <row r="16749">
      <c r="A16749" s="40">
        <v>35011.0</v>
      </c>
      <c r="B16749" s="39">
        <f t="shared" si="1"/>
        <v>26</v>
      </c>
      <c r="C16749" s="39" t="str">
        <f>IFERROR(__xludf.DUMMYFUNCTION("IF(ISBETWEEN(B16749,60,69), ""Old"", IF(ISBETWEEN(B16749, 20, 29), ""Young"", ""Other""))"),"Young")</f>
        <v>Young</v>
      </c>
    </row>
    <row r="16750">
      <c r="A16750" s="40">
        <v>35012.0</v>
      </c>
      <c r="B16750" s="39">
        <f t="shared" si="1"/>
        <v>26</v>
      </c>
      <c r="C16750" s="39" t="str">
        <f>IFERROR(__xludf.DUMMYFUNCTION("IF(ISBETWEEN(B16750,60,69), ""Old"", IF(ISBETWEEN(B16750, 20, 29), ""Young"", ""Other""))"),"Young")</f>
        <v>Young</v>
      </c>
    </row>
    <row r="16751">
      <c r="A16751" s="40">
        <v>35013.0</v>
      </c>
      <c r="B16751" s="39">
        <f t="shared" si="1"/>
        <v>26</v>
      </c>
      <c r="C16751" s="39" t="str">
        <f>IFERROR(__xludf.DUMMYFUNCTION("IF(ISBETWEEN(B16751,60,69), ""Old"", IF(ISBETWEEN(B16751, 20, 29), ""Young"", ""Other""))"),"Young")</f>
        <v>Young</v>
      </c>
    </row>
    <row r="16752">
      <c r="A16752" s="40">
        <v>35014.0</v>
      </c>
      <c r="B16752" s="39">
        <f t="shared" si="1"/>
        <v>26</v>
      </c>
      <c r="C16752" s="39" t="str">
        <f>IFERROR(__xludf.DUMMYFUNCTION("IF(ISBETWEEN(B16752,60,69), ""Old"", IF(ISBETWEEN(B16752, 20, 29), ""Young"", ""Other""))"),"Young")</f>
        <v>Young</v>
      </c>
    </row>
    <row r="16753">
      <c r="A16753" s="40">
        <v>35015.0</v>
      </c>
      <c r="B16753" s="39">
        <f t="shared" si="1"/>
        <v>26</v>
      </c>
      <c r="C16753" s="39" t="str">
        <f>IFERROR(__xludf.DUMMYFUNCTION("IF(ISBETWEEN(B16753,60,69), ""Old"", IF(ISBETWEEN(B16753, 20, 29), ""Young"", ""Other""))"),"Young")</f>
        <v>Young</v>
      </c>
    </row>
    <row r="16754">
      <c r="A16754" s="40">
        <v>35016.0</v>
      </c>
      <c r="B16754" s="39">
        <f t="shared" si="1"/>
        <v>26</v>
      </c>
      <c r="C16754" s="39" t="str">
        <f>IFERROR(__xludf.DUMMYFUNCTION("IF(ISBETWEEN(B16754,60,69), ""Old"", IF(ISBETWEEN(B16754, 20, 29), ""Young"", ""Other""))"),"Young")</f>
        <v>Young</v>
      </c>
    </row>
    <row r="16755">
      <c r="A16755" s="40">
        <v>35017.0</v>
      </c>
      <c r="B16755" s="39">
        <f t="shared" si="1"/>
        <v>26</v>
      </c>
      <c r="C16755" s="39" t="str">
        <f>IFERROR(__xludf.DUMMYFUNCTION("IF(ISBETWEEN(B16755,60,69), ""Old"", IF(ISBETWEEN(B16755, 20, 29), ""Young"", ""Other""))"),"Young")</f>
        <v>Young</v>
      </c>
    </row>
    <row r="16756">
      <c r="A16756" s="40">
        <v>35018.0</v>
      </c>
      <c r="B16756" s="39">
        <f t="shared" si="1"/>
        <v>26</v>
      </c>
      <c r="C16756" s="39" t="str">
        <f>IFERROR(__xludf.DUMMYFUNCTION("IF(ISBETWEEN(B16756,60,69), ""Old"", IF(ISBETWEEN(B16756, 20, 29), ""Young"", ""Other""))"),"Young")</f>
        <v>Young</v>
      </c>
    </row>
    <row r="16757">
      <c r="A16757" s="40">
        <v>35019.0</v>
      </c>
      <c r="B16757" s="39">
        <f t="shared" si="1"/>
        <v>26</v>
      </c>
      <c r="C16757" s="39" t="str">
        <f>IFERROR(__xludf.DUMMYFUNCTION("IF(ISBETWEEN(B16757,60,69), ""Old"", IF(ISBETWEEN(B16757, 20, 29), ""Young"", ""Other""))"),"Young")</f>
        <v>Young</v>
      </c>
    </row>
    <row r="16758">
      <c r="A16758" s="40">
        <v>35020.0</v>
      </c>
      <c r="B16758" s="39">
        <f t="shared" si="1"/>
        <v>26</v>
      </c>
      <c r="C16758" s="39" t="str">
        <f>IFERROR(__xludf.DUMMYFUNCTION("IF(ISBETWEEN(B16758,60,69), ""Old"", IF(ISBETWEEN(B16758, 20, 29), ""Young"", ""Other""))"),"Young")</f>
        <v>Young</v>
      </c>
    </row>
    <row r="16759">
      <c r="A16759" s="40">
        <v>35021.0</v>
      </c>
      <c r="B16759" s="39">
        <f t="shared" si="1"/>
        <v>26</v>
      </c>
      <c r="C16759" s="39" t="str">
        <f>IFERROR(__xludf.DUMMYFUNCTION("IF(ISBETWEEN(B16759,60,69), ""Old"", IF(ISBETWEEN(B16759, 20, 29), ""Young"", ""Other""))"),"Young")</f>
        <v>Young</v>
      </c>
    </row>
    <row r="16760">
      <c r="A16760" s="40">
        <v>35022.0</v>
      </c>
      <c r="B16760" s="39">
        <f t="shared" si="1"/>
        <v>26</v>
      </c>
      <c r="C16760" s="39" t="str">
        <f>IFERROR(__xludf.DUMMYFUNCTION("IF(ISBETWEEN(B16760,60,69), ""Old"", IF(ISBETWEEN(B16760, 20, 29), ""Young"", ""Other""))"),"Young")</f>
        <v>Young</v>
      </c>
    </row>
    <row r="16761">
      <c r="A16761" s="40">
        <v>35023.0</v>
      </c>
      <c r="B16761" s="39">
        <f t="shared" si="1"/>
        <v>26</v>
      </c>
      <c r="C16761" s="39" t="str">
        <f>IFERROR(__xludf.DUMMYFUNCTION("IF(ISBETWEEN(B16761,60,69), ""Old"", IF(ISBETWEEN(B16761, 20, 29), ""Young"", ""Other""))"),"Young")</f>
        <v>Young</v>
      </c>
    </row>
    <row r="16762">
      <c r="A16762" s="40">
        <v>35024.0</v>
      </c>
      <c r="B16762" s="39">
        <f t="shared" si="1"/>
        <v>26</v>
      </c>
      <c r="C16762" s="39" t="str">
        <f>IFERROR(__xludf.DUMMYFUNCTION("IF(ISBETWEEN(B16762,60,69), ""Old"", IF(ISBETWEEN(B16762, 20, 29), ""Young"", ""Other""))"),"Young")</f>
        <v>Young</v>
      </c>
    </row>
    <row r="16763">
      <c r="A16763" s="40">
        <v>35025.0</v>
      </c>
      <c r="B16763" s="39">
        <f t="shared" si="1"/>
        <v>26</v>
      </c>
      <c r="C16763" s="39" t="str">
        <f>IFERROR(__xludf.DUMMYFUNCTION("IF(ISBETWEEN(B16763,60,69), ""Old"", IF(ISBETWEEN(B16763, 20, 29), ""Young"", ""Other""))"),"Young")</f>
        <v>Young</v>
      </c>
    </row>
    <row r="16764">
      <c r="A16764" s="40">
        <v>35026.0</v>
      </c>
      <c r="B16764" s="39">
        <f t="shared" si="1"/>
        <v>26</v>
      </c>
      <c r="C16764" s="39" t="str">
        <f>IFERROR(__xludf.DUMMYFUNCTION("IF(ISBETWEEN(B16764,60,69), ""Old"", IF(ISBETWEEN(B16764, 20, 29), ""Young"", ""Other""))"),"Young")</f>
        <v>Young</v>
      </c>
    </row>
    <row r="16765">
      <c r="A16765" s="40">
        <v>35027.0</v>
      </c>
      <c r="B16765" s="39">
        <f t="shared" si="1"/>
        <v>26</v>
      </c>
      <c r="C16765" s="39" t="str">
        <f>IFERROR(__xludf.DUMMYFUNCTION("IF(ISBETWEEN(B16765,60,69), ""Old"", IF(ISBETWEEN(B16765, 20, 29), ""Young"", ""Other""))"),"Young")</f>
        <v>Young</v>
      </c>
    </row>
    <row r="16766">
      <c r="A16766" s="40">
        <v>35028.0</v>
      </c>
      <c r="B16766" s="39">
        <f t="shared" si="1"/>
        <v>26</v>
      </c>
      <c r="C16766" s="39" t="str">
        <f>IFERROR(__xludf.DUMMYFUNCTION("IF(ISBETWEEN(B16766,60,69), ""Old"", IF(ISBETWEEN(B16766, 20, 29), ""Young"", ""Other""))"),"Young")</f>
        <v>Young</v>
      </c>
    </row>
    <row r="16767">
      <c r="A16767" s="40">
        <v>35029.0</v>
      </c>
      <c r="B16767" s="39">
        <f t="shared" si="1"/>
        <v>26</v>
      </c>
      <c r="C16767" s="39" t="str">
        <f>IFERROR(__xludf.DUMMYFUNCTION("IF(ISBETWEEN(B16767,60,69), ""Old"", IF(ISBETWEEN(B16767, 20, 29), ""Young"", ""Other""))"),"Young")</f>
        <v>Young</v>
      </c>
    </row>
    <row r="16768">
      <c r="A16768" s="40">
        <v>35030.0</v>
      </c>
      <c r="B16768" s="39">
        <f t="shared" si="1"/>
        <v>26</v>
      </c>
      <c r="C16768" s="39" t="str">
        <f>IFERROR(__xludf.DUMMYFUNCTION("IF(ISBETWEEN(B16768,60,69), ""Old"", IF(ISBETWEEN(B16768, 20, 29), ""Young"", ""Other""))"),"Young")</f>
        <v>Young</v>
      </c>
    </row>
    <row r="16769">
      <c r="A16769" s="40">
        <v>35031.0</v>
      </c>
      <c r="B16769" s="39">
        <f t="shared" si="1"/>
        <v>26</v>
      </c>
      <c r="C16769" s="39" t="str">
        <f>IFERROR(__xludf.DUMMYFUNCTION("IF(ISBETWEEN(B16769,60,69), ""Old"", IF(ISBETWEEN(B16769, 20, 29), ""Young"", ""Other""))"),"Young")</f>
        <v>Young</v>
      </c>
    </row>
    <row r="16770">
      <c r="A16770" s="40">
        <v>35032.0</v>
      </c>
      <c r="B16770" s="39">
        <f t="shared" si="1"/>
        <v>26</v>
      </c>
      <c r="C16770" s="39" t="str">
        <f>IFERROR(__xludf.DUMMYFUNCTION("IF(ISBETWEEN(B16770,60,69), ""Old"", IF(ISBETWEEN(B16770, 20, 29), ""Young"", ""Other""))"),"Young")</f>
        <v>Young</v>
      </c>
    </row>
    <row r="16771">
      <c r="A16771" s="40">
        <v>35033.0</v>
      </c>
      <c r="B16771" s="39">
        <f t="shared" si="1"/>
        <v>26</v>
      </c>
      <c r="C16771" s="39" t="str">
        <f>IFERROR(__xludf.DUMMYFUNCTION("IF(ISBETWEEN(B16771,60,69), ""Old"", IF(ISBETWEEN(B16771, 20, 29), ""Young"", ""Other""))"),"Young")</f>
        <v>Young</v>
      </c>
    </row>
    <row r="16772">
      <c r="A16772" s="40">
        <v>35034.0</v>
      </c>
      <c r="B16772" s="39">
        <f t="shared" si="1"/>
        <v>26</v>
      </c>
      <c r="C16772" s="39" t="str">
        <f>IFERROR(__xludf.DUMMYFUNCTION("IF(ISBETWEEN(B16772,60,69), ""Old"", IF(ISBETWEEN(B16772, 20, 29), ""Young"", ""Other""))"),"Young")</f>
        <v>Young</v>
      </c>
    </row>
    <row r="16773">
      <c r="A16773" s="40">
        <v>35035.0</v>
      </c>
      <c r="B16773" s="39">
        <f t="shared" si="1"/>
        <v>26</v>
      </c>
      <c r="C16773" s="39" t="str">
        <f>IFERROR(__xludf.DUMMYFUNCTION("IF(ISBETWEEN(B16773,60,69), ""Old"", IF(ISBETWEEN(B16773, 20, 29), ""Young"", ""Other""))"),"Young")</f>
        <v>Young</v>
      </c>
    </row>
    <row r="16774">
      <c r="A16774" s="40">
        <v>35036.0</v>
      </c>
      <c r="B16774" s="39">
        <f t="shared" si="1"/>
        <v>26</v>
      </c>
      <c r="C16774" s="39" t="str">
        <f>IFERROR(__xludf.DUMMYFUNCTION("IF(ISBETWEEN(B16774,60,69), ""Old"", IF(ISBETWEEN(B16774, 20, 29), ""Young"", ""Other""))"),"Young")</f>
        <v>Young</v>
      </c>
    </row>
    <row r="16775">
      <c r="A16775" s="40">
        <v>35037.0</v>
      </c>
      <c r="B16775" s="39">
        <f t="shared" si="1"/>
        <v>26</v>
      </c>
      <c r="C16775" s="39" t="str">
        <f>IFERROR(__xludf.DUMMYFUNCTION("IF(ISBETWEEN(B16775,60,69), ""Old"", IF(ISBETWEEN(B16775, 20, 29), ""Young"", ""Other""))"),"Young")</f>
        <v>Young</v>
      </c>
    </row>
    <row r="16776">
      <c r="A16776" s="40">
        <v>35038.0</v>
      </c>
      <c r="B16776" s="39">
        <f t="shared" si="1"/>
        <v>26</v>
      </c>
      <c r="C16776" s="39" t="str">
        <f>IFERROR(__xludf.DUMMYFUNCTION("IF(ISBETWEEN(B16776,60,69), ""Old"", IF(ISBETWEEN(B16776, 20, 29), ""Young"", ""Other""))"),"Young")</f>
        <v>Young</v>
      </c>
    </row>
    <row r="16777">
      <c r="A16777" s="40">
        <v>35039.0</v>
      </c>
      <c r="B16777" s="39">
        <f t="shared" si="1"/>
        <v>26</v>
      </c>
      <c r="C16777" s="39" t="str">
        <f>IFERROR(__xludf.DUMMYFUNCTION("IF(ISBETWEEN(B16777,60,69), ""Old"", IF(ISBETWEEN(B16777, 20, 29), ""Young"", ""Other""))"),"Young")</f>
        <v>Young</v>
      </c>
    </row>
    <row r="16778">
      <c r="A16778" s="40">
        <v>35040.0</v>
      </c>
      <c r="B16778" s="39">
        <f t="shared" si="1"/>
        <v>26</v>
      </c>
      <c r="C16778" s="39" t="str">
        <f>IFERROR(__xludf.DUMMYFUNCTION("IF(ISBETWEEN(B16778,60,69), ""Old"", IF(ISBETWEEN(B16778, 20, 29), ""Young"", ""Other""))"),"Young")</f>
        <v>Young</v>
      </c>
    </row>
    <row r="16779">
      <c r="A16779" s="40">
        <v>35041.0</v>
      </c>
      <c r="B16779" s="39">
        <f t="shared" si="1"/>
        <v>26</v>
      </c>
      <c r="C16779" s="39" t="str">
        <f>IFERROR(__xludf.DUMMYFUNCTION("IF(ISBETWEEN(B16779,60,69), ""Old"", IF(ISBETWEEN(B16779, 20, 29), ""Young"", ""Other""))"),"Young")</f>
        <v>Young</v>
      </c>
    </row>
    <row r="16780">
      <c r="A16780" s="40">
        <v>35042.0</v>
      </c>
      <c r="B16780" s="39">
        <f t="shared" si="1"/>
        <v>26</v>
      </c>
      <c r="C16780" s="39" t="str">
        <f>IFERROR(__xludf.DUMMYFUNCTION("IF(ISBETWEEN(B16780,60,69), ""Old"", IF(ISBETWEEN(B16780, 20, 29), ""Young"", ""Other""))"),"Young")</f>
        <v>Young</v>
      </c>
    </row>
    <row r="16781">
      <c r="A16781" s="40">
        <v>35043.0</v>
      </c>
      <c r="B16781" s="39">
        <f t="shared" si="1"/>
        <v>26</v>
      </c>
      <c r="C16781" s="39" t="str">
        <f>IFERROR(__xludf.DUMMYFUNCTION("IF(ISBETWEEN(B16781,60,69), ""Old"", IF(ISBETWEEN(B16781, 20, 29), ""Young"", ""Other""))"),"Young")</f>
        <v>Young</v>
      </c>
    </row>
    <row r="16782">
      <c r="A16782" s="40">
        <v>35044.0</v>
      </c>
      <c r="B16782" s="39">
        <f t="shared" si="1"/>
        <v>26</v>
      </c>
      <c r="C16782" s="39" t="str">
        <f>IFERROR(__xludf.DUMMYFUNCTION("IF(ISBETWEEN(B16782,60,69), ""Old"", IF(ISBETWEEN(B16782, 20, 29), ""Young"", ""Other""))"),"Young")</f>
        <v>Young</v>
      </c>
    </row>
    <row r="16783">
      <c r="A16783" s="40">
        <v>35045.0</v>
      </c>
      <c r="B16783" s="39">
        <f t="shared" si="1"/>
        <v>26</v>
      </c>
      <c r="C16783" s="39" t="str">
        <f>IFERROR(__xludf.DUMMYFUNCTION("IF(ISBETWEEN(B16783,60,69), ""Old"", IF(ISBETWEEN(B16783, 20, 29), ""Young"", ""Other""))"),"Young")</f>
        <v>Young</v>
      </c>
    </row>
    <row r="16784">
      <c r="A16784" s="40">
        <v>35046.0</v>
      </c>
      <c r="B16784" s="39">
        <f t="shared" si="1"/>
        <v>26</v>
      </c>
      <c r="C16784" s="39" t="str">
        <f>IFERROR(__xludf.DUMMYFUNCTION("IF(ISBETWEEN(B16784,60,69), ""Old"", IF(ISBETWEEN(B16784, 20, 29), ""Young"", ""Other""))"),"Young")</f>
        <v>Young</v>
      </c>
    </row>
    <row r="16785">
      <c r="A16785" s="40">
        <v>35047.0</v>
      </c>
      <c r="B16785" s="39">
        <f t="shared" si="1"/>
        <v>26</v>
      </c>
      <c r="C16785" s="39" t="str">
        <f>IFERROR(__xludf.DUMMYFUNCTION("IF(ISBETWEEN(B16785,60,69), ""Old"", IF(ISBETWEEN(B16785, 20, 29), ""Young"", ""Other""))"),"Young")</f>
        <v>Young</v>
      </c>
    </row>
    <row r="16786">
      <c r="A16786" s="40">
        <v>35048.0</v>
      </c>
      <c r="B16786" s="39">
        <f t="shared" si="1"/>
        <v>26</v>
      </c>
      <c r="C16786" s="39" t="str">
        <f>IFERROR(__xludf.DUMMYFUNCTION("IF(ISBETWEEN(B16786,60,69), ""Old"", IF(ISBETWEEN(B16786, 20, 29), ""Young"", ""Other""))"),"Young")</f>
        <v>Young</v>
      </c>
    </row>
    <row r="16787">
      <c r="A16787" s="40">
        <v>35049.0</v>
      </c>
      <c r="B16787" s="39">
        <f t="shared" si="1"/>
        <v>26</v>
      </c>
      <c r="C16787" s="39" t="str">
        <f>IFERROR(__xludf.DUMMYFUNCTION("IF(ISBETWEEN(B16787,60,69), ""Old"", IF(ISBETWEEN(B16787, 20, 29), ""Young"", ""Other""))"),"Young")</f>
        <v>Young</v>
      </c>
    </row>
    <row r="16788">
      <c r="A16788" s="40">
        <v>35050.0</v>
      </c>
      <c r="B16788" s="39">
        <f t="shared" si="1"/>
        <v>26</v>
      </c>
      <c r="C16788" s="39" t="str">
        <f>IFERROR(__xludf.DUMMYFUNCTION("IF(ISBETWEEN(B16788,60,69), ""Old"", IF(ISBETWEEN(B16788, 20, 29), ""Young"", ""Other""))"),"Young")</f>
        <v>Young</v>
      </c>
    </row>
    <row r="16789">
      <c r="A16789" s="40">
        <v>35051.0</v>
      </c>
      <c r="B16789" s="39">
        <f t="shared" si="1"/>
        <v>26</v>
      </c>
      <c r="C16789" s="39" t="str">
        <f>IFERROR(__xludf.DUMMYFUNCTION("IF(ISBETWEEN(B16789,60,69), ""Old"", IF(ISBETWEEN(B16789, 20, 29), ""Young"", ""Other""))"),"Young")</f>
        <v>Young</v>
      </c>
    </row>
    <row r="16790">
      <c r="A16790" s="40">
        <v>35052.0</v>
      </c>
      <c r="B16790" s="39">
        <f t="shared" si="1"/>
        <v>26</v>
      </c>
      <c r="C16790" s="39" t="str">
        <f>IFERROR(__xludf.DUMMYFUNCTION("IF(ISBETWEEN(B16790,60,69), ""Old"", IF(ISBETWEEN(B16790, 20, 29), ""Young"", ""Other""))"),"Young")</f>
        <v>Young</v>
      </c>
    </row>
    <row r="16791">
      <c r="A16791" s="40">
        <v>35053.0</v>
      </c>
      <c r="B16791" s="39">
        <f t="shared" si="1"/>
        <v>26</v>
      </c>
      <c r="C16791" s="39" t="str">
        <f>IFERROR(__xludf.DUMMYFUNCTION("IF(ISBETWEEN(B16791,60,69), ""Old"", IF(ISBETWEEN(B16791, 20, 29), ""Young"", ""Other""))"),"Young")</f>
        <v>Young</v>
      </c>
    </row>
    <row r="16792">
      <c r="A16792" s="40">
        <v>35054.0</v>
      </c>
      <c r="B16792" s="39">
        <f t="shared" si="1"/>
        <v>26</v>
      </c>
      <c r="C16792" s="39" t="str">
        <f>IFERROR(__xludf.DUMMYFUNCTION("IF(ISBETWEEN(B16792,60,69), ""Old"", IF(ISBETWEEN(B16792, 20, 29), ""Young"", ""Other""))"),"Young")</f>
        <v>Young</v>
      </c>
    </row>
    <row r="16793">
      <c r="A16793" s="40">
        <v>35055.0</v>
      </c>
      <c r="B16793" s="39">
        <f t="shared" si="1"/>
        <v>26</v>
      </c>
      <c r="C16793" s="39" t="str">
        <f>IFERROR(__xludf.DUMMYFUNCTION("IF(ISBETWEEN(B16793,60,69), ""Old"", IF(ISBETWEEN(B16793, 20, 29), ""Young"", ""Other""))"),"Young")</f>
        <v>Young</v>
      </c>
    </row>
    <row r="16794">
      <c r="A16794" s="40">
        <v>35056.0</v>
      </c>
      <c r="B16794" s="39">
        <f t="shared" si="1"/>
        <v>26</v>
      </c>
      <c r="C16794" s="39" t="str">
        <f>IFERROR(__xludf.DUMMYFUNCTION("IF(ISBETWEEN(B16794,60,69), ""Old"", IF(ISBETWEEN(B16794, 20, 29), ""Young"", ""Other""))"),"Young")</f>
        <v>Young</v>
      </c>
    </row>
    <row r="16795">
      <c r="A16795" s="40">
        <v>35057.0</v>
      </c>
      <c r="B16795" s="39">
        <f t="shared" si="1"/>
        <v>26</v>
      </c>
      <c r="C16795" s="39" t="str">
        <f>IFERROR(__xludf.DUMMYFUNCTION("IF(ISBETWEEN(B16795,60,69), ""Old"", IF(ISBETWEEN(B16795, 20, 29), ""Young"", ""Other""))"),"Young")</f>
        <v>Young</v>
      </c>
    </row>
    <row r="16796">
      <c r="A16796" s="40">
        <v>35058.0</v>
      </c>
      <c r="B16796" s="39">
        <f t="shared" si="1"/>
        <v>26</v>
      </c>
      <c r="C16796" s="39" t="str">
        <f>IFERROR(__xludf.DUMMYFUNCTION("IF(ISBETWEEN(B16796,60,69), ""Old"", IF(ISBETWEEN(B16796, 20, 29), ""Young"", ""Other""))"),"Young")</f>
        <v>Young</v>
      </c>
    </row>
    <row r="16797">
      <c r="A16797" s="40">
        <v>35059.0</v>
      </c>
      <c r="B16797" s="39">
        <f t="shared" si="1"/>
        <v>26</v>
      </c>
      <c r="C16797" s="39" t="str">
        <f>IFERROR(__xludf.DUMMYFUNCTION("IF(ISBETWEEN(B16797,60,69), ""Old"", IF(ISBETWEEN(B16797, 20, 29), ""Young"", ""Other""))"),"Young")</f>
        <v>Young</v>
      </c>
    </row>
    <row r="16798">
      <c r="A16798" s="40">
        <v>35060.0</v>
      </c>
      <c r="B16798" s="39">
        <f t="shared" si="1"/>
        <v>26</v>
      </c>
      <c r="C16798" s="39" t="str">
        <f>IFERROR(__xludf.DUMMYFUNCTION("IF(ISBETWEEN(B16798,60,69), ""Old"", IF(ISBETWEEN(B16798, 20, 29), ""Young"", ""Other""))"),"Young")</f>
        <v>Young</v>
      </c>
    </row>
    <row r="16799">
      <c r="A16799" s="40">
        <v>35061.0</v>
      </c>
      <c r="B16799" s="39">
        <f t="shared" si="1"/>
        <v>26</v>
      </c>
      <c r="C16799" s="39" t="str">
        <f>IFERROR(__xludf.DUMMYFUNCTION("IF(ISBETWEEN(B16799,60,69), ""Old"", IF(ISBETWEEN(B16799, 20, 29), ""Young"", ""Other""))"),"Young")</f>
        <v>Young</v>
      </c>
    </row>
    <row r="16800">
      <c r="A16800" s="40">
        <v>35062.0</v>
      </c>
      <c r="B16800" s="39">
        <f t="shared" si="1"/>
        <v>26</v>
      </c>
      <c r="C16800" s="39" t="str">
        <f>IFERROR(__xludf.DUMMYFUNCTION("IF(ISBETWEEN(B16800,60,69), ""Old"", IF(ISBETWEEN(B16800, 20, 29), ""Young"", ""Other""))"),"Young")</f>
        <v>Young</v>
      </c>
    </row>
    <row r="16801">
      <c r="A16801" s="40">
        <v>35063.0</v>
      </c>
      <c r="B16801" s="39">
        <f t="shared" si="1"/>
        <v>26</v>
      </c>
      <c r="C16801" s="39" t="str">
        <f>IFERROR(__xludf.DUMMYFUNCTION("IF(ISBETWEEN(B16801,60,69), ""Old"", IF(ISBETWEEN(B16801, 20, 29), ""Young"", ""Other""))"),"Young")</f>
        <v>Young</v>
      </c>
    </row>
    <row r="16802">
      <c r="A16802" s="40">
        <v>35064.0</v>
      </c>
      <c r="B16802" s="39">
        <f t="shared" si="1"/>
        <v>26</v>
      </c>
      <c r="C16802" s="39" t="str">
        <f>IFERROR(__xludf.DUMMYFUNCTION("IF(ISBETWEEN(B16802,60,69), ""Old"", IF(ISBETWEEN(B16802, 20, 29), ""Young"", ""Other""))"),"Young")</f>
        <v>Young</v>
      </c>
    </row>
    <row r="16803">
      <c r="A16803" s="40">
        <v>35065.0</v>
      </c>
      <c r="B16803" s="39">
        <f t="shared" si="1"/>
        <v>26</v>
      </c>
      <c r="C16803" s="39" t="str">
        <f>IFERROR(__xludf.DUMMYFUNCTION("IF(ISBETWEEN(B16803,60,69), ""Old"", IF(ISBETWEEN(B16803, 20, 29), ""Young"", ""Other""))"),"Young")</f>
        <v>Young</v>
      </c>
    </row>
    <row r="16804">
      <c r="A16804" s="40">
        <v>35066.0</v>
      </c>
      <c r="B16804" s="39">
        <f t="shared" si="1"/>
        <v>25</v>
      </c>
      <c r="C16804" s="39" t="str">
        <f>IFERROR(__xludf.DUMMYFUNCTION("IF(ISBETWEEN(B16804,60,69), ""Old"", IF(ISBETWEEN(B16804, 20, 29), ""Young"", ""Other""))"),"Young")</f>
        <v>Young</v>
      </c>
    </row>
    <row r="16805">
      <c r="A16805" s="40">
        <v>35067.0</v>
      </c>
      <c r="B16805" s="39">
        <f t="shared" si="1"/>
        <v>25</v>
      </c>
      <c r="C16805" s="39" t="str">
        <f>IFERROR(__xludf.DUMMYFUNCTION("IF(ISBETWEEN(B16805,60,69), ""Old"", IF(ISBETWEEN(B16805, 20, 29), ""Young"", ""Other""))"),"Young")</f>
        <v>Young</v>
      </c>
    </row>
    <row r="16806">
      <c r="A16806" s="40">
        <v>35068.0</v>
      </c>
      <c r="B16806" s="39">
        <f t="shared" si="1"/>
        <v>25</v>
      </c>
      <c r="C16806" s="39" t="str">
        <f>IFERROR(__xludf.DUMMYFUNCTION("IF(ISBETWEEN(B16806,60,69), ""Old"", IF(ISBETWEEN(B16806, 20, 29), ""Young"", ""Other""))"),"Young")</f>
        <v>Young</v>
      </c>
    </row>
    <row r="16807">
      <c r="A16807" s="40">
        <v>35069.0</v>
      </c>
      <c r="B16807" s="39">
        <f t="shared" si="1"/>
        <v>25</v>
      </c>
      <c r="C16807" s="39" t="str">
        <f>IFERROR(__xludf.DUMMYFUNCTION("IF(ISBETWEEN(B16807,60,69), ""Old"", IF(ISBETWEEN(B16807, 20, 29), ""Young"", ""Other""))"),"Young")</f>
        <v>Young</v>
      </c>
    </row>
    <row r="16808">
      <c r="A16808" s="40">
        <v>35070.0</v>
      </c>
      <c r="B16808" s="39">
        <f t="shared" si="1"/>
        <v>25</v>
      </c>
      <c r="C16808" s="39" t="str">
        <f>IFERROR(__xludf.DUMMYFUNCTION("IF(ISBETWEEN(B16808,60,69), ""Old"", IF(ISBETWEEN(B16808, 20, 29), ""Young"", ""Other""))"),"Young")</f>
        <v>Young</v>
      </c>
    </row>
    <row r="16809">
      <c r="A16809" s="40">
        <v>35071.0</v>
      </c>
      <c r="B16809" s="39">
        <f t="shared" si="1"/>
        <v>25</v>
      </c>
      <c r="C16809" s="39" t="str">
        <f>IFERROR(__xludf.DUMMYFUNCTION("IF(ISBETWEEN(B16809,60,69), ""Old"", IF(ISBETWEEN(B16809, 20, 29), ""Young"", ""Other""))"),"Young")</f>
        <v>Young</v>
      </c>
    </row>
    <row r="16810">
      <c r="A16810" s="40">
        <v>35072.0</v>
      </c>
      <c r="B16810" s="39">
        <f t="shared" si="1"/>
        <v>25</v>
      </c>
      <c r="C16810" s="39" t="str">
        <f>IFERROR(__xludf.DUMMYFUNCTION("IF(ISBETWEEN(B16810,60,69), ""Old"", IF(ISBETWEEN(B16810, 20, 29), ""Young"", ""Other""))"),"Young")</f>
        <v>Young</v>
      </c>
    </row>
    <row r="16811">
      <c r="A16811" s="40">
        <v>35073.0</v>
      </c>
      <c r="B16811" s="39">
        <f t="shared" si="1"/>
        <v>25</v>
      </c>
      <c r="C16811" s="39" t="str">
        <f>IFERROR(__xludf.DUMMYFUNCTION("IF(ISBETWEEN(B16811,60,69), ""Old"", IF(ISBETWEEN(B16811, 20, 29), ""Young"", ""Other""))"),"Young")</f>
        <v>Young</v>
      </c>
    </row>
    <row r="16812">
      <c r="A16812" s="40">
        <v>35074.0</v>
      </c>
      <c r="B16812" s="39">
        <f t="shared" si="1"/>
        <v>25</v>
      </c>
      <c r="C16812" s="39" t="str">
        <f>IFERROR(__xludf.DUMMYFUNCTION("IF(ISBETWEEN(B16812,60,69), ""Old"", IF(ISBETWEEN(B16812, 20, 29), ""Young"", ""Other""))"),"Young")</f>
        <v>Young</v>
      </c>
    </row>
    <row r="16813">
      <c r="A16813" s="40">
        <v>35075.0</v>
      </c>
      <c r="B16813" s="39">
        <f t="shared" si="1"/>
        <v>25</v>
      </c>
      <c r="C16813" s="39" t="str">
        <f>IFERROR(__xludf.DUMMYFUNCTION("IF(ISBETWEEN(B16813,60,69), ""Old"", IF(ISBETWEEN(B16813, 20, 29), ""Young"", ""Other""))"),"Young")</f>
        <v>Young</v>
      </c>
    </row>
    <row r="16814">
      <c r="A16814" s="40">
        <v>35076.0</v>
      </c>
      <c r="B16814" s="39">
        <f t="shared" si="1"/>
        <v>25</v>
      </c>
      <c r="C16814" s="39" t="str">
        <f>IFERROR(__xludf.DUMMYFUNCTION("IF(ISBETWEEN(B16814,60,69), ""Old"", IF(ISBETWEEN(B16814, 20, 29), ""Young"", ""Other""))"),"Young")</f>
        <v>Young</v>
      </c>
    </row>
    <row r="16815">
      <c r="A16815" s="40">
        <v>35077.0</v>
      </c>
      <c r="B16815" s="39">
        <f t="shared" si="1"/>
        <v>25</v>
      </c>
      <c r="C16815" s="39" t="str">
        <f>IFERROR(__xludf.DUMMYFUNCTION("IF(ISBETWEEN(B16815,60,69), ""Old"", IF(ISBETWEEN(B16815, 20, 29), ""Young"", ""Other""))"),"Young")</f>
        <v>Young</v>
      </c>
    </row>
    <row r="16816">
      <c r="A16816" s="40">
        <v>35078.0</v>
      </c>
      <c r="B16816" s="39">
        <f t="shared" si="1"/>
        <v>25</v>
      </c>
      <c r="C16816" s="39" t="str">
        <f>IFERROR(__xludf.DUMMYFUNCTION("IF(ISBETWEEN(B16816,60,69), ""Old"", IF(ISBETWEEN(B16816, 20, 29), ""Young"", ""Other""))"),"Young")</f>
        <v>Young</v>
      </c>
    </row>
    <row r="16817">
      <c r="A16817" s="40">
        <v>35079.0</v>
      </c>
      <c r="B16817" s="39">
        <f t="shared" si="1"/>
        <v>25</v>
      </c>
      <c r="C16817" s="39" t="str">
        <f>IFERROR(__xludf.DUMMYFUNCTION("IF(ISBETWEEN(B16817,60,69), ""Old"", IF(ISBETWEEN(B16817, 20, 29), ""Young"", ""Other""))"),"Young")</f>
        <v>Young</v>
      </c>
    </row>
    <row r="16818">
      <c r="A16818" s="40">
        <v>35080.0</v>
      </c>
      <c r="B16818" s="39">
        <f t="shared" si="1"/>
        <v>25</v>
      </c>
      <c r="C16818" s="39" t="str">
        <f>IFERROR(__xludf.DUMMYFUNCTION("IF(ISBETWEEN(B16818,60,69), ""Old"", IF(ISBETWEEN(B16818, 20, 29), ""Young"", ""Other""))"),"Young")</f>
        <v>Young</v>
      </c>
    </row>
    <row r="16819">
      <c r="A16819" s="40">
        <v>35081.0</v>
      </c>
      <c r="B16819" s="39">
        <f t="shared" si="1"/>
        <v>25</v>
      </c>
      <c r="C16819" s="39" t="str">
        <f>IFERROR(__xludf.DUMMYFUNCTION("IF(ISBETWEEN(B16819,60,69), ""Old"", IF(ISBETWEEN(B16819, 20, 29), ""Young"", ""Other""))"),"Young")</f>
        <v>Young</v>
      </c>
    </row>
    <row r="16820">
      <c r="A16820" s="40">
        <v>35082.0</v>
      </c>
      <c r="B16820" s="39">
        <f t="shared" si="1"/>
        <v>25</v>
      </c>
      <c r="C16820" s="39" t="str">
        <f>IFERROR(__xludf.DUMMYFUNCTION("IF(ISBETWEEN(B16820,60,69), ""Old"", IF(ISBETWEEN(B16820, 20, 29), ""Young"", ""Other""))"),"Young")</f>
        <v>Young</v>
      </c>
    </row>
    <row r="16821">
      <c r="A16821" s="40">
        <v>35083.0</v>
      </c>
      <c r="B16821" s="39">
        <f t="shared" si="1"/>
        <v>25</v>
      </c>
      <c r="C16821" s="39" t="str">
        <f>IFERROR(__xludf.DUMMYFUNCTION("IF(ISBETWEEN(B16821,60,69), ""Old"", IF(ISBETWEEN(B16821, 20, 29), ""Young"", ""Other""))"),"Young")</f>
        <v>Young</v>
      </c>
    </row>
    <row r="16822">
      <c r="A16822" s="40">
        <v>35084.0</v>
      </c>
      <c r="B16822" s="39">
        <f t="shared" si="1"/>
        <v>25</v>
      </c>
      <c r="C16822" s="39" t="str">
        <f>IFERROR(__xludf.DUMMYFUNCTION("IF(ISBETWEEN(B16822,60,69), ""Old"", IF(ISBETWEEN(B16822, 20, 29), ""Young"", ""Other""))"),"Young")</f>
        <v>Young</v>
      </c>
    </row>
    <row r="16823">
      <c r="A16823" s="40">
        <v>35085.0</v>
      </c>
      <c r="B16823" s="39">
        <f t="shared" si="1"/>
        <v>25</v>
      </c>
      <c r="C16823" s="39" t="str">
        <f>IFERROR(__xludf.DUMMYFUNCTION("IF(ISBETWEEN(B16823,60,69), ""Old"", IF(ISBETWEEN(B16823, 20, 29), ""Young"", ""Other""))"),"Young")</f>
        <v>Young</v>
      </c>
    </row>
    <row r="16824">
      <c r="A16824" s="40">
        <v>35086.0</v>
      </c>
      <c r="B16824" s="39">
        <f t="shared" si="1"/>
        <v>25</v>
      </c>
      <c r="C16824" s="39" t="str">
        <f>IFERROR(__xludf.DUMMYFUNCTION("IF(ISBETWEEN(B16824,60,69), ""Old"", IF(ISBETWEEN(B16824, 20, 29), ""Young"", ""Other""))"),"Young")</f>
        <v>Young</v>
      </c>
    </row>
    <row r="16825">
      <c r="A16825" s="40">
        <v>35087.0</v>
      </c>
      <c r="B16825" s="39">
        <f t="shared" si="1"/>
        <v>25</v>
      </c>
      <c r="C16825" s="39" t="str">
        <f>IFERROR(__xludf.DUMMYFUNCTION("IF(ISBETWEEN(B16825,60,69), ""Old"", IF(ISBETWEEN(B16825, 20, 29), ""Young"", ""Other""))"),"Young")</f>
        <v>Young</v>
      </c>
    </row>
    <row r="16826">
      <c r="A16826" s="40">
        <v>35088.0</v>
      </c>
      <c r="B16826" s="39">
        <f t="shared" si="1"/>
        <v>25</v>
      </c>
      <c r="C16826" s="39" t="str">
        <f>IFERROR(__xludf.DUMMYFUNCTION("IF(ISBETWEEN(B16826,60,69), ""Old"", IF(ISBETWEEN(B16826, 20, 29), ""Young"", ""Other""))"),"Young")</f>
        <v>Young</v>
      </c>
    </row>
    <row r="16827">
      <c r="A16827" s="40">
        <v>35089.0</v>
      </c>
      <c r="B16827" s="39">
        <f t="shared" si="1"/>
        <v>25</v>
      </c>
      <c r="C16827" s="39" t="str">
        <f>IFERROR(__xludf.DUMMYFUNCTION("IF(ISBETWEEN(B16827,60,69), ""Old"", IF(ISBETWEEN(B16827, 20, 29), ""Young"", ""Other""))"),"Young")</f>
        <v>Young</v>
      </c>
    </row>
    <row r="16828">
      <c r="A16828" s="40">
        <v>35090.0</v>
      </c>
      <c r="B16828" s="39">
        <f t="shared" si="1"/>
        <v>25</v>
      </c>
      <c r="C16828" s="39" t="str">
        <f>IFERROR(__xludf.DUMMYFUNCTION("IF(ISBETWEEN(B16828,60,69), ""Old"", IF(ISBETWEEN(B16828, 20, 29), ""Young"", ""Other""))"),"Young")</f>
        <v>Young</v>
      </c>
    </row>
    <row r="16829">
      <c r="A16829" s="40">
        <v>35091.0</v>
      </c>
      <c r="B16829" s="39">
        <f t="shared" si="1"/>
        <v>25</v>
      </c>
      <c r="C16829" s="39" t="str">
        <f>IFERROR(__xludf.DUMMYFUNCTION("IF(ISBETWEEN(B16829,60,69), ""Old"", IF(ISBETWEEN(B16829, 20, 29), ""Young"", ""Other""))"),"Young")</f>
        <v>Young</v>
      </c>
    </row>
    <row r="16830">
      <c r="A16830" s="40">
        <v>35092.0</v>
      </c>
      <c r="B16830" s="39">
        <f t="shared" si="1"/>
        <v>25</v>
      </c>
      <c r="C16830" s="39" t="str">
        <f>IFERROR(__xludf.DUMMYFUNCTION("IF(ISBETWEEN(B16830,60,69), ""Old"", IF(ISBETWEEN(B16830, 20, 29), ""Young"", ""Other""))"),"Young")</f>
        <v>Young</v>
      </c>
    </row>
    <row r="16831">
      <c r="A16831" s="40">
        <v>35093.0</v>
      </c>
      <c r="B16831" s="39">
        <f t="shared" si="1"/>
        <v>25</v>
      </c>
      <c r="C16831" s="39" t="str">
        <f>IFERROR(__xludf.DUMMYFUNCTION("IF(ISBETWEEN(B16831,60,69), ""Old"", IF(ISBETWEEN(B16831, 20, 29), ""Young"", ""Other""))"),"Young")</f>
        <v>Young</v>
      </c>
    </row>
    <row r="16832">
      <c r="A16832" s="40">
        <v>35094.0</v>
      </c>
      <c r="B16832" s="39">
        <f t="shared" si="1"/>
        <v>25</v>
      </c>
      <c r="C16832" s="39" t="str">
        <f>IFERROR(__xludf.DUMMYFUNCTION("IF(ISBETWEEN(B16832,60,69), ""Old"", IF(ISBETWEEN(B16832, 20, 29), ""Young"", ""Other""))"),"Young")</f>
        <v>Young</v>
      </c>
    </row>
    <row r="16833">
      <c r="A16833" s="40">
        <v>35095.0</v>
      </c>
      <c r="B16833" s="39">
        <f t="shared" si="1"/>
        <v>25</v>
      </c>
      <c r="C16833" s="39" t="str">
        <f>IFERROR(__xludf.DUMMYFUNCTION("IF(ISBETWEEN(B16833,60,69), ""Old"", IF(ISBETWEEN(B16833, 20, 29), ""Young"", ""Other""))"),"Young")</f>
        <v>Young</v>
      </c>
    </row>
    <row r="16834">
      <c r="A16834" s="40">
        <v>35096.0</v>
      </c>
      <c r="B16834" s="39">
        <f t="shared" si="1"/>
        <v>25</v>
      </c>
      <c r="C16834" s="39" t="str">
        <f>IFERROR(__xludf.DUMMYFUNCTION("IF(ISBETWEEN(B16834,60,69), ""Old"", IF(ISBETWEEN(B16834, 20, 29), ""Young"", ""Other""))"),"Young")</f>
        <v>Young</v>
      </c>
    </row>
    <row r="16835">
      <c r="A16835" s="40">
        <v>35097.0</v>
      </c>
      <c r="B16835" s="39">
        <f t="shared" si="1"/>
        <v>25</v>
      </c>
      <c r="C16835" s="39" t="str">
        <f>IFERROR(__xludf.DUMMYFUNCTION("IF(ISBETWEEN(B16835,60,69), ""Old"", IF(ISBETWEEN(B16835, 20, 29), ""Young"", ""Other""))"),"Young")</f>
        <v>Young</v>
      </c>
    </row>
    <row r="16836">
      <c r="A16836" s="40">
        <v>35098.0</v>
      </c>
      <c r="B16836" s="39">
        <f t="shared" si="1"/>
        <v>25</v>
      </c>
      <c r="C16836" s="39" t="str">
        <f>IFERROR(__xludf.DUMMYFUNCTION("IF(ISBETWEEN(B16836,60,69), ""Old"", IF(ISBETWEEN(B16836, 20, 29), ""Young"", ""Other""))"),"Young")</f>
        <v>Young</v>
      </c>
    </row>
    <row r="16837">
      <c r="A16837" s="40">
        <v>35099.0</v>
      </c>
      <c r="B16837" s="39">
        <f t="shared" si="1"/>
        <v>25</v>
      </c>
      <c r="C16837" s="39" t="str">
        <f>IFERROR(__xludf.DUMMYFUNCTION("IF(ISBETWEEN(B16837,60,69), ""Old"", IF(ISBETWEEN(B16837, 20, 29), ""Young"", ""Other""))"),"Young")</f>
        <v>Young</v>
      </c>
    </row>
    <row r="16838">
      <c r="A16838" s="40">
        <v>35100.0</v>
      </c>
      <c r="B16838" s="39">
        <f t="shared" si="1"/>
        <v>25</v>
      </c>
      <c r="C16838" s="39" t="str">
        <f>IFERROR(__xludf.DUMMYFUNCTION("IF(ISBETWEEN(B16838,60,69), ""Old"", IF(ISBETWEEN(B16838, 20, 29), ""Young"", ""Other""))"),"Young")</f>
        <v>Young</v>
      </c>
    </row>
    <row r="16839">
      <c r="A16839" s="40">
        <v>35101.0</v>
      </c>
      <c r="B16839" s="39">
        <f t="shared" si="1"/>
        <v>25</v>
      </c>
      <c r="C16839" s="39" t="str">
        <f>IFERROR(__xludf.DUMMYFUNCTION("IF(ISBETWEEN(B16839,60,69), ""Old"", IF(ISBETWEEN(B16839, 20, 29), ""Young"", ""Other""))"),"Young")</f>
        <v>Young</v>
      </c>
    </row>
    <row r="16840">
      <c r="A16840" s="40">
        <v>35102.0</v>
      </c>
      <c r="B16840" s="39">
        <f t="shared" si="1"/>
        <v>25</v>
      </c>
      <c r="C16840" s="39" t="str">
        <f>IFERROR(__xludf.DUMMYFUNCTION("IF(ISBETWEEN(B16840,60,69), ""Old"", IF(ISBETWEEN(B16840, 20, 29), ""Young"", ""Other""))"),"Young")</f>
        <v>Young</v>
      </c>
    </row>
    <row r="16841">
      <c r="A16841" s="40">
        <v>35103.0</v>
      </c>
      <c r="B16841" s="39">
        <f t="shared" si="1"/>
        <v>25</v>
      </c>
      <c r="C16841" s="39" t="str">
        <f>IFERROR(__xludf.DUMMYFUNCTION("IF(ISBETWEEN(B16841,60,69), ""Old"", IF(ISBETWEEN(B16841, 20, 29), ""Young"", ""Other""))"),"Young")</f>
        <v>Young</v>
      </c>
    </row>
    <row r="16842">
      <c r="A16842" s="40">
        <v>35104.0</v>
      </c>
      <c r="B16842" s="39">
        <f t="shared" si="1"/>
        <v>25</v>
      </c>
      <c r="C16842" s="39" t="str">
        <f>IFERROR(__xludf.DUMMYFUNCTION("IF(ISBETWEEN(B16842,60,69), ""Old"", IF(ISBETWEEN(B16842, 20, 29), ""Young"", ""Other""))"),"Young")</f>
        <v>Young</v>
      </c>
    </row>
    <row r="16843">
      <c r="A16843" s="40">
        <v>35105.0</v>
      </c>
      <c r="B16843" s="39">
        <f t="shared" si="1"/>
        <v>25</v>
      </c>
      <c r="C16843" s="39" t="str">
        <f>IFERROR(__xludf.DUMMYFUNCTION("IF(ISBETWEEN(B16843,60,69), ""Old"", IF(ISBETWEEN(B16843, 20, 29), ""Young"", ""Other""))"),"Young")</f>
        <v>Young</v>
      </c>
    </row>
    <row r="16844">
      <c r="A16844" s="40">
        <v>35106.0</v>
      </c>
      <c r="B16844" s="39">
        <f t="shared" si="1"/>
        <v>25</v>
      </c>
      <c r="C16844" s="39" t="str">
        <f>IFERROR(__xludf.DUMMYFUNCTION("IF(ISBETWEEN(B16844,60,69), ""Old"", IF(ISBETWEEN(B16844, 20, 29), ""Young"", ""Other""))"),"Young")</f>
        <v>Young</v>
      </c>
    </row>
    <row r="16845">
      <c r="A16845" s="40">
        <v>35107.0</v>
      </c>
      <c r="B16845" s="39">
        <f t="shared" si="1"/>
        <v>25</v>
      </c>
      <c r="C16845" s="39" t="str">
        <f>IFERROR(__xludf.DUMMYFUNCTION("IF(ISBETWEEN(B16845,60,69), ""Old"", IF(ISBETWEEN(B16845, 20, 29), ""Young"", ""Other""))"),"Young")</f>
        <v>Young</v>
      </c>
    </row>
    <row r="16846">
      <c r="A16846" s="40">
        <v>35108.0</v>
      </c>
      <c r="B16846" s="39">
        <f t="shared" si="1"/>
        <v>25</v>
      </c>
      <c r="C16846" s="39" t="str">
        <f>IFERROR(__xludf.DUMMYFUNCTION("IF(ISBETWEEN(B16846,60,69), ""Old"", IF(ISBETWEEN(B16846, 20, 29), ""Young"", ""Other""))"),"Young")</f>
        <v>Young</v>
      </c>
    </row>
    <row r="16847">
      <c r="A16847" s="40">
        <v>35109.0</v>
      </c>
      <c r="B16847" s="39">
        <f t="shared" si="1"/>
        <v>25</v>
      </c>
      <c r="C16847" s="39" t="str">
        <f>IFERROR(__xludf.DUMMYFUNCTION("IF(ISBETWEEN(B16847,60,69), ""Old"", IF(ISBETWEEN(B16847, 20, 29), ""Young"", ""Other""))"),"Young")</f>
        <v>Young</v>
      </c>
    </row>
    <row r="16848">
      <c r="A16848" s="40">
        <v>35110.0</v>
      </c>
      <c r="B16848" s="39">
        <f t="shared" si="1"/>
        <v>25</v>
      </c>
      <c r="C16848" s="39" t="str">
        <f>IFERROR(__xludf.DUMMYFUNCTION("IF(ISBETWEEN(B16848,60,69), ""Old"", IF(ISBETWEEN(B16848, 20, 29), ""Young"", ""Other""))"),"Young")</f>
        <v>Young</v>
      </c>
    </row>
    <row r="16849">
      <c r="A16849" s="40">
        <v>35111.0</v>
      </c>
      <c r="B16849" s="39">
        <f t="shared" si="1"/>
        <v>25</v>
      </c>
      <c r="C16849" s="39" t="str">
        <f>IFERROR(__xludf.DUMMYFUNCTION("IF(ISBETWEEN(B16849,60,69), ""Old"", IF(ISBETWEEN(B16849, 20, 29), ""Young"", ""Other""))"),"Young")</f>
        <v>Young</v>
      </c>
    </row>
    <row r="16850">
      <c r="A16850" s="40">
        <v>35112.0</v>
      </c>
      <c r="B16850" s="39">
        <f t="shared" si="1"/>
        <v>25</v>
      </c>
      <c r="C16850" s="39" t="str">
        <f>IFERROR(__xludf.DUMMYFUNCTION("IF(ISBETWEEN(B16850,60,69), ""Old"", IF(ISBETWEEN(B16850, 20, 29), ""Young"", ""Other""))"),"Young")</f>
        <v>Young</v>
      </c>
    </row>
    <row r="16851">
      <c r="A16851" s="40">
        <v>35113.0</v>
      </c>
      <c r="B16851" s="39">
        <f t="shared" si="1"/>
        <v>25</v>
      </c>
      <c r="C16851" s="39" t="str">
        <f>IFERROR(__xludf.DUMMYFUNCTION("IF(ISBETWEEN(B16851,60,69), ""Old"", IF(ISBETWEEN(B16851, 20, 29), ""Young"", ""Other""))"),"Young")</f>
        <v>Young</v>
      </c>
    </row>
    <row r="16852">
      <c r="A16852" s="40">
        <v>35114.0</v>
      </c>
      <c r="B16852" s="39">
        <f t="shared" si="1"/>
        <v>25</v>
      </c>
      <c r="C16852" s="39" t="str">
        <f>IFERROR(__xludf.DUMMYFUNCTION("IF(ISBETWEEN(B16852,60,69), ""Old"", IF(ISBETWEEN(B16852, 20, 29), ""Young"", ""Other""))"),"Young")</f>
        <v>Young</v>
      </c>
    </row>
    <row r="16853">
      <c r="A16853" s="40">
        <v>35115.0</v>
      </c>
      <c r="B16853" s="39">
        <f t="shared" si="1"/>
        <v>25</v>
      </c>
      <c r="C16853" s="39" t="str">
        <f>IFERROR(__xludf.DUMMYFUNCTION("IF(ISBETWEEN(B16853,60,69), ""Old"", IF(ISBETWEEN(B16853, 20, 29), ""Young"", ""Other""))"),"Young")</f>
        <v>Young</v>
      </c>
    </row>
    <row r="16854">
      <c r="A16854" s="40">
        <v>35116.0</v>
      </c>
      <c r="B16854" s="39">
        <f t="shared" si="1"/>
        <v>25</v>
      </c>
      <c r="C16854" s="39" t="str">
        <f>IFERROR(__xludf.DUMMYFUNCTION("IF(ISBETWEEN(B16854,60,69), ""Old"", IF(ISBETWEEN(B16854, 20, 29), ""Young"", ""Other""))"),"Young")</f>
        <v>Young</v>
      </c>
    </row>
    <row r="16855">
      <c r="A16855" s="40">
        <v>35117.0</v>
      </c>
      <c r="B16855" s="39">
        <f t="shared" si="1"/>
        <v>25</v>
      </c>
      <c r="C16855" s="39" t="str">
        <f>IFERROR(__xludf.DUMMYFUNCTION("IF(ISBETWEEN(B16855,60,69), ""Old"", IF(ISBETWEEN(B16855, 20, 29), ""Young"", ""Other""))"),"Young")</f>
        <v>Young</v>
      </c>
    </row>
    <row r="16856">
      <c r="A16856" s="40">
        <v>35118.0</v>
      </c>
      <c r="B16856" s="39">
        <f t="shared" si="1"/>
        <v>25</v>
      </c>
      <c r="C16856" s="39" t="str">
        <f>IFERROR(__xludf.DUMMYFUNCTION("IF(ISBETWEEN(B16856,60,69), ""Old"", IF(ISBETWEEN(B16856, 20, 29), ""Young"", ""Other""))"),"Young")</f>
        <v>Young</v>
      </c>
    </row>
    <row r="16857">
      <c r="A16857" s="40">
        <v>35119.0</v>
      </c>
      <c r="B16857" s="39">
        <f t="shared" si="1"/>
        <v>25</v>
      </c>
      <c r="C16857" s="39" t="str">
        <f>IFERROR(__xludf.DUMMYFUNCTION("IF(ISBETWEEN(B16857,60,69), ""Old"", IF(ISBETWEEN(B16857, 20, 29), ""Young"", ""Other""))"),"Young")</f>
        <v>Young</v>
      </c>
    </row>
    <row r="16858">
      <c r="A16858" s="40">
        <v>35120.0</v>
      </c>
      <c r="B16858" s="39">
        <f t="shared" si="1"/>
        <v>25</v>
      </c>
      <c r="C16858" s="39" t="str">
        <f>IFERROR(__xludf.DUMMYFUNCTION("IF(ISBETWEEN(B16858,60,69), ""Old"", IF(ISBETWEEN(B16858, 20, 29), ""Young"", ""Other""))"),"Young")</f>
        <v>Young</v>
      </c>
    </row>
    <row r="16859">
      <c r="A16859" s="40">
        <v>35121.0</v>
      </c>
      <c r="B16859" s="39">
        <f t="shared" si="1"/>
        <v>25</v>
      </c>
      <c r="C16859" s="39" t="str">
        <f>IFERROR(__xludf.DUMMYFUNCTION("IF(ISBETWEEN(B16859,60,69), ""Old"", IF(ISBETWEEN(B16859, 20, 29), ""Young"", ""Other""))"),"Young")</f>
        <v>Young</v>
      </c>
    </row>
    <row r="16860">
      <c r="A16860" s="40">
        <v>35122.0</v>
      </c>
      <c r="B16860" s="39">
        <f t="shared" si="1"/>
        <v>25</v>
      </c>
      <c r="C16860" s="39" t="str">
        <f>IFERROR(__xludf.DUMMYFUNCTION("IF(ISBETWEEN(B16860,60,69), ""Old"", IF(ISBETWEEN(B16860, 20, 29), ""Young"", ""Other""))"),"Young")</f>
        <v>Young</v>
      </c>
    </row>
    <row r="16861">
      <c r="A16861" s="40">
        <v>35123.0</v>
      </c>
      <c r="B16861" s="39">
        <f t="shared" si="1"/>
        <v>25</v>
      </c>
      <c r="C16861" s="39" t="str">
        <f>IFERROR(__xludf.DUMMYFUNCTION("IF(ISBETWEEN(B16861,60,69), ""Old"", IF(ISBETWEEN(B16861, 20, 29), ""Young"", ""Other""))"),"Young")</f>
        <v>Young</v>
      </c>
    </row>
    <row r="16862">
      <c r="A16862" s="40">
        <v>35124.0</v>
      </c>
      <c r="B16862" s="39">
        <f t="shared" si="1"/>
        <v>25</v>
      </c>
      <c r="C16862" s="39" t="str">
        <f>IFERROR(__xludf.DUMMYFUNCTION("IF(ISBETWEEN(B16862,60,69), ""Old"", IF(ISBETWEEN(B16862, 20, 29), ""Young"", ""Other""))"),"Young")</f>
        <v>Young</v>
      </c>
    </row>
    <row r="16863">
      <c r="A16863" s="40">
        <v>35125.0</v>
      </c>
      <c r="B16863" s="39">
        <f t="shared" si="1"/>
        <v>25</v>
      </c>
      <c r="C16863" s="39" t="str">
        <f>IFERROR(__xludf.DUMMYFUNCTION("IF(ISBETWEEN(B16863,60,69), ""Old"", IF(ISBETWEEN(B16863, 20, 29), ""Young"", ""Other""))"),"Young")</f>
        <v>Young</v>
      </c>
    </row>
    <row r="16864">
      <c r="A16864" s="40">
        <v>35126.0</v>
      </c>
      <c r="B16864" s="39">
        <f t="shared" si="1"/>
        <v>25</v>
      </c>
      <c r="C16864" s="39" t="str">
        <f>IFERROR(__xludf.DUMMYFUNCTION("IF(ISBETWEEN(B16864,60,69), ""Old"", IF(ISBETWEEN(B16864, 20, 29), ""Young"", ""Other""))"),"Young")</f>
        <v>Young</v>
      </c>
    </row>
    <row r="16865">
      <c r="A16865" s="40">
        <v>35127.0</v>
      </c>
      <c r="B16865" s="39">
        <f t="shared" si="1"/>
        <v>25</v>
      </c>
      <c r="C16865" s="39" t="str">
        <f>IFERROR(__xludf.DUMMYFUNCTION("IF(ISBETWEEN(B16865,60,69), ""Old"", IF(ISBETWEEN(B16865, 20, 29), ""Young"", ""Other""))"),"Young")</f>
        <v>Young</v>
      </c>
    </row>
    <row r="16866">
      <c r="A16866" s="40">
        <v>35128.0</v>
      </c>
      <c r="B16866" s="39">
        <f t="shared" si="1"/>
        <v>25</v>
      </c>
      <c r="C16866" s="39" t="str">
        <f>IFERROR(__xludf.DUMMYFUNCTION("IF(ISBETWEEN(B16866,60,69), ""Old"", IF(ISBETWEEN(B16866, 20, 29), ""Young"", ""Other""))"),"Young")</f>
        <v>Young</v>
      </c>
    </row>
    <row r="16867">
      <c r="A16867" s="40">
        <v>35129.0</v>
      </c>
      <c r="B16867" s="39">
        <f t="shared" si="1"/>
        <v>25</v>
      </c>
      <c r="C16867" s="39" t="str">
        <f>IFERROR(__xludf.DUMMYFUNCTION("IF(ISBETWEEN(B16867,60,69), ""Old"", IF(ISBETWEEN(B16867, 20, 29), ""Young"", ""Other""))"),"Young")</f>
        <v>Young</v>
      </c>
    </row>
    <row r="16868">
      <c r="A16868" s="40">
        <v>35130.0</v>
      </c>
      <c r="B16868" s="39">
        <f t="shared" si="1"/>
        <v>25</v>
      </c>
      <c r="C16868" s="39" t="str">
        <f>IFERROR(__xludf.DUMMYFUNCTION("IF(ISBETWEEN(B16868,60,69), ""Old"", IF(ISBETWEEN(B16868, 20, 29), ""Young"", ""Other""))"),"Young")</f>
        <v>Young</v>
      </c>
    </row>
    <row r="16869">
      <c r="A16869" s="40">
        <v>35131.0</v>
      </c>
      <c r="B16869" s="39">
        <f t="shared" si="1"/>
        <v>25</v>
      </c>
      <c r="C16869" s="39" t="str">
        <f>IFERROR(__xludf.DUMMYFUNCTION("IF(ISBETWEEN(B16869,60,69), ""Old"", IF(ISBETWEEN(B16869, 20, 29), ""Young"", ""Other""))"),"Young")</f>
        <v>Young</v>
      </c>
    </row>
    <row r="16870">
      <c r="A16870" s="40">
        <v>35132.0</v>
      </c>
      <c r="B16870" s="39">
        <f t="shared" si="1"/>
        <v>25</v>
      </c>
      <c r="C16870" s="39" t="str">
        <f>IFERROR(__xludf.DUMMYFUNCTION("IF(ISBETWEEN(B16870,60,69), ""Old"", IF(ISBETWEEN(B16870, 20, 29), ""Young"", ""Other""))"),"Young")</f>
        <v>Young</v>
      </c>
    </row>
    <row r="16871">
      <c r="A16871" s="40">
        <v>35133.0</v>
      </c>
      <c r="B16871" s="39">
        <f t="shared" si="1"/>
        <v>25</v>
      </c>
      <c r="C16871" s="39" t="str">
        <f>IFERROR(__xludf.DUMMYFUNCTION("IF(ISBETWEEN(B16871,60,69), ""Old"", IF(ISBETWEEN(B16871, 20, 29), ""Young"", ""Other""))"),"Young")</f>
        <v>Young</v>
      </c>
    </row>
    <row r="16872">
      <c r="A16872" s="40">
        <v>35134.0</v>
      </c>
      <c r="B16872" s="39">
        <f t="shared" si="1"/>
        <v>25</v>
      </c>
      <c r="C16872" s="39" t="str">
        <f>IFERROR(__xludf.DUMMYFUNCTION("IF(ISBETWEEN(B16872,60,69), ""Old"", IF(ISBETWEEN(B16872, 20, 29), ""Young"", ""Other""))"),"Young")</f>
        <v>Young</v>
      </c>
    </row>
    <row r="16873">
      <c r="A16873" s="40">
        <v>35135.0</v>
      </c>
      <c r="B16873" s="39">
        <f t="shared" si="1"/>
        <v>25</v>
      </c>
      <c r="C16873" s="39" t="str">
        <f>IFERROR(__xludf.DUMMYFUNCTION("IF(ISBETWEEN(B16873,60,69), ""Old"", IF(ISBETWEEN(B16873, 20, 29), ""Young"", ""Other""))"),"Young")</f>
        <v>Young</v>
      </c>
    </row>
    <row r="16874">
      <c r="A16874" s="40">
        <v>35136.0</v>
      </c>
      <c r="B16874" s="39">
        <f t="shared" si="1"/>
        <v>25</v>
      </c>
      <c r="C16874" s="39" t="str">
        <f>IFERROR(__xludf.DUMMYFUNCTION("IF(ISBETWEEN(B16874,60,69), ""Old"", IF(ISBETWEEN(B16874, 20, 29), ""Young"", ""Other""))"),"Young")</f>
        <v>Young</v>
      </c>
    </row>
    <row r="16875">
      <c r="A16875" s="40">
        <v>35137.0</v>
      </c>
      <c r="B16875" s="39">
        <f t="shared" si="1"/>
        <v>25</v>
      </c>
      <c r="C16875" s="39" t="str">
        <f>IFERROR(__xludf.DUMMYFUNCTION("IF(ISBETWEEN(B16875,60,69), ""Old"", IF(ISBETWEEN(B16875, 20, 29), ""Young"", ""Other""))"),"Young")</f>
        <v>Young</v>
      </c>
    </row>
    <row r="16876">
      <c r="A16876" s="40">
        <v>35138.0</v>
      </c>
      <c r="B16876" s="39">
        <f t="shared" si="1"/>
        <v>25</v>
      </c>
      <c r="C16876" s="39" t="str">
        <f>IFERROR(__xludf.DUMMYFUNCTION("IF(ISBETWEEN(B16876,60,69), ""Old"", IF(ISBETWEEN(B16876, 20, 29), ""Young"", ""Other""))"),"Young")</f>
        <v>Young</v>
      </c>
    </row>
    <row r="16877">
      <c r="A16877" s="40">
        <v>35139.0</v>
      </c>
      <c r="B16877" s="39">
        <f t="shared" si="1"/>
        <v>25</v>
      </c>
      <c r="C16877" s="39" t="str">
        <f>IFERROR(__xludf.DUMMYFUNCTION("IF(ISBETWEEN(B16877,60,69), ""Old"", IF(ISBETWEEN(B16877, 20, 29), ""Young"", ""Other""))"),"Young")</f>
        <v>Young</v>
      </c>
    </row>
    <row r="16878">
      <c r="A16878" s="40">
        <v>35140.0</v>
      </c>
      <c r="B16878" s="39">
        <f t="shared" si="1"/>
        <v>25</v>
      </c>
      <c r="C16878" s="39" t="str">
        <f>IFERROR(__xludf.DUMMYFUNCTION("IF(ISBETWEEN(B16878,60,69), ""Old"", IF(ISBETWEEN(B16878, 20, 29), ""Young"", ""Other""))"),"Young")</f>
        <v>Young</v>
      </c>
    </row>
    <row r="16879">
      <c r="A16879" s="40">
        <v>35141.0</v>
      </c>
      <c r="B16879" s="39">
        <f t="shared" si="1"/>
        <v>25</v>
      </c>
      <c r="C16879" s="39" t="str">
        <f>IFERROR(__xludf.DUMMYFUNCTION("IF(ISBETWEEN(B16879,60,69), ""Old"", IF(ISBETWEEN(B16879, 20, 29), ""Young"", ""Other""))"),"Young")</f>
        <v>Young</v>
      </c>
    </row>
    <row r="16880">
      <c r="A16880" s="40">
        <v>35142.0</v>
      </c>
      <c r="B16880" s="39">
        <f t="shared" si="1"/>
        <v>25</v>
      </c>
      <c r="C16880" s="39" t="str">
        <f>IFERROR(__xludf.DUMMYFUNCTION("IF(ISBETWEEN(B16880,60,69), ""Old"", IF(ISBETWEEN(B16880, 20, 29), ""Young"", ""Other""))"),"Young")</f>
        <v>Young</v>
      </c>
    </row>
    <row r="16881">
      <c r="A16881" s="40">
        <v>35143.0</v>
      </c>
      <c r="B16881" s="39">
        <f t="shared" si="1"/>
        <v>25</v>
      </c>
      <c r="C16881" s="39" t="str">
        <f>IFERROR(__xludf.DUMMYFUNCTION("IF(ISBETWEEN(B16881,60,69), ""Old"", IF(ISBETWEEN(B16881, 20, 29), ""Young"", ""Other""))"),"Young")</f>
        <v>Young</v>
      </c>
    </row>
    <row r="16882">
      <c r="A16882" s="40">
        <v>35144.0</v>
      </c>
      <c r="B16882" s="39">
        <f t="shared" si="1"/>
        <v>25</v>
      </c>
      <c r="C16882" s="39" t="str">
        <f>IFERROR(__xludf.DUMMYFUNCTION("IF(ISBETWEEN(B16882,60,69), ""Old"", IF(ISBETWEEN(B16882, 20, 29), ""Young"", ""Other""))"),"Young")</f>
        <v>Young</v>
      </c>
    </row>
    <row r="16883">
      <c r="A16883" s="40">
        <v>35145.0</v>
      </c>
      <c r="B16883" s="39">
        <f t="shared" si="1"/>
        <v>25</v>
      </c>
      <c r="C16883" s="39" t="str">
        <f>IFERROR(__xludf.DUMMYFUNCTION("IF(ISBETWEEN(B16883,60,69), ""Old"", IF(ISBETWEEN(B16883, 20, 29), ""Young"", ""Other""))"),"Young")</f>
        <v>Young</v>
      </c>
    </row>
    <row r="16884">
      <c r="A16884" s="40">
        <v>35146.0</v>
      </c>
      <c r="B16884" s="39">
        <f t="shared" si="1"/>
        <v>25</v>
      </c>
      <c r="C16884" s="39" t="str">
        <f>IFERROR(__xludf.DUMMYFUNCTION("IF(ISBETWEEN(B16884,60,69), ""Old"", IF(ISBETWEEN(B16884, 20, 29), ""Young"", ""Other""))"),"Young")</f>
        <v>Young</v>
      </c>
    </row>
    <row r="16885">
      <c r="A16885" s="40">
        <v>35147.0</v>
      </c>
      <c r="B16885" s="39">
        <f t="shared" si="1"/>
        <v>25</v>
      </c>
      <c r="C16885" s="39" t="str">
        <f>IFERROR(__xludf.DUMMYFUNCTION("IF(ISBETWEEN(B16885,60,69), ""Old"", IF(ISBETWEEN(B16885, 20, 29), ""Young"", ""Other""))"),"Young")</f>
        <v>Young</v>
      </c>
    </row>
    <row r="16886">
      <c r="A16886" s="40">
        <v>35148.0</v>
      </c>
      <c r="B16886" s="39">
        <f t="shared" si="1"/>
        <v>25</v>
      </c>
      <c r="C16886" s="39" t="str">
        <f>IFERROR(__xludf.DUMMYFUNCTION("IF(ISBETWEEN(B16886,60,69), ""Old"", IF(ISBETWEEN(B16886, 20, 29), ""Young"", ""Other""))"),"Young")</f>
        <v>Young</v>
      </c>
    </row>
    <row r="16887">
      <c r="A16887" s="40">
        <v>35149.0</v>
      </c>
      <c r="B16887" s="39">
        <f t="shared" si="1"/>
        <v>25</v>
      </c>
      <c r="C16887" s="39" t="str">
        <f>IFERROR(__xludf.DUMMYFUNCTION("IF(ISBETWEEN(B16887,60,69), ""Old"", IF(ISBETWEEN(B16887, 20, 29), ""Young"", ""Other""))"),"Young")</f>
        <v>Young</v>
      </c>
    </row>
    <row r="16888">
      <c r="A16888" s="40">
        <v>35150.0</v>
      </c>
      <c r="B16888" s="39">
        <f t="shared" si="1"/>
        <v>25</v>
      </c>
      <c r="C16888" s="39" t="str">
        <f>IFERROR(__xludf.DUMMYFUNCTION("IF(ISBETWEEN(B16888,60,69), ""Old"", IF(ISBETWEEN(B16888, 20, 29), ""Young"", ""Other""))"),"Young")</f>
        <v>Young</v>
      </c>
    </row>
    <row r="16889">
      <c r="A16889" s="40">
        <v>35151.0</v>
      </c>
      <c r="B16889" s="39">
        <f t="shared" si="1"/>
        <v>25</v>
      </c>
      <c r="C16889" s="39" t="str">
        <f>IFERROR(__xludf.DUMMYFUNCTION("IF(ISBETWEEN(B16889,60,69), ""Old"", IF(ISBETWEEN(B16889, 20, 29), ""Young"", ""Other""))"),"Young")</f>
        <v>Young</v>
      </c>
    </row>
    <row r="16890">
      <c r="A16890" s="40">
        <v>35152.0</v>
      </c>
      <c r="B16890" s="39">
        <f t="shared" si="1"/>
        <v>25</v>
      </c>
      <c r="C16890" s="39" t="str">
        <f>IFERROR(__xludf.DUMMYFUNCTION("IF(ISBETWEEN(B16890,60,69), ""Old"", IF(ISBETWEEN(B16890, 20, 29), ""Young"", ""Other""))"),"Young")</f>
        <v>Young</v>
      </c>
    </row>
    <row r="16891">
      <c r="A16891" s="40">
        <v>35153.0</v>
      </c>
      <c r="B16891" s="39">
        <f t="shared" si="1"/>
        <v>25</v>
      </c>
      <c r="C16891" s="39" t="str">
        <f>IFERROR(__xludf.DUMMYFUNCTION("IF(ISBETWEEN(B16891,60,69), ""Old"", IF(ISBETWEEN(B16891, 20, 29), ""Young"", ""Other""))"),"Young")</f>
        <v>Young</v>
      </c>
    </row>
    <row r="16892">
      <c r="A16892" s="40">
        <v>35154.0</v>
      </c>
      <c r="B16892" s="39">
        <f t="shared" si="1"/>
        <v>25</v>
      </c>
      <c r="C16892" s="39" t="str">
        <f>IFERROR(__xludf.DUMMYFUNCTION("IF(ISBETWEEN(B16892,60,69), ""Old"", IF(ISBETWEEN(B16892, 20, 29), ""Young"", ""Other""))"),"Young")</f>
        <v>Young</v>
      </c>
    </row>
    <row r="16893">
      <c r="A16893" s="40">
        <v>35155.0</v>
      </c>
      <c r="B16893" s="39">
        <f t="shared" si="1"/>
        <v>25</v>
      </c>
      <c r="C16893" s="39" t="str">
        <f>IFERROR(__xludf.DUMMYFUNCTION("IF(ISBETWEEN(B16893,60,69), ""Old"", IF(ISBETWEEN(B16893, 20, 29), ""Young"", ""Other""))"),"Young")</f>
        <v>Young</v>
      </c>
    </row>
    <row r="16894">
      <c r="A16894" s="40">
        <v>35156.0</v>
      </c>
      <c r="B16894" s="39">
        <f t="shared" si="1"/>
        <v>25</v>
      </c>
      <c r="C16894" s="39" t="str">
        <f>IFERROR(__xludf.DUMMYFUNCTION("IF(ISBETWEEN(B16894,60,69), ""Old"", IF(ISBETWEEN(B16894, 20, 29), ""Young"", ""Other""))"),"Young")</f>
        <v>Young</v>
      </c>
    </row>
    <row r="16895">
      <c r="A16895" s="40">
        <v>35157.0</v>
      </c>
      <c r="B16895" s="39">
        <f t="shared" si="1"/>
        <v>25</v>
      </c>
      <c r="C16895" s="39" t="str">
        <f>IFERROR(__xludf.DUMMYFUNCTION("IF(ISBETWEEN(B16895,60,69), ""Old"", IF(ISBETWEEN(B16895, 20, 29), ""Young"", ""Other""))"),"Young")</f>
        <v>Young</v>
      </c>
    </row>
    <row r="16896">
      <c r="A16896" s="40">
        <v>35158.0</v>
      </c>
      <c r="B16896" s="39">
        <f t="shared" si="1"/>
        <v>25</v>
      </c>
      <c r="C16896" s="39" t="str">
        <f>IFERROR(__xludf.DUMMYFUNCTION("IF(ISBETWEEN(B16896,60,69), ""Old"", IF(ISBETWEEN(B16896, 20, 29), ""Young"", ""Other""))"),"Young")</f>
        <v>Young</v>
      </c>
    </row>
    <row r="16897">
      <c r="A16897" s="40">
        <v>35159.0</v>
      </c>
      <c r="B16897" s="39">
        <f t="shared" si="1"/>
        <v>25</v>
      </c>
      <c r="C16897" s="39" t="str">
        <f>IFERROR(__xludf.DUMMYFUNCTION("IF(ISBETWEEN(B16897,60,69), ""Old"", IF(ISBETWEEN(B16897, 20, 29), ""Young"", ""Other""))"),"Young")</f>
        <v>Young</v>
      </c>
    </row>
    <row r="16898">
      <c r="A16898" s="40">
        <v>35160.0</v>
      </c>
      <c r="B16898" s="39">
        <f t="shared" si="1"/>
        <v>25</v>
      </c>
      <c r="C16898" s="39" t="str">
        <f>IFERROR(__xludf.DUMMYFUNCTION("IF(ISBETWEEN(B16898,60,69), ""Old"", IF(ISBETWEEN(B16898, 20, 29), ""Young"", ""Other""))"),"Young")</f>
        <v>Young</v>
      </c>
    </row>
    <row r="16899">
      <c r="A16899" s="40">
        <v>35161.0</v>
      </c>
      <c r="B16899" s="39">
        <f t="shared" si="1"/>
        <v>25</v>
      </c>
      <c r="C16899" s="39" t="str">
        <f>IFERROR(__xludf.DUMMYFUNCTION("IF(ISBETWEEN(B16899,60,69), ""Old"", IF(ISBETWEEN(B16899, 20, 29), ""Young"", ""Other""))"),"Young")</f>
        <v>Young</v>
      </c>
    </row>
    <row r="16900">
      <c r="A16900" s="40">
        <v>35162.0</v>
      </c>
      <c r="B16900" s="39">
        <f t="shared" si="1"/>
        <v>25</v>
      </c>
      <c r="C16900" s="39" t="str">
        <f>IFERROR(__xludf.DUMMYFUNCTION("IF(ISBETWEEN(B16900,60,69), ""Old"", IF(ISBETWEEN(B16900, 20, 29), ""Young"", ""Other""))"),"Young")</f>
        <v>Young</v>
      </c>
    </row>
    <row r="16901">
      <c r="A16901" s="40">
        <v>35163.0</v>
      </c>
      <c r="B16901" s="39">
        <f t="shared" si="1"/>
        <v>25</v>
      </c>
      <c r="C16901" s="39" t="str">
        <f>IFERROR(__xludf.DUMMYFUNCTION("IF(ISBETWEEN(B16901,60,69), ""Old"", IF(ISBETWEEN(B16901, 20, 29), ""Young"", ""Other""))"),"Young")</f>
        <v>Young</v>
      </c>
    </row>
    <row r="16902">
      <c r="A16902" s="40">
        <v>35164.0</v>
      </c>
      <c r="B16902" s="39">
        <f t="shared" si="1"/>
        <v>25</v>
      </c>
      <c r="C16902" s="39" t="str">
        <f>IFERROR(__xludf.DUMMYFUNCTION("IF(ISBETWEEN(B16902,60,69), ""Old"", IF(ISBETWEEN(B16902, 20, 29), ""Young"", ""Other""))"),"Young")</f>
        <v>Young</v>
      </c>
    </row>
    <row r="16903">
      <c r="A16903" s="40">
        <v>35165.0</v>
      </c>
      <c r="B16903" s="39">
        <f t="shared" si="1"/>
        <v>25</v>
      </c>
      <c r="C16903" s="39" t="str">
        <f>IFERROR(__xludf.DUMMYFUNCTION("IF(ISBETWEEN(B16903,60,69), ""Old"", IF(ISBETWEEN(B16903, 20, 29), ""Young"", ""Other""))"),"Young")</f>
        <v>Young</v>
      </c>
    </row>
    <row r="16904">
      <c r="A16904" s="40">
        <v>35166.0</v>
      </c>
      <c r="B16904" s="39">
        <f t="shared" si="1"/>
        <v>25</v>
      </c>
      <c r="C16904" s="39" t="str">
        <f>IFERROR(__xludf.DUMMYFUNCTION("IF(ISBETWEEN(B16904,60,69), ""Old"", IF(ISBETWEEN(B16904, 20, 29), ""Young"", ""Other""))"),"Young")</f>
        <v>Young</v>
      </c>
    </row>
    <row r="16905">
      <c r="A16905" s="40">
        <v>35167.0</v>
      </c>
      <c r="B16905" s="39">
        <f t="shared" si="1"/>
        <v>25</v>
      </c>
      <c r="C16905" s="39" t="str">
        <f>IFERROR(__xludf.DUMMYFUNCTION("IF(ISBETWEEN(B16905,60,69), ""Old"", IF(ISBETWEEN(B16905, 20, 29), ""Young"", ""Other""))"),"Young")</f>
        <v>Young</v>
      </c>
    </row>
    <row r="16906">
      <c r="A16906" s="40">
        <v>35168.0</v>
      </c>
      <c r="B16906" s="39">
        <f t="shared" si="1"/>
        <v>25</v>
      </c>
      <c r="C16906" s="39" t="str">
        <f>IFERROR(__xludf.DUMMYFUNCTION("IF(ISBETWEEN(B16906,60,69), ""Old"", IF(ISBETWEEN(B16906, 20, 29), ""Young"", ""Other""))"),"Young")</f>
        <v>Young</v>
      </c>
    </row>
    <row r="16907">
      <c r="A16907" s="40">
        <v>35169.0</v>
      </c>
      <c r="B16907" s="39">
        <f t="shared" si="1"/>
        <v>25</v>
      </c>
      <c r="C16907" s="39" t="str">
        <f>IFERROR(__xludf.DUMMYFUNCTION("IF(ISBETWEEN(B16907,60,69), ""Old"", IF(ISBETWEEN(B16907, 20, 29), ""Young"", ""Other""))"),"Young")</f>
        <v>Young</v>
      </c>
    </row>
    <row r="16908">
      <c r="A16908" s="40">
        <v>35170.0</v>
      </c>
      <c r="B16908" s="39">
        <f t="shared" si="1"/>
        <v>25</v>
      </c>
      <c r="C16908" s="39" t="str">
        <f>IFERROR(__xludf.DUMMYFUNCTION("IF(ISBETWEEN(B16908,60,69), ""Old"", IF(ISBETWEEN(B16908, 20, 29), ""Young"", ""Other""))"),"Young")</f>
        <v>Young</v>
      </c>
    </row>
    <row r="16909">
      <c r="A16909" s="40">
        <v>35171.0</v>
      </c>
      <c r="B16909" s="39">
        <f t="shared" si="1"/>
        <v>25</v>
      </c>
      <c r="C16909" s="39" t="str">
        <f>IFERROR(__xludf.DUMMYFUNCTION("IF(ISBETWEEN(B16909,60,69), ""Old"", IF(ISBETWEEN(B16909, 20, 29), ""Young"", ""Other""))"),"Young")</f>
        <v>Young</v>
      </c>
    </row>
    <row r="16910">
      <c r="A16910" s="40">
        <v>35172.0</v>
      </c>
      <c r="B16910" s="39">
        <f t="shared" si="1"/>
        <v>25</v>
      </c>
      <c r="C16910" s="39" t="str">
        <f>IFERROR(__xludf.DUMMYFUNCTION("IF(ISBETWEEN(B16910,60,69), ""Old"", IF(ISBETWEEN(B16910, 20, 29), ""Young"", ""Other""))"),"Young")</f>
        <v>Young</v>
      </c>
    </row>
    <row r="16911">
      <c r="A16911" s="40">
        <v>35173.0</v>
      </c>
      <c r="B16911" s="39">
        <f t="shared" si="1"/>
        <v>25</v>
      </c>
      <c r="C16911" s="39" t="str">
        <f>IFERROR(__xludf.DUMMYFUNCTION("IF(ISBETWEEN(B16911,60,69), ""Old"", IF(ISBETWEEN(B16911, 20, 29), ""Young"", ""Other""))"),"Young")</f>
        <v>Young</v>
      </c>
    </row>
    <row r="16912">
      <c r="A16912" s="40">
        <v>35174.0</v>
      </c>
      <c r="B16912" s="39">
        <f t="shared" si="1"/>
        <v>25</v>
      </c>
      <c r="C16912" s="39" t="str">
        <f>IFERROR(__xludf.DUMMYFUNCTION("IF(ISBETWEEN(B16912,60,69), ""Old"", IF(ISBETWEEN(B16912, 20, 29), ""Young"", ""Other""))"),"Young")</f>
        <v>Young</v>
      </c>
    </row>
    <row r="16913">
      <c r="A16913" s="40">
        <v>35175.0</v>
      </c>
      <c r="B16913" s="39">
        <f t="shared" si="1"/>
        <v>25</v>
      </c>
      <c r="C16913" s="39" t="str">
        <f>IFERROR(__xludf.DUMMYFUNCTION("IF(ISBETWEEN(B16913,60,69), ""Old"", IF(ISBETWEEN(B16913, 20, 29), ""Young"", ""Other""))"),"Young")</f>
        <v>Young</v>
      </c>
    </row>
    <row r="16914">
      <c r="A16914" s="40">
        <v>35176.0</v>
      </c>
      <c r="B16914" s="39">
        <f t="shared" si="1"/>
        <v>25</v>
      </c>
      <c r="C16914" s="39" t="str">
        <f>IFERROR(__xludf.DUMMYFUNCTION("IF(ISBETWEEN(B16914,60,69), ""Old"", IF(ISBETWEEN(B16914, 20, 29), ""Young"", ""Other""))"),"Young")</f>
        <v>Young</v>
      </c>
    </row>
    <row r="16915">
      <c r="A16915" s="40">
        <v>35177.0</v>
      </c>
      <c r="B16915" s="39">
        <f t="shared" si="1"/>
        <v>25</v>
      </c>
      <c r="C16915" s="39" t="str">
        <f>IFERROR(__xludf.DUMMYFUNCTION("IF(ISBETWEEN(B16915,60,69), ""Old"", IF(ISBETWEEN(B16915, 20, 29), ""Young"", ""Other""))"),"Young")</f>
        <v>Young</v>
      </c>
    </row>
    <row r="16916">
      <c r="A16916" s="40">
        <v>35178.0</v>
      </c>
      <c r="B16916" s="39">
        <f t="shared" si="1"/>
        <v>25</v>
      </c>
      <c r="C16916" s="39" t="str">
        <f>IFERROR(__xludf.DUMMYFUNCTION("IF(ISBETWEEN(B16916,60,69), ""Old"", IF(ISBETWEEN(B16916, 20, 29), ""Young"", ""Other""))"),"Young")</f>
        <v>Young</v>
      </c>
    </row>
    <row r="16917">
      <c r="A16917" s="40">
        <v>35179.0</v>
      </c>
      <c r="B16917" s="39">
        <f t="shared" si="1"/>
        <v>25</v>
      </c>
      <c r="C16917" s="39" t="str">
        <f>IFERROR(__xludf.DUMMYFUNCTION("IF(ISBETWEEN(B16917,60,69), ""Old"", IF(ISBETWEEN(B16917, 20, 29), ""Young"", ""Other""))"),"Young")</f>
        <v>Young</v>
      </c>
    </row>
    <row r="16918">
      <c r="A16918" s="40">
        <v>35180.0</v>
      </c>
      <c r="B16918" s="39">
        <f t="shared" si="1"/>
        <v>25</v>
      </c>
      <c r="C16918" s="39" t="str">
        <f>IFERROR(__xludf.DUMMYFUNCTION("IF(ISBETWEEN(B16918,60,69), ""Old"", IF(ISBETWEEN(B16918, 20, 29), ""Young"", ""Other""))"),"Young")</f>
        <v>Young</v>
      </c>
    </row>
    <row r="16919">
      <c r="A16919" s="40">
        <v>35181.0</v>
      </c>
      <c r="B16919" s="39">
        <f t="shared" si="1"/>
        <v>25</v>
      </c>
      <c r="C16919" s="39" t="str">
        <f>IFERROR(__xludf.DUMMYFUNCTION("IF(ISBETWEEN(B16919,60,69), ""Old"", IF(ISBETWEEN(B16919, 20, 29), ""Young"", ""Other""))"),"Young")</f>
        <v>Young</v>
      </c>
    </row>
    <row r="16920">
      <c r="A16920" s="40">
        <v>35182.0</v>
      </c>
      <c r="B16920" s="39">
        <f t="shared" si="1"/>
        <v>25</v>
      </c>
      <c r="C16920" s="39" t="str">
        <f>IFERROR(__xludf.DUMMYFUNCTION("IF(ISBETWEEN(B16920,60,69), ""Old"", IF(ISBETWEEN(B16920, 20, 29), ""Young"", ""Other""))"),"Young")</f>
        <v>Young</v>
      </c>
    </row>
    <row r="16921">
      <c r="A16921" s="40">
        <v>35183.0</v>
      </c>
      <c r="B16921" s="39">
        <f t="shared" si="1"/>
        <v>25</v>
      </c>
      <c r="C16921" s="39" t="str">
        <f>IFERROR(__xludf.DUMMYFUNCTION("IF(ISBETWEEN(B16921,60,69), ""Old"", IF(ISBETWEEN(B16921, 20, 29), ""Young"", ""Other""))"),"Young")</f>
        <v>Young</v>
      </c>
    </row>
    <row r="16922">
      <c r="A16922" s="40">
        <v>35184.0</v>
      </c>
      <c r="B16922" s="39">
        <f t="shared" si="1"/>
        <v>25</v>
      </c>
      <c r="C16922" s="39" t="str">
        <f>IFERROR(__xludf.DUMMYFUNCTION("IF(ISBETWEEN(B16922,60,69), ""Old"", IF(ISBETWEEN(B16922, 20, 29), ""Young"", ""Other""))"),"Young")</f>
        <v>Young</v>
      </c>
    </row>
    <row r="16923">
      <c r="A16923" s="40">
        <v>35185.0</v>
      </c>
      <c r="B16923" s="39">
        <f t="shared" si="1"/>
        <v>25</v>
      </c>
      <c r="C16923" s="39" t="str">
        <f>IFERROR(__xludf.DUMMYFUNCTION("IF(ISBETWEEN(B16923,60,69), ""Old"", IF(ISBETWEEN(B16923, 20, 29), ""Young"", ""Other""))"),"Young")</f>
        <v>Young</v>
      </c>
    </row>
    <row r="16924">
      <c r="A16924" s="40">
        <v>35186.0</v>
      </c>
      <c r="B16924" s="39">
        <f t="shared" si="1"/>
        <v>25</v>
      </c>
      <c r="C16924" s="39" t="str">
        <f>IFERROR(__xludf.DUMMYFUNCTION("IF(ISBETWEEN(B16924,60,69), ""Old"", IF(ISBETWEEN(B16924, 20, 29), ""Young"", ""Other""))"),"Young")</f>
        <v>Young</v>
      </c>
    </row>
    <row r="16925">
      <c r="A16925" s="40">
        <v>35187.0</v>
      </c>
      <c r="B16925" s="39">
        <f t="shared" si="1"/>
        <v>25</v>
      </c>
      <c r="C16925" s="39" t="str">
        <f>IFERROR(__xludf.DUMMYFUNCTION("IF(ISBETWEEN(B16925,60,69), ""Old"", IF(ISBETWEEN(B16925, 20, 29), ""Young"", ""Other""))"),"Young")</f>
        <v>Young</v>
      </c>
    </row>
    <row r="16926">
      <c r="A16926" s="40">
        <v>35188.0</v>
      </c>
      <c r="B16926" s="39">
        <f t="shared" si="1"/>
        <v>25</v>
      </c>
      <c r="C16926" s="39" t="str">
        <f>IFERROR(__xludf.DUMMYFUNCTION("IF(ISBETWEEN(B16926,60,69), ""Old"", IF(ISBETWEEN(B16926, 20, 29), ""Young"", ""Other""))"),"Young")</f>
        <v>Young</v>
      </c>
    </row>
    <row r="16927">
      <c r="A16927" s="40">
        <v>35189.0</v>
      </c>
      <c r="B16927" s="39">
        <f t="shared" si="1"/>
        <v>25</v>
      </c>
      <c r="C16927" s="39" t="str">
        <f>IFERROR(__xludf.DUMMYFUNCTION("IF(ISBETWEEN(B16927,60,69), ""Old"", IF(ISBETWEEN(B16927, 20, 29), ""Young"", ""Other""))"),"Young")</f>
        <v>Young</v>
      </c>
    </row>
    <row r="16928">
      <c r="A16928" s="40">
        <v>35190.0</v>
      </c>
      <c r="B16928" s="39">
        <f t="shared" si="1"/>
        <v>25</v>
      </c>
      <c r="C16928" s="39" t="str">
        <f>IFERROR(__xludf.DUMMYFUNCTION("IF(ISBETWEEN(B16928,60,69), ""Old"", IF(ISBETWEEN(B16928, 20, 29), ""Young"", ""Other""))"),"Young")</f>
        <v>Young</v>
      </c>
    </row>
    <row r="16929">
      <c r="A16929" s="40">
        <v>35191.0</v>
      </c>
      <c r="B16929" s="39">
        <f t="shared" si="1"/>
        <v>25</v>
      </c>
      <c r="C16929" s="39" t="str">
        <f>IFERROR(__xludf.DUMMYFUNCTION("IF(ISBETWEEN(B16929,60,69), ""Old"", IF(ISBETWEEN(B16929, 20, 29), ""Young"", ""Other""))"),"Young")</f>
        <v>Young</v>
      </c>
    </row>
    <row r="16930">
      <c r="A16930" s="40">
        <v>35192.0</v>
      </c>
      <c r="B16930" s="39">
        <f t="shared" si="1"/>
        <v>25</v>
      </c>
      <c r="C16930" s="39" t="str">
        <f>IFERROR(__xludf.DUMMYFUNCTION("IF(ISBETWEEN(B16930,60,69), ""Old"", IF(ISBETWEEN(B16930, 20, 29), ""Young"", ""Other""))"),"Young")</f>
        <v>Young</v>
      </c>
    </row>
    <row r="16931">
      <c r="A16931" s="40">
        <v>35193.0</v>
      </c>
      <c r="B16931" s="39">
        <f t="shared" si="1"/>
        <v>25</v>
      </c>
      <c r="C16931" s="39" t="str">
        <f>IFERROR(__xludf.DUMMYFUNCTION("IF(ISBETWEEN(B16931,60,69), ""Old"", IF(ISBETWEEN(B16931, 20, 29), ""Young"", ""Other""))"),"Young")</f>
        <v>Young</v>
      </c>
    </row>
    <row r="16932">
      <c r="A16932" s="40">
        <v>35194.0</v>
      </c>
      <c r="B16932" s="39">
        <f t="shared" si="1"/>
        <v>25</v>
      </c>
      <c r="C16932" s="39" t="str">
        <f>IFERROR(__xludf.DUMMYFUNCTION("IF(ISBETWEEN(B16932,60,69), ""Old"", IF(ISBETWEEN(B16932, 20, 29), ""Young"", ""Other""))"),"Young")</f>
        <v>Young</v>
      </c>
    </row>
    <row r="16933">
      <c r="A16933" s="40">
        <v>35195.0</v>
      </c>
      <c r="B16933" s="39">
        <f t="shared" si="1"/>
        <v>25</v>
      </c>
      <c r="C16933" s="39" t="str">
        <f>IFERROR(__xludf.DUMMYFUNCTION("IF(ISBETWEEN(B16933,60,69), ""Old"", IF(ISBETWEEN(B16933, 20, 29), ""Young"", ""Other""))"),"Young")</f>
        <v>Young</v>
      </c>
    </row>
    <row r="16934">
      <c r="A16934" s="40">
        <v>35196.0</v>
      </c>
      <c r="B16934" s="39">
        <f t="shared" si="1"/>
        <v>25</v>
      </c>
      <c r="C16934" s="39" t="str">
        <f>IFERROR(__xludf.DUMMYFUNCTION("IF(ISBETWEEN(B16934,60,69), ""Old"", IF(ISBETWEEN(B16934, 20, 29), ""Young"", ""Other""))"),"Young")</f>
        <v>Young</v>
      </c>
    </row>
    <row r="16935">
      <c r="A16935" s="40">
        <v>35197.0</v>
      </c>
      <c r="B16935" s="39">
        <f t="shared" si="1"/>
        <v>25</v>
      </c>
      <c r="C16935" s="39" t="str">
        <f>IFERROR(__xludf.DUMMYFUNCTION("IF(ISBETWEEN(B16935,60,69), ""Old"", IF(ISBETWEEN(B16935, 20, 29), ""Young"", ""Other""))"),"Young")</f>
        <v>Young</v>
      </c>
    </row>
    <row r="16936">
      <c r="A16936" s="40">
        <v>35198.0</v>
      </c>
      <c r="B16936" s="39">
        <f t="shared" si="1"/>
        <v>25</v>
      </c>
      <c r="C16936" s="39" t="str">
        <f>IFERROR(__xludf.DUMMYFUNCTION("IF(ISBETWEEN(B16936,60,69), ""Old"", IF(ISBETWEEN(B16936, 20, 29), ""Young"", ""Other""))"),"Young")</f>
        <v>Young</v>
      </c>
    </row>
    <row r="16937">
      <c r="A16937" s="40">
        <v>35199.0</v>
      </c>
      <c r="B16937" s="39">
        <f t="shared" si="1"/>
        <v>25</v>
      </c>
      <c r="C16937" s="39" t="str">
        <f>IFERROR(__xludf.DUMMYFUNCTION("IF(ISBETWEEN(B16937,60,69), ""Old"", IF(ISBETWEEN(B16937, 20, 29), ""Young"", ""Other""))"),"Young")</f>
        <v>Young</v>
      </c>
    </row>
    <row r="16938">
      <c r="A16938" s="40">
        <v>35200.0</v>
      </c>
      <c r="B16938" s="39">
        <f t="shared" si="1"/>
        <v>25</v>
      </c>
      <c r="C16938" s="39" t="str">
        <f>IFERROR(__xludf.DUMMYFUNCTION("IF(ISBETWEEN(B16938,60,69), ""Old"", IF(ISBETWEEN(B16938, 20, 29), ""Young"", ""Other""))"),"Young")</f>
        <v>Young</v>
      </c>
    </row>
    <row r="16939">
      <c r="A16939" s="40">
        <v>35201.0</v>
      </c>
      <c r="B16939" s="39">
        <f t="shared" si="1"/>
        <v>25</v>
      </c>
      <c r="C16939" s="39" t="str">
        <f>IFERROR(__xludf.DUMMYFUNCTION("IF(ISBETWEEN(B16939,60,69), ""Old"", IF(ISBETWEEN(B16939, 20, 29), ""Young"", ""Other""))"),"Young")</f>
        <v>Young</v>
      </c>
    </row>
    <row r="16940">
      <c r="A16940" s="40">
        <v>35202.0</v>
      </c>
      <c r="B16940" s="39">
        <f t="shared" si="1"/>
        <v>25</v>
      </c>
      <c r="C16940" s="39" t="str">
        <f>IFERROR(__xludf.DUMMYFUNCTION("IF(ISBETWEEN(B16940,60,69), ""Old"", IF(ISBETWEEN(B16940, 20, 29), ""Young"", ""Other""))"),"Young")</f>
        <v>Young</v>
      </c>
    </row>
    <row r="16941">
      <c r="A16941" s="40">
        <v>35203.0</v>
      </c>
      <c r="B16941" s="39">
        <f t="shared" si="1"/>
        <v>25</v>
      </c>
      <c r="C16941" s="39" t="str">
        <f>IFERROR(__xludf.DUMMYFUNCTION("IF(ISBETWEEN(B16941,60,69), ""Old"", IF(ISBETWEEN(B16941, 20, 29), ""Young"", ""Other""))"),"Young")</f>
        <v>Young</v>
      </c>
    </row>
    <row r="16942">
      <c r="A16942" s="40">
        <v>35204.0</v>
      </c>
      <c r="B16942" s="39">
        <f t="shared" si="1"/>
        <v>25</v>
      </c>
      <c r="C16942" s="39" t="str">
        <f>IFERROR(__xludf.DUMMYFUNCTION("IF(ISBETWEEN(B16942,60,69), ""Old"", IF(ISBETWEEN(B16942, 20, 29), ""Young"", ""Other""))"),"Young")</f>
        <v>Young</v>
      </c>
    </row>
    <row r="16943">
      <c r="A16943" s="40">
        <v>35205.0</v>
      </c>
      <c r="B16943" s="39">
        <f t="shared" si="1"/>
        <v>25</v>
      </c>
      <c r="C16943" s="39" t="str">
        <f>IFERROR(__xludf.DUMMYFUNCTION("IF(ISBETWEEN(B16943,60,69), ""Old"", IF(ISBETWEEN(B16943, 20, 29), ""Young"", ""Other""))"),"Young")</f>
        <v>Young</v>
      </c>
    </row>
    <row r="16944">
      <c r="A16944" s="40">
        <v>35206.0</v>
      </c>
      <c r="B16944" s="39">
        <f t="shared" si="1"/>
        <v>25</v>
      </c>
      <c r="C16944" s="39" t="str">
        <f>IFERROR(__xludf.DUMMYFUNCTION("IF(ISBETWEEN(B16944,60,69), ""Old"", IF(ISBETWEEN(B16944, 20, 29), ""Young"", ""Other""))"),"Young")</f>
        <v>Young</v>
      </c>
    </row>
    <row r="16945">
      <c r="A16945" s="40">
        <v>35207.0</v>
      </c>
      <c r="B16945" s="39">
        <f t="shared" si="1"/>
        <v>25</v>
      </c>
      <c r="C16945" s="39" t="str">
        <f>IFERROR(__xludf.DUMMYFUNCTION("IF(ISBETWEEN(B16945,60,69), ""Old"", IF(ISBETWEEN(B16945, 20, 29), ""Young"", ""Other""))"),"Young")</f>
        <v>Young</v>
      </c>
    </row>
    <row r="16946">
      <c r="A16946" s="40">
        <v>35208.0</v>
      </c>
      <c r="B16946" s="39">
        <f t="shared" si="1"/>
        <v>25</v>
      </c>
      <c r="C16946" s="39" t="str">
        <f>IFERROR(__xludf.DUMMYFUNCTION("IF(ISBETWEEN(B16946,60,69), ""Old"", IF(ISBETWEEN(B16946, 20, 29), ""Young"", ""Other""))"),"Young")</f>
        <v>Young</v>
      </c>
    </row>
    <row r="16947">
      <c r="A16947" s="40">
        <v>35209.0</v>
      </c>
      <c r="B16947" s="39">
        <f t="shared" si="1"/>
        <v>25</v>
      </c>
      <c r="C16947" s="39" t="str">
        <f>IFERROR(__xludf.DUMMYFUNCTION("IF(ISBETWEEN(B16947,60,69), ""Old"", IF(ISBETWEEN(B16947, 20, 29), ""Young"", ""Other""))"),"Young")</f>
        <v>Young</v>
      </c>
    </row>
    <row r="16948">
      <c r="A16948" s="40">
        <v>35210.0</v>
      </c>
      <c r="B16948" s="39">
        <f t="shared" si="1"/>
        <v>25</v>
      </c>
      <c r="C16948" s="39" t="str">
        <f>IFERROR(__xludf.DUMMYFUNCTION("IF(ISBETWEEN(B16948,60,69), ""Old"", IF(ISBETWEEN(B16948, 20, 29), ""Young"", ""Other""))"),"Young")</f>
        <v>Young</v>
      </c>
    </row>
    <row r="16949">
      <c r="A16949" s="40">
        <v>35211.0</v>
      </c>
      <c r="B16949" s="39">
        <f t="shared" si="1"/>
        <v>25</v>
      </c>
      <c r="C16949" s="39" t="str">
        <f>IFERROR(__xludf.DUMMYFUNCTION("IF(ISBETWEEN(B16949,60,69), ""Old"", IF(ISBETWEEN(B16949, 20, 29), ""Young"", ""Other""))"),"Young")</f>
        <v>Young</v>
      </c>
    </row>
    <row r="16950">
      <c r="A16950" s="40">
        <v>35212.0</v>
      </c>
      <c r="B16950" s="39">
        <f t="shared" si="1"/>
        <v>25</v>
      </c>
      <c r="C16950" s="39" t="str">
        <f>IFERROR(__xludf.DUMMYFUNCTION("IF(ISBETWEEN(B16950,60,69), ""Old"", IF(ISBETWEEN(B16950, 20, 29), ""Young"", ""Other""))"),"Young")</f>
        <v>Young</v>
      </c>
    </row>
    <row r="16951">
      <c r="A16951" s="40">
        <v>35213.0</v>
      </c>
      <c r="B16951" s="39">
        <f t="shared" si="1"/>
        <v>25</v>
      </c>
      <c r="C16951" s="39" t="str">
        <f>IFERROR(__xludf.DUMMYFUNCTION("IF(ISBETWEEN(B16951,60,69), ""Old"", IF(ISBETWEEN(B16951, 20, 29), ""Young"", ""Other""))"),"Young")</f>
        <v>Young</v>
      </c>
    </row>
    <row r="16952">
      <c r="A16952" s="40">
        <v>35214.0</v>
      </c>
      <c r="B16952" s="39">
        <f t="shared" si="1"/>
        <v>25</v>
      </c>
      <c r="C16952" s="39" t="str">
        <f>IFERROR(__xludf.DUMMYFUNCTION("IF(ISBETWEEN(B16952,60,69), ""Old"", IF(ISBETWEEN(B16952, 20, 29), ""Young"", ""Other""))"),"Young")</f>
        <v>Young</v>
      </c>
    </row>
    <row r="16953">
      <c r="A16953" s="40">
        <v>35215.0</v>
      </c>
      <c r="B16953" s="39">
        <f t="shared" si="1"/>
        <v>25</v>
      </c>
      <c r="C16953" s="39" t="str">
        <f>IFERROR(__xludf.DUMMYFUNCTION("IF(ISBETWEEN(B16953,60,69), ""Old"", IF(ISBETWEEN(B16953, 20, 29), ""Young"", ""Other""))"),"Young")</f>
        <v>Young</v>
      </c>
    </row>
    <row r="16954">
      <c r="A16954" s="40">
        <v>35216.0</v>
      </c>
      <c r="B16954" s="39">
        <f t="shared" si="1"/>
        <v>25</v>
      </c>
      <c r="C16954" s="39" t="str">
        <f>IFERROR(__xludf.DUMMYFUNCTION("IF(ISBETWEEN(B16954,60,69), ""Old"", IF(ISBETWEEN(B16954, 20, 29), ""Young"", ""Other""))"),"Young")</f>
        <v>Young</v>
      </c>
    </row>
    <row r="16955">
      <c r="A16955" s="40">
        <v>35217.0</v>
      </c>
      <c r="B16955" s="39">
        <f t="shared" si="1"/>
        <v>25</v>
      </c>
      <c r="C16955" s="39" t="str">
        <f>IFERROR(__xludf.DUMMYFUNCTION("IF(ISBETWEEN(B16955,60,69), ""Old"", IF(ISBETWEEN(B16955, 20, 29), ""Young"", ""Other""))"),"Young")</f>
        <v>Young</v>
      </c>
    </row>
    <row r="16956">
      <c r="A16956" s="40">
        <v>35218.0</v>
      </c>
      <c r="B16956" s="39">
        <f t="shared" si="1"/>
        <v>25</v>
      </c>
      <c r="C16956" s="39" t="str">
        <f>IFERROR(__xludf.DUMMYFUNCTION("IF(ISBETWEEN(B16956,60,69), ""Old"", IF(ISBETWEEN(B16956, 20, 29), ""Young"", ""Other""))"),"Young")</f>
        <v>Young</v>
      </c>
    </row>
    <row r="16957">
      <c r="A16957" s="40">
        <v>35219.0</v>
      </c>
      <c r="B16957" s="39">
        <f t="shared" si="1"/>
        <v>25</v>
      </c>
      <c r="C16957" s="39" t="str">
        <f>IFERROR(__xludf.DUMMYFUNCTION("IF(ISBETWEEN(B16957,60,69), ""Old"", IF(ISBETWEEN(B16957, 20, 29), ""Young"", ""Other""))"),"Young")</f>
        <v>Young</v>
      </c>
    </row>
    <row r="16958">
      <c r="A16958" s="40">
        <v>35220.0</v>
      </c>
      <c r="B16958" s="39">
        <f t="shared" si="1"/>
        <v>25</v>
      </c>
      <c r="C16958" s="39" t="str">
        <f>IFERROR(__xludf.DUMMYFUNCTION("IF(ISBETWEEN(B16958,60,69), ""Old"", IF(ISBETWEEN(B16958, 20, 29), ""Young"", ""Other""))"),"Young")</f>
        <v>Young</v>
      </c>
    </row>
    <row r="16959">
      <c r="A16959" s="40">
        <v>35221.0</v>
      </c>
      <c r="B16959" s="39">
        <f t="shared" si="1"/>
        <v>25</v>
      </c>
      <c r="C16959" s="39" t="str">
        <f>IFERROR(__xludf.DUMMYFUNCTION("IF(ISBETWEEN(B16959,60,69), ""Old"", IF(ISBETWEEN(B16959, 20, 29), ""Young"", ""Other""))"),"Young")</f>
        <v>Young</v>
      </c>
    </row>
    <row r="16960">
      <c r="A16960" s="40">
        <v>35222.0</v>
      </c>
      <c r="B16960" s="39">
        <f t="shared" si="1"/>
        <v>25</v>
      </c>
      <c r="C16960" s="39" t="str">
        <f>IFERROR(__xludf.DUMMYFUNCTION("IF(ISBETWEEN(B16960,60,69), ""Old"", IF(ISBETWEEN(B16960, 20, 29), ""Young"", ""Other""))"),"Young")</f>
        <v>Young</v>
      </c>
    </row>
    <row r="16961">
      <c r="A16961" s="40">
        <v>35223.0</v>
      </c>
      <c r="B16961" s="39">
        <f t="shared" si="1"/>
        <v>25</v>
      </c>
      <c r="C16961" s="39" t="str">
        <f>IFERROR(__xludf.DUMMYFUNCTION("IF(ISBETWEEN(B16961,60,69), ""Old"", IF(ISBETWEEN(B16961, 20, 29), ""Young"", ""Other""))"),"Young")</f>
        <v>Young</v>
      </c>
    </row>
    <row r="16962">
      <c r="A16962" s="40">
        <v>35224.0</v>
      </c>
      <c r="B16962" s="39">
        <f t="shared" si="1"/>
        <v>25</v>
      </c>
      <c r="C16962" s="39" t="str">
        <f>IFERROR(__xludf.DUMMYFUNCTION("IF(ISBETWEEN(B16962,60,69), ""Old"", IF(ISBETWEEN(B16962, 20, 29), ""Young"", ""Other""))"),"Young")</f>
        <v>Young</v>
      </c>
    </row>
    <row r="16963">
      <c r="A16963" s="40">
        <v>35225.0</v>
      </c>
      <c r="B16963" s="39">
        <f t="shared" si="1"/>
        <v>25</v>
      </c>
      <c r="C16963" s="39" t="str">
        <f>IFERROR(__xludf.DUMMYFUNCTION("IF(ISBETWEEN(B16963,60,69), ""Old"", IF(ISBETWEEN(B16963, 20, 29), ""Young"", ""Other""))"),"Young")</f>
        <v>Young</v>
      </c>
    </row>
    <row r="16964">
      <c r="A16964" s="40">
        <v>35226.0</v>
      </c>
      <c r="B16964" s="39">
        <f t="shared" si="1"/>
        <v>25</v>
      </c>
      <c r="C16964" s="39" t="str">
        <f>IFERROR(__xludf.DUMMYFUNCTION("IF(ISBETWEEN(B16964,60,69), ""Old"", IF(ISBETWEEN(B16964, 20, 29), ""Young"", ""Other""))"),"Young")</f>
        <v>Young</v>
      </c>
    </row>
    <row r="16965">
      <c r="A16965" s="40">
        <v>35227.0</v>
      </c>
      <c r="B16965" s="39">
        <f t="shared" si="1"/>
        <v>25</v>
      </c>
      <c r="C16965" s="39" t="str">
        <f>IFERROR(__xludf.DUMMYFUNCTION("IF(ISBETWEEN(B16965,60,69), ""Old"", IF(ISBETWEEN(B16965, 20, 29), ""Young"", ""Other""))"),"Young")</f>
        <v>Young</v>
      </c>
    </row>
    <row r="16966">
      <c r="A16966" s="40">
        <v>35228.0</v>
      </c>
      <c r="B16966" s="39">
        <f t="shared" si="1"/>
        <v>25</v>
      </c>
      <c r="C16966" s="39" t="str">
        <f>IFERROR(__xludf.DUMMYFUNCTION("IF(ISBETWEEN(B16966,60,69), ""Old"", IF(ISBETWEEN(B16966, 20, 29), ""Young"", ""Other""))"),"Young")</f>
        <v>Young</v>
      </c>
    </row>
    <row r="16967">
      <c r="A16967" s="40">
        <v>35229.0</v>
      </c>
      <c r="B16967" s="39">
        <f t="shared" si="1"/>
        <v>25</v>
      </c>
      <c r="C16967" s="39" t="str">
        <f>IFERROR(__xludf.DUMMYFUNCTION("IF(ISBETWEEN(B16967,60,69), ""Old"", IF(ISBETWEEN(B16967, 20, 29), ""Young"", ""Other""))"),"Young")</f>
        <v>Young</v>
      </c>
    </row>
    <row r="16968">
      <c r="A16968" s="40">
        <v>35230.0</v>
      </c>
      <c r="B16968" s="39">
        <f t="shared" si="1"/>
        <v>25</v>
      </c>
      <c r="C16968" s="39" t="str">
        <f>IFERROR(__xludf.DUMMYFUNCTION("IF(ISBETWEEN(B16968,60,69), ""Old"", IF(ISBETWEEN(B16968, 20, 29), ""Young"", ""Other""))"),"Young")</f>
        <v>Young</v>
      </c>
    </row>
    <row r="16969">
      <c r="A16969" s="40">
        <v>35231.0</v>
      </c>
      <c r="B16969" s="39">
        <f t="shared" si="1"/>
        <v>25</v>
      </c>
      <c r="C16969" s="39" t="str">
        <f>IFERROR(__xludf.DUMMYFUNCTION("IF(ISBETWEEN(B16969,60,69), ""Old"", IF(ISBETWEEN(B16969, 20, 29), ""Young"", ""Other""))"),"Young")</f>
        <v>Young</v>
      </c>
    </row>
    <row r="16970">
      <c r="A16970" s="40">
        <v>35232.0</v>
      </c>
      <c r="B16970" s="39">
        <f t="shared" si="1"/>
        <v>25</v>
      </c>
      <c r="C16970" s="39" t="str">
        <f>IFERROR(__xludf.DUMMYFUNCTION("IF(ISBETWEEN(B16970,60,69), ""Old"", IF(ISBETWEEN(B16970, 20, 29), ""Young"", ""Other""))"),"Young")</f>
        <v>Young</v>
      </c>
    </row>
    <row r="16971">
      <c r="A16971" s="40">
        <v>35233.0</v>
      </c>
      <c r="B16971" s="39">
        <f t="shared" si="1"/>
        <v>25</v>
      </c>
      <c r="C16971" s="39" t="str">
        <f>IFERROR(__xludf.DUMMYFUNCTION("IF(ISBETWEEN(B16971,60,69), ""Old"", IF(ISBETWEEN(B16971, 20, 29), ""Young"", ""Other""))"),"Young")</f>
        <v>Young</v>
      </c>
    </row>
    <row r="16972">
      <c r="A16972" s="40">
        <v>35234.0</v>
      </c>
      <c r="B16972" s="39">
        <f t="shared" si="1"/>
        <v>25</v>
      </c>
      <c r="C16972" s="39" t="str">
        <f>IFERROR(__xludf.DUMMYFUNCTION("IF(ISBETWEEN(B16972,60,69), ""Old"", IF(ISBETWEEN(B16972, 20, 29), ""Young"", ""Other""))"),"Young")</f>
        <v>Young</v>
      </c>
    </row>
    <row r="16973">
      <c r="A16973" s="40">
        <v>35235.0</v>
      </c>
      <c r="B16973" s="39">
        <f t="shared" si="1"/>
        <v>25</v>
      </c>
      <c r="C16973" s="39" t="str">
        <f>IFERROR(__xludf.DUMMYFUNCTION("IF(ISBETWEEN(B16973,60,69), ""Old"", IF(ISBETWEEN(B16973, 20, 29), ""Young"", ""Other""))"),"Young")</f>
        <v>Young</v>
      </c>
    </row>
    <row r="16974">
      <c r="A16974" s="40">
        <v>35236.0</v>
      </c>
      <c r="B16974" s="39">
        <f t="shared" si="1"/>
        <v>25</v>
      </c>
      <c r="C16974" s="39" t="str">
        <f>IFERROR(__xludf.DUMMYFUNCTION("IF(ISBETWEEN(B16974,60,69), ""Old"", IF(ISBETWEEN(B16974, 20, 29), ""Young"", ""Other""))"),"Young")</f>
        <v>Young</v>
      </c>
    </row>
    <row r="16975">
      <c r="A16975" s="40">
        <v>35237.0</v>
      </c>
      <c r="B16975" s="39">
        <f t="shared" si="1"/>
        <v>25</v>
      </c>
      <c r="C16975" s="39" t="str">
        <f>IFERROR(__xludf.DUMMYFUNCTION("IF(ISBETWEEN(B16975,60,69), ""Old"", IF(ISBETWEEN(B16975, 20, 29), ""Young"", ""Other""))"),"Young")</f>
        <v>Young</v>
      </c>
    </row>
    <row r="16976">
      <c r="A16976" s="40">
        <v>35238.0</v>
      </c>
      <c r="B16976" s="39">
        <f t="shared" si="1"/>
        <v>25</v>
      </c>
      <c r="C16976" s="39" t="str">
        <f>IFERROR(__xludf.DUMMYFUNCTION("IF(ISBETWEEN(B16976,60,69), ""Old"", IF(ISBETWEEN(B16976, 20, 29), ""Young"", ""Other""))"),"Young")</f>
        <v>Young</v>
      </c>
    </row>
    <row r="16977">
      <c r="A16977" s="40">
        <v>35239.0</v>
      </c>
      <c r="B16977" s="39">
        <f t="shared" si="1"/>
        <v>25</v>
      </c>
      <c r="C16977" s="39" t="str">
        <f>IFERROR(__xludf.DUMMYFUNCTION("IF(ISBETWEEN(B16977,60,69), ""Old"", IF(ISBETWEEN(B16977, 20, 29), ""Young"", ""Other""))"),"Young")</f>
        <v>Young</v>
      </c>
    </row>
    <row r="16978">
      <c r="A16978" s="40">
        <v>35240.0</v>
      </c>
      <c r="B16978" s="39">
        <f t="shared" si="1"/>
        <v>25</v>
      </c>
      <c r="C16978" s="39" t="str">
        <f>IFERROR(__xludf.DUMMYFUNCTION("IF(ISBETWEEN(B16978,60,69), ""Old"", IF(ISBETWEEN(B16978, 20, 29), ""Young"", ""Other""))"),"Young")</f>
        <v>Young</v>
      </c>
    </row>
    <row r="16979">
      <c r="A16979" s="40">
        <v>35241.0</v>
      </c>
      <c r="B16979" s="39">
        <f t="shared" si="1"/>
        <v>25</v>
      </c>
      <c r="C16979" s="39" t="str">
        <f>IFERROR(__xludf.DUMMYFUNCTION("IF(ISBETWEEN(B16979,60,69), ""Old"", IF(ISBETWEEN(B16979, 20, 29), ""Young"", ""Other""))"),"Young")</f>
        <v>Young</v>
      </c>
    </row>
    <row r="16980">
      <c r="A16980" s="40">
        <v>35242.0</v>
      </c>
      <c r="B16980" s="39">
        <f t="shared" si="1"/>
        <v>25</v>
      </c>
      <c r="C16980" s="39" t="str">
        <f>IFERROR(__xludf.DUMMYFUNCTION("IF(ISBETWEEN(B16980,60,69), ""Old"", IF(ISBETWEEN(B16980, 20, 29), ""Young"", ""Other""))"),"Young")</f>
        <v>Young</v>
      </c>
    </row>
    <row r="16981">
      <c r="A16981" s="40">
        <v>35243.0</v>
      </c>
      <c r="B16981" s="39">
        <f t="shared" si="1"/>
        <v>25</v>
      </c>
      <c r="C16981" s="39" t="str">
        <f>IFERROR(__xludf.DUMMYFUNCTION("IF(ISBETWEEN(B16981,60,69), ""Old"", IF(ISBETWEEN(B16981, 20, 29), ""Young"", ""Other""))"),"Young")</f>
        <v>Young</v>
      </c>
    </row>
    <row r="16982">
      <c r="A16982" s="40">
        <v>35244.0</v>
      </c>
      <c r="B16982" s="39">
        <f t="shared" si="1"/>
        <v>25</v>
      </c>
      <c r="C16982" s="39" t="str">
        <f>IFERROR(__xludf.DUMMYFUNCTION("IF(ISBETWEEN(B16982,60,69), ""Old"", IF(ISBETWEEN(B16982, 20, 29), ""Young"", ""Other""))"),"Young")</f>
        <v>Young</v>
      </c>
    </row>
    <row r="16983">
      <c r="A16983" s="40">
        <v>35245.0</v>
      </c>
      <c r="B16983" s="39">
        <f t="shared" si="1"/>
        <v>25</v>
      </c>
      <c r="C16983" s="39" t="str">
        <f>IFERROR(__xludf.DUMMYFUNCTION("IF(ISBETWEEN(B16983,60,69), ""Old"", IF(ISBETWEEN(B16983, 20, 29), ""Young"", ""Other""))"),"Young")</f>
        <v>Young</v>
      </c>
    </row>
    <row r="16984">
      <c r="A16984" s="40">
        <v>35246.0</v>
      </c>
      <c r="B16984" s="39">
        <f t="shared" si="1"/>
        <v>25</v>
      </c>
      <c r="C16984" s="39" t="str">
        <f>IFERROR(__xludf.DUMMYFUNCTION("IF(ISBETWEEN(B16984,60,69), ""Old"", IF(ISBETWEEN(B16984, 20, 29), ""Young"", ""Other""))"),"Young")</f>
        <v>Young</v>
      </c>
    </row>
    <row r="16985">
      <c r="A16985" s="40">
        <v>35247.0</v>
      </c>
      <c r="B16985" s="39">
        <f t="shared" si="1"/>
        <v>25</v>
      </c>
      <c r="C16985" s="39" t="str">
        <f>IFERROR(__xludf.DUMMYFUNCTION("IF(ISBETWEEN(B16985,60,69), ""Old"", IF(ISBETWEEN(B16985, 20, 29), ""Young"", ""Other""))"),"Young")</f>
        <v>Young</v>
      </c>
    </row>
    <row r="16986">
      <c r="A16986" s="40">
        <v>35248.0</v>
      </c>
      <c r="B16986" s="39">
        <f t="shared" si="1"/>
        <v>25</v>
      </c>
      <c r="C16986" s="39" t="str">
        <f>IFERROR(__xludf.DUMMYFUNCTION("IF(ISBETWEEN(B16986,60,69), ""Old"", IF(ISBETWEEN(B16986, 20, 29), ""Young"", ""Other""))"),"Young")</f>
        <v>Young</v>
      </c>
    </row>
    <row r="16987">
      <c r="A16987" s="40">
        <v>35249.0</v>
      </c>
      <c r="B16987" s="39">
        <f t="shared" si="1"/>
        <v>25</v>
      </c>
      <c r="C16987" s="39" t="str">
        <f>IFERROR(__xludf.DUMMYFUNCTION("IF(ISBETWEEN(B16987,60,69), ""Old"", IF(ISBETWEEN(B16987, 20, 29), ""Young"", ""Other""))"),"Young")</f>
        <v>Young</v>
      </c>
    </row>
    <row r="16988">
      <c r="A16988" s="40">
        <v>35250.0</v>
      </c>
      <c r="B16988" s="39">
        <f t="shared" si="1"/>
        <v>25</v>
      </c>
      <c r="C16988" s="39" t="str">
        <f>IFERROR(__xludf.DUMMYFUNCTION("IF(ISBETWEEN(B16988,60,69), ""Old"", IF(ISBETWEEN(B16988, 20, 29), ""Young"", ""Other""))"),"Young")</f>
        <v>Young</v>
      </c>
    </row>
    <row r="16989">
      <c r="A16989" s="40">
        <v>35251.0</v>
      </c>
      <c r="B16989" s="39">
        <f t="shared" si="1"/>
        <v>25</v>
      </c>
      <c r="C16989" s="39" t="str">
        <f>IFERROR(__xludf.DUMMYFUNCTION("IF(ISBETWEEN(B16989,60,69), ""Old"", IF(ISBETWEEN(B16989, 20, 29), ""Young"", ""Other""))"),"Young")</f>
        <v>Young</v>
      </c>
    </row>
    <row r="16990">
      <c r="A16990" s="40">
        <v>35252.0</v>
      </c>
      <c r="B16990" s="39">
        <f t="shared" si="1"/>
        <v>25</v>
      </c>
      <c r="C16990" s="39" t="str">
        <f>IFERROR(__xludf.DUMMYFUNCTION("IF(ISBETWEEN(B16990,60,69), ""Old"", IF(ISBETWEEN(B16990, 20, 29), ""Young"", ""Other""))"),"Young")</f>
        <v>Young</v>
      </c>
    </row>
    <row r="16991">
      <c r="A16991" s="40">
        <v>35253.0</v>
      </c>
      <c r="B16991" s="39">
        <f t="shared" si="1"/>
        <v>25</v>
      </c>
      <c r="C16991" s="39" t="str">
        <f>IFERROR(__xludf.DUMMYFUNCTION("IF(ISBETWEEN(B16991,60,69), ""Old"", IF(ISBETWEEN(B16991, 20, 29), ""Young"", ""Other""))"),"Young")</f>
        <v>Young</v>
      </c>
    </row>
    <row r="16992">
      <c r="A16992" s="40">
        <v>35254.0</v>
      </c>
      <c r="B16992" s="39">
        <f t="shared" si="1"/>
        <v>25</v>
      </c>
      <c r="C16992" s="39" t="str">
        <f>IFERROR(__xludf.DUMMYFUNCTION("IF(ISBETWEEN(B16992,60,69), ""Old"", IF(ISBETWEEN(B16992, 20, 29), ""Young"", ""Other""))"),"Young")</f>
        <v>Young</v>
      </c>
    </row>
    <row r="16993">
      <c r="A16993" s="40">
        <v>35255.0</v>
      </c>
      <c r="B16993" s="39">
        <f t="shared" si="1"/>
        <v>25</v>
      </c>
      <c r="C16993" s="39" t="str">
        <f>IFERROR(__xludf.DUMMYFUNCTION("IF(ISBETWEEN(B16993,60,69), ""Old"", IF(ISBETWEEN(B16993, 20, 29), ""Young"", ""Other""))"),"Young")</f>
        <v>Young</v>
      </c>
    </row>
    <row r="16994">
      <c r="A16994" s="40">
        <v>35256.0</v>
      </c>
      <c r="B16994" s="39">
        <f t="shared" si="1"/>
        <v>25</v>
      </c>
      <c r="C16994" s="39" t="str">
        <f>IFERROR(__xludf.DUMMYFUNCTION("IF(ISBETWEEN(B16994,60,69), ""Old"", IF(ISBETWEEN(B16994, 20, 29), ""Young"", ""Other""))"),"Young")</f>
        <v>Young</v>
      </c>
    </row>
    <row r="16995">
      <c r="A16995" s="40">
        <v>35257.0</v>
      </c>
      <c r="B16995" s="39">
        <f t="shared" si="1"/>
        <v>25</v>
      </c>
      <c r="C16995" s="39" t="str">
        <f>IFERROR(__xludf.DUMMYFUNCTION("IF(ISBETWEEN(B16995,60,69), ""Old"", IF(ISBETWEEN(B16995, 20, 29), ""Young"", ""Other""))"),"Young")</f>
        <v>Young</v>
      </c>
    </row>
    <row r="16996">
      <c r="A16996" s="40">
        <v>35258.0</v>
      </c>
      <c r="B16996" s="39">
        <f t="shared" si="1"/>
        <v>25</v>
      </c>
      <c r="C16996" s="39" t="str">
        <f>IFERROR(__xludf.DUMMYFUNCTION("IF(ISBETWEEN(B16996,60,69), ""Old"", IF(ISBETWEEN(B16996, 20, 29), ""Young"", ""Other""))"),"Young")</f>
        <v>Young</v>
      </c>
    </row>
    <row r="16997">
      <c r="A16997" s="40">
        <v>35259.0</v>
      </c>
      <c r="B16997" s="39">
        <f t="shared" si="1"/>
        <v>25</v>
      </c>
      <c r="C16997" s="39" t="str">
        <f>IFERROR(__xludf.DUMMYFUNCTION("IF(ISBETWEEN(B16997,60,69), ""Old"", IF(ISBETWEEN(B16997, 20, 29), ""Young"", ""Other""))"),"Young")</f>
        <v>Young</v>
      </c>
    </row>
    <row r="16998">
      <c r="A16998" s="40">
        <v>35260.0</v>
      </c>
      <c r="B16998" s="39">
        <f t="shared" si="1"/>
        <v>25</v>
      </c>
      <c r="C16998" s="39" t="str">
        <f>IFERROR(__xludf.DUMMYFUNCTION("IF(ISBETWEEN(B16998,60,69), ""Old"", IF(ISBETWEEN(B16998, 20, 29), ""Young"", ""Other""))"),"Young")</f>
        <v>Young</v>
      </c>
    </row>
    <row r="16999">
      <c r="A16999" s="40">
        <v>35261.0</v>
      </c>
      <c r="B16999" s="39">
        <f t="shared" si="1"/>
        <v>25</v>
      </c>
      <c r="C16999" s="39" t="str">
        <f>IFERROR(__xludf.DUMMYFUNCTION("IF(ISBETWEEN(B16999,60,69), ""Old"", IF(ISBETWEEN(B16999, 20, 29), ""Young"", ""Other""))"),"Young")</f>
        <v>Young</v>
      </c>
    </row>
    <row r="17000">
      <c r="A17000" s="40">
        <v>35262.0</v>
      </c>
      <c r="B17000" s="39">
        <f t="shared" si="1"/>
        <v>25</v>
      </c>
      <c r="C17000" s="39" t="str">
        <f>IFERROR(__xludf.DUMMYFUNCTION("IF(ISBETWEEN(B17000,60,69), ""Old"", IF(ISBETWEEN(B17000, 20, 29), ""Young"", ""Other""))"),"Young")</f>
        <v>Young</v>
      </c>
    </row>
    <row r="17001">
      <c r="A17001" s="40">
        <v>35263.0</v>
      </c>
      <c r="B17001" s="39">
        <f t="shared" si="1"/>
        <v>25</v>
      </c>
      <c r="C17001" s="39" t="str">
        <f>IFERROR(__xludf.DUMMYFUNCTION("IF(ISBETWEEN(B17001,60,69), ""Old"", IF(ISBETWEEN(B17001, 20, 29), ""Young"", ""Other""))"),"Young")</f>
        <v>Young</v>
      </c>
    </row>
    <row r="17002">
      <c r="A17002" s="40">
        <v>35264.0</v>
      </c>
      <c r="B17002" s="39">
        <f t="shared" si="1"/>
        <v>25</v>
      </c>
      <c r="C17002" s="39" t="str">
        <f>IFERROR(__xludf.DUMMYFUNCTION("IF(ISBETWEEN(B17002,60,69), ""Old"", IF(ISBETWEEN(B17002, 20, 29), ""Young"", ""Other""))"),"Young")</f>
        <v>Young</v>
      </c>
    </row>
    <row r="17003">
      <c r="A17003" s="40">
        <v>35265.0</v>
      </c>
      <c r="B17003" s="39">
        <f t="shared" si="1"/>
        <v>25</v>
      </c>
      <c r="C17003" s="39" t="str">
        <f>IFERROR(__xludf.DUMMYFUNCTION("IF(ISBETWEEN(B17003,60,69), ""Old"", IF(ISBETWEEN(B17003, 20, 29), ""Young"", ""Other""))"),"Young")</f>
        <v>Young</v>
      </c>
    </row>
    <row r="17004">
      <c r="A17004" s="40">
        <v>35266.0</v>
      </c>
      <c r="B17004" s="39">
        <f t="shared" si="1"/>
        <v>25</v>
      </c>
      <c r="C17004" s="39" t="str">
        <f>IFERROR(__xludf.DUMMYFUNCTION("IF(ISBETWEEN(B17004,60,69), ""Old"", IF(ISBETWEEN(B17004, 20, 29), ""Young"", ""Other""))"),"Young")</f>
        <v>Young</v>
      </c>
    </row>
    <row r="17005">
      <c r="A17005" s="40">
        <v>35267.0</v>
      </c>
      <c r="B17005" s="39">
        <f t="shared" si="1"/>
        <v>25</v>
      </c>
      <c r="C17005" s="39" t="str">
        <f>IFERROR(__xludf.DUMMYFUNCTION("IF(ISBETWEEN(B17005,60,69), ""Old"", IF(ISBETWEEN(B17005, 20, 29), ""Young"", ""Other""))"),"Young")</f>
        <v>Young</v>
      </c>
    </row>
    <row r="17006">
      <c r="A17006" s="40">
        <v>35268.0</v>
      </c>
      <c r="B17006" s="39">
        <f t="shared" si="1"/>
        <v>25</v>
      </c>
      <c r="C17006" s="39" t="str">
        <f>IFERROR(__xludf.DUMMYFUNCTION("IF(ISBETWEEN(B17006,60,69), ""Old"", IF(ISBETWEEN(B17006, 20, 29), ""Young"", ""Other""))"),"Young")</f>
        <v>Young</v>
      </c>
    </row>
    <row r="17007">
      <c r="A17007" s="40">
        <v>35269.0</v>
      </c>
      <c r="B17007" s="39">
        <f t="shared" si="1"/>
        <v>25</v>
      </c>
      <c r="C17007" s="39" t="str">
        <f>IFERROR(__xludf.DUMMYFUNCTION("IF(ISBETWEEN(B17007,60,69), ""Old"", IF(ISBETWEEN(B17007, 20, 29), ""Young"", ""Other""))"),"Young")</f>
        <v>Young</v>
      </c>
    </row>
    <row r="17008">
      <c r="A17008" s="40">
        <v>35270.0</v>
      </c>
      <c r="B17008" s="39">
        <f t="shared" si="1"/>
        <v>25</v>
      </c>
      <c r="C17008" s="39" t="str">
        <f>IFERROR(__xludf.DUMMYFUNCTION("IF(ISBETWEEN(B17008,60,69), ""Old"", IF(ISBETWEEN(B17008, 20, 29), ""Young"", ""Other""))"),"Young")</f>
        <v>Young</v>
      </c>
    </row>
    <row r="17009">
      <c r="A17009" s="40">
        <v>35271.0</v>
      </c>
      <c r="B17009" s="39">
        <f t="shared" si="1"/>
        <v>25</v>
      </c>
      <c r="C17009" s="39" t="str">
        <f>IFERROR(__xludf.DUMMYFUNCTION("IF(ISBETWEEN(B17009,60,69), ""Old"", IF(ISBETWEEN(B17009, 20, 29), ""Young"", ""Other""))"),"Young")</f>
        <v>Young</v>
      </c>
    </row>
    <row r="17010">
      <c r="A17010" s="40">
        <v>35272.0</v>
      </c>
      <c r="B17010" s="39">
        <f t="shared" si="1"/>
        <v>25</v>
      </c>
      <c r="C17010" s="39" t="str">
        <f>IFERROR(__xludf.DUMMYFUNCTION("IF(ISBETWEEN(B17010,60,69), ""Old"", IF(ISBETWEEN(B17010, 20, 29), ""Young"", ""Other""))"),"Young")</f>
        <v>Young</v>
      </c>
    </row>
    <row r="17011">
      <c r="A17011" s="40">
        <v>35273.0</v>
      </c>
      <c r="B17011" s="39">
        <f t="shared" si="1"/>
        <v>25</v>
      </c>
      <c r="C17011" s="39" t="str">
        <f>IFERROR(__xludf.DUMMYFUNCTION("IF(ISBETWEEN(B17011,60,69), ""Old"", IF(ISBETWEEN(B17011, 20, 29), ""Young"", ""Other""))"),"Young")</f>
        <v>Young</v>
      </c>
    </row>
    <row r="17012">
      <c r="A17012" s="40">
        <v>35274.0</v>
      </c>
      <c r="B17012" s="39">
        <f t="shared" si="1"/>
        <v>25</v>
      </c>
      <c r="C17012" s="39" t="str">
        <f>IFERROR(__xludf.DUMMYFUNCTION("IF(ISBETWEEN(B17012,60,69), ""Old"", IF(ISBETWEEN(B17012, 20, 29), ""Young"", ""Other""))"),"Young")</f>
        <v>Young</v>
      </c>
    </row>
    <row r="17013">
      <c r="A17013" s="40">
        <v>35275.0</v>
      </c>
      <c r="B17013" s="39">
        <f t="shared" si="1"/>
        <v>25</v>
      </c>
      <c r="C17013" s="39" t="str">
        <f>IFERROR(__xludf.DUMMYFUNCTION("IF(ISBETWEEN(B17013,60,69), ""Old"", IF(ISBETWEEN(B17013, 20, 29), ""Young"", ""Other""))"),"Young")</f>
        <v>Young</v>
      </c>
    </row>
    <row r="17014">
      <c r="A17014" s="40">
        <v>35276.0</v>
      </c>
      <c r="B17014" s="39">
        <f t="shared" si="1"/>
        <v>25</v>
      </c>
      <c r="C17014" s="39" t="str">
        <f>IFERROR(__xludf.DUMMYFUNCTION("IF(ISBETWEEN(B17014,60,69), ""Old"", IF(ISBETWEEN(B17014, 20, 29), ""Young"", ""Other""))"),"Young")</f>
        <v>Young</v>
      </c>
    </row>
    <row r="17015">
      <c r="A17015" s="40">
        <v>35277.0</v>
      </c>
      <c r="B17015" s="39">
        <f t="shared" si="1"/>
        <v>25</v>
      </c>
      <c r="C17015" s="39" t="str">
        <f>IFERROR(__xludf.DUMMYFUNCTION("IF(ISBETWEEN(B17015,60,69), ""Old"", IF(ISBETWEEN(B17015, 20, 29), ""Young"", ""Other""))"),"Young")</f>
        <v>Young</v>
      </c>
    </row>
    <row r="17016">
      <c r="A17016" s="40">
        <v>35278.0</v>
      </c>
      <c r="B17016" s="39">
        <f t="shared" si="1"/>
        <v>25</v>
      </c>
      <c r="C17016" s="39" t="str">
        <f>IFERROR(__xludf.DUMMYFUNCTION("IF(ISBETWEEN(B17016,60,69), ""Old"", IF(ISBETWEEN(B17016, 20, 29), ""Young"", ""Other""))"),"Young")</f>
        <v>Young</v>
      </c>
    </row>
    <row r="17017">
      <c r="A17017" s="40">
        <v>35279.0</v>
      </c>
      <c r="B17017" s="39">
        <f t="shared" si="1"/>
        <v>25</v>
      </c>
      <c r="C17017" s="39" t="str">
        <f>IFERROR(__xludf.DUMMYFUNCTION("IF(ISBETWEEN(B17017,60,69), ""Old"", IF(ISBETWEEN(B17017, 20, 29), ""Young"", ""Other""))"),"Young")</f>
        <v>Young</v>
      </c>
    </row>
    <row r="17018">
      <c r="A17018" s="40">
        <v>35280.0</v>
      </c>
      <c r="B17018" s="39">
        <f t="shared" si="1"/>
        <v>25</v>
      </c>
      <c r="C17018" s="39" t="str">
        <f>IFERROR(__xludf.DUMMYFUNCTION("IF(ISBETWEEN(B17018,60,69), ""Old"", IF(ISBETWEEN(B17018, 20, 29), ""Young"", ""Other""))"),"Young")</f>
        <v>Young</v>
      </c>
    </row>
    <row r="17019">
      <c r="A17019" s="40">
        <v>35281.0</v>
      </c>
      <c r="B17019" s="39">
        <f t="shared" si="1"/>
        <v>25</v>
      </c>
      <c r="C17019" s="39" t="str">
        <f>IFERROR(__xludf.DUMMYFUNCTION("IF(ISBETWEEN(B17019,60,69), ""Old"", IF(ISBETWEEN(B17019, 20, 29), ""Young"", ""Other""))"),"Young")</f>
        <v>Young</v>
      </c>
    </row>
    <row r="17020">
      <c r="A17020" s="40">
        <v>35282.0</v>
      </c>
      <c r="B17020" s="39">
        <f t="shared" si="1"/>
        <v>25</v>
      </c>
      <c r="C17020" s="39" t="str">
        <f>IFERROR(__xludf.DUMMYFUNCTION("IF(ISBETWEEN(B17020,60,69), ""Old"", IF(ISBETWEEN(B17020, 20, 29), ""Young"", ""Other""))"),"Young")</f>
        <v>Young</v>
      </c>
    </row>
    <row r="17021">
      <c r="A17021" s="40">
        <v>35283.0</v>
      </c>
      <c r="B17021" s="39">
        <f t="shared" si="1"/>
        <v>25</v>
      </c>
      <c r="C17021" s="39" t="str">
        <f>IFERROR(__xludf.DUMMYFUNCTION("IF(ISBETWEEN(B17021,60,69), ""Old"", IF(ISBETWEEN(B17021, 20, 29), ""Young"", ""Other""))"),"Young")</f>
        <v>Young</v>
      </c>
    </row>
    <row r="17022">
      <c r="A17022" s="40">
        <v>35284.0</v>
      </c>
      <c r="B17022" s="39">
        <f t="shared" si="1"/>
        <v>25</v>
      </c>
      <c r="C17022" s="39" t="str">
        <f>IFERROR(__xludf.DUMMYFUNCTION("IF(ISBETWEEN(B17022,60,69), ""Old"", IF(ISBETWEEN(B17022, 20, 29), ""Young"", ""Other""))"),"Young")</f>
        <v>Young</v>
      </c>
    </row>
    <row r="17023">
      <c r="A17023" s="40">
        <v>35285.0</v>
      </c>
      <c r="B17023" s="39">
        <f t="shared" si="1"/>
        <v>25</v>
      </c>
      <c r="C17023" s="39" t="str">
        <f>IFERROR(__xludf.DUMMYFUNCTION("IF(ISBETWEEN(B17023,60,69), ""Old"", IF(ISBETWEEN(B17023, 20, 29), ""Young"", ""Other""))"),"Young")</f>
        <v>Young</v>
      </c>
    </row>
    <row r="17024">
      <c r="A17024" s="40">
        <v>35286.0</v>
      </c>
      <c r="B17024" s="39">
        <f t="shared" si="1"/>
        <v>25</v>
      </c>
      <c r="C17024" s="39" t="str">
        <f>IFERROR(__xludf.DUMMYFUNCTION("IF(ISBETWEEN(B17024,60,69), ""Old"", IF(ISBETWEEN(B17024, 20, 29), ""Young"", ""Other""))"),"Young")</f>
        <v>Young</v>
      </c>
    </row>
    <row r="17025">
      <c r="A17025" s="40">
        <v>35287.0</v>
      </c>
      <c r="B17025" s="39">
        <f t="shared" si="1"/>
        <v>25</v>
      </c>
      <c r="C17025" s="39" t="str">
        <f>IFERROR(__xludf.DUMMYFUNCTION("IF(ISBETWEEN(B17025,60,69), ""Old"", IF(ISBETWEEN(B17025, 20, 29), ""Young"", ""Other""))"),"Young")</f>
        <v>Young</v>
      </c>
    </row>
    <row r="17026">
      <c r="A17026" s="40">
        <v>35288.0</v>
      </c>
      <c r="B17026" s="39">
        <f t="shared" si="1"/>
        <v>25</v>
      </c>
      <c r="C17026" s="39" t="str">
        <f>IFERROR(__xludf.DUMMYFUNCTION("IF(ISBETWEEN(B17026,60,69), ""Old"", IF(ISBETWEEN(B17026, 20, 29), ""Young"", ""Other""))"),"Young")</f>
        <v>Young</v>
      </c>
    </row>
    <row r="17027">
      <c r="A17027" s="40">
        <v>35289.0</v>
      </c>
      <c r="B17027" s="39">
        <f t="shared" si="1"/>
        <v>25</v>
      </c>
      <c r="C17027" s="39" t="str">
        <f>IFERROR(__xludf.DUMMYFUNCTION("IF(ISBETWEEN(B17027,60,69), ""Old"", IF(ISBETWEEN(B17027, 20, 29), ""Young"", ""Other""))"),"Young")</f>
        <v>Young</v>
      </c>
    </row>
    <row r="17028">
      <c r="A17028" s="40">
        <v>35290.0</v>
      </c>
      <c r="B17028" s="39">
        <f t="shared" si="1"/>
        <v>25</v>
      </c>
      <c r="C17028" s="39" t="str">
        <f>IFERROR(__xludf.DUMMYFUNCTION("IF(ISBETWEEN(B17028,60,69), ""Old"", IF(ISBETWEEN(B17028, 20, 29), ""Young"", ""Other""))"),"Young")</f>
        <v>Young</v>
      </c>
    </row>
    <row r="17029">
      <c r="A17029" s="40">
        <v>35291.0</v>
      </c>
      <c r="B17029" s="39">
        <f t="shared" si="1"/>
        <v>25</v>
      </c>
      <c r="C17029" s="39" t="str">
        <f>IFERROR(__xludf.DUMMYFUNCTION("IF(ISBETWEEN(B17029,60,69), ""Old"", IF(ISBETWEEN(B17029, 20, 29), ""Young"", ""Other""))"),"Young")</f>
        <v>Young</v>
      </c>
    </row>
    <row r="17030">
      <c r="A17030" s="40">
        <v>35292.0</v>
      </c>
      <c r="B17030" s="39">
        <f t="shared" si="1"/>
        <v>25</v>
      </c>
      <c r="C17030" s="39" t="str">
        <f>IFERROR(__xludf.DUMMYFUNCTION("IF(ISBETWEEN(B17030,60,69), ""Old"", IF(ISBETWEEN(B17030, 20, 29), ""Young"", ""Other""))"),"Young")</f>
        <v>Young</v>
      </c>
    </row>
    <row r="17031">
      <c r="A17031" s="40">
        <v>35293.0</v>
      </c>
      <c r="B17031" s="39">
        <f t="shared" si="1"/>
        <v>25</v>
      </c>
      <c r="C17031" s="39" t="str">
        <f>IFERROR(__xludf.DUMMYFUNCTION("IF(ISBETWEEN(B17031,60,69), ""Old"", IF(ISBETWEEN(B17031, 20, 29), ""Young"", ""Other""))"),"Young")</f>
        <v>Young</v>
      </c>
    </row>
    <row r="17032">
      <c r="A17032" s="40">
        <v>35294.0</v>
      </c>
      <c r="B17032" s="39">
        <f t="shared" si="1"/>
        <v>25</v>
      </c>
      <c r="C17032" s="39" t="str">
        <f>IFERROR(__xludf.DUMMYFUNCTION("IF(ISBETWEEN(B17032,60,69), ""Old"", IF(ISBETWEEN(B17032, 20, 29), ""Young"", ""Other""))"),"Young")</f>
        <v>Young</v>
      </c>
    </row>
    <row r="17033">
      <c r="A17033" s="40">
        <v>35295.0</v>
      </c>
      <c r="B17033" s="39">
        <f t="shared" si="1"/>
        <v>25</v>
      </c>
      <c r="C17033" s="39" t="str">
        <f>IFERROR(__xludf.DUMMYFUNCTION("IF(ISBETWEEN(B17033,60,69), ""Old"", IF(ISBETWEEN(B17033, 20, 29), ""Young"", ""Other""))"),"Young")</f>
        <v>Young</v>
      </c>
    </row>
    <row r="17034">
      <c r="A17034" s="40">
        <v>35296.0</v>
      </c>
      <c r="B17034" s="39">
        <f t="shared" si="1"/>
        <v>25</v>
      </c>
      <c r="C17034" s="39" t="str">
        <f>IFERROR(__xludf.DUMMYFUNCTION("IF(ISBETWEEN(B17034,60,69), ""Old"", IF(ISBETWEEN(B17034, 20, 29), ""Young"", ""Other""))"),"Young")</f>
        <v>Young</v>
      </c>
    </row>
    <row r="17035">
      <c r="A17035" s="40">
        <v>35297.0</v>
      </c>
      <c r="B17035" s="39">
        <f t="shared" si="1"/>
        <v>25</v>
      </c>
      <c r="C17035" s="39" t="str">
        <f>IFERROR(__xludf.DUMMYFUNCTION("IF(ISBETWEEN(B17035,60,69), ""Old"", IF(ISBETWEEN(B17035, 20, 29), ""Young"", ""Other""))"),"Young")</f>
        <v>Young</v>
      </c>
    </row>
    <row r="17036">
      <c r="A17036" s="40">
        <v>35298.0</v>
      </c>
      <c r="B17036" s="39">
        <f t="shared" si="1"/>
        <v>25</v>
      </c>
      <c r="C17036" s="39" t="str">
        <f>IFERROR(__xludf.DUMMYFUNCTION("IF(ISBETWEEN(B17036,60,69), ""Old"", IF(ISBETWEEN(B17036, 20, 29), ""Young"", ""Other""))"),"Young")</f>
        <v>Young</v>
      </c>
    </row>
    <row r="17037">
      <c r="A17037" s="40">
        <v>35299.0</v>
      </c>
      <c r="B17037" s="39">
        <f t="shared" si="1"/>
        <v>25</v>
      </c>
      <c r="C17037" s="39" t="str">
        <f>IFERROR(__xludf.DUMMYFUNCTION("IF(ISBETWEEN(B17037,60,69), ""Old"", IF(ISBETWEEN(B17037, 20, 29), ""Young"", ""Other""))"),"Young")</f>
        <v>Young</v>
      </c>
    </row>
    <row r="17038">
      <c r="A17038" s="40">
        <v>35300.0</v>
      </c>
      <c r="B17038" s="39">
        <f t="shared" si="1"/>
        <v>25</v>
      </c>
      <c r="C17038" s="39" t="str">
        <f>IFERROR(__xludf.DUMMYFUNCTION("IF(ISBETWEEN(B17038,60,69), ""Old"", IF(ISBETWEEN(B17038, 20, 29), ""Young"", ""Other""))"),"Young")</f>
        <v>Young</v>
      </c>
    </row>
    <row r="17039">
      <c r="A17039" s="40">
        <v>35301.0</v>
      </c>
      <c r="B17039" s="39">
        <f t="shared" si="1"/>
        <v>25</v>
      </c>
      <c r="C17039" s="39" t="str">
        <f>IFERROR(__xludf.DUMMYFUNCTION("IF(ISBETWEEN(B17039,60,69), ""Old"", IF(ISBETWEEN(B17039, 20, 29), ""Young"", ""Other""))"),"Young")</f>
        <v>Young</v>
      </c>
    </row>
    <row r="17040">
      <c r="A17040" s="40">
        <v>35302.0</v>
      </c>
      <c r="B17040" s="39">
        <f t="shared" si="1"/>
        <v>25</v>
      </c>
      <c r="C17040" s="39" t="str">
        <f>IFERROR(__xludf.DUMMYFUNCTION("IF(ISBETWEEN(B17040,60,69), ""Old"", IF(ISBETWEEN(B17040, 20, 29), ""Young"", ""Other""))"),"Young")</f>
        <v>Young</v>
      </c>
    </row>
    <row r="17041">
      <c r="A17041" s="40">
        <v>35303.0</v>
      </c>
      <c r="B17041" s="39">
        <f t="shared" si="1"/>
        <v>25</v>
      </c>
      <c r="C17041" s="39" t="str">
        <f>IFERROR(__xludf.DUMMYFUNCTION("IF(ISBETWEEN(B17041,60,69), ""Old"", IF(ISBETWEEN(B17041, 20, 29), ""Young"", ""Other""))"),"Young")</f>
        <v>Young</v>
      </c>
    </row>
    <row r="17042">
      <c r="A17042" s="40">
        <v>35304.0</v>
      </c>
      <c r="B17042" s="39">
        <f t="shared" si="1"/>
        <v>25</v>
      </c>
      <c r="C17042" s="39" t="str">
        <f>IFERROR(__xludf.DUMMYFUNCTION("IF(ISBETWEEN(B17042,60,69), ""Old"", IF(ISBETWEEN(B17042, 20, 29), ""Young"", ""Other""))"),"Young")</f>
        <v>Young</v>
      </c>
    </row>
    <row r="17043">
      <c r="A17043" s="40">
        <v>35305.0</v>
      </c>
      <c r="B17043" s="39">
        <f t="shared" si="1"/>
        <v>25</v>
      </c>
      <c r="C17043" s="39" t="str">
        <f>IFERROR(__xludf.DUMMYFUNCTION("IF(ISBETWEEN(B17043,60,69), ""Old"", IF(ISBETWEEN(B17043, 20, 29), ""Young"", ""Other""))"),"Young")</f>
        <v>Young</v>
      </c>
    </row>
    <row r="17044">
      <c r="A17044" s="40">
        <v>35306.0</v>
      </c>
      <c r="B17044" s="39">
        <f t="shared" si="1"/>
        <v>25</v>
      </c>
      <c r="C17044" s="39" t="str">
        <f>IFERROR(__xludf.DUMMYFUNCTION("IF(ISBETWEEN(B17044,60,69), ""Old"", IF(ISBETWEEN(B17044, 20, 29), ""Young"", ""Other""))"),"Young")</f>
        <v>Young</v>
      </c>
    </row>
    <row r="17045">
      <c r="A17045" s="40">
        <v>35307.0</v>
      </c>
      <c r="B17045" s="39">
        <f t="shared" si="1"/>
        <v>25</v>
      </c>
      <c r="C17045" s="39" t="str">
        <f>IFERROR(__xludf.DUMMYFUNCTION("IF(ISBETWEEN(B17045,60,69), ""Old"", IF(ISBETWEEN(B17045, 20, 29), ""Young"", ""Other""))"),"Young")</f>
        <v>Young</v>
      </c>
    </row>
    <row r="17046">
      <c r="A17046" s="40">
        <v>35308.0</v>
      </c>
      <c r="B17046" s="39">
        <f t="shared" si="1"/>
        <v>25</v>
      </c>
      <c r="C17046" s="39" t="str">
        <f>IFERROR(__xludf.DUMMYFUNCTION("IF(ISBETWEEN(B17046,60,69), ""Old"", IF(ISBETWEEN(B17046, 20, 29), ""Young"", ""Other""))"),"Young")</f>
        <v>Young</v>
      </c>
    </row>
    <row r="17047">
      <c r="A17047" s="40">
        <v>35309.0</v>
      </c>
      <c r="B17047" s="39">
        <f t="shared" si="1"/>
        <v>25</v>
      </c>
      <c r="C17047" s="39" t="str">
        <f>IFERROR(__xludf.DUMMYFUNCTION("IF(ISBETWEEN(B17047,60,69), ""Old"", IF(ISBETWEEN(B17047, 20, 29), ""Young"", ""Other""))"),"Young")</f>
        <v>Young</v>
      </c>
    </row>
    <row r="17048">
      <c r="A17048" s="40">
        <v>35310.0</v>
      </c>
      <c r="B17048" s="39">
        <f t="shared" si="1"/>
        <v>25</v>
      </c>
      <c r="C17048" s="39" t="str">
        <f>IFERROR(__xludf.DUMMYFUNCTION("IF(ISBETWEEN(B17048,60,69), ""Old"", IF(ISBETWEEN(B17048, 20, 29), ""Young"", ""Other""))"),"Young")</f>
        <v>Young</v>
      </c>
    </row>
    <row r="17049">
      <c r="A17049" s="40">
        <v>35311.0</v>
      </c>
      <c r="B17049" s="39">
        <f t="shared" si="1"/>
        <v>25</v>
      </c>
      <c r="C17049" s="39" t="str">
        <f>IFERROR(__xludf.DUMMYFUNCTION("IF(ISBETWEEN(B17049,60,69), ""Old"", IF(ISBETWEEN(B17049, 20, 29), ""Young"", ""Other""))"),"Young")</f>
        <v>Young</v>
      </c>
    </row>
    <row r="17050">
      <c r="A17050" s="40">
        <v>35312.0</v>
      </c>
      <c r="B17050" s="39">
        <f t="shared" si="1"/>
        <v>25</v>
      </c>
      <c r="C17050" s="39" t="str">
        <f>IFERROR(__xludf.DUMMYFUNCTION("IF(ISBETWEEN(B17050,60,69), ""Old"", IF(ISBETWEEN(B17050, 20, 29), ""Young"", ""Other""))"),"Young")</f>
        <v>Young</v>
      </c>
    </row>
    <row r="17051">
      <c r="A17051" s="40">
        <v>35313.0</v>
      </c>
      <c r="B17051" s="39">
        <f t="shared" si="1"/>
        <v>25</v>
      </c>
      <c r="C17051" s="39" t="str">
        <f>IFERROR(__xludf.DUMMYFUNCTION("IF(ISBETWEEN(B17051,60,69), ""Old"", IF(ISBETWEEN(B17051, 20, 29), ""Young"", ""Other""))"),"Young")</f>
        <v>Young</v>
      </c>
    </row>
    <row r="17052">
      <c r="A17052" s="40">
        <v>35314.0</v>
      </c>
      <c r="B17052" s="39">
        <f t="shared" si="1"/>
        <v>25</v>
      </c>
      <c r="C17052" s="39" t="str">
        <f>IFERROR(__xludf.DUMMYFUNCTION("IF(ISBETWEEN(B17052,60,69), ""Old"", IF(ISBETWEEN(B17052, 20, 29), ""Young"", ""Other""))"),"Young")</f>
        <v>Young</v>
      </c>
    </row>
    <row r="17053">
      <c r="A17053" s="40">
        <v>35315.0</v>
      </c>
      <c r="B17053" s="39">
        <f t="shared" si="1"/>
        <v>25</v>
      </c>
      <c r="C17053" s="39" t="str">
        <f>IFERROR(__xludf.DUMMYFUNCTION("IF(ISBETWEEN(B17053,60,69), ""Old"", IF(ISBETWEEN(B17053, 20, 29), ""Young"", ""Other""))"),"Young")</f>
        <v>Young</v>
      </c>
    </row>
    <row r="17054">
      <c r="A17054" s="40">
        <v>35316.0</v>
      </c>
      <c r="B17054" s="39">
        <f t="shared" si="1"/>
        <v>25</v>
      </c>
      <c r="C17054" s="39" t="str">
        <f>IFERROR(__xludf.DUMMYFUNCTION("IF(ISBETWEEN(B17054,60,69), ""Old"", IF(ISBETWEEN(B17054, 20, 29), ""Young"", ""Other""))"),"Young")</f>
        <v>Young</v>
      </c>
    </row>
    <row r="17055">
      <c r="A17055" s="40">
        <v>35317.0</v>
      </c>
      <c r="B17055" s="39">
        <f t="shared" si="1"/>
        <v>25</v>
      </c>
      <c r="C17055" s="39" t="str">
        <f>IFERROR(__xludf.DUMMYFUNCTION("IF(ISBETWEEN(B17055,60,69), ""Old"", IF(ISBETWEEN(B17055, 20, 29), ""Young"", ""Other""))"),"Young")</f>
        <v>Young</v>
      </c>
    </row>
    <row r="17056">
      <c r="A17056" s="40">
        <v>35318.0</v>
      </c>
      <c r="B17056" s="39">
        <f t="shared" si="1"/>
        <v>25</v>
      </c>
      <c r="C17056" s="39" t="str">
        <f>IFERROR(__xludf.DUMMYFUNCTION("IF(ISBETWEEN(B17056,60,69), ""Old"", IF(ISBETWEEN(B17056, 20, 29), ""Young"", ""Other""))"),"Young")</f>
        <v>Young</v>
      </c>
    </row>
    <row r="17057">
      <c r="A17057" s="40">
        <v>35319.0</v>
      </c>
      <c r="B17057" s="39">
        <f t="shared" si="1"/>
        <v>25</v>
      </c>
      <c r="C17057" s="39" t="str">
        <f>IFERROR(__xludf.DUMMYFUNCTION("IF(ISBETWEEN(B17057,60,69), ""Old"", IF(ISBETWEEN(B17057, 20, 29), ""Young"", ""Other""))"),"Young")</f>
        <v>Young</v>
      </c>
    </row>
    <row r="17058">
      <c r="A17058" s="40">
        <v>35320.0</v>
      </c>
      <c r="B17058" s="39">
        <f t="shared" si="1"/>
        <v>25</v>
      </c>
      <c r="C17058" s="39" t="str">
        <f>IFERROR(__xludf.DUMMYFUNCTION("IF(ISBETWEEN(B17058,60,69), ""Old"", IF(ISBETWEEN(B17058, 20, 29), ""Young"", ""Other""))"),"Young")</f>
        <v>Young</v>
      </c>
    </row>
    <row r="17059">
      <c r="A17059" s="40">
        <v>35321.0</v>
      </c>
      <c r="B17059" s="39">
        <f t="shared" si="1"/>
        <v>25</v>
      </c>
      <c r="C17059" s="39" t="str">
        <f>IFERROR(__xludf.DUMMYFUNCTION("IF(ISBETWEEN(B17059,60,69), ""Old"", IF(ISBETWEEN(B17059, 20, 29), ""Young"", ""Other""))"),"Young")</f>
        <v>Young</v>
      </c>
    </row>
    <row r="17060">
      <c r="A17060" s="40">
        <v>35322.0</v>
      </c>
      <c r="B17060" s="39">
        <f t="shared" si="1"/>
        <v>25</v>
      </c>
      <c r="C17060" s="39" t="str">
        <f>IFERROR(__xludf.DUMMYFUNCTION("IF(ISBETWEEN(B17060,60,69), ""Old"", IF(ISBETWEEN(B17060, 20, 29), ""Young"", ""Other""))"),"Young")</f>
        <v>Young</v>
      </c>
    </row>
    <row r="17061">
      <c r="A17061" s="40">
        <v>35323.0</v>
      </c>
      <c r="B17061" s="39">
        <f t="shared" si="1"/>
        <v>25</v>
      </c>
      <c r="C17061" s="39" t="str">
        <f>IFERROR(__xludf.DUMMYFUNCTION("IF(ISBETWEEN(B17061,60,69), ""Old"", IF(ISBETWEEN(B17061, 20, 29), ""Young"", ""Other""))"),"Young")</f>
        <v>Young</v>
      </c>
    </row>
    <row r="17062">
      <c r="A17062" s="40">
        <v>35324.0</v>
      </c>
      <c r="B17062" s="39">
        <f t="shared" si="1"/>
        <v>25</v>
      </c>
      <c r="C17062" s="39" t="str">
        <f>IFERROR(__xludf.DUMMYFUNCTION("IF(ISBETWEEN(B17062,60,69), ""Old"", IF(ISBETWEEN(B17062, 20, 29), ""Young"", ""Other""))"),"Young")</f>
        <v>Young</v>
      </c>
    </row>
    <row r="17063">
      <c r="A17063" s="40">
        <v>35325.0</v>
      </c>
      <c r="B17063" s="39">
        <f t="shared" si="1"/>
        <v>25</v>
      </c>
      <c r="C17063" s="39" t="str">
        <f>IFERROR(__xludf.DUMMYFUNCTION("IF(ISBETWEEN(B17063,60,69), ""Old"", IF(ISBETWEEN(B17063, 20, 29), ""Young"", ""Other""))"),"Young")</f>
        <v>Young</v>
      </c>
    </row>
    <row r="17064">
      <c r="A17064" s="40">
        <v>35326.0</v>
      </c>
      <c r="B17064" s="39">
        <f t="shared" si="1"/>
        <v>25</v>
      </c>
      <c r="C17064" s="39" t="str">
        <f>IFERROR(__xludf.DUMMYFUNCTION("IF(ISBETWEEN(B17064,60,69), ""Old"", IF(ISBETWEEN(B17064, 20, 29), ""Young"", ""Other""))"),"Young")</f>
        <v>Young</v>
      </c>
    </row>
    <row r="17065">
      <c r="A17065" s="40">
        <v>35327.0</v>
      </c>
      <c r="B17065" s="39">
        <f t="shared" si="1"/>
        <v>25</v>
      </c>
      <c r="C17065" s="39" t="str">
        <f>IFERROR(__xludf.DUMMYFUNCTION("IF(ISBETWEEN(B17065,60,69), ""Old"", IF(ISBETWEEN(B17065, 20, 29), ""Young"", ""Other""))"),"Young")</f>
        <v>Young</v>
      </c>
    </row>
    <row r="17066">
      <c r="A17066" s="40">
        <v>35328.0</v>
      </c>
      <c r="B17066" s="39">
        <f t="shared" si="1"/>
        <v>25</v>
      </c>
      <c r="C17066" s="39" t="str">
        <f>IFERROR(__xludf.DUMMYFUNCTION("IF(ISBETWEEN(B17066,60,69), ""Old"", IF(ISBETWEEN(B17066, 20, 29), ""Young"", ""Other""))"),"Young")</f>
        <v>Young</v>
      </c>
    </row>
    <row r="17067">
      <c r="A17067" s="40">
        <v>35329.0</v>
      </c>
      <c r="B17067" s="39">
        <f t="shared" si="1"/>
        <v>25</v>
      </c>
      <c r="C17067" s="39" t="str">
        <f>IFERROR(__xludf.DUMMYFUNCTION("IF(ISBETWEEN(B17067,60,69), ""Old"", IF(ISBETWEEN(B17067, 20, 29), ""Young"", ""Other""))"),"Young")</f>
        <v>Young</v>
      </c>
    </row>
    <row r="17068">
      <c r="A17068" s="40">
        <v>35330.0</v>
      </c>
      <c r="B17068" s="39">
        <f t="shared" si="1"/>
        <v>25</v>
      </c>
      <c r="C17068" s="39" t="str">
        <f>IFERROR(__xludf.DUMMYFUNCTION("IF(ISBETWEEN(B17068,60,69), ""Old"", IF(ISBETWEEN(B17068, 20, 29), ""Young"", ""Other""))"),"Young")</f>
        <v>Young</v>
      </c>
    </row>
    <row r="17069">
      <c r="A17069" s="40">
        <v>35331.0</v>
      </c>
      <c r="B17069" s="39">
        <f t="shared" si="1"/>
        <v>25</v>
      </c>
      <c r="C17069" s="39" t="str">
        <f>IFERROR(__xludf.DUMMYFUNCTION("IF(ISBETWEEN(B17069,60,69), ""Old"", IF(ISBETWEEN(B17069, 20, 29), ""Young"", ""Other""))"),"Young")</f>
        <v>Young</v>
      </c>
    </row>
    <row r="17070">
      <c r="A17070" s="40">
        <v>35332.0</v>
      </c>
      <c r="B17070" s="39">
        <f t="shared" si="1"/>
        <v>25</v>
      </c>
      <c r="C17070" s="39" t="str">
        <f>IFERROR(__xludf.DUMMYFUNCTION("IF(ISBETWEEN(B17070,60,69), ""Old"", IF(ISBETWEEN(B17070, 20, 29), ""Young"", ""Other""))"),"Young")</f>
        <v>Young</v>
      </c>
    </row>
    <row r="17071">
      <c r="A17071" s="40">
        <v>35333.0</v>
      </c>
      <c r="B17071" s="39">
        <f t="shared" si="1"/>
        <v>25</v>
      </c>
      <c r="C17071" s="39" t="str">
        <f>IFERROR(__xludf.DUMMYFUNCTION("IF(ISBETWEEN(B17071,60,69), ""Old"", IF(ISBETWEEN(B17071, 20, 29), ""Young"", ""Other""))"),"Young")</f>
        <v>Young</v>
      </c>
    </row>
    <row r="17072">
      <c r="A17072" s="40">
        <v>35334.0</v>
      </c>
      <c r="B17072" s="39">
        <f t="shared" si="1"/>
        <v>25</v>
      </c>
      <c r="C17072" s="39" t="str">
        <f>IFERROR(__xludf.DUMMYFUNCTION("IF(ISBETWEEN(B17072,60,69), ""Old"", IF(ISBETWEEN(B17072, 20, 29), ""Young"", ""Other""))"),"Young")</f>
        <v>Young</v>
      </c>
    </row>
    <row r="17073">
      <c r="A17073" s="40">
        <v>35335.0</v>
      </c>
      <c r="B17073" s="39">
        <f t="shared" si="1"/>
        <v>25</v>
      </c>
      <c r="C17073" s="39" t="str">
        <f>IFERROR(__xludf.DUMMYFUNCTION("IF(ISBETWEEN(B17073,60,69), ""Old"", IF(ISBETWEEN(B17073, 20, 29), ""Young"", ""Other""))"),"Young")</f>
        <v>Young</v>
      </c>
    </row>
    <row r="17074">
      <c r="A17074" s="40">
        <v>35336.0</v>
      </c>
      <c r="B17074" s="39">
        <f t="shared" si="1"/>
        <v>25</v>
      </c>
      <c r="C17074" s="39" t="str">
        <f>IFERROR(__xludf.DUMMYFUNCTION("IF(ISBETWEEN(B17074,60,69), ""Old"", IF(ISBETWEEN(B17074, 20, 29), ""Young"", ""Other""))"),"Young")</f>
        <v>Young</v>
      </c>
    </row>
    <row r="17075">
      <c r="A17075" s="40">
        <v>35337.0</v>
      </c>
      <c r="B17075" s="39">
        <f t="shared" si="1"/>
        <v>25</v>
      </c>
      <c r="C17075" s="39" t="str">
        <f>IFERROR(__xludf.DUMMYFUNCTION("IF(ISBETWEEN(B17075,60,69), ""Old"", IF(ISBETWEEN(B17075, 20, 29), ""Young"", ""Other""))"),"Young")</f>
        <v>Young</v>
      </c>
    </row>
    <row r="17076">
      <c r="A17076" s="40">
        <v>35338.0</v>
      </c>
      <c r="B17076" s="39">
        <f t="shared" si="1"/>
        <v>25</v>
      </c>
      <c r="C17076" s="39" t="str">
        <f>IFERROR(__xludf.DUMMYFUNCTION("IF(ISBETWEEN(B17076,60,69), ""Old"", IF(ISBETWEEN(B17076, 20, 29), ""Young"", ""Other""))"),"Young")</f>
        <v>Young</v>
      </c>
    </row>
    <row r="17077">
      <c r="A17077" s="40">
        <v>35339.0</v>
      </c>
      <c r="B17077" s="39">
        <f t="shared" si="1"/>
        <v>25</v>
      </c>
      <c r="C17077" s="39" t="str">
        <f>IFERROR(__xludf.DUMMYFUNCTION("IF(ISBETWEEN(B17077,60,69), ""Old"", IF(ISBETWEEN(B17077, 20, 29), ""Young"", ""Other""))"),"Young")</f>
        <v>Young</v>
      </c>
    </row>
    <row r="17078">
      <c r="A17078" s="40">
        <v>35340.0</v>
      </c>
      <c r="B17078" s="39">
        <f t="shared" si="1"/>
        <v>25</v>
      </c>
      <c r="C17078" s="39" t="str">
        <f>IFERROR(__xludf.DUMMYFUNCTION("IF(ISBETWEEN(B17078,60,69), ""Old"", IF(ISBETWEEN(B17078, 20, 29), ""Young"", ""Other""))"),"Young")</f>
        <v>Young</v>
      </c>
    </row>
    <row r="17079">
      <c r="A17079" s="40">
        <v>35341.0</v>
      </c>
      <c r="B17079" s="39">
        <f t="shared" si="1"/>
        <v>25</v>
      </c>
      <c r="C17079" s="39" t="str">
        <f>IFERROR(__xludf.DUMMYFUNCTION("IF(ISBETWEEN(B17079,60,69), ""Old"", IF(ISBETWEEN(B17079, 20, 29), ""Young"", ""Other""))"),"Young")</f>
        <v>Young</v>
      </c>
    </row>
    <row r="17080">
      <c r="A17080" s="40">
        <v>35342.0</v>
      </c>
      <c r="B17080" s="39">
        <f t="shared" si="1"/>
        <v>25</v>
      </c>
      <c r="C17080" s="39" t="str">
        <f>IFERROR(__xludf.DUMMYFUNCTION("IF(ISBETWEEN(B17080,60,69), ""Old"", IF(ISBETWEEN(B17080, 20, 29), ""Young"", ""Other""))"),"Young")</f>
        <v>Young</v>
      </c>
    </row>
    <row r="17081">
      <c r="A17081" s="40">
        <v>35343.0</v>
      </c>
      <c r="B17081" s="39">
        <f t="shared" si="1"/>
        <v>25</v>
      </c>
      <c r="C17081" s="39" t="str">
        <f>IFERROR(__xludf.DUMMYFUNCTION("IF(ISBETWEEN(B17081,60,69), ""Old"", IF(ISBETWEEN(B17081, 20, 29), ""Young"", ""Other""))"),"Young")</f>
        <v>Young</v>
      </c>
    </row>
    <row r="17082">
      <c r="A17082" s="40">
        <v>35344.0</v>
      </c>
      <c r="B17082" s="39">
        <f t="shared" si="1"/>
        <v>25</v>
      </c>
      <c r="C17082" s="39" t="str">
        <f>IFERROR(__xludf.DUMMYFUNCTION("IF(ISBETWEEN(B17082,60,69), ""Old"", IF(ISBETWEEN(B17082, 20, 29), ""Young"", ""Other""))"),"Young")</f>
        <v>Young</v>
      </c>
    </row>
    <row r="17083">
      <c r="A17083" s="40">
        <v>35345.0</v>
      </c>
      <c r="B17083" s="39">
        <f t="shared" si="1"/>
        <v>25</v>
      </c>
      <c r="C17083" s="39" t="str">
        <f>IFERROR(__xludf.DUMMYFUNCTION("IF(ISBETWEEN(B17083,60,69), ""Old"", IF(ISBETWEEN(B17083, 20, 29), ""Young"", ""Other""))"),"Young")</f>
        <v>Young</v>
      </c>
    </row>
    <row r="17084">
      <c r="A17084" s="40">
        <v>35346.0</v>
      </c>
      <c r="B17084" s="39">
        <f t="shared" si="1"/>
        <v>25</v>
      </c>
      <c r="C17084" s="39" t="str">
        <f>IFERROR(__xludf.DUMMYFUNCTION("IF(ISBETWEEN(B17084,60,69), ""Old"", IF(ISBETWEEN(B17084, 20, 29), ""Young"", ""Other""))"),"Young")</f>
        <v>Young</v>
      </c>
    </row>
    <row r="17085">
      <c r="A17085" s="40">
        <v>35347.0</v>
      </c>
      <c r="B17085" s="39">
        <f t="shared" si="1"/>
        <v>25</v>
      </c>
      <c r="C17085" s="39" t="str">
        <f>IFERROR(__xludf.DUMMYFUNCTION("IF(ISBETWEEN(B17085,60,69), ""Old"", IF(ISBETWEEN(B17085, 20, 29), ""Young"", ""Other""))"),"Young")</f>
        <v>Young</v>
      </c>
    </row>
    <row r="17086">
      <c r="A17086" s="40">
        <v>35348.0</v>
      </c>
      <c r="B17086" s="39">
        <f t="shared" si="1"/>
        <v>25</v>
      </c>
      <c r="C17086" s="39" t="str">
        <f>IFERROR(__xludf.DUMMYFUNCTION("IF(ISBETWEEN(B17086,60,69), ""Old"", IF(ISBETWEEN(B17086, 20, 29), ""Young"", ""Other""))"),"Young")</f>
        <v>Young</v>
      </c>
    </row>
    <row r="17087">
      <c r="A17087" s="40">
        <v>35349.0</v>
      </c>
      <c r="B17087" s="39">
        <f t="shared" si="1"/>
        <v>25</v>
      </c>
      <c r="C17087" s="39" t="str">
        <f>IFERROR(__xludf.DUMMYFUNCTION("IF(ISBETWEEN(B17087,60,69), ""Old"", IF(ISBETWEEN(B17087, 20, 29), ""Young"", ""Other""))"),"Young")</f>
        <v>Young</v>
      </c>
    </row>
    <row r="17088">
      <c r="A17088" s="40">
        <v>35350.0</v>
      </c>
      <c r="B17088" s="39">
        <f t="shared" si="1"/>
        <v>25</v>
      </c>
      <c r="C17088" s="39" t="str">
        <f>IFERROR(__xludf.DUMMYFUNCTION("IF(ISBETWEEN(B17088,60,69), ""Old"", IF(ISBETWEEN(B17088, 20, 29), ""Young"", ""Other""))"),"Young")</f>
        <v>Young</v>
      </c>
    </row>
    <row r="17089">
      <c r="A17089" s="40">
        <v>35351.0</v>
      </c>
      <c r="B17089" s="39">
        <f t="shared" si="1"/>
        <v>25</v>
      </c>
      <c r="C17089" s="39" t="str">
        <f>IFERROR(__xludf.DUMMYFUNCTION("IF(ISBETWEEN(B17089,60,69), ""Old"", IF(ISBETWEEN(B17089, 20, 29), ""Young"", ""Other""))"),"Young")</f>
        <v>Young</v>
      </c>
    </row>
    <row r="17090">
      <c r="A17090" s="40">
        <v>35352.0</v>
      </c>
      <c r="B17090" s="39">
        <f t="shared" si="1"/>
        <v>25</v>
      </c>
      <c r="C17090" s="39" t="str">
        <f>IFERROR(__xludf.DUMMYFUNCTION("IF(ISBETWEEN(B17090,60,69), ""Old"", IF(ISBETWEEN(B17090, 20, 29), ""Young"", ""Other""))"),"Young")</f>
        <v>Young</v>
      </c>
    </row>
    <row r="17091">
      <c r="A17091" s="40">
        <v>35353.0</v>
      </c>
      <c r="B17091" s="39">
        <f t="shared" si="1"/>
        <v>25</v>
      </c>
      <c r="C17091" s="39" t="str">
        <f>IFERROR(__xludf.DUMMYFUNCTION("IF(ISBETWEEN(B17091,60,69), ""Old"", IF(ISBETWEEN(B17091, 20, 29), ""Young"", ""Other""))"),"Young")</f>
        <v>Young</v>
      </c>
    </row>
    <row r="17092">
      <c r="A17092" s="40">
        <v>35354.0</v>
      </c>
      <c r="B17092" s="39">
        <f t="shared" si="1"/>
        <v>25</v>
      </c>
      <c r="C17092" s="39" t="str">
        <f>IFERROR(__xludf.DUMMYFUNCTION("IF(ISBETWEEN(B17092,60,69), ""Old"", IF(ISBETWEEN(B17092, 20, 29), ""Young"", ""Other""))"),"Young")</f>
        <v>Young</v>
      </c>
    </row>
    <row r="17093">
      <c r="A17093" s="40">
        <v>35355.0</v>
      </c>
      <c r="B17093" s="39">
        <f t="shared" si="1"/>
        <v>25</v>
      </c>
      <c r="C17093" s="39" t="str">
        <f>IFERROR(__xludf.DUMMYFUNCTION("IF(ISBETWEEN(B17093,60,69), ""Old"", IF(ISBETWEEN(B17093, 20, 29), ""Young"", ""Other""))"),"Young")</f>
        <v>Young</v>
      </c>
    </row>
    <row r="17094">
      <c r="A17094" s="40">
        <v>35356.0</v>
      </c>
      <c r="B17094" s="39">
        <f t="shared" si="1"/>
        <v>25</v>
      </c>
      <c r="C17094" s="39" t="str">
        <f>IFERROR(__xludf.DUMMYFUNCTION("IF(ISBETWEEN(B17094,60,69), ""Old"", IF(ISBETWEEN(B17094, 20, 29), ""Young"", ""Other""))"),"Young")</f>
        <v>Young</v>
      </c>
    </row>
    <row r="17095">
      <c r="A17095" s="40">
        <v>35357.0</v>
      </c>
      <c r="B17095" s="39">
        <f t="shared" si="1"/>
        <v>25</v>
      </c>
      <c r="C17095" s="39" t="str">
        <f>IFERROR(__xludf.DUMMYFUNCTION("IF(ISBETWEEN(B17095,60,69), ""Old"", IF(ISBETWEEN(B17095, 20, 29), ""Young"", ""Other""))"),"Young")</f>
        <v>Young</v>
      </c>
    </row>
    <row r="17096">
      <c r="A17096" s="40">
        <v>35358.0</v>
      </c>
      <c r="B17096" s="39">
        <f t="shared" si="1"/>
        <v>25</v>
      </c>
      <c r="C17096" s="39" t="str">
        <f>IFERROR(__xludf.DUMMYFUNCTION("IF(ISBETWEEN(B17096,60,69), ""Old"", IF(ISBETWEEN(B17096, 20, 29), ""Young"", ""Other""))"),"Young")</f>
        <v>Young</v>
      </c>
    </row>
    <row r="17097">
      <c r="A17097" s="40">
        <v>35359.0</v>
      </c>
      <c r="B17097" s="39">
        <f t="shared" si="1"/>
        <v>25</v>
      </c>
      <c r="C17097" s="39" t="str">
        <f>IFERROR(__xludf.DUMMYFUNCTION("IF(ISBETWEEN(B17097,60,69), ""Old"", IF(ISBETWEEN(B17097, 20, 29), ""Young"", ""Other""))"),"Young")</f>
        <v>Young</v>
      </c>
    </row>
    <row r="17098">
      <c r="A17098" s="40">
        <v>35360.0</v>
      </c>
      <c r="B17098" s="39">
        <f t="shared" si="1"/>
        <v>25</v>
      </c>
      <c r="C17098" s="39" t="str">
        <f>IFERROR(__xludf.DUMMYFUNCTION("IF(ISBETWEEN(B17098,60,69), ""Old"", IF(ISBETWEEN(B17098, 20, 29), ""Young"", ""Other""))"),"Young")</f>
        <v>Young</v>
      </c>
    </row>
    <row r="17099">
      <c r="A17099" s="40">
        <v>35361.0</v>
      </c>
      <c r="B17099" s="39">
        <f t="shared" si="1"/>
        <v>25</v>
      </c>
      <c r="C17099" s="39" t="str">
        <f>IFERROR(__xludf.DUMMYFUNCTION("IF(ISBETWEEN(B17099,60,69), ""Old"", IF(ISBETWEEN(B17099, 20, 29), ""Young"", ""Other""))"),"Young")</f>
        <v>Young</v>
      </c>
    </row>
    <row r="17100">
      <c r="A17100" s="40">
        <v>35362.0</v>
      </c>
      <c r="B17100" s="39">
        <f t="shared" si="1"/>
        <v>25</v>
      </c>
      <c r="C17100" s="39" t="str">
        <f>IFERROR(__xludf.DUMMYFUNCTION("IF(ISBETWEEN(B17100,60,69), ""Old"", IF(ISBETWEEN(B17100, 20, 29), ""Young"", ""Other""))"),"Young")</f>
        <v>Young</v>
      </c>
    </row>
    <row r="17101">
      <c r="A17101" s="40">
        <v>35363.0</v>
      </c>
      <c r="B17101" s="39">
        <f t="shared" si="1"/>
        <v>25</v>
      </c>
      <c r="C17101" s="39" t="str">
        <f>IFERROR(__xludf.DUMMYFUNCTION("IF(ISBETWEEN(B17101,60,69), ""Old"", IF(ISBETWEEN(B17101, 20, 29), ""Young"", ""Other""))"),"Young")</f>
        <v>Young</v>
      </c>
    </row>
    <row r="17102">
      <c r="A17102" s="40">
        <v>35364.0</v>
      </c>
      <c r="B17102" s="39">
        <f t="shared" si="1"/>
        <v>25</v>
      </c>
      <c r="C17102" s="39" t="str">
        <f>IFERROR(__xludf.DUMMYFUNCTION("IF(ISBETWEEN(B17102,60,69), ""Old"", IF(ISBETWEEN(B17102, 20, 29), ""Young"", ""Other""))"),"Young")</f>
        <v>Young</v>
      </c>
    </row>
    <row r="17103">
      <c r="A17103" s="40">
        <v>35365.0</v>
      </c>
      <c r="B17103" s="39">
        <f t="shared" si="1"/>
        <v>25</v>
      </c>
      <c r="C17103" s="39" t="str">
        <f>IFERROR(__xludf.DUMMYFUNCTION("IF(ISBETWEEN(B17103,60,69), ""Old"", IF(ISBETWEEN(B17103, 20, 29), ""Young"", ""Other""))"),"Young")</f>
        <v>Young</v>
      </c>
    </row>
    <row r="17104">
      <c r="A17104" s="40">
        <v>35366.0</v>
      </c>
      <c r="B17104" s="39">
        <f t="shared" si="1"/>
        <v>25</v>
      </c>
      <c r="C17104" s="39" t="str">
        <f>IFERROR(__xludf.DUMMYFUNCTION("IF(ISBETWEEN(B17104,60,69), ""Old"", IF(ISBETWEEN(B17104, 20, 29), ""Young"", ""Other""))"),"Young")</f>
        <v>Young</v>
      </c>
    </row>
    <row r="17105">
      <c r="A17105" s="40">
        <v>35367.0</v>
      </c>
      <c r="B17105" s="39">
        <f t="shared" si="1"/>
        <v>25</v>
      </c>
      <c r="C17105" s="39" t="str">
        <f>IFERROR(__xludf.DUMMYFUNCTION("IF(ISBETWEEN(B17105,60,69), ""Old"", IF(ISBETWEEN(B17105, 20, 29), ""Young"", ""Other""))"),"Young")</f>
        <v>Young</v>
      </c>
    </row>
    <row r="17106">
      <c r="A17106" s="40">
        <v>35368.0</v>
      </c>
      <c r="B17106" s="39">
        <f t="shared" si="1"/>
        <v>25</v>
      </c>
      <c r="C17106" s="39" t="str">
        <f>IFERROR(__xludf.DUMMYFUNCTION("IF(ISBETWEEN(B17106,60,69), ""Old"", IF(ISBETWEEN(B17106, 20, 29), ""Young"", ""Other""))"),"Young")</f>
        <v>Young</v>
      </c>
    </row>
    <row r="17107">
      <c r="A17107" s="40">
        <v>35369.0</v>
      </c>
      <c r="B17107" s="39">
        <f t="shared" si="1"/>
        <v>25</v>
      </c>
      <c r="C17107" s="39" t="str">
        <f>IFERROR(__xludf.DUMMYFUNCTION("IF(ISBETWEEN(B17107,60,69), ""Old"", IF(ISBETWEEN(B17107, 20, 29), ""Young"", ""Other""))"),"Young")</f>
        <v>Young</v>
      </c>
    </row>
    <row r="17108">
      <c r="A17108" s="40">
        <v>35370.0</v>
      </c>
      <c r="B17108" s="39">
        <f t="shared" si="1"/>
        <v>25</v>
      </c>
      <c r="C17108" s="39" t="str">
        <f>IFERROR(__xludf.DUMMYFUNCTION("IF(ISBETWEEN(B17108,60,69), ""Old"", IF(ISBETWEEN(B17108, 20, 29), ""Young"", ""Other""))"),"Young")</f>
        <v>Young</v>
      </c>
    </row>
    <row r="17109">
      <c r="A17109" s="40">
        <v>35371.0</v>
      </c>
      <c r="B17109" s="39">
        <f t="shared" si="1"/>
        <v>25</v>
      </c>
      <c r="C17109" s="39" t="str">
        <f>IFERROR(__xludf.DUMMYFUNCTION("IF(ISBETWEEN(B17109,60,69), ""Old"", IF(ISBETWEEN(B17109, 20, 29), ""Young"", ""Other""))"),"Young")</f>
        <v>Young</v>
      </c>
    </row>
    <row r="17110">
      <c r="A17110" s="40">
        <v>35372.0</v>
      </c>
      <c r="B17110" s="39">
        <f t="shared" si="1"/>
        <v>25</v>
      </c>
      <c r="C17110" s="39" t="str">
        <f>IFERROR(__xludf.DUMMYFUNCTION("IF(ISBETWEEN(B17110,60,69), ""Old"", IF(ISBETWEEN(B17110, 20, 29), ""Young"", ""Other""))"),"Young")</f>
        <v>Young</v>
      </c>
    </row>
    <row r="17111">
      <c r="A17111" s="40">
        <v>35373.0</v>
      </c>
      <c r="B17111" s="39">
        <f t="shared" si="1"/>
        <v>25</v>
      </c>
      <c r="C17111" s="39" t="str">
        <f>IFERROR(__xludf.DUMMYFUNCTION("IF(ISBETWEEN(B17111,60,69), ""Old"", IF(ISBETWEEN(B17111, 20, 29), ""Young"", ""Other""))"),"Young")</f>
        <v>Young</v>
      </c>
    </row>
    <row r="17112">
      <c r="A17112" s="40">
        <v>35374.0</v>
      </c>
      <c r="B17112" s="39">
        <f t="shared" si="1"/>
        <v>25</v>
      </c>
      <c r="C17112" s="39" t="str">
        <f>IFERROR(__xludf.DUMMYFUNCTION("IF(ISBETWEEN(B17112,60,69), ""Old"", IF(ISBETWEEN(B17112, 20, 29), ""Young"", ""Other""))"),"Young")</f>
        <v>Young</v>
      </c>
    </row>
    <row r="17113">
      <c r="A17113" s="40">
        <v>35375.0</v>
      </c>
      <c r="B17113" s="39">
        <f t="shared" si="1"/>
        <v>25</v>
      </c>
      <c r="C17113" s="39" t="str">
        <f>IFERROR(__xludf.DUMMYFUNCTION("IF(ISBETWEEN(B17113,60,69), ""Old"", IF(ISBETWEEN(B17113, 20, 29), ""Young"", ""Other""))"),"Young")</f>
        <v>Young</v>
      </c>
    </row>
    <row r="17114">
      <c r="A17114" s="40">
        <v>35376.0</v>
      </c>
      <c r="B17114" s="39">
        <f t="shared" si="1"/>
        <v>25</v>
      </c>
      <c r="C17114" s="39" t="str">
        <f>IFERROR(__xludf.DUMMYFUNCTION("IF(ISBETWEEN(B17114,60,69), ""Old"", IF(ISBETWEEN(B17114, 20, 29), ""Young"", ""Other""))"),"Young")</f>
        <v>Young</v>
      </c>
    </row>
    <row r="17115">
      <c r="A17115" s="40">
        <v>35377.0</v>
      </c>
      <c r="B17115" s="39">
        <f t="shared" si="1"/>
        <v>25</v>
      </c>
      <c r="C17115" s="39" t="str">
        <f>IFERROR(__xludf.DUMMYFUNCTION("IF(ISBETWEEN(B17115,60,69), ""Old"", IF(ISBETWEEN(B17115, 20, 29), ""Young"", ""Other""))"),"Young")</f>
        <v>Young</v>
      </c>
    </row>
    <row r="17116">
      <c r="A17116" s="40">
        <v>35378.0</v>
      </c>
      <c r="B17116" s="39">
        <f t="shared" si="1"/>
        <v>25</v>
      </c>
      <c r="C17116" s="39" t="str">
        <f>IFERROR(__xludf.DUMMYFUNCTION("IF(ISBETWEEN(B17116,60,69), ""Old"", IF(ISBETWEEN(B17116, 20, 29), ""Young"", ""Other""))"),"Young")</f>
        <v>Young</v>
      </c>
    </row>
    <row r="17117">
      <c r="A17117" s="40">
        <v>35379.0</v>
      </c>
      <c r="B17117" s="39">
        <f t="shared" si="1"/>
        <v>25</v>
      </c>
      <c r="C17117" s="39" t="str">
        <f>IFERROR(__xludf.DUMMYFUNCTION("IF(ISBETWEEN(B17117,60,69), ""Old"", IF(ISBETWEEN(B17117, 20, 29), ""Young"", ""Other""))"),"Young")</f>
        <v>Young</v>
      </c>
    </row>
    <row r="17118">
      <c r="A17118" s="40">
        <v>35380.0</v>
      </c>
      <c r="B17118" s="39">
        <f t="shared" si="1"/>
        <v>25</v>
      </c>
      <c r="C17118" s="39" t="str">
        <f>IFERROR(__xludf.DUMMYFUNCTION("IF(ISBETWEEN(B17118,60,69), ""Old"", IF(ISBETWEEN(B17118, 20, 29), ""Young"", ""Other""))"),"Young")</f>
        <v>Young</v>
      </c>
    </row>
    <row r="17119">
      <c r="A17119" s="40">
        <v>35381.0</v>
      </c>
      <c r="B17119" s="39">
        <f t="shared" si="1"/>
        <v>25</v>
      </c>
      <c r="C17119" s="39" t="str">
        <f>IFERROR(__xludf.DUMMYFUNCTION("IF(ISBETWEEN(B17119,60,69), ""Old"", IF(ISBETWEEN(B17119, 20, 29), ""Young"", ""Other""))"),"Young")</f>
        <v>Young</v>
      </c>
    </row>
    <row r="17120">
      <c r="A17120" s="40">
        <v>35382.0</v>
      </c>
      <c r="B17120" s="39">
        <f t="shared" si="1"/>
        <v>25</v>
      </c>
      <c r="C17120" s="39" t="str">
        <f>IFERROR(__xludf.DUMMYFUNCTION("IF(ISBETWEEN(B17120,60,69), ""Old"", IF(ISBETWEEN(B17120, 20, 29), ""Young"", ""Other""))"),"Young")</f>
        <v>Young</v>
      </c>
    </row>
    <row r="17121">
      <c r="A17121" s="40">
        <v>35383.0</v>
      </c>
      <c r="B17121" s="39">
        <f t="shared" si="1"/>
        <v>25</v>
      </c>
      <c r="C17121" s="39" t="str">
        <f>IFERROR(__xludf.DUMMYFUNCTION("IF(ISBETWEEN(B17121,60,69), ""Old"", IF(ISBETWEEN(B17121, 20, 29), ""Young"", ""Other""))"),"Young")</f>
        <v>Young</v>
      </c>
    </row>
    <row r="17122">
      <c r="A17122" s="40">
        <v>35384.0</v>
      </c>
      <c r="B17122" s="39">
        <f t="shared" si="1"/>
        <v>25</v>
      </c>
      <c r="C17122" s="39" t="str">
        <f>IFERROR(__xludf.DUMMYFUNCTION("IF(ISBETWEEN(B17122,60,69), ""Old"", IF(ISBETWEEN(B17122, 20, 29), ""Young"", ""Other""))"),"Young")</f>
        <v>Young</v>
      </c>
    </row>
    <row r="17123">
      <c r="A17123" s="40">
        <v>35385.0</v>
      </c>
      <c r="B17123" s="39">
        <f t="shared" si="1"/>
        <v>25</v>
      </c>
      <c r="C17123" s="39" t="str">
        <f>IFERROR(__xludf.DUMMYFUNCTION("IF(ISBETWEEN(B17123,60,69), ""Old"", IF(ISBETWEEN(B17123, 20, 29), ""Young"", ""Other""))"),"Young")</f>
        <v>Young</v>
      </c>
    </row>
    <row r="17124">
      <c r="A17124" s="40">
        <v>35386.0</v>
      </c>
      <c r="B17124" s="39">
        <f t="shared" si="1"/>
        <v>25</v>
      </c>
      <c r="C17124" s="39" t="str">
        <f>IFERROR(__xludf.DUMMYFUNCTION("IF(ISBETWEEN(B17124,60,69), ""Old"", IF(ISBETWEEN(B17124, 20, 29), ""Young"", ""Other""))"),"Young")</f>
        <v>Young</v>
      </c>
    </row>
    <row r="17125">
      <c r="A17125" s="40">
        <v>35387.0</v>
      </c>
      <c r="B17125" s="39">
        <f t="shared" si="1"/>
        <v>25</v>
      </c>
      <c r="C17125" s="39" t="str">
        <f>IFERROR(__xludf.DUMMYFUNCTION("IF(ISBETWEEN(B17125,60,69), ""Old"", IF(ISBETWEEN(B17125, 20, 29), ""Young"", ""Other""))"),"Young")</f>
        <v>Young</v>
      </c>
    </row>
    <row r="17126">
      <c r="A17126" s="40">
        <v>35388.0</v>
      </c>
      <c r="B17126" s="39">
        <f t="shared" si="1"/>
        <v>25</v>
      </c>
      <c r="C17126" s="39" t="str">
        <f>IFERROR(__xludf.DUMMYFUNCTION("IF(ISBETWEEN(B17126,60,69), ""Old"", IF(ISBETWEEN(B17126, 20, 29), ""Young"", ""Other""))"),"Young")</f>
        <v>Young</v>
      </c>
    </row>
    <row r="17127">
      <c r="A17127" s="40">
        <v>35389.0</v>
      </c>
      <c r="B17127" s="39">
        <f t="shared" si="1"/>
        <v>25</v>
      </c>
      <c r="C17127" s="39" t="str">
        <f>IFERROR(__xludf.DUMMYFUNCTION("IF(ISBETWEEN(B17127,60,69), ""Old"", IF(ISBETWEEN(B17127, 20, 29), ""Young"", ""Other""))"),"Young")</f>
        <v>Young</v>
      </c>
    </row>
    <row r="17128">
      <c r="A17128" s="40">
        <v>35390.0</v>
      </c>
      <c r="B17128" s="39">
        <f t="shared" si="1"/>
        <v>25</v>
      </c>
      <c r="C17128" s="39" t="str">
        <f>IFERROR(__xludf.DUMMYFUNCTION("IF(ISBETWEEN(B17128,60,69), ""Old"", IF(ISBETWEEN(B17128, 20, 29), ""Young"", ""Other""))"),"Young")</f>
        <v>Young</v>
      </c>
    </row>
    <row r="17129">
      <c r="A17129" s="40">
        <v>35391.0</v>
      </c>
      <c r="B17129" s="39">
        <f t="shared" si="1"/>
        <v>25</v>
      </c>
      <c r="C17129" s="39" t="str">
        <f>IFERROR(__xludf.DUMMYFUNCTION("IF(ISBETWEEN(B17129,60,69), ""Old"", IF(ISBETWEEN(B17129, 20, 29), ""Young"", ""Other""))"),"Young")</f>
        <v>Young</v>
      </c>
    </row>
    <row r="17130">
      <c r="A17130" s="40">
        <v>35392.0</v>
      </c>
      <c r="B17130" s="39">
        <f t="shared" si="1"/>
        <v>25</v>
      </c>
      <c r="C17130" s="39" t="str">
        <f>IFERROR(__xludf.DUMMYFUNCTION("IF(ISBETWEEN(B17130,60,69), ""Old"", IF(ISBETWEEN(B17130, 20, 29), ""Young"", ""Other""))"),"Young")</f>
        <v>Young</v>
      </c>
    </row>
    <row r="17131">
      <c r="A17131" s="40">
        <v>35393.0</v>
      </c>
      <c r="B17131" s="39">
        <f t="shared" si="1"/>
        <v>25</v>
      </c>
      <c r="C17131" s="39" t="str">
        <f>IFERROR(__xludf.DUMMYFUNCTION("IF(ISBETWEEN(B17131,60,69), ""Old"", IF(ISBETWEEN(B17131, 20, 29), ""Young"", ""Other""))"),"Young")</f>
        <v>Young</v>
      </c>
    </row>
    <row r="17132">
      <c r="A17132" s="40">
        <v>35394.0</v>
      </c>
      <c r="B17132" s="39">
        <f t="shared" si="1"/>
        <v>25</v>
      </c>
      <c r="C17132" s="39" t="str">
        <f>IFERROR(__xludf.DUMMYFUNCTION("IF(ISBETWEEN(B17132,60,69), ""Old"", IF(ISBETWEEN(B17132, 20, 29), ""Young"", ""Other""))"),"Young")</f>
        <v>Young</v>
      </c>
    </row>
    <row r="17133">
      <c r="A17133" s="40">
        <v>35395.0</v>
      </c>
      <c r="B17133" s="39">
        <f t="shared" si="1"/>
        <v>25</v>
      </c>
      <c r="C17133" s="39" t="str">
        <f>IFERROR(__xludf.DUMMYFUNCTION("IF(ISBETWEEN(B17133,60,69), ""Old"", IF(ISBETWEEN(B17133, 20, 29), ""Young"", ""Other""))"),"Young")</f>
        <v>Young</v>
      </c>
    </row>
    <row r="17134">
      <c r="A17134" s="40">
        <v>35396.0</v>
      </c>
      <c r="B17134" s="39">
        <f t="shared" si="1"/>
        <v>25</v>
      </c>
      <c r="C17134" s="39" t="str">
        <f>IFERROR(__xludf.DUMMYFUNCTION("IF(ISBETWEEN(B17134,60,69), ""Old"", IF(ISBETWEEN(B17134, 20, 29), ""Young"", ""Other""))"),"Young")</f>
        <v>Young</v>
      </c>
    </row>
    <row r="17135">
      <c r="A17135" s="40">
        <v>35397.0</v>
      </c>
      <c r="B17135" s="39">
        <f t="shared" si="1"/>
        <v>25</v>
      </c>
      <c r="C17135" s="39" t="str">
        <f>IFERROR(__xludf.DUMMYFUNCTION("IF(ISBETWEEN(B17135,60,69), ""Old"", IF(ISBETWEEN(B17135, 20, 29), ""Young"", ""Other""))"),"Young")</f>
        <v>Young</v>
      </c>
    </row>
    <row r="17136">
      <c r="A17136" s="40">
        <v>35398.0</v>
      </c>
      <c r="B17136" s="39">
        <f t="shared" si="1"/>
        <v>25</v>
      </c>
      <c r="C17136" s="39" t="str">
        <f>IFERROR(__xludf.DUMMYFUNCTION("IF(ISBETWEEN(B17136,60,69), ""Old"", IF(ISBETWEEN(B17136, 20, 29), ""Young"", ""Other""))"),"Young")</f>
        <v>Young</v>
      </c>
    </row>
    <row r="17137">
      <c r="A17137" s="40">
        <v>35399.0</v>
      </c>
      <c r="B17137" s="39">
        <f t="shared" si="1"/>
        <v>25</v>
      </c>
      <c r="C17137" s="39" t="str">
        <f>IFERROR(__xludf.DUMMYFUNCTION("IF(ISBETWEEN(B17137,60,69), ""Old"", IF(ISBETWEEN(B17137, 20, 29), ""Young"", ""Other""))"),"Young")</f>
        <v>Young</v>
      </c>
    </row>
    <row r="17138">
      <c r="A17138" s="40">
        <v>35400.0</v>
      </c>
      <c r="B17138" s="39">
        <f t="shared" si="1"/>
        <v>25</v>
      </c>
      <c r="C17138" s="39" t="str">
        <f>IFERROR(__xludf.DUMMYFUNCTION("IF(ISBETWEEN(B17138,60,69), ""Old"", IF(ISBETWEEN(B17138, 20, 29), ""Young"", ""Other""))"),"Young")</f>
        <v>Young</v>
      </c>
    </row>
    <row r="17139">
      <c r="A17139" s="40">
        <v>35401.0</v>
      </c>
      <c r="B17139" s="39">
        <f t="shared" si="1"/>
        <v>25</v>
      </c>
      <c r="C17139" s="39" t="str">
        <f>IFERROR(__xludf.DUMMYFUNCTION("IF(ISBETWEEN(B17139,60,69), ""Old"", IF(ISBETWEEN(B17139, 20, 29), ""Young"", ""Other""))"),"Young")</f>
        <v>Young</v>
      </c>
    </row>
    <row r="17140">
      <c r="A17140" s="40">
        <v>35402.0</v>
      </c>
      <c r="B17140" s="39">
        <f t="shared" si="1"/>
        <v>25</v>
      </c>
      <c r="C17140" s="39" t="str">
        <f>IFERROR(__xludf.DUMMYFUNCTION("IF(ISBETWEEN(B17140,60,69), ""Old"", IF(ISBETWEEN(B17140, 20, 29), ""Young"", ""Other""))"),"Young")</f>
        <v>Young</v>
      </c>
    </row>
    <row r="17141">
      <c r="A17141" s="40">
        <v>35403.0</v>
      </c>
      <c r="B17141" s="39">
        <f t="shared" si="1"/>
        <v>25</v>
      </c>
      <c r="C17141" s="39" t="str">
        <f>IFERROR(__xludf.DUMMYFUNCTION("IF(ISBETWEEN(B17141,60,69), ""Old"", IF(ISBETWEEN(B17141, 20, 29), ""Young"", ""Other""))"),"Young")</f>
        <v>Young</v>
      </c>
    </row>
    <row r="17142">
      <c r="A17142" s="40">
        <v>35404.0</v>
      </c>
      <c r="B17142" s="39">
        <f t="shared" si="1"/>
        <v>25</v>
      </c>
      <c r="C17142" s="39" t="str">
        <f>IFERROR(__xludf.DUMMYFUNCTION("IF(ISBETWEEN(B17142,60,69), ""Old"", IF(ISBETWEEN(B17142, 20, 29), ""Young"", ""Other""))"),"Young")</f>
        <v>Young</v>
      </c>
    </row>
    <row r="17143">
      <c r="A17143" s="40">
        <v>35405.0</v>
      </c>
      <c r="B17143" s="39">
        <f t="shared" si="1"/>
        <v>25</v>
      </c>
      <c r="C17143" s="39" t="str">
        <f>IFERROR(__xludf.DUMMYFUNCTION("IF(ISBETWEEN(B17143,60,69), ""Old"", IF(ISBETWEEN(B17143, 20, 29), ""Young"", ""Other""))"),"Young")</f>
        <v>Young</v>
      </c>
    </row>
    <row r="17144">
      <c r="A17144" s="40">
        <v>35406.0</v>
      </c>
      <c r="B17144" s="39">
        <f t="shared" si="1"/>
        <v>25</v>
      </c>
      <c r="C17144" s="39" t="str">
        <f>IFERROR(__xludf.DUMMYFUNCTION("IF(ISBETWEEN(B17144,60,69), ""Old"", IF(ISBETWEEN(B17144, 20, 29), ""Young"", ""Other""))"),"Young")</f>
        <v>Young</v>
      </c>
    </row>
    <row r="17145">
      <c r="A17145" s="40">
        <v>35407.0</v>
      </c>
      <c r="B17145" s="39">
        <f t="shared" si="1"/>
        <v>25</v>
      </c>
      <c r="C17145" s="39" t="str">
        <f>IFERROR(__xludf.DUMMYFUNCTION("IF(ISBETWEEN(B17145,60,69), ""Old"", IF(ISBETWEEN(B17145, 20, 29), ""Young"", ""Other""))"),"Young")</f>
        <v>Young</v>
      </c>
    </row>
    <row r="17146">
      <c r="A17146" s="40">
        <v>35408.0</v>
      </c>
      <c r="B17146" s="39">
        <f t="shared" si="1"/>
        <v>25</v>
      </c>
      <c r="C17146" s="39" t="str">
        <f>IFERROR(__xludf.DUMMYFUNCTION("IF(ISBETWEEN(B17146,60,69), ""Old"", IF(ISBETWEEN(B17146, 20, 29), ""Young"", ""Other""))"),"Young")</f>
        <v>Young</v>
      </c>
    </row>
    <row r="17147">
      <c r="A17147" s="40">
        <v>35409.0</v>
      </c>
      <c r="B17147" s="39">
        <f t="shared" si="1"/>
        <v>25</v>
      </c>
      <c r="C17147" s="39" t="str">
        <f>IFERROR(__xludf.DUMMYFUNCTION("IF(ISBETWEEN(B17147,60,69), ""Old"", IF(ISBETWEEN(B17147, 20, 29), ""Young"", ""Other""))"),"Young")</f>
        <v>Young</v>
      </c>
    </row>
    <row r="17148">
      <c r="A17148" s="40">
        <v>35410.0</v>
      </c>
      <c r="B17148" s="39">
        <f t="shared" si="1"/>
        <v>25</v>
      </c>
      <c r="C17148" s="39" t="str">
        <f>IFERROR(__xludf.DUMMYFUNCTION("IF(ISBETWEEN(B17148,60,69), ""Old"", IF(ISBETWEEN(B17148, 20, 29), ""Young"", ""Other""))"),"Young")</f>
        <v>Young</v>
      </c>
    </row>
    <row r="17149">
      <c r="A17149" s="40">
        <v>35411.0</v>
      </c>
      <c r="B17149" s="39">
        <f t="shared" si="1"/>
        <v>25</v>
      </c>
      <c r="C17149" s="39" t="str">
        <f>IFERROR(__xludf.DUMMYFUNCTION("IF(ISBETWEEN(B17149,60,69), ""Old"", IF(ISBETWEEN(B17149, 20, 29), ""Young"", ""Other""))"),"Young")</f>
        <v>Young</v>
      </c>
    </row>
    <row r="17150">
      <c r="A17150" s="40">
        <v>35412.0</v>
      </c>
      <c r="B17150" s="39">
        <f t="shared" si="1"/>
        <v>25</v>
      </c>
      <c r="C17150" s="39" t="str">
        <f>IFERROR(__xludf.DUMMYFUNCTION("IF(ISBETWEEN(B17150,60,69), ""Old"", IF(ISBETWEEN(B17150, 20, 29), ""Young"", ""Other""))"),"Young")</f>
        <v>Young</v>
      </c>
    </row>
    <row r="17151">
      <c r="A17151" s="40">
        <v>35413.0</v>
      </c>
      <c r="B17151" s="39">
        <f t="shared" si="1"/>
        <v>25</v>
      </c>
      <c r="C17151" s="39" t="str">
        <f>IFERROR(__xludf.DUMMYFUNCTION("IF(ISBETWEEN(B17151,60,69), ""Old"", IF(ISBETWEEN(B17151, 20, 29), ""Young"", ""Other""))"),"Young")</f>
        <v>Young</v>
      </c>
    </row>
    <row r="17152">
      <c r="A17152" s="40">
        <v>35414.0</v>
      </c>
      <c r="B17152" s="39">
        <f t="shared" si="1"/>
        <v>25</v>
      </c>
      <c r="C17152" s="39" t="str">
        <f>IFERROR(__xludf.DUMMYFUNCTION("IF(ISBETWEEN(B17152,60,69), ""Old"", IF(ISBETWEEN(B17152, 20, 29), ""Young"", ""Other""))"),"Young")</f>
        <v>Young</v>
      </c>
    </row>
    <row r="17153">
      <c r="A17153" s="40">
        <v>35415.0</v>
      </c>
      <c r="B17153" s="39">
        <f t="shared" si="1"/>
        <v>25</v>
      </c>
      <c r="C17153" s="39" t="str">
        <f>IFERROR(__xludf.DUMMYFUNCTION("IF(ISBETWEEN(B17153,60,69), ""Old"", IF(ISBETWEEN(B17153, 20, 29), ""Young"", ""Other""))"),"Young")</f>
        <v>Young</v>
      </c>
    </row>
    <row r="17154">
      <c r="A17154" s="40">
        <v>35416.0</v>
      </c>
      <c r="B17154" s="39">
        <f t="shared" si="1"/>
        <v>25</v>
      </c>
      <c r="C17154" s="39" t="str">
        <f>IFERROR(__xludf.DUMMYFUNCTION("IF(ISBETWEEN(B17154,60,69), ""Old"", IF(ISBETWEEN(B17154, 20, 29), ""Young"", ""Other""))"),"Young")</f>
        <v>Young</v>
      </c>
    </row>
    <row r="17155">
      <c r="A17155" s="40">
        <v>35417.0</v>
      </c>
      <c r="B17155" s="39">
        <f t="shared" si="1"/>
        <v>25</v>
      </c>
      <c r="C17155" s="39" t="str">
        <f>IFERROR(__xludf.DUMMYFUNCTION("IF(ISBETWEEN(B17155,60,69), ""Old"", IF(ISBETWEEN(B17155, 20, 29), ""Young"", ""Other""))"),"Young")</f>
        <v>Young</v>
      </c>
    </row>
    <row r="17156">
      <c r="A17156" s="40">
        <v>35418.0</v>
      </c>
      <c r="B17156" s="39">
        <f t="shared" si="1"/>
        <v>25</v>
      </c>
      <c r="C17156" s="39" t="str">
        <f>IFERROR(__xludf.DUMMYFUNCTION("IF(ISBETWEEN(B17156,60,69), ""Old"", IF(ISBETWEEN(B17156, 20, 29), ""Young"", ""Other""))"),"Young")</f>
        <v>Young</v>
      </c>
    </row>
    <row r="17157">
      <c r="A17157" s="40">
        <v>35419.0</v>
      </c>
      <c r="B17157" s="39">
        <f t="shared" si="1"/>
        <v>25</v>
      </c>
      <c r="C17157" s="39" t="str">
        <f>IFERROR(__xludf.DUMMYFUNCTION("IF(ISBETWEEN(B17157,60,69), ""Old"", IF(ISBETWEEN(B17157, 20, 29), ""Young"", ""Other""))"),"Young")</f>
        <v>Young</v>
      </c>
    </row>
    <row r="17158">
      <c r="A17158" s="40">
        <v>35420.0</v>
      </c>
      <c r="B17158" s="39">
        <f t="shared" si="1"/>
        <v>25</v>
      </c>
      <c r="C17158" s="39" t="str">
        <f>IFERROR(__xludf.DUMMYFUNCTION("IF(ISBETWEEN(B17158,60,69), ""Old"", IF(ISBETWEEN(B17158, 20, 29), ""Young"", ""Other""))"),"Young")</f>
        <v>Young</v>
      </c>
    </row>
    <row r="17159">
      <c r="A17159" s="40">
        <v>35421.0</v>
      </c>
      <c r="B17159" s="39">
        <f t="shared" si="1"/>
        <v>25</v>
      </c>
      <c r="C17159" s="39" t="str">
        <f>IFERROR(__xludf.DUMMYFUNCTION("IF(ISBETWEEN(B17159,60,69), ""Old"", IF(ISBETWEEN(B17159, 20, 29), ""Young"", ""Other""))"),"Young")</f>
        <v>Young</v>
      </c>
    </row>
    <row r="17160">
      <c r="A17160" s="40">
        <v>35422.0</v>
      </c>
      <c r="B17160" s="39">
        <f t="shared" si="1"/>
        <v>25</v>
      </c>
      <c r="C17160" s="39" t="str">
        <f>IFERROR(__xludf.DUMMYFUNCTION("IF(ISBETWEEN(B17160,60,69), ""Old"", IF(ISBETWEEN(B17160, 20, 29), ""Young"", ""Other""))"),"Young")</f>
        <v>Young</v>
      </c>
    </row>
    <row r="17161">
      <c r="A17161" s="40">
        <v>35423.0</v>
      </c>
      <c r="B17161" s="39">
        <f t="shared" si="1"/>
        <v>25</v>
      </c>
      <c r="C17161" s="39" t="str">
        <f>IFERROR(__xludf.DUMMYFUNCTION("IF(ISBETWEEN(B17161,60,69), ""Old"", IF(ISBETWEEN(B17161, 20, 29), ""Young"", ""Other""))"),"Young")</f>
        <v>Young</v>
      </c>
    </row>
    <row r="17162">
      <c r="A17162" s="40">
        <v>35424.0</v>
      </c>
      <c r="B17162" s="39">
        <f t="shared" si="1"/>
        <v>25</v>
      </c>
      <c r="C17162" s="39" t="str">
        <f>IFERROR(__xludf.DUMMYFUNCTION("IF(ISBETWEEN(B17162,60,69), ""Old"", IF(ISBETWEEN(B17162, 20, 29), ""Young"", ""Other""))"),"Young")</f>
        <v>Young</v>
      </c>
    </row>
    <row r="17163">
      <c r="A17163" s="40">
        <v>35425.0</v>
      </c>
      <c r="B17163" s="39">
        <f t="shared" si="1"/>
        <v>25</v>
      </c>
      <c r="C17163" s="39" t="str">
        <f>IFERROR(__xludf.DUMMYFUNCTION("IF(ISBETWEEN(B17163,60,69), ""Old"", IF(ISBETWEEN(B17163, 20, 29), ""Young"", ""Other""))"),"Young")</f>
        <v>Young</v>
      </c>
    </row>
    <row r="17164">
      <c r="A17164" s="40">
        <v>35426.0</v>
      </c>
      <c r="B17164" s="39">
        <f t="shared" si="1"/>
        <v>25</v>
      </c>
      <c r="C17164" s="39" t="str">
        <f>IFERROR(__xludf.DUMMYFUNCTION("IF(ISBETWEEN(B17164,60,69), ""Old"", IF(ISBETWEEN(B17164, 20, 29), ""Young"", ""Other""))"),"Young")</f>
        <v>Young</v>
      </c>
    </row>
    <row r="17165">
      <c r="A17165" s="40">
        <v>35427.0</v>
      </c>
      <c r="B17165" s="39">
        <f t="shared" si="1"/>
        <v>25</v>
      </c>
      <c r="C17165" s="39" t="str">
        <f>IFERROR(__xludf.DUMMYFUNCTION("IF(ISBETWEEN(B17165,60,69), ""Old"", IF(ISBETWEEN(B17165, 20, 29), ""Young"", ""Other""))"),"Young")</f>
        <v>Young</v>
      </c>
    </row>
    <row r="17166">
      <c r="A17166" s="40">
        <v>35428.0</v>
      </c>
      <c r="B17166" s="39">
        <f t="shared" si="1"/>
        <v>25</v>
      </c>
      <c r="C17166" s="39" t="str">
        <f>IFERROR(__xludf.DUMMYFUNCTION("IF(ISBETWEEN(B17166,60,69), ""Old"", IF(ISBETWEEN(B17166, 20, 29), ""Young"", ""Other""))"),"Young")</f>
        <v>Young</v>
      </c>
    </row>
    <row r="17167">
      <c r="A17167" s="40">
        <v>35429.0</v>
      </c>
      <c r="B17167" s="39">
        <f t="shared" si="1"/>
        <v>25</v>
      </c>
      <c r="C17167" s="39" t="str">
        <f>IFERROR(__xludf.DUMMYFUNCTION("IF(ISBETWEEN(B17167,60,69), ""Old"", IF(ISBETWEEN(B17167, 20, 29), ""Young"", ""Other""))"),"Young")</f>
        <v>Young</v>
      </c>
    </row>
    <row r="17168">
      <c r="A17168" s="40">
        <v>35430.0</v>
      </c>
      <c r="B17168" s="39">
        <f t="shared" si="1"/>
        <v>25</v>
      </c>
      <c r="C17168" s="39" t="str">
        <f>IFERROR(__xludf.DUMMYFUNCTION("IF(ISBETWEEN(B17168,60,69), ""Old"", IF(ISBETWEEN(B17168, 20, 29), ""Young"", ""Other""))"),"Young")</f>
        <v>Young</v>
      </c>
    </row>
    <row r="17169">
      <c r="A17169" s="40">
        <v>35431.0</v>
      </c>
      <c r="B17169" s="39">
        <f t="shared" si="1"/>
        <v>25</v>
      </c>
      <c r="C17169" s="39" t="str">
        <f>IFERROR(__xludf.DUMMYFUNCTION("IF(ISBETWEEN(B17169,60,69), ""Old"", IF(ISBETWEEN(B17169, 20, 29), ""Young"", ""Other""))"),"Young")</f>
        <v>Young</v>
      </c>
    </row>
    <row r="17170">
      <c r="A17170" s="40">
        <v>35432.0</v>
      </c>
      <c r="B17170" s="39">
        <f t="shared" si="1"/>
        <v>24</v>
      </c>
      <c r="C17170" s="39" t="str">
        <f>IFERROR(__xludf.DUMMYFUNCTION("IF(ISBETWEEN(B17170,60,69), ""Old"", IF(ISBETWEEN(B17170, 20, 29), ""Young"", ""Other""))"),"Young")</f>
        <v>Young</v>
      </c>
    </row>
    <row r="17171">
      <c r="A17171" s="40">
        <v>35433.0</v>
      </c>
      <c r="B17171" s="39">
        <f t="shared" si="1"/>
        <v>24</v>
      </c>
      <c r="C17171" s="39" t="str">
        <f>IFERROR(__xludf.DUMMYFUNCTION("IF(ISBETWEEN(B17171,60,69), ""Old"", IF(ISBETWEEN(B17171, 20, 29), ""Young"", ""Other""))"),"Young")</f>
        <v>Young</v>
      </c>
    </row>
    <row r="17172">
      <c r="A17172" s="40">
        <v>35434.0</v>
      </c>
      <c r="B17172" s="39">
        <f t="shared" si="1"/>
        <v>24</v>
      </c>
      <c r="C17172" s="39" t="str">
        <f>IFERROR(__xludf.DUMMYFUNCTION("IF(ISBETWEEN(B17172,60,69), ""Old"", IF(ISBETWEEN(B17172, 20, 29), ""Young"", ""Other""))"),"Young")</f>
        <v>Young</v>
      </c>
    </row>
    <row r="17173">
      <c r="A17173" s="40">
        <v>35435.0</v>
      </c>
      <c r="B17173" s="39">
        <f t="shared" si="1"/>
        <v>24</v>
      </c>
      <c r="C17173" s="39" t="str">
        <f>IFERROR(__xludf.DUMMYFUNCTION("IF(ISBETWEEN(B17173,60,69), ""Old"", IF(ISBETWEEN(B17173, 20, 29), ""Young"", ""Other""))"),"Young")</f>
        <v>Young</v>
      </c>
    </row>
    <row r="17174">
      <c r="A17174" s="40">
        <v>35436.0</v>
      </c>
      <c r="B17174" s="39">
        <f t="shared" si="1"/>
        <v>24</v>
      </c>
      <c r="C17174" s="39" t="str">
        <f>IFERROR(__xludf.DUMMYFUNCTION("IF(ISBETWEEN(B17174,60,69), ""Old"", IF(ISBETWEEN(B17174, 20, 29), ""Young"", ""Other""))"),"Young")</f>
        <v>Young</v>
      </c>
    </row>
    <row r="17175">
      <c r="A17175" s="40">
        <v>35437.0</v>
      </c>
      <c r="B17175" s="39">
        <f t="shared" si="1"/>
        <v>24</v>
      </c>
      <c r="C17175" s="39" t="str">
        <f>IFERROR(__xludf.DUMMYFUNCTION("IF(ISBETWEEN(B17175,60,69), ""Old"", IF(ISBETWEEN(B17175, 20, 29), ""Young"", ""Other""))"),"Young")</f>
        <v>Young</v>
      </c>
    </row>
    <row r="17176">
      <c r="A17176" s="40">
        <v>35438.0</v>
      </c>
      <c r="B17176" s="39">
        <f t="shared" si="1"/>
        <v>24</v>
      </c>
      <c r="C17176" s="39" t="str">
        <f>IFERROR(__xludf.DUMMYFUNCTION("IF(ISBETWEEN(B17176,60,69), ""Old"", IF(ISBETWEEN(B17176, 20, 29), ""Young"", ""Other""))"),"Young")</f>
        <v>Young</v>
      </c>
    </row>
    <row r="17177">
      <c r="A17177" s="40">
        <v>35439.0</v>
      </c>
      <c r="B17177" s="39">
        <f t="shared" si="1"/>
        <v>24</v>
      </c>
      <c r="C17177" s="39" t="str">
        <f>IFERROR(__xludf.DUMMYFUNCTION("IF(ISBETWEEN(B17177,60,69), ""Old"", IF(ISBETWEEN(B17177, 20, 29), ""Young"", ""Other""))"),"Young")</f>
        <v>Young</v>
      </c>
    </row>
    <row r="17178">
      <c r="A17178" s="40">
        <v>35440.0</v>
      </c>
      <c r="B17178" s="39">
        <f t="shared" si="1"/>
        <v>24</v>
      </c>
      <c r="C17178" s="39" t="str">
        <f>IFERROR(__xludf.DUMMYFUNCTION("IF(ISBETWEEN(B17178,60,69), ""Old"", IF(ISBETWEEN(B17178, 20, 29), ""Young"", ""Other""))"),"Young")</f>
        <v>Young</v>
      </c>
    </row>
    <row r="17179">
      <c r="A17179" s="40">
        <v>35441.0</v>
      </c>
      <c r="B17179" s="39">
        <f t="shared" si="1"/>
        <v>24</v>
      </c>
      <c r="C17179" s="39" t="str">
        <f>IFERROR(__xludf.DUMMYFUNCTION("IF(ISBETWEEN(B17179,60,69), ""Old"", IF(ISBETWEEN(B17179, 20, 29), ""Young"", ""Other""))"),"Young")</f>
        <v>Young</v>
      </c>
    </row>
    <row r="17180">
      <c r="A17180" s="40">
        <v>35442.0</v>
      </c>
      <c r="B17180" s="39">
        <f t="shared" si="1"/>
        <v>24</v>
      </c>
      <c r="C17180" s="39" t="str">
        <f>IFERROR(__xludf.DUMMYFUNCTION("IF(ISBETWEEN(B17180,60,69), ""Old"", IF(ISBETWEEN(B17180, 20, 29), ""Young"", ""Other""))"),"Young")</f>
        <v>Young</v>
      </c>
    </row>
    <row r="17181">
      <c r="A17181" s="40">
        <v>35443.0</v>
      </c>
      <c r="B17181" s="39">
        <f t="shared" si="1"/>
        <v>24</v>
      </c>
      <c r="C17181" s="39" t="str">
        <f>IFERROR(__xludf.DUMMYFUNCTION("IF(ISBETWEEN(B17181,60,69), ""Old"", IF(ISBETWEEN(B17181, 20, 29), ""Young"", ""Other""))"),"Young")</f>
        <v>Young</v>
      </c>
    </row>
    <row r="17182">
      <c r="A17182" s="40">
        <v>35444.0</v>
      </c>
      <c r="B17182" s="39">
        <f t="shared" si="1"/>
        <v>24</v>
      </c>
      <c r="C17182" s="39" t="str">
        <f>IFERROR(__xludf.DUMMYFUNCTION("IF(ISBETWEEN(B17182,60,69), ""Old"", IF(ISBETWEEN(B17182, 20, 29), ""Young"", ""Other""))"),"Young")</f>
        <v>Young</v>
      </c>
    </row>
    <row r="17183">
      <c r="A17183" s="40">
        <v>35445.0</v>
      </c>
      <c r="B17183" s="39">
        <f t="shared" si="1"/>
        <v>24</v>
      </c>
      <c r="C17183" s="39" t="str">
        <f>IFERROR(__xludf.DUMMYFUNCTION("IF(ISBETWEEN(B17183,60,69), ""Old"", IF(ISBETWEEN(B17183, 20, 29), ""Young"", ""Other""))"),"Young")</f>
        <v>Young</v>
      </c>
    </row>
    <row r="17184">
      <c r="A17184" s="40">
        <v>35446.0</v>
      </c>
      <c r="B17184" s="39">
        <f t="shared" si="1"/>
        <v>24</v>
      </c>
      <c r="C17184" s="39" t="str">
        <f>IFERROR(__xludf.DUMMYFUNCTION("IF(ISBETWEEN(B17184,60,69), ""Old"", IF(ISBETWEEN(B17184, 20, 29), ""Young"", ""Other""))"),"Young")</f>
        <v>Young</v>
      </c>
    </row>
    <row r="17185">
      <c r="A17185" s="40">
        <v>35447.0</v>
      </c>
      <c r="B17185" s="39">
        <f t="shared" si="1"/>
        <v>24</v>
      </c>
      <c r="C17185" s="39" t="str">
        <f>IFERROR(__xludf.DUMMYFUNCTION("IF(ISBETWEEN(B17185,60,69), ""Old"", IF(ISBETWEEN(B17185, 20, 29), ""Young"", ""Other""))"),"Young")</f>
        <v>Young</v>
      </c>
    </row>
    <row r="17186">
      <c r="A17186" s="40">
        <v>35448.0</v>
      </c>
      <c r="B17186" s="39">
        <f t="shared" si="1"/>
        <v>24</v>
      </c>
      <c r="C17186" s="39" t="str">
        <f>IFERROR(__xludf.DUMMYFUNCTION("IF(ISBETWEEN(B17186,60,69), ""Old"", IF(ISBETWEEN(B17186, 20, 29), ""Young"", ""Other""))"),"Young")</f>
        <v>Young</v>
      </c>
    </row>
    <row r="17187">
      <c r="A17187" s="40">
        <v>35449.0</v>
      </c>
      <c r="B17187" s="39">
        <f t="shared" si="1"/>
        <v>24</v>
      </c>
      <c r="C17187" s="39" t="str">
        <f>IFERROR(__xludf.DUMMYFUNCTION("IF(ISBETWEEN(B17187,60,69), ""Old"", IF(ISBETWEEN(B17187, 20, 29), ""Young"", ""Other""))"),"Young")</f>
        <v>Young</v>
      </c>
    </row>
    <row r="17188">
      <c r="A17188" s="40">
        <v>35450.0</v>
      </c>
      <c r="B17188" s="39">
        <f t="shared" si="1"/>
        <v>24</v>
      </c>
      <c r="C17188" s="39" t="str">
        <f>IFERROR(__xludf.DUMMYFUNCTION("IF(ISBETWEEN(B17188,60,69), ""Old"", IF(ISBETWEEN(B17188, 20, 29), ""Young"", ""Other""))"),"Young")</f>
        <v>Young</v>
      </c>
    </row>
    <row r="17189">
      <c r="A17189" s="40">
        <v>35451.0</v>
      </c>
      <c r="B17189" s="39">
        <f t="shared" si="1"/>
        <v>24</v>
      </c>
      <c r="C17189" s="39" t="str">
        <f>IFERROR(__xludf.DUMMYFUNCTION("IF(ISBETWEEN(B17189,60,69), ""Old"", IF(ISBETWEEN(B17189, 20, 29), ""Young"", ""Other""))"),"Young")</f>
        <v>Young</v>
      </c>
    </row>
    <row r="17190">
      <c r="A17190" s="40">
        <v>35452.0</v>
      </c>
      <c r="B17190" s="39">
        <f t="shared" si="1"/>
        <v>24</v>
      </c>
      <c r="C17190" s="39" t="str">
        <f>IFERROR(__xludf.DUMMYFUNCTION("IF(ISBETWEEN(B17190,60,69), ""Old"", IF(ISBETWEEN(B17190, 20, 29), ""Young"", ""Other""))"),"Young")</f>
        <v>Young</v>
      </c>
    </row>
    <row r="17191">
      <c r="A17191" s="40">
        <v>35453.0</v>
      </c>
      <c r="B17191" s="39">
        <f t="shared" si="1"/>
        <v>24</v>
      </c>
      <c r="C17191" s="39" t="str">
        <f>IFERROR(__xludf.DUMMYFUNCTION("IF(ISBETWEEN(B17191,60,69), ""Old"", IF(ISBETWEEN(B17191, 20, 29), ""Young"", ""Other""))"),"Young")</f>
        <v>Young</v>
      </c>
    </row>
    <row r="17192">
      <c r="A17192" s="40">
        <v>35454.0</v>
      </c>
      <c r="B17192" s="39">
        <f t="shared" si="1"/>
        <v>24</v>
      </c>
      <c r="C17192" s="39" t="str">
        <f>IFERROR(__xludf.DUMMYFUNCTION("IF(ISBETWEEN(B17192,60,69), ""Old"", IF(ISBETWEEN(B17192, 20, 29), ""Young"", ""Other""))"),"Young")</f>
        <v>Young</v>
      </c>
    </row>
    <row r="17193">
      <c r="A17193" s="40">
        <v>35455.0</v>
      </c>
      <c r="B17193" s="39">
        <f t="shared" si="1"/>
        <v>24</v>
      </c>
      <c r="C17193" s="39" t="str">
        <f>IFERROR(__xludf.DUMMYFUNCTION("IF(ISBETWEEN(B17193,60,69), ""Old"", IF(ISBETWEEN(B17193, 20, 29), ""Young"", ""Other""))"),"Young")</f>
        <v>Young</v>
      </c>
    </row>
    <row r="17194">
      <c r="A17194" s="40">
        <v>35456.0</v>
      </c>
      <c r="B17194" s="39">
        <f t="shared" si="1"/>
        <v>24</v>
      </c>
      <c r="C17194" s="39" t="str">
        <f>IFERROR(__xludf.DUMMYFUNCTION("IF(ISBETWEEN(B17194,60,69), ""Old"", IF(ISBETWEEN(B17194, 20, 29), ""Young"", ""Other""))"),"Young")</f>
        <v>Young</v>
      </c>
    </row>
    <row r="17195">
      <c r="A17195" s="40">
        <v>35457.0</v>
      </c>
      <c r="B17195" s="39">
        <f t="shared" si="1"/>
        <v>24</v>
      </c>
      <c r="C17195" s="39" t="str">
        <f>IFERROR(__xludf.DUMMYFUNCTION("IF(ISBETWEEN(B17195,60,69), ""Old"", IF(ISBETWEEN(B17195, 20, 29), ""Young"", ""Other""))"),"Young")</f>
        <v>Young</v>
      </c>
    </row>
    <row r="17196">
      <c r="A17196" s="40">
        <v>35458.0</v>
      </c>
      <c r="B17196" s="39">
        <f t="shared" si="1"/>
        <v>24</v>
      </c>
      <c r="C17196" s="39" t="str">
        <f>IFERROR(__xludf.DUMMYFUNCTION("IF(ISBETWEEN(B17196,60,69), ""Old"", IF(ISBETWEEN(B17196, 20, 29), ""Young"", ""Other""))"),"Young")</f>
        <v>Young</v>
      </c>
    </row>
    <row r="17197">
      <c r="A17197" s="40">
        <v>35459.0</v>
      </c>
      <c r="B17197" s="39">
        <f t="shared" si="1"/>
        <v>24</v>
      </c>
      <c r="C17197" s="39" t="str">
        <f>IFERROR(__xludf.DUMMYFUNCTION("IF(ISBETWEEN(B17197,60,69), ""Old"", IF(ISBETWEEN(B17197, 20, 29), ""Young"", ""Other""))"),"Young")</f>
        <v>Young</v>
      </c>
    </row>
    <row r="17198">
      <c r="A17198" s="40">
        <v>35460.0</v>
      </c>
      <c r="B17198" s="39">
        <f t="shared" si="1"/>
        <v>24</v>
      </c>
      <c r="C17198" s="39" t="str">
        <f>IFERROR(__xludf.DUMMYFUNCTION("IF(ISBETWEEN(B17198,60,69), ""Old"", IF(ISBETWEEN(B17198, 20, 29), ""Young"", ""Other""))"),"Young")</f>
        <v>Young</v>
      </c>
    </row>
    <row r="17199">
      <c r="A17199" s="40">
        <v>35461.0</v>
      </c>
      <c r="B17199" s="39">
        <f t="shared" si="1"/>
        <v>24</v>
      </c>
      <c r="C17199" s="39" t="str">
        <f>IFERROR(__xludf.DUMMYFUNCTION("IF(ISBETWEEN(B17199,60,69), ""Old"", IF(ISBETWEEN(B17199, 20, 29), ""Young"", ""Other""))"),"Young")</f>
        <v>Young</v>
      </c>
    </row>
    <row r="17200">
      <c r="A17200" s="40">
        <v>35462.0</v>
      </c>
      <c r="B17200" s="39">
        <f t="shared" si="1"/>
        <v>24</v>
      </c>
      <c r="C17200" s="39" t="str">
        <f>IFERROR(__xludf.DUMMYFUNCTION("IF(ISBETWEEN(B17200,60,69), ""Old"", IF(ISBETWEEN(B17200, 20, 29), ""Young"", ""Other""))"),"Young")</f>
        <v>Young</v>
      </c>
    </row>
    <row r="17201">
      <c r="A17201" s="40">
        <v>35463.0</v>
      </c>
      <c r="B17201" s="39">
        <f t="shared" si="1"/>
        <v>24</v>
      </c>
      <c r="C17201" s="39" t="str">
        <f>IFERROR(__xludf.DUMMYFUNCTION("IF(ISBETWEEN(B17201,60,69), ""Old"", IF(ISBETWEEN(B17201, 20, 29), ""Young"", ""Other""))"),"Young")</f>
        <v>Young</v>
      </c>
    </row>
    <row r="17202">
      <c r="A17202" s="40">
        <v>35464.0</v>
      </c>
      <c r="B17202" s="39">
        <f t="shared" si="1"/>
        <v>24</v>
      </c>
      <c r="C17202" s="39" t="str">
        <f>IFERROR(__xludf.DUMMYFUNCTION("IF(ISBETWEEN(B17202,60,69), ""Old"", IF(ISBETWEEN(B17202, 20, 29), ""Young"", ""Other""))"),"Young")</f>
        <v>Young</v>
      </c>
    </row>
    <row r="17203">
      <c r="A17203" s="40">
        <v>35465.0</v>
      </c>
      <c r="B17203" s="39">
        <f t="shared" si="1"/>
        <v>24</v>
      </c>
      <c r="C17203" s="39" t="str">
        <f>IFERROR(__xludf.DUMMYFUNCTION("IF(ISBETWEEN(B17203,60,69), ""Old"", IF(ISBETWEEN(B17203, 20, 29), ""Young"", ""Other""))"),"Young")</f>
        <v>Young</v>
      </c>
    </row>
    <row r="17204">
      <c r="A17204" s="40">
        <v>35466.0</v>
      </c>
      <c r="B17204" s="39">
        <f t="shared" si="1"/>
        <v>24</v>
      </c>
      <c r="C17204" s="39" t="str">
        <f>IFERROR(__xludf.DUMMYFUNCTION("IF(ISBETWEEN(B17204,60,69), ""Old"", IF(ISBETWEEN(B17204, 20, 29), ""Young"", ""Other""))"),"Young")</f>
        <v>Young</v>
      </c>
    </row>
    <row r="17205">
      <c r="A17205" s="40">
        <v>35467.0</v>
      </c>
      <c r="B17205" s="39">
        <f t="shared" si="1"/>
        <v>24</v>
      </c>
      <c r="C17205" s="39" t="str">
        <f>IFERROR(__xludf.DUMMYFUNCTION("IF(ISBETWEEN(B17205,60,69), ""Old"", IF(ISBETWEEN(B17205, 20, 29), ""Young"", ""Other""))"),"Young")</f>
        <v>Young</v>
      </c>
    </row>
    <row r="17206">
      <c r="A17206" s="40">
        <v>35468.0</v>
      </c>
      <c r="B17206" s="39">
        <f t="shared" si="1"/>
        <v>24</v>
      </c>
      <c r="C17206" s="39" t="str">
        <f>IFERROR(__xludf.DUMMYFUNCTION("IF(ISBETWEEN(B17206,60,69), ""Old"", IF(ISBETWEEN(B17206, 20, 29), ""Young"", ""Other""))"),"Young")</f>
        <v>Young</v>
      </c>
    </row>
    <row r="17207">
      <c r="A17207" s="40">
        <v>35469.0</v>
      </c>
      <c r="B17207" s="39">
        <f t="shared" si="1"/>
        <v>24</v>
      </c>
      <c r="C17207" s="39" t="str">
        <f>IFERROR(__xludf.DUMMYFUNCTION("IF(ISBETWEEN(B17207,60,69), ""Old"", IF(ISBETWEEN(B17207, 20, 29), ""Young"", ""Other""))"),"Young")</f>
        <v>Young</v>
      </c>
    </row>
    <row r="17208">
      <c r="A17208" s="40">
        <v>35470.0</v>
      </c>
      <c r="B17208" s="39">
        <f t="shared" si="1"/>
        <v>24</v>
      </c>
      <c r="C17208" s="39" t="str">
        <f>IFERROR(__xludf.DUMMYFUNCTION("IF(ISBETWEEN(B17208,60,69), ""Old"", IF(ISBETWEEN(B17208, 20, 29), ""Young"", ""Other""))"),"Young")</f>
        <v>Young</v>
      </c>
    </row>
    <row r="17209">
      <c r="A17209" s="40">
        <v>35471.0</v>
      </c>
      <c r="B17209" s="39">
        <f t="shared" si="1"/>
        <v>24</v>
      </c>
      <c r="C17209" s="39" t="str">
        <f>IFERROR(__xludf.DUMMYFUNCTION("IF(ISBETWEEN(B17209,60,69), ""Old"", IF(ISBETWEEN(B17209, 20, 29), ""Young"", ""Other""))"),"Young")</f>
        <v>Young</v>
      </c>
    </row>
    <row r="17210">
      <c r="A17210" s="40">
        <v>35472.0</v>
      </c>
      <c r="B17210" s="39">
        <f t="shared" si="1"/>
        <v>24</v>
      </c>
      <c r="C17210" s="39" t="str">
        <f>IFERROR(__xludf.DUMMYFUNCTION("IF(ISBETWEEN(B17210,60,69), ""Old"", IF(ISBETWEEN(B17210, 20, 29), ""Young"", ""Other""))"),"Young")</f>
        <v>Young</v>
      </c>
    </row>
    <row r="17211">
      <c r="A17211" s="40">
        <v>35473.0</v>
      </c>
      <c r="B17211" s="39">
        <f t="shared" si="1"/>
        <v>24</v>
      </c>
      <c r="C17211" s="39" t="str">
        <f>IFERROR(__xludf.DUMMYFUNCTION("IF(ISBETWEEN(B17211,60,69), ""Old"", IF(ISBETWEEN(B17211, 20, 29), ""Young"", ""Other""))"),"Young")</f>
        <v>Young</v>
      </c>
    </row>
    <row r="17212">
      <c r="A17212" s="40">
        <v>35474.0</v>
      </c>
      <c r="B17212" s="39">
        <f t="shared" si="1"/>
        <v>24</v>
      </c>
      <c r="C17212" s="39" t="str">
        <f>IFERROR(__xludf.DUMMYFUNCTION("IF(ISBETWEEN(B17212,60,69), ""Old"", IF(ISBETWEEN(B17212, 20, 29), ""Young"", ""Other""))"),"Young")</f>
        <v>Young</v>
      </c>
    </row>
    <row r="17213">
      <c r="A17213" s="40">
        <v>35475.0</v>
      </c>
      <c r="B17213" s="39">
        <f t="shared" si="1"/>
        <v>24</v>
      </c>
      <c r="C17213" s="39" t="str">
        <f>IFERROR(__xludf.DUMMYFUNCTION("IF(ISBETWEEN(B17213,60,69), ""Old"", IF(ISBETWEEN(B17213, 20, 29), ""Young"", ""Other""))"),"Young")</f>
        <v>Young</v>
      </c>
    </row>
    <row r="17214">
      <c r="A17214" s="40">
        <v>35476.0</v>
      </c>
      <c r="B17214" s="39">
        <f t="shared" si="1"/>
        <v>24</v>
      </c>
      <c r="C17214" s="39" t="str">
        <f>IFERROR(__xludf.DUMMYFUNCTION("IF(ISBETWEEN(B17214,60,69), ""Old"", IF(ISBETWEEN(B17214, 20, 29), ""Young"", ""Other""))"),"Young")</f>
        <v>Young</v>
      </c>
    </row>
    <row r="17215">
      <c r="A17215" s="40">
        <v>35477.0</v>
      </c>
      <c r="B17215" s="39">
        <f t="shared" si="1"/>
        <v>24</v>
      </c>
      <c r="C17215" s="39" t="str">
        <f>IFERROR(__xludf.DUMMYFUNCTION("IF(ISBETWEEN(B17215,60,69), ""Old"", IF(ISBETWEEN(B17215, 20, 29), ""Young"", ""Other""))"),"Young")</f>
        <v>Young</v>
      </c>
    </row>
    <row r="17216">
      <c r="A17216" s="40">
        <v>35478.0</v>
      </c>
      <c r="B17216" s="39">
        <f t="shared" si="1"/>
        <v>24</v>
      </c>
      <c r="C17216" s="39" t="str">
        <f>IFERROR(__xludf.DUMMYFUNCTION("IF(ISBETWEEN(B17216,60,69), ""Old"", IF(ISBETWEEN(B17216, 20, 29), ""Young"", ""Other""))"),"Young")</f>
        <v>Young</v>
      </c>
    </row>
    <row r="17217">
      <c r="A17217" s="40">
        <v>35479.0</v>
      </c>
      <c r="B17217" s="39">
        <f t="shared" si="1"/>
        <v>24</v>
      </c>
      <c r="C17217" s="39" t="str">
        <f>IFERROR(__xludf.DUMMYFUNCTION("IF(ISBETWEEN(B17217,60,69), ""Old"", IF(ISBETWEEN(B17217, 20, 29), ""Young"", ""Other""))"),"Young")</f>
        <v>Young</v>
      </c>
    </row>
    <row r="17218">
      <c r="A17218" s="40">
        <v>35480.0</v>
      </c>
      <c r="B17218" s="39">
        <f t="shared" si="1"/>
        <v>24</v>
      </c>
      <c r="C17218" s="39" t="str">
        <f>IFERROR(__xludf.DUMMYFUNCTION("IF(ISBETWEEN(B17218,60,69), ""Old"", IF(ISBETWEEN(B17218, 20, 29), ""Young"", ""Other""))"),"Young")</f>
        <v>Young</v>
      </c>
    </row>
    <row r="17219">
      <c r="A17219" s="40">
        <v>35481.0</v>
      </c>
      <c r="B17219" s="39">
        <f t="shared" si="1"/>
        <v>24</v>
      </c>
      <c r="C17219" s="39" t="str">
        <f>IFERROR(__xludf.DUMMYFUNCTION("IF(ISBETWEEN(B17219,60,69), ""Old"", IF(ISBETWEEN(B17219, 20, 29), ""Young"", ""Other""))"),"Young")</f>
        <v>Young</v>
      </c>
    </row>
    <row r="17220">
      <c r="A17220" s="40">
        <v>35482.0</v>
      </c>
      <c r="B17220" s="39">
        <f t="shared" si="1"/>
        <v>24</v>
      </c>
      <c r="C17220" s="39" t="str">
        <f>IFERROR(__xludf.DUMMYFUNCTION("IF(ISBETWEEN(B17220,60,69), ""Old"", IF(ISBETWEEN(B17220, 20, 29), ""Young"", ""Other""))"),"Young")</f>
        <v>Young</v>
      </c>
    </row>
    <row r="17221">
      <c r="A17221" s="40">
        <v>35483.0</v>
      </c>
      <c r="B17221" s="39">
        <f t="shared" si="1"/>
        <v>24</v>
      </c>
      <c r="C17221" s="39" t="str">
        <f>IFERROR(__xludf.DUMMYFUNCTION("IF(ISBETWEEN(B17221,60,69), ""Old"", IF(ISBETWEEN(B17221, 20, 29), ""Young"", ""Other""))"),"Young")</f>
        <v>Young</v>
      </c>
    </row>
    <row r="17222">
      <c r="A17222" s="40">
        <v>35484.0</v>
      </c>
      <c r="B17222" s="39">
        <f t="shared" si="1"/>
        <v>24</v>
      </c>
      <c r="C17222" s="39" t="str">
        <f>IFERROR(__xludf.DUMMYFUNCTION("IF(ISBETWEEN(B17222,60,69), ""Old"", IF(ISBETWEEN(B17222, 20, 29), ""Young"", ""Other""))"),"Young")</f>
        <v>Young</v>
      </c>
    </row>
    <row r="17223">
      <c r="A17223" s="40">
        <v>35485.0</v>
      </c>
      <c r="B17223" s="39">
        <f t="shared" si="1"/>
        <v>24</v>
      </c>
      <c r="C17223" s="39" t="str">
        <f>IFERROR(__xludf.DUMMYFUNCTION("IF(ISBETWEEN(B17223,60,69), ""Old"", IF(ISBETWEEN(B17223, 20, 29), ""Young"", ""Other""))"),"Young")</f>
        <v>Young</v>
      </c>
    </row>
    <row r="17224">
      <c r="A17224" s="40">
        <v>35486.0</v>
      </c>
      <c r="B17224" s="39">
        <f t="shared" si="1"/>
        <v>24</v>
      </c>
      <c r="C17224" s="39" t="str">
        <f>IFERROR(__xludf.DUMMYFUNCTION("IF(ISBETWEEN(B17224,60,69), ""Old"", IF(ISBETWEEN(B17224, 20, 29), ""Young"", ""Other""))"),"Young")</f>
        <v>Young</v>
      </c>
    </row>
    <row r="17225">
      <c r="A17225" s="40">
        <v>35487.0</v>
      </c>
      <c r="B17225" s="39">
        <f t="shared" si="1"/>
        <v>24</v>
      </c>
      <c r="C17225" s="39" t="str">
        <f>IFERROR(__xludf.DUMMYFUNCTION("IF(ISBETWEEN(B17225,60,69), ""Old"", IF(ISBETWEEN(B17225, 20, 29), ""Young"", ""Other""))"),"Young")</f>
        <v>Young</v>
      </c>
    </row>
    <row r="17226">
      <c r="A17226" s="40">
        <v>35488.0</v>
      </c>
      <c r="B17226" s="39">
        <f t="shared" si="1"/>
        <v>24</v>
      </c>
      <c r="C17226" s="39" t="str">
        <f>IFERROR(__xludf.DUMMYFUNCTION("IF(ISBETWEEN(B17226,60,69), ""Old"", IF(ISBETWEEN(B17226, 20, 29), ""Young"", ""Other""))"),"Young")</f>
        <v>Young</v>
      </c>
    </row>
    <row r="17227">
      <c r="A17227" s="40">
        <v>35489.0</v>
      </c>
      <c r="B17227" s="39">
        <f t="shared" si="1"/>
        <v>24</v>
      </c>
      <c r="C17227" s="39" t="str">
        <f>IFERROR(__xludf.DUMMYFUNCTION("IF(ISBETWEEN(B17227,60,69), ""Old"", IF(ISBETWEEN(B17227, 20, 29), ""Young"", ""Other""))"),"Young")</f>
        <v>Young</v>
      </c>
    </row>
    <row r="17228">
      <c r="A17228" s="40">
        <v>35490.0</v>
      </c>
      <c r="B17228" s="39">
        <f t="shared" si="1"/>
        <v>24</v>
      </c>
      <c r="C17228" s="39" t="str">
        <f>IFERROR(__xludf.DUMMYFUNCTION("IF(ISBETWEEN(B17228,60,69), ""Old"", IF(ISBETWEEN(B17228, 20, 29), ""Young"", ""Other""))"),"Young")</f>
        <v>Young</v>
      </c>
    </row>
    <row r="17229">
      <c r="A17229" s="40">
        <v>35491.0</v>
      </c>
      <c r="B17229" s="39">
        <f t="shared" si="1"/>
        <v>24</v>
      </c>
      <c r="C17229" s="39" t="str">
        <f>IFERROR(__xludf.DUMMYFUNCTION("IF(ISBETWEEN(B17229,60,69), ""Old"", IF(ISBETWEEN(B17229, 20, 29), ""Young"", ""Other""))"),"Young")</f>
        <v>Young</v>
      </c>
    </row>
    <row r="17230">
      <c r="A17230" s="40">
        <v>35492.0</v>
      </c>
      <c r="B17230" s="39">
        <f t="shared" si="1"/>
        <v>24</v>
      </c>
      <c r="C17230" s="39" t="str">
        <f>IFERROR(__xludf.DUMMYFUNCTION("IF(ISBETWEEN(B17230,60,69), ""Old"", IF(ISBETWEEN(B17230, 20, 29), ""Young"", ""Other""))"),"Young")</f>
        <v>Young</v>
      </c>
    </row>
    <row r="17231">
      <c r="A17231" s="40">
        <v>35493.0</v>
      </c>
      <c r="B17231" s="39">
        <f t="shared" si="1"/>
        <v>24</v>
      </c>
      <c r="C17231" s="39" t="str">
        <f>IFERROR(__xludf.DUMMYFUNCTION("IF(ISBETWEEN(B17231,60,69), ""Old"", IF(ISBETWEEN(B17231, 20, 29), ""Young"", ""Other""))"),"Young")</f>
        <v>Young</v>
      </c>
    </row>
    <row r="17232">
      <c r="A17232" s="40">
        <v>35494.0</v>
      </c>
      <c r="B17232" s="39">
        <f t="shared" si="1"/>
        <v>24</v>
      </c>
      <c r="C17232" s="39" t="str">
        <f>IFERROR(__xludf.DUMMYFUNCTION("IF(ISBETWEEN(B17232,60,69), ""Old"", IF(ISBETWEEN(B17232, 20, 29), ""Young"", ""Other""))"),"Young")</f>
        <v>Young</v>
      </c>
    </row>
    <row r="17233">
      <c r="A17233" s="40">
        <v>35495.0</v>
      </c>
      <c r="B17233" s="39">
        <f t="shared" si="1"/>
        <v>24</v>
      </c>
      <c r="C17233" s="39" t="str">
        <f>IFERROR(__xludf.DUMMYFUNCTION("IF(ISBETWEEN(B17233,60,69), ""Old"", IF(ISBETWEEN(B17233, 20, 29), ""Young"", ""Other""))"),"Young")</f>
        <v>Young</v>
      </c>
    </row>
    <row r="17234">
      <c r="A17234" s="40">
        <v>35496.0</v>
      </c>
      <c r="B17234" s="39">
        <f t="shared" si="1"/>
        <v>24</v>
      </c>
      <c r="C17234" s="39" t="str">
        <f>IFERROR(__xludf.DUMMYFUNCTION("IF(ISBETWEEN(B17234,60,69), ""Old"", IF(ISBETWEEN(B17234, 20, 29), ""Young"", ""Other""))"),"Young")</f>
        <v>Young</v>
      </c>
    </row>
    <row r="17235">
      <c r="A17235" s="40">
        <v>35497.0</v>
      </c>
      <c r="B17235" s="39">
        <f t="shared" si="1"/>
        <v>24</v>
      </c>
      <c r="C17235" s="39" t="str">
        <f>IFERROR(__xludf.DUMMYFUNCTION("IF(ISBETWEEN(B17235,60,69), ""Old"", IF(ISBETWEEN(B17235, 20, 29), ""Young"", ""Other""))"),"Young")</f>
        <v>Young</v>
      </c>
    </row>
    <row r="17236">
      <c r="A17236" s="40">
        <v>35498.0</v>
      </c>
      <c r="B17236" s="39">
        <f t="shared" si="1"/>
        <v>24</v>
      </c>
      <c r="C17236" s="39" t="str">
        <f>IFERROR(__xludf.DUMMYFUNCTION("IF(ISBETWEEN(B17236,60,69), ""Old"", IF(ISBETWEEN(B17236, 20, 29), ""Young"", ""Other""))"),"Young")</f>
        <v>Young</v>
      </c>
    </row>
    <row r="17237">
      <c r="A17237" s="40">
        <v>35499.0</v>
      </c>
      <c r="B17237" s="39">
        <f t="shared" si="1"/>
        <v>24</v>
      </c>
      <c r="C17237" s="39" t="str">
        <f>IFERROR(__xludf.DUMMYFUNCTION("IF(ISBETWEEN(B17237,60,69), ""Old"", IF(ISBETWEEN(B17237, 20, 29), ""Young"", ""Other""))"),"Young")</f>
        <v>Young</v>
      </c>
    </row>
    <row r="17238">
      <c r="A17238" s="40">
        <v>35500.0</v>
      </c>
      <c r="B17238" s="39">
        <f t="shared" si="1"/>
        <v>24</v>
      </c>
      <c r="C17238" s="39" t="str">
        <f>IFERROR(__xludf.DUMMYFUNCTION("IF(ISBETWEEN(B17238,60,69), ""Old"", IF(ISBETWEEN(B17238, 20, 29), ""Young"", ""Other""))"),"Young")</f>
        <v>Young</v>
      </c>
    </row>
    <row r="17239">
      <c r="A17239" s="40">
        <v>35501.0</v>
      </c>
      <c r="B17239" s="39">
        <f t="shared" si="1"/>
        <v>24</v>
      </c>
      <c r="C17239" s="39" t="str">
        <f>IFERROR(__xludf.DUMMYFUNCTION("IF(ISBETWEEN(B17239,60,69), ""Old"", IF(ISBETWEEN(B17239, 20, 29), ""Young"", ""Other""))"),"Young")</f>
        <v>Young</v>
      </c>
    </row>
    <row r="17240">
      <c r="A17240" s="40">
        <v>35502.0</v>
      </c>
      <c r="B17240" s="39">
        <f t="shared" si="1"/>
        <v>24</v>
      </c>
      <c r="C17240" s="39" t="str">
        <f>IFERROR(__xludf.DUMMYFUNCTION("IF(ISBETWEEN(B17240,60,69), ""Old"", IF(ISBETWEEN(B17240, 20, 29), ""Young"", ""Other""))"),"Young")</f>
        <v>Young</v>
      </c>
    </row>
    <row r="17241">
      <c r="A17241" s="40">
        <v>35503.0</v>
      </c>
      <c r="B17241" s="39">
        <f t="shared" si="1"/>
        <v>24</v>
      </c>
      <c r="C17241" s="39" t="str">
        <f>IFERROR(__xludf.DUMMYFUNCTION("IF(ISBETWEEN(B17241,60,69), ""Old"", IF(ISBETWEEN(B17241, 20, 29), ""Young"", ""Other""))"),"Young")</f>
        <v>Young</v>
      </c>
    </row>
    <row r="17242">
      <c r="A17242" s="40">
        <v>35504.0</v>
      </c>
      <c r="B17242" s="39">
        <f t="shared" si="1"/>
        <v>24</v>
      </c>
      <c r="C17242" s="39" t="str">
        <f>IFERROR(__xludf.DUMMYFUNCTION("IF(ISBETWEEN(B17242,60,69), ""Old"", IF(ISBETWEEN(B17242, 20, 29), ""Young"", ""Other""))"),"Young")</f>
        <v>Young</v>
      </c>
    </row>
    <row r="17243">
      <c r="A17243" s="40">
        <v>35505.0</v>
      </c>
      <c r="B17243" s="39">
        <f t="shared" si="1"/>
        <v>24</v>
      </c>
      <c r="C17243" s="39" t="str">
        <f>IFERROR(__xludf.DUMMYFUNCTION("IF(ISBETWEEN(B17243,60,69), ""Old"", IF(ISBETWEEN(B17243, 20, 29), ""Young"", ""Other""))"),"Young")</f>
        <v>Young</v>
      </c>
    </row>
    <row r="17244">
      <c r="A17244" s="40">
        <v>35506.0</v>
      </c>
      <c r="B17244" s="39">
        <f t="shared" si="1"/>
        <v>24</v>
      </c>
      <c r="C17244" s="39" t="str">
        <f>IFERROR(__xludf.DUMMYFUNCTION("IF(ISBETWEEN(B17244,60,69), ""Old"", IF(ISBETWEEN(B17244, 20, 29), ""Young"", ""Other""))"),"Young")</f>
        <v>Young</v>
      </c>
    </row>
    <row r="17245">
      <c r="A17245" s="40">
        <v>35507.0</v>
      </c>
      <c r="B17245" s="39">
        <f t="shared" si="1"/>
        <v>24</v>
      </c>
      <c r="C17245" s="39" t="str">
        <f>IFERROR(__xludf.DUMMYFUNCTION("IF(ISBETWEEN(B17245,60,69), ""Old"", IF(ISBETWEEN(B17245, 20, 29), ""Young"", ""Other""))"),"Young")</f>
        <v>Young</v>
      </c>
    </row>
    <row r="17246">
      <c r="A17246" s="40">
        <v>35508.0</v>
      </c>
      <c r="B17246" s="39">
        <f t="shared" si="1"/>
        <v>24</v>
      </c>
      <c r="C17246" s="39" t="str">
        <f>IFERROR(__xludf.DUMMYFUNCTION("IF(ISBETWEEN(B17246,60,69), ""Old"", IF(ISBETWEEN(B17246, 20, 29), ""Young"", ""Other""))"),"Young")</f>
        <v>Young</v>
      </c>
    </row>
    <row r="17247">
      <c r="A17247" s="40">
        <v>35509.0</v>
      </c>
      <c r="B17247" s="39">
        <f t="shared" si="1"/>
        <v>24</v>
      </c>
      <c r="C17247" s="39" t="str">
        <f>IFERROR(__xludf.DUMMYFUNCTION("IF(ISBETWEEN(B17247,60,69), ""Old"", IF(ISBETWEEN(B17247, 20, 29), ""Young"", ""Other""))"),"Young")</f>
        <v>Young</v>
      </c>
    </row>
    <row r="17248">
      <c r="A17248" s="40">
        <v>35510.0</v>
      </c>
      <c r="B17248" s="39">
        <f t="shared" si="1"/>
        <v>24</v>
      </c>
      <c r="C17248" s="39" t="str">
        <f>IFERROR(__xludf.DUMMYFUNCTION("IF(ISBETWEEN(B17248,60,69), ""Old"", IF(ISBETWEEN(B17248, 20, 29), ""Young"", ""Other""))"),"Young")</f>
        <v>Young</v>
      </c>
    </row>
    <row r="17249">
      <c r="A17249" s="40">
        <v>35511.0</v>
      </c>
      <c r="B17249" s="39">
        <f t="shared" si="1"/>
        <v>24</v>
      </c>
      <c r="C17249" s="39" t="str">
        <f>IFERROR(__xludf.DUMMYFUNCTION("IF(ISBETWEEN(B17249,60,69), ""Old"", IF(ISBETWEEN(B17249, 20, 29), ""Young"", ""Other""))"),"Young")</f>
        <v>Young</v>
      </c>
    </row>
    <row r="17250">
      <c r="A17250" s="40">
        <v>35512.0</v>
      </c>
      <c r="B17250" s="39">
        <f t="shared" si="1"/>
        <v>24</v>
      </c>
      <c r="C17250" s="39" t="str">
        <f>IFERROR(__xludf.DUMMYFUNCTION("IF(ISBETWEEN(B17250,60,69), ""Old"", IF(ISBETWEEN(B17250, 20, 29), ""Young"", ""Other""))"),"Young")</f>
        <v>Young</v>
      </c>
    </row>
    <row r="17251">
      <c r="A17251" s="40">
        <v>35513.0</v>
      </c>
      <c r="B17251" s="39">
        <f t="shared" si="1"/>
        <v>24</v>
      </c>
      <c r="C17251" s="39" t="str">
        <f>IFERROR(__xludf.DUMMYFUNCTION("IF(ISBETWEEN(B17251,60,69), ""Old"", IF(ISBETWEEN(B17251, 20, 29), ""Young"", ""Other""))"),"Young")</f>
        <v>Young</v>
      </c>
    </row>
    <row r="17252">
      <c r="A17252" s="40">
        <v>35514.0</v>
      </c>
      <c r="B17252" s="39">
        <f t="shared" si="1"/>
        <v>24</v>
      </c>
      <c r="C17252" s="39" t="str">
        <f>IFERROR(__xludf.DUMMYFUNCTION("IF(ISBETWEEN(B17252,60,69), ""Old"", IF(ISBETWEEN(B17252, 20, 29), ""Young"", ""Other""))"),"Young")</f>
        <v>Young</v>
      </c>
    </row>
    <row r="17253">
      <c r="A17253" s="40">
        <v>35515.0</v>
      </c>
      <c r="B17253" s="39">
        <f t="shared" si="1"/>
        <v>24</v>
      </c>
      <c r="C17253" s="39" t="str">
        <f>IFERROR(__xludf.DUMMYFUNCTION("IF(ISBETWEEN(B17253,60,69), ""Old"", IF(ISBETWEEN(B17253, 20, 29), ""Young"", ""Other""))"),"Young")</f>
        <v>Young</v>
      </c>
    </row>
    <row r="17254">
      <c r="A17254" s="40">
        <v>35516.0</v>
      </c>
      <c r="B17254" s="39">
        <f t="shared" si="1"/>
        <v>24</v>
      </c>
      <c r="C17254" s="39" t="str">
        <f>IFERROR(__xludf.DUMMYFUNCTION("IF(ISBETWEEN(B17254,60,69), ""Old"", IF(ISBETWEEN(B17254, 20, 29), ""Young"", ""Other""))"),"Young")</f>
        <v>Young</v>
      </c>
    </row>
    <row r="17255">
      <c r="A17255" s="40">
        <v>35517.0</v>
      </c>
      <c r="B17255" s="39">
        <f t="shared" si="1"/>
        <v>24</v>
      </c>
      <c r="C17255" s="39" t="str">
        <f>IFERROR(__xludf.DUMMYFUNCTION("IF(ISBETWEEN(B17255,60,69), ""Old"", IF(ISBETWEEN(B17255, 20, 29), ""Young"", ""Other""))"),"Young")</f>
        <v>Young</v>
      </c>
    </row>
    <row r="17256">
      <c r="A17256" s="40">
        <v>35518.0</v>
      </c>
      <c r="B17256" s="39">
        <f t="shared" si="1"/>
        <v>24</v>
      </c>
      <c r="C17256" s="39" t="str">
        <f>IFERROR(__xludf.DUMMYFUNCTION("IF(ISBETWEEN(B17256,60,69), ""Old"", IF(ISBETWEEN(B17256, 20, 29), ""Young"", ""Other""))"),"Young")</f>
        <v>Young</v>
      </c>
    </row>
    <row r="17257">
      <c r="A17257" s="40">
        <v>35519.0</v>
      </c>
      <c r="B17257" s="39">
        <f t="shared" si="1"/>
        <v>24</v>
      </c>
      <c r="C17257" s="39" t="str">
        <f>IFERROR(__xludf.DUMMYFUNCTION("IF(ISBETWEEN(B17257,60,69), ""Old"", IF(ISBETWEEN(B17257, 20, 29), ""Young"", ""Other""))"),"Young")</f>
        <v>Young</v>
      </c>
    </row>
    <row r="17258">
      <c r="A17258" s="40">
        <v>35520.0</v>
      </c>
      <c r="B17258" s="39">
        <f t="shared" si="1"/>
        <v>24</v>
      </c>
      <c r="C17258" s="39" t="str">
        <f>IFERROR(__xludf.DUMMYFUNCTION("IF(ISBETWEEN(B17258,60,69), ""Old"", IF(ISBETWEEN(B17258, 20, 29), ""Young"", ""Other""))"),"Young")</f>
        <v>Young</v>
      </c>
    </row>
    <row r="17259">
      <c r="A17259" s="40">
        <v>35521.0</v>
      </c>
      <c r="B17259" s="39">
        <f t="shared" si="1"/>
        <v>24</v>
      </c>
      <c r="C17259" s="39" t="str">
        <f>IFERROR(__xludf.DUMMYFUNCTION("IF(ISBETWEEN(B17259,60,69), ""Old"", IF(ISBETWEEN(B17259, 20, 29), ""Young"", ""Other""))"),"Young")</f>
        <v>Young</v>
      </c>
    </row>
    <row r="17260">
      <c r="A17260" s="40">
        <v>35522.0</v>
      </c>
      <c r="B17260" s="39">
        <f t="shared" si="1"/>
        <v>24</v>
      </c>
      <c r="C17260" s="39" t="str">
        <f>IFERROR(__xludf.DUMMYFUNCTION("IF(ISBETWEEN(B17260,60,69), ""Old"", IF(ISBETWEEN(B17260, 20, 29), ""Young"", ""Other""))"),"Young")</f>
        <v>Young</v>
      </c>
    </row>
    <row r="17261">
      <c r="A17261" s="40">
        <v>35523.0</v>
      </c>
      <c r="B17261" s="39">
        <f t="shared" si="1"/>
        <v>24</v>
      </c>
      <c r="C17261" s="39" t="str">
        <f>IFERROR(__xludf.DUMMYFUNCTION("IF(ISBETWEEN(B17261,60,69), ""Old"", IF(ISBETWEEN(B17261, 20, 29), ""Young"", ""Other""))"),"Young")</f>
        <v>Young</v>
      </c>
    </row>
    <row r="17262">
      <c r="A17262" s="40">
        <v>35524.0</v>
      </c>
      <c r="B17262" s="39">
        <f t="shared" si="1"/>
        <v>24</v>
      </c>
      <c r="C17262" s="39" t="str">
        <f>IFERROR(__xludf.DUMMYFUNCTION("IF(ISBETWEEN(B17262,60,69), ""Old"", IF(ISBETWEEN(B17262, 20, 29), ""Young"", ""Other""))"),"Young")</f>
        <v>Young</v>
      </c>
    </row>
    <row r="17263">
      <c r="A17263" s="40">
        <v>35525.0</v>
      </c>
      <c r="B17263" s="39">
        <f t="shared" si="1"/>
        <v>24</v>
      </c>
      <c r="C17263" s="39" t="str">
        <f>IFERROR(__xludf.DUMMYFUNCTION("IF(ISBETWEEN(B17263,60,69), ""Old"", IF(ISBETWEEN(B17263, 20, 29), ""Young"", ""Other""))"),"Young")</f>
        <v>Young</v>
      </c>
    </row>
    <row r="17264">
      <c r="A17264" s="40">
        <v>35526.0</v>
      </c>
      <c r="B17264" s="39">
        <f t="shared" si="1"/>
        <v>24</v>
      </c>
      <c r="C17264" s="39" t="str">
        <f>IFERROR(__xludf.DUMMYFUNCTION("IF(ISBETWEEN(B17264,60,69), ""Old"", IF(ISBETWEEN(B17264, 20, 29), ""Young"", ""Other""))"),"Young")</f>
        <v>Young</v>
      </c>
    </row>
    <row r="17265">
      <c r="A17265" s="40">
        <v>35527.0</v>
      </c>
      <c r="B17265" s="39">
        <f t="shared" si="1"/>
        <v>24</v>
      </c>
      <c r="C17265" s="39" t="str">
        <f>IFERROR(__xludf.DUMMYFUNCTION("IF(ISBETWEEN(B17265,60,69), ""Old"", IF(ISBETWEEN(B17265, 20, 29), ""Young"", ""Other""))"),"Young")</f>
        <v>Young</v>
      </c>
    </row>
    <row r="17266">
      <c r="A17266" s="40">
        <v>35528.0</v>
      </c>
      <c r="B17266" s="39">
        <f t="shared" si="1"/>
        <v>24</v>
      </c>
      <c r="C17266" s="39" t="str">
        <f>IFERROR(__xludf.DUMMYFUNCTION("IF(ISBETWEEN(B17266,60,69), ""Old"", IF(ISBETWEEN(B17266, 20, 29), ""Young"", ""Other""))"),"Young")</f>
        <v>Young</v>
      </c>
    </row>
    <row r="17267">
      <c r="A17267" s="40">
        <v>35529.0</v>
      </c>
      <c r="B17267" s="39">
        <f t="shared" si="1"/>
        <v>24</v>
      </c>
      <c r="C17267" s="39" t="str">
        <f>IFERROR(__xludf.DUMMYFUNCTION("IF(ISBETWEEN(B17267,60,69), ""Old"", IF(ISBETWEEN(B17267, 20, 29), ""Young"", ""Other""))"),"Young")</f>
        <v>Young</v>
      </c>
    </row>
    <row r="17268">
      <c r="A17268" s="40">
        <v>35530.0</v>
      </c>
      <c r="B17268" s="39">
        <f t="shared" si="1"/>
        <v>24</v>
      </c>
      <c r="C17268" s="39" t="str">
        <f>IFERROR(__xludf.DUMMYFUNCTION("IF(ISBETWEEN(B17268,60,69), ""Old"", IF(ISBETWEEN(B17268, 20, 29), ""Young"", ""Other""))"),"Young")</f>
        <v>Young</v>
      </c>
    </row>
    <row r="17269">
      <c r="A17269" s="40">
        <v>35531.0</v>
      </c>
      <c r="B17269" s="39">
        <f t="shared" si="1"/>
        <v>24</v>
      </c>
      <c r="C17269" s="39" t="str">
        <f>IFERROR(__xludf.DUMMYFUNCTION("IF(ISBETWEEN(B17269,60,69), ""Old"", IF(ISBETWEEN(B17269, 20, 29), ""Young"", ""Other""))"),"Young")</f>
        <v>Young</v>
      </c>
    </row>
    <row r="17270">
      <c r="A17270" s="40">
        <v>35532.0</v>
      </c>
      <c r="B17270" s="39">
        <f t="shared" si="1"/>
        <v>24</v>
      </c>
      <c r="C17270" s="39" t="str">
        <f>IFERROR(__xludf.DUMMYFUNCTION("IF(ISBETWEEN(B17270,60,69), ""Old"", IF(ISBETWEEN(B17270, 20, 29), ""Young"", ""Other""))"),"Young")</f>
        <v>Young</v>
      </c>
    </row>
    <row r="17271">
      <c r="A17271" s="40">
        <v>35533.0</v>
      </c>
      <c r="B17271" s="39">
        <f t="shared" si="1"/>
        <v>24</v>
      </c>
      <c r="C17271" s="39" t="str">
        <f>IFERROR(__xludf.DUMMYFUNCTION("IF(ISBETWEEN(B17271,60,69), ""Old"", IF(ISBETWEEN(B17271, 20, 29), ""Young"", ""Other""))"),"Young")</f>
        <v>Young</v>
      </c>
    </row>
    <row r="17272">
      <c r="A17272" s="40">
        <v>35534.0</v>
      </c>
      <c r="B17272" s="39">
        <f t="shared" si="1"/>
        <v>24</v>
      </c>
      <c r="C17272" s="39" t="str">
        <f>IFERROR(__xludf.DUMMYFUNCTION("IF(ISBETWEEN(B17272,60,69), ""Old"", IF(ISBETWEEN(B17272, 20, 29), ""Young"", ""Other""))"),"Young")</f>
        <v>Young</v>
      </c>
    </row>
    <row r="17273">
      <c r="A17273" s="40">
        <v>35535.0</v>
      </c>
      <c r="B17273" s="39">
        <f t="shared" si="1"/>
        <v>24</v>
      </c>
      <c r="C17273" s="39" t="str">
        <f>IFERROR(__xludf.DUMMYFUNCTION("IF(ISBETWEEN(B17273,60,69), ""Old"", IF(ISBETWEEN(B17273, 20, 29), ""Young"", ""Other""))"),"Young")</f>
        <v>Young</v>
      </c>
    </row>
    <row r="17274">
      <c r="A17274" s="40">
        <v>35536.0</v>
      </c>
      <c r="B17274" s="39">
        <f t="shared" si="1"/>
        <v>24</v>
      </c>
      <c r="C17274" s="39" t="str">
        <f>IFERROR(__xludf.DUMMYFUNCTION("IF(ISBETWEEN(B17274,60,69), ""Old"", IF(ISBETWEEN(B17274, 20, 29), ""Young"", ""Other""))"),"Young")</f>
        <v>Young</v>
      </c>
    </row>
    <row r="17275">
      <c r="A17275" s="40">
        <v>35537.0</v>
      </c>
      <c r="B17275" s="39">
        <f t="shared" si="1"/>
        <v>24</v>
      </c>
      <c r="C17275" s="39" t="str">
        <f>IFERROR(__xludf.DUMMYFUNCTION("IF(ISBETWEEN(B17275,60,69), ""Old"", IF(ISBETWEEN(B17275, 20, 29), ""Young"", ""Other""))"),"Young")</f>
        <v>Young</v>
      </c>
    </row>
    <row r="17276">
      <c r="A17276" s="40">
        <v>35538.0</v>
      </c>
      <c r="B17276" s="39">
        <f t="shared" si="1"/>
        <v>24</v>
      </c>
      <c r="C17276" s="39" t="str">
        <f>IFERROR(__xludf.DUMMYFUNCTION("IF(ISBETWEEN(B17276,60,69), ""Old"", IF(ISBETWEEN(B17276, 20, 29), ""Young"", ""Other""))"),"Young")</f>
        <v>Young</v>
      </c>
    </row>
    <row r="17277">
      <c r="A17277" s="40">
        <v>35539.0</v>
      </c>
      <c r="B17277" s="39">
        <f t="shared" si="1"/>
        <v>24</v>
      </c>
      <c r="C17277" s="39" t="str">
        <f>IFERROR(__xludf.DUMMYFUNCTION("IF(ISBETWEEN(B17277,60,69), ""Old"", IF(ISBETWEEN(B17277, 20, 29), ""Young"", ""Other""))"),"Young")</f>
        <v>Young</v>
      </c>
    </row>
    <row r="17278">
      <c r="A17278" s="40">
        <v>35540.0</v>
      </c>
      <c r="B17278" s="39">
        <f t="shared" si="1"/>
        <v>24</v>
      </c>
      <c r="C17278" s="39" t="str">
        <f>IFERROR(__xludf.DUMMYFUNCTION("IF(ISBETWEEN(B17278,60,69), ""Old"", IF(ISBETWEEN(B17278, 20, 29), ""Young"", ""Other""))"),"Young")</f>
        <v>Young</v>
      </c>
    </row>
    <row r="17279">
      <c r="A17279" s="40">
        <v>35541.0</v>
      </c>
      <c r="B17279" s="39">
        <f t="shared" si="1"/>
        <v>24</v>
      </c>
      <c r="C17279" s="39" t="str">
        <f>IFERROR(__xludf.DUMMYFUNCTION("IF(ISBETWEEN(B17279,60,69), ""Old"", IF(ISBETWEEN(B17279, 20, 29), ""Young"", ""Other""))"),"Young")</f>
        <v>Young</v>
      </c>
    </row>
    <row r="17280">
      <c r="A17280" s="40">
        <v>35542.0</v>
      </c>
      <c r="B17280" s="39">
        <f t="shared" si="1"/>
        <v>24</v>
      </c>
      <c r="C17280" s="39" t="str">
        <f>IFERROR(__xludf.DUMMYFUNCTION("IF(ISBETWEEN(B17280,60,69), ""Old"", IF(ISBETWEEN(B17280, 20, 29), ""Young"", ""Other""))"),"Young")</f>
        <v>Young</v>
      </c>
    </row>
    <row r="17281">
      <c r="A17281" s="40">
        <v>35543.0</v>
      </c>
      <c r="B17281" s="39">
        <f t="shared" si="1"/>
        <v>24</v>
      </c>
      <c r="C17281" s="39" t="str">
        <f>IFERROR(__xludf.DUMMYFUNCTION("IF(ISBETWEEN(B17281,60,69), ""Old"", IF(ISBETWEEN(B17281, 20, 29), ""Young"", ""Other""))"),"Young")</f>
        <v>Young</v>
      </c>
    </row>
    <row r="17282">
      <c r="A17282" s="40">
        <v>35544.0</v>
      </c>
      <c r="B17282" s="39">
        <f t="shared" si="1"/>
        <v>24</v>
      </c>
      <c r="C17282" s="39" t="str">
        <f>IFERROR(__xludf.DUMMYFUNCTION("IF(ISBETWEEN(B17282,60,69), ""Old"", IF(ISBETWEEN(B17282, 20, 29), ""Young"", ""Other""))"),"Young")</f>
        <v>Young</v>
      </c>
    </row>
    <row r="17283">
      <c r="A17283" s="40">
        <v>35545.0</v>
      </c>
      <c r="B17283" s="39">
        <f t="shared" si="1"/>
        <v>24</v>
      </c>
      <c r="C17283" s="39" t="str">
        <f>IFERROR(__xludf.DUMMYFUNCTION("IF(ISBETWEEN(B17283,60,69), ""Old"", IF(ISBETWEEN(B17283, 20, 29), ""Young"", ""Other""))"),"Young")</f>
        <v>Young</v>
      </c>
    </row>
    <row r="17284">
      <c r="A17284" s="40">
        <v>35546.0</v>
      </c>
      <c r="B17284" s="39">
        <f t="shared" si="1"/>
        <v>24</v>
      </c>
      <c r="C17284" s="39" t="str">
        <f>IFERROR(__xludf.DUMMYFUNCTION("IF(ISBETWEEN(B17284,60,69), ""Old"", IF(ISBETWEEN(B17284, 20, 29), ""Young"", ""Other""))"),"Young")</f>
        <v>Young</v>
      </c>
    </row>
    <row r="17285">
      <c r="A17285" s="40">
        <v>35547.0</v>
      </c>
      <c r="B17285" s="39">
        <f t="shared" si="1"/>
        <v>24</v>
      </c>
      <c r="C17285" s="39" t="str">
        <f>IFERROR(__xludf.DUMMYFUNCTION("IF(ISBETWEEN(B17285,60,69), ""Old"", IF(ISBETWEEN(B17285, 20, 29), ""Young"", ""Other""))"),"Young")</f>
        <v>Young</v>
      </c>
    </row>
    <row r="17286">
      <c r="A17286" s="40">
        <v>35548.0</v>
      </c>
      <c r="B17286" s="39">
        <f t="shared" si="1"/>
        <v>24</v>
      </c>
      <c r="C17286" s="39" t="str">
        <f>IFERROR(__xludf.DUMMYFUNCTION("IF(ISBETWEEN(B17286,60,69), ""Old"", IF(ISBETWEEN(B17286, 20, 29), ""Young"", ""Other""))"),"Young")</f>
        <v>Young</v>
      </c>
    </row>
    <row r="17287">
      <c r="A17287" s="40">
        <v>35549.0</v>
      </c>
      <c r="B17287" s="39">
        <f t="shared" si="1"/>
        <v>24</v>
      </c>
      <c r="C17287" s="39" t="str">
        <f>IFERROR(__xludf.DUMMYFUNCTION("IF(ISBETWEEN(B17287,60,69), ""Old"", IF(ISBETWEEN(B17287, 20, 29), ""Young"", ""Other""))"),"Young")</f>
        <v>Young</v>
      </c>
    </row>
    <row r="17288">
      <c r="A17288" s="40">
        <v>35550.0</v>
      </c>
      <c r="B17288" s="39">
        <f t="shared" si="1"/>
        <v>24</v>
      </c>
      <c r="C17288" s="39" t="str">
        <f>IFERROR(__xludf.DUMMYFUNCTION("IF(ISBETWEEN(B17288,60,69), ""Old"", IF(ISBETWEEN(B17288, 20, 29), ""Young"", ""Other""))"),"Young")</f>
        <v>Young</v>
      </c>
    </row>
    <row r="17289">
      <c r="A17289" s="40">
        <v>35551.0</v>
      </c>
      <c r="B17289" s="39">
        <f t="shared" si="1"/>
        <v>24</v>
      </c>
      <c r="C17289" s="39" t="str">
        <f>IFERROR(__xludf.DUMMYFUNCTION("IF(ISBETWEEN(B17289,60,69), ""Old"", IF(ISBETWEEN(B17289, 20, 29), ""Young"", ""Other""))"),"Young")</f>
        <v>Young</v>
      </c>
    </row>
    <row r="17290">
      <c r="A17290" s="40">
        <v>35552.0</v>
      </c>
      <c r="B17290" s="39">
        <f t="shared" si="1"/>
        <v>24</v>
      </c>
      <c r="C17290" s="39" t="str">
        <f>IFERROR(__xludf.DUMMYFUNCTION("IF(ISBETWEEN(B17290,60,69), ""Old"", IF(ISBETWEEN(B17290, 20, 29), ""Young"", ""Other""))"),"Young")</f>
        <v>Young</v>
      </c>
    </row>
    <row r="17291">
      <c r="A17291" s="40">
        <v>35553.0</v>
      </c>
      <c r="B17291" s="39">
        <f t="shared" si="1"/>
        <v>24</v>
      </c>
      <c r="C17291" s="39" t="str">
        <f>IFERROR(__xludf.DUMMYFUNCTION("IF(ISBETWEEN(B17291,60,69), ""Old"", IF(ISBETWEEN(B17291, 20, 29), ""Young"", ""Other""))"),"Young")</f>
        <v>Young</v>
      </c>
    </row>
    <row r="17292">
      <c r="A17292" s="40">
        <v>35554.0</v>
      </c>
      <c r="B17292" s="39">
        <f t="shared" si="1"/>
        <v>24</v>
      </c>
      <c r="C17292" s="39" t="str">
        <f>IFERROR(__xludf.DUMMYFUNCTION("IF(ISBETWEEN(B17292,60,69), ""Old"", IF(ISBETWEEN(B17292, 20, 29), ""Young"", ""Other""))"),"Young")</f>
        <v>Young</v>
      </c>
    </row>
    <row r="17293">
      <c r="A17293" s="40">
        <v>35555.0</v>
      </c>
      <c r="B17293" s="39">
        <f t="shared" si="1"/>
        <v>24</v>
      </c>
      <c r="C17293" s="39" t="str">
        <f>IFERROR(__xludf.DUMMYFUNCTION("IF(ISBETWEEN(B17293,60,69), ""Old"", IF(ISBETWEEN(B17293, 20, 29), ""Young"", ""Other""))"),"Young")</f>
        <v>Young</v>
      </c>
    </row>
    <row r="17294">
      <c r="A17294" s="40">
        <v>35556.0</v>
      </c>
      <c r="B17294" s="39">
        <f t="shared" si="1"/>
        <v>24</v>
      </c>
      <c r="C17294" s="39" t="str">
        <f>IFERROR(__xludf.DUMMYFUNCTION("IF(ISBETWEEN(B17294,60,69), ""Old"", IF(ISBETWEEN(B17294, 20, 29), ""Young"", ""Other""))"),"Young")</f>
        <v>Young</v>
      </c>
    </row>
    <row r="17295">
      <c r="A17295" s="40">
        <v>35557.0</v>
      </c>
      <c r="B17295" s="39">
        <f t="shared" si="1"/>
        <v>24</v>
      </c>
      <c r="C17295" s="39" t="str">
        <f>IFERROR(__xludf.DUMMYFUNCTION("IF(ISBETWEEN(B17295,60,69), ""Old"", IF(ISBETWEEN(B17295, 20, 29), ""Young"", ""Other""))"),"Young")</f>
        <v>Young</v>
      </c>
    </row>
    <row r="17296">
      <c r="A17296" s="40">
        <v>35558.0</v>
      </c>
      <c r="B17296" s="39">
        <f t="shared" si="1"/>
        <v>24</v>
      </c>
      <c r="C17296" s="39" t="str">
        <f>IFERROR(__xludf.DUMMYFUNCTION("IF(ISBETWEEN(B17296,60,69), ""Old"", IF(ISBETWEEN(B17296, 20, 29), ""Young"", ""Other""))"),"Young")</f>
        <v>Young</v>
      </c>
    </row>
    <row r="17297">
      <c r="A17297" s="40">
        <v>35559.0</v>
      </c>
      <c r="B17297" s="39">
        <f t="shared" si="1"/>
        <v>24</v>
      </c>
      <c r="C17297" s="39" t="str">
        <f>IFERROR(__xludf.DUMMYFUNCTION("IF(ISBETWEEN(B17297,60,69), ""Old"", IF(ISBETWEEN(B17297, 20, 29), ""Young"", ""Other""))"),"Young")</f>
        <v>Young</v>
      </c>
    </row>
    <row r="17298">
      <c r="A17298" s="40">
        <v>35560.0</v>
      </c>
      <c r="B17298" s="39">
        <f t="shared" si="1"/>
        <v>24</v>
      </c>
      <c r="C17298" s="39" t="str">
        <f>IFERROR(__xludf.DUMMYFUNCTION("IF(ISBETWEEN(B17298,60,69), ""Old"", IF(ISBETWEEN(B17298, 20, 29), ""Young"", ""Other""))"),"Young")</f>
        <v>Young</v>
      </c>
    </row>
    <row r="17299">
      <c r="A17299" s="40">
        <v>35561.0</v>
      </c>
      <c r="B17299" s="39">
        <f t="shared" si="1"/>
        <v>24</v>
      </c>
      <c r="C17299" s="39" t="str">
        <f>IFERROR(__xludf.DUMMYFUNCTION("IF(ISBETWEEN(B17299,60,69), ""Old"", IF(ISBETWEEN(B17299, 20, 29), ""Young"", ""Other""))"),"Young")</f>
        <v>Young</v>
      </c>
    </row>
    <row r="17300">
      <c r="A17300" s="40">
        <v>35562.0</v>
      </c>
      <c r="B17300" s="39">
        <f t="shared" si="1"/>
        <v>24</v>
      </c>
      <c r="C17300" s="39" t="str">
        <f>IFERROR(__xludf.DUMMYFUNCTION("IF(ISBETWEEN(B17300,60,69), ""Old"", IF(ISBETWEEN(B17300, 20, 29), ""Young"", ""Other""))"),"Young")</f>
        <v>Young</v>
      </c>
    </row>
    <row r="17301">
      <c r="A17301" s="40">
        <v>35563.0</v>
      </c>
      <c r="B17301" s="39">
        <f t="shared" si="1"/>
        <v>24</v>
      </c>
      <c r="C17301" s="39" t="str">
        <f>IFERROR(__xludf.DUMMYFUNCTION("IF(ISBETWEEN(B17301,60,69), ""Old"", IF(ISBETWEEN(B17301, 20, 29), ""Young"", ""Other""))"),"Young")</f>
        <v>Young</v>
      </c>
    </row>
    <row r="17302">
      <c r="A17302" s="40">
        <v>35564.0</v>
      </c>
      <c r="B17302" s="39">
        <f t="shared" si="1"/>
        <v>24</v>
      </c>
      <c r="C17302" s="39" t="str">
        <f>IFERROR(__xludf.DUMMYFUNCTION("IF(ISBETWEEN(B17302,60,69), ""Old"", IF(ISBETWEEN(B17302, 20, 29), ""Young"", ""Other""))"),"Young")</f>
        <v>Young</v>
      </c>
    </row>
    <row r="17303">
      <c r="A17303" s="40">
        <v>35565.0</v>
      </c>
      <c r="B17303" s="39">
        <f t="shared" si="1"/>
        <v>24</v>
      </c>
      <c r="C17303" s="39" t="str">
        <f>IFERROR(__xludf.DUMMYFUNCTION("IF(ISBETWEEN(B17303,60,69), ""Old"", IF(ISBETWEEN(B17303, 20, 29), ""Young"", ""Other""))"),"Young")</f>
        <v>Young</v>
      </c>
    </row>
    <row r="17304">
      <c r="A17304" s="40">
        <v>35566.0</v>
      </c>
      <c r="B17304" s="39">
        <f t="shared" si="1"/>
        <v>24</v>
      </c>
      <c r="C17304" s="39" t="str">
        <f>IFERROR(__xludf.DUMMYFUNCTION("IF(ISBETWEEN(B17304,60,69), ""Old"", IF(ISBETWEEN(B17304, 20, 29), ""Young"", ""Other""))"),"Young")</f>
        <v>Young</v>
      </c>
    </row>
    <row r="17305">
      <c r="A17305" s="40">
        <v>35567.0</v>
      </c>
      <c r="B17305" s="39">
        <f t="shared" si="1"/>
        <v>24</v>
      </c>
      <c r="C17305" s="39" t="str">
        <f>IFERROR(__xludf.DUMMYFUNCTION("IF(ISBETWEEN(B17305,60,69), ""Old"", IF(ISBETWEEN(B17305, 20, 29), ""Young"", ""Other""))"),"Young")</f>
        <v>Young</v>
      </c>
    </row>
    <row r="17306">
      <c r="A17306" s="40">
        <v>35568.0</v>
      </c>
      <c r="B17306" s="39">
        <f t="shared" si="1"/>
        <v>24</v>
      </c>
      <c r="C17306" s="39" t="str">
        <f>IFERROR(__xludf.DUMMYFUNCTION("IF(ISBETWEEN(B17306,60,69), ""Old"", IF(ISBETWEEN(B17306, 20, 29), ""Young"", ""Other""))"),"Young")</f>
        <v>Young</v>
      </c>
    </row>
    <row r="17307">
      <c r="A17307" s="40">
        <v>35569.0</v>
      </c>
      <c r="B17307" s="39">
        <f t="shared" si="1"/>
        <v>24</v>
      </c>
      <c r="C17307" s="39" t="str">
        <f>IFERROR(__xludf.DUMMYFUNCTION("IF(ISBETWEEN(B17307,60,69), ""Old"", IF(ISBETWEEN(B17307, 20, 29), ""Young"", ""Other""))"),"Young")</f>
        <v>Young</v>
      </c>
    </row>
    <row r="17308">
      <c r="A17308" s="40">
        <v>35570.0</v>
      </c>
      <c r="B17308" s="39">
        <f t="shared" si="1"/>
        <v>24</v>
      </c>
      <c r="C17308" s="39" t="str">
        <f>IFERROR(__xludf.DUMMYFUNCTION("IF(ISBETWEEN(B17308,60,69), ""Old"", IF(ISBETWEEN(B17308, 20, 29), ""Young"", ""Other""))"),"Young")</f>
        <v>Young</v>
      </c>
    </row>
    <row r="17309">
      <c r="A17309" s="40">
        <v>35571.0</v>
      </c>
      <c r="B17309" s="39">
        <f t="shared" si="1"/>
        <v>24</v>
      </c>
      <c r="C17309" s="39" t="str">
        <f>IFERROR(__xludf.DUMMYFUNCTION("IF(ISBETWEEN(B17309,60,69), ""Old"", IF(ISBETWEEN(B17309, 20, 29), ""Young"", ""Other""))"),"Young")</f>
        <v>Young</v>
      </c>
    </row>
    <row r="17310">
      <c r="A17310" s="40">
        <v>35572.0</v>
      </c>
      <c r="B17310" s="39">
        <f t="shared" si="1"/>
        <v>24</v>
      </c>
      <c r="C17310" s="39" t="str">
        <f>IFERROR(__xludf.DUMMYFUNCTION("IF(ISBETWEEN(B17310,60,69), ""Old"", IF(ISBETWEEN(B17310, 20, 29), ""Young"", ""Other""))"),"Young")</f>
        <v>Young</v>
      </c>
    </row>
    <row r="17311">
      <c r="A17311" s="40">
        <v>35573.0</v>
      </c>
      <c r="B17311" s="39">
        <f t="shared" si="1"/>
        <v>24</v>
      </c>
      <c r="C17311" s="39" t="str">
        <f>IFERROR(__xludf.DUMMYFUNCTION("IF(ISBETWEEN(B17311,60,69), ""Old"", IF(ISBETWEEN(B17311, 20, 29), ""Young"", ""Other""))"),"Young")</f>
        <v>Young</v>
      </c>
    </row>
    <row r="17312">
      <c r="A17312" s="40">
        <v>35574.0</v>
      </c>
      <c r="B17312" s="39">
        <f t="shared" si="1"/>
        <v>24</v>
      </c>
      <c r="C17312" s="39" t="str">
        <f>IFERROR(__xludf.DUMMYFUNCTION("IF(ISBETWEEN(B17312,60,69), ""Old"", IF(ISBETWEEN(B17312, 20, 29), ""Young"", ""Other""))"),"Young")</f>
        <v>Young</v>
      </c>
    </row>
    <row r="17313">
      <c r="A17313" s="40">
        <v>35575.0</v>
      </c>
      <c r="B17313" s="39">
        <f t="shared" si="1"/>
        <v>24</v>
      </c>
      <c r="C17313" s="39" t="str">
        <f>IFERROR(__xludf.DUMMYFUNCTION("IF(ISBETWEEN(B17313,60,69), ""Old"", IF(ISBETWEEN(B17313, 20, 29), ""Young"", ""Other""))"),"Young")</f>
        <v>Young</v>
      </c>
    </row>
    <row r="17314">
      <c r="A17314" s="40">
        <v>35576.0</v>
      </c>
      <c r="B17314" s="39">
        <f t="shared" si="1"/>
        <v>24</v>
      </c>
      <c r="C17314" s="39" t="str">
        <f>IFERROR(__xludf.DUMMYFUNCTION("IF(ISBETWEEN(B17314,60,69), ""Old"", IF(ISBETWEEN(B17314, 20, 29), ""Young"", ""Other""))"),"Young")</f>
        <v>Young</v>
      </c>
    </row>
    <row r="17315">
      <c r="A17315" s="40">
        <v>35577.0</v>
      </c>
      <c r="B17315" s="39">
        <f t="shared" si="1"/>
        <v>24</v>
      </c>
      <c r="C17315" s="39" t="str">
        <f>IFERROR(__xludf.DUMMYFUNCTION("IF(ISBETWEEN(B17315,60,69), ""Old"", IF(ISBETWEEN(B17315, 20, 29), ""Young"", ""Other""))"),"Young")</f>
        <v>Young</v>
      </c>
    </row>
    <row r="17316">
      <c r="A17316" s="40">
        <v>35578.0</v>
      </c>
      <c r="B17316" s="39">
        <f t="shared" si="1"/>
        <v>24</v>
      </c>
      <c r="C17316" s="39" t="str">
        <f>IFERROR(__xludf.DUMMYFUNCTION("IF(ISBETWEEN(B17316,60,69), ""Old"", IF(ISBETWEEN(B17316, 20, 29), ""Young"", ""Other""))"),"Young")</f>
        <v>Young</v>
      </c>
    </row>
    <row r="17317">
      <c r="A17317" s="40">
        <v>35579.0</v>
      </c>
      <c r="B17317" s="39">
        <f t="shared" si="1"/>
        <v>24</v>
      </c>
      <c r="C17317" s="39" t="str">
        <f>IFERROR(__xludf.DUMMYFUNCTION("IF(ISBETWEEN(B17317,60,69), ""Old"", IF(ISBETWEEN(B17317, 20, 29), ""Young"", ""Other""))"),"Young")</f>
        <v>Young</v>
      </c>
    </row>
    <row r="17318">
      <c r="A17318" s="40">
        <v>35580.0</v>
      </c>
      <c r="B17318" s="39">
        <f t="shared" si="1"/>
        <v>24</v>
      </c>
      <c r="C17318" s="39" t="str">
        <f>IFERROR(__xludf.DUMMYFUNCTION("IF(ISBETWEEN(B17318,60,69), ""Old"", IF(ISBETWEEN(B17318, 20, 29), ""Young"", ""Other""))"),"Young")</f>
        <v>Young</v>
      </c>
    </row>
    <row r="17319">
      <c r="A17319" s="40">
        <v>35581.0</v>
      </c>
      <c r="B17319" s="39">
        <f t="shared" si="1"/>
        <v>24</v>
      </c>
      <c r="C17319" s="39" t="str">
        <f>IFERROR(__xludf.DUMMYFUNCTION("IF(ISBETWEEN(B17319,60,69), ""Old"", IF(ISBETWEEN(B17319, 20, 29), ""Young"", ""Other""))"),"Young")</f>
        <v>Young</v>
      </c>
    </row>
    <row r="17320">
      <c r="A17320" s="40">
        <v>35582.0</v>
      </c>
      <c r="B17320" s="39">
        <f t="shared" si="1"/>
        <v>24</v>
      </c>
      <c r="C17320" s="39" t="str">
        <f>IFERROR(__xludf.DUMMYFUNCTION("IF(ISBETWEEN(B17320,60,69), ""Old"", IF(ISBETWEEN(B17320, 20, 29), ""Young"", ""Other""))"),"Young")</f>
        <v>Young</v>
      </c>
    </row>
    <row r="17321">
      <c r="A17321" s="40">
        <v>35583.0</v>
      </c>
      <c r="B17321" s="39">
        <f t="shared" si="1"/>
        <v>24</v>
      </c>
      <c r="C17321" s="39" t="str">
        <f>IFERROR(__xludf.DUMMYFUNCTION("IF(ISBETWEEN(B17321,60,69), ""Old"", IF(ISBETWEEN(B17321, 20, 29), ""Young"", ""Other""))"),"Young")</f>
        <v>Young</v>
      </c>
    </row>
    <row r="17322">
      <c r="A17322" s="40">
        <v>35584.0</v>
      </c>
      <c r="B17322" s="39">
        <f t="shared" si="1"/>
        <v>24</v>
      </c>
      <c r="C17322" s="39" t="str">
        <f>IFERROR(__xludf.DUMMYFUNCTION("IF(ISBETWEEN(B17322,60,69), ""Old"", IF(ISBETWEEN(B17322, 20, 29), ""Young"", ""Other""))"),"Young")</f>
        <v>Young</v>
      </c>
    </row>
    <row r="17323">
      <c r="A17323" s="40">
        <v>35585.0</v>
      </c>
      <c r="B17323" s="39">
        <f t="shared" si="1"/>
        <v>24</v>
      </c>
      <c r="C17323" s="39" t="str">
        <f>IFERROR(__xludf.DUMMYFUNCTION("IF(ISBETWEEN(B17323,60,69), ""Old"", IF(ISBETWEEN(B17323, 20, 29), ""Young"", ""Other""))"),"Young")</f>
        <v>Young</v>
      </c>
    </row>
    <row r="17324">
      <c r="A17324" s="40">
        <v>35586.0</v>
      </c>
      <c r="B17324" s="39">
        <f t="shared" si="1"/>
        <v>24</v>
      </c>
      <c r="C17324" s="39" t="str">
        <f>IFERROR(__xludf.DUMMYFUNCTION("IF(ISBETWEEN(B17324,60,69), ""Old"", IF(ISBETWEEN(B17324, 20, 29), ""Young"", ""Other""))"),"Young")</f>
        <v>Young</v>
      </c>
    </row>
    <row r="17325">
      <c r="A17325" s="40">
        <v>35587.0</v>
      </c>
      <c r="B17325" s="39">
        <f t="shared" si="1"/>
        <v>24</v>
      </c>
      <c r="C17325" s="39" t="str">
        <f>IFERROR(__xludf.DUMMYFUNCTION("IF(ISBETWEEN(B17325,60,69), ""Old"", IF(ISBETWEEN(B17325, 20, 29), ""Young"", ""Other""))"),"Young")</f>
        <v>Young</v>
      </c>
    </row>
    <row r="17326">
      <c r="A17326" s="40">
        <v>35588.0</v>
      </c>
      <c r="B17326" s="39">
        <f t="shared" si="1"/>
        <v>24</v>
      </c>
      <c r="C17326" s="39" t="str">
        <f>IFERROR(__xludf.DUMMYFUNCTION("IF(ISBETWEEN(B17326,60,69), ""Old"", IF(ISBETWEEN(B17326, 20, 29), ""Young"", ""Other""))"),"Young")</f>
        <v>Young</v>
      </c>
    </row>
    <row r="17327">
      <c r="A17327" s="40">
        <v>35589.0</v>
      </c>
      <c r="B17327" s="39">
        <f t="shared" si="1"/>
        <v>24</v>
      </c>
      <c r="C17327" s="39" t="str">
        <f>IFERROR(__xludf.DUMMYFUNCTION("IF(ISBETWEEN(B17327,60,69), ""Old"", IF(ISBETWEEN(B17327, 20, 29), ""Young"", ""Other""))"),"Young")</f>
        <v>Young</v>
      </c>
    </row>
    <row r="17328">
      <c r="A17328" s="40">
        <v>35590.0</v>
      </c>
      <c r="B17328" s="39">
        <f t="shared" si="1"/>
        <v>24</v>
      </c>
      <c r="C17328" s="39" t="str">
        <f>IFERROR(__xludf.DUMMYFUNCTION("IF(ISBETWEEN(B17328,60,69), ""Old"", IF(ISBETWEEN(B17328, 20, 29), ""Young"", ""Other""))"),"Young")</f>
        <v>Young</v>
      </c>
    </row>
    <row r="17329">
      <c r="A17329" s="40">
        <v>35591.0</v>
      </c>
      <c r="B17329" s="39">
        <f t="shared" si="1"/>
        <v>24</v>
      </c>
      <c r="C17329" s="39" t="str">
        <f>IFERROR(__xludf.DUMMYFUNCTION("IF(ISBETWEEN(B17329,60,69), ""Old"", IF(ISBETWEEN(B17329, 20, 29), ""Young"", ""Other""))"),"Young")</f>
        <v>Young</v>
      </c>
    </row>
    <row r="17330">
      <c r="A17330" s="40">
        <v>35592.0</v>
      </c>
      <c r="B17330" s="39">
        <f t="shared" si="1"/>
        <v>24</v>
      </c>
      <c r="C17330" s="39" t="str">
        <f>IFERROR(__xludf.DUMMYFUNCTION("IF(ISBETWEEN(B17330,60,69), ""Old"", IF(ISBETWEEN(B17330, 20, 29), ""Young"", ""Other""))"),"Young")</f>
        <v>Young</v>
      </c>
    </row>
    <row r="17331">
      <c r="A17331" s="40">
        <v>35593.0</v>
      </c>
      <c r="B17331" s="39">
        <f t="shared" si="1"/>
        <v>24</v>
      </c>
      <c r="C17331" s="39" t="str">
        <f>IFERROR(__xludf.DUMMYFUNCTION("IF(ISBETWEEN(B17331,60,69), ""Old"", IF(ISBETWEEN(B17331, 20, 29), ""Young"", ""Other""))"),"Young")</f>
        <v>Young</v>
      </c>
    </row>
    <row r="17332">
      <c r="A17332" s="40">
        <v>35594.0</v>
      </c>
      <c r="B17332" s="39">
        <f t="shared" si="1"/>
        <v>24</v>
      </c>
      <c r="C17332" s="39" t="str">
        <f>IFERROR(__xludf.DUMMYFUNCTION("IF(ISBETWEEN(B17332,60,69), ""Old"", IF(ISBETWEEN(B17332, 20, 29), ""Young"", ""Other""))"),"Young")</f>
        <v>Young</v>
      </c>
    </row>
    <row r="17333">
      <c r="A17333" s="40">
        <v>35595.0</v>
      </c>
      <c r="B17333" s="39">
        <f t="shared" si="1"/>
        <v>24</v>
      </c>
      <c r="C17333" s="39" t="str">
        <f>IFERROR(__xludf.DUMMYFUNCTION("IF(ISBETWEEN(B17333,60,69), ""Old"", IF(ISBETWEEN(B17333, 20, 29), ""Young"", ""Other""))"),"Young")</f>
        <v>Young</v>
      </c>
    </row>
    <row r="17334">
      <c r="A17334" s="40">
        <v>35596.0</v>
      </c>
      <c r="B17334" s="39">
        <f t="shared" si="1"/>
        <v>24</v>
      </c>
      <c r="C17334" s="39" t="str">
        <f>IFERROR(__xludf.DUMMYFUNCTION("IF(ISBETWEEN(B17334,60,69), ""Old"", IF(ISBETWEEN(B17334, 20, 29), ""Young"", ""Other""))"),"Young")</f>
        <v>Young</v>
      </c>
    </row>
    <row r="17335">
      <c r="A17335" s="40">
        <v>35597.0</v>
      </c>
      <c r="B17335" s="39">
        <f t="shared" si="1"/>
        <v>24</v>
      </c>
      <c r="C17335" s="39" t="str">
        <f>IFERROR(__xludf.DUMMYFUNCTION("IF(ISBETWEEN(B17335,60,69), ""Old"", IF(ISBETWEEN(B17335, 20, 29), ""Young"", ""Other""))"),"Young")</f>
        <v>Young</v>
      </c>
    </row>
    <row r="17336">
      <c r="A17336" s="40">
        <v>35598.0</v>
      </c>
      <c r="B17336" s="39">
        <f t="shared" si="1"/>
        <v>24</v>
      </c>
      <c r="C17336" s="39" t="str">
        <f>IFERROR(__xludf.DUMMYFUNCTION("IF(ISBETWEEN(B17336,60,69), ""Old"", IF(ISBETWEEN(B17336, 20, 29), ""Young"", ""Other""))"),"Young")</f>
        <v>Young</v>
      </c>
    </row>
    <row r="17337">
      <c r="A17337" s="40">
        <v>35599.0</v>
      </c>
      <c r="B17337" s="39">
        <f t="shared" si="1"/>
        <v>24</v>
      </c>
      <c r="C17337" s="39" t="str">
        <f>IFERROR(__xludf.DUMMYFUNCTION("IF(ISBETWEEN(B17337,60,69), ""Old"", IF(ISBETWEEN(B17337, 20, 29), ""Young"", ""Other""))"),"Young")</f>
        <v>Young</v>
      </c>
    </row>
    <row r="17338">
      <c r="A17338" s="40">
        <v>35600.0</v>
      </c>
      <c r="B17338" s="39">
        <f t="shared" si="1"/>
        <v>24</v>
      </c>
      <c r="C17338" s="39" t="str">
        <f>IFERROR(__xludf.DUMMYFUNCTION("IF(ISBETWEEN(B17338,60,69), ""Old"", IF(ISBETWEEN(B17338, 20, 29), ""Young"", ""Other""))"),"Young")</f>
        <v>Young</v>
      </c>
    </row>
    <row r="17339">
      <c r="A17339" s="40">
        <v>35601.0</v>
      </c>
      <c r="B17339" s="39">
        <f t="shared" si="1"/>
        <v>24</v>
      </c>
      <c r="C17339" s="39" t="str">
        <f>IFERROR(__xludf.DUMMYFUNCTION("IF(ISBETWEEN(B17339,60,69), ""Old"", IF(ISBETWEEN(B17339, 20, 29), ""Young"", ""Other""))"),"Young")</f>
        <v>Young</v>
      </c>
    </row>
    <row r="17340">
      <c r="A17340" s="40">
        <v>35602.0</v>
      </c>
      <c r="B17340" s="39">
        <f t="shared" si="1"/>
        <v>24</v>
      </c>
      <c r="C17340" s="39" t="str">
        <f>IFERROR(__xludf.DUMMYFUNCTION("IF(ISBETWEEN(B17340,60,69), ""Old"", IF(ISBETWEEN(B17340, 20, 29), ""Young"", ""Other""))"),"Young")</f>
        <v>Young</v>
      </c>
    </row>
    <row r="17341">
      <c r="A17341" s="40">
        <v>35603.0</v>
      </c>
      <c r="B17341" s="39">
        <f t="shared" si="1"/>
        <v>24</v>
      </c>
      <c r="C17341" s="39" t="str">
        <f>IFERROR(__xludf.DUMMYFUNCTION("IF(ISBETWEEN(B17341,60,69), ""Old"", IF(ISBETWEEN(B17341, 20, 29), ""Young"", ""Other""))"),"Young")</f>
        <v>Young</v>
      </c>
    </row>
    <row r="17342">
      <c r="A17342" s="40">
        <v>35604.0</v>
      </c>
      <c r="B17342" s="39">
        <f t="shared" si="1"/>
        <v>24</v>
      </c>
      <c r="C17342" s="39" t="str">
        <f>IFERROR(__xludf.DUMMYFUNCTION("IF(ISBETWEEN(B17342,60,69), ""Old"", IF(ISBETWEEN(B17342, 20, 29), ""Young"", ""Other""))"),"Young")</f>
        <v>Young</v>
      </c>
    </row>
    <row r="17343">
      <c r="A17343" s="40">
        <v>35605.0</v>
      </c>
      <c r="B17343" s="39">
        <f t="shared" si="1"/>
        <v>24</v>
      </c>
      <c r="C17343" s="39" t="str">
        <f>IFERROR(__xludf.DUMMYFUNCTION("IF(ISBETWEEN(B17343,60,69), ""Old"", IF(ISBETWEEN(B17343, 20, 29), ""Young"", ""Other""))"),"Young")</f>
        <v>Young</v>
      </c>
    </row>
    <row r="17344">
      <c r="A17344" s="40">
        <v>35606.0</v>
      </c>
      <c r="B17344" s="39">
        <f t="shared" si="1"/>
        <v>24</v>
      </c>
      <c r="C17344" s="39" t="str">
        <f>IFERROR(__xludf.DUMMYFUNCTION("IF(ISBETWEEN(B17344,60,69), ""Old"", IF(ISBETWEEN(B17344, 20, 29), ""Young"", ""Other""))"),"Young")</f>
        <v>Young</v>
      </c>
    </row>
    <row r="17345">
      <c r="A17345" s="40">
        <v>35607.0</v>
      </c>
      <c r="B17345" s="39">
        <f t="shared" si="1"/>
        <v>24</v>
      </c>
      <c r="C17345" s="39" t="str">
        <f>IFERROR(__xludf.DUMMYFUNCTION("IF(ISBETWEEN(B17345,60,69), ""Old"", IF(ISBETWEEN(B17345, 20, 29), ""Young"", ""Other""))"),"Young")</f>
        <v>Young</v>
      </c>
    </row>
    <row r="17346">
      <c r="A17346" s="40">
        <v>35608.0</v>
      </c>
      <c r="B17346" s="39">
        <f t="shared" si="1"/>
        <v>24</v>
      </c>
      <c r="C17346" s="39" t="str">
        <f>IFERROR(__xludf.DUMMYFUNCTION("IF(ISBETWEEN(B17346,60,69), ""Old"", IF(ISBETWEEN(B17346, 20, 29), ""Young"", ""Other""))"),"Young")</f>
        <v>Young</v>
      </c>
    </row>
    <row r="17347">
      <c r="A17347" s="40">
        <v>35609.0</v>
      </c>
      <c r="B17347" s="39">
        <f t="shared" si="1"/>
        <v>24</v>
      </c>
      <c r="C17347" s="39" t="str">
        <f>IFERROR(__xludf.DUMMYFUNCTION("IF(ISBETWEEN(B17347,60,69), ""Old"", IF(ISBETWEEN(B17347, 20, 29), ""Young"", ""Other""))"),"Young")</f>
        <v>Young</v>
      </c>
    </row>
    <row r="17348">
      <c r="A17348" s="40">
        <v>35610.0</v>
      </c>
      <c r="B17348" s="39">
        <f t="shared" si="1"/>
        <v>24</v>
      </c>
      <c r="C17348" s="39" t="str">
        <f>IFERROR(__xludf.DUMMYFUNCTION("IF(ISBETWEEN(B17348,60,69), ""Old"", IF(ISBETWEEN(B17348, 20, 29), ""Young"", ""Other""))"),"Young")</f>
        <v>Young</v>
      </c>
    </row>
    <row r="17349">
      <c r="A17349" s="40">
        <v>35611.0</v>
      </c>
      <c r="B17349" s="39">
        <f t="shared" si="1"/>
        <v>24</v>
      </c>
      <c r="C17349" s="39" t="str">
        <f>IFERROR(__xludf.DUMMYFUNCTION("IF(ISBETWEEN(B17349,60,69), ""Old"", IF(ISBETWEEN(B17349, 20, 29), ""Young"", ""Other""))"),"Young")</f>
        <v>Young</v>
      </c>
    </row>
    <row r="17350">
      <c r="A17350" s="40">
        <v>35612.0</v>
      </c>
      <c r="B17350" s="39">
        <f t="shared" si="1"/>
        <v>24</v>
      </c>
      <c r="C17350" s="39" t="str">
        <f>IFERROR(__xludf.DUMMYFUNCTION("IF(ISBETWEEN(B17350,60,69), ""Old"", IF(ISBETWEEN(B17350, 20, 29), ""Young"", ""Other""))"),"Young")</f>
        <v>Young</v>
      </c>
    </row>
    <row r="17351">
      <c r="A17351" s="40">
        <v>35613.0</v>
      </c>
      <c r="B17351" s="39">
        <f t="shared" si="1"/>
        <v>24</v>
      </c>
      <c r="C17351" s="39" t="str">
        <f>IFERROR(__xludf.DUMMYFUNCTION("IF(ISBETWEEN(B17351,60,69), ""Old"", IF(ISBETWEEN(B17351, 20, 29), ""Young"", ""Other""))"),"Young")</f>
        <v>Young</v>
      </c>
    </row>
    <row r="17352">
      <c r="A17352" s="40">
        <v>35614.0</v>
      </c>
      <c r="B17352" s="39">
        <f t="shared" si="1"/>
        <v>24</v>
      </c>
      <c r="C17352" s="39" t="str">
        <f>IFERROR(__xludf.DUMMYFUNCTION("IF(ISBETWEEN(B17352,60,69), ""Old"", IF(ISBETWEEN(B17352, 20, 29), ""Young"", ""Other""))"),"Young")</f>
        <v>Young</v>
      </c>
    </row>
    <row r="17353">
      <c r="A17353" s="40">
        <v>35615.0</v>
      </c>
      <c r="B17353" s="39">
        <f t="shared" si="1"/>
        <v>24</v>
      </c>
      <c r="C17353" s="39" t="str">
        <f>IFERROR(__xludf.DUMMYFUNCTION("IF(ISBETWEEN(B17353,60,69), ""Old"", IF(ISBETWEEN(B17353, 20, 29), ""Young"", ""Other""))"),"Young")</f>
        <v>Young</v>
      </c>
    </row>
    <row r="17354">
      <c r="A17354" s="40">
        <v>35616.0</v>
      </c>
      <c r="B17354" s="39">
        <f t="shared" si="1"/>
        <v>24</v>
      </c>
      <c r="C17354" s="39" t="str">
        <f>IFERROR(__xludf.DUMMYFUNCTION("IF(ISBETWEEN(B17354,60,69), ""Old"", IF(ISBETWEEN(B17354, 20, 29), ""Young"", ""Other""))"),"Young")</f>
        <v>Young</v>
      </c>
    </row>
    <row r="17355">
      <c r="A17355" s="40">
        <v>35617.0</v>
      </c>
      <c r="B17355" s="39">
        <f t="shared" si="1"/>
        <v>24</v>
      </c>
      <c r="C17355" s="39" t="str">
        <f>IFERROR(__xludf.DUMMYFUNCTION("IF(ISBETWEEN(B17355,60,69), ""Old"", IF(ISBETWEEN(B17355, 20, 29), ""Young"", ""Other""))"),"Young")</f>
        <v>Young</v>
      </c>
    </row>
    <row r="17356">
      <c r="A17356" s="40">
        <v>35618.0</v>
      </c>
      <c r="B17356" s="39">
        <f t="shared" si="1"/>
        <v>24</v>
      </c>
      <c r="C17356" s="39" t="str">
        <f>IFERROR(__xludf.DUMMYFUNCTION("IF(ISBETWEEN(B17356,60,69), ""Old"", IF(ISBETWEEN(B17356, 20, 29), ""Young"", ""Other""))"),"Young")</f>
        <v>Young</v>
      </c>
    </row>
    <row r="17357">
      <c r="A17357" s="40">
        <v>35619.0</v>
      </c>
      <c r="B17357" s="39">
        <f t="shared" si="1"/>
        <v>24</v>
      </c>
      <c r="C17357" s="39" t="str">
        <f>IFERROR(__xludf.DUMMYFUNCTION("IF(ISBETWEEN(B17357,60,69), ""Old"", IF(ISBETWEEN(B17357, 20, 29), ""Young"", ""Other""))"),"Young")</f>
        <v>Young</v>
      </c>
    </row>
    <row r="17358">
      <c r="A17358" s="40">
        <v>35620.0</v>
      </c>
      <c r="B17358" s="39">
        <f t="shared" si="1"/>
        <v>24</v>
      </c>
      <c r="C17358" s="39" t="str">
        <f>IFERROR(__xludf.DUMMYFUNCTION("IF(ISBETWEEN(B17358,60,69), ""Old"", IF(ISBETWEEN(B17358, 20, 29), ""Young"", ""Other""))"),"Young")</f>
        <v>Young</v>
      </c>
    </row>
    <row r="17359">
      <c r="A17359" s="40">
        <v>35621.0</v>
      </c>
      <c r="B17359" s="39">
        <f t="shared" si="1"/>
        <v>24</v>
      </c>
      <c r="C17359" s="39" t="str">
        <f>IFERROR(__xludf.DUMMYFUNCTION("IF(ISBETWEEN(B17359,60,69), ""Old"", IF(ISBETWEEN(B17359, 20, 29), ""Young"", ""Other""))"),"Young")</f>
        <v>Young</v>
      </c>
    </row>
    <row r="17360">
      <c r="A17360" s="40">
        <v>35622.0</v>
      </c>
      <c r="B17360" s="39">
        <f t="shared" si="1"/>
        <v>24</v>
      </c>
      <c r="C17360" s="39" t="str">
        <f>IFERROR(__xludf.DUMMYFUNCTION("IF(ISBETWEEN(B17360,60,69), ""Old"", IF(ISBETWEEN(B17360, 20, 29), ""Young"", ""Other""))"),"Young")</f>
        <v>Young</v>
      </c>
    </row>
    <row r="17361">
      <c r="A17361" s="40">
        <v>35623.0</v>
      </c>
      <c r="B17361" s="39">
        <f t="shared" si="1"/>
        <v>24</v>
      </c>
      <c r="C17361" s="39" t="str">
        <f>IFERROR(__xludf.DUMMYFUNCTION("IF(ISBETWEEN(B17361,60,69), ""Old"", IF(ISBETWEEN(B17361, 20, 29), ""Young"", ""Other""))"),"Young")</f>
        <v>Young</v>
      </c>
    </row>
    <row r="17362">
      <c r="A17362" s="40">
        <v>35624.0</v>
      </c>
      <c r="B17362" s="39">
        <f t="shared" si="1"/>
        <v>24</v>
      </c>
      <c r="C17362" s="39" t="str">
        <f>IFERROR(__xludf.DUMMYFUNCTION("IF(ISBETWEEN(B17362,60,69), ""Old"", IF(ISBETWEEN(B17362, 20, 29), ""Young"", ""Other""))"),"Young")</f>
        <v>Young</v>
      </c>
    </row>
    <row r="17363">
      <c r="A17363" s="40">
        <v>35625.0</v>
      </c>
      <c r="B17363" s="39">
        <f t="shared" si="1"/>
        <v>24</v>
      </c>
      <c r="C17363" s="39" t="str">
        <f>IFERROR(__xludf.DUMMYFUNCTION("IF(ISBETWEEN(B17363,60,69), ""Old"", IF(ISBETWEEN(B17363, 20, 29), ""Young"", ""Other""))"),"Young")</f>
        <v>Young</v>
      </c>
    </row>
    <row r="17364">
      <c r="A17364" s="40">
        <v>35626.0</v>
      </c>
      <c r="B17364" s="39">
        <f t="shared" si="1"/>
        <v>24</v>
      </c>
      <c r="C17364" s="39" t="str">
        <f>IFERROR(__xludf.DUMMYFUNCTION("IF(ISBETWEEN(B17364,60,69), ""Old"", IF(ISBETWEEN(B17364, 20, 29), ""Young"", ""Other""))"),"Young")</f>
        <v>Young</v>
      </c>
    </row>
    <row r="17365">
      <c r="A17365" s="40">
        <v>35627.0</v>
      </c>
      <c r="B17365" s="39">
        <f t="shared" si="1"/>
        <v>24</v>
      </c>
      <c r="C17365" s="39" t="str">
        <f>IFERROR(__xludf.DUMMYFUNCTION("IF(ISBETWEEN(B17365,60,69), ""Old"", IF(ISBETWEEN(B17365, 20, 29), ""Young"", ""Other""))"),"Young")</f>
        <v>Young</v>
      </c>
    </row>
    <row r="17366">
      <c r="A17366" s="40">
        <v>35628.0</v>
      </c>
      <c r="B17366" s="39">
        <f t="shared" si="1"/>
        <v>24</v>
      </c>
      <c r="C17366" s="39" t="str">
        <f>IFERROR(__xludf.DUMMYFUNCTION("IF(ISBETWEEN(B17366,60,69), ""Old"", IF(ISBETWEEN(B17366, 20, 29), ""Young"", ""Other""))"),"Young")</f>
        <v>Young</v>
      </c>
    </row>
    <row r="17367">
      <c r="A17367" s="40">
        <v>35629.0</v>
      </c>
      <c r="B17367" s="39">
        <f t="shared" si="1"/>
        <v>24</v>
      </c>
      <c r="C17367" s="39" t="str">
        <f>IFERROR(__xludf.DUMMYFUNCTION("IF(ISBETWEEN(B17367,60,69), ""Old"", IF(ISBETWEEN(B17367, 20, 29), ""Young"", ""Other""))"),"Young")</f>
        <v>Young</v>
      </c>
    </row>
    <row r="17368">
      <c r="A17368" s="40">
        <v>35630.0</v>
      </c>
      <c r="B17368" s="39">
        <f t="shared" si="1"/>
        <v>24</v>
      </c>
      <c r="C17368" s="39" t="str">
        <f>IFERROR(__xludf.DUMMYFUNCTION("IF(ISBETWEEN(B17368,60,69), ""Old"", IF(ISBETWEEN(B17368, 20, 29), ""Young"", ""Other""))"),"Young")</f>
        <v>Young</v>
      </c>
    </row>
    <row r="17369">
      <c r="A17369" s="40">
        <v>35631.0</v>
      </c>
      <c r="B17369" s="39">
        <f t="shared" si="1"/>
        <v>24</v>
      </c>
      <c r="C17369" s="39" t="str">
        <f>IFERROR(__xludf.DUMMYFUNCTION("IF(ISBETWEEN(B17369,60,69), ""Old"", IF(ISBETWEEN(B17369, 20, 29), ""Young"", ""Other""))"),"Young")</f>
        <v>Young</v>
      </c>
    </row>
    <row r="17370">
      <c r="A17370" s="40">
        <v>35632.0</v>
      </c>
      <c r="B17370" s="39">
        <f t="shared" si="1"/>
        <v>24</v>
      </c>
      <c r="C17370" s="39" t="str">
        <f>IFERROR(__xludf.DUMMYFUNCTION("IF(ISBETWEEN(B17370,60,69), ""Old"", IF(ISBETWEEN(B17370, 20, 29), ""Young"", ""Other""))"),"Young")</f>
        <v>Young</v>
      </c>
    </row>
    <row r="17371">
      <c r="A17371" s="40">
        <v>35633.0</v>
      </c>
      <c r="B17371" s="39">
        <f t="shared" si="1"/>
        <v>24</v>
      </c>
      <c r="C17371" s="39" t="str">
        <f>IFERROR(__xludf.DUMMYFUNCTION("IF(ISBETWEEN(B17371,60,69), ""Old"", IF(ISBETWEEN(B17371, 20, 29), ""Young"", ""Other""))"),"Young")</f>
        <v>Young</v>
      </c>
    </row>
    <row r="17372">
      <c r="A17372" s="40">
        <v>35634.0</v>
      </c>
      <c r="B17372" s="39">
        <f t="shared" si="1"/>
        <v>24</v>
      </c>
      <c r="C17372" s="39" t="str">
        <f>IFERROR(__xludf.DUMMYFUNCTION("IF(ISBETWEEN(B17372,60,69), ""Old"", IF(ISBETWEEN(B17372, 20, 29), ""Young"", ""Other""))"),"Young")</f>
        <v>Young</v>
      </c>
    </row>
    <row r="17373">
      <c r="A17373" s="40">
        <v>35635.0</v>
      </c>
      <c r="B17373" s="39">
        <f t="shared" si="1"/>
        <v>24</v>
      </c>
      <c r="C17373" s="39" t="str">
        <f>IFERROR(__xludf.DUMMYFUNCTION("IF(ISBETWEEN(B17373,60,69), ""Old"", IF(ISBETWEEN(B17373, 20, 29), ""Young"", ""Other""))"),"Young")</f>
        <v>Young</v>
      </c>
    </row>
    <row r="17374">
      <c r="A17374" s="40">
        <v>35636.0</v>
      </c>
      <c r="B17374" s="39">
        <f t="shared" si="1"/>
        <v>24</v>
      </c>
      <c r="C17374" s="39" t="str">
        <f>IFERROR(__xludf.DUMMYFUNCTION("IF(ISBETWEEN(B17374,60,69), ""Old"", IF(ISBETWEEN(B17374, 20, 29), ""Young"", ""Other""))"),"Young")</f>
        <v>Young</v>
      </c>
    </row>
    <row r="17375">
      <c r="A17375" s="40">
        <v>35637.0</v>
      </c>
      <c r="B17375" s="39">
        <f t="shared" si="1"/>
        <v>24</v>
      </c>
      <c r="C17375" s="39" t="str">
        <f>IFERROR(__xludf.DUMMYFUNCTION("IF(ISBETWEEN(B17375,60,69), ""Old"", IF(ISBETWEEN(B17375, 20, 29), ""Young"", ""Other""))"),"Young")</f>
        <v>Young</v>
      </c>
    </row>
    <row r="17376">
      <c r="A17376" s="40">
        <v>35638.0</v>
      </c>
      <c r="B17376" s="39">
        <f t="shared" si="1"/>
        <v>24</v>
      </c>
      <c r="C17376" s="39" t="str">
        <f>IFERROR(__xludf.DUMMYFUNCTION("IF(ISBETWEEN(B17376,60,69), ""Old"", IF(ISBETWEEN(B17376, 20, 29), ""Young"", ""Other""))"),"Young")</f>
        <v>Young</v>
      </c>
    </row>
    <row r="17377">
      <c r="A17377" s="40">
        <v>35639.0</v>
      </c>
      <c r="B17377" s="39">
        <f t="shared" si="1"/>
        <v>24</v>
      </c>
      <c r="C17377" s="39" t="str">
        <f>IFERROR(__xludf.DUMMYFUNCTION("IF(ISBETWEEN(B17377,60,69), ""Old"", IF(ISBETWEEN(B17377, 20, 29), ""Young"", ""Other""))"),"Young")</f>
        <v>Young</v>
      </c>
    </row>
    <row r="17378">
      <c r="A17378" s="40">
        <v>35640.0</v>
      </c>
      <c r="B17378" s="39">
        <f t="shared" si="1"/>
        <v>24</v>
      </c>
      <c r="C17378" s="39" t="str">
        <f>IFERROR(__xludf.DUMMYFUNCTION("IF(ISBETWEEN(B17378,60,69), ""Old"", IF(ISBETWEEN(B17378, 20, 29), ""Young"", ""Other""))"),"Young")</f>
        <v>Young</v>
      </c>
    </row>
    <row r="17379">
      <c r="A17379" s="40">
        <v>35641.0</v>
      </c>
      <c r="B17379" s="39">
        <f t="shared" si="1"/>
        <v>24</v>
      </c>
      <c r="C17379" s="39" t="str">
        <f>IFERROR(__xludf.DUMMYFUNCTION("IF(ISBETWEEN(B17379,60,69), ""Old"", IF(ISBETWEEN(B17379, 20, 29), ""Young"", ""Other""))"),"Young")</f>
        <v>Young</v>
      </c>
    </row>
    <row r="17380">
      <c r="A17380" s="40">
        <v>35642.0</v>
      </c>
      <c r="B17380" s="39">
        <f t="shared" si="1"/>
        <v>24</v>
      </c>
      <c r="C17380" s="39" t="str">
        <f>IFERROR(__xludf.DUMMYFUNCTION("IF(ISBETWEEN(B17380,60,69), ""Old"", IF(ISBETWEEN(B17380, 20, 29), ""Young"", ""Other""))"),"Young")</f>
        <v>Young</v>
      </c>
    </row>
    <row r="17381">
      <c r="A17381" s="40">
        <v>35643.0</v>
      </c>
      <c r="B17381" s="39">
        <f t="shared" si="1"/>
        <v>24</v>
      </c>
      <c r="C17381" s="39" t="str">
        <f>IFERROR(__xludf.DUMMYFUNCTION("IF(ISBETWEEN(B17381,60,69), ""Old"", IF(ISBETWEEN(B17381, 20, 29), ""Young"", ""Other""))"),"Young")</f>
        <v>Young</v>
      </c>
    </row>
    <row r="17382">
      <c r="A17382" s="40">
        <v>35644.0</v>
      </c>
      <c r="B17382" s="39">
        <f t="shared" si="1"/>
        <v>24</v>
      </c>
      <c r="C17382" s="39" t="str">
        <f>IFERROR(__xludf.DUMMYFUNCTION("IF(ISBETWEEN(B17382,60,69), ""Old"", IF(ISBETWEEN(B17382, 20, 29), ""Young"", ""Other""))"),"Young")</f>
        <v>Young</v>
      </c>
    </row>
    <row r="17383">
      <c r="A17383" s="40">
        <v>35645.0</v>
      </c>
      <c r="B17383" s="39">
        <f t="shared" si="1"/>
        <v>24</v>
      </c>
      <c r="C17383" s="39" t="str">
        <f>IFERROR(__xludf.DUMMYFUNCTION("IF(ISBETWEEN(B17383,60,69), ""Old"", IF(ISBETWEEN(B17383, 20, 29), ""Young"", ""Other""))"),"Young")</f>
        <v>Young</v>
      </c>
    </row>
    <row r="17384">
      <c r="A17384" s="40">
        <v>35646.0</v>
      </c>
      <c r="B17384" s="39">
        <f t="shared" si="1"/>
        <v>24</v>
      </c>
      <c r="C17384" s="39" t="str">
        <f>IFERROR(__xludf.DUMMYFUNCTION("IF(ISBETWEEN(B17384,60,69), ""Old"", IF(ISBETWEEN(B17384, 20, 29), ""Young"", ""Other""))"),"Young")</f>
        <v>Young</v>
      </c>
    </row>
    <row r="17385">
      <c r="A17385" s="40">
        <v>35647.0</v>
      </c>
      <c r="B17385" s="39">
        <f t="shared" si="1"/>
        <v>24</v>
      </c>
      <c r="C17385" s="39" t="str">
        <f>IFERROR(__xludf.DUMMYFUNCTION("IF(ISBETWEEN(B17385,60,69), ""Old"", IF(ISBETWEEN(B17385, 20, 29), ""Young"", ""Other""))"),"Young")</f>
        <v>Young</v>
      </c>
    </row>
    <row r="17386">
      <c r="A17386" s="40">
        <v>35648.0</v>
      </c>
      <c r="B17386" s="39">
        <f t="shared" si="1"/>
        <v>24</v>
      </c>
      <c r="C17386" s="39" t="str">
        <f>IFERROR(__xludf.DUMMYFUNCTION("IF(ISBETWEEN(B17386,60,69), ""Old"", IF(ISBETWEEN(B17386, 20, 29), ""Young"", ""Other""))"),"Young")</f>
        <v>Young</v>
      </c>
    </row>
    <row r="17387">
      <c r="A17387" s="40">
        <v>35649.0</v>
      </c>
      <c r="B17387" s="39">
        <f t="shared" si="1"/>
        <v>24</v>
      </c>
      <c r="C17387" s="39" t="str">
        <f>IFERROR(__xludf.DUMMYFUNCTION("IF(ISBETWEEN(B17387,60,69), ""Old"", IF(ISBETWEEN(B17387, 20, 29), ""Young"", ""Other""))"),"Young")</f>
        <v>Young</v>
      </c>
    </row>
    <row r="17388">
      <c r="A17388" s="40">
        <v>35650.0</v>
      </c>
      <c r="B17388" s="39">
        <f t="shared" si="1"/>
        <v>24</v>
      </c>
      <c r="C17388" s="39" t="str">
        <f>IFERROR(__xludf.DUMMYFUNCTION("IF(ISBETWEEN(B17388,60,69), ""Old"", IF(ISBETWEEN(B17388, 20, 29), ""Young"", ""Other""))"),"Young")</f>
        <v>Young</v>
      </c>
    </row>
    <row r="17389">
      <c r="A17389" s="40">
        <v>35651.0</v>
      </c>
      <c r="B17389" s="39">
        <f t="shared" si="1"/>
        <v>24</v>
      </c>
      <c r="C17389" s="39" t="str">
        <f>IFERROR(__xludf.DUMMYFUNCTION("IF(ISBETWEEN(B17389,60,69), ""Old"", IF(ISBETWEEN(B17389, 20, 29), ""Young"", ""Other""))"),"Young")</f>
        <v>Young</v>
      </c>
    </row>
    <row r="17390">
      <c r="A17390" s="40">
        <v>35652.0</v>
      </c>
      <c r="B17390" s="39">
        <f t="shared" si="1"/>
        <v>24</v>
      </c>
      <c r="C17390" s="39" t="str">
        <f>IFERROR(__xludf.DUMMYFUNCTION("IF(ISBETWEEN(B17390,60,69), ""Old"", IF(ISBETWEEN(B17390, 20, 29), ""Young"", ""Other""))"),"Young")</f>
        <v>Young</v>
      </c>
    </row>
    <row r="17391">
      <c r="A17391" s="40">
        <v>35653.0</v>
      </c>
      <c r="B17391" s="39">
        <f t="shared" si="1"/>
        <v>24</v>
      </c>
      <c r="C17391" s="39" t="str">
        <f>IFERROR(__xludf.DUMMYFUNCTION("IF(ISBETWEEN(B17391,60,69), ""Old"", IF(ISBETWEEN(B17391, 20, 29), ""Young"", ""Other""))"),"Young")</f>
        <v>Young</v>
      </c>
    </row>
    <row r="17392">
      <c r="A17392" s="40">
        <v>35654.0</v>
      </c>
      <c r="B17392" s="39">
        <f t="shared" si="1"/>
        <v>24</v>
      </c>
      <c r="C17392" s="39" t="str">
        <f>IFERROR(__xludf.DUMMYFUNCTION("IF(ISBETWEEN(B17392,60,69), ""Old"", IF(ISBETWEEN(B17392, 20, 29), ""Young"", ""Other""))"),"Young")</f>
        <v>Young</v>
      </c>
    </row>
    <row r="17393">
      <c r="A17393" s="40">
        <v>35655.0</v>
      </c>
      <c r="B17393" s="39">
        <f t="shared" si="1"/>
        <v>24</v>
      </c>
      <c r="C17393" s="39" t="str">
        <f>IFERROR(__xludf.DUMMYFUNCTION("IF(ISBETWEEN(B17393,60,69), ""Old"", IF(ISBETWEEN(B17393, 20, 29), ""Young"", ""Other""))"),"Young")</f>
        <v>Young</v>
      </c>
    </row>
    <row r="17394">
      <c r="A17394" s="40">
        <v>35656.0</v>
      </c>
      <c r="B17394" s="39">
        <f t="shared" si="1"/>
        <v>24</v>
      </c>
      <c r="C17394" s="39" t="str">
        <f>IFERROR(__xludf.DUMMYFUNCTION("IF(ISBETWEEN(B17394,60,69), ""Old"", IF(ISBETWEEN(B17394, 20, 29), ""Young"", ""Other""))"),"Young")</f>
        <v>Young</v>
      </c>
    </row>
    <row r="17395">
      <c r="A17395" s="40">
        <v>35657.0</v>
      </c>
      <c r="B17395" s="39">
        <f t="shared" si="1"/>
        <v>24</v>
      </c>
      <c r="C17395" s="39" t="str">
        <f>IFERROR(__xludf.DUMMYFUNCTION("IF(ISBETWEEN(B17395,60,69), ""Old"", IF(ISBETWEEN(B17395, 20, 29), ""Young"", ""Other""))"),"Young")</f>
        <v>Young</v>
      </c>
    </row>
    <row r="17396">
      <c r="A17396" s="40">
        <v>35658.0</v>
      </c>
      <c r="B17396" s="39">
        <f t="shared" si="1"/>
        <v>24</v>
      </c>
      <c r="C17396" s="39" t="str">
        <f>IFERROR(__xludf.DUMMYFUNCTION("IF(ISBETWEEN(B17396,60,69), ""Old"", IF(ISBETWEEN(B17396, 20, 29), ""Young"", ""Other""))"),"Young")</f>
        <v>Young</v>
      </c>
    </row>
    <row r="17397">
      <c r="A17397" s="40">
        <v>35659.0</v>
      </c>
      <c r="B17397" s="39">
        <f t="shared" si="1"/>
        <v>24</v>
      </c>
      <c r="C17397" s="39" t="str">
        <f>IFERROR(__xludf.DUMMYFUNCTION("IF(ISBETWEEN(B17397,60,69), ""Old"", IF(ISBETWEEN(B17397, 20, 29), ""Young"", ""Other""))"),"Young")</f>
        <v>Young</v>
      </c>
    </row>
    <row r="17398">
      <c r="A17398" s="40">
        <v>35660.0</v>
      </c>
      <c r="B17398" s="39">
        <f t="shared" si="1"/>
        <v>24</v>
      </c>
      <c r="C17398" s="39" t="str">
        <f>IFERROR(__xludf.DUMMYFUNCTION("IF(ISBETWEEN(B17398,60,69), ""Old"", IF(ISBETWEEN(B17398, 20, 29), ""Young"", ""Other""))"),"Young")</f>
        <v>Young</v>
      </c>
    </row>
    <row r="17399">
      <c r="A17399" s="40">
        <v>35661.0</v>
      </c>
      <c r="B17399" s="39">
        <f t="shared" si="1"/>
        <v>24</v>
      </c>
      <c r="C17399" s="39" t="str">
        <f>IFERROR(__xludf.DUMMYFUNCTION("IF(ISBETWEEN(B17399,60,69), ""Old"", IF(ISBETWEEN(B17399, 20, 29), ""Young"", ""Other""))"),"Young")</f>
        <v>Young</v>
      </c>
    </row>
    <row r="17400">
      <c r="A17400" s="40">
        <v>35662.0</v>
      </c>
      <c r="B17400" s="39">
        <f t="shared" si="1"/>
        <v>24</v>
      </c>
      <c r="C17400" s="39" t="str">
        <f>IFERROR(__xludf.DUMMYFUNCTION("IF(ISBETWEEN(B17400,60,69), ""Old"", IF(ISBETWEEN(B17400, 20, 29), ""Young"", ""Other""))"),"Young")</f>
        <v>Young</v>
      </c>
    </row>
    <row r="17401">
      <c r="A17401" s="40">
        <v>35663.0</v>
      </c>
      <c r="B17401" s="39">
        <f t="shared" si="1"/>
        <v>24</v>
      </c>
      <c r="C17401" s="39" t="str">
        <f>IFERROR(__xludf.DUMMYFUNCTION("IF(ISBETWEEN(B17401,60,69), ""Old"", IF(ISBETWEEN(B17401, 20, 29), ""Young"", ""Other""))"),"Young")</f>
        <v>Young</v>
      </c>
    </row>
    <row r="17402">
      <c r="A17402" s="40">
        <v>35664.0</v>
      </c>
      <c r="B17402" s="39">
        <f t="shared" si="1"/>
        <v>24</v>
      </c>
      <c r="C17402" s="39" t="str">
        <f>IFERROR(__xludf.DUMMYFUNCTION("IF(ISBETWEEN(B17402,60,69), ""Old"", IF(ISBETWEEN(B17402, 20, 29), ""Young"", ""Other""))"),"Young")</f>
        <v>Young</v>
      </c>
    </row>
    <row r="17403">
      <c r="A17403" s="40">
        <v>35665.0</v>
      </c>
      <c r="B17403" s="39">
        <f t="shared" si="1"/>
        <v>24</v>
      </c>
      <c r="C17403" s="39" t="str">
        <f>IFERROR(__xludf.DUMMYFUNCTION("IF(ISBETWEEN(B17403,60,69), ""Old"", IF(ISBETWEEN(B17403, 20, 29), ""Young"", ""Other""))"),"Young")</f>
        <v>Young</v>
      </c>
    </row>
    <row r="17404">
      <c r="A17404" s="40">
        <v>35666.0</v>
      </c>
      <c r="B17404" s="39">
        <f t="shared" si="1"/>
        <v>24</v>
      </c>
      <c r="C17404" s="39" t="str">
        <f>IFERROR(__xludf.DUMMYFUNCTION("IF(ISBETWEEN(B17404,60,69), ""Old"", IF(ISBETWEEN(B17404, 20, 29), ""Young"", ""Other""))"),"Young")</f>
        <v>Young</v>
      </c>
    </row>
    <row r="17405">
      <c r="A17405" s="40">
        <v>35667.0</v>
      </c>
      <c r="B17405" s="39">
        <f t="shared" si="1"/>
        <v>24</v>
      </c>
      <c r="C17405" s="39" t="str">
        <f>IFERROR(__xludf.DUMMYFUNCTION("IF(ISBETWEEN(B17405,60,69), ""Old"", IF(ISBETWEEN(B17405, 20, 29), ""Young"", ""Other""))"),"Young")</f>
        <v>Young</v>
      </c>
    </row>
    <row r="17406">
      <c r="A17406" s="40">
        <v>35668.0</v>
      </c>
      <c r="B17406" s="39">
        <f t="shared" si="1"/>
        <v>24</v>
      </c>
      <c r="C17406" s="39" t="str">
        <f>IFERROR(__xludf.DUMMYFUNCTION("IF(ISBETWEEN(B17406,60,69), ""Old"", IF(ISBETWEEN(B17406, 20, 29), ""Young"", ""Other""))"),"Young")</f>
        <v>Young</v>
      </c>
    </row>
    <row r="17407">
      <c r="A17407" s="40">
        <v>35669.0</v>
      </c>
      <c r="B17407" s="39">
        <f t="shared" si="1"/>
        <v>24</v>
      </c>
      <c r="C17407" s="39" t="str">
        <f>IFERROR(__xludf.DUMMYFUNCTION("IF(ISBETWEEN(B17407,60,69), ""Old"", IF(ISBETWEEN(B17407, 20, 29), ""Young"", ""Other""))"),"Young")</f>
        <v>Young</v>
      </c>
    </row>
    <row r="17408">
      <c r="A17408" s="40">
        <v>35670.0</v>
      </c>
      <c r="B17408" s="39">
        <f t="shared" si="1"/>
        <v>24</v>
      </c>
      <c r="C17408" s="39" t="str">
        <f>IFERROR(__xludf.DUMMYFUNCTION("IF(ISBETWEEN(B17408,60,69), ""Old"", IF(ISBETWEEN(B17408, 20, 29), ""Young"", ""Other""))"),"Young")</f>
        <v>Young</v>
      </c>
    </row>
    <row r="17409">
      <c r="A17409" s="40">
        <v>35671.0</v>
      </c>
      <c r="B17409" s="39">
        <f t="shared" si="1"/>
        <v>24</v>
      </c>
      <c r="C17409" s="39" t="str">
        <f>IFERROR(__xludf.DUMMYFUNCTION("IF(ISBETWEEN(B17409,60,69), ""Old"", IF(ISBETWEEN(B17409, 20, 29), ""Young"", ""Other""))"),"Young")</f>
        <v>Young</v>
      </c>
    </row>
    <row r="17410">
      <c r="A17410" s="40">
        <v>35672.0</v>
      </c>
      <c r="B17410" s="39">
        <f t="shared" si="1"/>
        <v>24</v>
      </c>
      <c r="C17410" s="39" t="str">
        <f>IFERROR(__xludf.DUMMYFUNCTION("IF(ISBETWEEN(B17410,60,69), ""Old"", IF(ISBETWEEN(B17410, 20, 29), ""Young"", ""Other""))"),"Young")</f>
        <v>Young</v>
      </c>
    </row>
    <row r="17411">
      <c r="A17411" s="40">
        <v>35673.0</v>
      </c>
      <c r="B17411" s="39">
        <f t="shared" si="1"/>
        <v>24</v>
      </c>
      <c r="C17411" s="39" t="str">
        <f>IFERROR(__xludf.DUMMYFUNCTION("IF(ISBETWEEN(B17411,60,69), ""Old"", IF(ISBETWEEN(B17411, 20, 29), ""Young"", ""Other""))"),"Young")</f>
        <v>Young</v>
      </c>
    </row>
    <row r="17412">
      <c r="A17412" s="40">
        <v>35674.0</v>
      </c>
      <c r="B17412" s="39">
        <f t="shared" si="1"/>
        <v>24</v>
      </c>
      <c r="C17412" s="39" t="str">
        <f>IFERROR(__xludf.DUMMYFUNCTION("IF(ISBETWEEN(B17412,60,69), ""Old"", IF(ISBETWEEN(B17412, 20, 29), ""Young"", ""Other""))"),"Young")</f>
        <v>Young</v>
      </c>
    </row>
    <row r="17413">
      <c r="A17413" s="40">
        <v>35675.0</v>
      </c>
      <c r="B17413" s="39">
        <f t="shared" si="1"/>
        <v>24</v>
      </c>
      <c r="C17413" s="39" t="str">
        <f>IFERROR(__xludf.DUMMYFUNCTION("IF(ISBETWEEN(B17413,60,69), ""Old"", IF(ISBETWEEN(B17413, 20, 29), ""Young"", ""Other""))"),"Young")</f>
        <v>Young</v>
      </c>
    </row>
    <row r="17414">
      <c r="A17414" s="40">
        <v>35676.0</v>
      </c>
      <c r="B17414" s="39">
        <f t="shared" si="1"/>
        <v>24</v>
      </c>
      <c r="C17414" s="39" t="str">
        <f>IFERROR(__xludf.DUMMYFUNCTION("IF(ISBETWEEN(B17414,60,69), ""Old"", IF(ISBETWEEN(B17414, 20, 29), ""Young"", ""Other""))"),"Young")</f>
        <v>Young</v>
      </c>
    </row>
    <row r="17415">
      <c r="A17415" s="40">
        <v>35677.0</v>
      </c>
      <c r="B17415" s="39">
        <f t="shared" si="1"/>
        <v>24</v>
      </c>
      <c r="C17415" s="39" t="str">
        <f>IFERROR(__xludf.DUMMYFUNCTION("IF(ISBETWEEN(B17415,60,69), ""Old"", IF(ISBETWEEN(B17415, 20, 29), ""Young"", ""Other""))"),"Young")</f>
        <v>Young</v>
      </c>
    </row>
    <row r="17416">
      <c r="A17416" s="40">
        <v>35678.0</v>
      </c>
      <c r="B17416" s="39">
        <f t="shared" si="1"/>
        <v>24</v>
      </c>
      <c r="C17416" s="39" t="str">
        <f>IFERROR(__xludf.DUMMYFUNCTION("IF(ISBETWEEN(B17416,60,69), ""Old"", IF(ISBETWEEN(B17416, 20, 29), ""Young"", ""Other""))"),"Young")</f>
        <v>Young</v>
      </c>
    </row>
    <row r="17417">
      <c r="A17417" s="40">
        <v>35679.0</v>
      </c>
      <c r="B17417" s="39">
        <f t="shared" si="1"/>
        <v>24</v>
      </c>
      <c r="C17417" s="39" t="str">
        <f>IFERROR(__xludf.DUMMYFUNCTION("IF(ISBETWEEN(B17417,60,69), ""Old"", IF(ISBETWEEN(B17417, 20, 29), ""Young"", ""Other""))"),"Young")</f>
        <v>Young</v>
      </c>
    </row>
    <row r="17418">
      <c r="A17418" s="40">
        <v>35680.0</v>
      </c>
      <c r="B17418" s="39">
        <f t="shared" si="1"/>
        <v>24</v>
      </c>
      <c r="C17418" s="39" t="str">
        <f>IFERROR(__xludf.DUMMYFUNCTION("IF(ISBETWEEN(B17418,60,69), ""Old"", IF(ISBETWEEN(B17418, 20, 29), ""Young"", ""Other""))"),"Young")</f>
        <v>Young</v>
      </c>
    </row>
    <row r="17419">
      <c r="A17419" s="40">
        <v>35681.0</v>
      </c>
      <c r="B17419" s="39">
        <f t="shared" si="1"/>
        <v>24</v>
      </c>
      <c r="C17419" s="39" t="str">
        <f>IFERROR(__xludf.DUMMYFUNCTION("IF(ISBETWEEN(B17419,60,69), ""Old"", IF(ISBETWEEN(B17419, 20, 29), ""Young"", ""Other""))"),"Young")</f>
        <v>Young</v>
      </c>
    </row>
    <row r="17420">
      <c r="A17420" s="40">
        <v>35682.0</v>
      </c>
      <c r="B17420" s="39">
        <f t="shared" si="1"/>
        <v>24</v>
      </c>
      <c r="C17420" s="39" t="str">
        <f>IFERROR(__xludf.DUMMYFUNCTION("IF(ISBETWEEN(B17420,60,69), ""Old"", IF(ISBETWEEN(B17420, 20, 29), ""Young"", ""Other""))"),"Young")</f>
        <v>Young</v>
      </c>
    </row>
    <row r="17421">
      <c r="A17421" s="40">
        <v>35683.0</v>
      </c>
      <c r="B17421" s="39">
        <f t="shared" si="1"/>
        <v>24</v>
      </c>
      <c r="C17421" s="39" t="str">
        <f>IFERROR(__xludf.DUMMYFUNCTION("IF(ISBETWEEN(B17421,60,69), ""Old"", IF(ISBETWEEN(B17421, 20, 29), ""Young"", ""Other""))"),"Young")</f>
        <v>Young</v>
      </c>
    </row>
    <row r="17422">
      <c r="A17422" s="40">
        <v>35684.0</v>
      </c>
      <c r="B17422" s="39">
        <f t="shared" si="1"/>
        <v>24</v>
      </c>
      <c r="C17422" s="39" t="str">
        <f>IFERROR(__xludf.DUMMYFUNCTION("IF(ISBETWEEN(B17422,60,69), ""Old"", IF(ISBETWEEN(B17422, 20, 29), ""Young"", ""Other""))"),"Young")</f>
        <v>Young</v>
      </c>
    </row>
    <row r="17423">
      <c r="A17423" s="40">
        <v>35685.0</v>
      </c>
      <c r="B17423" s="39">
        <f t="shared" si="1"/>
        <v>24</v>
      </c>
      <c r="C17423" s="39" t="str">
        <f>IFERROR(__xludf.DUMMYFUNCTION("IF(ISBETWEEN(B17423,60,69), ""Old"", IF(ISBETWEEN(B17423, 20, 29), ""Young"", ""Other""))"),"Young")</f>
        <v>Young</v>
      </c>
    </row>
    <row r="17424">
      <c r="A17424" s="40">
        <v>35686.0</v>
      </c>
      <c r="B17424" s="39">
        <f t="shared" si="1"/>
        <v>24</v>
      </c>
      <c r="C17424" s="39" t="str">
        <f>IFERROR(__xludf.DUMMYFUNCTION("IF(ISBETWEEN(B17424,60,69), ""Old"", IF(ISBETWEEN(B17424, 20, 29), ""Young"", ""Other""))"),"Young")</f>
        <v>Young</v>
      </c>
    </row>
    <row r="17425">
      <c r="A17425" s="40">
        <v>35687.0</v>
      </c>
      <c r="B17425" s="39">
        <f t="shared" si="1"/>
        <v>24</v>
      </c>
      <c r="C17425" s="39" t="str">
        <f>IFERROR(__xludf.DUMMYFUNCTION("IF(ISBETWEEN(B17425,60,69), ""Old"", IF(ISBETWEEN(B17425, 20, 29), ""Young"", ""Other""))"),"Young")</f>
        <v>Young</v>
      </c>
    </row>
    <row r="17426">
      <c r="A17426" s="40">
        <v>35688.0</v>
      </c>
      <c r="B17426" s="39">
        <f t="shared" si="1"/>
        <v>24</v>
      </c>
      <c r="C17426" s="39" t="str">
        <f>IFERROR(__xludf.DUMMYFUNCTION("IF(ISBETWEEN(B17426,60,69), ""Old"", IF(ISBETWEEN(B17426, 20, 29), ""Young"", ""Other""))"),"Young")</f>
        <v>Young</v>
      </c>
    </row>
    <row r="17427">
      <c r="A17427" s="40">
        <v>35689.0</v>
      </c>
      <c r="B17427" s="39">
        <f t="shared" si="1"/>
        <v>24</v>
      </c>
      <c r="C17427" s="39" t="str">
        <f>IFERROR(__xludf.DUMMYFUNCTION("IF(ISBETWEEN(B17427,60,69), ""Old"", IF(ISBETWEEN(B17427, 20, 29), ""Young"", ""Other""))"),"Young")</f>
        <v>Young</v>
      </c>
    </row>
    <row r="17428">
      <c r="A17428" s="40">
        <v>35690.0</v>
      </c>
      <c r="B17428" s="39">
        <f t="shared" si="1"/>
        <v>24</v>
      </c>
      <c r="C17428" s="39" t="str">
        <f>IFERROR(__xludf.DUMMYFUNCTION("IF(ISBETWEEN(B17428,60,69), ""Old"", IF(ISBETWEEN(B17428, 20, 29), ""Young"", ""Other""))"),"Young")</f>
        <v>Young</v>
      </c>
    </row>
    <row r="17429">
      <c r="A17429" s="40">
        <v>35691.0</v>
      </c>
      <c r="B17429" s="39">
        <f t="shared" si="1"/>
        <v>24</v>
      </c>
      <c r="C17429" s="39" t="str">
        <f>IFERROR(__xludf.DUMMYFUNCTION("IF(ISBETWEEN(B17429,60,69), ""Old"", IF(ISBETWEEN(B17429, 20, 29), ""Young"", ""Other""))"),"Young")</f>
        <v>Young</v>
      </c>
    </row>
    <row r="17430">
      <c r="A17430" s="40">
        <v>35692.0</v>
      </c>
      <c r="B17430" s="39">
        <f t="shared" si="1"/>
        <v>24</v>
      </c>
      <c r="C17430" s="39" t="str">
        <f>IFERROR(__xludf.DUMMYFUNCTION("IF(ISBETWEEN(B17430,60,69), ""Old"", IF(ISBETWEEN(B17430, 20, 29), ""Young"", ""Other""))"),"Young")</f>
        <v>Young</v>
      </c>
    </row>
    <row r="17431">
      <c r="A17431" s="40">
        <v>35693.0</v>
      </c>
      <c r="B17431" s="39">
        <f t="shared" si="1"/>
        <v>24</v>
      </c>
      <c r="C17431" s="39" t="str">
        <f>IFERROR(__xludf.DUMMYFUNCTION("IF(ISBETWEEN(B17431,60,69), ""Old"", IF(ISBETWEEN(B17431, 20, 29), ""Young"", ""Other""))"),"Young")</f>
        <v>Young</v>
      </c>
    </row>
    <row r="17432">
      <c r="A17432" s="40">
        <v>35694.0</v>
      </c>
      <c r="B17432" s="39">
        <f t="shared" si="1"/>
        <v>24</v>
      </c>
      <c r="C17432" s="39" t="str">
        <f>IFERROR(__xludf.DUMMYFUNCTION("IF(ISBETWEEN(B17432,60,69), ""Old"", IF(ISBETWEEN(B17432, 20, 29), ""Young"", ""Other""))"),"Young")</f>
        <v>Young</v>
      </c>
    </row>
    <row r="17433">
      <c r="A17433" s="40">
        <v>35695.0</v>
      </c>
      <c r="B17433" s="39">
        <f t="shared" si="1"/>
        <v>24</v>
      </c>
      <c r="C17433" s="39" t="str">
        <f>IFERROR(__xludf.DUMMYFUNCTION("IF(ISBETWEEN(B17433,60,69), ""Old"", IF(ISBETWEEN(B17433, 20, 29), ""Young"", ""Other""))"),"Young")</f>
        <v>Young</v>
      </c>
    </row>
    <row r="17434">
      <c r="A17434" s="40">
        <v>35696.0</v>
      </c>
      <c r="B17434" s="39">
        <f t="shared" si="1"/>
        <v>24</v>
      </c>
      <c r="C17434" s="39" t="str">
        <f>IFERROR(__xludf.DUMMYFUNCTION("IF(ISBETWEEN(B17434,60,69), ""Old"", IF(ISBETWEEN(B17434, 20, 29), ""Young"", ""Other""))"),"Young")</f>
        <v>Young</v>
      </c>
    </row>
    <row r="17435">
      <c r="A17435" s="40">
        <v>35697.0</v>
      </c>
      <c r="B17435" s="39">
        <f t="shared" si="1"/>
        <v>24</v>
      </c>
      <c r="C17435" s="39" t="str">
        <f>IFERROR(__xludf.DUMMYFUNCTION("IF(ISBETWEEN(B17435,60,69), ""Old"", IF(ISBETWEEN(B17435, 20, 29), ""Young"", ""Other""))"),"Young")</f>
        <v>Young</v>
      </c>
    </row>
    <row r="17436">
      <c r="A17436" s="40">
        <v>35698.0</v>
      </c>
      <c r="B17436" s="39">
        <f t="shared" si="1"/>
        <v>24</v>
      </c>
      <c r="C17436" s="39" t="str">
        <f>IFERROR(__xludf.DUMMYFUNCTION("IF(ISBETWEEN(B17436,60,69), ""Old"", IF(ISBETWEEN(B17436, 20, 29), ""Young"", ""Other""))"),"Young")</f>
        <v>Young</v>
      </c>
    </row>
    <row r="17437">
      <c r="A17437" s="40">
        <v>35699.0</v>
      </c>
      <c r="B17437" s="39">
        <f t="shared" si="1"/>
        <v>24</v>
      </c>
      <c r="C17437" s="39" t="str">
        <f>IFERROR(__xludf.DUMMYFUNCTION("IF(ISBETWEEN(B17437,60,69), ""Old"", IF(ISBETWEEN(B17437, 20, 29), ""Young"", ""Other""))"),"Young")</f>
        <v>Young</v>
      </c>
    </row>
    <row r="17438">
      <c r="A17438" s="40">
        <v>35700.0</v>
      </c>
      <c r="B17438" s="39">
        <f t="shared" si="1"/>
        <v>24</v>
      </c>
      <c r="C17438" s="39" t="str">
        <f>IFERROR(__xludf.DUMMYFUNCTION("IF(ISBETWEEN(B17438,60,69), ""Old"", IF(ISBETWEEN(B17438, 20, 29), ""Young"", ""Other""))"),"Young")</f>
        <v>Young</v>
      </c>
    </row>
    <row r="17439">
      <c r="A17439" s="40">
        <v>35701.0</v>
      </c>
      <c r="B17439" s="39">
        <f t="shared" si="1"/>
        <v>24</v>
      </c>
      <c r="C17439" s="39" t="str">
        <f>IFERROR(__xludf.DUMMYFUNCTION("IF(ISBETWEEN(B17439,60,69), ""Old"", IF(ISBETWEEN(B17439, 20, 29), ""Young"", ""Other""))"),"Young")</f>
        <v>Young</v>
      </c>
    </row>
    <row r="17440">
      <c r="A17440" s="40">
        <v>35702.0</v>
      </c>
      <c r="B17440" s="39">
        <f t="shared" si="1"/>
        <v>24</v>
      </c>
      <c r="C17440" s="39" t="str">
        <f>IFERROR(__xludf.DUMMYFUNCTION("IF(ISBETWEEN(B17440,60,69), ""Old"", IF(ISBETWEEN(B17440, 20, 29), ""Young"", ""Other""))"),"Young")</f>
        <v>Young</v>
      </c>
    </row>
    <row r="17441">
      <c r="A17441" s="40">
        <v>35703.0</v>
      </c>
      <c r="B17441" s="39">
        <f t="shared" si="1"/>
        <v>24</v>
      </c>
      <c r="C17441" s="39" t="str">
        <f>IFERROR(__xludf.DUMMYFUNCTION("IF(ISBETWEEN(B17441,60,69), ""Old"", IF(ISBETWEEN(B17441, 20, 29), ""Young"", ""Other""))"),"Young")</f>
        <v>Young</v>
      </c>
    </row>
    <row r="17442">
      <c r="A17442" s="40">
        <v>35704.0</v>
      </c>
      <c r="B17442" s="39">
        <f t="shared" si="1"/>
        <v>24</v>
      </c>
      <c r="C17442" s="39" t="str">
        <f>IFERROR(__xludf.DUMMYFUNCTION("IF(ISBETWEEN(B17442,60,69), ""Old"", IF(ISBETWEEN(B17442, 20, 29), ""Young"", ""Other""))"),"Young")</f>
        <v>Young</v>
      </c>
    </row>
    <row r="17443">
      <c r="A17443" s="40">
        <v>35705.0</v>
      </c>
      <c r="B17443" s="39">
        <f t="shared" si="1"/>
        <v>24</v>
      </c>
      <c r="C17443" s="39" t="str">
        <f>IFERROR(__xludf.DUMMYFUNCTION("IF(ISBETWEEN(B17443,60,69), ""Old"", IF(ISBETWEEN(B17443, 20, 29), ""Young"", ""Other""))"),"Young")</f>
        <v>Young</v>
      </c>
    </row>
    <row r="17444">
      <c r="A17444" s="40">
        <v>35706.0</v>
      </c>
      <c r="B17444" s="39">
        <f t="shared" si="1"/>
        <v>24</v>
      </c>
      <c r="C17444" s="39" t="str">
        <f>IFERROR(__xludf.DUMMYFUNCTION("IF(ISBETWEEN(B17444,60,69), ""Old"", IF(ISBETWEEN(B17444, 20, 29), ""Young"", ""Other""))"),"Young")</f>
        <v>Young</v>
      </c>
    </row>
    <row r="17445">
      <c r="A17445" s="40">
        <v>35707.0</v>
      </c>
      <c r="B17445" s="39">
        <f t="shared" si="1"/>
        <v>24</v>
      </c>
      <c r="C17445" s="39" t="str">
        <f>IFERROR(__xludf.DUMMYFUNCTION("IF(ISBETWEEN(B17445,60,69), ""Old"", IF(ISBETWEEN(B17445, 20, 29), ""Young"", ""Other""))"),"Young")</f>
        <v>Young</v>
      </c>
    </row>
    <row r="17446">
      <c r="A17446" s="40">
        <v>35708.0</v>
      </c>
      <c r="B17446" s="39">
        <f t="shared" si="1"/>
        <v>24</v>
      </c>
      <c r="C17446" s="39" t="str">
        <f>IFERROR(__xludf.DUMMYFUNCTION("IF(ISBETWEEN(B17446,60,69), ""Old"", IF(ISBETWEEN(B17446, 20, 29), ""Young"", ""Other""))"),"Young")</f>
        <v>Young</v>
      </c>
    </row>
    <row r="17447">
      <c r="A17447" s="40">
        <v>35709.0</v>
      </c>
      <c r="B17447" s="39">
        <f t="shared" si="1"/>
        <v>24</v>
      </c>
      <c r="C17447" s="39" t="str">
        <f>IFERROR(__xludf.DUMMYFUNCTION("IF(ISBETWEEN(B17447,60,69), ""Old"", IF(ISBETWEEN(B17447, 20, 29), ""Young"", ""Other""))"),"Young")</f>
        <v>Young</v>
      </c>
    </row>
    <row r="17448">
      <c r="A17448" s="40">
        <v>35710.0</v>
      </c>
      <c r="B17448" s="39">
        <f t="shared" si="1"/>
        <v>24</v>
      </c>
      <c r="C17448" s="39" t="str">
        <f>IFERROR(__xludf.DUMMYFUNCTION("IF(ISBETWEEN(B17448,60,69), ""Old"", IF(ISBETWEEN(B17448, 20, 29), ""Young"", ""Other""))"),"Young")</f>
        <v>Young</v>
      </c>
    </row>
    <row r="17449">
      <c r="A17449" s="40">
        <v>35711.0</v>
      </c>
      <c r="B17449" s="39">
        <f t="shared" si="1"/>
        <v>24</v>
      </c>
      <c r="C17449" s="39" t="str">
        <f>IFERROR(__xludf.DUMMYFUNCTION("IF(ISBETWEEN(B17449,60,69), ""Old"", IF(ISBETWEEN(B17449, 20, 29), ""Young"", ""Other""))"),"Young")</f>
        <v>Young</v>
      </c>
    </row>
    <row r="17450">
      <c r="A17450" s="40">
        <v>35712.0</v>
      </c>
      <c r="B17450" s="39">
        <f t="shared" si="1"/>
        <v>24</v>
      </c>
      <c r="C17450" s="39" t="str">
        <f>IFERROR(__xludf.DUMMYFUNCTION("IF(ISBETWEEN(B17450,60,69), ""Old"", IF(ISBETWEEN(B17450, 20, 29), ""Young"", ""Other""))"),"Young")</f>
        <v>Young</v>
      </c>
    </row>
    <row r="17451">
      <c r="A17451" s="40">
        <v>35713.0</v>
      </c>
      <c r="B17451" s="39">
        <f t="shared" si="1"/>
        <v>24</v>
      </c>
      <c r="C17451" s="39" t="str">
        <f>IFERROR(__xludf.DUMMYFUNCTION("IF(ISBETWEEN(B17451,60,69), ""Old"", IF(ISBETWEEN(B17451, 20, 29), ""Young"", ""Other""))"),"Young")</f>
        <v>Young</v>
      </c>
    </row>
    <row r="17452">
      <c r="A17452" s="40">
        <v>35714.0</v>
      </c>
      <c r="B17452" s="39">
        <f t="shared" si="1"/>
        <v>24</v>
      </c>
      <c r="C17452" s="39" t="str">
        <f>IFERROR(__xludf.DUMMYFUNCTION("IF(ISBETWEEN(B17452,60,69), ""Old"", IF(ISBETWEEN(B17452, 20, 29), ""Young"", ""Other""))"),"Young")</f>
        <v>Young</v>
      </c>
    </row>
    <row r="17453">
      <c r="A17453" s="40">
        <v>35715.0</v>
      </c>
      <c r="B17453" s="39">
        <f t="shared" si="1"/>
        <v>24</v>
      </c>
      <c r="C17453" s="39" t="str">
        <f>IFERROR(__xludf.DUMMYFUNCTION("IF(ISBETWEEN(B17453,60,69), ""Old"", IF(ISBETWEEN(B17453, 20, 29), ""Young"", ""Other""))"),"Young")</f>
        <v>Young</v>
      </c>
    </row>
    <row r="17454">
      <c r="A17454" s="40">
        <v>35716.0</v>
      </c>
      <c r="B17454" s="39">
        <f t="shared" si="1"/>
        <v>24</v>
      </c>
      <c r="C17454" s="39" t="str">
        <f>IFERROR(__xludf.DUMMYFUNCTION("IF(ISBETWEEN(B17454,60,69), ""Old"", IF(ISBETWEEN(B17454, 20, 29), ""Young"", ""Other""))"),"Young")</f>
        <v>Young</v>
      </c>
    </row>
    <row r="17455">
      <c r="A17455" s="40">
        <v>35717.0</v>
      </c>
      <c r="B17455" s="39">
        <f t="shared" si="1"/>
        <v>24</v>
      </c>
      <c r="C17455" s="39" t="str">
        <f>IFERROR(__xludf.DUMMYFUNCTION("IF(ISBETWEEN(B17455,60,69), ""Old"", IF(ISBETWEEN(B17455, 20, 29), ""Young"", ""Other""))"),"Young")</f>
        <v>Young</v>
      </c>
    </row>
    <row r="17456">
      <c r="A17456" s="40">
        <v>35718.0</v>
      </c>
      <c r="B17456" s="39">
        <f t="shared" si="1"/>
        <v>24</v>
      </c>
      <c r="C17456" s="39" t="str">
        <f>IFERROR(__xludf.DUMMYFUNCTION("IF(ISBETWEEN(B17456,60,69), ""Old"", IF(ISBETWEEN(B17456, 20, 29), ""Young"", ""Other""))"),"Young")</f>
        <v>Young</v>
      </c>
    </row>
    <row r="17457">
      <c r="A17457" s="40">
        <v>35719.0</v>
      </c>
      <c r="B17457" s="39">
        <f t="shared" si="1"/>
        <v>24</v>
      </c>
      <c r="C17457" s="39" t="str">
        <f>IFERROR(__xludf.DUMMYFUNCTION("IF(ISBETWEEN(B17457,60,69), ""Old"", IF(ISBETWEEN(B17457, 20, 29), ""Young"", ""Other""))"),"Young")</f>
        <v>Young</v>
      </c>
    </row>
    <row r="17458">
      <c r="A17458" s="40">
        <v>35720.0</v>
      </c>
      <c r="B17458" s="39">
        <f t="shared" si="1"/>
        <v>24</v>
      </c>
      <c r="C17458" s="39" t="str">
        <f>IFERROR(__xludf.DUMMYFUNCTION("IF(ISBETWEEN(B17458,60,69), ""Old"", IF(ISBETWEEN(B17458, 20, 29), ""Young"", ""Other""))"),"Young")</f>
        <v>Young</v>
      </c>
    </row>
    <row r="17459">
      <c r="A17459" s="40">
        <v>35721.0</v>
      </c>
      <c r="B17459" s="39">
        <f t="shared" si="1"/>
        <v>24</v>
      </c>
      <c r="C17459" s="39" t="str">
        <f>IFERROR(__xludf.DUMMYFUNCTION("IF(ISBETWEEN(B17459,60,69), ""Old"", IF(ISBETWEEN(B17459, 20, 29), ""Young"", ""Other""))"),"Young")</f>
        <v>Young</v>
      </c>
    </row>
    <row r="17460">
      <c r="A17460" s="40">
        <v>35722.0</v>
      </c>
      <c r="B17460" s="39">
        <f t="shared" si="1"/>
        <v>24</v>
      </c>
      <c r="C17460" s="39" t="str">
        <f>IFERROR(__xludf.DUMMYFUNCTION("IF(ISBETWEEN(B17460,60,69), ""Old"", IF(ISBETWEEN(B17460, 20, 29), ""Young"", ""Other""))"),"Young")</f>
        <v>Young</v>
      </c>
    </row>
    <row r="17461">
      <c r="A17461" s="40">
        <v>35723.0</v>
      </c>
      <c r="B17461" s="39">
        <f t="shared" si="1"/>
        <v>24</v>
      </c>
      <c r="C17461" s="39" t="str">
        <f>IFERROR(__xludf.DUMMYFUNCTION("IF(ISBETWEEN(B17461,60,69), ""Old"", IF(ISBETWEEN(B17461, 20, 29), ""Young"", ""Other""))"),"Young")</f>
        <v>Young</v>
      </c>
    </row>
    <row r="17462">
      <c r="A17462" s="40">
        <v>35724.0</v>
      </c>
      <c r="B17462" s="39">
        <f t="shared" si="1"/>
        <v>24</v>
      </c>
      <c r="C17462" s="39" t="str">
        <f>IFERROR(__xludf.DUMMYFUNCTION("IF(ISBETWEEN(B17462,60,69), ""Old"", IF(ISBETWEEN(B17462, 20, 29), ""Young"", ""Other""))"),"Young")</f>
        <v>Young</v>
      </c>
    </row>
    <row r="17463">
      <c r="A17463" s="40">
        <v>35725.0</v>
      </c>
      <c r="B17463" s="39">
        <f t="shared" si="1"/>
        <v>24</v>
      </c>
      <c r="C17463" s="39" t="str">
        <f>IFERROR(__xludf.DUMMYFUNCTION("IF(ISBETWEEN(B17463,60,69), ""Old"", IF(ISBETWEEN(B17463, 20, 29), ""Young"", ""Other""))"),"Young")</f>
        <v>Young</v>
      </c>
    </row>
    <row r="17464">
      <c r="A17464" s="40">
        <v>35726.0</v>
      </c>
      <c r="B17464" s="39">
        <f t="shared" si="1"/>
        <v>24</v>
      </c>
      <c r="C17464" s="39" t="str">
        <f>IFERROR(__xludf.DUMMYFUNCTION("IF(ISBETWEEN(B17464,60,69), ""Old"", IF(ISBETWEEN(B17464, 20, 29), ""Young"", ""Other""))"),"Young")</f>
        <v>Young</v>
      </c>
    </row>
    <row r="17465">
      <c r="A17465" s="40">
        <v>35727.0</v>
      </c>
      <c r="B17465" s="39">
        <f t="shared" si="1"/>
        <v>24</v>
      </c>
      <c r="C17465" s="39" t="str">
        <f>IFERROR(__xludf.DUMMYFUNCTION("IF(ISBETWEEN(B17465,60,69), ""Old"", IF(ISBETWEEN(B17465, 20, 29), ""Young"", ""Other""))"),"Young")</f>
        <v>Young</v>
      </c>
    </row>
    <row r="17466">
      <c r="A17466" s="40">
        <v>35728.0</v>
      </c>
      <c r="B17466" s="39">
        <f t="shared" si="1"/>
        <v>24</v>
      </c>
      <c r="C17466" s="39" t="str">
        <f>IFERROR(__xludf.DUMMYFUNCTION("IF(ISBETWEEN(B17466,60,69), ""Old"", IF(ISBETWEEN(B17466, 20, 29), ""Young"", ""Other""))"),"Young")</f>
        <v>Young</v>
      </c>
    </row>
    <row r="17467">
      <c r="A17467" s="40">
        <v>35729.0</v>
      </c>
      <c r="B17467" s="39">
        <f t="shared" si="1"/>
        <v>24</v>
      </c>
      <c r="C17467" s="39" t="str">
        <f>IFERROR(__xludf.DUMMYFUNCTION("IF(ISBETWEEN(B17467,60,69), ""Old"", IF(ISBETWEEN(B17467, 20, 29), ""Young"", ""Other""))"),"Young")</f>
        <v>Young</v>
      </c>
    </row>
    <row r="17468">
      <c r="A17468" s="40">
        <v>35730.0</v>
      </c>
      <c r="B17468" s="39">
        <f t="shared" si="1"/>
        <v>24</v>
      </c>
      <c r="C17468" s="39" t="str">
        <f>IFERROR(__xludf.DUMMYFUNCTION("IF(ISBETWEEN(B17468,60,69), ""Old"", IF(ISBETWEEN(B17468, 20, 29), ""Young"", ""Other""))"),"Young")</f>
        <v>Young</v>
      </c>
    </row>
    <row r="17469">
      <c r="A17469" s="40">
        <v>35731.0</v>
      </c>
      <c r="B17469" s="39">
        <f t="shared" si="1"/>
        <v>24</v>
      </c>
      <c r="C17469" s="39" t="str">
        <f>IFERROR(__xludf.DUMMYFUNCTION("IF(ISBETWEEN(B17469,60,69), ""Old"", IF(ISBETWEEN(B17469, 20, 29), ""Young"", ""Other""))"),"Young")</f>
        <v>Young</v>
      </c>
    </row>
    <row r="17470">
      <c r="A17470" s="40">
        <v>35732.0</v>
      </c>
      <c r="B17470" s="39">
        <f t="shared" si="1"/>
        <v>24</v>
      </c>
      <c r="C17470" s="39" t="str">
        <f>IFERROR(__xludf.DUMMYFUNCTION("IF(ISBETWEEN(B17470,60,69), ""Old"", IF(ISBETWEEN(B17470, 20, 29), ""Young"", ""Other""))"),"Young")</f>
        <v>Young</v>
      </c>
    </row>
    <row r="17471">
      <c r="A17471" s="40">
        <v>35733.0</v>
      </c>
      <c r="B17471" s="39">
        <f t="shared" si="1"/>
        <v>24</v>
      </c>
      <c r="C17471" s="39" t="str">
        <f>IFERROR(__xludf.DUMMYFUNCTION("IF(ISBETWEEN(B17471,60,69), ""Old"", IF(ISBETWEEN(B17471, 20, 29), ""Young"", ""Other""))"),"Young")</f>
        <v>Young</v>
      </c>
    </row>
    <row r="17472">
      <c r="A17472" s="40">
        <v>35734.0</v>
      </c>
      <c r="B17472" s="39">
        <f t="shared" si="1"/>
        <v>24</v>
      </c>
      <c r="C17472" s="39" t="str">
        <f>IFERROR(__xludf.DUMMYFUNCTION("IF(ISBETWEEN(B17472,60,69), ""Old"", IF(ISBETWEEN(B17472, 20, 29), ""Young"", ""Other""))"),"Young")</f>
        <v>Young</v>
      </c>
    </row>
    <row r="17473">
      <c r="A17473" s="40">
        <v>35735.0</v>
      </c>
      <c r="B17473" s="39">
        <f t="shared" si="1"/>
        <v>24</v>
      </c>
      <c r="C17473" s="39" t="str">
        <f>IFERROR(__xludf.DUMMYFUNCTION("IF(ISBETWEEN(B17473,60,69), ""Old"", IF(ISBETWEEN(B17473, 20, 29), ""Young"", ""Other""))"),"Young")</f>
        <v>Young</v>
      </c>
    </row>
    <row r="17474">
      <c r="A17474" s="40">
        <v>35736.0</v>
      </c>
      <c r="B17474" s="39">
        <f t="shared" si="1"/>
        <v>24</v>
      </c>
      <c r="C17474" s="39" t="str">
        <f>IFERROR(__xludf.DUMMYFUNCTION("IF(ISBETWEEN(B17474,60,69), ""Old"", IF(ISBETWEEN(B17474, 20, 29), ""Young"", ""Other""))"),"Young")</f>
        <v>Young</v>
      </c>
    </row>
    <row r="17475">
      <c r="A17475" s="40">
        <v>35737.0</v>
      </c>
      <c r="B17475" s="39">
        <f t="shared" si="1"/>
        <v>24</v>
      </c>
      <c r="C17475" s="39" t="str">
        <f>IFERROR(__xludf.DUMMYFUNCTION("IF(ISBETWEEN(B17475,60,69), ""Old"", IF(ISBETWEEN(B17475, 20, 29), ""Young"", ""Other""))"),"Young")</f>
        <v>Young</v>
      </c>
    </row>
    <row r="17476">
      <c r="A17476" s="40">
        <v>35738.0</v>
      </c>
      <c r="B17476" s="39">
        <f t="shared" si="1"/>
        <v>24</v>
      </c>
      <c r="C17476" s="39" t="str">
        <f>IFERROR(__xludf.DUMMYFUNCTION("IF(ISBETWEEN(B17476,60,69), ""Old"", IF(ISBETWEEN(B17476, 20, 29), ""Young"", ""Other""))"),"Young")</f>
        <v>Young</v>
      </c>
    </row>
    <row r="17477">
      <c r="A17477" s="40">
        <v>35739.0</v>
      </c>
      <c r="B17477" s="39">
        <f t="shared" si="1"/>
        <v>24</v>
      </c>
      <c r="C17477" s="39" t="str">
        <f>IFERROR(__xludf.DUMMYFUNCTION("IF(ISBETWEEN(B17477,60,69), ""Old"", IF(ISBETWEEN(B17477, 20, 29), ""Young"", ""Other""))"),"Young")</f>
        <v>Young</v>
      </c>
    </row>
    <row r="17478">
      <c r="A17478" s="40">
        <v>35740.0</v>
      </c>
      <c r="B17478" s="39">
        <f t="shared" si="1"/>
        <v>24</v>
      </c>
      <c r="C17478" s="39" t="str">
        <f>IFERROR(__xludf.DUMMYFUNCTION("IF(ISBETWEEN(B17478,60,69), ""Old"", IF(ISBETWEEN(B17478, 20, 29), ""Young"", ""Other""))"),"Young")</f>
        <v>Young</v>
      </c>
    </row>
    <row r="17479">
      <c r="A17479" s="40">
        <v>35741.0</v>
      </c>
      <c r="B17479" s="39">
        <f t="shared" si="1"/>
        <v>24</v>
      </c>
      <c r="C17479" s="39" t="str">
        <f>IFERROR(__xludf.DUMMYFUNCTION("IF(ISBETWEEN(B17479,60,69), ""Old"", IF(ISBETWEEN(B17479, 20, 29), ""Young"", ""Other""))"),"Young")</f>
        <v>Young</v>
      </c>
    </row>
    <row r="17480">
      <c r="A17480" s="40">
        <v>35742.0</v>
      </c>
      <c r="B17480" s="39">
        <f t="shared" si="1"/>
        <v>24</v>
      </c>
      <c r="C17480" s="39" t="str">
        <f>IFERROR(__xludf.DUMMYFUNCTION("IF(ISBETWEEN(B17480,60,69), ""Old"", IF(ISBETWEEN(B17480, 20, 29), ""Young"", ""Other""))"),"Young")</f>
        <v>Young</v>
      </c>
    </row>
    <row r="17481">
      <c r="A17481" s="40">
        <v>35743.0</v>
      </c>
      <c r="B17481" s="39">
        <f t="shared" si="1"/>
        <v>24</v>
      </c>
      <c r="C17481" s="39" t="str">
        <f>IFERROR(__xludf.DUMMYFUNCTION("IF(ISBETWEEN(B17481,60,69), ""Old"", IF(ISBETWEEN(B17481, 20, 29), ""Young"", ""Other""))"),"Young")</f>
        <v>Young</v>
      </c>
    </row>
    <row r="17482">
      <c r="A17482" s="40">
        <v>35744.0</v>
      </c>
      <c r="B17482" s="39">
        <f t="shared" si="1"/>
        <v>24</v>
      </c>
      <c r="C17482" s="39" t="str">
        <f>IFERROR(__xludf.DUMMYFUNCTION("IF(ISBETWEEN(B17482,60,69), ""Old"", IF(ISBETWEEN(B17482, 20, 29), ""Young"", ""Other""))"),"Young")</f>
        <v>Young</v>
      </c>
    </row>
    <row r="17483">
      <c r="A17483" s="40">
        <v>35745.0</v>
      </c>
      <c r="B17483" s="39">
        <f t="shared" si="1"/>
        <v>24</v>
      </c>
      <c r="C17483" s="39" t="str">
        <f>IFERROR(__xludf.DUMMYFUNCTION("IF(ISBETWEEN(B17483,60,69), ""Old"", IF(ISBETWEEN(B17483, 20, 29), ""Young"", ""Other""))"),"Young")</f>
        <v>Young</v>
      </c>
    </row>
    <row r="17484">
      <c r="A17484" s="40">
        <v>35746.0</v>
      </c>
      <c r="B17484" s="39">
        <f t="shared" si="1"/>
        <v>24</v>
      </c>
      <c r="C17484" s="39" t="str">
        <f>IFERROR(__xludf.DUMMYFUNCTION("IF(ISBETWEEN(B17484,60,69), ""Old"", IF(ISBETWEEN(B17484, 20, 29), ""Young"", ""Other""))"),"Young")</f>
        <v>Young</v>
      </c>
    </row>
    <row r="17485">
      <c r="A17485" s="40">
        <v>35747.0</v>
      </c>
      <c r="B17485" s="39">
        <f t="shared" si="1"/>
        <v>24</v>
      </c>
      <c r="C17485" s="39" t="str">
        <f>IFERROR(__xludf.DUMMYFUNCTION("IF(ISBETWEEN(B17485,60,69), ""Old"", IF(ISBETWEEN(B17485, 20, 29), ""Young"", ""Other""))"),"Young")</f>
        <v>Young</v>
      </c>
    </row>
    <row r="17486">
      <c r="A17486" s="40">
        <v>35748.0</v>
      </c>
      <c r="B17486" s="39">
        <f t="shared" si="1"/>
        <v>24</v>
      </c>
      <c r="C17486" s="39" t="str">
        <f>IFERROR(__xludf.DUMMYFUNCTION("IF(ISBETWEEN(B17486,60,69), ""Old"", IF(ISBETWEEN(B17486, 20, 29), ""Young"", ""Other""))"),"Young")</f>
        <v>Young</v>
      </c>
    </row>
    <row r="17487">
      <c r="A17487" s="40">
        <v>35749.0</v>
      </c>
      <c r="B17487" s="39">
        <f t="shared" si="1"/>
        <v>24</v>
      </c>
      <c r="C17487" s="39" t="str">
        <f>IFERROR(__xludf.DUMMYFUNCTION("IF(ISBETWEEN(B17487,60,69), ""Old"", IF(ISBETWEEN(B17487, 20, 29), ""Young"", ""Other""))"),"Young")</f>
        <v>Young</v>
      </c>
    </row>
    <row r="17488">
      <c r="A17488" s="40">
        <v>35750.0</v>
      </c>
      <c r="B17488" s="39">
        <f t="shared" si="1"/>
        <v>24</v>
      </c>
      <c r="C17488" s="39" t="str">
        <f>IFERROR(__xludf.DUMMYFUNCTION("IF(ISBETWEEN(B17488,60,69), ""Old"", IF(ISBETWEEN(B17488, 20, 29), ""Young"", ""Other""))"),"Young")</f>
        <v>Young</v>
      </c>
    </row>
    <row r="17489">
      <c r="A17489" s="40">
        <v>35751.0</v>
      </c>
      <c r="B17489" s="39">
        <f t="shared" si="1"/>
        <v>24</v>
      </c>
      <c r="C17489" s="39" t="str">
        <f>IFERROR(__xludf.DUMMYFUNCTION("IF(ISBETWEEN(B17489,60,69), ""Old"", IF(ISBETWEEN(B17489, 20, 29), ""Young"", ""Other""))"),"Young")</f>
        <v>Young</v>
      </c>
    </row>
    <row r="17490">
      <c r="A17490" s="40">
        <v>35752.0</v>
      </c>
      <c r="B17490" s="39">
        <f t="shared" si="1"/>
        <v>24</v>
      </c>
      <c r="C17490" s="39" t="str">
        <f>IFERROR(__xludf.DUMMYFUNCTION("IF(ISBETWEEN(B17490,60,69), ""Old"", IF(ISBETWEEN(B17490, 20, 29), ""Young"", ""Other""))"),"Young")</f>
        <v>Young</v>
      </c>
    </row>
    <row r="17491">
      <c r="A17491" s="40">
        <v>35753.0</v>
      </c>
      <c r="B17491" s="39">
        <f t="shared" si="1"/>
        <v>24</v>
      </c>
      <c r="C17491" s="39" t="str">
        <f>IFERROR(__xludf.DUMMYFUNCTION("IF(ISBETWEEN(B17491,60,69), ""Old"", IF(ISBETWEEN(B17491, 20, 29), ""Young"", ""Other""))"),"Young")</f>
        <v>Young</v>
      </c>
    </row>
    <row r="17492">
      <c r="A17492" s="40">
        <v>35754.0</v>
      </c>
      <c r="B17492" s="39">
        <f t="shared" si="1"/>
        <v>24</v>
      </c>
      <c r="C17492" s="39" t="str">
        <f>IFERROR(__xludf.DUMMYFUNCTION("IF(ISBETWEEN(B17492,60,69), ""Old"", IF(ISBETWEEN(B17492, 20, 29), ""Young"", ""Other""))"),"Young")</f>
        <v>Young</v>
      </c>
    </row>
    <row r="17493">
      <c r="A17493" s="40">
        <v>35755.0</v>
      </c>
      <c r="B17493" s="39">
        <f t="shared" si="1"/>
        <v>24</v>
      </c>
      <c r="C17493" s="39" t="str">
        <f>IFERROR(__xludf.DUMMYFUNCTION("IF(ISBETWEEN(B17493,60,69), ""Old"", IF(ISBETWEEN(B17493, 20, 29), ""Young"", ""Other""))"),"Young")</f>
        <v>Young</v>
      </c>
    </row>
    <row r="17494">
      <c r="A17494" s="40">
        <v>35756.0</v>
      </c>
      <c r="B17494" s="39">
        <f t="shared" si="1"/>
        <v>24</v>
      </c>
      <c r="C17494" s="39" t="str">
        <f>IFERROR(__xludf.DUMMYFUNCTION("IF(ISBETWEEN(B17494,60,69), ""Old"", IF(ISBETWEEN(B17494, 20, 29), ""Young"", ""Other""))"),"Young")</f>
        <v>Young</v>
      </c>
    </row>
    <row r="17495">
      <c r="A17495" s="40">
        <v>35757.0</v>
      </c>
      <c r="B17495" s="39">
        <f t="shared" si="1"/>
        <v>24</v>
      </c>
      <c r="C17495" s="39" t="str">
        <f>IFERROR(__xludf.DUMMYFUNCTION("IF(ISBETWEEN(B17495,60,69), ""Old"", IF(ISBETWEEN(B17495, 20, 29), ""Young"", ""Other""))"),"Young")</f>
        <v>Young</v>
      </c>
    </row>
    <row r="17496">
      <c r="A17496" s="40">
        <v>35758.0</v>
      </c>
      <c r="B17496" s="39">
        <f t="shared" si="1"/>
        <v>24</v>
      </c>
      <c r="C17496" s="39" t="str">
        <f>IFERROR(__xludf.DUMMYFUNCTION("IF(ISBETWEEN(B17496,60,69), ""Old"", IF(ISBETWEEN(B17496, 20, 29), ""Young"", ""Other""))"),"Young")</f>
        <v>Young</v>
      </c>
    </row>
    <row r="17497">
      <c r="A17497" s="40">
        <v>35759.0</v>
      </c>
      <c r="B17497" s="39">
        <f t="shared" si="1"/>
        <v>24</v>
      </c>
      <c r="C17497" s="39" t="str">
        <f>IFERROR(__xludf.DUMMYFUNCTION("IF(ISBETWEEN(B17497,60,69), ""Old"", IF(ISBETWEEN(B17497, 20, 29), ""Young"", ""Other""))"),"Young")</f>
        <v>Young</v>
      </c>
    </row>
    <row r="17498">
      <c r="A17498" s="40">
        <v>35760.0</v>
      </c>
      <c r="B17498" s="39">
        <f t="shared" si="1"/>
        <v>24</v>
      </c>
      <c r="C17498" s="39" t="str">
        <f>IFERROR(__xludf.DUMMYFUNCTION("IF(ISBETWEEN(B17498,60,69), ""Old"", IF(ISBETWEEN(B17498, 20, 29), ""Young"", ""Other""))"),"Young")</f>
        <v>Young</v>
      </c>
    </row>
    <row r="17499">
      <c r="A17499" s="40">
        <v>35761.0</v>
      </c>
      <c r="B17499" s="39">
        <f t="shared" si="1"/>
        <v>24</v>
      </c>
      <c r="C17499" s="39" t="str">
        <f>IFERROR(__xludf.DUMMYFUNCTION("IF(ISBETWEEN(B17499,60,69), ""Old"", IF(ISBETWEEN(B17499, 20, 29), ""Young"", ""Other""))"),"Young")</f>
        <v>Young</v>
      </c>
    </row>
    <row r="17500">
      <c r="A17500" s="40">
        <v>35762.0</v>
      </c>
      <c r="B17500" s="39">
        <f t="shared" si="1"/>
        <v>24</v>
      </c>
      <c r="C17500" s="39" t="str">
        <f>IFERROR(__xludf.DUMMYFUNCTION("IF(ISBETWEEN(B17500,60,69), ""Old"", IF(ISBETWEEN(B17500, 20, 29), ""Young"", ""Other""))"),"Young")</f>
        <v>Young</v>
      </c>
    </row>
    <row r="17501">
      <c r="A17501" s="40">
        <v>35763.0</v>
      </c>
      <c r="B17501" s="39">
        <f t="shared" si="1"/>
        <v>24</v>
      </c>
      <c r="C17501" s="39" t="str">
        <f>IFERROR(__xludf.DUMMYFUNCTION("IF(ISBETWEEN(B17501,60,69), ""Old"", IF(ISBETWEEN(B17501, 20, 29), ""Young"", ""Other""))"),"Young")</f>
        <v>Young</v>
      </c>
    </row>
    <row r="17502">
      <c r="A17502" s="40">
        <v>35764.0</v>
      </c>
      <c r="B17502" s="39">
        <f t="shared" si="1"/>
        <v>24</v>
      </c>
      <c r="C17502" s="39" t="str">
        <f>IFERROR(__xludf.DUMMYFUNCTION("IF(ISBETWEEN(B17502,60,69), ""Old"", IF(ISBETWEEN(B17502, 20, 29), ""Young"", ""Other""))"),"Young")</f>
        <v>Young</v>
      </c>
    </row>
    <row r="17503">
      <c r="A17503" s="40">
        <v>35765.0</v>
      </c>
      <c r="B17503" s="39">
        <f t="shared" si="1"/>
        <v>24</v>
      </c>
      <c r="C17503" s="39" t="str">
        <f>IFERROR(__xludf.DUMMYFUNCTION("IF(ISBETWEEN(B17503,60,69), ""Old"", IF(ISBETWEEN(B17503, 20, 29), ""Young"", ""Other""))"),"Young")</f>
        <v>Young</v>
      </c>
    </row>
    <row r="17504">
      <c r="A17504" s="40">
        <v>35766.0</v>
      </c>
      <c r="B17504" s="39">
        <f t="shared" si="1"/>
        <v>24</v>
      </c>
      <c r="C17504" s="39" t="str">
        <f>IFERROR(__xludf.DUMMYFUNCTION("IF(ISBETWEEN(B17504,60,69), ""Old"", IF(ISBETWEEN(B17504, 20, 29), ""Young"", ""Other""))"),"Young")</f>
        <v>Young</v>
      </c>
    </row>
    <row r="17505">
      <c r="A17505" s="40">
        <v>35767.0</v>
      </c>
      <c r="B17505" s="39">
        <f t="shared" si="1"/>
        <v>24</v>
      </c>
      <c r="C17505" s="39" t="str">
        <f>IFERROR(__xludf.DUMMYFUNCTION("IF(ISBETWEEN(B17505,60,69), ""Old"", IF(ISBETWEEN(B17505, 20, 29), ""Young"", ""Other""))"),"Young")</f>
        <v>Young</v>
      </c>
    </row>
    <row r="17506">
      <c r="A17506" s="40">
        <v>35768.0</v>
      </c>
      <c r="B17506" s="39">
        <f t="shared" si="1"/>
        <v>24</v>
      </c>
      <c r="C17506" s="39" t="str">
        <f>IFERROR(__xludf.DUMMYFUNCTION("IF(ISBETWEEN(B17506,60,69), ""Old"", IF(ISBETWEEN(B17506, 20, 29), ""Young"", ""Other""))"),"Young")</f>
        <v>Young</v>
      </c>
    </row>
    <row r="17507">
      <c r="A17507" s="40">
        <v>35769.0</v>
      </c>
      <c r="B17507" s="39">
        <f t="shared" si="1"/>
        <v>24</v>
      </c>
      <c r="C17507" s="39" t="str">
        <f>IFERROR(__xludf.DUMMYFUNCTION("IF(ISBETWEEN(B17507,60,69), ""Old"", IF(ISBETWEEN(B17507, 20, 29), ""Young"", ""Other""))"),"Young")</f>
        <v>Young</v>
      </c>
    </row>
    <row r="17508">
      <c r="A17508" s="40">
        <v>35770.0</v>
      </c>
      <c r="B17508" s="39">
        <f t="shared" si="1"/>
        <v>24</v>
      </c>
      <c r="C17508" s="39" t="str">
        <f>IFERROR(__xludf.DUMMYFUNCTION("IF(ISBETWEEN(B17508,60,69), ""Old"", IF(ISBETWEEN(B17508, 20, 29), ""Young"", ""Other""))"),"Young")</f>
        <v>Young</v>
      </c>
    </row>
    <row r="17509">
      <c r="A17509" s="40">
        <v>35771.0</v>
      </c>
      <c r="B17509" s="39">
        <f t="shared" si="1"/>
        <v>24</v>
      </c>
      <c r="C17509" s="39" t="str">
        <f>IFERROR(__xludf.DUMMYFUNCTION("IF(ISBETWEEN(B17509,60,69), ""Old"", IF(ISBETWEEN(B17509, 20, 29), ""Young"", ""Other""))"),"Young")</f>
        <v>Young</v>
      </c>
    </row>
    <row r="17510">
      <c r="A17510" s="40">
        <v>35772.0</v>
      </c>
      <c r="B17510" s="39">
        <f t="shared" si="1"/>
        <v>24</v>
      </c>
      <c r="C17510" s="39" t="str">
        <f>IFERROR(__xludf.DUMMYFUNCTION("IF(ISBETWEEN(B17510,60,69), ""Old"", IF(ISBETWEEN(B17510, 20, 29), ""Young"", ""Other""))"),"Young")</f>
        <v>Young</v>
      </c>
    </row>
    <row r="17511">
      <c r="A17511" s="40">
        <v>35773.0</v>
      </c>
      <c r="B17511" s="39">
        <f t="shared" si="1"/>
        <v>24</v>
      </c>
      <c r="C17511" s="39" t="str">
        <f>IFERROR(__xludf.DUMMYFUNCTION("IF(ISBETWEEN(B17511,60,69), ""Old"", IF(ISBETWEEN(B17511, 20, 29), ""Young"", ""Other""))"),"Young")</f>
        <v>Young</v>
      </c>
    </row>
    <row r="17512">
      <c r="A17512" s="40">
        <v>35774.0</v>
      </c>
      <c r="B17512" s="39">
        <f t="shared" si="1"/>
        <v>24</v>
      </c>
      <c r="C17512" s="39" t="str">
        <f>IFERROR(__xludf.DUMMYFUNCTION("IF(ISBETWEEN(B17512,60,69), ""Old"", IF(ISBETWEEN(B17512, 20, 29), ""Young"", ""Other""))"),"Young")</f>
        <v>Young</v>
      </c>
    </row>
    <row r="17513">
      <c r="A17513" s="40">
        <v>35775.0</v>
      </c>
      <c r="B17513" s="39">
        <f t="shared" si="1"/>
        <v>24</v>
      </c>
      <c r="C17513" s="39" t="str">
        <f>IFERROR(__xludf.DUMMYFUNCTION("IF(ISBETWEEN(B17513,60,69), ""Old"", IF(ISBETWEEN(B17513, 20, 29), ""Young"", ""Other""))"),"Young")</f>
        <v>Young</v>
      </c>
    </row>
    <row r="17514">
      <c r="A17514" s="40">
        <v>35776.0</v>
      </c>
      <c r="B17514" s="39">
        <f t="shared" si="1"/>
        <v>24</v>
      </c>
      <c r="C17514" s="39" t="str">
        <f>IFERROR(__xludf.DUMMYFUNCTION("IF(ISBETWEEN(B17514,60,69), ""Old"", IF(ISBETWEEN(B17514, 20, 29), ""Young"", ""Other""))"),"Young")</f>
        <v>Young</v>
      </c>
    </row>
    <row r="17515">
      <c r="A17515" s="40">
        <v>35777.0</v>
      </c>
      <c r="B17515" s="39">
        <f t="shared" si="1"/>
        <v>24</v>
      </c>
      <c r="C17515" s="39" t="str">
        <f>IFERROR(__xludf.DUMMYFUNCTION("IF(ISBETWEEN(B17515,60,69), ""Old"", IF(ISBETWEEN(B17515, 20, 29), ""Young"", ""Other""))"),"Young")</f>
        <v>Young</v>
      </c>
    </row>
    <row r="17516">
      <c r="A17516" s="40">
        <v>35778.0</v>
      </c>
      <c r="B17516" s="39">
        <f t="shared" si="1"/>
        <v>24</v>
      </c>
      <c r="C17516" s="39" t="str">
        <f>IFERROR(__xludf.DUMMYFUNCTION("IF(ISBETWEEN(B17516,60,69), ""Old"", IF(ISBETWEEN(B17516, 20, 29), ""Young"", ""Other""))"),"Young")</f>
        <v>Young</v>
      </c>
    </row>
    <row r="17517">
      <c r="A17517" s="40">
        <v>35779.0</v>
      </c>
      <c r="B17517" s="39">
        <f t="shared" si="1"/>
        <v>24</v>
      </c>
      <c r="C17517" s="39" t="str">
        <f>IFERROR(__xludf.DUMMYFUNCTION("IF(ISBETWEEN(B17517,60,69), ""Old"", IF(ISBETWEEN(B17517, 20, 29), ""Young"", ""Other""))"),"Young")</f>
        <v>Young</v>
      </c>
    </row>
    <row r="17518">
      <c r="A17518" s="40">
        <v>35780.0</v>
      </c>
      <c r="B17518" s="39">
        <f t="shared" si="1"/>
        <v>24</v>
      </c>
      <c r="C17518" s="39" t="str">
        <f>IFERROR(__xludf.DUMMYFUNCTION("IF(ISBETWEEN(B17518,60,69), ""Old"", IF(ISBETWEEN(B17518, 20, 29), ""Young"", ""Other""))"),"Young")</f>
        <v>Young</v>
      </c>
    </row>
    <row r="17519">
      <c r="A17519" s="40">
        <v>35781.0</v>
      </c>
      <c r="B17519" s="39">
        <f t="shared" si="1"/>
        <v>24</v>
      </c>
      <c r="C17519" s="39" t="str">
        <f>IFERROR(__xludf.DUMMYFUNCTION("IF(ISBETWEEN(B17519,60,69), ""Old"", IF(ISBETWEEN(B17519, 20, 29), ""Young"", ""Other""))"),"Young")</f>
        <v>Young</v>
      </c>
    </row>
    <row r="17520">
      <c r="A17520" s="40">
        <v>35782.0</v>
      </c>
      <c r="B17520" s="39">
        <f t="shared" si="1"/>
        <v>24</v>
      </c>
      <c r="C17520" s="39" t="str">
        <f>IFERROR(__xludf.DUMMYFUNCTION("IF(ISBETWEEN(B17520,60,69), ""Old"", IF(ISBETWEEN(B17520, 20, 29), ""Young"", ""Other""))"),"Young")</f>
        <v>Young</v>
      </c>
    </row>
    <row r="17521">
      <c r="A17521" s="40">
        <v>35783.0</v>
      </c>
      <c r="B17521" s="39">
        <f t="shared" si="1"/>
        <v>24</v>
      </c>
      <c r="C17521" s="39" t="str">
        <f>IFERROR(__xludf.DUMMYFUNCTION("IF(ISBETWEEN(B17521,60,69), ""Old"", IF(ISBETWEEN(B17521, 20, 29), ""Young"", ""Other""))"),"Young")</f>
        <v>Young</v>
      </c>
    </row>
    <row r="17522">
      <c r="A17522" s="40">
        <v>35784.0</v>
      </c>
      <c r="B17522" s="39">
        <f t="shared" si="1"/>
        <v>24</v>
      </c>
      <c r="C17522" s="39" t="str">
        <f>IFERROR(__xludf.DUMMYFUNCTION("IF(ISBETWEEN(B17522,60,69), ""Old"", IF(ISBETWEEN(B17522, 20, 29), ""Young"", ""Other""))"),"Young")</f>
        <v>Young</v>
      </c>
    </row>
    <row r="17523">
      <c r="A17523" s="40">
        <v>35785.0</v>
      </c>
      <c r="B17523" s="39">
        <f t="shared" si="1"/>
        <v>24</v>
      </c>
      <c r="C17523" s="39" t="str">
        <f>IFERROR(__xludf.DUMMYFUNCTION("IF(ISBETWEEN(B17523,60,69), ""Old"", IF(ISBETWEEN(B17523, 20, 29), ""Young"", ""Other""))"),"Young")</f>
        <v>Young</v>
      </c>
    </row>
    <row r="17524">
      <c r="A17524" s="40">
        <v>35786.0</v>
      </c>
      <c r="B17524" s="39">
        <f t="shared" si="1"/>
        <v>24</v>
      </c>
      <c r="C17524" s="39" t="str">
        <f>IFERROR(__xludf.DUMMYFUNCTION("IF(ISBETWEEN(B17524,60,69), ""Old"", IF(ISBETWEEN(B17524, 20, 29), ""Young"", ""Other""))"),"Young")</f>
        <v>Young</v>
      </c>
    </row>
    <row r="17525">
      <c r="A17525" s="40">
        <v>35787.0</v>
      </c>
      <c r="B17525" s="39">
        <f t="shared" si="1"/>
        <v>24</v>
      </c>
      <c r="C17525" s="39" t="str">
        <f>IFERROR(__xludf.DUMMYFUNCTION("IF(ISBETWEEN(B17525,60,69), ""Old"", IF(ISBETWEEN(B17525, 20, 29), ""Young"", ""Other""))"),"Young")</f>
        <v>Young</v>
      </c>
    </row>
    <row r="17526">
      <c r="A17526" s="40">
        <v>35788.0</v>
      </c>
      <c r="B17526" s="39">
        <f t="shared" si="1"/>
        <v>24</v>
      </c>
      <c r="C17526" s="39" t="str">
        <f>IFERROR(__xludf.DUMMYFUNCTION("IF(ISBETWEEN(B17526,60,69), ""Old"", IF(ISBETWEEN(B17526, 20, 29), ""Young"", ""Other""))"),"Young")</f>
        <v>Young</v>
      </c>
    </row>
    <row r="17527">
      <c r="A17527" s="40">
        <v>35789.0</v>
      </c>
      <c r="B17527" s="39">
        <f t="shared" si="1"/>
        <v>24</v>
      </c>
      <c r="C17527" s="39" t="str">
        <f>IFERROR(__xludf.DUMMYFUNCTION("IF(ISBETWEEN(B17527,60,69), ""Old"", IF(ISBETWEEN(B17527, 20, 29), ""Young"", ""Other""))"),"Young")</f>
        <v>Young</v>
      </c>
    </row>
    <row r="17528">
      <c r="A17528" s="40">
        <v>35790.0</v>
      </c>
      <c r="B17528" s="39">
        <f t="shared" si="1"/>
        <v>24</v>
      </c>
      <c r="C17528" s="39" t="str">
        <f>IFERROR(__xludf.DUMMYFUNCTION("IF(ISBETWEEN(B17528,60,69), ""Old"", IF(ISBETWEEN(B17528, 20, 29), ""Young"", ""Other""))"),"Young")</f>
        <v>Young</v>
      </c>
    </row>
    <row r="17529">
      <c r="A17529" s="40">
        <v>35791.0</v>
      </c>
      <c r="B17529" s="39">
        <f t="shared" si="1"/>
        <v>24</v>
      </c>
      <c r="C17529" s="39" t="str">
        <f>IFERROR(__xludf.DUMMYFUNCTION("IF(ISBETWEEN(B17529,60,69), ""Old"", IF(ISBETWEEN(B17529, 20, 29), ""Young"", ""Other""))"),"Young")</f>
        <v>Young</v>
      </c>
    </row>
    <row r="17530">
      <c r="A17530" s="40">
        <v>35792.0</v>
      </c>
      <c r="B17530" s="39">
        <f t="shared" si="1"/>
        <v>24</v>
      </c>
      <c r="C17530" s="39" t="str">
        <f>IFERROR(__xludf.DUMMYFUNCTION("IF(ISBETWEEN(B17530,60,69), ""Old"", IF(ISBETWEEN(B17530, 20, 29), ""Young"", ""Other""))"),"Young")</f>
        <v>Young</v>
      </c>
    </row>
    <row r="17531">
      <c r="A17531" s="40">
        <v>35793.0</v>
      </c>
      <c r="B17531" s="39">
        <f t="shared" si="1"/>
        <v>24</v>
      </c>
      <c r="C17531" s="39" t="str">
        <f>IFERROR(__xludf.DUMMYFUNCTION("IF(ISBETWEEN(B17531,60,69), ""Old"", IF(ISBETWEEN(B17531, 20, 29), ""Young"", ""Other""))"),"Young")</f>
        <v>Young</v>
      </c>
    </row>
    <row r="17532">
      <c r="A17532" s="40">
        <v>35794.0</v>
      </c>
      <c r="B17532" s="39">
        <f t="shared" si="1"/>
        <v>24</v>
      </c>
      <c r="C17532" s="39" t="str">
        <f>IFERROR(__xludf.DUMMYFUNCTION("IF(ISBETWEEN(B17532,60,69), ""Old"", IF(ISBETWEEN(B17532, 20, 29), ""Young"", ""Other""))"),"Young")</f>
        <v>Young</v>
      </c>
    </row>
    <row r="17533">
      <c r="A17533" s="40">
        <v>35795.0</v>
      </c>
      <c r="B17533" s="39">
        <f t="shared" si="1"/>
        <v>24</v>
      </c>
      <c r="C17533" s="39" t="str">
        <f>IFERROR(__xludf.DUMMYFUNCTION("IF(ISBETWEEN(B17533,60,69), ""Old"", IF(ISBETWEEN(B17533, 20, 29), ""Young"", ""Other""))"),"Young")</f>
        <v>Young</v>
      </c>
    </row>
    <row r="17534">
      <c r="A17534" s="40">
        <v>35796.0</v>
      </c>
      <c r="B17534" s="39">
        <f t="shared" si="1"/>
        <v>24</v>
      </c>
      <c r="C17534" s="39" t="str">
        <f>IFERROR(__xludf.DUMMYFUNCTION("IF(ISBETWEEN(B17534,60,69), ""Old"", IF(ISBETWEEN(B17534, 20, 29), ""Young"", ""Other""))"),"Young")</f>
        <v>Young</v>
      </c>
    </row>
    <row r="17535">
      <c r="A17535" s="40">
        <v>35797.0</v>
      </c>
      <c r="B17535" s="39">
        <f t="shared" si="1"/>
        <v>23</v>
      </c>
      <c r="C17535" s="39" t="str">
        <f>IFERROR(__xludf.DUMMYFUNCTION("IF(ISBETWEEN(B17535,60,69), ""Old"", IF(ISBETWEEN(B17535, 20, 29), ""Young"", ""Other""))"),"Young")</f>
        <v>Young</v>
      </c>
    </row>
    <row r="17536">
      <c r="A17536" s="40">
        <v>35798.0</v>
      </c>
      <c r="B17536" s="39">
        <f t="shared" si="1"/>
        <v>23</v>
      </c>
      <c r="C17536" s="39" t="str">
        <f>IFERROR(__xludf.DUMMYFUNCTION("IF(ISBETWEEN(B17536,60,69), ""Old"", IF(ISBETWEEN(B17536, 20, 29), ""Young"", ""Other""))"),"Young")</f>
        <v>Young</v>
      </c>
    </row>
    <row r="17537">
      <c r="A17537" s="40">
        <v>35799.0</v>
      </c>
      <c r="B17537" s="39">
        <f t="shared" si="1"/>
        <v>23</v>
      </c>
      <c r="C17537" s="39" t="str">
        <f>IFERROR(__xludf.DUMMYFUNCTION("IF(ISBETWEEN(B17537,60,69), ""Old"", IF(ISBETWEEN(B17537, 20, 29), ""Young"", ""Other""))"),"Young")</f>
        <v>Young</v>
      </c>
    </row>
    <row r="17538">
      <c r="A17538" s="40">
        <v>35800.0</v>
      </c>
      <c r="B17538" s="39">
        <f t="shared" si="1"/>
        <v>23</v>
      </c>
      <c r="C17538" s="39" t="str">
        <f>IFERROR(__xludf.DUMMYFUNCTION("IF(ISBETWEEN(B17538,60,69), ""Old"", IF(ISBETWEEN(B17538, 20, 29), ""Young"", ""Other""))"),"Young")</f>
        <v>Young</v>
      </c>
    </row>
    <row r="17539">
      <c r="A17539" s="40">
        <v>35801.0</v>
      </c>
      <c r="B17539" s="39">
        <f t="shared" si="1"/>
        <v>23</v>
      </c>
      <c r="C17539" s="39" t="str">
        <f>IFERROR(__xludf.DUMMYFUNCTION("IF(ISBETWEEN(B17539,60,69), ""Old"", IF(ISBETWEEN(B17539, 20, 29), ""Young"", ""Other""))"),"Young")</f>
        <v>Young</v>
      </c>
    </row>
    <row r="17540">
      <c r="A17540" s="40">
        <v>35802.0</v>
      </c>
      <c r="B17540" s="39">
        <f t="shared" si="1"/>
        <v>23</v>
      </c>
      <c r="C17540" s="39" t="str">
        <f>IFERROR(__xludf.DUMMYFUNCTION("IF(ISBETWEEN(B17540,60,69), ""Old"", IF(ISBETWEEN(B17540, 20, 29), ""Young"", ""Other""))"),"Young")</f>
        <v>Young</v>
      </c>
    </row>
    <row r="17541">
      <c r="A17541" s="40">
        <v>35803.0</v>
      </c>
      <c r="B17541" s="39">
        <f t="shared" si="1"/>
        <v>23</v>
      </c>
      <c r="C17541" s="39" t="str">
        <f>IFERROR(__xludf.DUMMYFUNCTION("IF(ISBETWEEN(B17541,60,69), ""Old"", IF(ISBETWEEN(B17541, 20, 29), ""Young"", ""Other""))"),"Young")</f>
        <v>Young</v>
      </c>
    </row>
    <row r="17542">
      <c r="A17542" s="40">
        <v>35804.0</v>
      </c>
      <c r="B17542" s="39">
        <f t="shared" si="1"/>
        <v>23</v>
      </c>
      <c r="C17542" s="39" t="str">
        <f>IFERROR(__xludf.DUMMYFUNCTION("IF(ISBETWEEN(B17542,60,69), ""Old"", IF(ISBETWEEN(B17542, 20, 29), ""Young"", ""Other""))"),"Young")</f>
        <v>Young</v>
      </c>
    </row>
    <row r="17543">
      <c r="A17543" s="40">
        <v>35805.0</v>
      </c>
      <c r="B17543" s="39">
        <f t="shared" si="1"/>
        <v>23</v>
      </c>
      <c r="C17543" s="39" t="str">
        <f>IFERROR(__xludf.DUMMYFUNCTION("IF(ISBETWEEN(B17543,60,69), ""Old"", IF(ISBETWEEN(B17543, 20, 29), ""Young"", ""Other""))"),"Young")</f>
        <v>Young</v>
      </c>
    </row>
    <row r="17544">
      <c r="A17544" s="40">
        <v>35806.0</v>
      </c>
      <c r="B17544" s="39">
        <f t="shared" si="1"/>
        <v>23</v>
      </c>
      <c r="C17544" s="39" t="str">
        <f>IFERROR(__xludf.DUMMYFUNCTION("IF(ISBETWEEN(B17544,60,69), ""Old"", IF(ISBETWEEN(B17544, 20, 29), ""Young"", ""Other""))"),"Young")</f>
        <v>Young</v>
      </c>
    </row>
    <row r="17545">
      <c r="A17545" s="40">
        <v>35807.0</v>
      </c>
      <c r="B17545" s="39">
        <f t="shared" si="1"/>
        <v>23</v>
      </c>
      <c r="C17545" s="39" t="str">
        <f>IFERROR(__xludf.DUMMYFUNCTION("IF(ISBETWEEN(B17545,60,69), ""Old"", IF(ISBETWEEN(B17545, 20, 29), ""Young"", ""Other""))"),"Young")</f>
        <v>Young</v>
      </c>
    </row>
    <row r="17546">
      <c r="A17546" s="40">
        <v>35808.0</v>
      </c>
      <c r="B17546" s="39">
        <f t="shared" si="1"/>
        <v>23</v>
      </c>
      <c r="C17546" s="39" t="str">
        <f>IFERROR(__xludf.DUMMYFUNCTION("IF(ISBETWEEN(B17546,60,69), ""Old"", IF(ISBETWEEN(B17546, 20, 29), ""Young"", ""Other""))"),"Young")</f>
        <v>Young</v>
      </c>
    </row>
    <row r="17547">
      <c r="A17547" s="40">
        <v>35809.0</v>
      </c>
      <c r="B17547" s="39">
        <f t="shared" si="1"/>
        <v>23</v>
      </c>
      <c r="C17547" s="39" t="str">
        <f>IFERROR(__xludf.DUMMYFUNCTION("IF(ISBETWEEN(B17547,60,69), ""Old"", IF(ISBETWEEN(B17547, 20, 29), ""Young"", ""Other""))"),"Young")</f>
        <v>Young</v>
      </c>
    </row>
    <row r="17548">
      <c r="A17548" s="40">
        <v>35810.0</v>
      </c>
      <c r="B17548" s="39">
        <f t="shared" si="1"/>
        <v>23</v>
      </c>
      <c r="C17548" s="39" t="str">
        <f>IFERROR(__xludf.DUMMYFUNCTION("IF(ISBETWEEN(B17548,60,69), ""Old"", IF(ISBETWEEN(B17548, 20, 29), ""Young"", ""Other""))"),"Young")</f>
        <v>Young</v>
      </c>
    </row>
    <row r="17549">
      <c r="A17549" s="40">
        <v>35811.0</v>
      </c>
      <c r="B17549" s="39">
        <f t="shared" si="1"/>
        <v>23</v>
      </c>
      <c r="C17549" s="39" t="str">
        <f>IFERROR(__xludf.DUMMYFUNCTION("IF(ISBETWEEN(B17549,60,69), ""Old"", IF(ISBETWEEN(B17549, 20, 29), ""Young"", ""Other""))"),"Young")</f>
        <v>Young</v>
      </c>
    </row>
    <row r="17550">
      <c r="A17550" s="40">
        <v>35812.0</v>
      </c>
      <c r="B17550" s="39">
        <f t="shared" si="1"/>
        <v>23</v>
      </c>
      <c r="C17550" s="39" t="str">
        <f>IFERROR(__xludf.DUMMYFUNCTION("IF(ISBETWEEN(B17550,60,69), ""Old"", IF(ISBETWEEN(B17550, 20, 29), ""Young"", ""Other""))"),"Young")</f>
        <v>Young</v>
      </c>
    </row>
    <row r="17551">
      <c r="A17551" s="40">
        <v>35813.0</v>
      </c>
      <c r="B17551" s="39">
        <f t="shared" si="1"/>
        <v>23</v>
      </c>
      <c r="C17551" s="39" t="str">
        <f>IFERROR(__xludf.DUMMYFUNCTION("IF(ISBETWEEN(B17551,60,69), ""Old"", IF(ISBETWEEN(B17551, 20, 29), ""Young"", ""Other""))"),"Young")</f>
        <v>Young</v>
      </c>
    </row>
    <row r="17552">
      <c r="A17552" s="40">
        <v>35814.0</v>
      </c>
      <c r="B17552" s="39">
        <f t="shared" si="1"/>
        <v>23</v>
      </c>
      <c r="C17552" s="39" t="str">
        <f>IFERROR(__xludf.DUMMYFUNCTION("IF(ISBETWEEN(B17552,60,69), ""Old"", IF(ISBETWEEN(B17552, 20, 29), ""Young"", ""Other""))"),"Young")</f>
        <v>Young</v>
      </c>
    </row>
    <row r="17553">
      <c r="A17553" s="40">
        <v>35815.0</v>
      </c>
      <c r="B17553" s="39">
        <f t="shared" si="1"/>
        <v>23</v>
      </c>
      <c r="C17553" s="39" t="str">
        <f>IFERROR(__xludf.DUMMYFUNCTION("IF(ISBETWEEN(B17553,60,69), ""Old"", IF(ISBETWEEN(B17553, 20, 29), ""Young"", ""Other""))"),"Young")</f>
        <v>Young</v>
      </c>
    </row>
    <row r="17554">
      <c r="A17554" s="40">
        <v>35816.0</v>
      </c>
      <c r="B17554" s="39">
        <f t="shared" si="1"/>
        <v>23</v>
      </c>
      <c r="C17554" s="39" t="str">
        <f>IFERROR(__xludf.DUMMYFUNCTION("IF(ISBETWEEN(B17554,60,69), ""Old"", IF(ISBETWEEN(B17554, 20, 29), ""Young"", ""Other""))"),"Young")</f>
        <v>Young</v>
      </c>
    </row>
    <row r="17555">
      <c r="A17555" s="40">
        <v>35817.0</v>
      </c>
      <c r="B17555" s="39">
        <f t="shared" si="1"/>
        <v>23</v>
      </c>
      <c r="C17555" s="39" t="str">
        <f>IFERROR(__xludf.DUMMYFUNCTION("IF(ISBETWEEN(B17555,60,69), ""Old"", IF(ISBETWEEN(B17555, 20, 29), ""Young"", ""Other""))"),"Young")</f>
        <v>Young</v>
      </c>
    </row>
    <row r="17556">
      <c r="A17556" s="40">
        <v>35818.0</v>
      </c>
      <c r="B17556" s="39">
        <f t="shared" si="1"/>
        <v>23</v>
      </c>
      <c r="C17556" s="39" t="str">
        <f>IFERROR(__xludf.DUMMYFUNCTION("IF(ISBETWEEN(B17556,60,69), ""Old"", IF(ISBETWEEN(B17556, 20, 29), ""Young"", ""Other""))"),"Young")</f>
        <v>Young</v>
      </c>
    </row>
    <row r="17557">
      <c r="A17557" s="40">
        <v>35819.0</v>
      </c>
      <c r="B17557" s="39">
        <f t="shared" si="1"/>
        <v>23</v>
      </c>
      <c r="C17557" s="39" t="str">
        <f>IFERROR(__xludf.DUMMYFUNCTION("IF(ISBETWEEN(B17557,60,69), ""Old"", IF(ISBETWEEN(B17557, 20, 29), ""Young"", ""Other""))"),"Young")</f>
        <v>Young</v>
      </c>
    </row>
    <row r="17558">
      <c r="A17558" s="40">
        <v>35820.0</v>
      </c>
      <c r="B17558" s="39">
        <f t="shared" si="1"/>
        <v>23</v>
      </c>
      <c r="C17558" s="39" t="str">
        <f>IFERROR(__xludf.DUMMYFUNCTION("IF(ISBETWEEN(B17558,60,69), ""Old"", IF(ISBETWEEN(B17558, 20, 29), ""Young"", ""Other""))"),"Young")</f>
        <v>Young</v>
      </c>
    </row>
    <row r="17559">
      <c r="A17559" s="40">
        <v>35821.0</v>
      </c>
      <c r="B17559" s="39">
        <f t="shared" si="1"/>
        <v>23</v>
      </c>
      <c r="C17559" s="39" t="str">
        <f>IFERROR(__xludf.DUMMYFUNCTION("IF(ISBETWEEN(B17559,60,69), ""Old"", IF(ISBETWEEN(B17559, 20, 29), ""Young"", ""Other""))"),"Young")</f>
        <v>Young</v>
      </c>
    </row>
    <row r="17560">
      <c r="A17560" s="40">
        <v>35822.0</v>
      </c>
      <c r="B17560" s="39">
        <f t="shared" si="1"/>
        <v>23</v>
      </c>
      <c r="C17560" s="39" t="str">
        <f>IFERROR(__xludf.DUMMYFUNCTION("IF(ISBETWEEN(B17560,60,69), ""Old"", IF(ISBETWEEN(B17560, 20, 29), ""Young"", ""Other""))"),"Young")</f>
        <v>Young</v>
      </c>
    </row>
    <row r="17561">
      <c r="A17561" s="40">
        <v>35823.0</v>
      </c>
      <c r="B17561" s="39">
        <f t="shared" si="1"/>
        <v>23</v>
      </c>
      <c r="C17561" s="39" t="str">
        <f>IFERROR(__xludf.DUMMYFUNCTION("IF(ISBETWEEN(B17561,60,69), ""Old"", IF(ISBETWEEN(B17561, 20, 29), ""Young"", ""Other""))"),"Young")</f>
        <v>Young</v>
      </c>
    </row>
    <row r="17562">
      <c r="A17562" s="40">
        <v>35824.0</v>
      </c>
      <c r="B17562" s="39">
        <f t="shared" si="1"/>
        <v>23</v>
      </c>
      <c r="C17562" s="39" t="str">
        <f>IFERROR(__xludf.DUMMYFUNCTION("IF(ISBETWEEN(B17562,60,69), ""Old"", IF(ISBETWEEN(B17562, 20, 29), ""Young"", ""Other""))"),"Young")</f>
        <v>Young</v>
      </c>
    </row>
    <row r="17563">
      <c r="A17563" s="40">
        <v>35825.0</v>
      </c>
      <c r="B17563" s="39">
        <f t="shared" si="1"/>
        <v>23</v>
      </c>
      <c r="C17563" s="39" t="str">
        <f>IFERROR(__xludf.DUMMYFUNCTION("IF(ISBETWEEN(B17563,60,69), ""Old"", IF(ISBETWEEN(B17563, 20, 29), ""Young"", ""Other""))"),"Young")</f>
        <v>Young</v>
      </c>
    </row>
    <row r="17564">
      <c r="A17564" s="40">
        <v>35826.0</v>
      </c>
      <c r="B17564" s="39">
        <f t="shared" si="1"/>
        <v>23</v>
      </c>
      <c r="C17564" s="39" t="str">
        <f>IFERROR(__xludf.DUMMYFUNCTION("IF(ISBETWEEN(B17564,60,69), ""Old"", IF(ISBETWEEN(B17564, 20, 29), ""Young"", ""Other""))"),"Young")</f>
        <v>Young</v>
      </c>
    </row>
    <row r="17565">
      <c r="A17565" s="40">
        <v>35827.0</v>
      </c>
      <c r="B17565" s="39">
        <f t="shared" si="1"/>
        <v>23</v>
      </c>
      <c r="C17565" s="39" t="str">
        <f>IFERROR(__xludf.DUMMYFUNCTION("IF(ISBETWEEN(B17565,60,69), ""Old"", IF(ISBETWEEN(B17565, 20, 29), ""Young"", ""Other""))"),"Young")</f>
        <v>Young</v>
      </c>
    </row>
    <row r="17566">
      <c r="A17566" s="40">
        <v>35828.0</v>
      </c>
      <c r="B17566" s="39">
        <f t="shared" si="1"/>
        <v>23</v>
      </c>
      <c r="C17566" s="39" t="str">
        <f>IFERROR(__xludf.DUMMYFUNCTION("IF(ISBETWEEN(B17566,60,69), ""Old"", IF(ISBETWEEN(B17566, 20, 29), ""Young"", ""Other""))"),"Young")</f>
        <v>Young</v>
      </c>
    </row>
    <row r="17567">
      <c r="A17567" s="40">
        <v>35829.0</v>
      </c>
      <c r="B17567" s="39">
        <f t="shared" si="1"/>
        <v>23</v>
      </c>
      <c r="C17567" s="39" t="str">
        <f>IFERROR(__xludf.DUMMYFUNCTION("IF(ISBETWEEN(B17567,60,69), ""Old"", IF(ISBETWEEN(B17567, 20, 29), ""Young"", ""Other""))"),"Young")</f>
        <v>Young</v>
      </c>
    </row>
    <row r="17568">
      <c r="A17568" s="40">
        <v>35830.0</v>
      </c>
      <c r="B17568" s="39">
        <f t="shared" si="1"/>
        <v>23</v>
      </c>
      <c r="C17568" s="39" t="str">
        <f>IFERROR(__xludf.DUMMYFUNCTION("IF(ISBETWEEN(B17568,60,69), ""Old"", IF(ISBETWEEN(B17568, 20, 29), ""Young"", ""Other""))"),"Young")</f>
        <v>Young</v>
      </c>
    </row>
    <row r="17569">
      <c r="A17569" s="40">
        <v>35831.0</v>
      </c>
      <c r="B17569" s="39">
        <f t="shared" si="1"/>
        <v>23</v>
      </c>
      <c r="C17569" s="39" t="str">
        <f>IFERROR(__xludf.DUMMYFUNCTION("IF(ISBETWEEN(B17569,60,69), ""Old"", IF(ISBETWEEN(B17569, 20, 29), ""Young"", ""Other""))"),"Young")</f>
        <v>Young</v>
      </c>
    </row>
    <row r="17570">
      <c r="A17570" s="40">
        <v>35832.0</v>
      </c>
      <c r="B17570" s="39">
        <f t="shared" si="1"/>
        <v>23</v>
      </c>
      <c r="C17570" s="39" t="str">
        <f>IFERROR(__xludf.DUMMYFUNCTION("IF(ISBETWEEN(B17570,60,69), ""Old"", IF(ISBETWEEN(B17570, 20, 29), ""Young"", ""Other""))"),"Young")</f>
        <v>Young</v>
      </c>
    </row>
    <row r="17571">
      <c r="A17571" s="40">
        <v>35833.0</v>
      </c>
      <c r="B17571" s="39">
        <f t="shared" si="1"/>
        <v>23</v>
      </c>
      <c r="C17571" s="39" t="str">
        <f>IFERROR(__xludf.DUMMYFUNCTION("IF(ISBETWEEN(B17571,60,69), ""Old"", IF(ISBETWEEN(B17571, 20, 29), ""Young"", ""Other""))"),"Young")</f>
        <v>Young</v>
      </c>
    </row>
    <row r="17572">
      <c r="A17572" s="40">
        <v>35834.0</v>
      </c>
      <c r="B17572" s="39">
        <f t="shared" si="1"/>
        <v>23</v>
      </c>
      <c r="C17572" s="39" t="str">
        <f>IFERROR(__xludf.DUMMYFUNCTION("IF(ISBETWEEN(B17572,60,69), ""Old"", IF(ISBETWEEN(B17572, 20, 29), ""Young"", ""Other""))"),"Young")</f>
        <v>Young</v>
      </c>
    </row>
    <row r="17573">
      <c r="A17573" s="40">
        <v>35835.0</v>
      </c>
      <c r="B17573" s="39">
        <f t="shared" si="1"/>
        <v>23</v>
      </c>
      <c r="C17573" s="39" t="str">
        <f>IFERROR(__xludf.DUMMYFUNCTION("IF(ISBETWEEN(B17573,60,69), ""Old"", IF(ISBETWEEN(B17573, 20, 29), ""Young"", ""Other""))"),"Young")</f>
        <v>Young</v>
      </c>
    </row>
    <row r="17574">
      <c r="A17574" s="40">
        <v>35836.0</v>
      </c>
      <c r="B17574" s="39">
        <f t="shared" si="1"/>
        <v>23</v>
      </c>
      <c r="C17574" s="39" t="str">
        <f>IFERROR(__xludf.DUMMYFUNCTION("IF(ISBETWEEN(B17574,60,69), ""Old"", IF(ISBETWEEN(B17574, 20, 29), ""Young"", ""Other""))"),"Young")</f>
        <v>Young</v>
      </c>
    </row>
    <row r="17575">
      <c r="A17575" s="40">
        <v>35837.0</v>
      </c>
      <c r="B17575" s="39">
        <f t="shared" si="1"/>
        <v>23</v>
      </c>
      <c r="C17575" s="39" t="str">
        <f>IFERROR(__xludf.DUMMYFUNCTION("IF(ISBETWEEN(B17575,60,69), ""Old"", IF(ISBETWEEN(B17575, 20, 29), ""Young"", ""Other""))"),"Young")</f>
        <v>Young</v>
      </c>
    </row>
    <row r="17576">
      <c r="A17576" s="40">
        <v>35838.0</v>
      </c>
      <c r="B17576" s="39">
        <f t="shared" si="1"/>
        <v>23</v>
      </c>
      <c r="C17576" s="39" t="str">
        <f>IFERROR(__xludf.DUMMYFUNCTION("IF(ISBETWEEN(B17576,60,69), ""Old"", IF(ISBETWEEN(B17576, 20, 29), ""Young"", ""Other""))"),"Young")</f>
        <v>Young</v>
      </c>
    </row>
    <row r="17577">
      <c r="A17577" s="40">
        <v>35839.0</v>
      </c>
      <c r="B17577" s="39">
        <f t="shared" si="1"/>
        <v>23</v>
      </c>
      <c r="C17577" s="39" t="str">
        <f>IFERROR(__xludf.DUMMYFUNCTION("IF(ISBETWEEN(B17577,60,69), ""Old"", IF(ISBETWEEN(B17577, 20, 29), ""Young"", ""Other""))"),"Young")</f>
        <v>Young</v>
      </c>
    </row>
    <row r="17578">
      <c r="A17578" s="40">
        <v>35840.0</v>
      </c>
      <c r="B17578" s="39">
        <f t="shared" si="1"/>
        <v>23</v>
      </c>
      <c r="C17578" s="39" t="str">
        <f>IFERROR(__xludf.DUMMYFUNCTION("IF(ISBETWEEN(B17578,60,69), ""Old"", IF(ISBETWEEN(B17578, 20, 29), ""Young"", ""Other""))"),"Young")</f>
        <v>Young</v>
      </c>
    </row>
    <row r="17579">
      <c r="A17579" s="40">
        <v>35841.0</v>
      </c>
      <c r="B17579" s="39">
        <f t="shared" si="1"/>
        <v>23</v>
      </c>
      <c r="C17579" s="39" t="str">
        <f>IFERROR(__xludf.DUMMYFUNCTION("IF(ISBETWEEN(B17579,60,69), ""Old"", IF(ISBETWEEN(B17579, 20, 29), ""Young"", ""Other""))"),"Young")</f>
        <v>Young</v>
      </c>
    </row>
    <row r="17580">
      <c r="A17580" s="40">
        <v>35842.0</v>
      </c>
      <c r="B17580" s="39">
        <f t="shared" si="1"/>
        <v>23</v>
      </c>
      <c r="C17580" s="39" t="str">
        <f>IFERROR(__xludf.DUMMYFUNCTION("IF(ISBETWEEN(B17580,60,69), ""Old"", IF(ISBETWEEN(B17580, 20, 29), ""Young"", ""Other""))"),"Young")</f>
        <v>Young</v>
      </c>
    </row>
    <row r="17581">
      <c r="A17581" s="40">
        <v>35843.0</v>
      </c>
      <c r="B17581" s="39">
        <f t="shared" si="1"/>
        <v>23</v>
      </c>
      <c r="C17581" s="39" t="str">
        <f>IFERROR(__xludf.DUMMYFUNCTION("IF(ISBETWEEN(B17581,60,69), ""Old"", IF(ISBETWEEN(B17581, 20, 29), ""Young"", ""Other""))"),"Young")</f>
        <v>Young</v>
      </c>
    </row>
    <row r="17582">
      <c r="A17582" s="40">
        <v>35844.0</v>
      </c>
      <c r="B17582" s="39">
        <f t="shared" si="1"/>
        <v>23</v>
      </c>
      <c r="C17582" s="39" t="str">
        <f>IFERROR(__xludf.DUMMYFUNCTION("IF(ISBETWEEN(B17582,60,69), ""Old"", IF(ISBETWEEN(B17582, 20, 29), ""Young"", ""Other""))"),"Young")</f>
        <v>Young</v>
      </c>
    </row>
    <row r="17583">
      <c r="A17583" s="40">
        <v>35845.0</v>
      </c>
      <c r="B17583" s="39">
        <f t="shared" si="1"/>
        <v>23</v>
      </c>
      <c r="C17583" s="39" t="str">
        <f>IFERROR(__xludf.DUMMYFUNCTION("IF(ISBETWEEN(B17583,60,69), ""Old"", IF(ISBETWEEN(B17583, 20, 29), ""Young"", ""Other""))"),"Young")</f>
        <v>Young</v>
      </c>
    </row>
    <row r="17584">
      <c r="A17584" s="40">
        <v>35846.0</v>
      </c>
      <c r="B17584" s="39">
        <f t="shared" si="1"/>
        <v>23</v>
      </c>
      <c r="C17584" s="39" t="str">
        <f>IFERROR(__xludf.DUMMYFUNCTION("IF(ISBETWEEN(B17584,60,69), ""Old"", IF(ISBETWEEN(B17584, 20, 29), ""Young"", ""Other""))"),"Young")</f>
        <v>Young</v>
      </c>
    </row>
    <row r="17585">
      <c r="A17585" s="40">
        <v>35847.0</v>
      </c>
      <c r="B17585" s="39">
        <f t="shared" si="1"/>
        <v>23</v>
      </c>
      <c r="C17585" s="39" t="str">
        <f>IFERROR(__xludf.DUMMYFUNCTION("IF(ISBETWEEN(B17585,60,69), ""Old"", IF(ISBETWEEN(B17585, 20, 29), ""Young"", ""Other""))"),"Young")</f>
        <v>Young</v>
      </c>
    </row>
    <row r="17586">
      <c r="A17586" s="40">
        <v>35848.0</v>
      </c>
      <c r="B17586" s="39">
        <f t="shared" si="1"/>
        <v>23</v>
      </c>
      <c r="C17586" s="39" t="str">
        <f>IFERROR(__xludf.DUMMYFUNCTION("IF(ISBETWEEN(B17586,60,69), ""Old"", IF(ISBETWEEN(B17586, 20, 29), ""Young"", ""Other""))"),"Young")</f>
        <v>Young</v>
      </c>
    </row>
    <row r="17587">
      <c r="A17587" s="40">
        <v>35849.0</v>
      </c>
      <c r="B17587" s="39">
        <f t="shared" si="1"/>
        <v>23</v>
      </c>
      <c r="C17587" s="39" t="str">
        <f>IFERROR(__xludf.DUMMYFUNCTION("IF(ISBETWEEN(B17587,60,69), ""Old"", IF(ISBETWEEN(B17587, 20, 29), ""Young"", ""Other""))"),"Young")</f>
        <v>Young</v>
      </c>
    </row>
    <row r="17588">
      <c r="A17588" s="40">
        <v>35850.0</v>
      </c>
      <c r="B17588" s="39">
        <f t="shared" si="1"/>
        <v>23</v>
      </c>
      <c r="C17588" s="39" t="str">
        <f>IFERROR(__xludf.DUMMYFUNCTION("IF(ISBETWEEN(B17588,60,69), ""Old"", IF(ISBETWEEN(B17588, 20, 29), ""Young"", ""Other""))"),"Young")</f>
        <v>Young</v>
      </c>
    </row>
    <row r="17589">
      <c r="A17589" s="40">
        <v>35851.0</v>
      </c>
      <c r="B17589" s="39">
        <f t="shared" si="1"/>
        <v>23</v>
      </c>
      <c r="C17589" s="39" t="str">
        <f>IFERROR(__xludf.DUMMYFUNCTION("IF(ISBETWEEN(B17589,60,69), ""Old"", IF(ISBETWEEN(B17589, 20, 29), ""Young"", ""Other""))"),"Young")</f>
        <v>Young</v>
      </c>
    </row>
    <row r="17590">
      <c r="A17590" s="40">
        <v>35852.0</v>
      </c>
      <c r="B17590" s="39">
        <f t="shared" si="1"/>
        <v>23</v>
      </c>
      <c r="C17590" s="39" t="str">
        <f>IFERROR(__xludf.DUMMYFUNCTION("IF(ISBETWEEN(B17590,60,69), ""Old"", IF(ISBETWEEN(B17590, 20, 29), ""Young"", ""Other""))"),"Young")</f>
        <v>Young</v>
      </c>
    </row>
    <row r="17591">
      <c r="A17591" s="40">
        <v>35853.0</v>
      </c>
      <c r="B17591" s="39">
        <f t="shared" si="1"/>
        <v>23</v>
      </c>
      <c r="C17591" s="39" t="str">
        <f>IFERROR(__xludf.DUMMYFUNCTION("IF(ISBETWEEN(B17591,60,69), ""Old"", IF(ISBETWEEN(B17591, 20, 29), ""Young"", ""Other""))"),"Young")</f>
        <v>Young</v>
      </c>
    </row>
    <row r="17592">
      <c r="A17592" s="40">
        <v>35854.0</v>
      </c>
      <c r="B17592" s="39">
        <f t="shared" si="1"/>
        <v>23</v>
      </c>
      <c r="C17592" s="39" t="str">
        <f>IFERROR(__xludf.DUMMYFUNCTION("IF(ISBETWEEN(B17592,60,69), ""Old"", IF(ISBETWEEN(B17592, 20, 29), ""Young"", ""Other""))"),"Young")</f>
        <v>Young</v>
      </c>
    </row>
    <row r="17593">
      <c r="A17593" s="40">
        <v>35855.0</v>
      </c>
      <c r="B17593" s="39">
        <f t="shared" si="1"/>
        <v>23</v>
      </c>
      <c r="C17593" s="39" t="str">
        <f>IFERROR(__xludf.DUMMYFUNCTION("IF(ISBETWEEN(B17593,60,69), ""Old"", IF(ISBETWEEN(B17593, 20, 29), ""Young"", ""Other""))"),"Young")</f>
        <v>Young</v>
      </c>
    </row>
    <row r="17594">
      <c r="A17594" s="40">
        <v>35856.0</v>
      </c>
      <c r="B17594" s="39">
        <f t="shared" si="1"/>
        <v>23</v>
      </c>
      <c r="C17594" s="39" t="str">
        <f>IFERROR(__xludf.DUMMYFUNCTION("IF(ISBETWEEN(B17594,60,69), ""Old"", IF(ISBETWEEN(B17594, 20, 29), ""Young"", ""Other""))"),"Young")</f>
        <v>Young</v>
      </c>
    </row>
    <row r="17595">
      <c r="A17595" s="40">
        <v>35857.0</v>
      </c>
      <c r="B17595" s="39">
        <f t="shared" si="1"/>
        <v>23</v>
      </c>
      <c r="C17595" s="39" t="str">
        <f>IFERROR(__xludf.DUMMYFUNCTION("IF(ISBETWEEN(B17595,60,69), ""Old"", IF(ISBETWEEN(B17595, 20, 29), ""Young"", ""Other""))"),"Young")</f>
        <v>Young</v>
      </c>
    </row>
    <row r="17596">
      <c r="A17596" s="40">
        <v>35858.0</v>
      </c>
      <c r="B17596" s="39">
        <f t="shared" si="1"/>
        <v>23</v>
      </c>
      <c r="C17596" s="39" t="str">
        <f>IFERROR(__xludf.DUMMYFUNCTION("IF(ISBETWEEN(B17596,60,69), ""Old"", IF(ISBETWEEN(B17596, 20, 29), ""Young"", ""Other""))"),"Young")</f>
        <v>Young</v>
      </c>
    </row>
    <row r="17597">
      <c r="A17597" s="40">
        <v>35859.0</v>
      </c>
      <c r="B17597" s="39">
        <f t="shared" si="1"/>
        <v>23</v>
      </c>
      <c r="C17597" s="39" t="str">
        <f>IFERROR(__xludf.DUMMYFUNCTION("IF(ISBETWEEN(B17597,60,69), ""Old"", IF(ISBETWEEN(B17597, 20, 29), ""Young"", ""Other""))"),"Young")</f>
        <v>Young</v>
      </c>
    </row>
    <row r="17598">
      <c r="A17598" s="40">
        <v>35860.0</v>
      </c>
      <c r="B17598" s="39">
        <f t="shared" si="1"/>
        <v>23</v>
      </c>
      <c r="C17598" s="39" t="str">
        <f>IFERROR(__xludf.DUMMYFUNCTION("IF(ISBETWEEN(B17598,60,69), ""Old"", IF(ISBETWEEN(B17598, 20, 29), ""Young"", ""Other""))"),"Young")</f>
        <v>Young</v>
      </c>
    </row>
    <row r="17599">
      <c r="A17599" s="40">
        <v>35861.0</v>
      </c>
      <c r="B17599" s="39">
        <f t="shared" si="1"/>
        <v>23</v>
      </c>
      <c r="C17599" s="39" t="str">
        <f>IFERROR(__xludf.DUMMYFUNCTION("IF(ISBETWEEN(B17599,60,69), ""Old"", IF(ISBETWEEN(B17599, 20, 29), ""Young"", ""Other""))"),"Young")</f>
        <v>Young</v>
      </c>
    </row>
    <row r="17600">
      <c r="A17600" s="40">
        <v>35862.0</v>
      </c>
      <c r="B17600" s="39">
        <f t="shared" si="1"/>
        <v>23</v>
      </c>
      <c r="C17600" s="39" t="str">
        <f>IFERROR(__xludf.DUMMYFUNCTION("IF(ISBETWEEN(B17600,60,69), ""Old"", IF(ISBETWEEN(B17600, 20, 29), ""Young"", ""Other""))"),"Young")</f>
        <v>Young</v>
      </c>
    </row>
    <row r="17601">
      <c r="A17601" s="40">
        <v>35863.0</v>
      </c>
      <c r="B17601" s="39">
        <f t="shared" si="1"/>
        <v>23</v>
      </c>
      <c r="C17601" s="39" t="str">
        <f>IFERROR(__xludf.DUMMYFUNCTION("IF(ISBETWEEN(B17601,60,69), ""Old"", IF(ISBETWEEN(B17601, 20, 29), ""Young"", ""Other""))"),"Young")</f>
        <v>Young</v>
      </c>
    </row>
    <row r="17602">
      <c r="A17602" s="40">
        <v>35864.0</v>
      </c>
      <c r="B17602" s="39">
        <f t="shared" si="1"/>
        <v>23</v>
      </c>
      <c r="C17602" s="39" t="str">
        <f>IFERROR(__xludf.DUMMYFUNCTION("IF(ISBETWEEN(B17602,60,69), ""Old"", IF(ISBETWEEN(B17602, 20, 29), ""Young"", ""Other""))"),"Young")</f>
        <v>Young</v>
      </c>
    </row>
    <row r="17603">
      <c r="A17603" s="40">
        <v>35865.0</v>
      </c>
      <c r="B17603" s="39">
        <f t="shared" si="1"/>
        <v>23</v>
      </c>
      <c r="C17603" s="39" t="str">
        <f>IFERROR(__xludf.DUMMYFUNCTION("IF(ISBETWEEN(B17603,60,69), ""Old"", IF(ISBETWEEN(B17603, 20, 29), ""Young"", ""Other""))"),"Young")</f>
        <v>Young</v>
      </c>
    </row>
    <row r="17604">
      <c r="A17604" s="40">
        <v>35866.0</v>
      </c>
      <c r="B17604" s="39">
        <f t="shared" si="1"/>
        <v>23</v>
      </c>
      <c r="C17604" s="39" t="str">
        <f>IFERROR(__xludf.DUMMYFUNCTION("IF(ISBETWEEN(B17604,60,69), ""Old"", IF(ISBETWEEN(B17604, 20, 29), ""Young"", ""Other""))"),"Young")</f>
        <v>Young</v>
      </c>
    </row>
    <row r="17605">
      <c r="A17605" s="40">
        <v>35867.0</v>
      </c>
      <c r="B17605" s="39">
        <f t="shared" si="1"/>
        <v>23</v>
      </c>
      <c r="C17605" s="39" t="str">
        <f>IFERROR(__xludf.DUMMYFUNCTION("IF(ISBETWEEN(B17605,60,69), ""Old"", IF(ISBETWEEN(B17605, 20, 29), ""Young"", ""Other""))"),"Young")</f>
        <v>Young</v>
      </c>
    </row>
    <row r="17606">
      <c r="A17606" s="40">
        <v>35868.0</v>
      </c>
      <c r="B17606" s="39">
        <f t="shared" si="1"/>
        <v>23</v>
      </c>
      <c r="C17606" s="39" t="str">
        <f>IFERROR(__xludf.DUMMYFUNCTION("IF(ISBETWEEN(B17606,60,69), ""Old"", IF(ISBETWEEN(B17606, 20, 29), ""Young"", ""Other""))"),"Young")</f>
        <v>Young</v>
      </c>
    </row>
    <row r="17607">
      <c r="A17607" s="40">
        <v>35869.0</v>
      </c>
      <c r="B17607" s="39">
        <f t="shared" si="1"/>
        <v>23</v>
      </c>
      <c r="C17607" s="39" t="str">
        <f>IFERROR(__xludf.DUMMYFUNCTION("IF(ISBETWEEN(B17607,60,69), ""Old"", IF(ISBETWEEN(B17607, 20, 29), ""Young"", ""Other""))"),"Young")</f>
        <v>Young</v>
      </c>
    </row>
    <row r="17608">
      <c r="A17608" s="40">
        <v>35870.0</v>
      </c>
      <c r="B17608" s="39">
        <f t="shared" si="1"/>
        <v>23</v>
      </c>
      <c r="C17608" s="39" t="str">
        <f>IFERROR(__xludf.DUMMYFUNCTION("IF(ISBETWEEN(B17608,60,69), ""Old"", IF(ISBETWEEN(B17608, 20, 29), ""Young"", ""Other""))"),"Young")</f>
        <v>Young</v>
      </c>
    </row>
    <row r="17609">
      <c r="A17609" s="40">
        <v>35871.0</v>
      </c>
      <c r="B17609" s="39">
        <f t="shared" si="1"/>
        <v>23</v>
      </c>
      <c r="C17609" s="39" t="str">
        <f>IFERROR(__xludf.DUMMYFUNCTION("IF(ISBETWEEN(B17609,60,69), ""Old"", IF(ISBETWEEN(B17609, 20, 29), ""Young"", ""Other""))"),"Young")</f>
        <v>Young</v>
      </c>
    </row>
    <row r="17610">
      <c r="A17610" s="40">
        <v>35872.0</v>
      </c>
      <c r="B17610" s="39">
        <f t="shared" si="1"/>
        <v>23</v>
      </c>
      <c r="C17610" s="39" t="str">
        <f>IFERROR(__xludf.DUMMYFUNCTION("IF(ISBETWEEN(B17610,60,69), ""Old"", IF(ISBETWEEN(B17610, 20, 29), ""Young"", ""Other""))"),"Young")</f>
        <v>Young</v>
      </c>
    </row>
    <row r="17611">
      <c r="A17611" s="40">
        <v>35873.0</v>
      </c>
      <c r="B17611" s="39">
        <f t="shared" si="1"/>
        <v>23</v>
      </c>
      <c r="C17611" s="39" t="str">
        <f>IFERROR(__xludf.DUMMYFUNCTION("IF(ISBETWEEN(B17611,60,69), ""Old"", IF(ISBETWEEN(B17611, 20, 29), ""Young"", ""Other""))"),"Young")</f>
        <v>Young</v>
      </c>
    </row>
    <row r="17612">
      <c r="A17612" s="40">
        <v>35874.0</v>
      </c>
      <c r="B17612" s="39">
        <f t="shared" si="1"/>
        <v>23</v>
      </c>
      <c r="C17612" s="39" t="str">
        <f>IFERROR(__xludf.DUMMYFUNCTION("IF(ISBETWEEN(B17612,60,69), ""Old"", IF(ISBETWEEN(B17612, 20, 29), ""Young"", ""Other""))"),"Young")</f>
        <v>Young</v>
      </c>
    </row>
    <row r="17613">
      <c r="A17613" s="40">
        <v>35875.0</v>
      </c>
      <c r="B17613" s="39">
        <f t="shared" si="1"/>
        <v>23</v>
      </c>
      <c r="C17613" s="39" t="str">
        <f>IFERROR(__xludf.DUMMYFUNCTION("IF(ISBETWEEN(B17613,60,69), ""Old"", IF(ISBETWEEN(B17613, 20, 29), ""Young"", ""Other""))"),"Young")</f>
        <v>Young</v>
      </c>
    </row>
    <row r="17614">
      <c r="A17614" s="40">
        <v>35876.0</v>
      </c>
      <c r="B17614" s="39">
        <f t="shared" si="1"/>
        <v>23</v>
      </c>
      <c r="C17614" s="39" t="str">
        <f>IFERROR(__xludf.DUMMYFUNCTION("IF(ISBETWEEN(B17614,60,69), ""Old"", IF(ISBETWEEN(B17614, 20, 29), ""Young"", ""Other""))"),"Young")</f>
        <v>Young</v>
      </c>
    </row>
    <row r="17615">
      <c r="A17615" s="40">
        <v>35877.0</v>
      </c>
      <c r="B17615" s="39">
        <f t="shared" si="1"/>
        <v>23</v>
      </c>
      <c r="C17615" s="39" t="str">
        <f>IFERROR(__xludf.DUMMYFUNCTION("IF(ISBETWEEN(B17615,60,69), ""Old"", IF(ISBETWEEN(B17615, 20, 29), ""Young"", ""Other""))"),"Young")</f>
        <v>Young</v>
      </c>
    </row>
    <row r="17616">
      <c r="A17616" s="40">
        <v>35878.0</v>
      </c>
      <c r="B17616" s="39">
        <f t="shared" si="1"/>
        <v>23</v>
      </c>
      <c r="C17616" s="39" t="str">
        <f>IFERROR(__xludf.DUMMYFUNCTION("IF(ISBETWEEN(B17616,60,69), ""Old"", IF(ISBETWEEN(B17616, 20, 29), ""Young"", ""Other""))"),"Young")</f>
        <v>Young</v>
      </c>
    </row>
    <row r="17617">
      <c r="A17617" s="40">
        <v>35879.0</v>
      </c>
      <c r="B17617" s="39">
        <f t="shared" si="1"/>
        <v>23</v>
      </c>
      <c r="C17617" s="39" t="str">
        <f>IFERROR(__xludf.DUMMYFUNCTION("IF(ISBETWEEN(B17617,60,69), ""Old"", IF(ISBETWEEN(B17617, 20, 29), ""Young"", ""Other""))"),"Young")</f>
        <v>Young</v>
      </c>
    </row>
    <row r="17618">
      <c r="A17618" s="40">
        <v>35880.0</v>
      </c>
      <c r="B17618" s="39">
        <f t="shared" si="1"/>
        <v>23</v>
      </c>
      <c r="C17618" s="39" t="str">
        <f>IFERROR(__xludf.DUMMYFUNCTION("IF(ISBETWEEN(B17618,60,69), ""Old"", IF(ISBETWEEN(B17618, 20, 29), ""Young"", ""Other""))"),"Young")</f>
        <v>Young</v>
      </c>
    </row>
    <row r="17619">
      <c r="A17619" s="40">
        <v>35881.0</v>
      </c>
      <c r="B17619" s="39">
        <f t="shared" si="1"/>
        <v>23</v>
      </c>
      <c r="C17619" s="39" t="str">
        <f>IFERROR(__xludf.DUMMYFUNCTION("IF(ISBETWEEN(B17619,60,69), ""Old"", IF(ISBETWEEN(B17619, 20, 29), ""Young"", ""Other""))"),"Young")</f>
        <v>Young</v>
      </c>
    </row>
    <row r="17620">
      <c r="A17620" s="40">
        <v>35882.0</v>
      </c>
      <c r="B17620" s="39">
        <f t="shared" si="1"/>
        <v>23</v>
      </c>
      <c r="C17620" s="39" t="str">
        <f>IFERROR(__xludf.DUMMYFUNCTION("IF(ISBETWEEN(B17620,60,69), ""Old"", IF(ISBETWEEN(B17620, 20, 29), ""Young"", ""Other""))"),"Young")</f>
        <v>Young</v>
      </c>
    </row>
    <row r="17621">
      <c r="A17621" s="40">
        <v>35883.0</v>
      </c>
      <c r="B17621" s="39">
        <f t="shared" si="1"/>
        <v>23</v>
      </c>
      <c r="C17621" s="39" t="str">
        <f>IFERROR(__xludf.DUMMYFUNCTION("IF(ISBETWEEN(B17621,60,69), ""Old"", IF(ISBETWEEN(B17621, 20, 29), ""Young"", ""Other""))"),"Young")</f>
        <v>Young</v>
      </c>
    </row>
    <row r="17622">
      <c r="A17622" s="40">
        <v>35884.0</v>
      </c>
      <c r="B17622" s="39">
        <f t="shared" si="1"/>
        <v>23</v>
      </c>
      <c r="C17622" s="39" t="str">
        <f>IFERROR(__xludf.DUMMYFUNCTION("IF(ISBETWEEN(B17622,60,69), ""Old"", IF(ISBETWEEN(B17622, 20, 29), ""Young"", ""Other""))"),"Young")</f>
        <v>Young</v>
      </c>
    </row>
    <row r="17623">
      <c r="A17623" s="40">
        <v>35885.0</v>
      </c>
      <c r="B17623" s="39">
        <f t="shared" si="1"/>
        <v>23</v>
      </c>
      <c r="C17623" s="39" t="str">
        <f>IFERROR(__xludf.DUMMYFUNCTION("IF(ISBETWEEN(B17623,60,69), ""Old"", IF(ISBETWEEN(B17623, 20, 29), ""Young"", ""Other""))"),"Young")</f>
        <v>Young</v>
      </c>
    </row>
    <row r="17624">
      <c r="A17624" s="40">
        <v>35886.0</v>
      </c>
      <c r="B17624" s="39">
        <f t="shared" si="1"/>
        <v>23</v>
      </c>
      <c r="C17624" s="39" t="str">
        <f>IFERROR(__xludf.DUMMYFUNCTION("IF(ISBETWEEN(B17624,60,69), ""Old"", IF(ISBETWEEN(B17624, 20, 29), ""Young"", ""Other""))"),"Young")</f>
        <v>Young</v>
      </c>
    </row>
    <row r="17625">
      <c r="A17625" s="40">
        <v>35887.0</v>
      </c>
      <c r="B17625" s="39">
        <f t="shared" si="1"/>
        <v>23</v>
      </c>
      <c r="C17625" s="39" t="str">
        <f>IFERROR(__xludf.DUMMYFUNCTION("IF(ISBETWEEN(B17625,60,69), ""Old"", IF(ISBETWEEN(B17625, 20, 29), ""Young"", ""Other""))"),"Young")</f>
        <v>Young</v>
      </c>
    </row>
    <row r="17626">
      <c r="A17626" s="40">
        <v>35888.0</v>
      </c>
      <c r="B17626" s="39">
        <f t="shared" si="1"/>
        <v>23</v>
      </c>
      <c r="C17626" s="39" t="str">
        <f>IFERROR(__xludf.DUMMYFUNCTION("IF(ISBETWEEN(B17626,60,69), ""Old"", IF(ISBETWEEN(B17626, 20, 29), ""Young"", ""Other""))"),"Young")</f>
        <v>Young</v>
      </c>
    </row>
    <row r="17627">
      <c r="A17627" s="40">
        <v>35889.0</v>
      </c>
      <c r="B17627" s="39">
        <f t="shared" si="1"/>
        <v>23</v>
      </c>
      <c r="C17627" s="39" t="str">
        <f>IFERROR(__xludf.DUMMYFUNCTION("IF(ISBETWEEN(B17627,60,69), ""Old"", IF(ISBETWEEN(B17627, 20, 29), ""Young"", ""Other""))"),"Young")</f>
        <v>Young</v>
      </c>
    </row>
    <row r="17628">
      <c r="A17628" s="40">
        <v>35890.0</v>
      </c>
      <c r="B17628" s="39">
        <f t="shared" si="1"/>
        <v>23</v>
      </c>
      <c r="C17628" s="39" t="str">
        <f>IFERROR(__xludf.DUMMYFUNCTION("IF(ISBETWEEN(B17628,60,69), ""Old"", IF(ISBETWEEN(B17628, 20, 29), ""Young"", ""Other""))"),"Young")</f>
        <v>Young</v>
      </c>
    </row>
    <row r="17629">
      <c r="A17629" s="40">
        <v>35891.0</v>
      </c>
      <c r="B17629" s="39">
        <f t="shared" si="1"/>
        <v>23</v>
      </c>
      <c r="C17629" s="39" t="str">
        <f>IFERROR(__xludf.DUMMYFUNCTION("IF(ISBETWEEN(B17629,60,69), ""Old"", IF(ISBETWEEN(B17629, 20, 29), ""Young"", ""Other""))"),"Young")</f>
        <v>Young</v>
      </c>
    </row>
    <row r="17630">
      <c r="A17630" s="40">
        <v>35892.0</v>
      </c>
      <c r="B17630" s="39">
        <f t="shared" si="1"/>
        <v>23</v>
      </c>
      <c r="C17630" s="39" t="str">
        <f>IFERROR(__xludf.DUMMYFUNCTION("IF(ISBETWEEN(B17630,60,69), ""Old"", IF(ISBETWEEN(B17630, 20, 29), ""Young"", ""Other""))"),"Young")</f>
        <v>Young</v>
      </c>
    </row>
    <row r="17631">
      <c r="A17631" s="40">
        <v>35893.0</v>
      </c>
      <c r="B17631" s="39">
        <f t="shared" si="1"/>
        <v>23</v>
      </c>
      <c r="C17631" s="39" t="str">
        <f>IFERROR(__xludf.DUMMYFUNCTION("IF(ISBETWEEN(B17631,60,69), ""Old"", IF(ISBETWEEN(B17631, 20, 29), ""Young"", ""Other""))"),"Young")</f>
        <v>Young</v>
      </c>
    </row>
    <row r="17632">
      <c r="A17632" s="40">
        <v>35894.0</v>
      </c>
      <c r="B17632" s="39">
        <f t="shared" si="1"/>
        <v>23</v>
      </c>
      <c r="C17632" s="39" t="str">
        <f>IFERROR(__xludf.DUMMYFUNCTION("IF(ISBETWEEN(B17632,60,69), ""Old"", IF(ISBETWEEN(B17632, 20, 29), ""Young"", ""Other""))"),"Young")</f>
        <v>Young</v>
      </c>
    </row>
    <row r="17633">
      <c r="A17633" s="40">
        <v>35895.0</v>
      </c>
      <c r="B17633" s="39">
        <f t="shared" si="1"/>
        <v>23</v>
      </c>
      <c r="C17633" s="39" t="str">
        <f>IFERROR(__xludf.DUMMYFUNCTION("IF(ISBETWEEN(B17633,60,69), ""Old"", IF(ISBETWEEN(B17633, 20, 29), ""Young"", ""Other""))"),"Young")</f>
        <v>Young</v>
      </c>
    </row>
    <row r="17634">
      <c r="A17634" s="40">
        <v>35896.0</v>
      </c>
      <c r="B17634" s="39">
        <f t="shared" si="1"/>
        <v>23</v>
      </c>
      <c r="C17634" s="39" t="str">
        <f>IFERROR(__xludf.DUMMYFUNCTION("IF(ISBETWEEN(B17634,60,69), ""Old"", IF(ISBETWEEN(B17634, 20, 29), ""Young"", ""Other""))"),"Young")</f>
        <v>Young</v>
      </c>
    </row>
    <row r="17635">
      <c r="A17635" s="40">
        <v>35897.0</v>
      </c>
      <c r="B17635" s="39">
        <f t="shared" si="1"/>
        <v>23</v>
      </c>
      <c r="C17635" s="39" t="str">
        <f>IFERROR(__xludf.DUMMYFUNCTION("IF(ISBETWEEN(B17635,60,69), ""Old"", IF(ISBETWEEN(B17635, 20, 29), ""Young"", ""Other""))"),"Young")</f>
        <v>Young</v>
      </c>
    </row>
    <row r="17636">
      <c r="A17636" s="40">
        <v>35898.0</v>
      </c>
      <c r="B17636" s="39">
        <f t="shared" si="1"/>
        <v>23</v>
      </c>
      <c r="C17636" s="39" t="str">
        <f>IFERROR(__xludf.DUMMYFUNCTION("IF(ISBETWEEN(B17636,60,69), ""Old"", IF(ISBETWEEN(B17636, 20, 29), ""Young"", ""Other""))"),"Young")</f>
        <v>Young</v>
      </c>
    </row>
    <row r="17637">
      <c r="A17637" s="40">
        <v>35899.0</v>
      </c>
      <c r="B17637" s="39">
        <f t="shared" si="1"/>
        <v>23</v>
      </c>
      <c r="C17637" s="39" t="str">
        <f>IFERROR(__xludf.DUMMYFUNCTION("IF(ISBETWEEN(B17637,60,69), ""Old"", IF(ISBETWEEN(B17637, 20, 29), ""Young"", ""Other""))"),"Young")</f>
        <v>Young</v>
      </c>
    </row>
    <row r="17638">
      <c r="A17638" s="40">
        <v>35900.0</v>
      </c>
      <c r="B17638" s="39">
        <f t="shared" si="1"/>
        <v>23</v>
      </c>
      <c r="C17638" s="39" t="str">
        <f>IFERROR(__xludf.DUMMYFUNCTION("IF(ISBETWEEN(B17638,60,69), ""Old"", IF(ISBETWEEN(B17638, 20, 29), ""Young"", ""Other""))"),"Young")</f>
        <v>Young</v>
      </c>
    </row>
    <row r="17639">
      <c r="A17639" s="40">
        <v>35901.0</v>
      </c>
      <c r="B17639" s="39">
        <f t="shared" si="1"/>
        <v>23</v>
      </c>
      <c r="C17639" s="39" t="str">
        <f>IFERROR(__xludf.DUMMYFUNCTION("IF(ISBETWEEN(B17639,60,69), ""Old"", IF(ISBETWEEN(B17639, 20, 29), ""Young"", ""Other""))"),"Young")</f>
        <v>Young</v>
      </c>
    </row>
    <row r="17640">
      <c r="A17640" s="40">
        <v>35902.0</v>
      </c>
      <c r="B17640" s="39">
        <f t="shared" si="1"/>
        <v>23</v>
      </c>
      <c r="C17640" s="39" t="str">
        <f>IFERROR(__xludf.DUMMYFUNCTION("IF(ISBETWEEN(B17640,60,69), ""Old"", IF(ISBETWEEN(B17640, 20, 29), ""Young"", ""Other""))"),"Young")</f>
        <v>Young</v>
      </c>
    </row>
    <row r="17641">
      <c r="A17641" s="40">
        <v>35903.0</v>
      </c>
      <c r="B17641" s="39">
        <f t="shared" si="1"/>
        <v>23</v>
      </c>
      <c r="C17641" s="39" t="str">
        <f>IFERROR(__xludf.DUMMYFUNCTION("IF(ISBETWEEN(B17641,60,69), ""Old"", IF(ISBETWEEN(B17641, 20, 29), ""Young"", ""Other""))"),"Young")</f>
        <v>Young</v>
      </c>
    </row>
    <row r="17642">
      <c r="A17642" s="40">
        <v>35904.0</v>
      </c>
      <c r="B17642" s="39">
        <f t="shared" si="1"/>
        <v>23</v>
      </c>
      <c r="C17642" s="39" t="str">
        <f>IFERROR(__xludf.DUMMYFUNCTION("IF(ISBETWEEN(B17642,60,69), ""Old"", IF(ISBETWEEN(B17642, 20, 29), ""Young"", ""Other""))"),"Young")</f>
        <v>Young</v>
      </c>
    </row>
    <row r="17643">
      <c r="A17643" s="40">
        <v>35905.0</v>
      </c>
      <c r="B17643" s="39">
        <f t="shared" si="1"/>
        <v>23</v>
      </c>
      <c r="C17643" s="39" t="str">
        <f>IFERROR(__xludf.DUMMYFUNCTION("IF(ISBETWEEN(B17643,60,69), ""Old"", IF(ISBETWEEN(B17643, 20, 29), ""Young"", ""Other""))"),"Young")</f>
        <v>Young</v>
      </c>
    </row>
    <row r="17644">
      <c r="A17644" s="40">
        <v>35906.0</v>
      </c>
      <c r="B17644" s="39">
        <f t="shared" si="1"/>
        <v>23</v>
      </c>
      <c r="C17644" s="39" t="str">
        <f>IFERROR(__xludf.DUMMYFUNCTION("IF(ISBETWEEN(B17644,60,69), ""Old"", IF(ISBETWEEN(B17644, 20, 29), ""Young"", ""Other""))"),"Young")</f>
        <v>Young</v>
      </c>
    </row>
    <row r="17645">
      <c r="A17645" s="40">
        <v>35907.0</v>
      </c>
      <c r="B17645" s="39">
        <f t="shared" si="1"/>
        <v>23</v>
      </c>
      <c r="C17645" s="39" t="str">
        <f>IFERROR(__xludf.DUMMYFUNCTION("IF(ISBETWEEN(B17645,60,69), ""Old"", IF(ISBETWEEN(B17645, 20, 29), ""Young"", ""Other""))"),"Young")</f>
        <v>Young</v>
      </c>
    </row>
    <row r="17646">
      <c r="A17646" s="40">
        <v>35908.0</v>
      </c>
      <c r="B17646" s="39">
        <f t="shared" si="1"/>
        <v>23</v>
      </c>
      <c r="C17646" s="39" t="str">
        <f>IFERROR(__xludf.DUMMYFUNCTION("IF(ISBETWEEN(B17646,60,69), ""Old"", IF(ISBETWEEN(B17646, 20, 29), ""Young"", ""Other""))"),"Young")</f>
        <v>Young</v>
      </c>
    </row>
    <row r="17647">
      <c r="A17647" s="40">
        <v>35909.0</v>
      </c>
      <c r="B17647" s="39">
        <f t="shared" si="1"/>
        <v>23</v>
      </c>
      <c r="C17647" s="39" t="str">
        <f>IFERROR(__xludf.DUMMYFUNCTION("IF(ISBETWEEN(B17647,60,69), ""Old"", IF(ISBETWEEN(B17647, 20, 29), ""Young"", ""Other""))"),"Young")</f>
        <v>Young</v>
      </c>
    </row>
    <row r="17648">
      <c r="A17648" s="40">
        <v>35910.0</v>
      </c>
      <c r="B17648" s="39">
        <f t="shared" si="1"/>
        <v>23</v>
      </c>
      <c r="C17648" s="39" t="str">
        <f>IFERROR(__xludf.DUMMYFUNCTION("IF(ISBETWEEN(B17648,60,69), ""Old"", IF(ISBETWEEN(B17648, 20, 29), ""Young"", ""Other""))"),"Young")</f>
        <v>Young</v>
      </c>
    </row>
    <row r="17649">
      <c r="A17649" s="40">
        <v>35911.0</v>
      </c>
      <c r="B17649" s="39">
        <f t="shared" si="1"/>
        <v>23</v>
      </c>
      <c r="C17649" s="39" t="str">
        <f>IFERROR(__xludf.DUMMYFUNCTION("IF(ISBETWEEN(B17649,60,69), ""Old"", IF(ISBETWEEN(B17649, 20, 29), ""Young"", ""Other""))"),"Young")</f>
        <v>Young</v>
      </c>
    </row>
    <row r="17650">
      <c r="A17650" s="40">
        <v>35912.0</v>
      </c>
      <c r="B17650" s="39">
        <f t="shared" si="1"/>
        <v>23</v>
      </c>
      <c r="C17650" s="39" t="str">
        <f>IFERROR(__xludf.DUMMYFUNCTION("IF(ISBETWEEN(B17650,60,69), ""Old"", IF(ISBETWEEN(B17650, 20, 29), ""Young"", ""Other""))"),"Young")</f>
        <v>Young</v>
      </c>
    </row>
    <row r="17651">
      <c r="A17651" s="40">
        <v>35913.0</v>
      </c>
      <c r="B17651" s="39">
        <f t="shared" si="1"/>
        <v>23</v>
      </c>
      <c r="C17651" s="39" t="str">
        <f>IFERROR(__xludf.DUMMYFUNCTION("IF(ISBETWEEN(B17651,60,69), ""Old"", IF(ISBETWEEN(B17651, 20, 29), ""Young"", ""Other""))"),"Young")</f>
        <v>Young</v>
      </c>
    </row>
    <row r="17652">
      <c r="A17652" s="40">
        <v>35914.0</v>
      </c>
      <c r="B17652" s="39">
        <f t="shared" si="1"/>
        <v>23</v>
      </c>
      <c r="C17652" s="39" t="str">
        <f>IFERROR(__xludf.DUMMYFUNCTION("IF(ISBETWEEN(B17652,60,69), ""Old"", IF(ISBETWEEN(B17652, 20, 29), ""Young"", ""Other""))"),"Young")</f>
        <v>Young</v>
      </c>
    </row>
    <row r="17653">
      <c r="A17653" s="40">
        <v>35915.0</v>
      </c>
      <c r="B17653" s="39">
        <f t="shared" si="1"/>
        <v>23</v>
      </c>
      <c r="C17653" s="39" t="str">
        <f>IFERROR(__xludf.DUMMYFUNCTION("IF(ISBETWEEN(B17653,60,69), ""Old"", IF(ISBETWEEN(B17653, 20, 29), ""Young"", ""Other""))"),"Young")</f>
        <v>Young</v>
      </c>
    </row>
    <row r="17654">
      <c r="A17654" s="40">
        <v>35916.0</v>
      </c>
      <c r="B17654" s="39">
        <f t="shared" si="1"/>
        <v>23</v>
      </c>
      <c r="C17654" s="39" t="str">
        <f>IFERROR(__xludf.DUMMYFUNCTION("IF(ISBETWEEN(B17654,60,69), ""Old"", IF(ISBETWEEN(B17654, 20, 29), ""Young"", ""Other""))"),"Young")</f>
        <v>Young</v>
      </c>
    </row>
    <row r="17655">
      <c r="A17655" s="40">
        <v>35917.0</v>
      </c>
      <c r="B17655" s="39">
        <f t="shared" si="1"/>
        <v>23</v>
      </c>
      <c r="C17655" s="39" t="str">
        <f>IFERROR(__xludf.DUMMYFUNCTION("IF(ISBETWEEN(B17655,60,69), ""Old"", IF(ISBETWEEN(B17655, 20, 29), ""Young"", ""Other""))"),"Young")</f>
        <v>Young</v>
      </c>
    </row>
    <row r="17656">
      <c r="A17656" s="40">
        <v>35918.0</v>
      </c>
      <c r="B17656" s="39">
        <f t="shared" si="1"/>
        <v>23</v>
      </c>
      <c r="C17656" s="39" t="str">
        <f>IFERROR(__xludf.DUMMYFUNCTION("IF(ISBETWEEN(B17656,60,69), ""Old"", IF(ISBETWEEN(B17656, 20, 29), ""Young"", ""Other""))"),"Young")</f>
        <v>Young</v>
      </c>
    </row>
    <row r="17657">
      <c r="A17657" s="40">
        <v>35919.0</v>
      </c>
      <c r="B17657" s="39">
        <f t="shared" si="1"/>
        <v>23</v>
      </c>
      <c r="C17657" s="39" t="str">
        <f>IFERROR(__xludf.DUMMYFUNCTION("IF(ISBETWEEN(B17657,60,69), ""Old"", IF(ISBETWEEN(B17657, 20, 29), ""Young"", ""Other""))"),"Young")</f>
        <v>Young</v>
      </c>
    </row>
    <row r="17658">
      <c r="A17658" s="40">
        <v>35920.0</v>
      </c>
      <c r="B17658" s="39">
        <f t="shared" si="1"/>
        <v>23</v>
      </c>
      <c r="C17658" s="39" t="str">
        <f>IFERROR(__xludf.DUMMYFUNCTION("IF(ISBETWEEN(B17658,60,69), ""Old"", IF(ISBETWEEN(B17658, 20, 29), ""Young"", ""Other""))"),"Young")</f>
        <v>Young</v>
      </c>
    </row>
    <row r="17659">
      <c r="A17659" s="40">
        <v>35921.0</v>
      </c>
      <c r="B17659" s="39">
        <f t="shared" si="1"/>
        <v>23</v>
      </c>
      <c r="C17659" s="39" t="str">
        <f>IFERROR(__xludf.DUMMYFUNCTION("IF(ISBETWEEN(B17659,60,69), ""Old"", IF(ISBETWEEN(B17659, 20, 29), ""Young"", ""Other""))"),"Young")</f>
        <v>Young</v>
      </c>
    </row>
    <row r="17660">
      <c r="A17660" s="40">
        <v>35922.0</v>
      </c>
      <c r="B17660" s="39">
        <f t="shared" si="1"/>
        <v>23</v>
      </c>
      <c r="C17660" s="39" t="str">
        <f>IFERROR(__xludf.DUMMYFUNCTION("IF(ISBETWEEN(B17660,60,69), ""Old"", IF(ISBETWEEN(B17660, 20, 29), ""Young"", ""Other""))"),"Young")</f>
        <v>Young</v>
      </c>
    </row>
    <row r="17661">
      <c r="A17661" s="40">
        <v>35923.0</v>
      </c>
      <c r="B17661" s="39">
        <f t="shared" si="1"/>
        <v>23</v>
      </c>
      <c r="C17661" s="39" t="str">
        <f>IFERROR(__xludf.DUMMYFUNCTION("IF(ISBETWEEN(B17661,60,69), ""Old"", IF(ISBETWEEN(B17661, 20, 29), ""Young"", ""Other""))"),"Young")</f>
        <v>Young</v>
      </c>
    </row>
    <row r="17662">
      <c r="A17662" s="40">
        <v>35924.0</v>
      </c>
      <c r="B17662" s="39">
        <f t="shared" si="1"/>
        <v>23</v>
      </c>
      <c r="C17662" s="39" t="str">
        <f>IFERROR(__xludf.DUMMYFUNCTION("IF(ISBETWEEN(B17662,60,69), ""Old"", IF(ISBETWEEN(B17662, 20, 29), ""Young"", ""Other""))"),"Young")</f>
        <v>Young</v>
      </c>
    </row>
    <row r="17663">
      <c r="A17663" s="40">
        <v>35925.0</v>
      </c>
      <c r="B17663" s="39">
        <f t="shared" si="1"/>
        <v>23</v>
      </c>
      <c r="C17663" s="39" t="str">
        <f>IFERROR(__xludf.DUMMYFUNCTION("IF(ISBETWEEN(B17663,60,69), ""Old"", IF(ISBETWEEN(B17663, 20, 29), ""Young"", ""Other""))"),"Young")</f>
        <v>Young</v>
      </c>
    </row>
    <row r="17664">
      <c r="A17664" s="40">
        <v>35926.0</v>
      </c>
      <c r="B17664" s="39">
        <f t="shared" si="1"/>
        <v>23</v>
      </c>
      <c r="C17664" s="39" t="str">
        <f>IFERROR(__xludf.DUMMYFUNCTION("IF(ISBETWEEN(B17664,60,69), ""Old"", IF(ISBETWEEN(B17664, 20, 29), ""Young"", ""Other""))"),"Young")</f>
        <v>Young</v>
      </c>
    </row>
    <row r="17665">
      <c r="A17665" s="40">
        <v>35927.0</v>
      </c>
      <c r="B17665" s="39">
        <f t="shared" si="1"/>
        <v>23</v>
      </c>
      <c r="C17665" s="39" t="str">
        <f>IFERROR(__xludf.DUMMYFUNCTION("IF(ISBETWEEN(B17665,60,69), ""Old"", IF(ISBETWEEN(B17665, 20, 29), ""Young"", ""Other""))"),"Young")</f>
        <v>Young</v>
      </c>
    </row>
    <row r="17666">
      <c r="A17666" s="40">
        <v>35928.0</v>
      </c>
      <c r="B17666" s="39">
        <f t="shared" si="1"/>
        <v>23</v>
      </c>
      <c r="C17666" s="39" t="str">
        <f>IFERROR(__xludf.DUMMYFUNCTION("IF(ISBETWEEN(B17666,60,69), ""Old"", IF(ISBETWEEN(B17666, 20, 29), ""Young"", ""Other""))"),"Young")</f>
        <v>Young</v>
      </c>
    </row>
    <row r="17667">
      <c r="A17667" s="40">
        <v>35929.0</v>
      </c>
      <c r="B17667" s="39">
        <f t="shared" si="1"/>
        <v>23</v>
      </c>
      <c r="C17667" s="39" t="str">
        <f>IFERROR(__xludf.DUMMYFUNCTION("IF(ISBETWEEN(B17667,60,69), ""Old"", IF(ISBETWEEN(B17667, 20, 29), ""Young"", ""Other""))"),"Young")</f>
        <v>Young</v>
      </c>
    </row>
    <row r="17668">
      <c r="A17668" s="40">
        <v>35930.0</v>
      </c>
      <c r="B17668" s="39">
        <f t="shared" si="1"/>
        <v>23</v>
      </c>
      <c r="C17668" s="39" t="str">
        <f>IFERROR(__xludf.DUMMYFUNCTION("IF(ISBETWEEN(B17668,60,69), ""Old"", IF(ISBETWEEN(B17668, 20, 29), ""Young"", ""Other""))"),"Young")</f>
        <v>Young</v>
      </c>
    </row>
    <row r="17669">
      <c r="A17669" s="40">
        <v>35931.0</v>
      </c>
      <c r="B17669" s="39">
        <f t="shared" si="1"/>
        <v>23</v>
      </c>
      <c r="C17669" s="39" t="str">
        <f>IFERROR(__xludf.DUMMYFUNCTION("IF(ISBETWEEN(B17669,60,69), ""Old"", IF(ISBETWEEN(B17669, 20, 29), ""Young"", ""Other""))"),"Young")</f>
        <v>Young</v>
      </c>
    </row>
    <row r="17670">
      <c r="A17670" s="40">
        <v>35932.0</v>
      </c>
      <c r="B17670" s="39">
        <f t="shared" si="1"/>
        <v>23</v>
      </c>
      <c r="C17670" s="39" t="str">
        <f>IFERROR(__xludf.DUMMYFUNCTION("IF(ISBETWEEN(B17670,60,69), ""Old"", IF(ISBETWEEN(B17670, 20, 29), ""Young"", ""Other""))"),"Young")</f>
        <v>Young</v>
      </c>
    </row>
    <row r="17671">
      <c r="A17671" s="40">
        <v>35933.0</v>
      </c>
      <c r="B17671" s="39">
        <f t="shared" si="1"/>
        <v>23</v>
      </c>
      <c r="C17671" s="39" t="str">
        <f>IFERROR(__xludf.DUMMYFUNCTION("IF(ISBETWEEN(B17671,60,69), ""Old"", IF(ISBETWEEN(B17671, 20, 29), ""Young"", ""Other""))"),"Young")</f>
        <v>Young</v>
      </c>
    </row>
    <row r="17672">
      <c r="A17672" s="40">
        <v>35934.0</v>
      </c>
      <c r="B17672" s="39">
        <f t="shared" si="1"/>
        <v>23</v>
      </c>
      <c r="C17672" s="39" t="str">
        <f>IFERROR(__xludf.DUMMYFUNCTION("IF(ISBETWEEN(B17672,60,69), ""Old"", IF(ISBETWEEN(B17672, 20, 29), ""Young"", ""Other""))"),"Young")</f>
        <v>Young</v>
      </c>
    </row>
    <row r="17673">
      <c r="A17673" s="40">
        <v>35935.0</v>
      </c>
      <c r="B17673" s="39">
        <f t="shared" si="1"/>
        <v>23</v>
      </c>
      <c r="C17673" s="39" t="str">
        <f>IFERROR(__xludf.DUMMYFUNCTION("IF(ISBETWEEN(B17673,60,69), ""Old"", IF(ISBETWEEN(B17673, 20, 29), ""Young"", ""Other""))"),"Young")</f>
        <v>Young</v>
      </c>
    </row>
    <row r="17674">
      <c r="A17674" s="40">
        <v>35936.0</v>
      </c>
      <c r="B17674" s="39">
        <f t="shared" si="1"/>
        <v>23</v>
      </c>
      <c r="C17674" s="39" t="str">
        <f>IFERROR(__xludf.DUMMYFUNCTION("IF(ISBETWEEN(B17674,60,69), ""Old"", IF(ISBETWEEN(B17674, 20, 29), ""Young"", ""Other""))"),"Young")</f>
        <v>Young</v>
      </c>
    </row>
    <row r="17675">
      <c r="A17675" s="40">
        <v>35937.0</v>
      </c>
      <c r="B17675" s="39">
        <f t="shared" si="1"/>
        <v>23</v>
      </c>
      <c r="C17675" s="39" t="str">
        <f>IFERROR(__xludf.DUMMYFUNCTION("IF(ISBETWEEN(B17675,60,69), ""Old"", IF(ISBETWEEN(B17675, 20, 29), ""Young"", ""Other""))"),"Young")</f>
        <v>Young</v>
      </c>
    </row>
    <row r="17676">
      <c r="A17676" s="40">
        <v>35938.0</v>
      </c>
      <c r="B17676" s="39">
        <f t="shared" si="1"/>
        <v>23</v>
      </c>
      <c r="C17676" s="39" t="str">
        <f>IFERROR(__xludf.DUMMYFUNCTION("IF(ISBETWEEN(B17676,60,69), ""Old"", IF(ISBETWEEN(B17676, 20, 29), ""Young"", ""Other""))"),"Young")</f>
        <v>Young</v>
      </c>
    </row>
    <row r="17677">
      <c r="A17677" s="40">
        <v>35939.0</v>
      </c>
      <c r="B17677" s="39">
        <f t="shared" si="1"/>
        <v>23</v>
      </c>
      <c r="C17677" s="39" t="str">
        <f>IFERROR(__xludf.DUMMYFUNCTION("IF(ISBETWEEN(B17677,60,69), ""Old"", IF(ISBETWEEN(B17677, 20, 29), ""Young"", ""Other""))"),"Young")</f>
        <v>Young</v>
      </c>
    </row>
    <row r="17678">
      <c r="A17678" s="40">
        <v>35940.0</v>
      </c>
      <c r="B17678" s="39">
        <f t="shared" si="1"/>
        <v>23</v>
      </c>
      <c r="C17678" s="39" t="str">
        <f>IFERROR(__xludf.DUMMYFUNCTION("IF(ISBETWEEN(B17678,60,69), ""Old"", IF(ISBETWEEN(B17678, 20, 29), ""Young"", ""Other""))"),"Young")</f>
        <v>Young</v>
      </c>
    </row>
    <row r="17679">
      <c r="A17679" s="40">
        <v>35941.0</v>
      </c>
      <c r="B17679" s="39">
        <f t="shared" si="1"/>
        <v>23</v>
      </c>
      <c r="C17679" s="39" t="str">
        <f>IFERROR(__xludf.DUMMYFUNCTION("IF(ISBETWEEN(B17679,60,69), ""Old"", IF(ISBETWEEN(B17679, 20, 29), ""Young"", ""Other""))"),"Young")</f>
        <v>Young</v>
      </c>
    </row>
    <row r="17680">
      <c r="A17680" s="40">
        <v>35942.0</v>
      </c>
      <c r="B17680" s="39">
        <f t="shared" si="1"/>
        <v>23</v>
      </c>
      <c r="C17680" s="39" t="str">
        <f>IFERROR(__xludf.DUMMYFUNCTION("IF(ISBETWEEN(B17680,60,69), ""Old"", IF(ISBETWEEN(B17680, 20, 29), ""Young"", ""Other""))"),"Young")</f>
        <v>Young</v>
      </c>
    </row>
    <row r="17681">
      <c r="A17681" s="40">
        <v>35943.0</v>
      </c>
      <c r="B17681" s="39">
        <f t="shared" si="1"/>
        <v>23</v>
      </c>
      <c r="C17681" s="39" t="str">
        <f>IFERROR(__xludf.DUMMYFUNCTION("IF(ISBETWEEN(B17681,60,69), ""Old"", IF(ISBETWEEN(B17681, 20, 29), ""Young"", ""Other""))"),"Young")</f>
        <v>Young</v>
      </c>
    </row>
    <row r="17682">
      <c r="A17682" s="40">
        <v>35944.0</v>
      </c>
      <c r="B17682" s="39">
        <f t="shared" si="1"/>
        <v>23</v>
      </c>
      <c r="C17682" s="39" t="str">
        <f>IFERROR(__xludf.DUMMYFUNCTION("IF(ISBETWEEN(B17682,60,69), ""Old"", IF(ISBETWEEN(B17682, 20, 29), ""Young"", ""Other""))"),"Young")</f>
        <v>Young</v>
      </c>
    </row>
    <row r="17683">
      <c r="A17683" s="40">
        <v>35945.0</v>
      </c>
      <c r="B17683" s="39">
        <f t="shared" si="1"/>
        <v>23</v>
      </c>
      <c r="C17683" s="39" t="str">
        <f>IFERROR(__xludf.DUMMYFUNCTION("IF(ISBETWEEN(B17683,60,69), ""Old"", IF(ISBETWEEN(B17683, 20, 29), ""Young"", ""Other""))"),"Young")</f>
        <v>Young</v>
      </c>
    </row>
    <row r="17684">
      <c r="A17684" s="40">
        <v>35946.0</v>
      </c>
      <c r="B17684" s="39">
        <f t="shared" si="1"/>
        <v>23</v>
      </c>
      <c r="C17684" s="39" t="str">
        <f>IFERROR(__xludf.DUMMYFUNCTION("IF(ISBETWEEN(B17684,60,69), ""Old"", IF(ISBETWEEN(B17684, 20, 29), ""Young"", ""Other""))"),"Young")</f>
        <v>Young</v>
      </c>
    </row>
    <row r="17685">
      <c r="A17685" s="40">
        <v>35947.0</v>
      </c>
      <c r="B17685" s="39">
        <f t="shared" si="1"/>
        <v>23</v>
      </c>
      <c r="C17685" s="39" t="str">
        <f>IFERROR(__xludf.DUMMYFUNCTION("IF(ISBETWEEN(B17685,60,69), ""Old"", IF(ISBETWEEN(B17685, 20, 29), ""Young"", ""Other""))"),"Young")</f>
        <v>Young</v>
      </c>
    </row>
    <row r="17686">
      <c r="A17686" s="40">
        <v>35948.0</v>
      </c>
      <c r="B17686" s="39">
        <f t="shared" si="1"/>
        <v>23</v>
      </c>
      <c r="C17686" s="39" t="str">
        <f>IFERROR(__xludf.DUMMYFUNCTION("IF(ISBETWEEN(B17686,60,69), ""Old"", IF(ISBETWEEN(B17686, 20, 29), ""Young"", ""Other""))"),"Young")</f>
        <v>Young</v>
      </c>
    </row>
    <row r="17687">
      <c r="A17687" s="40">
        <v>35949.0</v>
      </c>
      <c r="B17687" s="39">
        <f t="shared" si="1"/>
        <v>23</v>
      </c>
      <c r="C17687" s="39" t="str">
        <f>IFERROR(__xludf.DUMMYFUNCTION("IF(ISBETWEEN(B17687,60,69), ""Old"", IF(ISBETWEEN(B17687, 20, 29), ""Young"", ""Other""))"),"Young")</f>
        <v>Young</v>
      </c>
    </row>
    <row r="17688">
      <c r="A17688" s="40">
        <v>35950.0</v>
      </c>
      <c r="B17688" s="39">
        <f t="shared" si="1"/>
        <v>23</v>
      </c>
      <c r="C17688" s="39" t="str">
        <f>IFERROR(__xludf.DUMMYFUNCTION("IF(ISBETWEEN(B17688,60,69), ""Old"", IF(ISBETWEEN(B17688, 20, 29), ""Young"", ""Other""))"),"Young")</f>
        <v>Young</v>
      </c>
    </row>
    <row r="17689">
      <c r="A17689" s="40">
        <v>35951.0</v>
      </c>
      <c r="B17689" s="39">
        <f t="shared" si="1"/>
        <v>23</v>
      </c>
      <c r="C17689" s="39" t="str">
        <f>IFERROR(__xludf.DUMMYFUNCTION("IF(ISBETWEEN(B17689,60,69), ""Old"", IF(ISBETWEEN(B17689, 20, 29), ""Young"", ""Other""))"),"Young")</f>
        <v>Young</v>
      </c>
    </row>
    <row r="17690">
      <c r="A17690" s="40">
        <v>35952.0</v>
      </c>
      <c r="B17690" s="39">
        <f t="shared" si="1"/>
        <v>23</v>
      </c>
      <c r="C17690" s="39" t="str">
        <f>IFERROR(__xludf.DUMMYFUNCTION("IF(ISBETWEEN(B17690,60,69), ""Old"", IF(ISBETWEEN(B17690, 20, 29), ""Young"", ""Other""))"),"Young")</f>
        <v>Young</v>
      </c>
    </row>
    <row r="17691">
      <c r="A17691" s="40">
        <v>35953.0</v>
      </c>
      <c r="B17691" s="39">
        <f t="shared" si="1"/>
        <v>23</v>
      </c>
      <c r="C17691" s="39" t="str">
        <f>IFERROR(__xludf.DUMMYFUNCTION("IF(ISBETWEEN(B17691,60,69), ""Old"", IF(ISBETWEEN(B17691, 20, 29), ""Young"", ""Other""))"),"Young")</f>
        <v>Young</v>
      </c>
    </row>
    <row r="17692">
      <c r="A17692" s="40">
        <v>35954.0</v>
      </c>
      <c r="B17692" s="39">
        <f t="shared" si="1"/>
        <v>23</v>
      </c>
      <c r="C17692" s="39" t="str">
        <f>IFERROR(__xludf.DUMMYFUNCTION("IF(ISBETWEEN(B17692,60,69), ""Old"", IF(ISBETWEEN(B17692, 20, 29), ""Young"", ""Other""))"),"Young")</f>
        <v>Young</v>
      </c>
    </row>
    <row r="17693">
      <c r="A17693" s="40">
        <v>35955.0</v>
      </c>
      <c r="B17693" s="39">
        <f t="shared" si="1"/>
        <v>23</v>
      </c>
      <c r="C17693" s="39" t="str">
        <f>IFERROR(__xludf.DUMMYFUNCTION("IF(ISBETWEEN(B17693,60,69), ""Old"", IF(ISBETWEEN(B17693, 20, 29), ""Young"", ""Other""))"),"Young")</f>
        <v>Young</v>
      </c>
    </row>
    <row r="17694">
      <c r="A17694" s="40">
        <v>35956.0</v>
      </c>
      <c r="B17694" s="39">
        <f t="shared" si="1"/>
        <v>23</v>
      </c>
      <c r="C17694" s="39" t="str">
        <f>IFERROR(__xludf.DUMMYFUNCTION("IF(ISBETWEEN(B17694,60,69), ""Old"", IF(ISBETWEEN(B17694, 20, 29), ""Young"", ""Other""))"),"Young")</f>
        <v>Young</v>
      </c>
    </row>
    <row r="17695">
      <c r="A17695" s="40">
        <v>35957.0</v>
      </c>
      <c r="B17695" s="39">
        <f t="shared" si="1"/>
        <v>23</v>
      </c>
      <c r="C17695" s="39" t="str">
        <f>IFERROR(__xludf.DUMMYFUNCTION("IF(ISBETWEEN(B17695,60,69), ""Old"", IF(ISBETWEEN(B17695, 20, 29), ""Young"", ""Other""))"),"Young")</f>
        <v>Young</v>
      </c>
    </row>
    <row r="17696">
      <c r="A17696" s="40">
        <v>35958.0</v>
      </c>
      <c r="B17696" s="39">
        <f t="shared" si="1"/>
        <v>23</v>
      </c>
      <c r="C17696" s="39" t="str">
        <f>IFERROR(__xludf.DUMMYFUNCTION("IF(ISBETWEEN(B17696,60,69), ""Old"", IF(ISBETWEEN(B17696, 20, 29), ""Young"", ""Other""))"),"Young")</f>
        <v>Young</v>
      </c>
    </row>
    <row r="17697">
      <c r="A17697" s="40">
        <v>35959.0</v>
      </c>
      <c r="B17697" s="39">
        <f t="shared" si="1"/>
        <v>23</v>
      </c>
      <c r="C17697" s="39" t="str">
        <f>IFERROR(__xludf.DUMMYFUNCTION("IF(ISBETWEEN(B17697,60,69), ""Old"", IF(ISBETWEEN(B17697, 20, 29), ""Young"", ""Other""))"),"Young")</f>
        <v>Young</v>
      </c>
    </row>
    <row r="17698">
      <c r="A17698" s="40">
        <v>35960.0</v>
      </c>
      <c r="B17698" s="39">
        <f t="shared" si="1"/>
        <v>23</v>
      </c>
      <c r="C17698" s="39" t="str">
        <f>IFERROR(__xludf.DUMMYFUNCTION("IF(ISBETWEEN(B17698,60,69), ""Old"", IF(ISBETWEEN(B17698, 20, 29), ""Young"", ""Other""))"),"Young")</f>
        <v>Young</v>
      </c>
    </row>
    <row r="17699">
      <c r="A17699" s="40">
        <v>35961.0</v>
      </c>
      <c r="B17699" s="39">
        <f t="shared" si="1"/>
        <v>23</v>
      </c>
      <c r="C17699" s="39" t="str">
        <f>IFERROR(__xludf.DUMMYFUNCTION("IF(ISBETWEEN(B17699,60,69), ""Old"", IF(ISBETWEEN(B17699, 20, 29), ""Young"", ""Other""))"),"Young")</f>
        <v>Young</v>
      </c>
    </row>
    <row r="17700">
      <c r="A17700" s="40">
        <v>35962.0</v>
      </c>
      <c r="B17700" s="39">
        <f t="shared" si="1"/>
        <v>23</v>
      </c>
      <c r="C17700" s="39" t="str">
        <f>IFERROR(__xludf.DUMMYFUNCTION("IF(ISBETWEEN(B17700,60,69), ""Old"", IF(ISBETWEEN(B17700, 20, 29), ""Young"", ""Other""))"),"Young")</f>
        <v>Young</v>
      </c>
    </row>
    <row r="17701">
      <c r="A17701" s="40">
        <v>35963.0</v>
      </c>
      <c r="B17701" s="39">
        <f t="shared" si="1"/>
        <v>23</v>
      </c>
      <c r="C17701" s="39" t="str">
        <f>IFERROR(__xludf.DUMMYFUNCTION("IF(ISBETWEEN(B17701,60,69), ""Old"", IF(ISBETWEEN(B17701, 20, 29), ""Young"", ""Other""))"),"Young")</f>
        <v>Young</v>
      </c>
    </row>
    <row r="17702">
      <c r="A17702" s="40">
        <v>35964.0</v>
      </c>
      <c r="B17702" s="39">
        <f t="shared" si="1"/>
        <v>23</v>
      </c>
      <c r="C17702" s="39" t="str">
        <f>IFERROR(__xludf.DUMMYFUNCTION("IF(ISBETWEEN(B17702,60,69), ""Old"", IF(ISBETWEEN(B17702, 20, 29), ""Young"", ""Other""))"),"Young")</f>
        <v>Young</v>
      </c>
    </row>
    <row r="17703">
      <c r="A17703" s="40">
        <v>35965.0</v>
      </c>
      <c r="B17703" s="39">
        <f t="shared" si="1"/>
        <v>23</v>
      </c>
      <c r="C17703" s="39" t="str">
        <f>IFERROR(__xludf.DUMMYFUNCTION("IF(ISBETWEEN(B17703,60,69), ""Old"", IF(ISBETWEEN(B17703, 20, 29), ""Young"", ""Other""))"),"Young")</f>
        <v>Young</v>
      </c>
    </row>
    <row r="17704">
      <c r="A17704" s="40">
        <v>35966.0</v>
      </c>
      <c r="B17704" s="39">
        <f t="shared" si="1"/>
        <v>23</v>
      </c>
      <c r="C17704" s="39" t="str">
        <f>IFERROR(__xludf.DUMMYFUNCTION("IF(ISBETWEEN(B17704,60,69), ""Old"", IF(ISBETWEEN(B17704, 20, 29), ""Young"", ""Other""))"),"Young")</f>
        <v>Young</v>
      </c>
    </row>
    <row r="17705">
      <c r="A17705" s="40">
        <v>35967.0</v>
      </c>
      <c r="B17705" s="39">
        <f t="shared" si="1"/>
        <v>23</v>
      </c>
      <c r="C17705" s="39" t="str">
        <f>IFERROR(__xludf.DUMMYFUNCTION("IF(ISBETWEEN(B17705,60,69), ""Old"", IF(ISBETWEEN(B17705, 20, 29), ""Young"", ""Other""))"),"Young")</f>
        <v>Young</v>
      </c>
    </row>
    <row r="17706">
      <c r="A17706" s="40">
        <v>35968.0</v>
      </c>
      <c r="B17706" s="39">
        <f t="shared" si="1"/>
        <v>23</v>
      </c>
      <c r="C17706" s="39" t="str">
        <f>IFERROR(__xludf.DUMMYFUNCTION("IF(ISBETWEEN(B17706,60,69), ""Old"", IF(ISBETWEEN(B17706, 20, 29), ""Young"", ""Other""))"),"Young")</f>
        <v>Young</v>
      </c>
    </row>
    <row r="17707">
      <c r="A17707" s="40">
        <v>35969.0</v>
      </c>
      <c r="B17707" s="39">
        <f t="shared" si="1"/>
        <v>23</v>
      </c>
      <c r="C17707" s="39" t="str">
        <f>IFERROR(__xludf.DUMMYFUNCTION("IF(ISBETWEEN(B17707,60,69), ""Old"", IF(ISBETWEEN(B17707, 20, 29), ""Young"", ""Other""))"),"Young")</f>
        <v>Young</v>
      </c>
    </row>
    <row r="17708">
      <c r="A17708" s="40">
        <v>35970.0</v>
      </c>
      <c r="B17708" s="39">
        <f t="shared" si="1"/>
        <v>23</v>
      </c>
      <c r="C17708" s="39" t="str">
        <f>IFERROR(__xludf.DUMMYFUNCTION("IF(ISBETWEEN(B17708,60,69), ""Old"", IF(ISBETWEEN(B17708, 20, 29), ""Young"", ""Other""))"),"Young")</f>
        <v>Young</v>
      </c>
    </row>
    <row r="17709">
      <c r="A17709" s="40">
        <v>35971.0</v>
      </c>
      <c r="B17709" s="39">
        <f t="shared" si="1"/>
        <v>23</v>
      </c>
      <c r="C17709" s="39" t="str">
        <f>IFERROR(__xludf.DUMMYFUNCTION("IF(ISBETWEEN(B17709,60,69), ""Old"", IF(ISBETWEEN(B17709, 20, 29), ""Young"", ""Other""))"),"Young")</f>
        <v>Young</v>
      </c>
    </row>
    <row r="17710">
      <c r="A17710" s="40">
        <v>35972.0</v>
      </c>
      <c r="B17710" s="39">
        <f t="shared" si="1"/>
        <v>23</v>
      </c>
      <c r="C17710" s="39" t="str">
        <f>IFERROR(__xludf.DUMMYFUNCTION("IF(ISBETWEEN(B17710,60,69), ""Old"", IF(ISBETWEEN(B17710, 20, 29), ""Young"", ""Other""))"),"Young")</f>
        <v>Young</v>
      </c>
    </row>
    <row r="17711">
      <c r="A17711" s="40">
        <v>35973.0</v>
      </c>
      <c r="B17711" s="39">
        <f t="shared" si="1"/>
        <v>23</v>
      </c>
      <c r="C17711" s="39" t="str">
        <f>IFERROR(__xludf.DUMMYFUNCTION("IF(ISBETWEEN(B17711,60,69), ""Old"", IF(ISBETWEEN(B17711, 20, 29), ""Young"", ""Other""))"),"Young")</f>
        <v>Young</v>
      </c>
    </row>
    <row r="17712">
      <c r="A17712" s="40">
        <v>35974.0</v>
      </c>
      <c r="B17712" s="39">
        <f t="shared" si="1"/>
        <v>23</v>
      </c>
      <c r="C17712" s="39" t="str">
        <f>IFERROR(__xludf.DUMMYFUNCTION("IF(ISBETWEEN(B17712,60,69), ""Old"", IF(ISBETWEEN(B17712, 20, 29), ""Young"", ""Other""))"),"Young")</f>
        <v>Young</v>
      </c>
    </row>
    <row r="17713">
      <c r="A17713" s="40">
        <v>35975.0</v>
      </c>
      <c r="B17713" s="39">
        <f t="shared" si="1"/>
        <v>23</v>
      </c>
      <c r="C17713" s="39" t="str">
        <f>IFERROR(__xludf.DUMMYFUNCTION("IF(ISBETWEEN(B17713,60,69), ""Old"", IF(ISBETWEEN(B17713, 20, 29), ""Young"", ""Other""))"),"Young")</f>
        <v>Young</v>
      </c>
    </row>
    <row r="17714">
      <c r="A17714" s="40">
        <v>35976.0</v>
      </c>
      <c r="B17714" s="39">
        <f t="shared" si="1"/>
        <v>23</v>
      </c>
      <c r="C17714" s="39" t="str">
        <f>IFERROR(__xludf.DUMMYFUNCTION("IF(ISBETWEEN(B17714,60,69), ""Old"", IF(ISBETWEEN(B17714, 20, 29), ""Young"", ""Other""))"),"Young")</f>
        <v>Young</v>
      </c>
    </row>
    <row r="17715">
      <c r="A17715" s="40">
        <v>35977.0</v>
      </c>
      <c r="B17715" s="39">
        <f t="shared" si="1"/>
        <v>23</v>
      </c>
      <c r="C17715" s="39" t="str">
        <f>IFERROR(__xludf.DUMMYFUNCTION("IF(ISBETWEEN(B17715,60,69), ""Old"", IF(ISBETWEEN(B17715, 20, 29), ""Young"", ""Other""))"),"Young")</f>
        <v>Young</v>
      </c>
    </row>
    <row r="17716">
      <c r="A17716" s="40">
        <v>35978.0</v>
      </c>
      <c r="B17716" s="39">
        <f t="shared" si="1"/>
        <v>23</v>
      </c>
      <c r="C17716" s="39" t="str">
        <f>IFERROR(__xludf.DUMMYFUNCTION("IF(ISBETWEEN(B17716,60,69), ""Old"", IF(ISBETWEEN(B17716, 20, 29), ""Young"", ""Other""))"),"Young")</f>
        <v>Young</v>
      </c>
    </row>
    <row r="17717">
      <c r="A17717" s="40">
        <v>35979.0</v>
      </c>
      <c r="B17717" s="39">
        <f t="shared" si="1"/>
        <v>23</v>
      </c>
      <c r="C17717" s="39" t="str">
        <f>IFERROR(__xludf.DUMMYFUNCTION("IF(ISBETWEEN(B17717,60,69), ""Old"", IF(ISBETWEEN(B17717, 20, 29), ""Young"", ""Other""))"),"Young")</f>
        <v>Young</v>
      </c>
    </row>
    <row r="17718">
      <c r="A17718" s="40">
        <v>35980.0</v>
      </c>
      <c r="B17718" s="39">
        <f t="shared" si="1"/>
        <v>23</v>
      </c>
      <c r="C17718" s="39" t="str">
        <f>IFERROR(__xludf.DUMMYFUNCTION("IF(ISBETWEEN(B17718,60,69), ""Old"", IF(ISBETWEEN(B17718, 20, 29), ""Young"", ""Other""))"),"Young")</f>
        <v>Young</v>
      </c>
    </row>
    <row r="17719">
      <c r="A17719" s="40">
        <v>35981.0</v>
      </c>
      <c r="B17719" s="39">
        <f t="shared" si="1"/>
        <v>23</v>
      </c>
      <c r="C17719" s="39" t="str">
        <f>IFERROR(__xludf.DUMMYFUNCTION("IF(ISBETWEEN(B17719,60,69), ""Old"", IF(ISBETWEEN(B17719, 20, 29), ""Young"", ""Other""))"),"Young")</f>
        <v>Young</v>
      </c>
    </row>
    <row r="17720">
      <c r="A17720" s="40">
        <v>35982.0</v>
      </c>
      <c r="B17720" s="39">
        <f t="shared" si="1"/>
        <v>23</v>
      </c>
      <c r="C17720" s="39" t="str">
        <f>IFERROR(__xludf.DUMMYFUNCTION("IF(ISBETWEEN(B17720,60,69), ""Old"", IF(ISBETWEEN(B17720, 20, 29), ""Young"", ""Other""))"),"Young")</f>
        <v>Young</v>
      </c>
    </row>
    <row r="17721">
      <c r="A17721" s="40">
        <v>35983.0</v>
      </c>
      <c r="B17721" s="39">
        <f t="shared" si="1"/>
        <v>23</v>
      </c>
      <c r="C17721" s="39" t="str">
        <f>IFERROR(__xludf.DUMMYFUNCTION("IF(ISBETWEEN(B17721,60,69), ""Old"", IF(ISBETWEEN(B17721, 20, 29), ""Young"", ""Other""))"),"Young")</f>
        <v>Young</v>
      </c>
    </row>
    <row r="17722">
      <c r="A17722" s="40">
        <v>35984.0</v>
      </c>
      <c r="B17722" s="39">
        <f t="shared" si="1"/>
        <v>23</v>
      </c>
      <c r="C17722" s="39" t="str">
        <f>IFERROR(__xludf.DUMMYFUNCTION("IF(ISBETWEEN(B17722,60,69), ""Old"", IF(ISBETWEEN(B17722, 20, 29), ""Young"", ""Other""))"),"Young")</f>
        <v>Young</v>
      </c>
    </row>
    <row r="17723">
      <c r="A17723" s="40">
        <v>35985.0</v>
      </c>
      <c r="B17723" s="39">
        <f t="shared" si="1"/>
        <v>23</v>
      </c>
      <c r="C17723" s="39" t="str">
        <f>IFERROR(__xludf.DUMMYFUNCTION("IF(ISBETWEEN(B17723,60,69), ""Old"", IF(ISBETWEEN(B17723, 20, 29), ""Young"", ""Other""))"),"Young")</f>
        <v>Young</v>
      </c>
    </row>
    <row r="17724">
      <c r="A17724" s="40">
        <v>35986.0</v>
      </c>
      <c r="B17724" s="39">
        <f t="shared" si="1"/>
        <v>23</v>
      </c>
      <c r="C17724" s="39" t="str">
        <f>IFERROR(__xludf.DUMMYFUNCTION("IF(ISBETWEEN(B17724,60,69), ""Old"", IF(ISBETWEEN(B17724, 20, 29), ""Young"", ""Other""))"),"Young")</f>
        <v>Young</v>
      </c>
    </row>
    <row r="17725">
      <c r="A17725" s="40">
        <v>35987.0</v>
      </c>
      <c r="B17725" s="39">
        <f t="shared" si="1"/>
        <v>23</v>
      </c>
      <c r="C17725" s="39" t="str">
        <f>IFERROR(__xludf.DUMMYFUNCTION("IF(ISBETWEEN(B17725,60,69), ""Old"", IF(ISBETWEEN(B17725, 20, 29), ""Young"", ""Other""))"),"Young")</f>
        <v>Young</v>
      </c>
    </row>
    <row r="17726">
      <c r="A17726" s="40">
        <v>35988.0</v>
      </c>
      <c r="B17726" s="39">
        <f t="shared" si="1"/>
        <v>23</v>
      </c>
      <c r="C17726" s="39" t="str">
        <f>IFERROR(__xludf.DUMMYFUNCTION("IF(ISBETWEEN(B17726,60,69), ""Old"", IF(ISBETWEEN(B17726, 20, 29), ""Young"", ""Other""))"),"Young")</f>
        <v>Young</v>
      </c>
    </row>
    <row r="17727">
      <c r="A17727" s="40">
        <v>35989.0</v>
      </c>
      <c r="B17727" s="39">
        <f t="shared" si="1"/>
        <v>23</v>
      </c>
      <c r="C17727" s="39" t="str">
        <f>IFERROR(__xludf.DUMMYFUNCTION("IF(ISBETWEEN(B17727,60,69), ""Old"", IF(ISBETWEEN(B17727, 20, 29), ""Young"", ""Other""))"),"Young")</f>
        <v>Young</v>
      </c>
    </row>
    <row r="17728">
      <c r="A17728" s="40">
        <v>35990.0</v>
      </c>
      <c r="B17728" s="39">
        <f t="shared" si="1"/>
        <v>23</v>
      </c>
      <c r="C17728" s="39" t="str">
        <f>IFERROR(__xludf.DUMMYFUNCTION("IF(ISBETWEEN(B17728,60,69), ""Old"", IF(ISBETWEEN(B17728, 20, 29), ""Young"", ""Other""))"),"Young")</f>
        <v>Young</v>
      </c>
    </row>
    <row r="17729">
      <c r="A17729" s="40">
        <v>35991.0</v>
      </c>
      <c r="B17729" s="39">
        <f t="shared" si="1"/>
        <v>23</v>
      </c>
      <c r="C17729" s="39" t="str">
        <f>IFERROR(__xludf.DUMMYFUNCTION("IF(ISBETWEEN(B17729,60,69), ""Old"", IF(ISBETWEEN(B17729, 20, 29), ""Young"", ""Other""))"),"Young")</f>
        <v>Young</v>
      </c>
    </row>
    <row r="17730">
      <c r="A17730" s="40">
        <v>35992.0</v>
      </c>
      <c r="B17730" s="39">
        <f t="shared" si="1"/>
        <v>23</v>
      </c>
      <c r="C17730" s="39" t="str">
        <f>IFERROR(__xludf.DUMMYFUNCTION("IF(ISBETWEEN(B17730,60,69), ""Old"", IF(ISBETWEEN(B17730, 20, 29), ""Young"", ""Other""))"),"Young")</f>
        <v>Young</v>
      </c>
    </row>
    <row r="17731">
      <c r="A17731" s="40">
        <v>35993.0</v>
      </c>
      <c r="B17731" s="39">
        <f t="shared" si="1"/>
        <v>23</v>
      </c>
      <c r="C17731" s="39" t="str">
        <f>IFERROR(__xludf.DUMMYFUNCTION("IF(ISBETWEEN(B17731,60,69), ""Old"", IF(ISBETWEEN(B17731, 20, 29), ""Young"", ""Other""))"),"Young")</f>
        <v>Young</v>
      </c>
    </row>
    <row r="17732">
      <c r="A17732" s="40">
        <v>35994.0</v>
      </c>
      <c r="B17732" s="39">
        <f t="shared" si="1"/>
        <v>23</v>
      </c>
      <c r="C17732" s="39" t="str">
        <f>IFERROR(__xludf.DUMMYFUNCTION("IF(ISBETWEEN(B17732,60,69), ""Old"", IF(ISBETWEEN(B17732, 20, 29), ""Young"", ""Other""))"),"Young")</f>
        <v>Young</v>
      </c>
    </row>
    <row r="17733">
      <c r="A17733" s="40">
        <v>35995.0</v>
      </c>
      <c r="B17733" s="39">
        <f t="shared" si="1"/>
        <v>23</v>
      </c>
      <c r="C17733" s="39" t="str">
        <f>IFERROR(__xludf.DUMMYFUNCTION("IF(ISBETWEEN(B17733,60,69), ""Old"", IF(ISBETWEEN(B17733, 20, 29), ""Young"", ""Other""))"),"Young")</f>
        <v>Young</v>
      </c>
    </row>
    <row r="17734">
      <c r="A17734" s="40">
        <v>35996.0</v>
      </c>
      <c r="B17734" s="39">
        <f t="shared" si="1"/>
        <v>23</v>
      </c>
      <c r="C17734" s="39" t="str">
        <f>IFERROR(__xludf.DUMMYFUNCTION("IF(ISBETWEEN(B17734,60,69), ""Old"", IF(ISBETWEEN(B17734, 20, 29), ""Young"", ""Other""))"),"Young")</f>
        <v>Young</v>
      </c>
    </row>
    <row r="17735">
      <c r="A17735" s="40">
        <v>35997.0</v>
      </c>
      <c r="B17735" s="39">
        <f t="shared" si="1"/>
        <v>23</v>
      </c>
      <c r="C17735" s="39" t="str">
        <f>IFERROR(__xludf.DUMMYFUNCTION("IF(ISBETWEEN(B17735,60,69), ""Old"", IF(ISBETWEEN(B17735, 20, 29), ""Young"", ""Other""))"),"Young")</f>
        <v>Young</v>
      </c>
    </row>
    <row r="17736">
      <c r="A17736" s="40">
        <v>35998.0</v>
      </c>
      <c r="B17736" s="39">
        <f t="shared" si="1"/>
        <v>23</v>
      </c>
      <c r="C17736" s="39" t="str">
        <f>IFERROR(__xludf.DUMMYFUNCTION("IF(ISBETWEEN(B17736,60,69), ""Old"", IF(ISBETWEEN(B17736, 20, 29), ""Young"", ""Other""))"),"Young")</f>
        <v>Young</v>
      </c>
    </row>
    <row r="17737">
      <c r="A17737" s="40">
        <v>35999.0</v>
      </c>
      <c r="B17737" s="39">
        <f t="shared" si="1"/>
        <v>23</v>
      </c>
      <c r="C17737" s="39" t="str">
        <f>IFERROR(__xludf.DUMMYFUNCTION("IF(ISBETWEEN(B17737,60,69), ""Old"", IF(ISBETWEEN(B17737, 20, 29), ""Young"", ""Other""))"),"Young")</f>
        <v>Young</v>
      </c>
    </row>
    <row r="17738">
      <c r="A17738" s="40">
        <v>36000.0</v>
      </c>
      <c r="B17738" s="39">
        <f t="shared" si="1"/>
        <v>23</v>
      </c>
      <c r="C17738" s="39" t="str">
        <f>IFERROR(__xludf.DUMMYFUNCTION("IF(ISBETWEEN(B17738,60,69), ""Old"", IF(ISBETWEEN(B17738, 20, 29), ""Young"", ""Other""))"),"Young")</f>
        <v>Young</v>
      </c>
    </row>
    <row r="17739">
      <c r="A17739" s="40">
        <v>36001.0</v>
      </c>
      <c r="B17739" s="39">
        <f t="shared" si="1"/>
        <v>23</v>
      </c>
      <c r="C17739" s="39" t="str">
        <f>IFERROR(__xludf.DUMMYFUNCTION("IF(ISBETWEEN(B17739,60,69), ""Old"", IF(ISBETWEEN(B17739, 20, 29), ""Young"", ""Other""))"),"Young")</f>
        <v>Young</v>
      </c>
    </row>
    <row r="17740">
      <c r="A17740" s="40">
        <v>36002.0</v>
      </c>
      <c r="B17740" s="39">
        <f t="shared" si="1"/>
        <v>23</v>
      </c>
      <c r="C17740" s="39" t="str">
        <f>IFERROR(__xludf.DUMMYFUNCTION("IF(ISBETWEEN(B17740,60,69), ""Old"", IF(ISBETWEEN(B17740, 20, 29), ""Young"", ""Other""))"),"Young")</f>
        <v>Young</v>
      </c>
    </row>
    <row r="17741">
      <c r="A17741" s="40">
        <v>36003.0</v>
      </c>
      <c r="B17741" s="39">
        <f t="shared" si="1"/>
        <v>23</v>
      </c>
      <c r="C17741" s="39" t="str">
        <f>IFERROR(__xludf.DUMMYFUNCTION("IF(ISBETWEEN(B17741,60,69), ""Old"", IF(ISBETWEEN(B17741, 20, 29), ""Young"", ""Other""))"),"Young")</f>
        <v>Young</v>
      </c>
    </row>
    <row r="17742">
      <c r="A17742" s="40">
        <v>36004.0</v>
      </c>
      <c r="B17742" s="39">
        <f t="shared" si="1"/>
        <v>23</v>
      </c>
      <c r="C17742" s="39" t="str">
        <f>IFERROR(__xludf.DUMMYFUNCTION("IF(ISBETWEEN(B17742,60,69), ""Old"", IF(ISBETWEEN(B17742, 20, 29), ""Young"", ""Other""))"),"Young")</f>
        <v>Young</v>
      </c>
    </row>
    <row r="17743">
      <c r="A17743" s="40">
        <v>36005.0</v>
      </c>
      <c r="B17743" s="39">
        <f t="shared" si="1"/>
        <v>23</v>
      </c>
      <c r="C17743" s="39" t="str">
        <f>IFERROR(__xludf.DUMMYFUNCTION("IF(ISBETWEEN(B17743,60,69), ""Old"", IF(ISBETWEEN(B17743, 20, 29), ""Young"", ""Other""))"),"Young")</f>
        <v>Young</v>
      </c>
    </row>
    <row r="17744">
      <c r="A17744" s="40">
        <v>36006.0</v>
      </c>
      <c r="B17744" s="39">
        <f t="shared" si="1"/>
        <v>23</v>
      </c>
      <c r="C17744" s="39" t="str">
        <f>IFERROR(__xludf.DUMMYFUNCTION("IF(ISBETWEEN(B17744,60,69), ""Old"", IF(ISBETWEEN(B17744, 20, 29), ""Young"", ""Other""))"),"Young")</f>
        <v>Young</v>
      </c>
    </row>
    <row r="17745">
      <c r="A17745" s="40">
        <v>36007.0</v>
      </c>
      <c r="B17745" s="39">
        <f t="shared" si="1"/>
        <v>23</v>
      </c>
      <c r="C17745" s="39" t="str">
        <f>IFERROR(__xludf.DUMMYFUNCTION("IF(ISBETWEEN(B17745,60,69), ""Old"", IF(ISBETWEEN(B17745, 20, 29), ""Young"", ""Other""))"),"Young")</f>
        <v>Young</v>
      </c>
    </row>
    <row r="17746">
      <c r="A17746" s="40">
        <v>36008.0</v>
      </c>
      <c r="B17746" s="39">
        <f t="shared" si="1"/>
        <v>23</v>
      </c>
      <c r="C17746" s="39" t="str">
        <f>IFERROR(__xludf.DUMMYFUNCTION("IF(ISBETWEEN(B17746,60,69), ""Old"", IF(ISBETWEEN(B17746, 20, 29), ""Young"", ""Other""))"),"Young")</f>
        <v>Young</v>
      </c>
    </row>
    <row r="17747">
      <c r="A17747" s="40">
        <v>36009.0</v>
      </c>
      <c r="B17747" s="39">
        <f t="shared" si="1"/>
        <v>23</v>
      </c>
      <c r="C17747" s="39" t="str">
        <f>IFERROR(__xludf.DUMMYFUNCTION("IF(ISBETWEEN(B17747,60,69), ""Old"", IF(ISBETWEEN(B17747, 20, 29), ""Young"", ""Other""))"),"Young")</f>
        <v>Young</v>
      </c>
    </row>
    <row r="17748">
      <c r="A17748" s="40">
        <v>36010.0</v>
      </c>
      <c r="B17748" s="39">
        <f t="shared" si="1"/>
        <v>23</v>
      </c>
      <c r="C17748" s="39" t="str">
        <f>IFERROR(__xludf.DUMMYFUNCTION("IF(ISBETWEEN(B17748,60,69), ""Old"", IF(ISBETWEEN(B17748, 20, 29), ""Young"", ""Other""))"),"Young")</f>
        <v>Young</v>
      </c>
    </row>
    <row r="17749">
      <c r="A17749" s="40">
        <v>36011.0</v>
      </c>
      <c r="B17749" s="39">
        <f t="shared" si="1"/>
        <v>23</v>
      </c>
      <c r="C17749" s="39" t="str">
        <f>IFERROR(__xludf.DUMMYFUNCTION("IF(ISBETWEEN(B17749,60,69), ""Old"", IF(ISBETWEEN(B17749, 20, 29), ""Young"", ""Other""))"),"Young")</f>
        <v>Young</v>
      </c>
    </row>
    <row r="17750">
      <c r="A17750" s="40">
        <v>36012.0</v>
      </c>
      <c r="B17750" s="39">
        <f t="shared" si="1"/>
        <v>23</v>
      </c>
      <c r="C17750" s="39" t="str">
        <f>IFERROR(__xludf.DUMMYFUNCTION("IF(ISBETWEEN(B17750,60,69), ""Old"", IF(ISBETWEEN(B17750, 20, 29), ""Young"", ""Other""))"),"Young")</f>
        <v>Young</v>
      </c>
    </row>
    <row r="17751">
      <c r="A17751" s="40">
        <v>36013.0</v>
      </c>
      <c r="B17751" s="39">
        <f t="shared" si="1"/>
        <v>23</v>
      </c>
      <c r="C17751" s="39" t="str">
        <f>IFERROR(__xludf.DUMMYFUNCTION("IF(ISBETWEEN(B17751,60,69), ""Old"", IF(ISBETWEEN(B17751, 20, 29), ""Young"", ""Other""))"),"Young")</f>
        <v>Young</v>
      </c>
    </row>
    <row r="17752">
      <c r="A17752" s="40">
        <v>36014.0</v>
      </c>
      <c r="B17752" s="39">
        <f t="shared" si="1"/>
        <v>23</v>
      </c>
      <c r="C17752" s="39" t="str">
        <f>IFERROR(__xludf.DUMMYFUNCTION("IF(ISBETWEEN(B17752,60,69), ""Old"", IF(ISBETWEEN(B17752, 20, 29), ""Young"", ""Other""))"),"Young")</f>
        <v>Young</v>
      </c>
    </row>
    <row r="17753">
      <c r="A17753" s="40">
        <v>36015.0</v>
      </c>
      <c r="B17753" s="39">
        <f t="shared" si="1"/>
        <v>23</v>
      </c>
      <c r="C17753" s="39" t="str">
        <f>IFERROR(__xludf.DUMMYFUNCTION("IF(ISBETWEEN(B17753,60,69), ""Old"", IF(ISBETWEEN(B17753, 20, 29), ""Young"", ""Other""))"),"Young")</f>
        <v>Young</v>
      </c>
    </row>
    <row r="17754">
      <c r="A17754" s="40">
        <v>36016.0</v>
      </c>
      <c r="B17754" s="39">
        <f t="shared" si="1"/>
        <v>23</v>
      </c>
      <c r="C17754" s="39" t="str">
        <f>IFERROR(__xludf.DUMMYFUNCTION("IF(ISBETWEEN(B17754,60,69), ""Old"", IF(ISBETWEEN(B17754, 20, 29), ""Young"", ""Other""))"),"Young")</f>
        <v>Young</v>
      </c>
    </row>
    <row r="17755">
      <c r="A17755" s="40">
        <v>36017.0</v>
      </c>
      <c r="B17755" s="39">
        <f t="shared" si="1"/>
        <v>23</v>
      </c>
      <c r="C17755" s="39" t="str">
        <f>IFERROR(__xludf.DUMMYFUNCTION("IF(ISBETWEEN(B17755,60,69), ""Old"", IF(ISBETWEEN(B17755, 20, 29), ""Young"", ""Other""))"),"Young")</f>
        <v>Young</v>
      </c>
    </row>
    <row r="17756">
      <c r="A17756" s="40">
        <v>36018.0</v>
      </c>
      <c r="B17756" s="39">
        <f t="shared" si="1"/>
        <v>23</v>
      </c>
      <c r="C17756" s="39" t="str">
        <f>IFERROR(__xludf.DUMMYFUNCTION("IF(ISBETWEEN(B17756,60,69), ""Old"", IF(ISBETWEEN(B17756, 20, 29), ""Young"", ""Other""))"),"Young")</f>
        <v>Young</v>
      </c>
    </row>
    <row r="17757">
      <c r="A17757" s="40">
        <v>36019.0</v>
      </c>
      <c r="B17757" s="39">
        <f t="shared" si="1"/>
        <v>23</v>
      </c>
      <c r="C17757" s="39" t="str">
        <f>IFERROR(__xludf.DUMMYFUNCTION("IF(ISBETWEEN(B17757,60,69), ""Old"", IF(ISBETWEEN(B17757, 20, 29), ""Young"", ""Other""))"),"Young")</f>
        <v>Young</v>
      </c>
    </row>
    <row r="17758">
      <c r="A17758" s="40">
        <v>36020.0</v>
      </c>
      <c r="B17758" s="39">
        <f t="shared" si="1"/>
        <v>23</v>
      </c>
      <c r="C17758" s="39" t="str">
        <f>IFERROR(__xludf.DUMMYFUNCTION("IF(ISBETWEEN(B17758,60,69), ""Old"", IF(ISBETWEEN(B17758, 20, 29), ""Young"", ""Other""))"),"Young")</f>
        <v>Young</v>
      </c>
    </row>
    <row r="17759">
      <c r="A17759" s="40">
        <v>36021.0</v>
      </c>
      <c r="B17759" s="39">
        <f t="shared" si="1"/>
        <v>23</v>
      </c>
      <c r="C17759" s="39" t="str">
        <f>IFERROR(__xludf.DUMMYFUNCTION("IF(ISBETWEEN(B17759,60,69), ""Old"", IF(ISBETWEEN(B17759, 20, 29), ""Young"", ""Other""))"),"Young")</f>
        <v>Young</v>
      </c>
    </row>
    <row r="17760">
      <c r="A17760" s="40">
        <v>36022.0</v>
      </c>
      <c r="B17760" s="39">
        <f t="shared" si="1"/>
        <v>23</v>
      </c>
      <c r="C17760" s="39" t="str">
        <f>IFERROR(__xludf.DUMMYFUNCTION("IF(ISBETWEEN(B17760,60,69), ""Old"", IF(ISBETWEEN(B17760, 20, 29), ""Young"", ""Other""))"),"Young")</f>
        <v>Young</v>
      </c>
    </row>
    <row r="17761">
      <c r="A17761" s="40">
        <v>36023.0</v>
      </c>
      <c r="B17761" s="39">
        <f t="shared" si="1"/>
        <v>23</v>
      </c>
      <c r="C17761" s="39" t="str">
        <f>IFERROR(__xludf.DUMMYFUNCTION("IF(ISBETWEEN(B17761,60,69), ""Old"", IF(ISBETWEEN(B17761, 20, 29), ""Young"", ""Other""))"),"Young")</f>
        <v>Young</v>
      </c>
    </row>
    <row r="17762">
      <c r="A17762" s="40">
        <v>36024.0</v>
      </c>
      <c r="B17762" s="39">
        <f t="shared" si="1"/>
        <v>23</v>
      </c>
      <c r="C17762" s="39" t="str">
        <f>IFERROR(__xludf.DUMMYFUNCTION("IF(ISBETWEEN(B17762,60,69), ""Old"", IF(ISBETWEEN(B17762, 20, 29), ""Young"", ""Other""))"),"Young")</f>
        <v>Young</v>
      </c>
    </row>
    <row r="17763">
      <c r="A17763" s="40">
        <v>36025.0</v>
      </c>
      <c r="B17763" s="39">
        <f t="shared" si="1"/>
        <v>23</v>
      </c>
      <c r="C17763" s="39" t="str">
        <f>IFERROR(__xludf.DUMMYFUNCTION("IF(ISBETWEEN(B17763,60,69), ""Old"", IF(ISBETWEEN(B17763, 20, 29), ""Young"", ""Other""))"),"Young")</f>
        <v>Young</v>
      </c>
    </row>
    <row r="17764">
      <c r="A17764" s="40">
        <v>36026.0</v>
      </c>
      <c r="B17764" s="39">
        <f t="shared" si="1"/>
        <v>23</v>
      </c>
      <c r="C17764" s="39" t="str">
        <f>IFERROR(__xludf.DUMMYFUNCTION("IF(ISBETWEEN(B17764,60,69), ""Old"", IF(ISBETWEEN(B17764, 20, 29), ""Young"", ""Other""))"),"Young")</f>
        <v>Young</v>
      </c>
    </row>
    <row r="17765">
      <c r="A17765" s="40">
        <v>36027.0</v>
      </c>
      <c r="B17765" s="39">
        <f t="shared" si="1"/>
        <v>23</v>
      </c>
      <c r="C17765" s="39" t="str">
        <f>IFERROR(__xludf.DUMMYFUNCTION("IF(ISBETWEEN(B17765,60,69), ""Old"", IF(ISBETWEEN(B17765, 20, 29), ""Young"", ""Other""))"),"Young")</f>
        <v>Young</v>
      </c>
    </row>
    <row r="17766">
      <c r="A17766" s="40">
        <v>36028.0</v>
      </c>
      <c r="B17766" s="39">
        <f t="shared" si="1"/>
        <v>23</v>
      </c>
      <c r="C17766" s="39" t="str">
        <f>IFERROR(__xludf.DUMMYFUNCTION("IF(ISBETWEEN(B17766,60,69), ""Old"", IF(ISBETWEEN(B17766, 20, 29), ""Young"", ""Other""))"),"Young")</f>
        <v>Young</v>
      </c>
    </row>
    <row r="17767">
      <c r="A17767" s="40">
        <v>36029.0</v>
      </c>
      <c r="B17767" s="39">
        <f t="shared" si="1"/>
        <v>23</v>
      </c>
      <c r="C17767" s="39" t="str">
        <f>IFERROR(__xludf.DUMMYFUNCTION("IF(ISBETWEEN(B17767,60,69), ""Old"", IF(ISBETWEEN(B17767, 20, 29), ""Young"", ""Other""))"),"Young")</f>
        <v>Young</v>
      </c>
    </row>
    <row r="17768">
      <c r="A17768" s="40">
        <v>36030.0</v>
      </c>
      <c r="B17768" s="39">
        <f t="shared" si="1"/>
        <v>23</v>
      </c>
      <c r="C17768" s="39" t="str">
        <f>IFERROR(__xludf.DUMMYFUNCTION("IF(ISBETWEEN(B17768,60,69), ""Old"", IF(ISBETWEEN(B17768, 20, 29), ""Young"", ""Other""))"),"Young")</f>
        <v>Young</v>
      </c>
    </row>
    <row r="17769">
      <c r="A17769" s="40">
        <v>36031.0</v>
      </c>
      <c r="B17769" s="39">
        <f t="shared" si="1"/>
        <v>23</v>
      </c>
      <c r="C17769" s="39" t="str">
        <f>IFERROR(__xludf.DUMMYFUNCTION("IF(ISBETWEEN(B17769,60,69), ""Old"", IF(ISBETWEEN(B17769, 20, 29), ""Young"", ""Other""))"),"Young")</f>
        <v>Young</v>
      </c>
    </row>
    <row r="17770">
      <c r="A17770" s="40">
        <v>36032.0</v>
      </c>
      <c r="B17770" s="39">
        <f t="shared" si="1"/>
        <v>23</v>
      </c>
      <c r="C17770" s="39" t="str">
        <f>IFERROR(__xludf.DUMMYFUNCTION("IF(ISBETWEEN(B17770,60,69), ""Old"", IF(ISBETWEEN(B17770, 20, 29), ""Young"", ""Other""))"),"Young")</f>
        <v>Young</v>
      </c>
    </row>
    <row r="17771">
      <c r="A17771" s="40">
        <v>36033.0</v>
      </c>
      <c r="B17771" s="39">
        <f t="shared" si="1"/>
        <v>23</v>
      </c>
      <c r="C17771" s="39" t="str">
        <f>IFERROR(__xludf.DUMMYFUNCTION("IF(ISBETWEEN(B17771,60,69), ""Old"", IF(ISBETWEEN(B17771, 20, 29), ""Young"", ""Other""))"),"Young")</f>
        <v>Young</v>
      </c>
    </row>
    <row r="17772">
      <c r="A17772" s="40">
        <v>36034.0</v>
      </c>
      <c r="B17772" s="39">
        <f t="shared" si="1"/>
        <v>23</v>
      </c>
      <c r="C17772" s="39" t="str">
        <f>IFERROR(__xludf.DUMMYFUNCTION("IF(ISBETWEEN(B17772,60,69), ""Old"", IF(ISBETWEEN(B17772, 20, 29), ""Young"", ""Other""))"),"Young")</f>
        <v>Young</v>
      </c>
    </row>
    <row r="17773">
      <c r="A17773" s="40">
        <v>36035.0</v>
      </c>
      <c r="B17773" s="39">
        <f t="shared" si="1"/>
        <v>23</v>
      </c>
      <c r="C17773" s="39" t="str">
        <f>IFERROR(__xludf.DUMMYFUNCTION("IF(ISBETWEEN(B17773,60,69), ""Old"", IF(ISBETWEEN(B17773, 20, 29), ""Young"", ""Other""))"),"Young")</f>
        <v>Young</v>
      </c>
    </row>
    <row r="17774">
      <c r="A17774" s="40">
        <v>36036.0</v>
      </c>
      <c r="B17774" s="39">
        <f t="shared" si="1"/>
        <v>23</v>
      </c>
      <c r="C17774" s="39" t="str">
        <f>IFERROR(__xludf.DUMMYFUNCTION("IF(ISBETWEEN(B17774,60,69), ""Old"", IF(ISBETWEEN(B17774, 20, 29), ""Young"", ""Other""))"),"Young")</f>
        <v>Young</v>
      </c>
    </row>
    <row r="17775">
      <c r="A17775" s="40">
        <v>36037.0</v>
      </c>
      <c r="B17775" s="39">
        <f t="shared" si="1"/>
        <v>23</v>
      </c>
      <c r="C17775" s="39" t="str">
        <f>IFERROR(__xludf.DUMMYFUNCTION("IF(ISBETWEEN(B17775,60,69), ""Old"", IF(ISBETWEEN(B17775, 20, 29), ""Young"", ""Other""))"),"Young")</f>
        <v>Young</v>
      </c>
    </row>
    <row r="17776">
      <c r="A17776" s="40">
        <v>36038.0</v>
      </c>
      <c r="B17776" s="39">
        <f t="shared" si="1"/>
        <v>23</v>
      </c>
      <c r="C17776" s="39" t="str">
        <f>IFERROR(__xludf.DUMMYFUNCTION("IF(ISBETWEEN(B17776,60,69), ""Old"", IF(ISBETWEEN(B17776, 20, 29), ""Young"", ""Other""))"),"Young")</f>
        <v>Young</v>
      </c>
    </row>
    <row r="17777">
      <c r="A17777" s="40">
        <v>36039.0</v>
      </c>
      <c r="B17777" s="39">
        <f t="shared" si="1"/>
        <v>23</v>
      </c>
      <c r="C17777" s="39" t="str">
        <f>IFERROR(__xludf.DUMMYFUNCTION("IF(ISBETWEEN(B17777,60,69), ""Old"", IF(ISBETWEEN(B17777, 20, 29), ""Young"", ""Other""))"),"Young")</f>
        <v>Young</v>
      </c>
    </row>
    <row r="17778">
      <c r="A17778" s="40">
        <v>36040.0</v>
      </c>
      <c r="B17778" s="39">
        <f t="shared" si="1"/>
        <v>23</v>
      </c>
      <c r="C17778" s="39" t="str">
        <f>IFERROR(__xludf.DUMMYFUNCTION("IF(ISBETWEEN(B17778,60,69), ""Old"", IF(ISBETWEEN(B17778, 20, 29), ""Young"", ""Other""))"),"Young")</f>
        <v>Young</v>
      </c>
    </row>
    <row r="17779">
      <c r="A17779" s="40">
        <v>36041.0</v>
      </c>
      <c r="B17779" s="39">
        <f t="shared" si="1"/>
        <v>23</v>
      </c>
      <c r="C17779" s="39" t="str">
        <f>IFERROR(__xludf.DUMMYFUNCTION("IF(ISBETWEEN(B17779,60,69), ""Old"", IF(ISBETWEEN(B17779, 20, 29), ""Young"", ""Other""))"),"Young")</f>
        <v>Young</v>
      </c>
    </row>
    <row r="17780">
      <c r="A17780" s="40">
        <v>36042.0</v>
      </c>
      <c r="B17780" s="39">
        <f t="shared" si="1"/>
        <v>23</v>
      </c>
      <c r="C17780" s="39" t="str">
        <f>IFERROR(__xludf.DUMMYFUNCTION("IF(ISBETWEEN(B17780,60,69), ""Old"", IF(ISBETWEEN(B17780, 20, 29), ""Young"", ""Other""))"),"Young")</f>
        <v>Young</v>
      </c>
    </row>
    <row r="17781">
      <c r="A17781" s="40">
        <v>36043.0</v>
      </c>
      <c r="B17781" s="39">
        <f t="shared" si="1"/>
        <v>23</v>
      </c>
      <c r="C17781" s="39" t="str">
        <f>IFERROR(__xludf.DUMMYFUNCTION("IF(ISBETWEEN(B17781,60,69), ""Old"", IF(ISBETWEEN(B17781, 20, 29), ""Young"", ""Other""))"),"Young")</f>
        <v>Young</v>
      </c>
    </row>
    <row r="17782">
      <c r="A17782" s="40">
        <v>36044.0</v>
      </c>
      <c r="B17782" s="39">
        <f t="shared" si="1"/>
        <v>23</v>
      </c>
      <c r="C17782" s="39" t="str">
        <f>IFERROR(__xludf.DUMMYFUNCTION("IF(ISBETWEEN(B17782,60,69), ""Old"", IF(ISBETWEEN(B17782, 20, 29), ""Young"", ""Other""))"),"Young")</f>
        <v>Young</v>
      </c>
    </row>
    <row r="17783">
      <c r="A17783" s="40">
        <v>36045.0</v>
      </c>
      <c r="B17783" s="39">
        <f t="shared" si="1"/>
        <v>23</v>
      </c>
      <c r="C17783" s="39" t="str">
        <f>IFERROR(__xludf.DUMMYFUNCTION("IF(ISBETWEEN(B17783,60,69), ""Old"", IF(ISBETWEEN(B17783, 20, 29), ""Young"", ""Other""))"),"Young")</f>
        <v>Young</v>
      </c>
    </row>
    <row r="17784">
      <c r="A17784" s="40">
        <v>36046.0</v>
      </c>
      <c r="B17784" s="39">
        <f t="shared" si="1"/>
        <v>23</v>
      </c>
      <c r="C17784" s="39" t="str">
        <f>IFERROR(__xludf.DUMMYFUNCTION("IF(ISBETWEEN(B17784,60,69), ""Old"", IF(ISBETWEEN(B17784, 20, 29), ""Young"", ""Other""))"),"Young")</f>
        <v>Young</v>
      </c>
    </row>
    <row r="17785">
      <c r="A17785" s="40">
        <v>36047.0</v>
      </c>
      <c r="B17785" s="39">
        <f t="shared" si="1"/>
        <v>23</v>
      </c>
      <c r="C17785" s="39" t="str">
        <f>IFERROR(__xludf.DUMMYFUNCTION("IF(ISBETWEEN(B17785,60,69), ""Old"", IF(ISBETWEEN(B17785, 20, 29), ""Young"", ""Other""))"),"Young")</f>
        <v>Young</v>
      </c>
    </row>
    <row r="17786">
      <c r="A17786" s="40">
        <v>36048.0</v>
      </c>
      <c r="B17786" s="39">
        <f t="shared" si="1"/>
        <v>23</v>
      </c>
      <c r="C17786" s="39" t="str">
        <f>IFERROR(__xludf.DUMMYFUNCTION("IF(ISBETWEEN(B17786,60,69), ""Old"", IF(ISBETWEEN(B17786, 20, 29), ""Young"", ""Other""))"),"Young")</f>
        <v>Young</v>
      </c>
    </row>
    <row r="17787">
      <c r="A17787" s="40">
        <v>36049.0</v>
      </c>
      <c r="B17787" s="39">
        <f t="shared" si="1"/>
        <v>23</v>
      </c>
      <c r="C17787" s="39" t="str">
        <f>IFERROR(__xludf.DUMMYFUNCTION("IF(ISBETWEEN(B17787,60,69), ""Old"", IF(ISBETWEEN(B17787, 20, 29), ""Young"", ""Other""))"),"Young")</f>
        <v>Young</v>
      </c>
    </row>
    <row r="17788">
      <c r="A17788" s="40">
        <v>36050.0</v>
      </c>
      <c r="B17788" s="39">
        <f t="shared" si="1"/>
        <v>23</v>
      </c>
      <c r="C17788" s="39" t="str">
        <f>IFERROR(__xludf.DUMMYFUNCTION("IF(ISBETWEEN(B17788,60,69), ""Old"", IF(ISBETWEEN(B17788, 20, 29), ""Young"", ""Other""))"),"Young")</f>
        <v>Young</v>
      </c>
    </row>
    <row r="17789">
      <c r="A17789" s="40">
        <v>36051.0</v>
      </c>
      <c r="B17789" s="39">
        <f t="shared" si="1"/>
        <v>23</v>
      </c>
      <c r="C17789" s="39" t="str">
        <f>IFERROR(__xludf.DUMMYFUNCTION("IF(ISBETWEEN(B17789,60,69), ""Old"", IF(ISBETWEEN(B17789, 20, 29), ""Young"", ""Other""))"),"Young")</f>
        <v>Young</v>
      </c>
    </row>
    <row r="17790">
      <c r="A17790" s="40">
        <v>36052.0</v>
      </c>
      <c r="B17790" s="39">
        <f t="shared" si="1"/>
        <v>23</v>
      </c>
      <c r="C17790" s="39" t="str">
        <f>IFERROR(__xludf.DUMMYFUNCTION("IF(ISBETWEEN(B17790,60,69), ""Old"", IF(ISBETWEEN(B17790, 20, 29), ""Young"", ""Other""))"),"Young")</f>
        <v>Young</v>
      </c>
    </row>
    <row r="17791">
      <c r="A17791" s="40">
        <v>36053.0</v>
      </c>
      <c r="B17791" s="39">
        <f t="shared" si="1"/>
        <v>23</v>
      </c>
      <c r="C17791" s="39" t="str">
        <f>IFERROR(__xludf.DUMMYFUNCTION("IF(ISBETWEEN(B17791,60,69), ""Old"", IF(ISBETWEEN(B17791, 20, 29), ""Young"", ""Other""))"),"Young")</f>
        <v>Young</v>
      </c>
    </row>
    <row r="17792">
      <c r="A17792" s="40">
        <v>36054.0</v>
      </c>
      <c r="B17792" s="39">
        <f t="shared" si="1"/>
        <v>23</v>
      </c>
      <c r="C17792" s="39" t="str">
        <f>IFERROR(__xludf.DUMMYFUNCTION("IF(ISBETWEEN(B17792,60,69), ""Old"", IF(ISBETWEEN(B17792, 20, 29), ""Young"", ""Other""))"),"Young")</f>
        <v>Young</v>
      </c>
    </row>
    <row r="17793">
      <c r="A17793" s="40">
        <v>36055.0</v>
      </c>
      <c r="B17793" s="39">
        <f t="shared" si="1"/>
        <v>23</v>
      </c>
      <c r="C17793" s="39" t="str">
        <f>IFERROR(__xludf.DUMMYFUNCTION("IF(ISBETWEEN(B17793,60,69), ""Old"", IF(ISBETWEEN(B17793, 20, 29), ""Young"", ""Other""))"),"Young")</f>
        <v>Young</v>
      </c>
    </row>
    <row r="17794">
      <c r="A17794" s="40">
        <v>36056.0</v>
      </c>
      <c r="B17794" s="39">
        <f t="shared" si="1"/>
        <v>23</v>
      </c>
      <c r="C17794" s="39" t="str">
        <f>IFERROR(__xludf.DUMMYFUNCTION("IF(ISBETWEEN(B17794,60,69), ""Old"", IF(ISBETWEEN(B17794, 20, 29), ""Young"", ""Other""))"),"Young")</f>
        <v>Young</v>
      </c>
    </row>
    <row r="17795">
      <c r="A17795" s="40">
        <v>36057.0</v>
      </c>
      <c r="B17795" s="39">
        <f t="shared" si="1"/>
        <v>23</v>
      </c>
      <c r="C17795" s="39" t="str">
        <f>IFERROR(__xludf.DUMMYFUNCTION("IF(ISBETWEEN(B17795,60,69), ""Old"", IF(ISBETWEEN(B17795, 20, 29), ""Young"", ""Other""))"),"Young")</f>
        <v>Young</v>
      </c>
    </row>
    <row r="17796">
      <c r="A17796" s="40">
        <v>36058.0</v>
      </c>
      <c r="B17796" s="39">
        <f t="shared" si="1"/>
        <v>23</v>
      </c>
      <c r="C17796" s="39" t="str">
        <f>IFERROR(__xludf.DUMMYFUNCTION("IF(ISBETWEEN(B17796,60,69), ""Old"", IF(ISBETWEEN(B17796, 20, 29), ""Young"", ""Other""))"),"Young")</f>
        <v>Young</v>
      </c>
    </row>
    <row r="17797">
      <c r="A17797" s="40">
        <v>36059.0</v>
      </c>
      <c r="B17797" s="39">
        <f t="shared" si="1"/>
        <v>23</v>
      </c>
      <c r="C17797" s="39" t="str">
        <f>IFERROR(__xludf.DUMMYFUNCTION("IF(ISBETWEEN(B17797,60,69), ""Old"", IF(ISBETWEEN(B17797, 20, 29), ""Young"", ""Other""))"),"Young")</f>
        <v>Young</v>
      </c>
    </row>
    <row r="17798">
      <c r="A17798" s="40">
        <v>36060.0</v>
      </c>
      <c r="B17798" s="39">
        <f t="shared" si="1"/>
        <v>23</v>
      </c>
      <c r="C17798" s="39" t="str">
        <f>IFERROR(__xludf.DUMMYFUNCTION("IF(ISBETWEEN(B17798,60,69), ""Old"", IF(ISBETWEEN(B17798, 20, 29), ""Young"", ""Other""))"),"Young")</f>
        <v>Young</v>
      </c>
    </row>
    <row r="17799">
      <c r="A17799" s="40">
        <v>36061.0</v>
      </c>
      <c r="B17799" s="39">
        <f t="shared" si="1"/>
        <v>23</v>
      </c>
      <c r="C17799" s="39" t="str">
        <f>IFERROR(__xludf.DUMMYFUNCTION("IF(ISBETWEEN(B17799,60,69), ""Old"", IF(ISBETWEEN(B17799, 20, 29), ""Young"", ""Other""))"),"Young")</f>
        <v>Young</v>
      </c>
    </row>
    <row r="17800">
      <c r="A17800" s="40">
        <v>36062.0</v>
      </c>
      <c r="B17800" s="39">
        <f t="shared" si="1"/>
        <v>23</v>
      </c>
      <c r="C17800" s="39" t="str">
        <f>IFERROR(__xludf.DUMMYFUNCTION("IF(ISBETWEEN(B17800,60,69), ""Old"", IF(ISBETWEEN(B17800, 20, 29), ""Young"", ""Other""))"),"Young")</f>
        <v>Young</v>
      </c>
    </row>
    <row r="17801">
      <c r="A17801" s="40">
        <v>36063.0</v>
      </c>
      <c r="B17801" s="39">
        <f t="shared" si="1"/>
        <v>23</v>
      </c>
      <c r="C17801" s="39" t="str">
        <f>IFERROR(__xludf.DUMMYFUNCTION("IF(ISBETWEEN(B17801,60,69), ""Old"", IF(ISBETWEEN(B17801, 20, 29), ""Young"", ""Other""))"),"Young")</f>
        <v>Young</v>
      </c>
    </row>
    <row r="17802">
      <c r="A17802" s="40">
        <v>36064.0</v>
      </c>
      <c r="B17802" s="39">
        <f t="shared" si="1"/>
        <v>23</v>
      </c>
      <c r="C17802" s="39" t="str">
        <f>IFERROR(__xludf.DUMMYFUNCTION("IF(ISBETWEEN(B17802,60,69), ""Old"", IF(ISBETWEEN(B17802, 20, 29), ""Young"", ""Other""))"),"Young")</f>
        <v>Young</v>
      </c>
    </row>
    <row r="17803">
      <c r="A17803" s="40">
        <v>36065.0</v>
      </c>
      <c r="B17803" s="39">
        <f t="shared" si="1"/>
        <v>23</v>
      </c>
      <c r="C17803" s="39" t="str">
        <f>IFERROR(__xludf.DUMMYFUNCTION("IF(ISBETWEEN(B17803,60,69), ""Old"", IF(ISBETWEEN(B17803, 20, 29), ""Young"", ""Other""))"),"Young")</f>
        <v>Young</v>
      </c>
    </row>
    <row r="17804">
      <c r="A17804" s="40">
        <v>36066.0</v>
      </c>
      <c r="B17804" s="39">
        <f t="shared" si="1"/>
        <v>23</v>
      </c>
      <c r="C17804" s="39" t="str">
        <f>IFERROR(__xludf.DUMMYFUNCTION("IF(ISBETWEEN(B17804,60,69), ""Old"", IF(ISBETWEEN(B17804, 20, 29), ""Young"", ""Other""))"),"Young")</f>
        <v>Young</v>
      </c>
    </row>
    <row r="17805">
      <c r="A17805" s="40">
        <v>36067.0</v>
      </c>
      <c r="B17805" s="39">
        <f t="shared" si="1"/>
        <v>23</v>
      </c>
      <c r="C17805" s="39" t="str">
        <f>IFERROR(__xludf.DUMMYFUNCTION("IF(ISBETWEEN(B17805,60,69), ""Old"", IF(ISBETWEEN(B17805, 20, 29), ""Young"", ""Other""))"),"Young")</f>
        <v>Young</v>
      </c>
    </row>
    <row r="17806">
      <c r="A17806" s="40">
        <v>36068.0</v>
      </c>
      <c r="B17806" s="39">
        <f t="shared" si="1"/>
        <v>23</v>
      </c>
      <c r="C17806" s="39" t="str">
        <f>IFERROR(__xludf.DUMMYFUNCTION("IF(ISBETWEEN(B17806,60,69), ""Old"", IF(ISBETWEEN(B17806, 20, 29), ""Young"", ""Other""))"),"Young")</f>
        <v>Young</v>
      </c>
    </row>
    <row r="17807">
      <c r="A17807" s="40">
        <v>36069.0</v>
      </c>
      <c r="B17807" s="39">
        <f t="shared" si="1"/>
        <v>23</v>
      </c>
      <c r="C17807" s="39" t="str">
        <f>IFERROR(__xludf.DUMMYFUNCTION("IF(ISBETWEEN(B17807,60,69), ""Old"", IF(ISBETWEEN(B17807, 20, 29), ""Young"", ""Other""))"),"Young")</f>
        <v>Young</v>
      </c>
    </row>
    <row r="17808">
      <c r="A17808" s="40">
        <v>36070.0</v>
      </c>
      <c r="B17808" s="39">
        <f t="shared" si="1"/>
        <v>23</v>
      </c>
      <c r="C17808" s="39" t="str">
        <f>IFERROR(__xludf.DUMMYFUNCTION("IF(ISBETWEEN(B17808,60,69), ""Old"", IF(ISBETWEEN(B17808, 20, 29), ""Young"", ""Other""))"),"Young")</f>
        <v>Young</v>
      </c>
    </row>
    <row r="17809">
      <c r="A17809" s="40">
        <v>36071.0</v>
      </c>
      <c r="B17809" s="39">
        <f t="shared" si="1"/>
        <v>23</v>
      </c>
      <c r="C17809" s="39" t="str">
        <f>IFERROR(__xludf.DUMMYFUNCTION("IF(ISBETWEEN(B17809,60,69), ""Old"", IF(ISBETWEEN(B17809, 20, 29), ""Young"", ""Other""))"),"Young")</f>
        <v>Young</v>
      </c>
    </row>
    <row r="17810">
      <c r="A17810" s="40">
        <v>36072.0</v>
      </c>
      <c r="B17810" s="39">
        <f t="shared" si="1"/>
        <v>23</v>
      </c>
      <c r="C17810" s="39" t="str">
        <f>IFERROR(__xludf.DUMMYFUNCTION("IF(ISBETWEEN(B17810,60,69), ""Old"", IF(ISBETWEEN(B17810, 20, 29), ""Young"", ""Other""))"),"Young")</f>
        <v>Young</v>
      </c>
    </row>
    <row r="17811">
      <c r="A17811" s="40">
        <v>36073.0</v>
      </c>
      <c r="B17811" s="39">
        <f t="shared" si="1"/>
        <v>23</v>
      </c>
      <c r="C17811" s="39" t="str">
        <f>IFERROR(__xludf.DUMMYFUNCTION("IF(ISBETWEEN(B17811,60,69), ""Old"", IF(ISBETWEEN(B17811, 20, 29), ""Young"", ""Other""))"),"Young")</f>
        <v>Young</v>
      </c>
    </row>
    <row r="17812">
      <c r="A17812" s="40">
        <v>36074.0</v>
      </c>
      <c r="B17812" s="39">
        <f t="shared" si="1"/>
        <v>23</v>
      </c>
      <c r="C17812" s="39" t="str">
        <f>IFERROR(__xludf.DUMMYFUNCTION("IF(ISBETWEEN(B17812,60,69), ""Old"", IF(ISBETWEEN(B17812, 20, 29), ""Young"", ""Other""))"),"Young")</f>
        <v>Young</v>
      </c>
    </row>
    <row r="17813">
      <c r="A17813" s="40">
        <v>36075.0</v>
      </c>
      <c r="B17813" s="39">
        <f t="shared" si="1"/>
        <v>23</v>
      </c>
      <c r="C17813" s="39" t="str">
        <f>IFERROR(__xludf.DUMMYFUNCTION("IF(ISBETWEEN(B17813,60,69), ""Old"", IF(ISBETWEEN(B17813, 20, 29), ""Young"", ""Other""))"),"Young")</f>
        <v>Young</v>
      </c>
    </row>
    <row r="17814">
      <c r="A17814" s="40">
        <v>36076.0</v>
      </c>
      <c r="B17814" s="39">
        <f t="shared" si="1"/>
        <v>23</v>
      </c>
      <c r="C17814" s="39" t="str">
        <f>IFERROR(__xludf.DUMMYFUNCTION("IF(ISBETWEEN(B17814,60,69), ""Old"", IF(ISBETWEEN(B17814, 20, 29), ""Young"", ""Other""))"),"Young")</f>
        <v>Young</v>
      </c>
    </row>
    <row r="17815">
      <c r="A17815" s="40">
        <v>36077.0</v>
      </c>
      <c r="B17815" s="39">
        <f t="shared" si="1"/>
        <v>23</v>
      </c>
      <c r="C17815" s="39" t="str">
        <f>IFERROR(__xludf.DUMMYFUNCTION("IF(ISBETWEEN(B17815,60,69), ""Old"", IF(ISBETWEEN(B17815, 20, 29), ""Young"", ""Other""))"),"Young")</f>
        <v>Young</v>
      </c>
    </row>
    <row r="17816">
      <c r="A17816" s="40">
        <v>36078.0</v>
      </c>
      <c r="B17816" s="39">
        <f t="shared" si="1"/>
        <v>23</v>
      </c>
      <c r="C17816" s="39" t="str">
        <f>IFERROR(__xludf.DUMMYFUNCTION("IF(ISBETWEEN(B17816,60,69), ""Old"", IF(ISBETWEEN(B17816, 20, 29), ""Young"", ""Other""))"),"Young")</f>
        <v>Young</v>
      </c>
    </row>
    <row r="17817">
      <c r="A17817" s="40">
        <v>36079.0</v>
      </c>
      <c r="B17817" s="39">
        <f t="shared" si="1"/>
        <v>23</v>
      </c>
      <c r="C17817" s="39" t="str">
        <f>IFERROR(__xludf.DUMMYFUNCTION("IF(ISBETWEEN(B17817,60,69), ""Old"", IF(ISBETWEEN(B17817, 20, 29), ""Young"", ""Other""))"),"Young")</f>
        <v>Young</v>
      </c>
    </row>
    <row r="17818">
      <c r="A17818" s="40">
        <v>36080.0</v>
      </c>
      <c r="B17818" s="39">
        <f t="shared" si="1"/>
        <v>23</v>
      </c>
      <c r="C17818" s="39" t="str">
        <f>IFERROR(__xludf.DUMMYFUNCTION("IF(ISBETWEEN(B17818,60,69), ""Old"", IF(ISBETWEEN(B17818, 20, 29), ""Young"", ""Other""))"),"Young")</f>
        <v>Young</v>
      </c>
    </row>
    <row r="17819">
      <c r="A17819" s="40">
        <v>36081.0</v>
      </c>
      <c r="B17819" s="39">
        <f t="shared" si="1"/>
        <v>23</v>
      </c>
      <c r="C17819" s="39" t="str">
        <f>IFERROR(__xludf.DUMMYFUNCTION("IF(ISBETWEEN(B17819,60,69), ""Old"", IF(ISBETWEEN(B17819, 20, 29), ""Young"", ""Other""))"),"Young")</f>
        <v>Young</v>
      </c>
    </row>
    <row r="17820">
      <c r="A17820" s="40">
        <v>36082.0</v>
      </c>
      <c r="B17820" s="39">
        <f t="shared" si="1"/>
        <v>23</v>
      </c>
      <c r="C17820" s="39" t="str">
        <f>IFERROR(__xludf.DUMMYFUNCTION("IF(ISBETWEEN(B17820,60,69), ""Old"", IF(ISBETWEEN(B17820, 20, 29), ""Young"", ""Other""))"),"Young")</f>
        <v>Young</v>
      </c>
    </row>
    <row r="17821">
      <c r="A17821" s="40">
        <v>36083.0</v>
      </c>
      <c r="B17821" s="39">
        <f t="shared" si="1"/>
        <v>23</v>
      </c>
      <c r="C17821" s="39" t="str">
        <f>IFERROR(__xludf.DUMMYFUNCTION("IF(ISBETWEEN(B17821,60,69), ""Old"", IF(ISBETWEEN(B17821, 20, 29), ""Young"", ""Other""))"),"Young")</f>
        <v>Young</v>
      </c>
    </row>
    <row r="17822">
      <c r="A17822" s="40">
        <v>36084.0</v>
      </c>
      <c r="B17822" s="39">
        <f t="shared" si="1"/>
        <v>23</v>
      </c>
      <c r="C17822" s="39" t="str">
        <f>IFERROR(__xludf.DUMMYFUNCTION("IF(ISBETWEEN(B17822,60,69), ""Old"", IF(ISBETWEEN(B17822, 20, 29), ""Young"", ""Other""))"),"Young")</f>
        <v>Young</v>
      </c>
    </row>
    <row r="17823">
      <c r="A17823" s="40">
        <v>36085.0</v>
      </c>
      <c r="B17823" s="39">
        <f t="shared" si="1"/>
        <v>23</v>
      </c>
      <c r="C17823" s="39" t="str">
        <f>IFERROR(__xludf.DUMMYFUNCTION("IF(ISBETWEEN(B17823,60,69), ""Old"", IF(ISBETWEEN(B17823, 20, 29), ""Young"", ""Other""))"),"Young")</f>
        <v>Young</v>
      </c>
    </row>
    <row r="17824">
      <c r="A17824" s="40">
        <v>36086.0</v>
      </c>
      <c r="B17824" s="39">
        <f t="shared" si="1"/>
        <v>23</v>
      </c>
      <c r="C17824" s="39" t="str">
        <f>IFERROR(__xludf.DUMMYFUNCTION("IF(ISBETWEEN(B17824,60,69), ""Old"", IF(ISBETWEEN(B17824, 20, 29), ""Young"", ""Other""))"),"Young")</f>
        <v>Young</v>
      </c>
    </row>
    <row r="17825">
      <c r="A17825" s="40">
        <v>36087.0</v>
      </c>
      <c r="B17825" s="39">
        <f t="shared" si="1"/>
        <v>23</v>
      </c>
      <c r="C17825" s="39" t="str">
        <f>IFERROR(__xludf.DUMMYFUNCTION("IF(ISBETWEEN(B17825,60,69), ""Old"", IF(ISBETWEEN(B17825, 20, 29), ""Young"", ""Other""))"),"Young")</f>
        <v>Young</v>
      </c>
    </row>
    <row r="17826">
      <c r="A17826" s="40">
        <v>36088.0</v>
      </c>
      <c r="B17826" s="39">
        <f t="shared" si="1"/>
        <v>23</v>
      </c>
      <c r="C17826" s="39" t="str">
        <f>IFERROR(__xludf.DUMMYFUNCTION("IF(ISBETWEEN(B17826,60,69), ""Old"", IF(ISBETWEEN(B17826, 20, 29), ""Young"", ""Other""))"),"Young")</f>
        <v>Young</v>
      </c>
    </row>
    <row r="17827">
      <c r="A17827" s="40">
        <v>36089.0</v>
      </c>
      <c r="B17827" s="39">
        <f t="shared" si="1"/>
        <v>23</v>
      </c>
      <c r="C17827" s="39" t="str">
        <f>IFERROR(__xludf.DUMMYFUNCTION("IF(ISBETWEEN(B17827,60,69), ""Old"", IF(ISBETWEEN(B17827, 20, 29), ""Young"", ""Other""))"),"Young")</f>
        <v>Young</v>
      </c>
    </row>
    <row r="17828">
      <c r="A17828" s="40">
        <v>36090.0</v>
      </c>
      <c r="B17828" s="39">
        <f t="shared" si="1"/>
        <v>23</v>
      </c>
      <c r="C17828" s="39" t="str">
        <f>IFERROR(__xludf.DUMMYFUNCTION("IF(ISBETWEEN(B17828,60,69), ""Old"", IF(ISBETWEEN(B17828, 20, 29), ""Young"", ""Other""))"),"Young")</f>
        <v>Young</v>
      </c>
    </row>
    <row r="17829">
      <c r="A17829" s="40">
        <v>36091.0</v>
      </c>
      <c r="B17829" s="39">
        <f t="shared" si="1"/>
        <v>23</v>
      </c>
      <c r="C17829" s="39" t="str">
        <f>IFERROR(__xludf.DUMMYFUNCTION("IF(ISBETWEEN(B17829,60,69), ""Old"", IF(ISBETWEEN(B17829, 20, 29), ""Young"", ""Other""))"),"Young")</f>
        <v>Young</v>
      </c>
    </row>
    <row r="17830">
      <c r="A17830" s="40">
        <v>36092.0</v>
      </c>
      <c r="B17830" s="39">
        <f t="shared" si="1"/>
        <v>23</v>
      </c>
      <c r="C17830" s="39" t="str">
        <f>IFERROR(__xludf.DUMMYFUNCTION("IF(ISBETWEEN(B17830,60,69), ""Old"", IF(ISBETWEEN(B17830, 20, 29), ""Young"", ""Other""))"),"Young")</f>
        <v>Young</v>
      </c>
    </row>
    <row r="17831">
      <c r="A17831" s="40">
        <v>36093.0</v>
      </c>
      <c r="B17831" s="39">
        <f t="shared" si="1"/>
        <v>23</v>
      </c>
      <c r="C17831" s="39" t="str">
        <f>IFERROR(__xludf.DUMMYFUNCTION("IF(ISBETWEEN(B17831,60,69), ""Old"", IF(ISBETWEEN(B17831, 20, 29), ""Young"", ""Other""))"),"Young")</f>
        <v>Young</v>
      </c>
    </row>
    <row r="17832">
      <c r="A17832" s="40">
        <v>36094.0</v>
      </c>
      <c r="B17832" s="39">
        <f t="shared" si="1"/>
        <v>23</v>
      </c>
      <c r="C17832" s="39" t="str">
        <f>IFERROR(__xludf.DUMMYFUNCTION("IF(ISBETWEEN(B17832,60,69), ""Old"", IF(ISBETWEEN(B17832, 20, 29), ""Young"", ""Other""))"),"Young")</f>
        <v>Young</v>
      </c>
    </row>
    <row r="17833">
      <c r="A17833" s="40">
        <v>36095.0</v>
      </c>
      <c r="B17833" s="39">
        <f t="shared" si="1"/>
        <v>23</v>
      </c>
      <c r="C17833" s="39" t="str">
        <f>IFERROR(__xludf.DUMMYFUNCTION("IF(ISBETWEEN(B17833,60,69), ""Old"", IF(ISBETWEEN(B17833, 20, 29), ""Young"", ""Other""))"),"Young")</f>
        <v>Young</v>
      </c>
    </row>
    <row r="17834">
      <c r="A17834" s="40">
        <v>36096.0</v>
      </c>
      <c r="B17834" s="39">
        <f t="shared" si="1"/>
        <v>23</v>
      </c>
      <c r="C17834" s="39" t="str">
        <f>IFERROR(__xludf.DUMMYFUNCTION("IF(ISBETWEEN(B17834,60,69), ""Old"", IF(ISBETWEEN(B17834, 20, 29), ""Young"", ""Other""))"),"Young")</f>
        <v>Young</v>
      </c>
    </row>
    <row r="17835">
      <c r="A17835" s="40">
        <v>36097.0</v>
      </c>
      <c r="B17835" s="39">
        <f t="shared" si="1"/>
        <v>23</v>
      </c>
      <c r="C17835" s="39" t="str">
        <f>IFERROR(__xludf.DUMMYFUNCTION("IF(ISBETWEEN(B17835,60,69), ""Old"", IF(ISBETWEEN(B17835, 20, 29), ""Young"", ""Other""))"),"Young")</f>
        <v>Young</v>
      </c>
    </row>
    <row r="17836">
      <c r="A17836" s="40">
        <v>36098.0</v>
      </c>
      <c r="B17836" s="39">
        <f t="shared" si="1"/>
        <v>23</v>
      </c>
      <c r="C17836" s="39" t="str">
        <f>IFERROR(__xludf.DUMMYFUNCTION("IF(ISBETWEEN(B17836,60,69), ""Old"", IF(ISBETWEEN(B17836, 20, 29), ""Young"", ""Other""))"),"Young")</f>
        <v>Young</v>
      </c>
    </row>
    <row r="17837">
      <c r="A17837" s="40">
        <v>36099.0</v>
      </c>
      <c r="B17837" s="39">
        <f t="shared" si="1"/>
        <v>23</v>
      </c>
      <c r="C17837" s="39" t="str">
        <f>IFERROR(__xludf.DUMMYFUNCTION("IF(ISBETWEEN(B17837,60,69), ""Old"", IF(ISBETWEEN(B17837, 20, 29), ""Young"", ""Other""))"),"Young")</f>
        <v>Young</v>
      </c>
    </row>
    <row r="17838">
      <c r="A17838" s="40">
        <v>36100.0</v>
      </c>
      <c r="B17838" s="39">
        <f t="shared" si="1"/>
        <v>23</v>
      </c>
      <c r="C17838" s="39" t="str">
        <f>IFERROR(__xludf.DUMMYFUNCTION("IF(ISBETWEEN(B17838,60,69), ""Old"", IF(ISBETWEEN(B17838, 20, 29), ""Young"", ""Other""))"),"Young")</f>
        <v>Young</v>
      </c>
    </row>
    <row r="17839">
      <c r="A17839" s="40">
        <v>36101.0</v>
      </c>
      <c r="B17839" s="39">
        <f t="shared" si="1"/>
        <v>23</v>
      </c>
      <c r="C17839" s="39" t="str">
        <f>IFERROR(__xludf.DUMMYFUNCTION("IF(ISBETWEEN(B17839,60,69), ""Old"", IF(ISBETWEEN(B17839, 20, 29), ""Young"", ""Other""))"),"Young")</f>
        <v>Young</v>
      </c>
    </row>
    <row r="17840">
      <c r="A17840" s="40">
        <v>36102.0</v>
      </c>
      <c r="B17840" s="39">
        <f t="shared" si="1"/>
        <v>23</v>
      </c>
      <c r="C17840" s="39" t="str">
        <f>IFERROR(__xludf.DUMMYFUNCTION("IF(ISBETWEEN(B17840,60,69), ""Old"", IF(ISBETWEEN(B17840, 20, 29), ""Young"", ""Other""))"),"Young")</f>
        <v>Young</v>
      </c>
    </row>
    <row r="17841">
      <c r="A17841" s="40">
        <v>36103.0</v>
      </c>
      <c r="B17841" s="39">
        <f t="shared" si="1"/>
        <v>23</v>
      </c>
      <c r="C17841" s="39" t="str">
        <f>IFERROR(__xludf.DUMMYFUNCTION("IF(ISBETWEEN(B17841,60,69), ""Old"", IF(ISBETWEEN(B17841, 20, 29), ""Young"", ""Other""))"),"Young")</f>
        <v>Young</v>
      </c>
    </row>
    <row r="17842">
      <c r="A17842" s="40">
        <v>36104.0</v>
      </c>
      <c r="B17842" s="39">
        <f t="shared" si="1"/>
        <v>23</v>
      </c>
      <c r="C17842" s="39" t="str">
        <f>IFERROR(__xludf.DUMMYFUNCTION("IF(ISBETWEEN(B17842,60,69), ""Old"", IF(ISBETWEEN(B17842, 20, 29), ""Young"", ""Other""))"),"Young")</f>
        <v>Young</v>
      </c>
    </row>
    <row r="17843">
      <c r="A17843" s="40">
        <v>36105.0</v>
      </c>
      <c r="B17843" s="39">
        <f t="shared" si="1"/>
        <v>23</v>
      </c>
      <c r="C17843" s="39" t="str">
        <f>IFERROR(__xludf.DUMMYFUNCTION("IF(ISBETWEEN(B17843,60,69), ""Old"", IF(ISBETWEEN(B17843, 20, 29), ""Young"", ""Other""))"),"Young")</f>
        <v>Young</v>
      </c>
    </row>
    <row r="17844">
      <c r="A17844" s="40">
        <v>36106.0</v>
      </c>
      <c r="B17844" s="39">
        <f t="shared" si="1"/>
        <v>23</v>
      </c>
      <c r="C17844" s="39" t="str">
        <f>IFERROR(__xludf.DUMMYFUNCTION("IF(ISBETWEEN(B17844,60,69), ""Old"", IF(ISBETWEEN(B17844, 20, 29), ""Young"", ""Other""))"),"Young")</f>
        <v>Young</v>
      </c>
    </row>
    <row r="17845">
      <c r="A17845" s="40">
        <v>36107.0</v>
      </c>
      <c r="B17845" s="39">
        <f t="shared" si="1"/>
        <v>23</v>
      </c>
      <c r="C17845" s="39" t="str">
        <f>IFERROR(__xludf.DUMMYFUNCTION("IF(ISBETWEEN(B17845,60,69), ""Old"", IF(ISBETWEEN(B17845, 20, 29), ""Young"", ""Other""))"),"Young")</f>
        <v>Young</v>
      </c>
    </row>
    <row r="17846">
      <c r="A17846" s="40">
        <v>36108.0</v>
      </c>
      <c r="B17846" s="39">
        <f t="shared" si="1"/>
        <v>23</v>
      </c>
      <c r="C17846" s="39" t="str">
        <f>IFERROR(__xludf.DUMMYFUNCTION("IF(ISBETWEEN(B17846,60,69), ""Old"", IF(ISBETWEEN(B17846, 20, 29), ""Young"", ""Other""))"),"Young")</f>
        <v>Young</v>
      </c>
    </row>
    <row r="17847">
      <c r="A17847" s="40">
        <v>36109.0</v>
      </c>
      <c r="B17847" s="39">
        <f t="shared" si="1"/>
        <v>23</v>
      </c>
      <c r="C17847" s="39" t="str">
        <f>IFERROR(__xludf.DUMMYFUNCTION("IF(ISBETWEEN(B17847,60,69), ""Old"", IF(ISBETWEEN(B17847, 20, 29), ""Young"", ""Other""))"),"Young")</f>
        <v>Young</v>
      </c>
    </row>
    <row r="17848">
      <c r="A17848" s="40">
        <v>36110.0</v>
      </c>
      <c r="B17848" s="39">
        <f t="shared" si="1"/>
        <v>23</v>
      </c>
      <c r="C17848" s="39" t="str">
        <f>IFERROR(__xludf.DUMMYFUNCTION("IF(ISBETWEEN(B17848,60,69), ""Old"", IF(ISBETWEEN(B17848, 20, 29), ""Young"", ""Other""))"),"Young")</f>
        <v>Young</v>
      </c>
    </row>
    <row r="17849">
      <c r="A17849" s="40">
        <v>36111.0</v>
      </c>
      <c r="B17849" s="39">
        <f t="shared" si="1"/>
        <v>23</v>
      </c>
      <c r="C17849" s="39" t="str">
        <f>IFERROR(__xludf.DUMMYFUNCTION("IF(ISBETWEEN(B17849,60,69), ""Old"", IF(ISBETWEEN(B17849, 20, 29), ""Young"", ""Other""))"),"Young")</f>
        <v>Young</v>
      </c>
    </row>
    <row r="17850">
      <c r="A17850" s="40">
        <v>36112.0</v>
      </c>
      <c r="B17850" s="39">
        <f t="shared" si="1"/>
        <v>23</v>
      </c>
      <c r="C17850" s="39" t="str">
        <f>IFERROR(__xludf.DUMMYFUNCTION("IF(ISBETWEEN(B17850,60,69), ""Old"", IF(ISBETWEEN(B17850, 20, 29), ""Young"", ""Other""))"),"Young")</f>
        <v>Young</v>
      </c>
    </row>
    <row r="17851">
      <c r="A17851" s="40">
        <v>36113.0</v>
      </c>
      <c r="B17851" s="39">
        <f t="shared" si="1"/>
        <v>23</v>
      </c>
      <c r="C17851" s="39" t="str">
        <f>IFERROR(__xludf.DUMMYFUNCTION("IF(ISBETWEEN(B17851,60,69), ""Old"", IF(ISBETWEEN(B17851, 20, 29), ""Young"", ""Other""))"),"Young")</f>
        <v>Young</v>
      </c>
    </row>
    <row r="17852">
      <c r="A17852" s="40">
        <v>36114.0</v>
      </c>
      <c r="B17852" s="39">
        <f t="shared" si="1"/>
        <v>23</v>
      </c>
      <c r="C17852" s="39" t="str">
        <f>IFERROR(__xludf.DUMMYFUNCTION("IF(ISBETWEEN(B17852,60,69), ""Old"", IF(ISBETWEEN(B17852, 20, 29), ""Young"", ""Other""))"),"Young")</f>
        <v>Young</v>
      </c>
    </row>
    <row r="17853">
      <c r="A17853" s="40">
        <v>36115.0</v>
      </c>
      <c r="B17853" s="39">
        <f t="shared" si="1"/>
        <v>23</v>
      </c>
      <c r="C17853" s="39" t="str">
        <f>IFERROR(__xludf.DUMMYFUNCTION("IF(ISBETWEEN(B17853,60,69), ""Old"", IF(ISBETWEEN(B17853, 20, 29), ""Young"", ""Other""))"),"Young")</f>
        <v>Young</v>
      </c>
    </row>
    <row r="17854">
      <c r="A17854" s="40">
        <v>36116.0</v>
      </c>
      <c r="B17854" s="39">
        <f t="shared" si="1"/>
        <v>23</v>
      </c>
      <c r="C17854" s="39" t="str">
        <f>IFERROR(__xludf.DUMMYFUNCTION("IF(ISBETWEEN(B17854,60,69), ""Old"", IF(ISBETWEEN(B17854, 20, 29), ""Young"", ""Other""))"),"Young")</f>
        <v>Young</v>
      </c>
    </row>
    <row r="17855">
      <c r="A17855" s="40">
        <v>36117.0</v>
      </c>
      <c r="B17855" s="39">
        <f t="shared" si="1"/>
        <v>23</v>
      </c>
      <c r="C17855" s="39" t="str">
        <f>IFERROR(__xludf.DUMMYFUNCTION("IF(ISBETWEEN(B17855,60,69), ""Old"", IF(ISBETWEEN(B17855, 20, 29), ""Young"", ""Other""))"),"Young")</f>
        <v>Young</v>
      </c>
    </row>
    <row r="17856">
      <c r="A17856" s="40">
        <v>36118.0</v>
      </c>
      <c r="B17856" s="39">
        <f t="shared" si="1"/>
        <v>23</v>
      </c>
      <c r="C17856" s="39" t="str">
        <f>IFERROR(__xludf.DUMMYFUNCTION("IF(ISBETWEEN(B17856,60,69), ""Old"", IF(ISBETWEEN(B17856, 20, 29), ""Young"", ""Other""))"),"Young")</f>
        <v>Young</v>
      </c>
    </row>
    <row r="17857">
      <c r="A17857" s="40">
        <v>36119.0</v>
      </c>
      <c r="B17857" s="39">
        <f t="shared" si="1"/>
        <v>23</v>
      </c>
      <c r="C17857" s="39" t="str">
        <f>IFERROR(__xludf.DUMMYFUNCTION("IF(ISBETWEEN(B17857,60,69), ""Old"", IF(ISBETWEEN(B17857, 20, 29), ""Young"", ""Other""))"),"Young")</f>
        <v>Young</v>
      </c>
    </row>
    <row r="17858">
      <c r="A17858" s="40">
        <v>36120.0</v>
      </c>
      <c r="B17858" s="39">
        <f t="shared" si="1"/>
        <v>23</v>
      </c>
      <c r="C17858" s="39" t="str">
        <f>IFERROR(__xludf.DUMMYFUNCTION("IF(ISBETWEEN(B17858,60,69), ""Old"", IF(ISBETWEEN(B17858, 20, 29), ""Young"", ""Other""))"),"Young")</f>
        <v>Young</v>
      </c>
    </row>
    <row r="17859">
      <c r="A17859" s="40">
        <v>36121.0</v>
      </c>
      <c r="B17859" s="39">
        <f t="shared" si="1"/>
        <v>23</v>
      </c>
      <c r="C17859" s="39" t="str">
        <f>IFERROR(__xludf.DUMMYFUNCTION("IF(ISBETWEEN(B17859,60,69), ""Old"", IF(ISBETWEEN(B17859, 20, 29), ""Young"", ""Other""))"),"Young")</f>
        <v>Young</v>
      </c>
    </row>
    <row r="17860">
      <c r="A17860" s="40">
        <v>36122.0</v>
      </c>
      <c r="B17860" s="39">
        <f t="shared" si="1"/>
        <v>23</v>
      </c>
      <c r="C17860" s="39" t="str">
        <f>IFERROR(__xludf.DUMMYFUNCTION("IF(ISBETWEEN(B17860,60,69), ""Old"", IF(ISBETWEEN(B17860, 20, 29), ""Young"", ""Other""))"),"Young")</f>
        <v>Young</v>
      </c>
    </row>
    <row r="17861">
      <c r="A17861" s="40">
        <v>36123.0</v>
      </c>
      <c r="B17861" s="39">
        <f t="shared" si="1"/>
        <v>23</v>
      </c>
      <c r="C17861" s="39" t="str">
        <f>IFERROR(__xludf.DUMMYFUNCTION("IF(ISBETWEEN(B17861,60,69), ""Old"", IF(ISBETWEEN(B17861, 20, 29), ""Young"", ""Other""))"),"Young")</f>
        <v>Young</v>
      </c>
    </row>
    <row r="17862">
      <c r="A17862" s="40">
        <v>36124.0</v>
      </c>
      <c r="B17862" s="39">
        <f t="shared" si="1"/>
        <v>23</v>
      </c>
      <c r="C17862" s="39" t="str">
        <f>IFERROR(__xludf.DUMMYFUNCTION("IF(ISBETWEEN(B17862,60,69), ""Old"", IF(ISBETWEEN(B17862, 20, 29), ""Young"", ""Other""))"),"Young")</f>
        <v>Young</v>
      </c>
    </row>
    <row r="17863">
      <c r="A17863" s="40">
        <v>36125.0</v>
      </c>
      <c r="B17863" s="39">
        <f t="shared" si="1"/>
        <v>23</v>
      </c>
      <c r="C17863" s="39" t="str">
        <f>IFERROR(__xludf.DUMMYFUNCTION("IF(ISBETWEEN(B17863,60,69), ""Old"", IF(ISBETWEEN(B17863, 20, 29), ""Young"", ""Other""))"),"Young")</f>
        <v>Young</v>
      </c>
    </row>
    <row r="17864">
      <c r="A17864" s="40">
        <v>36126.0</v>
      </c>
      <c r="B17864" s="39">
        <f t="shared" si="1"/>
        <v>23</v>
      </c>
      <c r="C17864" s="39" t="str">
        <f>IFERROR(__xludf.DUMMYFUNCTION("IF(ISBETWEEN(B17864,60,69), ""Old"", IF(ISBETWEEN(B17864, 20, 29), ""Young"", ""Other""))"),"Young")</f>
        <v>Young</v>
      </c>
    </row>
    <row r="17865">
      <c r="A17865" s="40">
        <v>36127.0</v>
      </c>
      <c r="B17865" s="39">
        <f t="shared" si="1"/>
        <v>23</v>
      </c>
      <c r="C17865" s="39" t="str">
        <f>IFERROR(__xludf.DUMMYFUNCTION("IF(ISBETWEEN(B17865,60,69), ""Old"", IF(ISBETWEEN(B17865, 20, 29), ""Young"", ""Other""))"),"Young")</f>
        <v>Young</v>
      </c>
    </row>
    <row r="17866">
      <c r="A17866" s="40">
        <v>36128.0</v>
      </c>
      <c r="B17866" s="39">
        <f t="shared" si="1"/>
        <v>23</v>
      </c>
      <c r="C17866" s="39" t="str">
        <f>IFERROR(__xludf.DUMMYFUNCTION("IF(ISBETWEEN(B17866,60,69), ""Old"", IF(ISBETWEEN(B17866, 20, 29), ""Young"", ""Other""))"),"Young")</f>
        <v>Young</v>
      </c>
    </row>
    <row r="17867">
      <c r="A17867" s="40">
        <v>36129.0</v>
      </c>
      <c r="B17867" s="39">
        <f t="shared" si="1"/>
        <v>23</v>
      </c>
      <c r="C17867" s="39" t="str">
        <f>IFERROR(__xludf.DUMMYFUNCTION("IF(ISBETWEEN(B17867,60,69), ""Old"", IF(ISBETWEEN(B17867, 20, 29), ""Young"", ""Other""))"),"Young")</f>
        <v>Young</v>
      </c>
    </row>
    <row r="17868">
      <c r="A17868" s="40">
        <v>36130.0</v>
      </c>
      <c r="B17868" s="39">
        <f t="shared" si="1"/>
        <v>23</v>
      </c>
      <c r="C17868" s="39" t="str">
        <f>IFERROR(__xludf.DUMMYFUNCTION("IF(ISBETWEEN(B17868,60,69), ""Old"", IF(ISBETWEEN(B17868, 20, 29), ""Young"", ""Other""))"),"Young")</f>
        <v>Young</v>
      </c>
    </row>
    <row r="17869">
      <c r="A17869" s="40">
        <v>36131.0</v>
      </c>
      <c r="B17869" s="39">
        <f t="shared" si="1"/>
        <v>23</v>
      </c>
      <c r="C17869" s="39" t="str">
        <f>IFERROR(__xludf.DUMMYFUNCTION("IF(ISBETWEEN(B17869,60,69), ""Old"", IF(ISBETWEEN(B17869, 20, 29), ""Young"", ""Other""))"),"Young")</f>
        <v>Young</v>
      </c>
    </row>
    <row r="17870">
      <c r="A17870" s="40">
        <v>36132.0</v>
      </c>
      <c r="B17870" s="39">
        <f t="shared" si="1"/>
        <v>23</v>
      </c>
      <c r="C17870" s="39" t="str">
        <f>IFERROR(__xludf.DUMMYFUNCTION("IF(ISBETWEEN(B17870,60,69), ""Old"", IF(ISBETWEEN(B17870, 20, 29), ""Young"", ""Other""))"),"Young")</f>
        <v>Young</v>
      </c>
    </row>
    <row r="17871">
      <c r="A17871" s="40">
        <v>36133.0</v>
      </c>
      <c r="B17871" s="39">
        <f t="shared" si="1"/>
        <v>23</v>
      </c>
      <c r="C17871" s="39" t="str">
        <f>IFERROR(__xludf.DUMMYFUNCTION("IF(ISBETWEEN(B17871,60,69), ""Old"", IF(ISBETWEEN(B17871, 20, 29), ""Young"", ""Other""))"),"Young")</f>
        <v>Young</v>
      </c>
    </row>
    <row r="17872">
      <c r="A17872" s="40">
        <v>36134.0</v>
      </c>
      <c r="B17872" s="39">
        <f t="shared" si="1"/>
        <v>23</v>
      </c>
      <c r="C17872" s="39" t="str">
        <f>IFERROR(__xludf.DUMMYFUNCTION("IF(ISBETWEEN(B17872,60,69), ""Old"", IF(ISBETWEEN(B17872, 20, 29), ""Young"", ""Other""))"),"Young")</f>
        <v>Young</v>
      </c>
    </row>
    <row r="17873">
      <c r="A17873" s="40">
        <v>36135.0</v>
      </c>
      <c r="B17873" s="39">
        <f t="shared" si="1"/>
        <v>23</v>
      </c>
      <c r="C17873" s="39" t="str">
        <f>IFERROR(__xludf.DUMMYFUNCTION("IF(ISBETWEEN(B17873,60,69), ""Old"", IF(ISBETWEEN(B17873, 20, 29), ""Young"", ""Other""))"),"Young")</f>
        <v>Young</v>
      </c>
    </row>
    <row r="17874">
      <c r="A17874" s="40">
        <v>36136.0</v>
      </c>
      <c r="B17874" s="39">
        <f t="shared" si="1"/>
        <v>23</v>
      </c>
      <c r="C17874" s="39" t="str">
        <f>IFERROR(__xludf.DUMMYFUNCTION("IF(ISBETWEEN(B17874,60,69), ""Old"", IF(ISBETWEEN(B17874, 20, 29), ""Young"", ""Other""))"),"Young")</f>
        <v>Young</v>
      </c>
    </row>
    <row r="17875">
      <c r="A17875" s="40">
        <v>36137.0</v>
      </c>
      <c r="B17875" s="39">
        <f t="shared" si="1"/>
        <v>23</v>
      </c>
      <c r="C17875" s="39" t="str">
        <f>IFERROR(__xludf.DUMMYFUNCTION("IF(ISBETWEEN(B17875,60,69), ""Old"", IF(ISBETWEEN(B17875, 20, 29), ""Young"", ""Other""))"),"Young")</f>
        <v>Young</v>
      </c>
    </row>
    <row r="17876">
      <c r="A17876" s="40">
        <v>36138.0</v>
      </c>
      <c r="B17876" s="39">
        <f t="shared" si="1"/>
        <v>23</v>
      </c>
      <c r="C17876" s="39" t="str">
        <f>IFERROR(__xludf.DUMMYFUNCTION("IF(ISBETWEEN(B17876,60,69), ""Old"", IF(ISBETWEEN(B17876, 20, 29), ""Young"", ""Other""))"),"Young")</f>
        <v>Young</v>
      </c>
    </row>
    <row r="17877">
      <c r="A17877" s="40">
        <v>36139.0</v>
      </c>
      <c r="B17877" s="39">
        <f t="shared" si="1"/>
        <v>23</v>
      </c>
      <c r="C17877" s="39" t="str">
        <f>IFERROR(__xludf.DUMMYFUNCTION("IF(ISBETWEEN(B17877,60,69), ""Old"", IF(ISBETWEEN(B17877, 20, 29), ""Young"", ""Other""))"),"Young")</f>
        <v>Young</v>
      </c>
    </row>
    <row r="17878">
      <c r="A17878" s="40">
        <v>36140.0</v>
      </c>
      <c r="B17878" s="39">
        <f t="shared" si="1"/>
        <v>23</v>
      </c>
      <c r="C17878" s="39" t="str">
        <f>IFERROR(__xludf.DUMMYFUNCTION("IF(ISBETWEEN(B17878,60,69), ""Old"", IF(ISBETWEEN(B17878, 20, 29), ""Young"", ""Other""))"),"Young")</f>
        <v>Young</v>
      </c>
    </row>
    <row r="17879">
      <c r="A17879" s="40">
        <v>36141.0</v>
      </c>
      <c r="B17879" s="39">
        <f t="shared" si="1"/>
        <v>23</v>
      </c>
      <c r="C17879" s="39" t="str">
        <f>IFERROR(__xludf.DUMMYFUNCTION("IF(ISBETWEEN(B17879,60,69), ""Old"", IF(ISBETWEEN(B17879, 20, 29), ""Young"", ""Other""))"),"Young")</f>
        <v>Young</v>
      </c>
    </row>
    <row r="17880">
      <c r="A17880" s="40">
        <v>36142.0</v>
      </c>
      <c r="B17880" s="39">
        <f t="shared" si="1"/>
        <v>23</v>
      </c>
      <c r="C17880" s="39" t="str">
        <f>IFERROR(__xludf.DUMMYFUNCTION("IF(ISBETWEEN(B17880,60,69), ""Old"", IF(ISBETWEEN(B17880, 20, 29), ""Young"", ""Other""))"),"Young")</f>
        <v>Young</v>
      </c>
    </row>
    <row r="17881">
      <c r="A17881" s="40">
        <v>36143.0</v>
      </c>
      <c r="B17881" s="39">
        <f t="shared" si="1"/>
        <v>23</v>
      </c>
      <c r="C17881" s="39" t="str">
        <f>IFERROR(__xludf.DUMMYFUNCTION("IF(ISBETWEEN(B17881,60,69), ""Old"", IF(ISBETWEEN(B17881, 20, 29), ""Young"", ""Other""))"),"Young")</f>
        <v>Young</v>
      </c>
    </row>
    <row r="17882">
      <c r="A17882" s="40">
        <v>36144.0</v>
      </c>
      <c r="B17882" s="39">
        <f t="shared" si="1"/>
        <v>23</v>
      </c>
      <c r="C17882" s="39" t="str">
        <f>IFERROR(__xludf.DUMMYFUNCTION("IF(ISBETWEEN(B17882,60,69), ""Old"", IF(ISBETWEEN(B17882, 20, 29), ""Young"", ""Other""))"),"Young")</f>
        <v>Young</v>
      </c>
    </row>
    <row r="17883">
      <c r="A17883" s="40">
        <v>36145.0</v>
      </c>
      <c r="B17883" s="39">
        <f t="shared" si="1"/>
        <v>23</v>
      </c>
      <c r="C17883" s="39" t="str">
        <f>IFERROR(__xludf.DUMMYFUNCTION("IF(ISBETWEEN(B17883,60,69), ""Old"", IF(ISBETWEEN(B17883, 20, 29), ""Young"", ""Other""))"),"Young")</f>
        <v>Young</v>
      </c>
    </row>
    <row r="17884">
      <c r="A17884" s="40">
        <v>36146.0</v>
      </c>
      <c r="B17884" s="39">
        <f t="shared" si="1"/>
        <v>23</v>
      </c>
      <c r="C17884" s="39" t="str">
        <f>IFERROR(__xludf.DUMMYFUNCTION("IF(ISBETWEEN(B17884,60,69), ""Old"", IF(ISBETWEEN(B17884, 20, 29), ""Young"", ""Other""))"),"Young")</f>
        <v>Young</v>
      </c>
    </row>
    <row r="17885">
      <c r="A17885" s="40">
        <v>36147.0</v>
      </c>
      <c r="B17885" s="39">
        <f t="shared" si="1"/>
        <v>23</v>
      </c>
      <c r="C17885" s="39" t="str">
        <f>IFERROR(__xludf.DUMMYFUNCTION("IF(ISBETWEEN(B17885,60,69), ""Old"", IF(ISBETWEEN(B17885, 20, 29), ""Young"", ""Other""))"),"Young")</f>
        <v>Young</v>
      </c>
    </row>
    <row r="17886">
      <c r="A17886" s="40">
        <v>36148.0</v>
      </c>
      <c r="B17886" s="39">
        <f t="shared" si="1"/>
        <v>23</v>
      </c>
      <c r="C17886" s="39" t="str">
        <f>IFERROR(__xludf.DUMMYFUNCTION("IF(ISBETWEEN(B17886,60,69), ""Old"", IF(ISBETWEEN(B17886, 20, 29), ""Young"", ""Other""))"),"Young")</f>
        <v>Young</v>
      </c>
    </row>
    <row r="17887">
      <c r="A17887" s="40">
        <v>36149.0</v>
      </c>
      <c r="B17887" s="39">
        <f t="shared" si="1"/>
        <v>23</v>
      </c>
      <c r="C17887" s="39" t="str">
        <f>IFERROR(__xludf.DUMMYFUNCTION("IF(ISBETWEEN(B17887,60,69), ""Old"", IF(ISBETWEEN(B17887, 20, 29), ""Young"", ""Other""))"),"Young")</f>
        <v>Young</v>
      </c>
    </row>
    <row r="17888">
      <c r="A17888" s="40">
        <v>36150.0</v>
      </c>
      <c r="B17888" s="39">
        <f t="shared" si="1"/>
        <v>23</v>
      </c>
      <c r="C17888" s="39" t="str">
        <f>IFERROR(__xludf.DUMMYFUNCTION("IF(ISBETWEEN(B17888,60,69), ""Old"", IF(ISBETWEEN(B17888, 20, 29), ""Young"", ""Other""))"),"Young")</f>
        <v>Young</v>
      </c>
    </row>
    <row r="17889">
      <c r="A17889" s="40">
        <v>36151.0</v>
      </c>
      <c r="B17889" s="39">
        <f t="shared" si="1"/>
        <v>23</v>
      </c>
      <c r="C17889" s="39" t="str">
        <f>IFERROR(__xludf.DUMMYFUNCTION("IF(ISBETWEEN(B17889,60,69), ""Old"", IF(ISBETWEEN(B17889, 20, 29), ""Young"", ""Other""))"),"Young")</f>
        <v>Young</v>
      </c>
    </row>
    <row r="17890">
      <c r="A17890" s="40">
        <v>36152.0</v>
      </c>
      <c r="B17890" s="39">
        <f t="shared" si="1"/>
        <v>23</v>
      </c>
      <c r="C17890" s="39" t="str">
        <f>IFERROR(__xludf.DUMMYFUNCTION("IF(ISBETWEEN(B17890,60,69), ""Old"", IF(ISBETWEEN(B17890, 20, 29), ""Young"", ""Other""))"),"Young")</f>
        <v>Young</v>
      </c>
    </row>
    <row r="17891">
      <c r="A17891" s="40">
        <v>36153.0</v>
      </c>
      <c r="B17891" s="39">
        <f t="shared" si="1"/>
        <v>23</v>
      </c>
      <c r="C17891" s="39" t="str">
        <f>IFERROR(__xludf.DUMMYFUNCTION("IF(ISBETWEEN(B17891,60,69), ""Old"", IF(ISBETWEEN(B17891, 20, 29), ""Young"", ""Other""))"),"Young")</f>
        <v>Young</v>
      </c>
    </row>
    <row r="17892">
      <c r="A17892" s="40">
        <v>36154.0</v>
      </c>
      <c r="B17892" s="39">
        <f t="shared" si="1"/>
        <v>23</v>
      </c>
      <c r="C17892" s="39" t="str">
        <f>IFERROR(__xludf.DUMMYFUNCTION("IF(ISBETWEEN(B17892,60,69), ""Old"", IF(ISBETWEEN(B17892, 20, 29), ""Young"", ""Other""))"),"Young")</f>
        <v>Young</v>
      </c>
    </row>
    <row r="17893">
      <c r="A17893" s="40">
        <v>36155.0</v>
      </c>
      <c r="B17893" s="39">
        <f t="shared" si="1"/>
        <v>23</v>
      </c>
      <c r="C17893" s="39" t="str">
        <f>IFERROR(__xludf.DUMMYFUNCTION("IF(ISBETWEEN(B17893,60,69), ""Old"", IF(ISBETWEEN(B17893, 20, 29), ""Young"", ""Other""))"),"Young")</f>
        <v>Young</v>
      </c>
    </row>
    <row r="17894">
      <c r="A17894" s="40">
        <v>36156.0</v>
      </c>
      <c r="B17894" s="39">
        <f t="shared" si="1"/>
        <v>23</v>
      </c>
      <c r="C17894" s="39" t="str">
        <f>IFERROR(__xludf.DUMMYFUNCTION("IF(ISBETWEEN(B17894,60,69), ""Old"", IF(ISBETWEEN(B17894, 20, 29), ""Young"", ""Other""))"),"Young")</f>
        <v>Young</v>
      </c>
    </row>
    <row r="17895">
      <c r="A17895" s="40">
        <v>36157.0</v>
      </c>
      <c r="B17895" s="39">
        <f t="shared" si="1"/>
        <v>23</v>
      </c>
      <c r="C17895" s="39" t="str">
        <f>IFERROR(__xludf.DUMMYFUNCTION("IF(ISBETWEEN(B17895,60,69), ""Old"", IF(ISBETWEEN(B17895, 20, 29), ""Young"", ""Other""))"),"Young")</f>
        <v>Young</v>
      </c>
    </row>
    <row r="17896">
      <c r="A17896" s="40">
        <v>36158.0</v>
      </c>
      <c r="B17896" s="39">
        <f t="shared" si="1"/>
        <v>23</v>
      </c>
      <c r="C17896" s="39" t="str">
        <f>IFERROR(__xludf.DUMMYFUNCTION("IF(ISBETWEEN(B17896,60,69), ""Old"", IF(ISBETWEEN(B17896, 20, 29), ""Young"", ""Other""))"),"Young")</f>
        <v>Young</v>
      </c>
    </row>
    <row r="17897">
      <c r="A17897" s="40">
        <v>36159.0</v>
      </c>
      <c r="B17897" s="39">
        <f t="shared" si="1"/>
        <v>23</v>
      </c>
      <c r="C17897" s="39" t="str">
        <f>IFERROR(__xludf.DUMMYFUNCTION("IF(ISBETWEEN(B17897,60,69), ""Old"", IF(ISBETWEEN(B17897, 20, 29), ""Young"", ""Other""))"),"Young")</f>
        <v>Young</v>
      </c>
    </row>
    <row r="17898">
      <c r="A17898" s="40">
        <v>36160.0</v>
      </c>
      <c r="B17898" s="39">
        <f t="shared" si="1"/>
        <v>23</v>
      </c>
      <c r="C17898" s="39" t="str">
        <f>IFERROR(__xludf.DUMMYFUNCTION("IF(ISBETWEEN(B17898,60,69), ""Old"", IF(ISBETWEEN(B17898, 20, 29), ""Young"", ""Other""))"),"Young")</f>
        <v>Young</v>
      </c>
    </row>
    <row r="17899">
      <c r="A17899" s="40">
        <v>36161.0</v>
      </c>
      <c r="B17899" s="39">
        <f t="shared" si="1"/>
        <v>23</v>
      </c>
      <c r="C17899" s="39" t="str">
        <f>IFERROR(__xludf.DUMMYFUNCTION("IF(ISBETWEEN(B17899,60,69), ""Old"", IF(ISBETWEEN(B17899, 20, 29), ""Young"", ""Other""))"),"Young")</f>
        <v>Young</v>
      </c>
    </row>
    <row r="17900">
      <c r="A17900" s="40">
        <v>36162.0</v>
      </c>
      <c r="B17900" s="39">
        <f t="shared" si="1"/>
        <v>22</v>
      </c>
      <c r="C17900" s="39" t="str">
        <f>IFERROR(__xludf.DUMMYFUNCTION("IF(ISBETWEEN(B17900,60,69), ""Old"", IF(ISBETWEEN(B17900, 20, 29), ""Young"", ""Other""))"),"Young")</f>
        <v>Young</v>
      </c>
    </row>
    <row r="17901">
      <c r="A17901" s="40">
        <v>36163.0</v>
      </c>
      <c r="B17901" s="39">
        <f t="shared" si="1"/>
        <v>22</v>
      </c>
      <c r="C17901" s="39" t="str">
        <f>IFERROR(__xludf.DUMMYFUNCTION("IF(ISBETWEEN(B17901,60,69), ""Old"", IF(ISBETWEEN(B17901, 20, 29), ""Young"", ""Other""))"),"Young")</f>
        <v>Young</v>
      </c>
    </row>
    <row r="17902">
      <c r="A17902" s="40">
        <v>36164.0</v>
      </c>
      <c r="B17902" s="39">
        <f t="shared" si="1"/>
        <v>22</v>
      </c>
      <c r="C17902" s="39" t="str">
        <f>IFERROR(__xludf.DUMMYFUNCTION("IF(ISBETWEEN(B17902,60,69), ""Old"", IF(ISBETWEEN(B17902, 20, 29), ""Young"", ""Other""))"),"Young")</f>
        <v>Young</v>
      </c>
    </row>
    <row r="17903">
      <c r="A17903" s="40">
        <v>36165.0</v>
      </c>
      <c r="B17903" s="39">
        <f t="shared" si="1"/>
        <v>22</v>
      </c>
      <c r="C17903" s="39" t="str">
        <f>IFERROR(__xludf.DUMMYFUNCTION("IF(ISBETWEEN(B17903,60,69), ""Old"", IF(ISBETWEEN(B17903, 20, 29), ""Young"", ""Other""))"),"Young")</f>
        <v>Young</v>
      </c>
    </row>
    <row r="17904">
      <c r="A17904" s="40">
        <v>36166.0</v>
      </c>
      <c r="B17904" s="39">
        <f t="shared" si="1"/>
        <v>22</v>
      </c>
      <c r="C17904" s="39" t="str">
        <f>IFERROR(__xludf.DUMMYFUNCTION("IF(ISBETWEEN(B17904,60,69), ""Old"", IF(ISBETWEEN(B17904, 20, 29), ""Young"", ""Other""))"),"Young")</f>
        <v>Young</v>
      </c>
    </row>
    <row r="17905">
      <c r="A17905" s="40">
        <v>36167.0</v>
      </c>
      <c r="B17905" s="39">
        <f t="shared" si="1"/>
        <v>22</v>
      </c>
      <c r="C17905" s="39" t="str">
        <f>IFERROR(__xludf.DUMMYFUNCTION("IF(ISBETWEEN(B17905,60,69), ""Old"", IF(ISBETWEEN(B17905, 20, 29), ""Young"", ""Other""))"),"Young")</f>
        <v>Young</v>
      </c>
    </row>
    <row r="17906">
      <c r="A17906" s="40">
        <v>36168.0</v>
      </c>
      <c r="B17906" s="39">
        <f t="shared" si="1"/>
        <v>22</v>
      </c>
      <c r="C17906" s="39" t="str">
        <f>IFERROR(__xludf.DUMMYFUNCTION("IF(ISBETWEEN(B17906,60,69), ""Old"", IF(ISBETWEEN(B17906, 20, 29), ""Young"", ""Other""))"),"Young")</f>
        <v>Young</v>
      </c>
    </row>
    <row r="17907">
      <c r="A17907" s="40">
        <v>36169.0</v>
      </c>
      <c r="B17907" s="39">
        <f t="shared" si="1"/>
        <v>22</v>
      </c>
      <c r="C17907" s="39" t="str">
        <f>IFERROR(__xludf.DUMMYFUNCTION("IF(ISBETWEEN(B17907,60,69), ""Old"", IF(ISBETWEEN(B17907, 20, 29), ""Young"", ""Other""))"),"Young")</f>
        <v>Young</v>
      </c>
    </row>
    <row r="17908">
      <c r="A17908" s="40">
        <v>36170.0</v>
      </c>
      <c r="B17908" s="39">
        <f t="shared" si="1"/>
        <v>22</v>
      </c>
      <c r="C17908" s="39" t="str">
        <f>IFERROR(__xludf.DUMMYFUNCTION("IF(ISBETWEEN(B17908,60,69), ""Old"", IF(ISBETWEEN(B17908, 20, 29), ""Young"", ""Other""))"),"Young")</f>
        <v>Young</v>
      </c>
    </row>
    <row r="17909">
      <c r="A17909" s="40">
        <v>36171.0</v>
      </c>
      <c r="B17909" s="39">
        <f t="shared" si="1"/>
        <v>22</v>
      </c>
      <c r="C17909" s="39" t="str">
        <f>IFERROR(__xludf.DUMMYFUNCTION("IF(ISBETWEEN(B17909,60,69), ""Old"", IF(ISBETWEEN(B17909, 20, 29), ""Young"", ""Other""))"),"Young")</f>
        <v>Young</v>
      </c>
    </row>
    <row r="17910">
      <c r="A17910" s="40">
        <v>36172.0</v>
      </c>
      <c r="B17910" s="39">
        <f t="shared" si="1"/>
        <v>22</v>
      </c>
      <c r="C17910" s="39" t="str">
        <f>IFERROR(__xludf.DUMMYFUNCTION("IF(ISBETWEEN(B17910,60,69), ""Old"", IF(ISBETWEEN(B17910, 20, 29), ""Young"", ""Other""))"),"Young")</f>
        <v>Young</v>
      </c>
    </row>
    <row r="17911">
      <c r="A17911" s="40">
        <v>36173.0</v>
      </c>
      <c r="B17911" s="39">
        <f t="shared" si="1"/>
        <v>22</v>
      </c>
      <c r="C17911" s="39" t="str">
        <f>IFERROR(__xludf.DUMMYFUNCTION("IF(ISBETWEEN(B17911,60,69), ""Old"", IF(ISBETWEEN(B17911, 20, 29), ""Young"", ""Other""))"),"Young")</f>
        <v>Young</v>
      </c>
    </row>
    <row r="17912">
      <c r="A17912" s="40">
        <v>36174.0</v>
      </c>
      <c r="B17912" s="39">
        <f t="shared" si="1"/>
        <v>22</v>
      </c>
      <c r="C17912" s="39" t="str">
        <f>IFERROR(__xludf.DUMMYFUNCTION("IF(ISBETWEEN(B17912,60,69), ""Old"", IF(ISBETWEEN(B17912, 20, 29), ""Young"", ""Other""))"),"Young")</f>
        <v>Young</v>
      </c>
    </row>
    <row r="17913">
      <c r="A17913" s="40">
        <v>36175.0</v>
      </c>
      <c r="B17913" s="39">
        <f t="shared" si="1"/>
        <v>22</v>
      </c>
      <c r="C17913" s="39" t="str">
        <f>IFERROR(__xludf.DUMMYFUNCTION("IF(ISBETWEEN(B17913,60,69), ""Old"", IF(ISBETWEEN(B17913, 20, 29), ""Young"", ""Other""))"),"Young")</f>
        <v>Young</v>
      </c>
    </row>
    <row r="17914">
      <c r="A17914" s="40">
        <v>36176.0</v>
      </c>
      <c r="B17914" s="39">
        <f t="shared" si="1"/>
        <v>22</v>
      </c>
      <c r="C17914" s="39" t="str">
        <f>IFERROR(__xludf.DUMMYFUNCTION("IF(ISBETWEEN(B17914,60,69), ""Old"", IF(ISBETWEEN(B17914, 20, 29), ""Young"", ""Other""))"),"Young")</f>
        <v>Young</v>
      </c>
    </row>
    <row r="17915">
      <c r="A17915" s="40">
        <v>36177.0</v>
      </c>
      <c r="B17915" s="39">
        <f t="shared" si="1"/>
        <v>22</v>
      </c>
      <c r="C17915" s="39" t="str">
        <f>IFERROR(__xludf.DUMMYFUNCTION("IF(ISBETWEEN(B17915,60,69), ""Old"", IF(ISBETWEEN(B17915, 20, 29), ""Young"", ""Other""))"),"Young")</f>
        <v>Young</v>
      </c>
    </row>
    <row r="17916">
      <c r="A17916" s="40">
        <v>36178.0</v>
      </c>
      <c r="B17916" s="39">
        <f t="shared" si="1"/>
        <v>22</v>
      </c>
      <c r="C17916" s="39" t="str">
        <f>IFERROR(__xludf.DUMMYFUNCTION("IF(ISBETWEEN(B17916,60,69), ""Old"", IF(ISBETWEEN(B17916, 20, 29), ""Young"", ""Other""))"),"Young")</f>
        <v>Young</v>
      </c>
    </row>
    <row r="17917">
      <c r="A17917" s="40">
        <v>36179.0</v>
      </c>
      <c r="B17917" s="39">
        <f t="shared" si="1"/>
        <v>22</v>
      </c>
      <c r="C17917" s="39" t="str">
        <f>IFERROR(__xludf.DUMMYFUNCTION("IF(ISBETWEEN(B17917,60,69), ""Old"", IF(ISBETWEEN(B17917, 20, 29), ""Young"", ""Other""))"),"Young")</f>
        <v>Young</v>
      </c>
    </row>
    <row r="17918">
      <c r="A17918" s="40">
        <v>36180.0</v>
      </c>
      <c r="B17918" s="39">
        <f t="shared" si="1"/>
        <v>22</v>
      </c>
      <c r="C17918" s="39" t="str">
        <f>IFERROR(__xludf.DUMMYFUNCTION("IF(ISBETWEEN(B17918,60,69), ""Old"", IF(ISBETWEEN(B17918, 20, 29), ""Young"", ""Other""))"),"Young")</f>
        <v>Young</v>
      </c>
    </row>
    <row r="17919">
      <c r="A17919" s="40">
        <v>36181.0</v>
      </c>
      <c r="B17919" s="39">
        <f t="shared" si="1"/>
        <v>22</v>
      </c>
      <c r="C17919" s="39" t="str">
        <f>IFERROR(__xludf.DUMMYFUNCTION("IF(ISBETWEEN(B17919,60,69), ""Old"", IF(ISBETWEEN(B17919, 20, 29), ""Young"", ""Other""))"),"Young")</f>
        <v>Young</v>
      </c>
    </row>
    <row r="17920">
      <c r="A17920" s="40">
        <v>36182.0</v>
      </c>
      <c r="B17920" s="39">
        <f t="shared" si="1"/>
        <v>22</v>
      </c>
      <c r="C17920" s="39" t="str">
        <f>IFERROR(__xludf.DUMMYFUNCTION("IF(ISBETWEEN(B17920,60,69), ""Old"", IF(ISBETWEEN(B17920, 20, 29), ""Young"", ""Other""))"),"Young")</f>
        <v>Young</v>
      </c>
    </row>
    <row r="17921">
      <c r="A17921" s="40">
        <v>36183.0</v>
      </c>
      <c r="B17921" s="39">
        <f t="shared" si="1"/>
        <v>22</v>
      </c>
      <c r="C17921" s="39" t="str">
        <f>IFERROR(__xludf.DUMMYFUNCTION("IF(ISBETWEEN(B17921,60,69), ""Old"", IF(ISBETWEEN(B17921, 20, 29), ""Young"", ""Other""))"),"Young")</f>
        <v>Young</v>
      </c>
    </row>
    <row r="17922">
      <c r="A17922" s="40">
        <v>36184.0</v>
      </c>
      <c r="B17922" s="39">
        <f t="shared" si="1"/>
        <v>22</v>
      </c>
      <c r="C17922" s="39" t="str">
        <f>IFERROR(__xludf.DUMMYFUNCTION("IF(ISBETWEEN(B17922,60,69), ""Old"", IF(ISBETWEEN(B17922, 20, 29), ""Young"", ""Other""))"),"Young")</f>
        <v>Young</v>
      </c>
    </row>
    <row r="17923">
      <c r="A17923" s="40">
        <v>36185.0</v>
      </c>
      <c r="B17923" s="39">
        <f t="shared" si="1"/>
        <v>22</v>
      </c>
      <c r="C17923" s="39" t="str">
        <f>IFERROR(__xludf.DUMMYFUNCTION("IF(ISBETWEEN(B17923,60,69), ""Old"", IF(ISBETWEEN(B17923, 20, 29), ""Young"", ""Other""))"),"Young")</f>
        <v>Young</v>
      </c>
    </row>
    <row r="17924">
      <c r="A17924" s="40">
        <v>36186.0</v>
      </c>
      <c r="B17924" s="39">
        <f t="shared" si="1"/>
        <v>22</v>
      </c>
      <c r="C17924" s="39" t="str">
        <f>IFERROR(__xludf.DUMMYFUNCTION("IF(ISBETWEEN(B17924,60,69), ""Old"", IF(ISBETWEEN(B17924, 20, 29), ""Young"", ""Other""))"),"Young")</f>
        <v>Young</v>
      </c>
    </row>
    <row r="17925">
      <c r="A17925" s="40">
        <v>36187.0</v>
      </c>
      <c r="B17925" s="39">
        <f t="shared" si="1"/>
        <v>22</v>
      </c>
      <c r="C17925" s="39" t="str">
        <f>IFERROR(__xludf.DUMMYFUNCTION("IF(ISBETWEEN(B17925,60,69), ""Old"", IF(ISBETWEEN(B17925, 20, 29), ""Young"", ""Other""))"),"Young")</f>
        <v>Young</v>
      </c>
    </row>
    <row r="17926">
      <c r="A17926" s="40">
        <v>36188.0</v>
      </c>
      <c r="B17926" s="39">
        <f t="shared" si="1"/>
        <v>22</v>
      </c>
      <c r="C17926" s="39" t="str">
        <f>IFERROR(__xludf.DUMMYFUNCTION("IF(ISBETWEEN(B17926,60,69), ""Old"", IF(ISBETWEEN(B17926, 20, 29), ""Young"", ""Other""))"),"Young")</f>
        <v>Young</v>
      </c>
    </row>
    <row r="17927">
      <c r="A17927" s="40">
        <v>36189.0</v>
      </c>
      <c r="B17927" s="39">
        <f t="shared" si="1"/>
        <v>22</v>
      </c>
      <c r="C17927" s="39" t="str">
        <f>IFERROR(__xludf.DUMMYFUNCTION("IF(ISBETWEEN(B17927,60,69), ""Old"", IF(ISBETWEEN(B17927, 20, 29), ""Young"", ""Other""))"),"Young")</f>
        <v>Young</v>
      </c>
    </row>
    <row r="17928">
      <c r="A17928" s="40">
        <v>36190.0</v>
      </c>
      <c r="B17928" s="39">
        <f t="shared" si="1"/>
        <v>22</v>
      </c>
      <c r="C17928" s="39" t="str">
        <f>IFERROR(__xludf.DUMMYFUNCTION("IF(ISBETWEEN(B17928,60,69), ""Old"", IF(ISBETWEEN(B17928, 20, 29), ""Young"", ""Other""))"),"Young")</f>
        <v>Young</v>
      </c>
    </row>
    <row r="17929">
      <c r="A17929" s="40">
        <v>36191.0</v>
      </c>
      <c r="B17929" s="39">
        <f t="shared" si="1"/>
        <v>22</v>
      </c>
      <c r="C17929" s="39" t="str">
        <f>IFERROR(__xludf.DUMMYFUNCTION("IF(ISBETWEEN(B17929,60,69), ""Old"", IF(ISBETWEEN(B17929, 20, 29), ""Young"", ""Other""))"),"Young")</f>
        <v>Young</v>
      </c>
    </row>
    <row r="17930">
      <c r="A17930" s="40">
        <v>36192.0</v>
      </c>
      <c r="B17930" s="39">
        <f t="shared" si="1"/>
        <v>22</v>
      </c>
      <c r="C17930" s="39" t="str">
        <f>IFERROR(__xludf.DUMMYFUNCTION("IF(ISBETWEEN(B17930,60,69), ""Old"", IF(ISBETWEEN(B17930, 20, 29), ""Young"", ""Other""))"),"Young")</f>
        <v>Young</v>
      </c>
    </row>
    <row r="17931">
      <c r="A17931" s="40">
        <v>36193.0</v>
      </c>
      <c r="B17931" s="39">
        <f t="shared" si="1"/>
        <v>22</v>
      </c>
      <c r="C17931" s="39" t="str">
        <f>IFERROR(__xludf.DUMMYFUNCTION("IF(ISBETWEEN(B17931,60,69), ""Old"", IF(ISBETWEEN(B17931, 20, 29), ""Young"", ""Other""))"),"Young")</f>
        <v>Young</v>
      </c>
    </row>
    <row r="17932">
      <c r="A17932" s="40">
        <v>36194.0</v>
      </c>
      <c r="B17932" s="39">
        <f t="shared" si="1"/>
        <v>22</v>
      </c>
      <c r="C17932" s="39" t="str">
        <f>IFERROR(__xludf.DUMMYFUNCTION("IF(ISBETWEEN(B17932,60,69), ""Old"", IF(ISBETWEEN(B17932, 20, 29), ""Young"", ""Other""))"),"Young")</f>
        <v>Young</v>
      </c>
    </row>
    <row r="17933">
      <c r="A17933" s="40">
        <v>36195.0</v>
      </c>
      <c r="B17933" s="39">
        <f t="shared" si="1"/>
        <v>22</v>
      </c>
      <c r="C17933" s="39" t="str">
        <f>IFERROR(__xludf.DUMMYFUNCTION("IF(ISBETWEEN(B17933,60,69), ""Old"", IF(ISBETWEEN(B17933, 20, 29), ""Young"", ""Other""))"),"Young")</f>
        <v>Young</v>
      </c>
    </row>
    <row r="17934">
      <c r="A17934" s="40">
        <v>36196.0</v>
      </c>
      <c r="B17934" s="39">
        <f t="shared" si="1"/>
        <v>22</v>
      </c>
      <c r="C17934" s="39" t="str">
        <f>IFERROR(__xludf.DUMMYFUNCTION("IF(ISBETWEEN(B17934,60,69), ""Old"", IF(ISBETWEEN(B17934, 20, 29), ""Young"", ""Other""))"),"Young")</f>
        <v>Young</v>
      </c>
    </row>
    <row r="17935">
      <c r="A17935" s="40">
        <v>36197.0</v>
      </c>
      <c r="B17935" s="39">
        <f t="shared" si="1"/>
        <v>22</v>
      </c>
      <c r="C17935" s="39" t="str">
        <f>IFERROR(__xludf.DUMMYFUNCTION("IF(ISBETWEEN(B17935,60,69), ""Old"", IF(ISBETWEEN(B17935, 20, 29), ""Young"", ""Other""))"),"Young")</f>
        <v>Young</v>
      </c>
    </row>
    <row r="17936">
      <c r="A17936" s="40">
        <v>36198.0</v>
      </c>
      <c r="B17936" s="39">
        <f t="shared" si="1"/>
        <v>22</v>
      </c>
      <c r="C17936" s="39" t="str">
        <f>IFERROR(__xludf.DUMMYFUNCTION("IF(ISBETWEEN(B17936,60,69), ""Old"", IF(ISBETWEEN(B17936, 20, 29), ""Young"", ""Other""))"),"Young")</f>
        <v>Young</v>
      </c>
    </row>
    <row r="17937">
      <c r="A17937" s="40">
        <v>36199.0</v>
      </c>
      <c r="B17937" s="39">
        <f t="shared" si="1"/>
        <v>22</v>
      </c>
      <c r="C17937" s="39" t="str">
        <f>IFERROR(__xludf.DUMMYFUNCTION("IF(ISBETWEEN(B17937,60,69), ""Old"", IF(ISBETWEEN(B17937, 20, 29), ""Young"", ""Other""))"),"Young")</f>
        <v>Young</v>
      </c>
    </row>
    <row r="17938">
      <c r="A17938" s="40">
        <v>36200.0</v>
      </c>
      <c r="B17938" s="39">
        <f t="shared" si="1"/>
        <v>22</v>
      </c>
      <c r="C17938" s="39" t="str">
        <f>IFERROR(__xludf.DUMMYFUNCTION("IF(ISBETWEEN(B17938,60,69), ""Old"", IF(ISBETWEEN(B17938, 20, 29), ""Young"", ""Other""))"),"Young")</f>
        <v>Young</v>
      </c>
    </row>
    <row r="17939">
      <c r="A17939" s="40">
        <v>36201.0</v>
      </c>
      <c r="B17939" s="39">
        <f t="shared" si="1"/>
        <v>22</v>
      </c>
      <c r="C17939" s="39" t="str">
        <f>IFERROR(__xludf.DUMMYFUNCTION("IF(ISBETWEEN(B17939,60,69), ""Old"", IF(ISBETWEEN(B17939, 20, 29), ""Young"", ""Other""))"),"Young")</f>
        <v>Young</v>
      </c>
    </row>
    <row r="17940">
      <c r="A17940" s="40">
        <v>36202.0</v>
      </c>
      <c r="B17940" s="39">
        <f t="shared" si="1"/>
        <v>22</v>
      </c>
      <c r="C17940" s="39" t="str">
        <f>IFERROR(__xludf.DUMMYFUNCTION("IF(ISBETWEEN(B17940,60,69), ""Old"", IF(ISBETWEEN(B17940, 20, 29), ""Young"", ""Other""))"),"Young")</f>
        <v>Young</v>
      </c>
    </row>
    <row r="17941">
      <c r="A17941" s="40">
        <v>36203.0</v>
      </c>
      <c r="B17941" s="39">
        <f t="shared" si="1"/>
        <v>22</v>
      </c>
      <c r="C17941" s="39" t="str">
        <f>IFERROR(__xludf.DUMMYFUNCTION("IF(ISBETWEEN(B17941,60,69), ""Old"", IF(ISBETWEEN(B17941, 20, 29), ""Young"", ""Other""))"),"Young")</f>
        <v>Young</v>
      </c>
    </row>
    <row r="17942">
      <c r="A17942" s="40">
        <v>36204.0</v>
      </c>
      <c r="B17942" s="39">
        <f t="shared" si="1"/>
        <v>22</v>
      </c>
      <c r="C17942" s="39" t="str">
        <f>IFERROR(__xludf.DUMMYFUNCTION("IF(ISBETWEEN(B17942,60,69), ""Old"", IF(ISBETWEEN(B17942, 20, 29), ""Young"", ""Other""))"),"Young")</f>
        <v>Young</v>
      </c>
    </row>
    <row r="17943">
      <c r="A17943" s="40">
        <v>36205.0</v>
      </c>
      <c r="B17943" s="39">
        <f t="shared" si="1"/>
        <v>22</v>
      </c>
      <c r="C17943" s="39" t="str">
        <f>IFERROR(__xludf.DUMMYFUNCTION("IF(ISBETWEEN(B17943,60,69), ""Old"", IF(ISBETWEEN(B17943, 20, 29), ""Young"", ""Other""))"),"Young")</f>
        <v>Young</v>
      </c>
    </row>
    <row r="17944">
      <c r="A17944" s="40">
        <v>36206.0</v>
      </c>
      <c r="B17944" s="39">
        <f t="shared" si="1"/>
        <v>22</v>
      </c>
      <c r="C17944" s="39" t="str">
        <f>IFERROR(__xludf.DUMMYFUNCTION("IF(ISBETWEEN(B17944,60,69), ""Old"", IF(ISBETWEEN(B17944, 20, 29), ""Young"", ""Other""))"),"Young")</f>
        <v>Young</v>
      </c>
    </row>
    <row r="17945">
      <c r="A17945" s="40">
        <v>36207.0</v>
      </c>
      <c r="B17945" s="39">
        <f t="shared" si="1"/>
        <v>22</v>
      </c>
      <c r="C17945" s="39" t="str">
        <f>IFERROR(__xludf.DUMMYFUNCTION("IF(ISBETWEEN(B17945,60,69), ""Old"", IF(ISBETWEEN(B17945, 20, 29), ""Young"", ""Other""))"),"Young")</f>
        <v>Young</v>
      </c>
    </row>
    <row r="17946">
      <c r="A17946" s="40">
        <v>36208.0</v>
      </c>
      <c r="B17946" s="39">
        <f t="shared" si="1"/>
        <v>22</v>
      </c>
      <c r="C17946" s="39" t="str">
        <f>IFERROR(__xludf.DUMMYFUNCTION("IF(ISBETWEEN(B17946,60,69), ""Old"", IF(ISBETWEEN(B17946, 20, 29), ""Young"", ""Other""))"),"Young")</f>
        <v>Young</v>
      </c>
    </row>
    <row r="17947">
      <c r="A17947" s="40">
        <v>36209.0</v>
      </c>
      <c r="B17947" s="39">
        <f t="shared" si="1"/>
        <v>22</v>
      </c>
      <c r="C17947" s="39" t="str">
        <f>IFERROR(__xludf.DUMMYFUNCTION("IF(ISBETWEEN(B17947,60,69), ""Old"", IF(ISBETWEEN(B17947, 20, 29), ""Young"", ""Other""))"),"Young")</f>
        <v>Young</v>
      </c>
    </row>
    <row r="17948">
      <c r="A17948" s="40">
        <v>36210.0</v>
      </c>
      <c r="B17948" s="39">
        <f t="shared" si="1"/>
        <v>22</v>
      </c>
      <c r="C17948" s="39" t="str">
        <f>IFERROR(__xludf.DUMMYFUNCTION("IF(ISBETWEEN(B17948,60,69), ""Old"", IF(ISBETWEEN(B17948, 20, 29), ""Young"", ""Other""))"),"Young")</f>
        <v>Young</v>
      </c>
    </row>
    <row r="17949">
      <c r="A17949" s="40">
        <v>36211.0</v>
      </c>
      <c r="B17949" s="39">
        <f t="shared" si="1"/>
        <v>22</v>
      </c>
      <c r="C17949" s="39" t="str">
        <f>IFERROR(__xludf.DUMMYFUNCTION("IF(ISBETWEEN(B17949,60,69), ""Old"", IF(ISBETWEEN(B17949, 20, 29), ""Young"", ""Other""))"),"Young")</f>
        <v>Young</v>
      </c>
    </row>
    <row r="17950">
      <c r="A17950" s="40">
        <v>36212.0</v>
      </c>
      <c r="B17950" s="39">
        <f t="shared" si="1"/>
        <v>22</v>
      </c>
      <c r="C17950" s="39" t="str">
        <f>IFERROR(__xludf.DUMMYFUNCTION("IF(ISBETWEEN(B17950,60,69), ""Old"", IF(ISBETWEEN(B17950, 20, 29), ""Young"", ""Other""))"),"Young")</f>
        <v>Young</v>
      </c>
    </row>
    <row r="17951">
      <c r="A17951" s="40">
        <v>36213.0</v>
      </c>
      <c r="B17951" s="39">
        <f t="shared" si="1"/>
        <v>22</v>
      </c>
      <c r="C17951" s="39" t="str">
        <f>IFERROR(__xludf.DUMMYFUNCTION("IF(ISBETWEEN(B17951,60,69), ""Old"", IF(ISBETWEEN(B17951, 20, 29), ""Young"", ""Other""))"),"Young")</f>
        <v>Young</v>
      </c>
    </row>
    <row r="17952">
      <c r="A17952" s="40">
        <v>36214.0</v>
      </c>
      <c r="B17952" s="39">
        <f t="shared" si="1"/>
        <v>22</v>
      </c>
      <c r="C17952" s="39" t="str">
        <f>IFERROR(__xludf.DUMMYFUNCTION("IF(ISBETWEEN(B17952,60,69), ""Old"", IF(ISBETWEEN(B17952, 20, 29), ""Young"", ""Other""))"),"Young")</f>
        <v>Young</v>
      </c>
    </row>
    <row r="17953">
      <c r="A17953" s="40">
        <v>36215.0</v>
      </c>
      <c r="B17953" s="39">
        <f t="shared" si="1"/>
        <v>22</v>
      </c>
      <c r="C17953" s="39" t="str">
        <f>IFERROR(__xludf.DUMMYFUNCTION("IF(ISBETWEEN(B17953,60,69), ""Old"", IF(ISBETWEEN(B17953, 20, 29), ""Young"", ""Other""))"),"Young")</f>
        <v>Young</v>
      </c>
    </row>
    <row r="17954">
      <c r="A17954" s="40">
        <v>36216.0</v>
      </c>
      <c r="B17954" s="39">
        <f t="shared" si="1"/>
        <v>22</v>
      </c>
      <c r="C17954" s="39" t="str">
        <f>IFERROR(__xludf.DUMMYFUNCTION("IF(ISBETWEEN(B17954,60,69), ""Old"", IF(ISBETWEEN(B17954, 20, 29), ""Young"", ""Other""))"),"Young")</f>
        <v>Young</v>
      </c>
    </row>
    <row r="17955">
      <c r="A17955" s="40">
        <v>36217.0</v>
      </c>
      <c r="B17955" s="39">
        <f t="shared" si="1"/>
        <v>22</v>
      </c>
      <c r="C17955" s="39" t="str">
        <f>IFERROR(__xludf.DUMMYFUNCTION("IF(ISBETWEEN(B17955,60,69), ""Old"", IF(ISBETWEEN(B17955, 20, 29), ""Young"", ""Other""))"),"Young")</f>
        <v>Young</v>
      </c>
    </row>
    <row r="17956">
      <c r="A17956" s="40">
        <v>36218.0</v>
      </c>
      <c r="B17956" s="39">
        <f t="shared" si="1"/>
        <v>22</v>
      </c>
      <c r="C17956" s="39" t="str">
        <f>IFERROR(__xludf.DUMMYFUNCTION("IF(ISBETWEEN(B17956,60,69), ""Old"", IF(ISBETWEEN(B17956, 20, 29), ""Young"", ""Other""))"),"Young")</f>
        <v>Young</v>
      </c>
    </row>
    <row r="17957">
      <c r="A17957" s="40">
        <v>36219.0</v>
      </c>
      <c r="B17957" s="39">
        <f t="shared" si="1"/>
        <v>22</v>
      </c>
      <c r="C17957" s="39" t="str">
        <f>IFERROR(__xludf.DUMMYFUNCTION("IF(ISBETWEEN(B17957,60,69), ""Old"", IF(ISBETWEEN(B17957, 20, 29), ""Young"", ""Other""))"),"Young")</f>
        <v>Young</v>
      </c>
    </row>
    <row r="17958">
      <c r="A17958" s="40">
        <v>36220.0</v>
      </c>
      <c r="B17958" s="39">
        <f t="shared" si="1"/>
        <v>22</v>
      </c>
      <c r="C17958" s="39" t="str">
        <f>IFERROR(__xludf.DUMMYFUNCTION("IF(ISBETWEEN(B17958,60,69), ""Old"", IF(ISBETWEEN(B17958, 20, 29), ""Young"", ""Other""))"),"Young")</f>
        <v>Young</v>
      </c>
    </row>
    <row r="17959">
      <c r="A17959" s="40">
        <v>36221.0</v>
      </c>
      <c r="B17959" s="39">
        <f t="shared" si="1"/>
        <v>22</v>
      </c>
      <c r="C17959" s="39" t="str">
        <f>IFERROR(__xludf.DUMMYFUNCTION("IF(ISBETWEEN(B17959,60,69), ""Old"", IF(ISBETWEEN(B17959, 20, 29), ""Young"", ""Other""))"),"Young")</f>
        <v>Young</v>
      </c>
    </row>
    <row r="17960">
      <c r="A17960" s="40">
        <v>36222.0</v>
      </c>
      <c r="B17960" s="39">
        <f t="shared" si="1"/>
        <v>22</v>
      </c>
      <c r="C17960" s="39" t="str">
        <f>IFERROR(__xludf.DUMMYFUNCTION("IF(ISBETWEEN(B17960,60,69), ""Old"", IF(ISBETWEEN(B17960, 20, 29), ""Young"", ""Other""))"),"Young")</f>
        <v>Young</v>
      </c>
    </row>
    <row r="17961">
      <c r="A17961" s="40">
        <v>36223.0</v>
      </c>
      <c r="B17961" s="39">
        <f t="shared" si="1"/>
        <v>22</v>
      </c>
      <c r="C17961" s="39" t="str">
        <f>IFERROR(__xludf.DUMMYFUNCTION("IF(ISBETWEEN(B17961,60,69), ""Old"", IF(ISBETWEEN(B17961, 20, 29), ""Young"", ""Other""))"),"Young")</f>
        <v>Young</v>
      </c>
    </row>
    <row r="17962">
      <c r="A17962" s="40">
        <v>36224.0</v>
      </c>
      <c r="B17962" s="39">
        <f t="shared" si="1"/>
        <v>22</v>
      </c>
      <c r="C17962" s="39" t="str">
        <f>IFERROR(__xludf.DUMMYFUNCTION("IF(ISBETWEEN(B17962,60,69), ""Old"", IF(ISBETWEEN(B17962, 20, 29), ""Young"", ""Other""))"),"Young")</f>
        <v>Young</v>
      </c>
    </row>
    <row r="17963">
      <c r="A17963" s="40">
        <v>36225.0</v>
      </c>
      <c r="B17963" s="39">
        <f t="shared" si="1"/>
        <v>22</v>
      </c>
      <c r="C17963" s="39" t="str">
        <f>IFERROR(__xludf.DUMMYFUNCTION("IF(ISBETWEEN(B17963,60,69), ""Old"", IF(ISBETWEEN(B17963, 20, 29), ""Young"", ""Other""))"),"Young")</f>
        <v>Young</v>
      </c>
    </row>
    <row r="17964">
      <c r="A17964" s="40">
        <v>36226.0</v>
      </c>
      <c r="B17964" s="39">
        <f t="shared" si="1"/>
        <v>22</v>
      </c>
      <c r="C17964" s="39" t="str">
        <f>IFERROR(__xludf.DUMMYFUNCTION("IF(ISBETWEEN(B17964,60,69), ""Old"", IF(ISBETWEEN(B17964, 20, 29), ""Young"", ""Other""))"),"Young")</f>
        <v>Young</v>
      </c>
    </row>
    <row r="17965">
      <c r="A17965" s="40">
        <v>36227.0</v>
      </c>
      <c r="B17965" s="39">
        <f t="shared" si="1"/>
        <v>22</v>
      </c>
      <c r="C17965" s="39" t="str">
        <f>IFERROR(__xludf.DUMMYFUNCTION("IF(ISBETWEEN(B17965,60,69), ""Old"", IF(ISBETWEEN(B17965, 20, 29), ""Young"", ""Other""))"),"Young")</f>
        <v>Young</v>
      </c>
    </row>
    <row r="17966">
      <c r="A17966" s="40">
        <v>36228.0</v>
      </c>
      <c r="B17966" s="39">
        <f t="shared" si="1"/>
        <v>22</v>
      </c>
      <c r="C17966" s="39" t="str">
        <f>IFERROR(__xludf.DUMMYFUNCTION("IF(ISBETWEEN(B17966,60,69), ""Old"", IF(ISBETWEEN(B17966, 20, 29), ""Young"", ""Other""))"),"Young")</f>
        <v>Young</v>
      </c>
    </row>
    <row r="17967">
      <c r="A17967" s="40">
        <v>36229.0</v>
      </c>
      <c r="B17967" s="39">
        <f t="shared" si="1"/>
        <v>22</v>
      </c>
      <c r="C17967" s="39" t="str">
        <f>IFERROR(__xludf.DUMMYFUNCTION("IF(ISBETWEEN(B17967,60,69), ""Old"", IF(ISBETWEEN(B17967, 20, 29), ""Young"", ""Other""))"),"Young")</f>
        <v>Young</v>
      </c>
    </row>
    <row r="17968">
      <c r="A17968" s="40">
        <v>36230.0</v>
      </c>
      <c r="B17968" s="39">
        <f t="shared" si="1"/>
        <v>22</v>
      </c>
      <c r="C17968" s="39" t="str">
        <f>IFERROR(__xludf.DUMMYFUNCTION("IF(ISBETWEEN(B17968,60,69), ""Old"", IF(ISBETWEEN(B17968, 20, 29), ""Young"", ""Other""))"),"Young")</f>
        <v>Young</v>
      </c>
    </row>
    <row r="17969">
      <c r="A17969" s="40">
        <v>36231.0</v>
      </c>
      <c r="B17969" s="39">
        <f t="shared" si="1"/>
        <v>22</v>
      </c>
      <c r="C17969" s="39" t="str">
        <f>IFERROR(__xludf.DUMMYFUNCTION("IF(ISBETWEEN(B17969,60,69), ""Old"", IF(ISBETWEEN(B17969, 20, 29), ""Young"", ""Other""))"),"Young")</f>
        <v>Young</v>
      </c>
    </row>
    <row r="17970">
      <c r="A17970" s="40">
        <v>36232.0</v>
      </c>
      <c r="B17970" s="39">
        <f t="shared" si="1"/>
        <v>22</v>
      </c>
      <c r="C17970" s="39" t="str">
        <f>IFERROR(__xludf.DUMMYFUNCTION("IF(ISBETWEEN(B17970,60,69), ""Old"", IF(ISBETWEEN(B17970, 20, 29), ""Young"", ""Other""))"),"Young")</f>
        <v>Young</v>
      </c>
    </row>
    <row r="17971">
      <c r="A17971" s="40">
        <v>36233.0</v>
      </c>
      <c r="B17971" s="39">
        <f t="shared" si="1"/>
        <v>22</v>
      </c>
      <c r="C17971" s="39" t="str">
        <f>IFERROR(__xludf.DUMMYFUNCTION("IF(ISBETWEEN(B17971,60,69), ""Old"", IF(ISBETWEEN(B17971, 20, 29), ""Young"", ""Other""))"),"Young")</f>
        <v>Young</v>
      </c>
    </row>
    <row r="17972">
      <c r="A17972" s="40">
        <v>36234.0</v>
      </c>
      <c r="B17972" s="39">
        <f t="shared" si="1"/>
        <v>22</v>
      </c>
      <c r="C17972" s="39" t="str">
        <f>IFERROR(__xludf.DUMMYFUNCTION("IF(ISBETWEEN(B17972,60,69), ""Old"", IF(ISBETWEEN(B17972, 20, 29), ""Young"", ""Other""))"),"Young")</f>
        <v>Young</v>
      </c>
    </row>
    <row r="17973">
      <c r="A17973" s="40">
        <v>36235.0</v>
      </c>
      <c r="B17973" s="39">
        <f t="shared" si="1"/>
        <v>22</v>
      </c>
      <c r="C17973" s="39" t="str">
        <f>IFERROR(__xludf.DUMMYFUNCTION("IF(ISBETWEEN(B17973,60,69), ""Old"", IF(ISBETWEEN(B17973, 20, 29), ""Young"", ""Other""))"),"Young")</f>
        <v>Young</v>
      </c>
    </row>
    <row r="17974">
      <c r="A17974" s="40">
        <v>36236.0</v>
      </c>
      <c r="B17974" s="39">
        <f t="shared" si="1"/>
        <v>22</v>
      </c>
      <c r="C17974" s="39" t="str">
        <f>IFERROR(__xludf.DUMMYFUNCTION("IF(ISBETWEEN(B17974,60,69), ""Old"", IF(ISBETWEEN(B17974, 20, 29), ""Young"", ""Other""))"),"Young")</f>
        <v>Young</v>
      </c>
    </row>
    <row r="17975">
      <c r="A17975" s="40">
        <v>36237.0</v>
      </c>
      <c r="B17975" s="39">
        <f t="shared" si="1"/>
        <v>22</v>
      </c>
      <c r="C17975" s="39" t="str">
        <f>IFERROR(__xludf.DUMMYFUNCTION("IF(ISBETWEEN(B17975,60,69), ""Old"", IF(ISBETWEEN(B17975, 20, 29), ""Young"", ""Other""))"),"Young")</f>
        <v>Young</v>
      </c>
    </row>
    <row r="17976">
      <c r="A17976" s="40">
        <v>36238.0</v>
      </c>
      <c r="B17976" s="39">
        <f t="shared" si="1"/>
        <v>22</v>
      </c>
      <c r="C17976" s="39" t="str">
        <f>IFERROR(__xludf.DUMMYFUNCTION("IF(ISBETWEEN(B17976,60,69), ""Old"", IF(ISBETWEEN(B17976, 20, 29), ""Young"", ""Other""))"),"Young")</f>
        <v>Young</v>
      </c>
    </row>
    <row r="17977">
      <c r="A17977" s="40">
        <v>36239.0</v>
      </c>
      <c r="B17977" s="39">
        <f t="shared" si="1"/>
        <v>22</v>
      </c>
      <c r="C17977" s="39" t="str">
        <f>IFERROR(__xludf.DUMMYFUNCTION("IF(ISBETWEEN(B17977,60,69), ""Old"", IF(ISBETWEEN(B17977, 20, 29), ""Young"", ""Other""))"),"Young")</f>
        <v>Young</v>
      </c>
    </row>
    <row r="17978">
      <c r="A17978" s="40">
        <v>36240.0</v>
      </c>
      <c r="B17978" s="39">
        <f t="shared" si="1"/>
        <v>22</v>
      </c>
      <c r="C17978" s="39" t="str">
        <f>IFERROR(__xludf.DUMMYFUNCTION("IF(ISBETWEEN(B17978,60,69), ""Old"", IF(ISBETWEEN(B17978, 20, 29), ""Young"", ""Other""))"),"Young")</f>
        <v>Young</v>
      </c>
    </row>
    <row r="17979">
      <c r="A17979" s="40">
        <v>36241.0</v>
      </c>
      <c r="B17979" s="39">
        <f t="shared" si="1"/>
        <v>22</v>
      </c>
      <c r="C17979" s="39" t="str">
        <f>IFERROR(__xludf.DUMMYFUNCTION("IF(ISBETWEEN(B17979,60,69), ""Old"", IF(ISBETWEEN(B17979, 20, 29), ""Young"", ""Other""))"),"Young")</f>
        <v>Young</v>
      </c>
    </row>
    <row r="17980">
      <c r="A17980" s="40">
        <v>36242.0</v>
      </c>
      <c r="B17980" s="39">
        <f t="shared" si="1"/>
        <v>22</v>
      </c>
      <c r="C17980" s="39" t="str">
        <f>IFERROR(__xludf.DUMMYFUNCTION("IF(ISBETWEEN(B17980,60,69), ""Old"", IF(ISBETWEEN(B17980, 20, 29), ""Young"", ""Other""))"),"Young")</f>
        <v>Young</v>
      </c>
    </row>
    <row r="17981">
      <c r="A17981" s="40">
        <v>36243.0</v>
      </c>
      <c r="B17981" s="39">
        <f t="shared" si="1"/>
        <v>22</v>
      </c>
      <c r="C17981" s="39" t="str">
        <f>IFERROR(__xludf.DUMMYFUNCTION("IF(ISBETWEEN(B17981,60,69), ""Old"", IF(ISBETWEEN(B17981, 20, 29), ""Young"", ""Other""))"),"Young")</f>
        <v>Young</v>
      </c>
    </row>
    <row r="17982">
      <c r="A17982" s="40">
        <v>36244.0</v>
      </c>
      <c r="B17982" s="39">
        <f t="shared" si="1"/>
        <v>22</v>
      </c>
      <c r="C17982" s="39" t="str">
        <f>IFERROR(__xludf.DUMMYFUNCTION("IF(ISBETWEEN(B17982,60,69), ""Old"", IF(ISBETWEEN(B17982, 20, 29), ""Young"", ""Other""))"),"Young")</f>
        <v>Young</v>
      </c>
    </row>
    <row r="17983">
      <c r="A17983" s="40">
        <v>36245.0</v>
      </c>
      <c r="B17983" s="39">
        <f t="shared" si="1"/>
        <v>22</v>
      </c>
      <c r="C17983" s="39" t="str">
        <f>IFERROR(__xludf.DUMMYFUNCTION("IF(ISBETWEEN(B17983,60,69), ""Old"", IF(ISBETWEEN(B17983, 20, 29), ""Young"", ""Other""))"),"Young")</f>
        <v>Young</v>
      </c>
    </row>
    <row r="17984">
      <c r="A17984" s="40">
        <v>36246.0</v>
      </c>
      <c r="B17984" s="39">
        <f t="shared" si="1"/>
        <v>22</v>
      </c>
      <c r="C17984" s="39" t="str">
        <f>IFERROR(__xludf.DUMMYFUNCTION("IF(ISBETWEEN(B17984,60,69), ""Old"", IF(ISBETWEEN(B17984, 20, 29), ""Young"", ""Other""))"),"Young")</f>
        <v>Young</v>
      </c>
    </row>
    <row r="17985">
      <c r="A17985" s="40">
        <v>36247.0</v>
      </c>
      <c r="B17985" s="39">
        <f t="shared" si="1"/>
        <v>22</v>
      </c>
      <c r="C17985" s="39" t="str">
        <f>IFERROR(__xludf.DUMMYFUNCTION("IF(ISBETWEEN(B17985,60,69), ""Old"", IF(ISBETWEEN(B17985, 20, 29), ""Young"", ""Other""))"),"Young")</f>
        <v>Young</v>
      </c>
    </row>
    <row r="17986">
      <c r="A17986" s="40">
        <v>36248.0</v>
      </c>
      <c r="B17986" s="39">
        <f t="shared" si="1"/>
        <v>22</v>
      </c>
      <c r="C17986" s="39" t="str">
        <f>IFERROR(__xludf.DUMMYFUNCTION("IF(ISBETWEEN(B17986,60,69), ""Old"", IF(ISBETWEEN(B17986, 20, 29), ""Young"", ""Other""))"),"Young")</f>
        <v>Young</v>
      </c>
    </row>
    <row r="17987">
      <c r="A17987" s="40">
        <v>36249.0</v>
      </c>
      <c r="B17987" s="39">
        <f t="shared" si="1"/>
        <v>22</v>
      </c>
      <c r="C17987" s="39" t="str">
        <f>IFERROR(__xludf.DUMMYFUNCTION("IF(ISBETWEEN(B17987,60,69), ""Old"", IF(ISBETWEEN(B17987, 20, 29), ""Young"", ""Other""))"),"Young")</f>
        <v>Young</v>
      </c>
    </row>
    <row r="17988">
      <c r="A17988" s="40">
        <v>36250.0</v>
      </c>
      <c r="B17988" s="39">
        <f t="shared" si="1"/>
        <v>22</v>
      </c>
      <c r="C17988" s="39" t="str">
        <f>IFERROR(__xludf.DUMMYFUNCTION("IF(ISBETWEEN(B17988,60,69), ""Old"", IF(ISBETWEEN(B17988, 20, 29), ""Young"", ""Other""))"),"Young")</f>
        <v>Young</v>
      </c>
    </row>
    <row r="17989">
      <c r="A17989" s="40">
        <v>36251.0</v>
      </c>
      <c r="B17989" s="39">
        <f t="shared" si="1"/>
        <v>22</v>
      </c>
      <c r="C17989" s="39" t="str">
        <f>IFERROR(__xludf.DUMMYFUNCTION("IF(ISBETWEEN(B17989,60,69), ""Old"", IF(ISBETWEEN(B17989, 20, 29), ""Young"", ""Other""))"),"Young")</f>
        <v>Young</v>
      </c>
    </row>
    <row r="17990">
      <c r="A17990" s="40">
        <v>36252.0</v>
      </c>
      <c r="B17990" s="39">
        <f t="shared" si="1"/>
        <v>22</v>
      </c>
      <c r="C17990" s="39" t="str">
        <f>IFERROR(__xludf.DUMMYFUNCTION("IF(ISBETWEEN(B17990,60,69), ""Old"", IF(ISBETWEEN(B17990, 20, 29), ""Young"", ""Other""))"),"Young")</f>
        <v>Young</v>
      </c>
    </row>
    <row r="17991">
      <c r="A17991" s="40">
        <v>36253.0</v>
      </c>
      <c r="B17991" s="39">
        <f t="shared" si="1"/>
        <v>22</v>
      </c>
      <c r="C17991" s="39" t="str">
        <f>IFERROR(__xludf.DUMMYFUNCTION("IF(ISBETWEEN(B17991,60,69), ""Old"", IF(ISBETWEEN(B17991, 20, 29), ""Young"", ""Other""))"),"Young")</f>
        <v>Young</v>
      </c>
    </row>
    <row r="17992">
      <c r="A17992" s="40">
        <v>36254.0</v>
      </c>
      <c r="B17992" s="39">
        <f t="shared" si="1"/>
        <v>22</v>
      </c>
      <c r="C17992" s="39" t="str">
        <f>IFERROR(__xludf.DUMMYFUNCTION("IF(ISBETWEEN(B17992,60,69), ""Old"", IF(ISBETWEEN(B17992, 20, 29), ""Young"", ""Other""))"),"Young")</f>
        <v>Young</v>
      </c>
    </row>
    <row r="17993">
      <c r="A17993" s="40">
        <v>36255.0</v>
      </c>
      <c r="B17993" s="39">
        <f t="shared" si="1"/>
        <v>22</v>
      </c>
      <c r="C17993" s="39" t="str">
        <f>IFERROR(__xludf.DUMMYFUNCTION("IF(ISBETWEEN(B17993,60,69), ""Old"", IF(ISBETWEEN(B17993, 20, 29), ""Young"", ""Other""))"),"Young")</f>
        <v>Young</v>
      </c>
    </row>
    <row r="17994">
      <c r="A17994" s="40">
        <v>36256.0</v>
      </c>
      <c r="B17994" s="39">
        <f t="shared" si="1"/>
        <v>22</v>
      </c>
      <c r="C17994" s="39" t="str">
        <f>IFERROR(__xludf.DUMMYFUNCTION("IF(ISBETWEEN(B17994,60,69), ""Old"", IF(ISBETWEEN(B17994, 20, 29), ""Young"", ""Other""))"),"Young")</f>
        <v>Young</v>
      </c>
    </row>
    <row r="17995">
      <c r="A17995" s="40">
        <v>36257.0</v>
      </c>
      <c r="B17995" s="39">
        <f t="shared" si="1"/>
        <v>22</v>
      </c>
      <c r="C17995" s="39" t="str">
        <f>IFERROR(__xludf.DUMMYFUNCTION("IF(ISBETWEEN(B17995,60,69), ""Old"", IF(ISBETWEEN(B17995, 20, 29), ""Young"", ""Other""))"),"Young")</f>
        <v>Young</v>
      </c>
    </row>
    <row r="17996">
      <c r="A17996" s="40">
        <v>36258.0</v>
      </c>
      <c r="B17996" s="39">
        <f t="shared" si="1"/>
        <v>22</v>
      </c>
      <c r="C17996" s="39" t="str">
        <f>IFERROR(__xludf.DUMMYFUNCTION("IF(ISBETWEEN(B17996,60,69), ""Old"", IF(ISBETWEEN(B17996, 20, 29), ""Young"", ""Other""))"),"Young")</f>
        <v>Young</v>
      </c>
    </row>
    <row r="17997">
      <c r="A17997" s="40">
        <v>36259.0</v>
      </c>
      <c r="B17997" s="39">
        <f t="shared" si="1"/>
        <v>22</v>
      </c>
      <c r="C17997" s="39" t="str">
        <f>IFERROR(__xludf.DUMMYFUNCTION("IF(ISBETWEEN(B17997,60,69), ""Old"", IF(ISBETWEEN(B17997, 20, 29), ""Young"", ""Other""))"),"Young")</f>
        <v>Young</v>
      </c>
    </row>
    <row r="17998">
      <c r="A17998" s="40">
        <v>36260.0</v>
      </c>
      <c r="B17998" s="39">
        <f t="shared" si="1"/>
        <v>22</v>
      </c>
      <c r="C17998" s="39" t="str">
        <f>IFERROR(__xludf.DUMMYFUNCTION("IF(ISBETWEEN(B17998,60,69), ""Old"", IF(ISBETWEEN(B17998, 20, 29), ""Young"", ""Other""))"),"Young")</f>
        <v>Young</v>
      </c>
    </row>
    <row r="17999">
      <c r="A17999" s="40">
        <v>36261.0</v>
      </c>
      <c r="B17999" s="39">
        <f t="shared" si="1"/>
        <v>22</v>
      </c>
      <c r="C17999" s="39" t="str">
        <f>IFERROR(__xludf.DUMMYFUNCTION("IF(ISBETWEEN(B17999,60,69), ""Old"", IF(ISBETWEEN(B17999, 20, 29), ""Young"", ""Other""))"),"Young")</f>
        <v>Young</v>
      </c>
    </row>
    <row r="18000">
      <c r="A18000" s="40">
        <v>36262.0</v>
      </c>
      <c r="B18000" s="39">
        <f t="shared" si="1"/>
        <v>22</v>
      </c>
      <c r="C18000" s="39" t="str">
        <f>IFERROR(__xludf.DUMMYFUNCTION("IF(ISBETWEEN(B18000,60,69), ""Old"", IF(ISBETWEEN(B18000, 20, 29), ""Young"", ""Other""))"),"Young")</f>
        <v>Young</v>
      </c>
    </row>
    <row r="18001">
      <c r="A18001" s="40">
        <v>36263.0</v>
      </c>
      <c r="B18001" s="39">
        <f t="shared" si="1"/>
        <v>22</v>
      </c>
      <c r="C18001" s="39" t="str">
        <f>IFERROR(__xludf.DUMMYFUNCTION("IF(ISBETWEEN(B18001,60,69), ""Old"", IF(ISBETWEEN(B18001, 20, 29), ""Young"", ""Other""))"),"Young")</f>
        <v>Young</v>
      </c>
    </row>
    <row r="18002">
      <c r="A18002" s="40">
        <v>36264.0</v>
      </c>
      <c r="B18002" s="39">
        <f t="shared" si="1"/>
        <v>22</v>
      </c>
      <c r="C18002" s="39" t="str">
        <f>IFERROR(__xludf.DUMMYFUNCTION("IF(ISBETWEEN(B18002,60,69), ""Old"", IF(ISBETWEEN(B18002, 20, 29), ""Young"", ""Other""))"),"Young")</f>
        <v>Young</v>
      </c>
    </row>
    <row r="18003">
      <c r="A18003" s="40">
        <v>36265.0</v>
      </c>
      <c r="B18003" s="39">
        <f t="shared" si="1"/>
        <v>22</v>
      </c>
      <c r="C18003" s="39" t="str">
        <f>IFERROR(__xludf.DUMMYFUNCTION("IF(ISBETWEEN(B18003,60,69), ""Old"", IF(ISBETWEEN(B18003, 20, 29), ""Young"", ""Other""))"),"Young")</f>
        <v>Young</v>
      </c>
    </row>
    <row r="18004">
      <c r="A18004" s="40">
        <v>36266.0</v>
      </c>
      <c r="B18004" s="39">
        <f t="shared" si="1"/>
        <v>22</v>
      </c>
      <c r="C18004" s="39" t="str">
        <f>IFERROR(__xludf.DUMMYFUNCTION("IF(ISBETWEEN(B18004,60,69), ""Old"", IF(ISBETWEEN(B18004, 20, 29), ""Young"", ""Other""))"),"Young")</f>
        <v>Young</v>
      </c>
    </row>
    <row r="18005">
      <c r="A18005" s="40">
        <v>36267.0</v>
      </c>
      <c r="B18005" s="39">
        <f t="shared" si="1"/>
        <v>22</v>
      </c>
      <c r="C18005" s="39" t="str">
        <f>IFERROR(__xludf.DUMMYFUNCTION("IF(ISBETWEEN(B18005,60,69), ""Old"", IF(ISBETWEEN(B18005, 20, 29), ""Young"", ""Other""))"),"Young")</f>
        <v>Young</v>
      </c>
    </row>
    <row r="18006">
      <c r="A18006" s="40">
        <v>36268.0</v>
      </c>
      <c r="B18006" s="39">
        <f t="shared" si="1"/>
        <v>22</v>
      </c>
      <c r="C18006" s="39" t="str">
        <f>IFERROR(__xludf.DUMMYFUNCTION("IF(ISBETWEEN(B18006,60,69), ""Old"", IF(ISBETWEEN(B18006, 20, 29), ""Young"", ""Other""))"),"Young")</f>
        <v>Young</v>
      </c>
    </row>
    <row r="18007">
      <c r="A18007" s="40">
        <v>36269.0</v>
      </c>
      <c r="B18007" s="39">
        <f t="shared" si="1"/>
        <v>22</v>
      </c>
      <c r="C18007" s="39" t="str">
        <f>IFERROR(__xludf.DUMMYFUNCTION("IF(ISBETWEEN(B18007,60,69), ""Old"", IF(ISBETWEEN(B18007, 20, 29), ""Young"", ""Other""))"),"Young")</f>
        <v>Young</v>
      </c>
    </row>
    <row r="18008">
      <c r="A18008" s="40">
        <v>36270.0</v>
      </c>
      <c r="B18008" s="39">
        <f t="shared" si="1"/>
        <v>22</v>
      </c>
      <c r="C18008" s="39" t="str">
        <f>IFERROR(__xludf.DUMMYFUNCTION("IF(ISBETWEEN(B18008,60,69), ""Old"", IF(ISBETWEEN(B18008, 20, 29), ""Young"", ""Other""))"),"Young")</f>
        <v>Young</v>
      </c>
    </row>
    <row r="18009">
      <c r="A18009" s="40">
        <v>36271.0</v>
      </c>
      <c r="B18009" s="39">
        <f t="shared" si="1"/>
        <v>22</v>
      </c>
      <c r="C18009" s="39" t="str">
        <f>IFERROR(__xludf.DUMMYFUNCTION("IF(ISBETWEEN(B18009,60,69), ""Old"", IF(ISBETWEEN(B18009, 20, 29), ""Young"", ""Other""))"),"Young")</f>
        <v>Young</v>
      </c>
    </row>
    <row r="18010">
      <c r="A18010" s="40">
        <v>36272.0</v>
      </c>
      <c r="B18010" s="39">
        <f t="shared" si="1"/>
        <v>22</v>
      </c>
      <c r="C18010" s="39" t="str">
        <f>IFERROR(__xludf.DUMMYFUNCTION("IF(ISBETWEEN(B18010,60,69), ""Old"", IF(ISBETWEEN(B18010, 20, 29), ""Young"", ""Other""))"),"Young")</f>
        <v>Young</v>
      </c>
    </row>
    <row r="18011">
      <c r="A18011" s="40">
        <v>36273.0</v>
      </c>
      <c r="B18011" s="39">
        <f t="shared" si="1"/>
        <v>22</v>
      </c>
      <c r="C18011" s="39" t="str">
        <f>IFERROR(__xludf.DUMMYFUNCTION("IF(ISBETWEEN(B18011,60,69), ""Old"", IF(ISBETWEEN(B18011, 20, 29), ""Young"", ""Other""))"),"Young")</f>
        <v>Young</v>
      </c>
    </row>
    <row r="18012">
      <c r="A18012" s="40">
        <v>36274.0</v>
      </c>
      <c r="B18012" s="39">
        <f t="shared" si="1"/>
        <v>22</v>
      </c>
      <c r="C18012" s="39" t="str">
        <f>IFERROR(__xludf.DUMMYFUNCTION("IF(ISBETWEEN(B18012,60,69), ""Old"", IF(ISBETWEEN(B18012, 20, 29), ""Young"", ""Other""))"),"Young")</f>
        <v>Young</v>
      </c>
    </row>
    <row r="18013">
      <c r="A18013" s="40">
        <v>36275.0</v>
      </c>
      <c r="B18013" s="39">
        <f t="shared" si="1"/>
        <v>22</v>
      </c>
      <c r="C18013" s="39" t="str">
        <f>IFERROR(__xludf.DUMMYFUNCTION("IF(ISBETWEEN(B18013,60,69), ""Old"", IF(ISBETWEEN(B18013, 20, 29), ""Young"", ""Other""))"),"Young")</f>
        <v>Young</v>
      </c>
    </row>
    <row r="18014">
      <c r="A18014" s="40">
        <v>36276.0</v>
      </c>
      <c r="B18014" s="39">
        <f t="shared" si="1"/>
        <v>22</v>
      </c>
      <c r="C18014" s="39" t="str">
        <f>IFERROR(__xludf.DUMMYFUNCTION("IF(ISBETWEEN(B18014,60,69), ""Old"", IF(ISBETWEEN(B18014, 20, 29), ""Young"", ""Other""))"),"Young")</f>
        <v>Young</v>
      </c>
    </row>
    <row r="18015">
      <c r="A18015" s="40">
        <v>36277.0</v>
      </c>
      <c r="B18015" s="39">
        <f t="shared" si="1"/>
        <v>22</v>
      </c>
      <c r="C18015" s="39" t="str">
        <f>IFERROR(__xludf.DUMMYFUNCTION("IF(ISBETWEEN(B18015,60,69), ""Old"", IF(ISBETWEEN(B18015, 20, 29), ""Young"", ""Other""))"),"Young")</f>
        <v>Young</v>
      </c>
    </row>
    <row r="18016">
      <c r="A18016" s="40">
        <v>36278.0</v>
      </c>
      <c r="B18016" s="39">
        <f t="shared" si="1"/>
        <v>22</v>
      </c>
      <c r="C18016" s="39" t="str">
        <f>IFERROR(__xludf.DUMMYFUNCTION("IF(ISBETWEEN(B18016,60,69), ""Old"", IF(ISBETWEEN(B18016, 20, 29), ""Young"", ""Other""))"),"Young")</f>
        <v>Young</v>
      </c>
    </row>
    <row r="18017">
      <c r="A18017" s="40">
        <v>36279.0</v>
      </c>
      <c r="B18017" s="39">
        <f t="shared" si="1"/>
        <v>22</v>
      </c>
      <c r="C18017" s="39" t="str">
        <f>IFERROR(__xludf.DUMMYFUNCTION("IF(ISBETWEEN(B18017,60,69), ""Old"", IF(ISBETWEEN(B18017, 20, 29), ""Young"", ""Other""))"),"Young")</f>
        <v>Young</v>
      </c>
    </row>
    <row r="18018">
      <c r="A18018" s="40">
        <v>36280.0</v>
      </c>
      <c r="B18018" s="39">
        <f t="shared" si="1"/>
        <v>22</v>
      </c>
      <c r="C18018" s="39" t="str">
        <f>IFERROR(__xludf.DUMMYFUNCTION("IF(ISBETWEEN(B18018,60,69), ""Old"", IF(ISBETWEEN(B18018, 20, 29), ""Young"", ""Other""))"),"Young")</f>
        <v>Young</v>
      </c>
    </row>
    <row r="18019">
      <c r="A18019" s="40">
        <v>36281.0</v>
      </c>
      <c r="B18019" s="39">
        <f t="shared" si="1"/>
        <v>22</v>
      </c>
      <c r="C18019" s="39" t="str">
        <f>IFERROR(__xludf.DUMMYFUNCTION("IF(ISBETWEEN(B18019,60,69), ""Old"", IF(ISBETWEEN(B18019, 20, 29), ""Young"", ""Other""))"),"Young")</f>
        <v>Young</v>
      </c>
    </row>
    <row r="18020">
      <c r="A18020" s="40">
        <v>36282.0</v>
      </c>
      <c r="B18020" s="39">
        <f t="shared" si="1"/>
        <v>22</v>
      </c>
      <c r="C18020" s="39" t="str">
        <f>IFERROR(__xludf.DUMMYFUNCTION("IF(ISBETWEEN(B18020,60,69), ""Old"", IF(ISBETWEEN(B18020, 20, 29), ""Young"", ""Other""))"),"Young")</f>
        <v>Young</v>
      </c>
    </row>
    <row r="18021">
      <c r="A18021" s="40">
        <v>36283.0</v>
      </c>
      <c r="B18021" s="39">
        <f t="shared" si="1"/>
        <v>22</v>
      </c>
      <c r="C18021" s="39" t="str">
        <f>IFERROR(__xludf.DUMMYFUNCTION("IF(ISBETWEEN(B18021,60,69), ""Old"", IF(ISBETWEEN(B18021, 20, 29), ""Young"", ""Other""))"),"Young")</f>
        <v>Young</v>
      </c>
    </row>
    <row r="18022">
      <c r="A18022" s="40">
        <v>36284.0</v>
      </c>
      <c r="B18022" s="39">
        <f t="shared" si="1"/>
        <v>22</v>
      </c>
      <c r="C18022" s="39" t="str">
        <f>IFERROR(__xludf.DUMMYFUNCTION("IF(ISBETWEEN(B18022,60,69), ""Old"", IF(ISBETWEEN(B18022, 20, 29), ""Young"", ""Other""))"),"Young")</f>
        <v>Young</v>
      </c>
    </row>
    <row r="18023">
      <c r="A18023" s="40">
        <v>36285.0</v>
      </c>
      <c r="B18023" s="39">
        <f t="shared" si="1"/>
        <v>22</v>
      </c>
      <c r="C18023" s="39" t="str">
        <f>IFERROR(__xludf.DUMMYFUNCTION("IF(ISBETWEEN(B18023,60,69), ""Old"", IF(ISBETWEEN(B18023, 20, 29), ""Young"", ""Other""))"),"Young")</f>
        <v>Young</v>
      </c>
    </row>
    <row r="18024">
      <c r="A18024" s="40">
        <v>36286.0</v>
      </c>
      <c r="B18024" s="39">
        <f t="shared" si="1"/>
        <v>22</v>
      </c>
      <c r="C18024" s="39" t="str">
        <f>IFERROR(__xludf.DUMMYFUNCTION("IF(ISBETWEEN(B18024,60,69), ""Old"", IF(ISBETWEEN(B18024, 20, 29), ""Young"", ""Other""))"),"Young")</f>
        <v>Young</v>
      </c>
    </row>
    <row r="18025">
      <c r="A18025" s="40">
        <v>36287.0</v>
      </c>
      <c r="B18025" s="39">
        <f t="shared" si="1"/>
        <v>22</v>
      </c>
      <c r="C18025" s="39" t="str">
        <f>IFERROR(__xludf.DUMMYFUNCTION("IF(ISBETWEEN(B18025,60,69), ""Old"", IF(ISBETWEEN(B18025, 20, 29), ""Young"", ""Other""))"),"Young")</f>
        <v>Young</v>
      </c>
    </row>
    <row r="18026">
      <c r="A18026" s="40">
        <v>36288.0</v>
      </c>
      <c r="B18026" s="39">
        <f t="shared" si="1"/>
        <v>22</v>
      </c>
      <c r="C18026" s="39" t="str">
        <f>IFERROR(__xludf.DUMMYFUNCTION("IF(ISBETWEEN(B18026,60,69), ""Old"", IF(ISBETWEEN(B18026, 20, 29), ""Young"", ""Other""))"),"Young")</f>
        <v>Young</v>
      </c>
    </row>
    <row r="18027">
      <c r="A18027" s="40">
        <v>36289.0</v>
      </c>
      <c r="B18027" s="39">
        <f t="shared" si="1"/>
        <v>22</v>
      </c>
      <c r="C18027" s="39" t="str">
        <f>IFERROR(__xludf.DUMMYFUNCTION("IF(ISBETWEEN(B18027,60,69), ""Old"", IF(ISBETWEEN(B18027, 20, 29), ""Young"", ""Other""))"),"Young")</f>
        <v>Young</v>
      </c>
    </row>
    <row r="18028">
      <c r="A18028" s="40">
        <v>36290.0</v>
      </c>
      <c r="B18028" s="39">
        <f t="shared" si="1"/>
        <v>22</v>
      </c>
      <c r="C18028" s="39" t="str">
        <f>IFERROR(__xludf.DUMMYFUNCTION("IF(ISBETWEEN(B18028,60,69), ""Old"", IF(ISBETWEEN(B18028, 20, 29), ""Young"", ""Other""))"),"Young")</f>
        <v>Young</v>
      </c>
    </row>
    <row r="18029">
      <c r="A18029" s="40">
        <v>36291.0</v>
      </c>
      <c r="B18029" s="39">
        <f t="shared" si="1"/>
        <v>22</v>
      </c>
      <c r="C18029" s="39" t="str">
        <f>IFERROR(__xludf.DUMMYFUNCTION("IF(ISBETWEEN(B18029,60,69), ""Old"", IF(ISBETWEEN(B18029, 20, 29), ""Young"", ""Other""))"),"Young")</f>
        <v>Young</v>
      </c>
    </row>
    <row r="18030">
      <c r="A18030" s="40">
        <v>36292.0</v>
      </c>
      <c r="B18030" s="39">
        <f t="shared" si="1"/>
        <v>22</v>
      </c>
      <c r="C18030" s="39" t="str">
        <f>IFERROR(__xludf.DUMMYFUNCTION("IF(ISBETWEEN(B18030,60,69), ""Old"", IF(ISBETWEEN(B18030, 20, 29), ""Young"", ""Other""))"),"Young")</f>
        <v>Young</v>
      </c>
    </row>
    <row r="18031">
      <c r="A18031" s="40">
        <v>36293.0</v>
      </c>
      <c r="B18031" s="39">
        <f t="shared" si="1"/>
        <v>22</v>
      </c>
      <c r="C18031" s="39" t="str">
        <f>IFERROR(__xludf.DUMMYFUNCTION("IF(ISBETWEEN(B18031,60,69), ""Old"", IF(ISBETWEEN(B18031, 20, 29), ""Young"", ""Other""))"),"Young")</f>
        <v>Young</v>
      </c>
    </row>
    <row r="18032">
      <c r="A18032" s="40">
        <v>36294.0</v>
      </c>
      <c r="B18032" s="39">
        <f t="shared" si="1"/>
        <v>22</v>
      </c>
      <c r="C18032" s="39" t="str">
        <f>IFERROR(__xludf.DUMMYFUNCTION("IF(ISBETWEEN(B18032,60,69), ""Old"", IF(ISBETWEEN(B18032, 20, 29), ""Young"", ""Other""))"),"Young")</f>
        <v>Young</v>
      </c>
    </row>
    <row r="18033">
      <c r="A18033" s="40">
        <v>36295.0</v>
      </c>
      <c r="B18033" s="39">
        <f t="shared" si="1"/>
        <v>22</v>
      </c>
      <c r="C18033" s="39" t="str">
        <f>IFERROR(__xludf.DUMMYFUNCTION("IF(ISBETWEEN(B18033,60,69), ""Old"", IF(ISBETWEEN(B18033, 20, 29), ""Young"", ""Other""))"),"Young")</f>
        <v>Young</v>
      </c>
    </row>
    <row r="18034">
      <c r="A18034" s="40">
        <v>36296.0</v>
      </c>
      <c r="B18034" s="39">
        <f t="shared" si="1"/>
        <v>22</v>
      </c>
      <c r="C18034" s="39" t="str">
        <f>IFERROR(__xludf.DUMMYFUNCTION("IF(ISBETWEEN(B18034,60,69), ""Old"", IF(ISBETWEEN(B18034, 20, 29), ""Young"", ""Other""))"),"Young")</f>
        <v>Young</v>
      </c>
    </row>
    <row r="18035">
      <c r="A18035" s="40">
        <v>36297.0</v>
      </c>
      <c r="B18035" s="39">
        <f t="shared" si="1"/>
        <v>22</v>
      </c>
      <c r="C18035" s="39" t="str">
        <f>IFERROR(__xludf.DUMMYFUNCTION("IF(ISBETWEEN(B18035,60,69), ""Old"", IF(ISBETWEEN(B18035, 20, 29), ""Young"", ""Other""))"),"Young")</f>
        <v>Young</v>
      </c>
    </row>
    <row r="18036">
      <c r="A18036" s="40">
        <v>36298.0</v>
      </c>
      <c r="B18036" s="39">
        <f t="shared" si="1"/>
        <v>22</v>
      </c>
      <c r="C18036" s="39" t="str">
        <f>IFERROR(__xludf.DUMMYFUNCTION("IF(ISBETWEEN(B18036,60,69), ""Old"", IF(ISBETWEEN(B18036, 20, 29), ""Young"", ""Other""))"),"Young")</f>
        <v>Young</v>
      </c>
    </row>
    <row r="18037">
      <c r="A18037" s="40">
        <v>36299.0</v>
      </c>
      <c r="B18037" s="39">
        <f t="shared" si="1"/>
        <v>22</v>
      </c>
      <c r="C18037" s="39" t="str">
        <f>IFERROR(__xludf.DUMMYFUNCTION("IF(ISBETWEEN(B18037,60,69), ""Old"", IF(ISBETWEEN(B18037, 20, 29), ""Young"", ""Other""))"),"Young")</f>
        <v>Young</v>
      </c>
    </row>
    <row r="18038">
      <c r="A18038" s="40">
        <v>36300.0</v>
      </c>
      <c r="B18038" s="39">
        <f t="shared" si="1"/>
        <v>22</v>
      </c>
      <c r="C18038" s="39" t="str">
        <f>IFERROR(__xludf.DUMMYFUNCTION("IF(ISBETWEEN(B18038,60,69), ""Old"", IF(ISBETWEEN(B18038, 20, 29), ""Young"", ""Other""))"),"Young")</f>
        <v>Young</v>
      </c>
    </row>
    <row r="18039">
      <c r="A18039" s="40">
        <v>36301.0</v>
      </c>
      <c r="B18039" s="39">
        <f t="shared" si="1"/>
        <v>22</v>
      </c>
      <c r="C18039" s="39" t="str">
        <f>IFERROR(__xludf.DUMMYFUNCTION("IF(ISBETWEEN(B18039,60,69), ""Old"", IF(ISBETWEEN(B18039, 20, 29), ""Young"", ""Other""))"),"Young")</f>
        <v>Young</v>
      </c>
    </row>
    <row r="18040">
      <c r="A18040" s="40">
        <v>36302.0</v>
      </c>
      <c r="B18040" s="39">
        <f t="shared" si="1"/>
        <v>22</v>
      </c>
      <c r="C18040" s="39" t="str">
        <f>IFERROR(__xludf.DUMMYFUNCTION("IF(ISBETWEEN(B18040,60,69), ""Old"", IF(ISBETWEEN(B18040, 20, 29), ""Young"", ""Other""))"),"Young")</f>
        <v>Young</v>
      </c>
    </row>
    <row r="18041">
      <c r="A18041" s="40">
        <v>36303.0</v>
      </c>
      <c r="B18041" s="39">
        <f t="shared" si="1"/>
        <v>22</v>
      </c>
      <c r="C18041" s="39" t="str">
        <f>IFERROR(__xludf.DUMMYFUNCTION("IF(ISBETWEEN(B18041,60,69), ""Old"", IF(ISBETWEEN(B18041, 20, 29), ""Young"", ""Other""))"),"Young")</f>
        <v>Young</v>
      </c>
    </row>
    <row r="18042">
      <c r="A18042" s="40">
        <v>36304.0</v>
      </c>
      <c r="B18042" s="39">
        <f t="shared" si="1"/>
        <v>22</v>
      </c>
      <c r="C18042" s="39" t="str">
        <f>IFERROR(__xludf.DUMMYFUNCTION("IF(ISBETWEEN(B18042,60,69), ""Old"", IF(ISBETWEEN(B18042, 20, 29), ""Young"", ""Other""))"),"Young")</f>
        <v>Young</v>
      </c>
    </row>
    <row r="18043">
      <c r="A18043" s="40">
        <v>36305.0</v>
      </c>
      <c r="B18043" s="39">
        <f t="shared" si="1"/>
        <v>22</v>
      </c>
      <c r="C18043" s="39" t="str">
        <f>IFERROR(__xludf.DUMMYFUNCTION("IF(ISBETWEEN(B18043,60,69), ""Old"", IF(ISBETWEEN(B18043, 20, 29), ""Young"", ""Other""))"),"Young")</f>
        <v>Young</v>
      </c>
    </row>
    <row r="18044">
      <c r="A18044" s="40">
        <v>36306.0</v>
      </c>
      <c r="B18044" s="39">
        <f t="shared" si="1"/>
        <v>22</v>
      </c>
      <c r="C18044" s="39" t="str">
        <f>IFERROR(__xludf.DUMMYFUNCTION("IF(ISBETWEEN(B18044,60,69), ""Old"", IF(ISBETWEEN(B18044, 20, 29), ""Young"", ""Other""))"),"Young")</f>
        <v>Young</v>
      </c>
    </row>
    <row r="18045">
      <c r="A18045" s="40">
        <v>36307.0</v>
      </c>
      <c r="B18045" s="39">
        <f t="shared" si="1"/>
        <v>22</v>
      </c>
      <c r="C18045" s="39" t="str">
        <f>IFERROR(__xludf.DUMMYFUNCTION("IF(ISBETWEEN(B18045,60,69), ""Old"", IF(ISBETWEEN(B18045, 20, 29), ""Young"", ""Other""))"),"Young")</f>
        <v>Young</v>
      </c>
    </row>
    <row r="18046">
      <c r="A18046" s="40">
        <v>36308.0</v>
      </c>
      <c r="B18046" s="39">
        <f t="shared" si="1"/>
        <v>22</v>
      </c>
      <c r="C18046" s="39" t="str">
        <f>IFERROR(__xludf.DUMMYFUNCTION("IF(ISBETWEEN(B18046,60,69), ""Old"", IF(ISBETWEEN(B18046, 20, 29), ""Young"", ""Other""))"),"Young")</f>
        <v>Young</v>
      </c>
    </row>
    <row r="18047">
      <c r="A18047" s="40">
        <v>36309.0</v>
      </c>
      <c r="B18047" s="39">
        <f t="shared" si="1"/>
        <v>22</v>
      </c>
      <c r="C18047" s="39" t="str">
        <f>IFERROR(__xludf.DUMMYFUNCTION("IF(ISBETWEEN(B18047,60,69), ""Old"", IF(ISBETWEEN(B18047, 20, 29), ""Young"", ""Other""))"),"Young")</f>
        <v>Young</v>
      </c>
    </row>
    <row r="18048">
      <c r="A18048" s="40">
        <v>36310.0</v>
      </c>
      <c r="B18048" s="39">
        <f t="shared" si="1"/>
        <v>22</v>
      </c>
      <c r="C18048" s="39" t="str">
        <f>IFERROR(__xludf.DUMMYFUNCTION("IF(ISBETWEEN(B18048,60,69), ""Old"", IF(ISBETWEEN(B18048, 20, 29), ""Young"", ""Other""))"),"Young")</f>
        <v>Young</v>
      </c>
    </row>
    <row r="18049">
      <c r="A18049" s="40">
        <v>36311.0</v>
      </c>
      <c r="B18049" s="39">
        <f t="shared" si="1"/>
        <v>22</v>
      </c>
      <c r="C18049" s="39" t="str">
        <f>IFERROR(__xludf.DUMMYFUNCTION("IF(ISBETWEEN(B18049,60,69), ""Old"", IF(ISBETWEEN(B18049, 20, 29), ""Young"", ""Other""))"),"Young")</f>
        <v>Young</v>
      </c>
    </row>
    <row r="18050">
      <c r="A18050" s="40">
        <v>36312.0</v>
      </c>
      <c r="B18050" s="39">
        <f t="shared" si="1"/>
        <v>22</v>
      </c>
      <c r="C18050" s="39" t="str">
        <f>IFERROR(__xludf.DUMMYFUNCTION("IF(ISBETWEEN(B18050,60,69), ""Old"", IF(ISBETWEEN(B18050, 20, 29), ""Young"", ""Other""))"),"Young")</f>
        <v>Young</v>
      </c>
    </row>
    <row r="18051">
      <c r="A18051" s="40">
        <v>36313.0</v>
      </c>
      <c r="B18051" s="39">
        <f t="shared" si="1"/>
        <v>22</v>
      </c>
      <c r="C18051" s="39" t="str">
        <f>IFERROR(__xludf.DUMMYFUNCTION("IF(ISBETWEEN(B18051,60,69), ""Old"", IF(ISBETWEEN(B18051, 20, 29), ""Young"", ""Other""))"),"Young")</f>
        <v>Young</v>
      </c>
    </row>
    <row r="18052">
      <c r="A18052" s="40">
        <v>36314.0</v>
      </c>
      <c r="B18052" s="39">
        <f t="shared" si="1"/>
        <v>22</v>
      </c>
      <c r="C18052" s="39" t="str">
        <f>IFERROR(__xludf.DUMMYFUNCTION("IF(ISBETWEEN(B18052,60,69), ""Old"", IF(ISBETWEEN(B18052, 20, 29), ""Young"", ""Other""))"),"Young")</f>
        <v>Young</v>
      </c>
    </row>
    <row r="18053">
      <c r="A18053" s="40">
        <v>36315.0</v>
      </c>
      <c r="B18053" s="39">
        <f t="shared" si="1"/>
        <v>22</v>
      </c>
      <c r="C18053" s="39" t="str">
        <f>IFERROR(__xludf.DUMMYFUNCTION("IF(ISBETWEEN(B18053,60,69), ""Old"", IF(ISBETWEEN(B18053, 20, 29), ""Young"", ""Other""))"),"Young")</f>
        <v>Young</v>
      </c>
    </row>
    <row r="18054">
      <c r="A18054" s="40">
        <v>36316.0</v>
      </c>
      <c r="B18054" s="39">
        <f t="shared" si="1"/>
        <v>22</v>
      </c>
      <c r="C18054" s="39" t="str">
        <f>IFERROR(__xludf.DUMMYFUNCTION("IF(ISBETWEEN(B18054,60,69), ""Old"", IF(ISBETWEEN(B18054, 20, 29), ""Young"", ""Other""))"),"Young")</f>
        <v>Young</v>
      </c>
    </row>
    <row r="18055">
      <c r="A18055" s="40">
        <v>36317.0</v>
      </c>
      <c r="B18055" s="39">
        <f t="shared" si="1"/>
        <v>22</v>
      </c>
      <c r="C18055" s="39" t="str">
        <f>IFERROR(__xludf.DUMMYFUNCTION("IF(ISBETWEEN(B18055,60,69), ""Old"", IF(ISBETWEEN(B18055, 20, 29), ""Young"", ""Other""))"),"Young")</f>
        <v>Young</v>
      </c>
    </row>
    <row r="18056">
      <c r="A18056" s="40">
        <v>36318.0</v>
      </c>
      <c r="B18056" s="39">
        <f t="shared" si="1"/>
        <v>22</v>
      </c>
      <c r="C18056" s="39" t="str">
        <f>IFERROR(__xludf.DUMMYFUNCTION("IF(ISBETWEEN(B18056,60,69), ""Old"", IF(ISBETWEEN(B18056, 20, 29), ""Young"", ""Other""))"),"Young")</f>
        <v>Young</v>
      </c>
    </row>
    <row r="18057">
      <c r="A18057" s="40">
        <v>36319.0</v>
      </c>
      <c r="B18057" s="39">
        <f t="shared" si="1"/>
        <v>22</v>
      </c>
      <c r="C18057" s="39" t="str">
        <f>IFERROR(__xludf.DUMMYFUNCTION("IF(ISBETWEEN(B18057,60,69), ""Old"", IF(ISBETWEEN(B18057, 20, 29), ""Young"", ""Other""))"),"Young")</f>
        <v>Young</v>
      </c>
    </row>
    <row r="18058">
      <c r="A18058" s="40">
        <v>36320.0</v>
      </c>
      <c r="B18058" s="39">
        <f t="shared" si="1"/>
        <v>22</v>
      </c>
      <c r="C18058" s="39" t="str">
        <f>IFERROR(__xludf.DUMMYFUNCTION("IF(ISBETWEEN(B18058,60,69), ""Old"", IF(ISBETWEEN(B18058, 20, 29), ""Young"", ""Other""))"),"Young")</f>
        <v>Young</v>
      </c>
    </row>
    <row r="18059">
      <c r="A18059" s="40">
        <v>36321.0</v>
      </c>
      <c r="B18059" s="39">
        <f t="shared" si="1"/>
        <v>22</v>
      </c>
      <c r="C18059" s="39" t="str">
        <f>IFERROR(__xludf.DUMMYFUNCTION("IF(ISBETWEEN(B18059,60,69), ""Old"", IF(ISBETWEEN(B18059, 20, 29), ""Young"", ""Other""))"),"Young")</f>
        <v>Young</v>
      </c>
    </row>
    <row r="18060">
      <c r="A18060" s="40">
        <v>36322.0</v>
      </c>
      <c r="B18060" s="39">
        <f t="shared" si="1"/>
        <v>22</v>
      </c>
      <c r="C18060" s="39" t="str">
        <f>IFERROR(__xludf.DUMMYFUNCTION("IF(ISBETWEEN(B18060,60,69), ""Old"", IF(ISBETWEEN(B18060, 20, 29), ""Young"", ""Other""))"),"Young")</f>
        <v>Young</v>
      </c>
    </row>
    <row r="18061">
      <c r="A18061" s="40">
        <v>36323.0</v>
      </c>
      <c r="B18061" s="39">
        <f t="shared" si="1"/>
        <v>22</v>
      </c>
      <c r="C18061" s="39" t="str">
        <f>IFERROR(__xludf.DUMMYFUNCTION("IF(ISBETWEEN(B18061,60,69), ""Old"", IF(ISBETWEEN(B18061, 20, 29), ""Young"", ""Other""))"),"Young")</f>
        <v>Young</v>
      </c>
    </row>
    <row r="18062">
      <c r="A18062" s="40">
        <v>36324.0</v>
      </c>
      <c r="B18062" s="39">
        <f t="shared" si="1"/>
        <v>22</v>
      </c>
      <c r="C18062" s="39" t="str">
        <f>IFERROR(__xludf.DUMMYFUNCTION("IF(ISBETWEEN(B18062,60,69), ""Old"", IF(ISBETWEEN(B18062, 20, 29), ""Young"", ""Other""))"),"Young")</f>
        <v>Young</v>
      </c>
    </row>
    <row r="18063">
      <c r="A18063" s="40">
        <v>36325.0</v>
      </c>
      <c r="B18063" s="39">
        <f t="shared" si="1"/>
        <v>22</v>
      </c>
      <c r="C18063" s="39" t="str">
        <f>IFERROR(__xludf.DUMMYFUNCTION("IF(ISBETWEEN(B18063,60,69), ""Old"", IF(ISBETWEEN(B18063, 20, 29), ""Young"", ""Other""))"),"Young")</f>
        <v>Young</v>
      </c>
    </row>
    <row r="18064">
      <c r="A18064" s="40">
        <v>36326.0</v>
      </c>
      <c r="B18064" s="39">
        <f t="shared" si="1"/>
        <v>22</v>
      </c>
      <c r="C18064" s="39" t="str">
        <f>IFERROR(__xludf.DUMMYFUNCTION("IF(ISBETWEEN(B18064,60,69), ""Old"", IF(ISBETWEEN(B18064, 20, 29), ""Young"", ""Other""))"),"Young")</f>
        <v>Young</v>
      </c>
    </row>
    <row r="18065">
      <c r="A18065" s="40">
        <v>36327.0</v>
      </c>
      <c r="B18065" s="39">
        <f t="shared" si="1"/>
        <v>22</v>
      </c>
      <c r="C18065" s="39" t="str">
        <f>IFERROR(__xludf.DUMMYFUNCTION("IF(ISBETWEEN(B18065,60,69), ""Old"", IF(ISBETWEEN(B18065, 20, 29), ""Young"", ""Other""))"),"Young")</f>
        <v>Young</v>
      </c>
    </row>
    <row r="18066">
      <c r="A18066" s="40">
        <v>36328.0</v>
      </c>
      <c r="B18066" s="39">
        <f t="shared" si="1"/>
        <v>22</v>
      </c>
      <c r="C18066" s="39" t="str">
        <f>IFERROR(__xludf.DUMMYFUNCTION("IF(ISBETWEEN(B18066,60,69), ""Old"", IF(ISBETWEEN(B18066, 20, 29), ""Young"", ""Other""))"),"Young")</f>
        <v>Young</v>
      </c>
    </row>
    <row r="18067">
      <c r="A18067" s="40">
        <v>36329.0</v>
      </c>
      <c r="B18067" s="39">
        <f t="shared" si="1"/>
        <v>22</v>
      </c>
      <c r="C18067" s="39" t="str">
        <f>IFERROR(__xludf.DUMMYFUNCTION("IF(ISBETWEEN(B18067,60,69), ""Old"", IF(ISBETWEEN(B18067, 20, 29), ""Young"", ""Other""))"),"Young")</f>
        <v>Young</v>
      </c>
    </row>
    <row r="18068">
      <c r="A18068" s="40">
        <v>36330.0</v>
      </c>
      <c r="B18068" s="39">
        <f t="shared" si="1"/>
        <v>22</v>
      </c>
      <c r="C18068" s="39" t="str">
        <f>IFERROR(__xludf.DUMMYFUNCTION("IF(ISBETWEEN(B18068,60,69), ""Old"", IF(ISBETWEEN(B18068, 20, 29), ""Young"", ""Other""))"),"Young")</f>
        <v>Young</v>
      </c>
    </row>
    <row r="18069">
      <c r="A18069" s="40">
        <v>36331.0</v>
      </c>
      <c r="B18069" s="39">
        <f t="shared" si="1"/>
        <v>22</v>
      </c>
      <c r="C18069" s="39" t="str">
        <f>IFERROR(__xludf.DUMMYFUNCTION("IF(ISBETWEEN(B18069,60,69), ""Old"", IF(ISBETWEEN(B18069, 20, 29), ""Young"", ""Other""))"),"Young")</f>
        <v>Young</v>
      </c>
    </row>
    <row r="18070">
      <c r="A18070" s="40">
        <v>36332.0</v>
      </c>
      <c r="B18070" s="39">
        <f t="shared" si="1"/>
        <v>22</v>
      </c>
      <c r="C18070" s="39" t="str">
        <f>IFERROR(__xludf.DUMMYFUNCTION("IF(ISBETWEEN(B18070,60,69), ""Old"", IF(ISBETWEEN(B18070, 20, 29), ""Young"", ""Other""))"),"Young")</f>
        <v>Young</v>
      </c>
    </row>
    <row r="18071">
      <c r="A18071" s="40">
        <v>36333.0</v>
      </c>
      <c r="B18071" s="39">
        <f t="shared" si="1"/>
        <v>22</v>
      </c>
      <c r="C18071" s="39" t="str">
        <f>IFERROR(__xludf.DUMMYFUNCTION("IF(ISBETWEEN(B18071,60,69), ""Old"", IF(ISBETWEEN(B18071, 20, 29), ""Young"", ""Other""))"),"Young")</f>
        <v>Young</v>
      </c>
    </row>
    <row r="18072">
      <c r="A18072" s="40">
        <v>36334.0</v>
      </c>
      <c r="B18072" s="39">
        <f t="shared" si="1"/>
        <v>22</v>
      </c>
      <c r="C18072" s="39" t="str">
        <f>IFERROR(__xludf.DUMMYFUNCTION("IF(ISBETWEEN(B18072,60,69), ""Old"", IF(ISBETWEEN(B18072, 20, 29), ""Young"", ""Other""))"),"Young")</f>
        <v>Young</v>
      </c>
    </row>
    <row r="18073">
      <c r="A18073" s="40">
        <v>36335.0</v>
      </c>
      <c r="B18073" s="39">
        <f t="shared" si="1"/>
        <v>22</v>
      </c>
      <c r="C18073" s="39" t="str">
        <f>IFERROR(__xludf.DUMMYFUNCTION("IF(ISBETWEEN(B18073,60,69), ""Old"", IF(ISBETWEEN(B18073, 20, 29), ""Young"", ""Other""))"),"Young")</f>
        <v>Young</v>
      </c>
    </row>
    <row r="18074">
      <c r="A18074" s="40">
        <v>36336.0</v>
      </c>
      <c r="B18074" s="39">
        <f t="shared" si="1"/>
        <v>22</v>
      </c>
      <c r="C18074" s="39" t="str">
        <f>IFERROR(__xludf.DUMMYFUNCTION("IF(ISBETWEEN(B18074,60,69), ""Old"", IF(ISBETWEEN(B18074, 20, 29), ""Young"", ""Other""))"),"Young")</f>
        <v>Young</v>
      </c>
    </row>
    <row r="18075">
      <c r="A18075" s="40">
        <v>36337.0</v>
      </c>
      <c r="B18075" s="39">
        <f t="shared" si="1"/>
        <v>22</v>
      </c>
      <c r="C18075" s="39" t="str">
        <f>IFERROR(__xludf.DUMMYFUNCTION("IF(ISBETWEEN(B18075,60,69), ""Old"", IF(ISBETWEEN(B18075, 20, 29), ""Young"", ""Other""))"),"Young")</f>
        <v>Young</v>
      </c>
    </row>
    <row r="18076">
      <c r="A18076" s="40">
        <v>36338.0</v>
      </c>
      <c r="B18076" s="39">
        <f t="shared" si="1"/>
        <v>22</v>
      </c>
      <c r="C18076" s="39" t="str">
        <f>IFERROR(__xludf.DUMMYFUNCTION("IF(ISBETWEEN(B18076,60,69), ""Old"", IF(ISBETWEEN(B18076, 20, 29), ""Young"", ""Other""))"),"Young")</f>
        <v>Young</v>
      </c>
    </row>
    <row r="18077">
      <c r="A18077" s="40">
        <v>36339.0</v>
      </c>
      <c r="B18077" s="39">
        <f t="shared" si="1"/>
        <v>22</v>
      </c>
      <c r="C18077" s="39" t="str">
        <f>IFERROR(__xludf.DUMMYFUNCTION("IF(ISBETWEEN(B18077,60,69), ""Old"", IF(ISBETWEEN(B18077, 20, 29), ""Young"", ""Other""))"),"Young")</f>
        <v>Young</v>
      </c>
    </row>
    <row r="18078">
      <c r="A18078" s="40">
        <v>36340.0</v>
      </c>
      <c r="B18078" s="39">
        <f t="shared" si="1"/>
        <v>22</v>
      </c>
      <c r="C18078" s="39" t="str">
        <f>IFERROR(__xludf.DUMMYFUNCTION("IF(ISBETWEEN(B18078,60,69), ""Old"", IF(ISBETWEEN(B18078, 20, 29), ""Young"", ""Other""))"),"Young")</f>
        <v>Young</v>
      </c>
    </row>
    <row r="18079">
      <c r="A18079" s="40">
        <v>36341.0</v>
      </c>
      <c r="B18079" s="39">
        <f t="shared" si="1"/>
        <v>22</v>
      </c>
      <c r="C18079" s="39" t="str">
        <f>IFERROR(__xludf.DUMMYFUNCTION("IF(ISBETWEEN(B18079,60,69), ""Old"", IF(ISBETWEEN(B18079, 20, 29), ""Young"", ""Other""))"),"Young")</f>
        <v>Young</v>
      </c>
    </row>
    <row r="18080">
      <c r="A18080" s="40">
        <v>36342.0</v>
      </c>
      <c r="B18080" s="39">
        <f t="shared" si="1"/>
        <v>22</v>
      </c>
      <c r="C18080" s="39" t="str">
        <f>IFERROR(__xludf.DUMMYFUNCTION("IF(ISBETWEEN(B18080,60,69), ""Old"", IF(ISBETWEEN(B18080, 20, 29), ""Young"", ""Other""))"),"Young")</f>
        <v>Young</v>
      </c>
    </row>
    <row r="18081">
      <c r="A18081" s="40">
        <v>36343.0</v>
      </c>
      <c r="B18081" s="39">
        <f t="shared" si="1"/>
        <v>22</v>
      </c>
      <c r="C18081" s="39" t="str">
        <f>IFERROR(__xludf.DUMMYFUNCTION("IF(ISBETWEEN(B18081,60,69), ""Old"", IF(ISBETWEEN(B18081, 20, 29), ""Young"", ""Other""))"),"Young")</f>
        <v>Young</v>
      </c>
    </row>
    <row r="18082">
      <c r="A18082" s="40">
        <v>36344.0</v>
      </c>
      <c r="B18082" s="39">
        <f t="shared" si="1"/>
        <v>22</v>
      </c>
      <c r="C18082" s="39" t="str">
        <f>IFERROR(__xludf.DUMMYFUNCTION("IF(ISBETWEEN(B18082,60,69), ""Old"", IF(ISBETWEEN(B18082, 20, 29), ""Young"", ""Other""))"),"Young")</f>
        <v>Young</v>
      </c>
    </row>
    <row r="18083">
      <c r="A18083" s="40">
        <v>36345.0</v>
      </c>
      <c r="B18083" s="39">
        <f t="shared" si="1"/>
        <v>22</v>
      </c>
      <c r="C18083" s="39" t="str">
        <f>IFERROR(__xludf.DUMMYFUNCTION("IF(ISBETWEEN(B18083,60,69), ""Old"", IF(ISBETWEEN(B18083, 20, 29), ""Young"", ""Other""))"),"Young")</f>
        <v>Young</v>
      </c>
    </row>
    <row r="18084">
      <c r="A18084" s="40">
        <v>36346.0</v>
      </c>
      <c r="B18084" s="39">
        <f t="shared" si="1"/>
        <v>22</v>
      </c>
      <c r="C18084" s="39" t="str">
        <f>IFERROR(__xludf.DUMMYFUNCTION("IF(ISBETWEEN(B18084,60,69), ""Old"", IF(ISBETWEEN(B18084, 20, 29), ""Young"", ""Other""))"),"Young")</f>
        <v>Young</v>
      </c>
    </row>
    <row r="18085">
      <c r="A18085" s="40">
        <v>36347.0</v>
      </c>
      <c r="B18085" s="39">
        <f t="shared" si="1"/>
        <v>22</v>
      </c>
      <c r="C18085" s="39" t="str">
        <f>IFERROR(__xludf.DUMMYFUNCTION("IF(ISBETWEEN(B18085,60,69), ""Old"", IF(ISBETWEEN(B18085, 20, 29), ""Young"", ""Other""))"),"Young")</f>
        <v>Young</v>
      </c>
    </row>
    <row r="18086">
      <c r="A18086" s="40">
        <v>36348.0</v>
      </c>
      <c r="B18086" s="39">
        <f t="shared" si="1"/>
        <v>22</v>
      </c>
      <c r="C18086" s="39" t="str">
        <f>IFERROR(__xludf.DUMMYFUNCTION("IF(ISBETWEEN(B18086,60,69), ""Old"", IF(ISBETWEEN(B18086, 20, 29), ""Young"", ""Other""))"),"Young")</f>
        <v>Young</v>
      </c>
    </row>
    <row r="18087">
      <c r="A18087" s="40">
        <v>36349.0</v>
      </c>
      <c r="B18087" s="39">
        <f t="shared" si="1"/>
        <v>22</v>
      </c>
      <c r="C18087" s="39" t="str">
        <f>IFERROR(__xludf.DUMMYFUNCTION("IF(ISBETWEEN(B18087,60,69), ""Old"", IF(ISBETWEEN(B18087, 20, 29), ""Young"", ""Other""))"),"Young")</f>
        <v>Young</v>
      </c>
    </row>
    <row r="18088">
      <c r="A18088" s="40">
        <v>36350.0</v>
      </c>
      <c r="B18088" s="39">
        <f t="shared" si="1"/>
        <v>22</v>
      </c>
      <c r="C18088" s="39" t="str">
        <f>IFERROR(__xludf.DUMMYFUNCTION("IF(ISBETWEEN(B18088,60,69), ""Old"", IF(ISBETWEEN(B18088, 20, 29), ""Young"", ""Other""))"),"Young")</f>
        <v>Young</v>
      </c>
    </row>
    <row r="18089">
      <c r="A18089" s="40">
        <v>36351.0</v>
      </c>
      <c r="B18089" s="39">
        <f t="shared" si="1"/>
        <v>22</v>
      </c>
      <c r="C18089" s="39" t="str">
        <f>IFERROR(__xludf.DUMMYFUNCTION("IF(ISBETWEEN(B18089,60,69), ""Old"", IF(ISBETWEEN(B18089, 20, 29), ""Young"", ""Other""))"),"Young")</f>
        <v>Young</v>
      </c>
    </row>
    <row r="18090">
      <c r="A18090" s="40">
        <v>36352.0</v>
      </c>
      <c r="B18090" s="39">
        <f t="shared" si="1"/>
        <v>22</v>
      </c>
      <c r="C18090" s="39" t="str">
        <f>IFERROR(__xludf.DUMMYFUNCTION("IF(ISBETWEEN(B18090,60,69), ""Old"", IF(ISBETWEEN(B18090, 20, 29), ""Young"", ""Other""))"),"Young")</f>
        <v>Young</v>
      </c>
    </row>
    <row r="18091">
      <c r="A18091" s="40">
        <v>36353.0</v>
      </c>
      <c r="B18091" s="39">
        <f t="shared" si="1"/>
        <v>22</v>
      </c>
      <c r="C18091" s="39" t="str">
        <f>IFERROR(__xludf.DUMMYFUNCTION("IF(ISBETWEEN(B18091,60,69), ""Old"", IF(ISBETWEEN(B18091, 20, 29), ""Young"", ""Other""))"),"Young")</f>
        <v>Young</v>
      </c>
    </row>
    <row r="18092">
      <c r="A18092" s="40">
        <v>36354.0</v>
      </c>
      <c r="B18092" s="39">
        <f t="shared" si="1"/>
        <v>22</v>
      </c>
      <c r="C18092" s="39" t="str">
        <f>IFERROR(__xludf.DUMMYFUNCTION("IF(ISBETWEEN(B18092,60,69), ""Old"", IF(ISBETWEEN(B18092, 20, 29), ""Young"", ""Other""))"),"Young")</f>
        <v>Young</v>
      </c>
    </row>
    <row r="18093">
      <c r="A18093" s="40">
        <v>36355.0</v>
      </c>
      <c r="B18093" s="39">
        <f t="shared" si="1"/>
        <v>22</v>
      </c>
      <c r="C18093" s="39" t="str">
        <f>IFERROR(__xludf.DUMMYFUNCTION("IF(ISBETWEEN(B18093,60,69), ""Old"", IF(ISBETWEEN(B18093, 20, 29), ""Young"", ""Other""))"),"Young")</f>
        <v>Young</v>
      </c>
    </row>
    <row r="18094">
      <c r="A18094" s="40">
        <v>36356.0</v>
      </c>
      <c r="B18094" s="39">
        <f t="shared" si="1"/>
        <v>22</v>
      </c>
      <c r="C18094" s="39" t="str">
        <f>IFERROR(__xludf.DUMMYFUNCTION("IF(ISBETWEEN(B18094,60,69), ""Old"", IF(ISBETWEEN(B18094, 20, 29), ""Young"", ""Other""))"),"Young")</f>
        <v>Young</v>
      </c>
    </row>
    <row r="18095">
      <c r="A18095" s="40">
        <v>36357.0</v>
      </c>
      <c r="B18095" s="39">
        <f t="shared" si="1"/>
        <v>22</v>
      </c>
      <c r="C18095" s="39" t="str">
        <f>IFERROR(__xludf.DUMMYFUNCTION("IF(ISBETWEEN(B18095,60,69), ""Old"", IF(ISBETWEEN(B18095, 20, 29), ""Young"", ""Other""))"),"Young")</f>
        <v>Young</v>
      </c>
    </row>
    <row r="18096">
      <c r="A18096" s="40">
        <v>36358.0</v>
      </c>
      <c r="B18096" s="39">
        <f t="shared" si="1"/>
        <v>22</v>
      </c>
      <c r="C18096" s="39" t="str">
        <f>IFERROR(__xludf.DUMMYFUNCTION("IF(ISBETWEEN(B18096,60,69), ""Old"", IF(ISBETWEEN(B18096, 20, 29), ""Young"", ""Other""))"),"Young")</f>
        <v>Young</v>
      </c>
    </row>
    <row r="18097">
      <c r="A18097" s="40">
        <v>36359.0</v>
      </c>
      <c r="B18097" s="39">
        <f t="shared" si="1"/>
        <v>22</v>
      </c>
      <c r="C18097" s="39" t="str">
        <f>IFERROR(__xludf.DUMMYFUNCTION("IF(ISBETWEEN(B18097,60,69), ""Old"", IF(ISBETWEEN(B18097, 20, 29), ""Young"", ""Other""))"),"Young")</f>
        <v>Young</v>
      </c>
    </row>
    <row r="18098">
      <c r="A18098" s="40">
        <v>36360.0</v>
      </c>
      <c r="B18098" s="39">
        <f t="shared" si="1"/>
        <v>22</v>
      </c>
      <c r="C18098" s="39" t="str">
        <f>IFERROR(__xludf.DUMMYFUNCTION("IF(ISBETWEEN(B18098,60,69), ""Old"", IF(ISBETWEEN(B18098, 20, 29), ""Young"", ""Other""))"),"Young")</f>
        <v>Young</v>
      </c>
    </row>
    <row r="18099">
      <c r="A18099" s="40">
        <v>36361.0</v>
      </c>
      <c r="B18099" s="39">
        <f t="shared" si="1"/>
        <v>22</v>
      </c>
      <c r="C18099" s="39" t="str">
        <f>IFERROR(__xludf.DUMMYFUNCTION("IF(ISBETWEEN(B18099,60,69), ""Old"", IF(ISBETWEEN(B18099, 20, 29), ""Young"", ""Other""))"),"Young")</f>
        <v>Young</v>
      </c>
    </row>
    <row r="18100">
      <c r="A18100" s="40">
        <v>36362.0</v>
      </c>
      <c r="B18100" s="39">
        <f t="shared" si="1"/>
        <v>22</v>
      </c>
      <c r="C18100" s="39" t="str">
        <f>IFERROR(__xludf.DUMMYFUNCTION("IF(ISBETWEEN(B18100,60,69), ""Old"", IF(ISBETWEEN(B18100, 20, 29), ""Young"", ""Other""))"),"Young")</f>
        <v>Young</v>
      </c>
    </row>
    <row r="18101">
      <c r="A18101" s="40">
        <v>36363.0</v>
      </c>
      <c r="B18101" s="39">
        <f t="shared" si="1"/>
        <v>22</v>
      </c>
      <c r="C18101" s="39" t="str">
        <f>IFERROR(__xludf.DUMMYFUNCTION("IF(ISBETWEEN(B18101,60,69), ""Old"", IF(ISBETWEEN(B18101, 20, 29), ""Young"", ""Other""))"),"Young")</f>
        <v>Young</v>
      </c>
    </row>
    <row r="18102">
      <c r="A18102" s="40">
        <v>36364.0</v>
      </c>
      <c r="B18102" s="39">
        <f t="shared" si="1"/>
        <v>22</v>
      </c>
      <c r="C18102" s="39" t="str">
        <f>IFERROR(__xludf.DUMMYFUNCTION("IF(ISBETWEEN(B18102,60,69), ""Old"", IF(ISBETWEEN(B18102, 20, 29), ""Young"", ""Other""))"),"Young")</f>
        <v>Young</v>
      </c>
    </row>
    <row r="18103">
      <c r="A18103" s="40">
        <v>36365.0</v>
      </c>
      <c r="B18103" s="39">
        <f t="shared" si="1"/>
        <v>22</v>
      </c>
      <c r="C18103" s="39" t="str">
        <f>IFERROR(__xludf.DUMMYFUNCTION("IF(ISBETWEEN(B18103,60,69), ""Old"", IF(ISBETWEEN(B18103, 20, 29), ""Young"", ""Other""))"),"Young")</f>
        <v>Young</v>
      </c>
    </row>
    <row r="18104">
      <c r="A18104" s="40">
        <v>36366.0</v>
      </c>
      <c r="B18104" s="39">
        <f t="shared" si="1"/>
        <v>22</v>
      </c>
      <c r="C18104" s="39" t="str">
        <f>IFERROR(__xludf.DUMMYFUNCTION("IF(ISBETWEEN(B18104,60,69), ""Old"", IF(ISBETWEEN(B18104, 20, 29), ""Young"", ""Other""))"),"Young")</f>
        <v>Young</v>
      </c>
    </row>
    <row r="18105">
      <c r="A18105" s="40">
        <v>36367.0</v>
      </c>
      <c r="B18105" s="39">
        <f t="shared" si="1"/>
        <v>22</v>
      </c>
      <c r="C18105" s="39" t="str">
        <f>IFERROR(__xludf.DUMMYFUNCTION("IF(ISBETWEEN(B18105,60,69), ""Old"", IF(ISBETWEEN(B18105, 20, 29), ""Young"", ""Other""))"),"Young")</f>
        <v>Young</v>
      </c>
    </row>
    <row r="18106">
      <c r="A18106" s="40">
        <v>36368.0</v>
      </c>
      <c r="B18106" s="39">
        <f t="shared" si="1"/>
        <v>22</v>
      </c>
      <c r="C18106" s="39" t="str">
        <f>IFERROR(__xludf.DUMMYFUNCTION("IF(ISBETWEEN(B18106,60,69), ""Old"", IF(ISBETWEEN(B18106, 20, 29), ""Young"", ""Other""))"),"Young")</f>
        <v>Young</v>
      </c>
    </row>
    <row r="18107">
      <c r="A18107" s="40">
        <v>36369.0</v>
      </c>
      <c r="B18107" s="39">
        <f t="shared" si="1"/>
        <v>22</v>
      </c>
      <c r="C18107" s="39" t="str">
        <f>IFERROR(__xludf.DUMMYFUNCTION("IF(ISBETWEEN(B18107,60,69), ""Old"", IF(ISBETWEEN(B18107, 20, 29), ""Young"", ""Other""))"),"Young")</f>
        <v>Young</v>
      </c>
    </row>
    <row r="18108">
      <c r="A18108" s="40">
        <v>36370.0</v>
      </c>
      <c r="B18108" s="39">
        <f t="shared" si="1"/>
        <v>22</v>
      </c>
      <c r="C18108" s="39" t="str">
        <f>IFERROR(__xludf.DUMMYFUNCTION("IF(ISBETWEEN(B18108,60,69), ""Old"", IF(ISBETWEEN(B18108, 20, 29), ""Young"", ""Other""))"),"Young")</f>
        <v>Young</v>
      </c>
    </row>
    <row r="18109">
      <c r="A18109" s="40">
        <v>36371.0</v>
      </c>
      <c r="B18109" s="39">
        <f t="shared" si="1"/>
        <v>22</v>
      </c>
      <c r="C18109" s="39" t="str">
        <f>IFERROR(__xludf.DUMMYFUNCTION("IF(ISBETWEEN(B18109,60,69), ""Old"", IF(ISBETWEEN(B18109, 20, 29), ""Young"", ""Other""))"),"Young")</f>
        <v>Young</v>
      </c>
    </row>
    <row r="18110">
      <c r="A18110" s="40">
        <v>36372.0</v>
      </c>
      <c r="B18110" s="39">
        <f t="shared" si="1"/>
        <v>22</v>
      </c>
      <c r="C18110" s="39" t="str">
        <f>IFERROR(__xludf.DUMMYFUNCTION("IF(ISBETWEEN(B18110,60,69), ""Old"", IF(ISBETWEEN(B18110, 20, 29), ""Young"", ""Other""))"),"Young")</f>
        <v>Young</v>
      </c>
    </row>
    <row r="18111">
      <c r="A18111" s="40">
        <v>36373.0</v>
      </c>
      <c r="B18111" s="39">
        <f t="shared" si="1"/>
        <v>22</v>
      </c>
      <c r="C18111" s="39" t="str">
        <f>IFERROR(__xludf.DUMMYFUNCTION("IF(ISBETWEEN(B18111,60,69), ""Old"", IF(ISBETWEEN(B18111, 20, 29), ""Young"", ""Other""))"),"Young")</f>
        <v>Young</v>
      </c>
    </row>
    <row r="18112">
      <c r="A18112" s="40">
        <v>36374.0</v>
      </c>
      <c r="B18112" s="39">
        <f t="shared" si="1"/>
        <v>22</v>
      </c>
      <c r="C18112" s="39" t="str">
        <f>IFERROR(__xludf.DUMMYFUNCTION("IF(ISBETWEEN(B18112,60,69), ""Old"", IF(ISBETWEEN(B18112, 20, 29), ""Young"", ""Other""))"),"Young")</f>
        <v>Young</v>
      </c>
    </row>
    <row r="18113">
      <c r="A18113" s="40">
        <v>36375.0</v>
      </c>
      <c r="B18113" s="39">
        <f t="shared" si="1"/>
        <v>22</v>
      </c>
      <c r="C18113" s="39" t="str">
        <f>IFERROR(__xludf.DUMMYFUNCTION("IF(ISBETWEEN(B18113,60,69), ""Old"", IF(ISBETWEEN(B18113, 20, 29), ""Young"", ""Other""))"),"Young")</f>
        <v>Young</v>
      </c>
    </row>
    <row r="18114">
      <c r="A18114" s="40">
        <v>36376.0</v>
      </c>
      <c r="B18114" s="39">
        <f t="shared" si="1"/>
        <v>22</v>
      </c>
      <c r="C18114" s="39" t="str">
        <f>IFERROR(__xludf.DUMMYFUNCTION("IF(ISBETWEEN(B18114,60,69), ""Old"", IF(ISBETWEEN(B18114, 20, 29), ""Young"", ""Other""))"),"Young")</f>
        <v>Young</v>
      </c>
    </row>
    <row r="18115">
      <c r="A18115" s="40">
        <v>36377.0</v>
      </c>
      <c r="B18115" s="39">
        <f t="shared" si="1"/>
        <v>22</v>
      </c>
      <c r="C18115" s="39" t="str">
        <f>IFERROR(__xludf.DUMMYFUNCTION("IF(ISBETWEEN(B18115,60,69), ""Old"", IF(ISBETWEEN(B18115, 20, 29), ""Young"", ""Other""))"),"Young")</f>
        <v>Young</v>
      </c>
    </row>
    <row r="18116">
      <c r="A18116" s="40">
        <v>36378.0</v>
      </c>
      <c r="B18116" s="39">
        <f t="shared" si="1"/>
        <v>22</v>
      </c>
      <c r="C18116" s="39" t="str">
        <f>IFERROR(__xludf.DUMMYFUNCTION("IF(ISBETWEEN(B18116,60,69), ""Old"", IF(ISBETWEEN(B18116, 20, 29), ""Young"", ""Other""))"),"Young")</f>
        <v>Young</v>
      </c>
    </row>
    <row r="18117">
      <c r="A18117" s="40">
        <v>36379.0</v>
      </c>
      <c r="B18117" s="39">
        <f t="shared" si="1"/>
        <v>22</v>
      </c>
      <c r="C18117" s="39" t="str">
        <f>IFERROR(__xludf.DUMMYFUNCTION("IF(ISBETWEEN(B18117,60,69), ""Old"", IF(ISBETWEEN(B18117, 20, 29), ""Young"", ""Other""))"),"Young")</f>
        <v>Young</v>
      </c>
    </row>
    <row r="18118">
      <c r="A18118" s="40">
        <v>36380.0</v>
      </c>
      <c r="B18118" s="39">
        <f t="shared" si="1"/>
        <v>22</v>
      </c>
      <c r="C18118" s="39" t="str">
        <f>IFERROR(__xludf.DUMMYFUNCTION("IF(ISBETWEEN(B18118,60,69), ""Old"", IF(ISBETWEEN(B18118, 20, 29), ""Young"", ""Other""))"),"Young")</f>
        <v>Young</v>
      </c>
    </row>
    <row r="18119">
      <c r="A18119" s="40">
        <v>36381.0</v>
      </c>
      <c r="B18119" s="39">
        <f t="shared" si="1"/>
        <v>22</v>
      </c>
      <c r="C18119" s="39" t="str">
        <f>IFERROR(__xludf.DUMMYFUNCTION("IF(ISBETWEEN(B18119,60,69), ""Old"", IF(ISBETWEEN(B18119, 20, 29), ""Young"", ""Other""))"),"Young")</f>
        <v>Young</v>
      </c>
    </row>
    <row r="18120">
      <c r="A18120" s="40">
        <v>36382.0</v>
      </c>
      <c r="B18120" s="39">
        <f t="shared" si="1"/>
        <v>22</v>
      </c>
      <c r="C18120" s="39" t="str">
        <f>IFERROR(__xludf.DUMMYFUNCTION("IF(ISBETWEEN(B18120,60,69), ""Old"", IF(ISBETWEEN(B18120, 20, 29), ""Young"", ""Other""))"),"Young")</f>
        <v>Young</v>
      </c>
    </row>
    <row r="18121">
      <c r="A18121" s="40">
        <v>36383.0</v>
      </c>
      <c r="B18121" s="39">
        <f t="shared" si="1"/>
        <v>22</v>
      </c>
      <c r="C18121" s="39" t="str">
        <f>IFERROR(__xludf.DUMMYFUNCTION("IF(ISBETWEEN(B18121,60,69), ""Old"", IF(ISBETWEEN(B18121, 20, 29), ""Young"", ""Other""))"),"Young")</f>
        <v>Young</v>
      </c>
    </row>
    <row r="18122">
      <c r="A18122" s="40">
        <v>36384.0</v>
      </c>
      <c r="B18122" s="39">
        <f t="shared" si="1"/>
        <v>22</v>
      </c>
      <c r="C18122" s="39" t="str">
        <f>IFERROR(__xludf.DUMMYFUNCTION("IF(ISBETWEEN(B18122,60,69), ""Old"", IF(ISBETWEEN(B18122, 20, 29), ""Young"", ""Other""))"),"Young")</f>
        <v>Young</v>
      </c>
    </row>
    <row r="18123">
      <c r="A18123" s="40">
        <v>36385.0</v>
      </c>
      <c r="B18123" s="39">
        <f t="shared" si="1"/>
        <v>22</v>
      </c>
      <c r="C18123" s="39" t="str">
        <f>IFERROR(__xludf.DUMMYFUNCTION("IF(ISBETWEEN(B18123,60,69), ""Old"", IF(ISBETWEEN(B18123, 20, 29), ""Young"", ""Other""))"),"Young")</f>
        <v>Young</v>
      </c>
    </row>
    <row r="18124">
      <c r="A18124" s="40">
        <v>36386.0</v>
      </c>
      <c r="B18124" s="39">
        <f t="shared" si="1"/>
        <v>22</v>
      </c>
      <c r="C18124" s="39" t="str">
        <f>IFERROR(__xludf.DUMMYFUNCTION("IF(ISBETWEEN(B18124,60,69), ""Old"", IF(ISBETWEEN(B18124, 20, 29), ""Young"", ""Other""))"),"Young")</f>
        <v>Young</v>
      </c>
    </row>
    <row r="18125">
      <c r="A18125" s="40">
        <v>36387.0</v>
      </c>
      <c r="B18125" s="39">
        <f t="shared" si="1"/>
        <v>22</v>
      </c>
      <c r="C18125" s="39" t="str">
        <f>IFERROR(__xludf.DUMMYFUNCTION("IF(ISBETWEEN(B18125,60,69), ""Old"", IF(ISBETWEEN(B18125, 20, 29), ""Young"", ""Other""))"),"Young")</f>
        <v>Young</v>
      </c>
    </row>
    <row r="18126">
      <c r="A18126" s="40">
        <v>36388.0</v>
      </c>
      <c r="B18126" s="39">
        <f t="shared" si="1"/>
        <v>22</v>
      </c>
      <c r="C18126" s="39" t="str">
        <f>IFERROR(__xludf.DUMMYFUNCTION("IF(ISBETWEEN(B18126,60,69), ""Old"", IF(ISBETWEEN(B18126, 20, 29), ""Young"", ""Other""))"),"Young")</f>
        <v>Young</v>
      </c>
    </row>
    <row r="18127">
      <c r="A18127" s="40">
        <v>36389.0</v>
      </c>
      <c r="B18127" s="39">
        <f t="shared" si="1"/>
        <v>22</v>
      </c>
      <c r="C18127" s="39" t="str">
        <f>IFERROR(__xludf.DUMMYFUNCTION("IF(ISBETWEEN(B18127,60,69), ""Old"", IF(ISBETWEEN(B18127, 20, 29), ""Young"", ""Other""))"),"Young")</f>
        <v>Young</v>
      </c>
    </row>
    <row r="18128">
      <c r="A18128" s="40">
        <v>36390.0</v>
      </c>
      <c r="B18128" s="39">
        <f t="shared" si="1"/>
        <v>22</v>
      </c>
      <c r="C18128" s="39" t="str">
        <f>IFERROR(__xludf.DUMMYFUNCTION("IF(ISBETWEEN(B18128,60,69), ""Old"", IF(ISBETWEEN(B18128, 20, 29), ""Young"", ""Other""))"),"Young")</f>
        <v>Young</v>
      </c>
    </row>
    <row r="18129">
      <c r="A18129" s="40">
        <v>36391.0</v>
      </c>
      <c r="B18129" s="39">
        <f t="shared" si="1"/>
        <v>22</v>
      </c>
      <c r="C18129" s="39" t="str">
        <f>IFERROR(__xludf.DUMMYFUNCTION("IF(ISBETWEEN(B18129,60,69), ""Old"", IF(ISBETWEEN(B18129, 20, 29), ""Young"", ""Other""))"),"Young")</f>
        <v>Young</v>
      </c>
    </row>
    <row r="18130">
      <c r="A18130" s="40">
        <v>36392.0</v>
      </c>
      <c r="B18130" s="39">
        <f t="shared" si="1"/>
        <v>22</v>
      </c>
      <c r="C18130" s="39" t="str">
        <f>IFERROR(__xludf.DUMMYFUNCTION("IF(ISBETWEEN(B18130,60,69), ""Old"", IF(ISBETWEEN(B18130, 20, 29), ""Young"", ""Other""))"),"Young")</f>
        <v>Young</v>
      </c>
    </row>
    <row r="18131">
      <c r="A18131" s="40">
        <v>36393.0</v>
      </c>
      <c r="B18131" s="39">
        <f t="shared" si="1"/>
        <v>22</v>
      </c>
      <c r="C18131" s="39" t="str">
        <f>IFERROR(__xludf.DUMMYFUNCTION("IF(ISBETWEEN(B18131,60,69), ""Old"", IF(ISBETWEEN(B18131, 20, 29), ""Young"", ""Other""))"),"Young")</f>
        <v>Young</v>
      </c>
    </row>
    <row r="18132">
      <c r="A18132" s="40">
        <v>36394.0</v>
      </c>
      <c r="B18132" s="39">
        <f t="shared" si="1"/>
        <v>22</v>
      </c>
      <c r="C18132" s="39" t="str">
        <f>IFERROR(__xludf.DUMMYFUNCTION("IF(ISBETWEEN(B18132,60,69), ""Old"", IF(ISBETWEEN(B18132, 20, 29), ""Young"", ""Other""))"),"Young")</f>
        <v>Young</v>
      </c>
    </row>
    <row r="18133">
      <c r="A18133" s="40">
        <v>36395.0</v>
      </c>
      <c r="B18133" s="39">
        <f t="shared" si="1"/>
        <v>22</v>
      </c>
      <c r="C18133" s="39" t="str">
        <f>IFERROR(__xludf.DUMMYFUNCTION("IF(ISBETWEEN(B18133,60,69), ""Old"", IF(ISBETWEEN(B18133, 20, 29), ""Young"", ""Other""))"),"Young")</f>
        <v>Young</v>
      </c>
    </row>
    <row r="18134">
      <c r="A18134" s="40">
        <v>36396.0</v>
      </c>
      <c r="B18134" s="39">
        <f t="shared" si="1"/>
        <v>22</v>
      </c>
      <c r="C18134" s="39" t="str">
        <f>IFERROR(__xludf.DUMMYFUNCTION("IF(ISBETWEEN(B18134,60,69), ""Old"", IF(ISBETWEEN(B18134, 20, 29), ""Young"", ""Other""))"),"Young")</f>
        <v>Young</v>
      </c>
    </row>
    <row r="18135">
      <c r="A18135" s="40">
        <v>36397.0</v>
      </c>
      <c r="B18135" s="39">
        <f t="shared" si="1"/>
        <v>22</v>
      </c>
      <c r="C18135" s="39" t="str">
        <f>IFERROR(__xludf.DUMMYFUNCTION("IF(ISBETWEEN(B18135,60,69), ""Old"", IF(ISBETWEEN(B18135, 20, 29), ""Young"", ""Other""))"),"Young")</f>
        <v>Young</v>
      </c>
    </row>
    <row r="18136">
      <c r="A18136" s="40">
        <v>36398.0</v>
      </c>
      <c r="B18136" s="39">
        <f t="shared" si="1"/>
        <v>22</v>
      </c>
      <c r="C18136" s="39" t="str">
        <f>IFERROR(__xludf.DUMMYFUNCTION("IF(ISBETWEEN(B18136,60,69), ""Old"", IF(ISBETWEEN(B18136, 20, 29), ""Young"", ""Other""))"),"Young")</f>
        <v>Young</v>
      </c>
    </row>
    <row r="18137">
      <c r="A18137" s="40">
        <v>36399.0</v>
      </c>
      <c r="B18137" s="39">
        <f t="shared" si="1"/>
        <v>22</v>
      </c>
      <c r="C18137" s="39" t="str">
        <f>IFERROR(__xludf.DUMMYFUNCTION("IF(ISBETWEEN(B18137,60,69), ""Old"", IF(ISBETWEEN(B18137, 20, 29), ""Young"", ""Other""))"),"Young")</f>
        <v>Young</v>
      </c>
    </row>
    <row r="18138">
      <c r="A18138" s="40">
        <v>36400.0</v>
      </c>
      <c r="B18138" s="39">
        <f t="shared" si="1"/>
        <v>22</v>
      </c>
      <c r="C18138" s="39" t="str">
        <f>IFERROR(__xludf.DUMMYFUNCTION("IF(ISBETWEEN(B18138,60,69), ""Old"", IF(ISBETWEEN(B18138, 20, 29), ""Young"", ""Other""))"),"Young")</f>
        <v>Young</v>
      </c>
    </row>
    <row r="18139">
      <c r="A18139" s="40">
        <v>36401.0</v>
      </c>
      <c r="B18139" s="39">
        <f t="shared" si="1"/>
        <v>22</v>
      </c>
      <c r="C18139" s="39" t="str">
        <f>IFERROR(__xludf.DUMMYFUNCTION("IF(ISBETWEEN(B18139,60,69), ""Old"", IF(ISBETWEEN(B18139, 20, 29), ""Young"", ""Other""))"),"Young")</f>
        <v>Young</v>
      </c>
    </row>
    <row r="18140">
      <c r="A18140" s="40">
        <v>36402.0</v>
      </c>
      <c r="B18140" s="39">
        <f t="shared" si="1"/>
        <v>22</v>
      </c>
      <c r="C18140" s="39" t="str">
        <f>IFERROR(__xludf.DUMMYFUNCTION("IF(ISBETWEEN(B18140,60,69), ""Old"", IF(ISBETWEEN(B18140, 20, 29), ""Young"", ""Other""))"),"Young")</f>
        <v>Young</v>
      </c>
    </row>
    <row r="18141">
      <c r="A18141" s="40">
        <v>36403.0</v>
      </c>
      <c r="B18141" s="39">
        <f t="shared" si="1"/>
        <v>22</v>
      </c>
      <c r="C18141" s="39" t="str">
        <f>IFERROR(__xludf.DUMMYFUNCTION("IF(ISBETWEEN(B18141,60,69), ""Old"", IF(ISBETWEEN(B18141, 20, 29), ""Young"", ""Other""))"),"Young")</f>
        <v>Young</v>
      </c>
    </row>
    <row r="18142">
      <c r="A18142" s="40">
        <v>36404.0</v>
      </c>
      <c r="B18142" s="39">
        <f t="shared" si="1"/>
        <v>22</v>
      </c>
      <c r="C18142" s="39" t="str">
        <f>IFERROR(__xludf.DUMMYFUNCTION("IF(ISBETWEEN(B18142,60,69), ""Old"", IF(ISBETWEEN(B18142, 20, 29), ""Young"", ""Other""))"),"Young")</f>
        <v>Young</v>
      </c>
    </row>
    <row r="18143">
      <c r="A18143" s="40">
        <v>36405.0</v>
      </c>
      <c r="B18143" s="39">
        <f t="shared" si="1"/>
        <v>22</v>
      </c>
      <c r="C18143" s="39" t="str">
        <f>IFERROR(__xludf.DUMMYFUNCTION("IF(ISBETWEEN(B18143,60,69), ""Old"", IF(ISBETWEEN(B18143, 20, 29), ""Young"", ""Other""))"),"Young")</f>
        <v>Young</v>
      </c>
    </row>
    <row r="18144">
      <c r="A18144" s="40">
        <v>36406.0</v>
      </c>
      <c r="B18144" s="39">
        <f t="shared" si="1"/>
        <v>22</v>
      </c>
      <c r="C18144" s="39" t="str">
        <f>IFERROR(__xludf.DUMMYFUNCTION("IF(ISBETWEEN(B18144,60,69), ""Old"", IF(ISBETWEEN(B18144, 20, 29), ""Young"", ""Other""))"),"Young")</f>
        <v>Young</v>
      </c>
    </row>
    <row r="18145">
      <c r="A18145" s="40">
        <v>36407.0</v>
      </c>
      <c r="B18145" s="39">
        <f t="shared" si="1"/>
        <v>22</v>
      </c>
      <c r="C18145" s="39" t="str">
        <f>IFERROR(__xludf.DUMMYFUNCTION("IF(ISBETWEEN(B18145,60,69), ""Old"", IF(ISBETWEEN(B18145, 20, 29), ""Young"", ""Other""))"),"Young")</f>
        <v>Young</v>
      </c>
    </row>
    <row r="18146">
      <c r="A18146" s="40">
        <v>36408.0</v>
      </c>
      <c r="B18146" s="39">
        <f t="shared" si="1"/>
        <v>22</v>
      </c>
      <c r="C18146" s="39" t="str">
        <f>IFERROR(__xludf.DUMMYFUNCTION("IF(ISBETWEEN(B18146,60,69), ""Old"", IF(ISBETWEEN(B18146, 20, 29), ""Young"", ""Other""))"),"Young")</f>
        <v>Young</v>
      </c>
    </row>
    <row r="18147">
      <c r="A18147" s="40">
        <v>36409.0</v>
      </c>
      <c r="B18147" s="39">
        <f t="shared" si="1"/>
        <v>22</v>
      </c>
      <c r="C18147" s="39" t="str">
        <f>IFERROR(__xludf.DUMMYFUNCTION("IF(ISBETWEEN(B18147,60,69), ""Old"", IF(ISBETWEEN(B18147, 20, 29), ""Young"", ""Other""))"),"Young")</f>
        <v>Young</v>
      </c>
    </row>
    <row r="18148">
      <c r="A18148" s="40">
        <v>36410.0</v>
      </c>
      <c r="B18148" s="39">
        <f t="shared" si="1"/>
        <v>22</v>
      </c>
      <c r="C18148" s="39" t="str">
        <f>IFERROR(__xludf.DUMMYFUNCTION("IF(ISBETWEEN(B18148,60,69), ""Old"", IF(ISBETWEEN(B18148, 20, 29), ""Young"", ""Other""))"),"Young")</f>
        <v>Young</v>
      </c>
    </row>
    <row r="18149">
      <c r="A18149" s="40">
        <v>36411.0</v>
      </c>
      <c r="B18149" s="39">
        <f t="shared" si="1"/>
        <v>22</v>
      </c>
      <c r="C18149" s="39" t="str">
        <f>IFERROR(__xludf.DUMMYFUNCTION("IF(ISBETWEEN(B18149,60,69), ""Old"", IF(ISBETWEEN(B18149, 20, 29), ""Young"", ""Other""))"),"Young")</f>
        <v>Young</v>
      </c>
    </row>
    <row r="18150">
      <c r="A18150" s="40">
        <v>36412.0</v>
      </c>
      <c r="B18150" s="39">
        <f t="shared" si="1"/>
        <v>22</v>
      </c>
      <c r="C18150" s="39" t="str">
        <f>IFERROR(__xludf.DUMMYFUNCTION("IF(ISBETWEEN(B18150,60,69), ""Old"", IF(ISBETWEEN(B18150, 20, 29), ""Young"", ""Other""))"),"Young")</f>
        <v>Young</v>
      </c>
    </row>
    <row r="18151">
      <c r="A18151" s="40">
        <v>36413.0</v>
      </c>
      <c r="B18151" s="39">
        <f t="shared" si="1"/>
        <v>22</v>
      </c>
      <c r="C18151" s="39" t="str">
        <f>IFERROR(__xludf.DUMMYFUNCTION("IF(ISBETWEEN(B18151,60,69), ""Old"", IF(ISBETWEEN(B18151, 20, 29), ""Young"", ""Other""))"),"Young")</f>
        <v>Young</v>
      </c>
    </row>
    <row r="18152">
      <c r="A18152" s="40">
        <v>36414.0</v>
      </c>
      <c r="B18152" s="39">
        <f t="shared" si="1"/>
        <v>22</v>
      </c>
      <c r="C18152" s="39" t="str">
        <f>IFERROR(__xludf.DUMMYFUNCTION("IF(ISBETWEEN(B18152,60,69), ""Old"", IF(ISBETWEEN(B18152, 20, 29), ""Young"", ""Other""))"),"Young")</f>
        <v>Young</v>
      </c>
    </row>
    <row r="18153">
      <c r="A18153" s="40">
        <v>36415.0</v>
      </c>
      <c r="B18153" s="39">
        <f t="shared" si="1"/>
        <v>22</v>
      </c>
      <c r="C18153" s="39" t="str">
        <f>IFERROR(__xludf.DUMMYFUNCTION("IF(ISBETWEEN(B18153,60,69), ""Old"", IF(ISBETWEEN(B18153, 20, 29), ""Young"", ""Other""))"),"Young")</f>
        <v>Young</v>
      </c>
    </row>
    <row r="18154">
      <c r="A18154" s="40">
        <v>36416.0</v>
      </c>
      <c r="B18154" s="39">
        <f t="shared" si="1"/>
        <v>22</v>
      </c>
      <c r="C18154" s="39" t="str">
        <f>IFERROR(__xludf.DUMMYFUNCTION("IF(ISBETWEEN(B18154,60,69), ""Old"", IF(ISBETWEEN(B18154, 20, 29), ""Young"", ""Other""))"),"Young")</f>
        <v>Young</v>
      </c>
    </row>
    <row r="18155">
      <c r="A18155" s="40">
        <v>36417.0</v>
      </c>
      <c r="B18155" s="39">
        <f t="shared" si="1"/>
        <v>22</v>
      </c>
      <c r="C18155" s="39" t="str">
        <f>IFERROR(__xludf.DUMMYFUNCTION("IF(ISBETWEEN(B18155,60,69), ""Old"", IF(ISBETWEEN(B18155, 20, 29), ""Young"", ""Other""))"),"Young")</f>
        <v>Young</v>
      </c>
    </row>
    <row r="18156">
      <c r="A18156" s="40">
        <v>36418.0</v>
      </c>
      <c r="B18156" s="39">
        <f t="shared" si="1"/>
        <v>22</v>
      </c>
      <c r="C18156" s="39" t="str">
        <f>IFERROR(__xludf.DUMMYFUNCTION("IF(ISBETWEEN(B18156,60,69), ""Old"", IF(ISBETWEEN(B18156, 20, 29), ""Young"", ""Other""))"),"Young")</f>
        <v>Young</v>
      </c>
    </row>
    <row r="18157">
      <c r="A18157" s="40">
        <v>36419.0</v>
      </c>
      <c r="B18157" s="39">
        <f t="shared" si="1"/>
        <v>22</v>
      </c>
      <c r="C18157" s="39" t="str">
        <f>IFERROR(__xludf.DUMMYFUNCTION("IF(ISBETWEEN(B18157,60,69), ""Old"", IF(ISBETWEEN(B18157, 20, 29), ""Young"", ""Other""))"),"Young")</f>
        <v>Young</v>
      </c>
    </row>
    <row r="18158">
      <c r="A18158" s="40">
        <v>36420.0</v>
      </c>
      <c r="B18158" s="39">
        <f t="shared" si="1"/>
        <v>22</v>
      </c>
      <c r="C18158" s="39" t="str">
        <f>IFERROR(__xludf.DUMMYFUNCTION("IF(ISBETWEEN(B18158,60,69), ""Old"", IF(ISBETWEEN(B18158, 20, 29), ""Young"", ""Other""))"),"Young")</f>
        <v>Young</v>
      </c>
    </row>
    <row r="18159">
      <c r="A18159" s="40">
        <v>36421.0</v>
      </c>
      <c r="B18159" s="39">
        <f t="shared" si="1"/>
        <v>22</v>
      </c>
      <c r="C18159" s="39" t="str">
        <f>IFERROR(__xludf.DUMMYFUNCTION("IF(ISBETWEEN(B18159,60,69), ""Old"", IF(ISBETWEEN(B18159, 20, 29), ""Young"", ""Other""))"),"Young")</f>
        <v>Young</v>
      </c>
    </row>
    <row r="18160">
      <c r="A18160" s="40">
        <v>36422.0</v>
      </c>
      <c r="B18160" s="39">
        <f t="shared" si="1"/>
        <v>22</v>
      </c>
      <c r="C18160" s="39" t="str">
        <f>IFERROR(__xludf.DUMMYFUNCTION("IF(ISBETWEEN(B18160,60,69), ""Old"", IF(ISBETWEEN(B18160, 20, 29), ""Young"", ""Other""))"),"Young")</f>
        <v>Young</v>
      </c>
    </row>
    <row r="18161">
      <c r="A18161" s="40">
        <v>36423.0</v>
      </c>
      <c r="B18161" s="39">
        <f t="shared" si="1"/>
        <v>22</v>
      </c>
      <c r="C18161" s="39" t="str">
        <f>IFERROR(__xludf.DUMMYFUNCTION("IF(ISBETWEEN(B18161,60,69), ""Old"", IF(ISBETWEEN(B18161, 20, 29), ""Young"", ""Other""))"),"Young")</f>
        <v>Young</v>
      </c>
    </row>
    <row r="18162">
      <c r="A18162" s="40">
        <v>36424.0</v>
      </c>
      <c r="B18162" s="39">
        <f t="shared" si="1"/>
        <v>22</v>
      </c>
      <c r="C18162" s="39" t="str">
        <f>IFERROR(__xludf.DUMMYFUNCTION("IF(ISBETWEEN(B18162,60,69), ""Old"", IF(ISBETWEEN(B18162, 20, 29), ""Young"", ""Other""))"),"Young")</f>
        <v>Young</v>
      </c>
    </row>
    <row r="18163">
      <c r="A18163" s="40">
        <v>36425.0</v>
      </c>
      <c r="B18163" s="39">
        <f t="shared" si="1"/>
        <v>22</v>
      </c>
      <c r="C18163" s="39" t="str">
        <f>IFERROR(__xludf.DUMMYFUNCTION("IF(ISBETWEEN(B18163,60,69), ""Old"", IF(ISBETWEEN(B18163, 20, 29), ""Young"", ""Other""))"),"Young")</f>
        <v>Young</v>
      </c>
    </row>
    <row r="18164">
      <c r="A18164" s="40">
        <v>36426.0</v>
      </c>
      <c r="B18164" s="39">
        <f t="shared" si="1"/>
        <v>22</v>
      </c>
      <c r="C18164" s="39" t="str">
        <f>IFERROR(__xludf.DUMMYFUNCTION("IF(ISBETWEEN(B18164,60,69), ""Old"", IF(ISBETWEEN(B18164, 20, 29), ""Young"", ""Other""))"),"Young")</f>
        <v>Young</v>
      </c>
    </row>
    <row r="18165">
      <c r="A18165" s="40">
        <v>36427.0</v>
      </c>
      <c r="B18165" s="39">
        <f t="shared" si="1"/>
        <v>22</v>
      </c>
      <c r="C18165" s="39" t="str">
        <f>IFERROR(__xludf.DUMMYFUNCTION("IF(ISBETWEEN(B18165,60,69), ""Old"", IF(ISBETWEEN(B18165, 20, 29), ""Young"", ""Other""))"),"Young")</f>
        <v>Young</v>
      </c>
    </row>
    <row r="18166">
      <c r="A18166" s="40">
        <v>36428.0</v>
      </c>
      <c r="B18166" s="39">
        <f t="shared" si="1"/>
        <v>22</v>
      </c>
      <c r="C18166" s="39" t="str">
        <f>IFERROR(__xludf.DUMMYFUNCTION("IF(ISBETWEEN(B18166,60,69), ""Old"", IF(ISBETWEEN(B18166, 20, 29), ""Young"", ""Other""))"),"Young")</f>
        <v>Young</v>
      </c>
    </row>
    <row r="18167">
      <c r="A18167" s="40">
        <v>36429.0</v>
      </c>
      <c r="B18167" s="39">
        <f t="shared" si="1"/>
        <v>22</v>
      </c>
      <c r="C18167" s="39" t="str">
        <f>IFERROR(__xludf.DUMMYFUNCTION("IF(ISBETWEEN(B18167,60,69), ""Old"", IF(ISBETWEEN(B18167, 20, 29), ""Young"", ""Other""))"),"Young")</f>
        <v>Young</v>
      </c>
    </row>
    <row r="18168">
      <c r="A18168" s="40">
        <v>36430.0</v>
      </c>
      <c r="B18168" s="39">
        <f t="shared" si="1"/>
        <v>22</v>
      </c>
      <c r="C18168" s="39" t="str">
        <f>IFERROR(__xludf.DUMMYFUNCTION("IF(ISBETWEEN(B18168,60,69), ""Old"", IF(ISBETWEEN(B18168, 20, 29), ""Young"", ""Other""))"),"Young")</f>
        <v>Young</v>
      </c>
    </row>
    <row r="18169">
      <c r="A18169" s="40">
        <v>36431.0</v>
      </c>
      <c r="B18169" s="39">
        <f t="shared" si="1"/>
        <v>22</v>
      </c>
      <c r="C18169" s="39" t="str">
        <f>IFERROR(__xludf.DUMMYFUNCTION("IF(ISBETWEEN(B18169,60,69), ""Old"", IF(ISBETWEEN(B18169, 20, 29), ""Young"", ""Other""))"),"Young")</f>
        <v>Young</v>
      </c>
    </row>
    <row r="18170">
      <c r="A18170" s="40">
        <v>36432.0</v>
      </c>
      <c r="B18170" s="39">
        <f t="shared" si="1"/>
        <v>22</v>
      </c>
      <c r="C18170" s="39" t="str">
        <f>IFERROR(__xludf.DUMMYFUNCTION("IF(ISBETWEEN(B18170,60,69), ""Old"", IF(ISBETWEEN(B18170, 20, 29), ""Young"", ""Other""))"),"Young")</f>
        <v>Young</v>
      </c>
    </row>
    <row r="18171">
      <c r="A18171" s="40">
        <v>36433.0</v>
      </c>
      <c r="B18171" s="39">
        <f t="shared" si="1"/>
        <v>22</v>
      </c>
      <c r="C18171" s="39" t="str">
        <f>IFERROR(__xludf.DUMMYFUNCTION("IF(ISBETWEEN(B18171,60,69), ""Old"", IF(ISBETWEEN(B18171, 20, 29), ""Young"", ""Other""))"),"Young")</f>
        <v>Young</v>
      </c>
    </row>
    <row r="18172">
      <c r="A18172" s="40">
        <v>36434.0</v>
      </c>
      <c r="B18172" s="39">
        <f t="shared" si="1"/>
        <v>22</v>
      </c>
      <c r="C18172" s="39" t="str">
        <f>IFERROR(__xludf.DUMMYFUNCTION("IF(ISBETWEEN(B18172,60,69), ""Old"", IF(ISBETWEEN(B18172, 20, 29), ""Young"", ""Other""))"),"Young")</f>
        <v>Young</v>
      </c>
    </row>
    <row r="18173">
      <c r="A18173" s="40">
        <v>36435.0</v>
      </c>
      <c r="B18173" s="39">
        <f t="shared" si="1"/>
        <v>22</v>
      </c>
      <c r="C18173" s="39" t="str">
        <f>IFERROR(__xludf.DUMMYFUNCTION("IF(ISBETWEEN(B18173,60,69), ""Old"", IF(ISBETWEEN(B18173, 20, 29), ""Young"", ""Other""))"),"Young")</f>
        <v>Young</v>
      </c>
    </row>
    <row r="18174">
      <c r="A18174" s="40">
        <v>36436.0</v>
      </c>
      <c r="B18174" s="39">
        <f t="shared" si="1"/>
        <v>22</v>
      </c>
      <c r="C18174" s="39" t="str">
        <f>IFERROR(__xludf.DUMMYFUNCTION("IF(ISBETWEEN(B18174,60,69), ""Old"", IF(ISBETWEEN(B18174, 20, 29), ""Young"", ""Other""))"),"Young")</f>
        <v>Young</v>
      </c>
    </row>
    <row r="18175">
      <c r="A18175" s="40">
        <v>36437.0</v>
      </c>
      <c r="B18175" s="39">
        <f t="shared" si="1"/>
        <v>22</v>
      </c>
      <c r="C18175" s="39" t="str">
        <f>IFERROR(__xludf.DUMMYFUNCTION("IF(ISBETWEEN(B18175,60,69), ""Old"", IF(ISBETWEEN(B18175, 20, 29), ""Young"", ""Other""))"),"Young")</f>
        <v>Young</v>
      </c>
    </row>
    <row r="18176">
      <c r="A18176" s="40">
        <v>36438.0</v>
      </c>
      <c r="B18176" s="39">
        <f t="shared" si="1"/>
        <v>22</v>
      </c>
      <c r="C18176" s="39" t="str">
        <f>IFERROR(__xludf.DUMMYFUNCTION("IF(ISBETWEEN(B18176,60,69), ""Old"", IF(ISBETWEEN(B18176, 20, 29), ""Young"", ""Other""))"),"Young")</f>
        <v>Young</v>
      </c>
    </row>
    <row r="18177">
      <c r="A18177" s="40">
        <v>36439.0</v>
      </c>
      <c r="B18177" s="39">
        <f t="shared" si="1"/>
        <v>22</v>
      </c>
      <c r="C18177" s="39" t="str">
        <f>IFERROR(__xludf.DUMMYFUNCTION("IF(ISBETWEEN(B18177,60,69), ""Old"", IF(ISBETWEEN(B18177, 20, 29), ""Young"", ""Other""))"),"Young")</f>
        <v>Young</v>
      </c>
    </row>
    <row r="18178">
      <c r="A18178" s="40">
        <v>36440.0</v>
      </c>
      <c r="B18178" s="39">
        <f t="shared" si="1"/>
        <v>22</v>
      </c>
      <c r="C18178" s="39" t="str">
        <f>IFERROR(__xludf.DUMMYFUNCTION("IF(ISBETWEEN(B18178,60,69), ""Old"", IF(ISBETWEEN(B18178, 20, 29), ""Young"", ""Other""))"),"Young")</f>
        <v>Young</v>
      </c>
    </row>
    <row r="18179">
      <c r="A18179" s="40">
        <v>36441.0</v>
      </c>
      <c r="B18179" s="39">
        <f t="shared" si="1"/>
        <v>22</v>
      </c>
      <c r="C18179" s="39" t="str">
        <f>IFERROR(__xludf.DUMMYFUNCTION("IF(ISBETWEEN(B18179,60,69), ""Old"", IF(ISBETWEEN(B18179, 20, 29), ""Young"", ""Other""))"),"Young")</f>
        <v>Young</v>
      </c>
    </row>
    <row r="18180">
      <c r="A18180" s="40">
        <v>36442.0</v>
      </c>
      <c r="B18180" s="39">
        <f t="shared" si="1"/>
        <v>22</v>
      </c>
      <c r="C18180" s="39" t="str">
        <f>IFERROR(__xludf.DUMMYFUNCTION("IF(ISBETWEEN(B18180,60,69), ""Old"", IF(ISBETWEEN(B18180, 20, 29), ""Young"", ""Other""))"),"Young")</f>
        <v>Young</v>
      </c>
    </row>
    <row r="18181">
      <c r="A18181" s="40">
        <v>36443.0</v>
      </c>
      <c r="B18181" s="39">
        <f t="shared" si="1"/>
        <v>22</v>
      </c>
      <c r="C18181" s="39" t="str">
        <f>IFERROR(__xludf.DUMMYFUNCTION("IF(ISBETWEEN(B18181,60,69), ""Old"", IF(ISBETWEEN(B18181, 20, 29), ""Young"", ""Other""))"),"Young")</f>
        <v>Young</v>
      </c>
    </row>
    <row r="18182">
      <c r="A18182" s="40">
        <v>36444.0</v>
      </c>
      <c r="B18182" s="39">
        <f t="shared" si="1"/>
        <v>22</v>
      </c>
      <c r="C18182" s="39" t="str">
        <f>IFERROR(__xludf.DUMMYFUNCTION("IF(ISBETWEEN(B18182,60,69), ""Old"", IF(ISBETWEEN(B18182, 20, 29), ""Young"", ""Other""))"),"Young")</f>
        <v>Young</v>
      </c>
    </row>
    <row r="18183">
      <c r="A18183" s="40">
        <v>36445.0</v>
      </c>
      <c r="B18183" s="39">
        <f t="shared" si="1"/>
        <v>22</v>
      </c>
      <c r="C18183" s="39" t="str">
        <f>IFERROR(__xludf.DUMMYFUNCTION("IF(ISBETWEEN(B18183,60,69), ""Old"", IF(ISBETWEEN(B18183, 20, 29), ""Young"", ""Other""))"),"Young")</f>
        <v>Young</v>
      </c>
    </row>
    <row r="18184">
      <c r="A18184" s="40">
        <v>36446.0</v>
      </c>
      <c r="B18184" s="39">
        <f t="shared" si="1"/>
        <v>22</v>
      </c>
      <c r="C18184" s="39" t="str">
        <f>IFERROR(__xludf.DUMMYFUNCTION("IF(ISBETWEEN(B18184,60,69), ""Old"", IF(ISBETWEEN(B18184, 20, 29), ""Young"", ""Other""))"),"Young")</f>
        <v>Young</v>
      </c>
    </row>
    <row r="18185">
      <c r="A18185" s="40">
        <v>36447.0</v>
      </c>
      <c r="B18185" s="39">
        <f t="shared" si="1"/>
        <v>22</v>
      </c>
      <c r="C18185" s="39" t="str">
        <f>IFERROR(__xludf.DUMMYFUNCTION("IF(ISBETWEEN(B18185,60,69), ""Old"", IF(ISBETWEEN(B18185, 20, 29), ""Young"", ""Other""))"),"Young")</f>
        <v>Young</v>
      </c>
    </row>
    <row r="18186">
      <c r="A18186" s="40">
        <v>36448.0</v>
      </c>
      <c r="B18186" s="39">
        <f t="shared" si="1"/>
        <v>22</v>
      </c>
      <c r="C18186" s="39" t="str">
        <f>IFERROR(__xludf.DUMMYFUNCTION("IF(ISBETWEEN(B18186,60,69), ""Old"", IF(ISBETWEEN(B18186, 20, 29), ""Young"", ""Other""))"),"Young")</f>
        <v>Young</v>
      </c>
    </row>
    <row r="18187">
      <c r="A18187" s="40">
        <v>36449.0</v>
      </c>
      <c r="B18187" s="39">
        <f t="shared" si="1"/>
        <v>22</v>
      </c>
      <c r="C18187" s="39" t="str">
        <f>IFERROR(__xludf.DUMMYFUNCTION("IF(ISBETWEEN(B18187,60,69), ""Old"", IF(ISBETWEEN(B18187, 20, 29), ""Young"", ""Other""))"),"Young")</f>
        <v>Young</v>
      </c>
    </row>
    <row r="18188">
      <c r="A18188" s="40">
        <v>36450.0</v>
      </c>
      <c r="B18188" s="39">
        <f t="shared" si="1"/>
        <v>22</v>
      </c>
      <c r="C18188" s="39" t="str">
        <f>IFERROR(__xludf.DUMMYFUNCTION("IF(ISBETWEEN(B18188,60,69), ""Old"", IF(ISBETWEEN(B18188, 20, 29), ""Young"", ""Other""))"),"Young")</f>
        <v>Young</v>
      </c>
    </row>
    <row r="18189">
      <c r="A18189" s="40">
        <v>36451.0</v>
      </c>
      <c r="B18189" s="39">
        <f t="shared" si="1"/>
        <v>22</v>
      </c>
      <c r="C18189" s="39" t="str">
        <f>IFERROR(__xludf.DUMMYFUNCTION("IF(ISBETWEEN(B18189,60,69), ""Old"", IF(ISBETWEEN(B18189, 20, 29), ""Young"", ""Other""))"),"Young")</f>
        <v>Young</v>
      </c>
    </row>
    <row r="18190">
      <c r="A18190" s="40">
        <v>36452.0</v>
      </c>
      <c r="B18190" s="39">
        <f t="shared" si="1"/>
        <v>22</v>
      </c>
      <c r="C18190" s="39" t="str">
        <f>IFERROR(__xludf.DUMMYFUNCTION("IF(ISBETWEEN(B18190,60,69), ""Old"", IF(ISBETWEEN(B18190, 20, 29), ""Young"", ""Other""))"),"Young")</f>
        <v>Young</v>
      </c>
    </row>
    <row r="18191">
      <c r="A18191" s="40">
        <v>36453.0</v>
      </c>
      <c r="B18191" s="39">
        <f t="shared" si="1"/>
        <v>22</v>
      </c>
      <c r="C18191" s="39" t="str">
        <f>IFERROR(__xludf.DUMMYFUNCTION("IF(ISBETWEEN(B18191,60,69), ""Old"", IF(ISBETWEEN(B18191, 20, 29), ""Young"", ""Other""))"),"Young")</f>
        <v>Young</v>
      </c>
    </row>
    <row r="18192">
      <c r="A18192" s="40">
        <v>36454.0</v>
      </c>
      <c r="B18192" s="39">
        <f t="shared" si="1"/>
        <v>22</v>
      </c>
      <c r="C18192" s="39" t="str">
        <f>IFERROR(__xludf.DUMMYFUNCTION("IF(ISBETWEEN(B18192,60,69), ""Old"", IF(ISBETWEEN(B18192, 20, 29), ""Young"", ""Other""))"),"Young")</f>
        <v>Young</v>
      </c>
    </row>
    <row r="18193">
      <c r="A18193" s="40">
        <v>36455.0</v>
      </c>
      <c r="B18193" s="39">
        <f t="shared" si="1"/>
        <v>22</v>
      </c>
      <c r="C18193" s="39" t="str">
        <f>IFERROR(__xludf.DUMMYFUNCTION("IF(ISBETWEEN(B18193,60,69), ""Old"", IF(ISBETWEEN(B18193, 20, 29), ""Young"", ""Other""))"),"Young")</f>
        <v>Young</v>
      </c>
    </row>
    <row r="18194">
      <c r="A18194" s="40">
        <v>36456.0</v>
      </c>
      <c r="B18194" s="39">
        <f t="shared" si="1"/>
        <v>22</v>
      </c>
      <c r="C18194" s="39" t="str">
        <f>IFERROR(__xludf.DUMMYFUNCTION("IF(ISBETWEEN(B18194,60,69), ""Old"", IF(ISBETWEEN(B18194, 20, 29), ""Young"", ""Other""))"),"Young")</f>
        <v>Young</v>
      </c>
    </row>
    <row r="18195">
      <c r="A18195" s="40">
        <v>36457.0</v>
      </c>
      <c r="B18195" s="39">
        <f t="shared" si="1"/>
        <v>22</v>
      </c>
      <c r="C18195" s="39" t="str">
        <f>IFERROR(__xludf.DUMMYFUNCTION("IF(ISBETWEEN(B18195,60,69), ""Old"", IF(ISBETWEEN(B18195, 20, 29), ""Young"", ""Other""))"),"Young")</f>
        <v>Young</v>
      </c>
    </row>
    <row r="18196">
      <c r="A18196" s="40">
        <v>36458.0</v>
      </c>
      <c r="B18196" s="39">
        <f t="shared" si="1"/>
        <v>22</v>
      </c>
      <c r="C18196" s="39" t="str">
        <f>IFERROR(__xludf.DUMMYFUNCTION("IF(ISBETWEEN(B18196,60,69), ""Old"", IF(ISBETWEEN(B18196, 20, 29), ""Young"", ""Other""))"),"Young")</f>
        <v>Young</v>
      </c>
    </row>
    <row r="18197">
      <c r="A18197" s="40">
        <v>36459.0</v>
      </c>
      <c r="B18197" s="39">
        <f t="shared" si="1"/>
        <v>22</v>
      </c>
      <c r="C18197" s="39" t="str">
        <f>IFERROR(__xludf.DUMMYFUNCTION("IF(ISBETWEEN(B18197,60,69), ""Old"", IF(ISBETWEEN(B18197, 20, 29), ""Young"", ""Other""))"),"Young")</f>
        <v>Young</v>
      </c>
    </row>
    <row r="18198">
      <c r="A18198" s="40">
        <v>36460.0</v>
      </c>
      <c r="B18198" s="39">
        <f t="shared" si="1"/>
        <v>22</v>
      </c>
      <c r="C18198" s="39" t="str">
        <f>IFERROR(__xludf.DUMMYFUNCTION("IF(ISBETWEEN(B18198,60,69), ""Old"", IF(ISBETWEEN(B18198, 20, 29), ""Young"", ""Other""))"),"Young")</f>
        <v>Young</v>
      </c>
    </row>
    <row r="18199">
      <c r="A18199" s="40">
        <v>36461.0</v>
      </c>
      <c r="B18199" s="39">
        <f t="shared" si="1"/>
        <v>22</v>
      </c>
      <c r="C18199" s="39" t="str">
        <f>IFERROR(__xludf.DUMMYFUNCTION("IF(ISBETWEEN(B18199,60,69), ""Old"", IF(ISBETWEEN(B18199, 20, 29), ""Young"", ""Other""))"),"Young")</f>
        <v>Young</v>
      </c>
    </row>
    <row r="18200">
      <c r="A18200" s="40">
        <v>36462.0</v>
      </c>
      <c r="B18200" s="39">
        <f t="shared" si="1"/>
        <v>22</v>
      </c>
      <c r="C18200" s="39" t="str">
        <f>IFERROR(__xludf.DUMMYFUNCTION("IF(ISBETWEEN(B18200,60,69), ""Old"", IF(ISBETWEEN(B18200, 20, 29), ""Young"", ""Other""))"),"Young")</f>
        <v>Young</v>
      </c>
    </row>
    <row r="18201">
      <c r="A18201" s="40">
        <v>36463.0</v>
      </c>
      <c r="B18201" s="39">
        <f t="shared" si="1"/>
        <v>22</v>
      </c>
      <c r="C18201" s="39" t="str">
        <f>IFERROR(__xludf.DUMMYFUNCTION("IF(ISBETWEEN(B18201,60,69), ""Old"", IF(ISBETWEEN(B18201, 20, 29), ""Young"", ""Other""))"),"Young")</f>
        <v>Young</v>
      </c>
    </row>
    <row r="18202">
      <c r="A18202" s="40">
        <v>36464.0</v>
      </c>
      <c r="B18202" s="39">
        <f t="shared" si="1"/>
        <v>22</v>
      </c>
      <c r="C18202" s="39" t="str">
        <f>IFERROR(__xludf.DUMMYFUNCTION("IF(ISBETWEEN(B18202,60,69), ""Old"", IF(ISBETWEEN(B18202, 20, 29), ""Young"", ""Other""))"),"Young")</f>
        <v>Young</v>
      </c>
    </row>
    <row r="18203">
      <c r="A18203" s="40">
        <v>36465.0</v>
      </c>
      <c r="B18203" s="39">
        <f t="shared" si="1"/>
        <v>22</v>
      </c>
      <c r="C18203" s="39" t="str">
        <f>IFERROR(__xludf.DUMMYFUNCTION("IF(ISBETWEEN(B18203,60,69), ""Old"", IF(ISBETWEEN(B18203, 20, 29), ""Young"", ""Other""))"),"Young")</f>
        <v>Young</v>
      </c>
    </row>
    <row r="18204">
      <c r="A18204" s="40">
        <v>36466.0</v>
      </c>
      <c r="B18204" s="39">
        <f t="shared" si="1"/>
        <v>22</v>
      </c>
      <c r="C18204" s="39" t="str">
        <f>IFERROR(__xludf.DUMMYFUNCTION("IF(ISBETWEEN(B18204,60,69), ""Old"", IF(ISBETWEEN(B18204, 20, 29), ""Young"", ""Other""))"),"Young")</f>
        <v>Young</v>
      </c>
    </row>
    <row r="18205">
      <c r="A18205" s="40">
        <v>36467.0</v>
      </c>
      <c r="B18205" s="39">
        <f t="shared" si="1"/>
        <v>22</v>
      </c>
      <c r="C18205" s="39" t="str">
        <f>IFERROR(__xludf.DUMMYFUNCTION("IF(ISBETWEEN(B18205,60,69), ""Old"", IF(ISBETWEEN(B18205, 20, 29), ""Young"", ""Other""))"),"Young")</f>
        <v>Young</v>
      </c>
    </row>
    <row r="18206">
      <c r="A18206" s="40">
        <v>36468.0</v>
      </c>
      <c r="B18206" s="39">
        <f t="shared" si="1"/>
        <v>22</v>
      </c>
      <c r="C18206" s="39" t="str">
        <f>IFERROR(__xludf.DUMMYFUNCTION("IF(ISBETWEEN(B18206,60,69), ""Old"", IF(ISBETWEEN(B18206, 20, 29), ""Young"", ""Other""))"),"Young")</f>
        <v>Young</v>
      </c>
    </row>
    <row r="18207">
      <c r="A18207" s="40">
        <v>36469.0</v>
      </c>
      <c r="B18207" s="39">
        <f t="shared" si="1"/>
        <v>22</v>
      </c>
      <c r="C18207" s="39" t="str">
        <f>IFERROR(__xludf.DUMMYFUNCTION("IF(ISBETWEEN(B18207,60,69), ""Old"", IF(ISBETWEEN(B18207, 20, 29), ""Young"", ""Other""))"),"Young")</f>
        <v>Young</v>
      </c>
    </row>
    <row r="18208">
      <c r="A18208" s="40">
        <v>36470.0</v>
      </c>
      <c r="B18208" s="39">
        <f t="shared" si="1"/>
        <v>22</v>
      </c>
      <c r="C18208" s="39" t="str">
        <f>IFERROR(__xludf.DUMMYFUNCTION("IF(ISBETWEEN(B18208,60,69), ""Old"", IF(ISBETWEEN(B18208, 20, 29), ""Young"", ""Other""))"),"Young")</f>
        <v>Young</v>
      </c>
    </row>
    <row r="18209">
      <c r="A18209" s="40">
        <v>36471.0</v>
      </c>
      <c r="B18209" s="39">
        <f t="shared" si="1"/>
        <v>22</v>
      </c>
      <c r="C18209" s="39" t="str">
        <f>IFERROR(__xludf.DUMMYFUNCTION("IF(ISBETWEEN(B18209,60,69), ""Old"", IF(ISBETWEEN(B18209, 20, 29), ""Young"", ""Other""))"),"Young")</f>
        <v>Young</v>
      </c>
    </row>
    <row r="18210">
      <c r="A18210" s="40">
        <v>36472.0</v>
      </c>
      <c r="B18210" s="39">
        <f t="shared" si="1"/>
        <v>22</v>
      </c>
      <c r="C18210" s="39" t="str">
        <f>IFERROR(__xludf.DUMMYFUNCTION("IF(ISBETWEEN(B18210,60,69), ""Old"", IF(ISBETWEEN(B18210, 20, 29), ""Young"", ""Other""))"),"Young")</f>
        <v>Young</v>
      </c>
    </row>
    <row r="18211">
      <c r="A18211" s="40">
        <v>36473.0</v>
      </c>
      <c r="B18211" s="39">
        <f t="shared" si="1"/>
        <v>22</v>
      </c>
      <c r="C18211" s="39" t="str">
        <f>IFERROR(__xludf.DUMMYFUNCTION("IF(ISBETWEEN(B18211,60,69), ""Old"", IF(ISBETWEEN(B18211, 20, 29), ""Young"", ""Other""))"),"Young")</f>
        <v>Young</v>
      </c>
    </row>
    <row r="18212">
      <c r="A18212" s="40">
        <v>36474.0</v>
      </c>
      <c r="B18212" s="39">
        <f t="shared" si="1"/>
        <v>22</v>
      </c>
      <c r="C18212" s="39" t="str">
        <f>IFERROR(__xludf.DUMMYFUNCTION("IF(ISBETWEEN(B18212,60,69), ""Old"", IF(ISBETWEEN(B18212, 20, 29), ""Young"", ""Other""))"),"Young")</f>
        <v>Young</v>
      </c>
    </row>
    <row r="18213">
      <c r="A18213" s="40">
        <v>36475.0</v>
      </c>
      <c r="B18213" s="39">
        <f t="shared" si="1"/>
        <v>22</v>
      </c>
      <c r="C18213" s="39" t="str">
        <f>IFERROR(__xludf.DUMMYFUNCTION("IF(ISBETWEEN(B18213,60,69), ""Old"", IF(ISBETWEEN(B18213, 20, 29), ""Young"", ""Other""))"),"Young")</f>
        <v>Young</v>
      </c>
    </row>
    <row r="18214">
      <c r="A18214" s="40">
        <v>36476.0</v>
      </c>
      <c r="B18214" s="39">
        <f t="shared" si="1"/>
        <v>22</v>
      </c>
      <c r="C18214" s="39" t="str">
        <f>IFERROR(__xludf.DUMMYFUNCTION("IF(ISBETWEEN(B18214,60,69), ""Old"", IF(ISBETWEEN(B18214, 20, 29), ""Young"", ""Other""))"),"Young")</f>
        <v>Young</v>
      </c>
    </row>
    <row r="18215">
      <c r="A18215" s="40">
        <v>36477.0</v>
      </c>
      <c r="B18215" s="39">
        <f t="shared" si="1"/>
        <v>22</v>
      </c>
      <c r="C18215" s="39" t="str">
        <f>IFERROR(__xludf.DUMMYFUNCTION("IF(ISBETWEEN(B18215,60,69), ""Old"", IF(ISBETWEEN(B18215, 20, 29), ""Young"", ""Other""))"),"Young")</f>
        <v>Young</v>
      </c>
    </row>
    <row r="18216">
      <c r="A18216" s="40">
        <v>36478.0</v>
      </c>
      <c r="B18216" s="39">
        <f t="shared" si="1"/>
        <v>22</v>
      </c>
      <c r="C18216" s="39" t="str">
        <f>IFERROR(__xludf.DUMMYFUNCTION("IF(ISBETWEEN(B18216,60,69), ""Old"", IF(ISBETWEEN(B18216, 20, 29), ""Young"", ""Other""))"),"Young")</f>
        <v>Young</v>
      </c>
    </row>
    <row r="18217">
      <c r="A18217" s="40">
        <v>36479.0</v>
      </c>
      <c r="B18217" s="39">
        <f t="shared" si="1"/>
        <v>22</v>
      </c>
      <c r="C18217" s="39" t="str">
        <f>IFERROR(__xludf.DUMMYFUNCTION("IF(ISBETWEEN(B18217,60,69), ""Old"", IF(ISBETWEEN(B18217, 20, 29), ""Young"", ""Other""))"),"Young")</f>
        <v>Young</v>
      </c>
    </row>
    <row r="18218">
      <c r="A18218" s="40">
        <v>36480.0</v>
      </c>
      <c r="B18218" s="39">
        <f t="shared" si="1"/>
        <v>22</v>
      </c>
      <c r="C18218" s="39" t="str">
        <f>IFERROR(__xludf.DUMMYFUNCTION("IF(ISBETWEEN(B18218,60,69), ""Old"", IF(ISBETWEEN(B18218, 20, 29), ""Young"", ""Other""))"),"Young")</f>
        <v>Young</v>
      </c>
    </row>
    <row r="18219">
      <c r="A18219" s="40">
        <v>36481.0</v>
      </c>
      <c r="B18219" s="39">
        <f t="shared" si="1"/>
        <v>22</v>
      </c>
      <c r="C18219" s="39" t="str">
        <f>IFERROR(__xludf.DUMMYFUNCTION("IF(ISBETWEEN(B18219,60,69), ""Old"", IF(ISBETWEEN(B18219, 20, 29), ""Young"", ""Other""))"),"Young")</f>
        <v>Young</v>
      </c>
    </row>
    <row r="18220">
      <c r="A18220" s="40">
        <v>36482.0</v>
      </c>
      <c r="B18220" s="39">
        <f t="shared" si="1"/>
        <v>22</v>
      </c>
      <c r="C18220" s="39" t="str">
        <f>IFERROR(__xludf.DUMMYFUNCTION("IF(ISBETWEEN(B18220,60,69), ""Old"", IF(ISBETWEEN(B18220, 20, 29), ""Young"", ""Other""))"),"Young")</f>
        <v>Young</v>
      </c>
    </row>
    <row r="18221">
      <c r="A18221" s="40">
        <v>36483.0</v>
      </c>
      <c r="B18221" s="39">
        <f t="shared" si="1"/>
        <v>22</v>
      </c>
      <c r="C18221" s="39" t="str">
        <f>IFERROR(__xludf.DUMMYFUNCTION("IF(ISBETWEEN(B18221,60,69), ""Old"", IF(ISBETWEEN(B18221, 20, 29), ""Young"", ""Other""))"),"Young")</f>
        <v>Young</v>
      </c>
    </row>
    <row r="18222">
      <c r="A18222" s="40">
        <v>36484.0</v>
      </c>
      <c r="B18222" s="39">
        <f t="shared" si="1"/>
        <v>22</v>
      </c>
      <c r="C18222" s="39" t="str">
        <f>IFERROR(__xludf.DUMMYFUNCTION("IF(ISBETWEEN(B18222,60,69), ""Old"", IF(ISBETWEEN(B18222, 20, 29), ""Young"", ""Other""))"),"Young")</f>
        <v>Young</v>
      </c>
    </row>
    <row r="18223">
      <c r="A18223" s="40">
        <v>36485.0</v>
      </c>
      <c r="B18223" s="39">
        <f t="shared" si="1"/>
        <v>22</v>
      </c>
      <c r="C18223" s="39" t="str">
        <f>IFERROR(__xludf.DUMMYFUNCTION("IF(ISBETWEEN(B18223,60,69), ""Old"", IF(ISBETWEEN(B18223, 20, 29), ""Young"", ""Other""))"),"Young")</f>
        <v>Young</v>
      </c>
    </row>
    <row r="18224">
      <c r="A18224" s="40">
        <v>36486.0</v>
      </c>
      <c r="B18224" s="39">
        <f t="shared" si="1"/>
        <v>22</v>
      </c>
      <c r="C18224" s="39" t="str">
        <f>IFERROR(__xludf.DUMMYFUNCTION("IF(ISBETWEEN(B18224,60,69), ""Old"", IF(ISBETWEEN(B18224, 20, 29), ""Young"", ""Other""))"),"Young")</f>
        <v>Young</v>
      </c>
    </row>
    <row r="18225">
      <c r="A18225" s="40">
        <v>36487.0</v>
      </c>
      <c r="B18225" s="39">
        <f t="shared" si="1"/>
        <v>22</v>
      </c>
      <c r="C18225" s="39" t="str">
        <f>IFERROR(__xludf.DUMMYFUNCTION("IF(ISBETWEEN(B18225,60,69), ""Old"", IF(ISBETWEEN(B18225, 20, 29), ""Young"", ""Other""))"),"Young")</f>
        <v>Young</v>
      </c>
    </row>
    <row r="18226">
      <c r="A18226" s="40">
        <v>36488.0</v>
      </c>
      <c r="B18226" s="39">
        <f t="shared" si="1"/>
        <v>22</v>
      </c>
      <c r="C18226" s="39" t="str">
        <f>IFERROR(__xludf.DUMMYFUNCTION("IF(ISBETWEEN(B18226,60,69), ""Old"", IF(ISBETWEEN(B18226, 20, 29), ""Young"", ""Other""))"),"Young")</f>
        <v>Young</v>
      </c>
    </row>
    <row r="18227">
      <c r="A18227" s="40">
        <v>36489.0</v>
      </c>
      <c r="B18227" s="39">
        <f t="shared" si="1"/>
        <v>22</v>
      </c>
      <c r="C18227" s="39" t="str">
        <f>IFERROR(__xludf.DUMMYFUNCTION("IF(ISBETWEEN(B18227,60,69), ""Old"", IF(ISBETWEEN(B18227, 20, 29), ""Young"", ""Other""))"),"Young")</f>
        <v>Young</v>
      </c>
    </row>
    <row r="18228">
      <c r="A18228" s="40">
        <v>36490.0</v>
      </c>
      <c r="B18228" s="39">
        <f t="shared" si="1"/>
        <v>22</v>
      </c>
      <c r="C18228" s="39" t="str">
        <f>IFERROR(__xludf.DUMMYFUNCTION("IF(ISBETWEEN(B18228,60,69), ""Old"", IF(ISBETWEEN(B18228, 20, 29), ""Young"", ""Other""))"),"Young")</f>
        <v>Young</v>
      </c>
    </row>
    <row r="18229">
      <c r="A18229" s="40">
        <v>36491.0</v>
      </c>
      <c r="B18229" s="39">
        <f t="shared" si="1"/>
        <v>22</v>
      </c>
      <c r="C18229" s="39" t="str">
        <f>IFERROR(__xludf.DUMMYFUNCTION("IF(ISBETWEEN(B18229,60,69), ""Old"", IF(ISBETWEEN(B18229, 20, 29), ""Young"", ""Other""))"),"Young")</f>
        <v>Young</v>
      </c>
    </row>
    <row r="18230">
      <c r="A18230" s="40">
        <v>36492.0</v>
      </c>
      <c r="B18230" s="39">
        <f t="shared" si="1"/>
        <v>22</v>
      </c>
      <c r="C18230" s="39" t="str">
        <f>IFERROR(__xludf.DUMMYFUNCTION("IF(ISBETWEEN(B18230,60,69), ""Old"", IF(ISBETWEEN(B18230, 20, 29), ""Young"", ""Other""))"),"Young")</f>
        <v>Young</v>
      </c>
    </row>
    <row r="18231">
      <c r="A18231" s="40">
        <v>36493.0</v>
      </c>
      <c r="B18231" s="39">
        <f t="shared" si="1"/>
        <v>22</v>
      </c>
      <c r="C18231" s="39" t="str">
        <f>IFERROR(__xludf.DUMMYFUNCTION("IF(ISBETWEEN(B18231,60,69), ""Old"", IF(ISBETWEEN(B18231, 20, 29), ""Young"", ""Other""))"),"Young")</f>
        <v>Young</v>
      </c>
    </row>
    <row r="18232">
      <c r="A18232" s="40">
        <v>36494.0</v>
      </c>
      <c r="B18232" s="39">
        <f t="shared" si="1"/>
        <v>22</v>
      </c>
      <c r="C18232" s="39" t="str">
        <f>IFERROR(__xludf.DUMMYFUNCTION("IF(ISBETWEEN(B18232,60,69), ""Old"", IF(ISBETWEEN(B18232, 20, 29), ""Young"", ""Other""))"),"Young")</f>
        <v>Young</v>
      </c>
    </row>
    <row r="18233">
      <c r="A18233" s="40">
        <v>36495.0</v>
      </c>
      <c r="B18233" s="39">
        <f t="shared" si="1"/>
        <v>22</v>
      </c>
      <c r="C18233" s="39" t="str">
        <f>IFERROR(__xludf.DUMMYFUNCTION("IF(ISBETWEEN(B18233,60,69), ""Old"", IF(ISBETWEEN(B18233, 20, 29), ""Young"", ""Other""))"),"Young")</f>
        <v>Young</v>
      </c>
    </row>
    <row r="18234">
      <c r="A18234" s="40">
        <v>36496.0</v>
      </c>
      <c r="B18234" s="39">
        <f t="shared" si="1"/>
        <v>22</v>
      </c>
      <c r="C18234" s="39" t="str">
        <f>IFERROR(__xludf.DUMMYFUNCTION("IF(ISBETWEEN(B18234,60,69), ""Old"", IF(ISBETWEEN(B18234, 20, 29), ""Young"", ""Other""))"),"Young")</f>
        <v>Young</v>
      </c>
    </row>
    <row r="18235">
      <c r="A18235" s="40">
        <v>36497.0</v>
      </c>
      <c r="B18235" s="39">
        <f t="shared" si="1"/>
        <v>22</v>
      </c>
      <c r="C18235" s="39" t="str">
        <f>IFERROR(__xludf.DUMMYFUNCTION("IF(ISBETWEEN(B18235,60,69), ""Old"", IF(ISBETWEEN(B18235, 20, 29), ""Young"", ""Other""))"),"Young")</f>
        <v>Young</v>
      </c>
    </row>
    <row r="18236">
      <c r="A18236" s="40">
        <v>36498.0</v>
      </c>
      <c r="B18236" s="39">
        <f t="shared" si="1"/>
        <v>22</v>
      </c>
      <c r="C18236" s="39" t="str">
        <f>IFERROR(__xludf.DUMMYFUNCTION("IF(ISBETWEEN(B18236,60,69), ""Old"", IF(ISBETWEEN(B18236, 20, 29), ""Young"", ""Other""))"),"Young")</f>
        <v>Young</v>
      </c>
    </row>
    <row r="18237">
      <c r="A18237" s="40">
        <v>36499.0</v>
      </c>
      <c r="B18237" s="39">
        <f t="shared" si="1"/>
        <v>22</v>
      </c>
      <c r="C18237" s="39" t="str">
        <f>IFERROR(__xludf.DUMMYFUNCTION("IF(ISBETWEEN(B18237,60,69), ""Old"", IF(ISBETWEEN(B18237, 20, 29), ""Young"", ""Other""))"),"Young")</f>
        <v>Young</v>
      </c>
    </row>
    <row r="18238">
      <c r="A18238" s="40">
        <v>36500.0</v>
      </c>
      <c r="B18238" s="39">
        <f t="shared" si="1"/>
        <v>22</v>
      </c>
      <c r="C18238" s="39" t="str">
        <f>IFERROR(__xludf.DUMMYFUNCTION("IF(ISBETWEEN(B18238,60,69), ""Old"", IF(ISBETWEEN(B18238, 20, 29), ""Young"", ""Other""))"),"Young")</f>
        <v>Young</v>
      </c>
    </row>
    <row r="18239">
      <c r="A18239" s="40">
        <v>36501.0</v>
      </c>
      <c r="B18239" s="39">
        <f t="shared" si="1"/>
        <v>22</v>
      </c>
      <c r="C18239" s="39" t="str">
        <f>IFERROR(__xludf.DUMMYFUNCTION("IF(ISBETWEEN(B18239,60,69), ""Old"", IF(ISBETWEEN(B18239, 20, 29), ""Young"", ""Other""))"),"Young")</f>
        <v>Young</v>
      </c>
    </row>
    <row r="18240">
      <c r="A18240" s="40">
        <v>36502.0</v>
      </c>
      <c r="B18240" s="39">
        <f t="shared" si="1"/>
        <v>22</v>
      </c>
      <c r="C18240" s="39" t="str">
        <f>IFERROR(__xludf.DUMMYFUNCTION("IF(ISBETWEEN(B18240,60,69), ""Old"", IF(ISBETWEEN(B18240, 20, 29), ""Young"", ""Other""))"),"Young")</f>
        <v>Young</v>
      </c>
    </row>
    <row r="18241">
      <c r="A18241" s="40">
        <v>36503.0</v>
      </c>
      <c r="B18241" s="39">
        <f t="shared" si="1"/>
        <v>22</v>
      </c>
      <c r="C18241" s="39" t="str">
        <f>IFERROR(__xludf.DUMMYFUNCTION("IF(ISBETWEEN(B18241,60,69), ""Old"", IF(ISBETWEEN(B18241, 20, 29), ""Young"", ""Other""))"),"Young")</f>
        <v>Young</v>
      </c>
    </row>
    <row r="18242">
      <c r="A18242" s="40">
        <v>36504.0</v>
      </c>
      <c r="B18242" s="39">
        <f t="shared" si="1"/>
        <v>22</v>
      </c>
      <c r="C18242" s="39" t="str">
        <f>IFERROR(__xludf.DUMMYFUNCTION("IF(ISBETWEEN(B18242,60,69), ""Old"", IF(ISBETWEEN(B18242, 20, 29), ""Young"", ""Other""))"),"Young")</f>
        <v>Young</v>
      </c>
    </row>
    <row r="18243">
      <c r="A18243" s="40">
        <v>36505.0</v>
      </c>
      <c r="B18243" s="39">
        <f t="shared" si="1"/>
        <v>22</v>
      </c>
      <c r="C18243" s="39" t="str">
        <f>IFERROR(__xludf.DUMMYFUNCTION("IF(ISBETWEEN(B18243,60,69), ""Old"", IF(ISBETWEEN(B18243, 20, 29), ""Young"", ""Other""))"),"Young")</f>
        <v>Young</v>
      </c>
    </row>
    <row r="18244">
      <c r="A18244" s="40">
        <v>36506.0</v>
      </c>
      <c r="B18244" s="39">
        <f t="shared" si="1"/>
        <v>22</v>
      </c>
      <c r="C18244" s="39" t="str">
        <f>IFERROR(__xludf.DUMMYFUNCTION("IF(ISBETWEEN(B18244,60,69), ""Old"", IF(ISBETWEEN(B18244, 20, 29), ""Young"", ""Other""))"),"Young")</f>
        <v>Young</v>
      </c>
    </row>
    <row r="18245">
      <c r="A18245" s="40">
        <v>36507.0</v>
      </c>
      <c r="B18245" s="39">
        <f t="shared" si="1"/>
        <v>22</v>
      </c>
      <c r="C18245" s="39" t="str">
        <f>IFERROR(__xludf.DUMMYFUNCTION("IF(ISBETWEEN(B18245,60,69), ""Old"", IF(ISBETWEEN(B18245, 20, 29), ""Young"", ""Other""))"),"Young")</f>
        <v>Young</v>
      </c>
    </row>
    <row r="18246">
      <c r="A18246" s="40">
        <v>36508.0</v>
      </c>
      <c r="B18246" s="39">
        <f t="shared" si="1"/>
        <v>22</v>
      </c>
      <c r="C18246" s="39" t="str">
        <f>IFERROR(__xludf.DUMMYFUNCTION("IF(ISBETWEEN(B18246,60,69), ""Old"", IF(ISBETWEEN(B18246, 20, 29), ""Young"", ""Other""))"),"Young")</f>
        <v>Young</v>
      </c>
    </row>
    <row r="18247">
      <c r="A18247" s="40">
        <v>36509.0</v>
      </c>
      <c r="B18247" s="39">
        <f t="shared" si="1"/>
        <v>22</v>
      </c>
      <c r="C18247" s="39" t="str">
        <f>IFERROR(__xludf.DUMMYFUNCTION("IF(ISBETWEEN(B18247,60,69), ""Old"", IF(ISBETWEEN(B18247, 20, 29), ""Young"", ""Other""))"),"Young")</f>
        <v>Young</v>
      </c>
    </row>
    <row r="18248">
      <c r="A18248" s="40">
        <v>36510.0</v>
      </c>
      <c r="B18248" s="39">
        <f t="shared" si="1"/>
        <v>22</v>
      </c>
      <c r="C18248" s="39" t="str">
        <f>IFERROR(__xludf.DUMMYFUNCTION("IF(ISBETWEEN(B18248,60,69), ""Old"", IF(ISBETWEEN(B18248, 20, 29), ""Young"", ""Other""))"),"Young")</f>
        <v>Young</v>
      </c>
    </row>
    <row r="18249">
      <c r="A18249" s="40">
        <v>36511.0</v>
      </c>
      <c r="B18249" s="39">
        <f t="shared" si="1"/>
        <v>22</v>
      </c>
      <c r="C18249" s="39" t="str">
        <f>IFERROR(__xludf.DUMMYFUNCTION("IF(ISBETWEEN(B18249,60,69), ""Old"", IF(ISBETWEEN(B18249, 20, 29), ""Young"", ""Other""))"),"Young")</f>
        <v>Young</v>
      </c>
    </row>
    <row r="18250">
      <c r="A18250" s="40">
        <v>36512.0</v>
      </c>
      <c r="B18250" s="39">
        <f t="shared" si="1"/>
        <v>22</v>
      </c>
      <c r="C18250" s="39" t="str">
        <f>IFERROR(__xludf.DUMMYFUNCTION("IF(ISBETWEEN(B18250,60,69), ""Old"", IF(ISBETWEEN(B18250, 20, 29), ""Young"", ""Other""))"),"Young")</f>
        <v>Young</v>
      </c>
    </row>
    <row r="18251">
      <c r="A18251" s="40">
        <v>36513.0</v>
      </c>
      <c r="B18251" s="39">
        <f t="shared" si="1"/>
        <v>22</v>
      </c>
      <c r="C18251" s="39" t="str">
        <f>IFERROR(__xludf.DUMMYFUNCTION("IF(ISBETWEEN(B18251,60,69), ""Old"", IF(ISBETWEEN(B18251, 20, 29), ""Young"", ""Other""))"),"Young")</f>
        <v>Young</v>
      </c>
    </row>
    <row r="18252">
      <c r="A18252" s="40">
        <v>36514.0</v>
      </c>
      <c r="B18252" s="39">
        <f t="shared" si="1"/>
        <v>22</v>
      </c>
      <c r="C18252" s="39" t="str">
        <f>IFERROR(__xludf.DUMMYFUNCTION("IF(ISBETWEEN(B18252,60,69), ""Old"", IF(ISBETWEEN(B18252, 20, 29), ""Young"", ""Other""))"),"Young")</f>
        <v>Young</v>
      </c>
    </row>
    <row r="18253">
      <c r="A18253" s="40">
        <v>36515.0</v>
      </c>
      <c r="B18253" s="39">
        <f t="shared" si="1"/>
        <v>22</v>
      </c>
      <c r="C18253" s="39" t="str">
        <f>IFERROR(__xludf.DUMMYFUNCTION("IF(ISBETWEEN(B18253,60,69), ""Old"", IF(ISBETWEEN(B18253, 20, 29), ""Young"", ""Other""))"),"Young")</f>
        <v>Young</v>
      </c>
    </row>
    <row r="18254">
      <c r="A18254" s="40">
        <v>36516.0</v>
      </c>
      <c r="B18254" s="39">
        <f t="shared" si="1"/>
        <v>22</v>
      </c>
      <c r="C18254" s="39" t="str">
        <f>IFERROR(__xludf.DUMMYFUNCTION("IF(ISBETWEEN(B18254,60,69), ""Old"", IF(ISBETWEEN(B18254, 20, 29), ""Young"", ""Other""))"),"Young")</f>
        <v>Young</v>
      </c>
    </row>
    <row r="18255">
      <c r="A18255" s="40">
        <v>36517.0</v>
      </c>
      <c r="B18255" s="39">
        <f t="shared" si="1"/>
        <v>22</v>
      </c>
      <c r="C18255" s="39" t="str">
        <f>IFERROR(__xludf.DUMMYFUNCTION("IF(ISBETWEEN(B18255,60,69), ""Old"", IF(ISBETWEEN(B18255, 20, 29), ""Young"", ""Other""))"),"Young")</f>
        <v>Young</v>
      </c>
    </row>
    <row r="18256">
      <c r="A18256" s="40">
        <v>36518.0</v>
      </c>
      <c r="B18256" s="39">
        <f t="shared" si="1"/>
        <v>22</v>
      </c>
      <c r="C18256" s="39" t="str">
        <f>IFERROR(__xludf.DUMMYFUNCTION("IF(ISBETWEEN(B18256,60,69), ""Old"", IF(ISBETWEEN(B18256, 20, 29), ""Young"", ""Other""))"),"Young")</f>
        <v>Young</v>
      </c>
    </row>
    <row r="18257">
      <c r="A18257" s="40">
        <v>36519.0</v>
      </c>
      <c r="B18257" s="39">
        <f t="shared" si="1"/>
        <v>22</v>
      </c>
      <c r="C18257" s="39" t="str">
        <f>IFERROR(__xludf.DUMMYFUNCTION("IF(ISBETWEEN(B18257,60,69), ""Old"", IF(ISBETWEEN(B18257, 20, 29), ""Young"", ""Other""))"),"Young")</f>
        <v>Young</v>
      </c>
    </row>
    <row r="18258">
      <c r="A18258" s="40">
        <v>36520.0</v>
      </c>
      <c r="B18258" s="39">
        <f t="shared" si="1"/>
        <v>22</v>
      </c>
      <c r="C18258" s="39" t="str">
        <f>IFERROR(__xludf.DUMMYFUNCTION("IF(ISBETWEEN(B18258,60,69), ""Old"", IF(ISBETWEEN(B18258, 20, 29), ""Young"", ""Other""))"),"Young")</f>
        <v>Young</v>
      </c>
    </row>
    <row r="18259">
      <c r="A18259" s="40">
        <v>36521.0</v>
      </c>
      <c r="B18259" s="39">
        <f t="shared" si="1"/>
        <v>22</v>
      </c>
      <c r="C18259" s="39" t="str">
        <f>IFERROR(__xludf.DUMMYFUNCTION("IF(ISBETWEEN(B18259,60,69), ""Old"", IF(ISBETWEEN(B18259, 20, 29), ""Young"", ""Other""))"),"Young")</f>
        <v>Young</v>
      </c>
    </row>
    <row r="18260">
      <c r="A18260" s="40">
        <v>36522.0</v>
      </c>
      <c r="B18260" s="39">
        <f t="shared" si="1"/>
        <v>22</v>
      </c>
      <c r="C18260" s="39" t="str">
        <f>IFERROR(__xludf.DUMMYFUNCTION("IF(ISBETWEEN(B18260,60,69), ""Old"", IF(ISBETWEEN(B18260, 20, 29), ""Young"", ""Other""))"),"Young")</f>
        <v>Young</v>
      </c>
    </row>
    <row r="18261">
      <c r="A18261" s="40">
        <v>36523.0</v>
      </c>
      <c r="B18261" s="39">
        <f t="shared" si="1"/>
        <v>22</v>
      </c>
      <c r="C18261" s="39" t="str">
        <f>IFERROR(__xludf.DUMMYFUNCTION("IF(ISBETWEEN(B18261,60,69), ""Old"", IF(ISBETWEEN(B18261, 20, 29), ""Young"", ""Other""))"),"Young")</f>
        <v>Young</v>
      </c>
    </row>
    <row r="18262">
      <c r="A18262" s="40">
        <v>36524.0</v>
      </c>
      <c r="B18262" s="39">
        <f t="shared" si="1"/>
        <v>22</v>
      </c>
      <c r="C18262" s="39" t="str">
        <f>IFERROR(__xludf.DUMMYFUNCTION("IF(ISBETWEEN(B18262,60,69), ""Old"", IF(ISBETWEEN(B18262, 20, 29), ""Young"", ""Other""))"),"Young")</f>
        <v>Young</v>
      </c>
    </row>
    <row r="18263">
      <c r="A18263" s="40">
        <v>36525.0</v>
      </c>
      <c r="B18263" s="39">
        <f t="shared" si="1"/>
        <v>22</v>
      </c>
      <c r="C18263" s="39" t="str">
        <f>IFERROR(__xludf.DUMMYFUNCTION("IF(ISBETWEEN(B18263,60,69), ""Old"", IF(ISBETWEEN(B18263, 20, 29), ""Young"", ""Other""))"),"Young")</f>
        <v>Young</v>
      </c>
    </row>
    <row r="18264">
      <c r="A18264" s="40">
        <v>36526.0</v>
      </c>
      <c r="B18264" s="39">
        <f t="shared" si="1"/>
        <v>22</v>
      </c>
      <c r="C18264" s="39" t="str">
        <f>IFERROR(__xludf.DUMMYFUNCTION("IF(ISBETWEEN(B18264,60,69), ""Old"", IF(ISBETWEEN(B18264, 20, 29), ""Young"", ""Other""))"),"Young")</f>
        <v>Young</v>
      </c>
    </row>
    <row r="18265">
      <c r="A18265" s="40">
        <v>36527.0</v>
      </c>
      <c r="B18265" s="39">
        <f t="shared" si="1"/>
        <v>21</v>
      </c>
      <c r="C18265" s="39" t="str">
        <f>IFERROR(__xludf.DUMMYFUNCTION("IF(ISBETWEEN(B18265,60,69), ""Old"", IF(ISBETWEEN(B18265, 20, 29), ""Young"", ""Other""))"),"Young")</f>
        <v>Young</v>
      </c>
    </row>
    <row r="18266">
      <c r="A18266" s="40">
        <v>36528.0</v>
      </c>
      <c r="B18266" s="39">
        <f t="shared" si="1"/>
        <v>21</v>
      </c>
      <c r="C18266" s="39" t="str">
        <f>IFERROR(__xludf.DUMMYFUNCTION("IF(ISBETWEEN(B18266,60,69), ""Old"", IF(ISBETWEEN(B18266, 20, 29), ""Young"", ""Other""))"),"Young")</f>
        <v>Young</v>
      </c>
    </row>
    <row r="18267">
      <c r="A18267" s="40">
        <v>36529.0</v>
      </c>
      <c r="B18267" s="39">
        <f t="shared" si="1"/>
        <v>21</v>
      </c>
      <c r="C18267" s="39" t="str">
        <f>IFERROR(__xludf.DUMMYFUNCTION("IF(ISBETWEEN(B18267,60,69), ""Old"", IF(ISBETWEEN(B18267, 20, 29), ""Young"", ""Other""))"),"Young")</f>
        <v>Young</v>
      </c>
    </row>
    <row r="18268">
      <c r="A18268" s="40">
        <v>36530.0</v>
      </c>
      <c r="B18268" s="39">
        <f t="shared" si="1"/>
        <v>21</v>
      </c>
      <c r="C18268" s="39" t="str">
        <f>IFERROR(__xludf.DUMMYFUNCTION("IF(ISBETWEEN(B18268,60,69), ""Old"", IF(ISBETWEEN(B18268, 20, 29), ""Young"", ""Other""))"),"Young")</f>
        <v>Young</v>
      </c>
    </row>
    <row r="18269">
      <c r="A18269" s="40">
        <v>36531.0</v>
      </c>
      <c r="B18269" s="39">
        <f t="shared" si="1"/>
        <v>21</v>
      </c>
      <c r="C18269" s="39" t="str">
        <f>IFERROR(__xludf.DUMMYFUNCTION("IF(ISBETWEEN(B18269,60,69), ""Old"", IF(ISBETWEEN(B18269, 20, 29), ""Young"", ""Other""))"),"Young")</f>
        <v>Young</v>
      </c>
    </row>
    <row r="18270">
      <c r="A18270" s="40">
        <v>36532.0</v>
      </c>
      <c r="B18270" s="39">
        <f t="shared" si="1"/>
        <v>21</v>
      </c>
      <c r="C18270" s="39" t="str">
        <f>IFERROR(__xludf.DUMMYFUNCTION("IF(ISBETWEEN(B18270,60,69), ""Old"", IF(ISBETWEEN(B18270, 20, 29), ""Young"", ""Other""))"),"Young")</f>
        <v>Young</v>
      </c>
    </row>
    <row r="18271">
      <c r="A18271" s="40">
        <v>36533.0</v>
      </c>
      <c r="B18271" s="39">
        <f t="shared" si="1"/>
        <v>21</v>
      </c>
      <c r="C18271" s="39" t="str">
        <f>IFERROR(__xludf.DUMMYFUNCTION("IF(ISBETWEEN(B18271,60,69), ""Old"", IF(ISBETWEEN(B18271, 20, 29), ""Young"", ""Other""))"),"Young")</f>
        <v>Young</v>
      </c>
    </row>
    <row r="18272">
      <c r="A18272" s="40">
        <v>36534.0</v>
      </c>
      <c r="B18272" s="39">
        <f t="shared" si="1"/>
        <v>21</v>
      </c>
      <c r="C18272" s="39" t="str">
        <f>IFERROR(__xludf.DUMMYFUNCTION("IF(ISBETWEEN(B18272,60,69), ""Old"", IF(ISBETWEEN(B18272, 20, 29), ""Young"", ""Other""))"),"Young")</f>
        <v>Young</v>
      </c>
    </row>
    <row r="18273">
      <c r="A18273" s="40">
        <v>36535.0</v>
      </c>
      <c r="B18273" s="39">
        <f t="shared" si="1"/>
        <v>21</v>
      </c>
      <c r="C18273" s="39" t="str">
        <f>IFERROR(__xludf.DUMMYFUNCTION("IF(ISBETWEEN(B18273,60,69), ""Old"", IF(ISBETWEEN(B18273, 20, 29), ""Young"", ""Other""))"),"Young")</f>
        <v>Young</v>
      </c>
    </row>
    <row r="18274">
      <c r="A18274" s="40">
        <v>36536.0</v>
      </c>
      <c r="B18274" s="39">
        <f t="shared" si="1"/>
        <v>21</v>
      </c>
      <c r="C18274" s="39" t="str">
        <f>IFERROR(__xludf.DUMMYFUNCTION("IF(ISBETWEEN(B18274,60,69), ""Old"", IF(ISBETWEEN(B18274, 20, 29), ""Young"", ""Other""))"),"Young")</f>
        <v>Young</v>
      </c>
    </row>
    <row r="18275">
      <c r="A18275" s="40">
        <v>36537.0</v>
      </c>
      <c r="B18275" s="39">
        <f t="shared" si="1"/>
        <v>21</v>
      </c>
      <c r="C18275" s="39" t="str">
        <f>IFERROR(__xludf.DUMMYFUNCTION("IF(ISBETWEEN(B18275,60,69), ""Old"", IF(ISBETWEEN(B18275, 20, 29), ""Young"", ""Other""))"),"Young")</f>
        <v>Young</v>
      </c>
    </row>
    <row r="18276">
      <c r="A18276" s="40">
        <v>36538.0</v>
      </c>
      <c r="B18276" s="39">
        <f t="shared" si="1"/>
        <v>21</v>
      </c>
      <c r="C18276" s="39" t="str">
        <f>IFERROR(__xludf.DUMMYFUNCTION("IF(ISBETWEEN(B18276,60,69), ""Old"", IF(ISBETWEEN(B18276, 20, 29), ""Young"", ""Other""))"),"Young")</f>
        <v>Young</v>
      </c>
    </row>
    <row r="18277">
      <c r="A18277" s="40">
        <v>36539.0</v>
      </c>
      <c r="B18277" s="39">
        <f t="shared" si="1"/>
        <v>21</v>
      </c>
      <c r="C18277" s="39" t="str">
        <f>IFERROR(__xludf.DUMMYFUNCTION("IF(ISBETWEEN(B18277,60,69), ""Old"", IF(ISBETWEEN(B18277, 20, 29), ""Young"", ""Other""))"),"Young")</f>
        <v>Young</v>
      </c>
    </row>
    <row r="18278">
      <c r="A18278" s="40">
        <v>36540.0</v>
      </c>
      <c r="B18278" s="39">
        <f t="shared" si="1"/>
        <v>21</v>
      </c>
      <c r="C18278" s="39" t="str">
        <f>IFERROR(__xludf.DUMMYFUNCTION("IF(ISBETWEEN(B18278,60,69), ""Old"", IF(ISBETWEEN(B18278, 20, 29), ""Young"", ""Other""))"),"Young")</f>
        <v>Young</v>
      </c>
    </row>
    <row r="18279">
      <c r="A18279" s="40">
        <v>36541.0</v>
      </c>
      <c r="B18279" s="39">
        <f t="shared" si="1"/>
        <v>21</v>
      </c>
      <c r="C18279" s="39" t="str">
        <f>IFERROR(__xludf.DUMMYFUNCTION("IF(ISBETWEEN(B18279,60,69), ""Old"", IF(ISBETWEEN(B18279, 20, 29), ""Young"", ""Other""))"),"Young")</f>
        <v>Young</v>
      </c>
    </row>
    <row r="18280">
      <c r="A18280" s="40">
        <v>36542.0</v>
      </c>
      <c r="B18280" s="39">
        <f t="shared" si="1"/>
        <v>21</v>
      </c>
      <c r="C18280" s="39" t="str">
        <f>IFERROR(__xludf.DUMMYFUNCTION("IF(ISBETWEEN(B18280,60,69), ""Old"", IF(ISBETWEEN(B18280, 20, 29), ""Young"", ""Other""))"),"Young")</f>
        <v>Young</v>
      </c>
    </row>
    <row r="18281">
      <c r="A18281" s="40">
        <v>36543.0</v>
      </c>
      <c r="B18281" s="39">
        <f t="shared" si="1"/>
        <v>21</v>
      </c>
      <c r="C18281" s="39" t="str">
        <f>IFERROR(__xludf.DUMMYFUNCTION("IF(ISBETWEEN(B18281,60,69), ""Old"", IF(ISBETWEEN(B18281, 20, 29), ""Young"", ""Other""))"),"Young")</f>
        <v>Young</v>
      </c>
    </row>
    <row r="18282">
      <c r="A18282" s="40">
        <v>36544.0</v>
      </c>
      <c r="B18282" s="39">
        <f t="shared" si="1"/>
        <v>21</v>
      </c>
      <c r="C18282" s="39" t="str">
        <f>IFERROR(__xludf.DUMMYFUNCTION("IF(ISBETWEEN(B18282,60,69), ""Old"", IF(ISBETWEEN(B18282, 20, 29), ""Young"", ""Other""))"),"Young")</f>
        <v>Young</v>
      </c>
    </row>
    <row r="18283">
      <c r="A18283" s="40">
        <v>36545.0</v>
      </c>
      <c r="B18283" s="39">
        <f t="shared" si="1"/>
        <v>21</v>
      </c>
      <c r="C18283" s="39" t="str">
        <f>IFERROR(__xludf.DUMMYFUNCTION("IF(ISBETWEEN(B18283,60,69), ""Old"", IF(ISBETWEEN(B18283, 20, 29), ""Young"", ""Other""))"),"Young")</f>
        <v>Young</v>
      </c>
    </row>
    <row r="18284">
      <c r="A18284" s="40">
        <v>36546.0</v>
      </c>
      <c r="B18284" s="39">
        <f t="shared" si="1"/>
        <v>21</v>
      </c>
      <c r="C18284" s="39" t="str">
        <f>IFERROR(__xludf.DUMMYFUNCTION("IF(ISBETWEEN(B18284,60,69), ""Old"", IF(ISBETWEEN(B18284, 20, 29), ""Young"", ""Other""))"),"Young")</f>
        <v>Young</v>
      </c>
    </row>
    <row r="18285">
      <c r="A18285" s="40">
        <v>36547.0</v>
      </c>
      <c r="B18285" s="39">
        <f t="shared" si="1"/>
        <v>21</v>
      </c>
      <c r="C18285" s="39" t="str">
        <f>IFERROR(__xludf.DUMMYFUNCTION("IF(ISBETWEEN(B18285,60,69), ""Old"", IF(ISBETWEEN(B18285, 20, 29), ""Young"", ""Other""))"),"Young")</f>
        <v>Young</v>
      </c>
    </row>
    <row r="18286">
      <c r="A18286" s="40">
        <v>36548.0</v>
      </c>
      <c r="B18286" s="39">
        <f t="shared" si="1"/>
        <v>21</v>
      </c>
      <c r="C18286" s="39" t="str">
        <f>IFERROR(__xludf.DUMMYFUNCTION("IF(ISBETWEEN(B18286,60,69), ""Old"", IF(ISBETWEEN(B18286, 20, 29), ""Young"", ""Other""))"),"Young")</f>
        <v>Young</v>
      </c>
    </row>
    <row r="18287">
      <c r="A18287" s="40">
        <v>36549.0</v>
      </c>
      <c r="B18287" s="39">
        <f t="shared" si="1"/>
        <v>21</v>
      </c>
      <c r="C18287" s="39" t="str">
        <f>IFERROR(__xludf.DUMMYFUNCTION("IF(ISBETWEEN(B18287,60,69), ""Old"", IF(ISBETWEEN(B18287, 20, 29), ""Young"", ""Other""))"),"Young")</f>
        <v>Young</v>
      </c>
    </row>
    <row r="18288">
      <c r="A18288" s="40">
        <v>36550.0</v>
      </c>
      <c r="B18288" s="39">
        <f t="shared" si="1"/>
        <v>21</v>
      </c>
      <c r="C18288" s="39" t="str">
        <f>IFERROR(__xludf.DUMMYFUNCTION("IF(ISBETWEEN(B18288,60,69), ""Old"", IF(ISBETWEEN(B18288, 20, 29), ""Young"", ""Other""))"),"Young")</f>
        <v>Young</v>
      </c>
    </row>
    <row r="18289">
      <c r="A18289" s="40">
        <v>36551.0</v>
      </c>
      <c r="B18289" s="39">
        <f t="shared" si="1"/>
        <v>21</v>
      </c>
      <c r="C18289" s="39" t="str">
        <f>IFERROR(__xludf.DUMMYFUNCTION("IF(ISBETWEEN(B18289,60,69), ""Old"", IF(ISBETWEEN(B18289, 20, 29), ""Young"", ""Other""))"),"Young")</f>
        <v>Young</v>
      </c>
    </row>
    <row r="18290">
      <c r="A18290" s="40">
        <v>36552.0</v>
      </c>
      <c r="B18290" s="39">
        <f t="shared" si="1"/>
        <v>21</v>
      </c>
      <c r="C18290" s="39" t="str">
        <f>IFERROR(__xludf.DUMMYFUNCTION("IF(ISBETWEEN(B18290,60,69), ""Old"", IF(ISBETWEEN(B18290, 20, 29), ""Young"", ""Other""))"),"Young")</f>
        <v>Young</v>
      </c>
    </row>
    <row r="18291">
      <c r="A18291" s="40">
        <v>36553.0</v>
      </c>
      <c r="B18291" s="39">
        <f t="shared" si="1"/>
        <v>21</v>
      </c>
      <c r="C18291" s="39" t="str">
        <f>IFERROR(__xludf.DUMMYFUNCTION("IF(ISBETWEEN(B18291,60,69), ""Old"", IF(ISBETWEEN(B18291, 20, 29), ""Young"", ""Other""))"),"Young")</f>
        <v>Young</v>
      </c>
    </row>
    <row r="18292">
      <c r="A18292" s="40">
        <v>36554.0</v>
      </c>
      <c r="B18292" s="39">
        <f t="shared" si="1"/>
        <v>21</v>
      </c>
      <c r="C18292" s="39" t="str">
        <f>IFERROR(__xludf.DUMMYFUNCTION("IF(ISBETWEEN(B18292,60,69), ""Old"", IF(ISBETWEEN(B18292, 20, 29), ""Young"", ""Other""))"),"Young")</f>
        <v>Young</v>
      </c>
    </row>
    <row r="18293">
      <c r="A18293" s="40">
        <v>36555.0</v>
      </c>
      <c r="B18293" s="39">
        <f t="shared" si="1"/>
        <v>21</v>
      </c>
      <c r="C18293" s="39" t="str">
        <f>IFERROR(__xludf.DUMMYFUNCTION("IF(ISBETWEEN(B18293,60,69), ""Old"", IF(ISBETWEEN(B18293, 20, 29), ""Young"", ""Other""))"),"Young")</f>
        <v>Young</v>
      </c>
    </row>
    <row r="18294">
      <c r="A18294" s="40">
        <v>36556.0</v>
      </c>
      <c r="B18294" s="39">
        <f t="shared" si="1"/>
        <v>21</v>
      </c>
      <c r="C18294" s="39" t="str">
        <f>IFERROR(__xludf.DUMMYFUNCTION("IF(ISBETWEEN(B18294,60,69), ""Old"", IF(ISBETWEEN(B18294, 20, 29), ""Young"", ""Other""))"),"Young")</f>
        <v>Young</v>
      </c>
    </row>
    <row r="18295">
      <c r="A18295" s="40">
        <v>36557.0</v>
      </c>
      <c r="B18295" s="39">
        <f t="shared" si="1"/>
        <v>21</v>
      </c>
      <c r="C18295" s="39" t="str">
        <f>IFERROR(__xludf.DUMMYFUNCTION("IF(ISBETWEEN(B18295,60,69), ""Old"", IF(ISBETWEEN(B18295, 20, 29), ""Young"", ""Other""))"),"Young")</f>
        <v>Young</v>
      </c>
    </row>
    <row r="18296">
      <c r="A18296" s="40">
        <v>36558.0</v>
      </c>
      <c r="B18296" s="39">
        <f t="shared" si="1"/>
        <v>21</v>
      </c>
      <c r="C18296" s="39" t="str">
        <f>IFERROR(__xludf.DUMMYFUNCTION("IF(ISBETWEEN(B18296,60,69), ""Old"", IF(ISBETWEEN(B18296, 20, 29), ""Young"", ""Other""))"),"Young")</f>
        <v>Young</v>
      </c>
    </row>
    <row r="18297">
      <c r="A18297" s="40">
        <v>36559.0</v>
      </c>
      <c r="B18297" s="39">
        <f t="shared" si="1"/>
        <v>21</v>
      </c>
      <c r="C18297" s="39" t="str">
        <f>IFERROR(__xludf.DUMMYFUNCTION("IF(ISBETWEEN(B18297,60,69), ""Old"", IF(ISBETWEEN(B18297, 20, 29), ""Young"", ""Other""))"),"Young")</f>
        <v>Young</v>
      </c>
    </row>
    <row r="18298">
      <c r="A18298" s="40">
        <v>36560.0</v>
      </c>
      <c r="B18298" s="39">
        <f t="shared" si="1"/>
        <v>21</v>
      </c>
      <c r="C18298" s="39" t="str">
        <f>IFERROR(__xludf.DUMMYFUNCTION("IF(ISBETWEEN(B18298,60,69), ""Old"", IF(ISBETWEEN(B18298, 20, 29), ""Young"", ""Other""))"),"Young")</f>
        <v>Young</v>
      </c>
    </row>
    <row r="18299">
      <c r="A18299" s="40">
        <v>36561.0</v>
      </c>
      <c r="B18299" s="39">
        <f t="shared" si="1"/>
        <v>21</v>
      </c>
      <c r="C18299" s="39" t="str">
        <f>IFERROR(__xludf.DUMMYFUNCTION("IF(ISBETWEEN(B18299,60,69), ""Old"", IF(ISBETWEEN(B18299, 20, 29), ""Young"", ""Other""))"),"Young")</f>
        <v>Young</v>
      </c>
    </row>
    <row r="18300">
      <c r="A18300" s="40">
        <v>36562.0</v>
      </c>
      <c r="B18300" s="39">
        <f t="shared" si="1"/>
        <v>21</v>
      </c>
      <c r="C18300" s="39" t="str">
        <f>IFERROR(__xludf.DUMMYFUNCTION("IF(ISBETWEEN(B18300,60,69), ""Old"", IF(ISBETWEEN(B18300, 20, 29), ""Young"", ""Other""))"),"Young")</f>
        <v>Young</v>
      </c>
    </row>
    <row r="18301">
      <c r="A18301" s="40">
        <v>36563.0</v>
      </c>
      <c r="B18301" s="39">
        <f t="shared" si="1"/>
        <v>21</v>
      </c>
      <c r="C18301" s="39" t="str">
        <f>IFERROR(__xludf.DUMMYFUNCTION("IF(ISBETWEEN(B18301,60,69), ""Old"", IF(ISBETWEEN(B18301, 20, 29), ""Young"", ""Other""))"),"Young")</f>
        <v>Young</v>
      </c>
    </row>
    <row r="18302">
      <c r="A18302" s="40">
        <v>36564.0</v>
      </c>
      <c r="B18302" s="39">
        <f t="shared" si="1"/>
        <v>21</v>
      </c>
      <c r="C18302" s="39" t="str">
        <f>IFERROR(__xludf.DUMMYFUNCTION("IF(ISBETWEEN(B18302,60,69), ""Old"", IF(ISBETWEEN(B18302, 20, 29), ""Young"", ""Other""))"),"Young")</f>
        <v>Young</v>
      </c>
    </row>
    <row r="18303">
      <c r="A18303" s="40">
        <v>36565.0</v>
      </c>
      <c r="B18303" s="39">
        <f t="shared" si="1"/>
        <v>21</v>
      </c>
      <c r="C18303" s="39" t="str">
        <f>IFERROR(__xludf.DUMMYFUNCTION("IF(ISBETWEEN(B18303,60,69), ""Old"", IF(ISBETWEEN(B18303, 20, 29), ""Young"", ""Other""))"),"Young")</f>
        <v>Young</v>
      </c>
    </row>
    <row r="18304">
      <c r="A18304" s="40">
        <v>36566.0</v>
      </c>
      <c r="B18304" s="39">
        <f t="shared" si="1"/>
        <v>21</v>
      </c>
      <c r="C18304" s="39" t="str">
        <f>IFERROR(__xludf.DUMMYFUNCTION("IF(ISBETWEEN(B18304,60,69), ""Old"", IF(ISBETWEEN(B18304, 20, 29), ""Young"", ""Other""))"),"Young")</f>
        <v>Young</v>
      </c>
    </row>
    <row r="18305">
      <c r="A18305" s="40">
        <v>36567.0</v>
      </c>
      <c r="B18305" s="39">
        <f t="shared" si="1"/>
        <v>21</v>
      </c>
      <c r="C18305" s="39" t="str">
        <f>IFERROR(__xludf.DUMMYFUNCTION("IF(ISBETWEEN(B18305,60,69), ""Old"", IF(ISBETWEEN(B18305, 20, 29), ""Young"", ""Other""))"),"Young")</f>
        <v>Young</v>
      </c>
    </row>
    <row r="18306">
      <c r="A18306" s="40">
        <v>36568.0</v>
      </c>
      <c r="B18306" s="39">
        <f t="shared" si="1"/>
        <v>21</v>
      </c>
      <c r="C18306" s="39" t="str">
        <f>IFERROR(__xludf.DUMMYFUNCTION("IF(ISBETWEEN(B18306,60,69), ""Old"", IF(ISBETWEEN(B18306, 20, 29), ""Young"", ""Other""))"),"Young")</f>
        <v>Young</v>
      </c>
    </row>
    <row r="18307">
      <c r="A18307" s="40">
        <v>36569.0</v>
      </c>
      <c r="B18307" s="39">
        <f t="shared" si="1"/>
        <v>21</v>
      </c>
      <c r="C18307" s="39" t="str">
        <f>IFERROR(__xludf.DUMMYFUNCTION("IF(ISBETWEEN(B18307,60,69), ""Old"", IF(ISBETWEEN(B18307, 20, 29), ""Young"", ""Other""))"),"Young")</f>
        <v>Young</v>
      </c>
    </row>
    <row r="18308">
      <c r="A18308" s="40">
        <v>36570.0</v>
      </c>
      <c r="B18308" s="39">
        <f t="shared" si="1"/>
        <v>21</v>
      </c>
      <c r="C18308" s="39" t="str">
        <f>IFERROR(__xludf.DUMMYFUNCTION("IF(ISBETWEEN(B18308,60,69), ""Old"", IF(ISBETWEEN(B18308, 20, 29), ""Young"", ""Other""))"),"Young")</f>
        <v>Young</v>
      </c>
    </row>
    <row r="18309">
      <c r="A18309" s="40">
        <v>36571.0</v>
      </c>
      <c r="B18309" s="39">
        <f t="shared" si="1"/>
        <v>21</v>
      </c>
      <c r="C18309" s="39" t="str">
        <f>IFERROR(__xludf.DUMMYFUNCTION("IF(ISBETWEEN(B18309,60,69), ""Old"", IF(ISBETWEEN(B18309, 20, 29), ""Young"", ""Other""))"),"Young")</f>
        <v>Young</v>
      </c>
    </row>
    <row r="18310">
      <c r="A18310" s="40">
        <v>36572.0</v>
      </c>
      <c r="B18310" s="39">
        <f t="shared" si="1"/>
        <v>21</v>
      </c>
      <c r="C18310" s="39" t="str">
        <f>IFERROR(__xludf.DUMMYFUNCTION("IF(ISBETWEEN(B18310,60,69), ""Old"", IF(ISBETWEEN(B18310, 20, 29), ""Young"", ""Other""))"),"Young")</f>
        <v>Young</v>
      </c>
    </row>
    <row r="18311">
      <c r="A18311" s="40">
        <v>36573.0</v>
      </c>
      <c r="B18311" s="39">
        <f t="shared" si="1"/>
        <v>21</v>
      </c>
      <c r="C18311" s="39" t="str">
        <f>IFERROR(__xludf.DUMMYFUNCTION("IF(ISBETWEEN(B18311,60,69), ""Old"", IF(ISBETWEEN(B18311, 20, 29), ""Young"", ""Other""))"),"Young")</f>
        <v>Young</v>
      </c>
    </row>
    <row r="18312">
      <c r="A18312" s="40">
        <v>36574.0</v>
      </c>
      <c r="B18312" s="39">
        <f t="shared" si="1"/>
        <v>21</v>
      </c>
      <c r="C18312" s="39" t="str">
        <f>IFERROR(__xludf.DUMMYFUNCTION("IF(ISBETWEEN(B18312,60,69), ""Old"", IF(ISBETWEEN(B18312, 20, 29), ""Young"", ""Other""))"),"Young")</f>
        <v>Young</v>
      </c>
    </row>
    <row r="18313">
      <c r="A18313" s="40">
        <v>36575.0</v>
      </c>
      <c r="B18313" s="39">
        <f t="shared" si="1"/>
        <v>21</v>
      </c>
      <c r="C18313" s="39" t="str">
        <f>IFERROR(__xludf.DUMMYFUNCTION("IF(ISBETWEEN(B18313,60,69), ""Old"", IF(ISBETWEEN(B18313, 20, 29), ""Young"", ""Other""))"),"Young")</f>
        <v>Young</v>
      </c>
    </row>
    <row r="18314">
      <c r="A18314" s="40">
        <v>36576.0</v>
      </c>
      <c r="B18314" s="39">
        <f t="shared" si="1"/>
        <v>21</v>
      </c>
      <c r="C18314" s="39" t="str">
        <f>IFERROR(__xludf.DUMMYFUNCTION("IF(ISBETWEEN(B18314,60,69), ""Old"", IF(ISBETWEEN(B18314, 20, 29), ""Young"", ""Other""))"),"Young")</f>
        <v>Young</v>
      </c>
    </row>
    <row r="18315">
      <c r="A18315" s="40">
        <v>36577.0</v>
      </c>
      <c r="B18315" s="39">
        <f t="shared" si="1"/>
        <v>21</v>
      </c>
      <c r="C18315" s="39" t="str">
        <f>IFERROR(__xludf.DUMMYFUNCTION("IF(ISBETWEEN(B18315,60,69), ""Old"", IF(ISBETWEEN(B18315, 20, 29), ""Young"", ""Other""))"),"Young")</f>
        <v>Young</v>
      </c>
    </row>
    <row r="18316">
      <c r="A18316" s="40">
        <v>36578.0</v>
      </c>
      <c r="B18316" s="39">
        <f t="shared" si="1"/>
        <v>21</v>
      </c>
      <c r="C18316" s="39" t="str">
        <f>IFERROR(__xludf.DUMMYFUNCTION("IF(ISBETWEEN(B18316,60,69), ""Old"", IF(ISBETWEEN(B18316, 20, 29), ""Young"", ""Other""))"),"Young")</f>
        <v>Young</v>
      </c>
    </row>
    <row r="18317">
      <c r="A18317" s="40">
        <v>36579.0</v>
      </c>
      <c r="B18317" s="39">
        <f t="shared" si="1"/>
        <v>21</v>
      </c>
      <c r="C18317" s="39" t="str">
        <f>IFERROR(__xludf.DUMMYFUNCTION("IF(ISBETWEEN(B18317,60,69), ""Old"", IF(ISBETWEEN(B18317, 20, 29), ""Young"", ""Other""))"),"Young")</f>
        <v>Young</v>
      </c>
    </row>
    <row r="18318">
      <c r="A18318" s="40">
        <v>36580.0</v>
      </c>
      <c r="B18318" s="39">
        <f t="shared" si="1"/>
        <v>21</v>
      </c>
      <c r="C18318" s="39" t="str">
        <f>IFERROR(__xludf.DUMMYFUNCTION("IF(ISBETWEEN(B18318,60,69), ""Old"", IF(ISBETWEEN(B18318, 20, 29), ""Young"", ""Other""))"),"Young")</f>
        <v>Young</v>
      </c>
    </row>
    <row r="18319">
      <c r="A18319" s="40">
        <v>36581.0</v>
      </c>
      <c r="B18319" s="39">
        <f t="shared" si="1"/>
        <v>21</v>
      </c>
      <c r="C18319" s="39" t="str">
        <f>IFERROR(__xludf.DUMMYFUNCTION("IF(ISBETWEEN(B18319,60,69), ""Old"", IF(ISBETWEEN(B18319, 20, 29), ""Young"", ""Other""))"),"Young")</f>
        <v>Young</v>
      </c>
    </row>
    <row r="18320">
      <c r="A18320" s="40">
        <v>36582.0</v>
      </c>
      <c r="B18320" s="39">
        <f t="shared" si="1"/>
        <v>21</v>
      </c>
      <c r="C18320" s="39" t="str">
        <f>IFERROR(__xludf.DUMMYFUNCTION("IF(ISBETWEEN(B18320,60,69), ""Old"", IF(ISBETWEEN(B18320, 20, 29), ""Young"", ""Other""))"),"Young")</f>
        <v>Young</v>
      </c>
    </row>
    <row r="18321">
      <c r="A18321" s="40">
        <v>36583.0</v>
      </c>
      <c r="B18321" s="39">
        <f t="shared" si="1"/>
        <v>21</v>
      </c>
      <c r="C18321" s="39" t="str">
        <f>IFERROR(__xludf.DUMMYFUNCTION("IF(ISBETWEEN(B18321,60,69), ""Old"", IF(ISBETWEEN(B18321, 20, 29), ""Young"", ""Other""))"),"Young")</f>
        <v>Young</v>
      </c>
    </row>
    <row r="18322">
      <c r="A18322" s="40">
        <v>36584.0</v>
      </c>
      <c r="B18322" s="39">
        <f t="shared" si="1"/>
        <v>21</v>
      </c>
      <c r="C18322" s="39" t="str">
        <f>IFERROR(__xludf.DUMMYFUNCTION("IF(ISBETWEEN(B18322,60,69), ""Old"", IF(ISBETWEEN(B18322, 20, 29), ""Young"", ""Other""))"),"Young")</f>
        <v>Young</v>
      </c>
    </row>
    <row r="18323">
      <c r="A18323" s="40">
        <v>36585.0</v>
      </c>
      <c r="B18323" s="39">
        <f t="shared" si="1"/>
        <v>21</v>
      </c>
      <c r="C18323" s="39" t="str">
        <f>IFERROR(__xludf.DUMMYFUNCTION("IF(ISBETWEEN(B18323,60,69), ""Old"", IF(ISBETWEEN(B18323, 20, 29), ""Young"", ""Other""))"),"Young")</f>
        <v>Young</v>
      </c>
    </row>
    <row r="18324">
      <c r="A18324" s="40">
        <v>36586.0</v>
      </c>
      <c r="B18324" s="39">
        <f t="shared" si="1"/>
        <v>21</v>
      </c>
      <c r="C18324" s="39" t="str">
        <f>IFERROR(__xludf.DUMMYFUNCTION("IF(ISBETWEEN(B18324,60,69), ""Old"", IF(ISBETWEEN(B18324, 20, 29), ""Young"", ""Other""))"),"Young")</f>
        <v>Young</v>
      </c>
    </row>
    <row r="18325">
      <c r="A18325" s="40">
        <v>36587.0</v>
      </c>
      <c r="B18325" s="39">
        <f t="shared" si="1"/>
        <v>21</v>
      </c>
      <c r="C18325" s="39" t="str">
        <f>IFERROR(__xludf.DUMMYFUNCTION("IF(ISBETWEEN(B18325,60,69), ""Old"", IF(ISBETWEEN(B18325, 20, 29), ""Young"", ""Other""))"),"Young")</f>
        <v>Young</v>
      </c>
    </row>
    <row r="18326">
      <c r="A18326" s="40">
        <v>36588.0</v>
      </c>
      <c r="B18326" s="39">
        <f t="shared" si="1"/>
        <v>21</v>
      </c>
      <c r="C18326" s="39" t="str">
        <f>IFERROR(__xludf.DUMMYFUNCTION("IF(ISBETWEEN(B18326,60,69), ""Old"", IF(ISBETWEEN(B18326, 20, 29), ""Young"", ""Other""))"),"Young")</f>
        <v>Young</v>
      </c>
    </row>
    <row r="18327">
      <c r="A18327" s="40">
        <v>36589.0</v>
      </c>
      <c r="B18327" s="39">
        <f t="shared" si="1"/>
        <v>21</v>
      </c>
      <c r="C18327" s="39" t="str">
        <f>IFERROR(__xludf.DUMMYFUNCTION("IF(ISBETWEEN(B18327,60,69), ""Old"", IF(ISBETWEEN(B18327, 20, 29), ""Young"", ""Other""))"),"Young")</f>
        <v>Young</v>
      </c>
    </row>
    <row r="18328">
      <c r="A18328" s="40">
        <v>36590.0</v>
      </c>
      <c r="B18328" s="39">
        <f t="shared" si="1"/>
        <v>21</v>
      </c>
      <c r="C18328" s="39" t="str">
        <f>IFERROR(__xludf.DUMMYFUNCTION("IF(ISBETWEEN(B18328,60,69), ""Old"", IF(ISBETWEEN(B18328, 20, 29), ""Young"", ""Other""))"),"Young")</f>
        <v>Young</v>
      </c>
    </row>
    <row r="18329">
      <c r="A18329" s="40">
        <v>36591.0</v>
      </c>
      <c r="B18329" s="39">
        <f t="shared" si="1"/>
        <v>21</v>
      </c>
      <c r="C18329" s="39" t="str">
        <f>IFERROR(__xludf.DUMMYFUNCTION("IF(ISBETWEEN(B18329,60,69), ""Old"", IF(ISBETWEEN(B18329, 20, 29), ""Young"", ""Other""))"),"Young")</f>
        <v>Young</v>
      </c>
    </row>
    <row r="18330">
      <c r="A18330" s="40">
        <v>36592.0</v>
      </c>
      <c r="B18330" s="39">
        <f t="shared" si="1"/>
        <v>21</v>
      </c>
      <c r="C18330" s="39" t="str">
        <f>IFERROR(__xludf.DUMMYFUNCTION("IF(ISBETWEEN(B18330,60,69), ""Old"", IF(ISBETWEEN(B18330, 20, 29), ""Young"", ""Other""))"),"Young")</f>
        <v>Young</v>
      </c>
    </row>
    <row r="18331">
      <c r="A18331" s="40">
        <v>36593.0</v>
      </c>
      <c r="B18331" s="39">
        <f t="shared" si="1"/>
        <v>21</v>
      </c>
      <c r="C18331" s="39" t="str">
        <f>IFERROR(__xludf.DUMMYFUNCTION("IF(ISBETWEEN(B18331,60,69), ""Old"", IF(ISBETWEEN(B18331, 20, 29), ""Young"", ""Other""))"),"Young")</f>
        <v>Young</v>
      </c>
    </row>
    <row r="18332">
      <c r="A18332" s="40">
        <v>36594.0</v>
      </c>
      <c r="B18332" s="39">
        <f t="shared" si="1"/>
        <v>21</v>
      </c>
      <c r="C18332" s="39" t="str">
        <f>IFERROR(__xludf.DUMMYFUNCTION("IF(ISBETWEEN(B18332,60,69), ""Old"", IF(ISBETWEEN(B18332, 20, 29), ""Young"", ""Other""))"),"Young")</f>
        <v>Young</v>
      </c>
    </row>
    <row r="18333">
      <c r="A18333" s="40">
        <v>36595.0</v>
      </c>
      <c r="B18333" s="39">
        <f t="shared" si="1"/>
        <v>21</v>
      </c>
      <c r="C18333" s="39" t="str">
        <f>IFERROR(__xludf.DUMMYFUNCTION("IF(ISBETWEEN(B18333,60,69), ""Old"", IF(ISBETWEEN(B18333, 20, 29), ""Young"", ""Other""))"),"Young")</f>
        <v>Young</v>
      </c>
    </row>
    <row r="18334">
      <c r="A18334" s="40">
        <v>36596.0</v>
      </c>
      <c r="B18334" s="39">
        <f t="shared" si="1"/>
        <v>21</v>
      </c>
      <c r="C18334" s="39" t="str">
        <f>IFERROR(__xludf.DUMMYFUNCTION("IF(ISBETWEEN(B18334,60,69), ""Old"", IF(ISBETWEEN(B18334, 20, 29), ""Young"", ""Other""))"),"Young")</f>
        <v>Young</v>
      </c>
    </row>
    <row r="18335">
      <c r="A18335" s="40">
        <v>36597.0</v>
      </c>
      <c r="B18335" s="39">
        <f t="shared" si="1"/>
        <v>21</v>
      </c>
      <c r="C18335" s="39" t="str">
        <f>IFERROR(__xludf.DUMMYFUNCTION("IF(ISBETWEEN(B18335,60,69), ""Old"", IF(ISBETWEEN(B18335, 20, 29), ""Young"", ""Other""))"),"Young")</f>
        <v>Young</v>
      </c>
    </row>
    <row r="18336">
      <c r="A18336" s="40">
        <v>36598.0</v>
      </c>
      <c r="B18336" s="39">
        <f t="shared" si="1"/>
        <v>21</v>
      </c>
      <c r="C18336" s="39" t="str">
        <f>IFERROR(__xludf.DUMMYFUNCTION("IF(ISBETWEEN(B18336,60,69), ""Old"", IF(ISBETWEEN(B18336, 20, 29), ""Young"", ""Other""))"),"Young")</f>
        <v>Young</v>
      </c>
    </row>
    <row r="18337">
      <c r="A18337" s="40">
        <v>36599.0</v>
      </c>
      <c r="B18337" s="39">
        <f t="shared" si="1"/>
        <v>21</v>
      </c>
      <c r="C18337" s="39" t="str">
        <f>IFERROR(__xludf.DUMMYFUNCTION("IF(ISBETWEEN(B18337,60,69), ""Old"", IF(ISBETWEEN(B18337, 20, 29), ""Young"", ""Other""))"),"Young")</f>
        <v>Young</v>
      </c>
    </row>
    <row r="18338">
      <c r="A18338" s="40">
        <v>36600.0</v>
      </c>
      <c r="B18338" s="39">
        <f t="shared" si="1"/>
        <v>21</v>
      </c>
      <c r="C18338" s="39" t="str">
        <f>IFERROR(__xludf.DUMMYFUNCTION("IF(ISBETWEEN(B18338,60,69), ""Old"", IF(ISBETWEEN(B18338, 20, 29), ""Young"", ""Other""))"),"Young")</f>
        <v>Young</v>
      </c>
    </row>
    <row r="18339">
      <c r="A18339" s="40">
        <v>36601.0</v>
      </c>
      <c r="B18339" s="39">
        <f t="shared" si="1"/>
        <v>21</v>
      </c>
      <c r="C18339" s="39" t="str">
        <f>IFERROR(__xludf.DUMMYFUNCTION("IF(ISBETWEEN(B18339,60,69), ""Old"", IF(ISBETWEEN(B18339, 20, 29), ""Young"", ""Other""))"),"Young")</f>
        <v>Young</v>
      </c>
    </row>
    <row r="18340">
      <c r="A18340" s="40">
        <v>36602.0</v>
      </c>
      <c r="B18340" s="39">
        <f t="shared" si="1"/>
        <v>21</v>
      </c>
      <c r="C18340" s="39" t="str">
        <f>IFERROR(__xludf.DUMMYFUNCTION("IF(ISBETWEEN(B18340,60,69), ""Old"", IF(ISBETWEEN(B18340, 20, 29), ""Young"", ""Other""))"),"Young")</f>
        <v>Young</v>
      </c>
    </row>
    <row r="18341">
      <c r="A18341" s="40">
        <v>36603.0</v>
      </c>
      <c r="B18341" s="39">
        <f t="shared" si="1"/>
        <v>21</v>
      </c>
      <c r="C18341" s="39" t="str">
        <f>IFERROR(__xludf.DUMMYFUNCTION("IF(ISBETWEEN(B18341,60,69), ""Old"", IF(ISBETWEEN(B18341, 20, 29), ""Young"", ""Other""))"),"Young")</f>
        <v>Young</v>
      </c>
    </row>
    <row r="18342">
      <c r="A18342" s="40">
        <v>36604.0</v>
      </c>
      <c r="B18342" s="39">
        <f t="shared" si="1"/>
        <v>21</v>
      </c>
      <c r="C18342" s="39" t="str">
        <f>IFERROR(__xludf.DUMMYFUNCTION("IF(ISBETWEEN(B18342,60,69), ""Old"", IF(ISBETWEEN(B18342, 20, 29), ""Young"", ""Other""))"),"Young")</f>
        <v>Young</v>
      </c>
    </row>
    <row r="18343">
      <c r="A18343" s="40">
        <v>36605.0</v>
      </c>
      <c r="B18343" s="39">
        <f t="shared" si="1"/>
        <v>21</v>
      </c>
      <c r="C18343" s="39" t="str">
        <f>IFERROR(__xludf.DUMMYFUNCTION("IF(ISBETWEEN(B18343,60,69), ""Old"", IF(ISBETWEEN(B18343, 20, 29), ""Young"", ""Other""))"),"Young")</f>
        <v>Young</v>
      </c>
    </row>
    <row r="18344">
      <c r="A18344" s="40">
        <v>36606.0</v>
      </c>
      <c r="B18344" s="39">
        <f t="shared" si="1"/>
        <v>21</v>
      </c>
      <c r="C18344" s="39" t="str">
        <f>IFERROR(__xludf.DUMMYFUNCTION("IF(ISBETWEEN(B18344,60,69), ""Old"", IF(ISBETWEEN(B18344, 20, 29), ""Young"", ""Other""))"),"Young")</f>
        <v>Young</v>
      </c>
    </row>
    <row r="18345">
      <c r="A18345" s="40">
        <v>36607.0</v>
      </c>
      <c r="B18345" s="39">
        <f t="shared" si="1"/>
        <v>21</v>
      </c>
      <c r="C18345" s="39" t="str">
        <f>IFERROR(__xludf.DUMMYFUNCTION("IF(ISBETWEEN(B18345,60,69), ""Old"", IF(ISBETWEEN(B18345, 20, 29), ""Young"", ""Other""))"),"Young")</f>
        <v>Young</v>
      </c>
    </row>
    <row r="18346">
      <c r="A18346" s="40">
        <v>36608.0</v>
      </c>
      <c r="B18346" s="39">
        <f t="shared" si="1"/>
        <v>21</v>
      </c>
      <c r="C18346" s="39" t="str">
        <f>IFERROR(__xludf.DUMMYFUNCTION("IF(ISBETWEEN(B18346,60,69), ""Old"", IF(ISBETWEEN(B18346, 20, 29), ""Young"", ""Other""))"),"Young")</f>
        <v>Young</v>
      </c>
    </row>
    <row r="18347">
      <c r="A18347" s="40">
        <v>36609.0</v>
      </c>
      <c r="B18347" s="39">
        <f t="shared" si="1"/>
        <v>21</v>
      </c>
      <c r="C18347" s="39" t="str">
        <f>IFERROR(__xludf.DUMMYFUNCTION("IF(ISBETWEEN(B18347,60,69), ""Old"", IF(ISBETWEEN(B18347, 20, 29), ""Young"", ""Other""))"),"Young")</f>
        <v>Young</v>
      </c>
    </row>
    <row r="18348">
      <c r="A18348" s="40">
        <v>36610.0</v>
      </c>
      <c r="B18348" s="39">
        <f t="shared" si="1"/>
        <v>21</v>
      </c>
      <c r="C18348" s="39" t="str">
        <f>IFERROR(__xludf.DUMMYFUNCTION("IF(ISBETWEEN(B18348,60,69), ""Old"", IF(ISBETWEEN(B18348, 20, 29), ""Young"", ""Other""))"),"Young")</f>
        <v>Young</v>
      </c>
    </row>
    <row r="18349">
      <c r="A18349" s="40">
        <v>36611.0</v>
      </c>
      <c r="B18349" s="39">
        <f t="shared" si="1"/>
        <v>21</v>
      </c>
      <c r="C18349" s="39" t="str">
        <f>IFERROR(__xludf.DUMMYFUNCTION("IF(ISBETWEEN(B18349,60,69), ""Old"", IF(ISBETWEEN(B18349, 20, 29), ""Young"", ""Other""))"),"Young")</f>
        <v>Young</v>
      </c>
    </row>
    <row r="18350">
      <c r="A18350" s="40">
        <v>36612.0</v>
      </c>
      <c r="B18350" s="39">
        <f t="shared" si="1"/>
        <v>21</v>
      </c>
      <c r="C18350" s="39" t="str">
        <f>IFERROR(__xludf.DUMMYFUNCTION("IF(ISBETWEEN(B18350,60,69), ""Old"", IF(ISBETWEEN(B18350, 20, 29), ""Young"", ""Other""))"),"Young")</f>
        <v>Young</v>
      </c>
    </row>
    <row r="18351">
      <c r="A18351" s="40">
        <v>36613.0</v>
      </c>
      <c r="B18351" s="39">
        <f t="shared" si="1"/>
        <v>21</v>
      </c>
      <c r="C18351" s="39" t="str">
        <f>IFERROR(__xludf.DUMMYFUNCTION("IF(ISBETWEEN(B18351,60,69), ""Old"", IF(ISBETWEEN(B18351, 20, 29), ""Young"", ""Other""))"),"Young")</f>
        <v>Young</v>
      </c>
    </row>
    <row r="18352">
      <c r="A18352" s="40">
        <v>36614.0</v>
      </c>
      <c r="B18352" s="39">
        <f t="shared" si="1"/>
        <v>21</v>
      </c>
      <c r="C18352" s="39" t="str">
        <f>IFERROR(__xludf.DUMMYFUNCTION("IF(ISBETWEEN(B18352,60,69), ""Old"", IF(ISBETWEEN(B18352, 20, 29), ""Young"", ""Other""))"),"Young")</f>
        <v>Young</v>
      </c>
    </row>
    <row r="18353">
      <c r="A18353" s="40">
        <v>36615.0</v>
      </c>
      <c r="B18353" s="39">
        <f t="shared" si="1"/>
        <v>21</v>
      </c>
      <c r="C18353" s="39" t="str">
        <f>IFERROR(__xludf.DUMMYFUNCTION("IF(ISBETWEEN(B18353,60,69), ""Old"", IF(ISBETWEEN(B18353, 20, 29), ""Young"", ""Other""))"),"Young")</f>
        <v>Young</v>
      </c>
    </row>
    <row r="18354">
      <c r="A18354" s="40">
        <v>36616.0</v>
      </c>
      <c r="B18354" s="39">
        <f t="shared" si="1"/>
        <v>21</v>
      </c>
      <c r="C18354" s="39" t="str">
        <f>IFERROR(__xludf.DUMMYFUNCTION("IF(ISBETWEEN(B18354,60,69), ""Old"", IF(ISBETWEEN(B18354, 20, 29), ""Young"", ""Other""))"),"Young")</f>
        <v>Young</v>
      </c>
    </row>
    <row r="18355">
      <c r="A18355" s="40">
        <v>36617.0</v>
      </c>
      <c r="B18355" s="39">
        <f t="shared" si="1"/>
        <v>21</v>
      </c>
      <c r="C18355" s="39" t="str">
        <f>IFERROR(__xludf.DUMMYFUNCTION("IF(ISBETWEEN(B18355,60,69), ""Old"", IF(ISBETWEEN(B18355, 20, 29), ""Young"", ""Other""))"),"Young")</f>
        <v>Young</v>
      </c>
    </row>
    <row r="18356">
      <c r="A18356" s="40">
        <v>36618.0</v>
      </c>
      <c r="B18356" s="39">
        <f t="shared" si="1"/>
        <v>21</v>
      </c>
      <c r="C18356" s="39" t="str">
        <f>IFERROR(__xludf.DUMMYFUNCTION("IF(ISBETWEEN(B18356,60,69), ""Old"", IF(ISBETWEEN(B18356, 20, 29), ""Young"", ""Other""))"),"Young")</f>
        <v>Young</v>
      </c>
    </row>
    <row r="18357">
      <c r="A18357" s="40">
        <v>36619.0</v>
      </c>
      <c r="B18357" s="39">
        <f t="shared" si="1"/>
        <v>21</v>
      </c>
      <c r="C18357" s="39" t="str">
        <f>IFERROR(__xludf.DUMMYFUNCTION("IF(ISBETWEEN(B18357,60,69), ""Old"", IF(ISBETWEEN(B18357, 20, 29), ""Young"", ""Other""))"),"Young")</f>
        <v>Young</v>
      </c>
    </row>
    <row r="18358">
      <c r="A18358" s="40">
        <v>36620.0</v>
      </c>
      <c r="B18358" s="39">
        <f t="shared" si="1"/>
        <v>21</v>
      </c>
      <c r="C18358" s="39" t="str">
        <f>IFERROR(__xludf.DUMMYFUNCTION("IF(ISBETWEEN(B18358,60,69), ""Old"", IF(ISBETWEEN(B18358, 20, 29), ""Young"", ""Other""))"),"Young")</f>
        <v>Young</v>
      </c>
    </row>
    <row r="18359">
      <c r="A18359" s="40">
        <v>36621.0</v>
      </c>
      <c r="B18359" s="39">
        <f t="shared" si="1"/>
        <v>21</v>
      </c>
      <c r="C18359" s="39" t="str">
        <f>IFERROR(__xludf.DUMMYFUNCTION("IF(ISBETWEEN(B18359,60,69), ""Old"", IF(ISBETWEEN(B18359, 20, 29), ""Young"", ""Other""))"),"Young")</f>
        <v>Young</v>
      </c>
    </row>
    <row r="18360">
      <c r="A18360" s="40">
        <v>36622.0</v>
      </c>
      <c r="B18360" s="39">
        <f t="shared" si="1"/>
        <v>21</v>
      </c>
      <c r="C18360" s="39" t="str">
        <f>IFERROR(__xludf.DUMMYFUNCTION("IF(ISBETWEEN(B18360,60,69), ""Old"", IF(ISBETWEEN(B18360, 20, 29), ""Young"", ""Other""))"),"Young")</f>
        <v>Young</v>
      </c>
    </row>
    <row r="18361">
      <c r="A18361" s="40">
        <v>36623.0</v>
      </c>
      <c r="B18361" s="39">
        <f t="shared" si="1"/>
        <v>21</v>
      </c>
      <c r="C18361" s="39" t="str">
        <f>IFERROR(__xludf.DUMMYFUNCTION("IF(ISBETWEEN(B18361,60,69), ""Old"", IF(ISBETWEEN(B18361, 20, 29), ""Young"", ""Other""))"),"Young")</f>
        <v>Young</v>
      </c>
    </row>
    <row r="18362">
      <c r="A18362" s="40">
        <v>36624.0</v>
      </c>
      <c r="B18362" s="39">
        <f t="shared" si="1"/>
        <v>21</v>
      </c>
      <c r="C18362" s="39" t="str">
        <f>IFERROR(__xludf.DUMMYFUNCTION("IF(ISBETWEEN(B18362,60,69), ""Old"", IF(ISBETWEEN(B18362, 20, 29), ""Young"", ""Other""))"),"Young")</f>
        <v>Young</v>
      </c>
    </row>
    <row r="18363">
      <c r="A18363" s="40">
        <v>36625.0</v>
      </c>
      <c r="B18363" s="39">
        <f t="shared" si="1"/>
        <v>21</v>
      </c>
      <c r="C18363" s="39" t="str">
        <f>IFERROR(__xludf.DUMMYFUNCTION("IF(ISBETWEEN(B18363,60,69), ""Old"", IF(ISBETWEEN(B18363, 20, 29), ""Young"", ""Other""))"),"Young")</f>
        <v>Young</v>
      </c>
    </row>
    <row r="18364">
      <c r="A18364" s="40">
        <v>36626.0</v>
      </c>
      <c r="B18364" s="39">
        <f t="shared" si="1"/>
        <v>21</v>
      </c>
      <c r="C18364" s="39" t="str">
        <f>IFERROR(__xludf.DUMMYFUNCTION("IF(ISBETWEEN(B18364,60,69), ""Old"", IF(ISBETWEEN(B18364, 20, 29), ""Young"", ""Other""))"),"Young")</f>
        <v>Young</v>
      </c>
    </row>
    <row r="18365">
      <c r="A18365" s="40">
        <v>36627.0</v>
      </c>
      <c r="B18365" s="39">
        <f t="shared" si="1"/>
        <v>21</v>
      </c>
      <c r="C18365" s="39" t="str">
        <f>IFERROR(__xludf.DUMMYFUNCTION("IF(ISBETWEEN(B18365,60,69), ""Old"", IF(ISBETWEEN(B18365, 20, 29), ""Young"", ""Other""))"),"Young")</f>
        <v>Young</v>
      </c>
    </row>
    <row r="18366">
      <c r="A18366" s="40">
        <v>36628.0</v>
      </c>
      <c r="B18366" s="39">
        <f t="shared" si="1"/>
        <v>21</v>
      </c>
      <c r="C18366" s="39" t="str">
        <f>IFERROR(__xludf.DUMMYFUNCTION("IF(ISBETWEEN(B18366,60,69), ""Old"", IF(ISBETWEEN(B18366, 20, 29), ""Young"", ""Other""))"),"Young")</f>
        <v>Young</v>
      </c>
    </row>
    <row r="18367">
      <c r="A18367" s="40">
        <v>36629.0</v>
      </c>
      <c r="B18367" s="39">
        <f t="shared" si="1"/>
        <v>21</v>
      </c>
      <c r="C18367" s="39" t="str">
        <f>IFERROR(__xludf.DUMMYFUNCTION("IF(ISBETWEEN(B18367,60,69), ""Old"", IF(ISBETWEEN(B18367, 20, 29), ""Young"", ""Other""))"),"Young")</f>
        <v>Young</v>
      </c>
    </row>
    <row r="18368">
      <c r="A18368" s="40">
        <v>36630.0</v>
      </c>
      <c r="B18368" s="39">
        <f t="shared" si="1"/>
        <v>21</v>
      </c>
      <c r="C18368" s="39" t="str">
        <f>IFERROR(__xludf.DUMMYFUNCTION("IF(ISBETWEEN(B18368,60,69), ""Old"", IF(ISBETWEEN(B18368, 20, 29), ""Young"", ""Other""))"),"Young")</f>
        <v>Young</v>
      </c>
    </row>
    <row r="18369">
      <c r="A18369" s="40">
        <v>36631.0</v>
      </c>
      <c r="B18369" s="39">
        <f t="shared" si="1"/>
        <v>21</v>
      </c>
      <c r="C18369" s="39" t="str">
        <f>IFERROR(__xludf.DUMMYFUNCTION("IF(ISBETWEEN(B18369,60,69), ""Old"", IF(ISBETWEEN(B18369, 20, 29), ""Young"", ""Other""))"),"Young")</f>
        <v>Young</v>
      </c>
    </row>
    <row r="18370">
      <c r="A18370" s="40">
        <v>36632.0</v>
      </c>
      <c r="B18370" s="39">
        <f t="shared" si="1"/>
        <v>21</v>
      </c>
      <c r="C18370" s="39" t="str">
        <f>IFERROR(__xludf.DUMMYFUNCTION("IF(ISBETWEEN(B18370,60,69), ""Old"", IF(ISBETWEEN(B18370, 20, 29), ""Young"", ""Other""))"),"Young")</f>
        <v>Young</v>
      </c>
    </row>
    <row r="18371">
      <c r="A18371" s="40">
        <v>36633.0</v>
      </c>
      <c r="B18371" s="39">
        <f t="shared" si="1"/>
        <v>21</v>
      </c>
      <c r="C18371" s="39" t="str">
        <f>IFERROR(__xludf.DUMMYFUNCTION("IF(ISBETWEEN(B18371,60,69), ""Old"", IF(ISBETWEEN(B18371, 20, 29), ""Young"", ""Other""))"),"Young")</f>
        <v>Young</v>
      </c>
    </row>
    <row r="18372">
      <c r="A18372" s="40">
        <v>36634.0</v>
      </c>
      <c r="B18372" s="39">
        <f t="shared" si="1"/>
        <v>21</v>
      </c>
      <c r="C18372" s="39" t="str">
        <f>IFERROR(__xludf.DUMMYFUNCTION("IF(ISBETWEEN(B18372,60,69), ""Old"", IF(ISBETWEEN(B18372, 20, 29), ""Young"", ""Other""))"),"Young")</f>
        <v>Young</v>
      </c>
    </row>
    <row r="18373">
      <c r="A18373" s="40">
        <v>36635.0</v>
      </c>
      <c r="B18373" s="39">
        <f t="shared" si="1"/>
        <v>21</v>
      </c>
      <c r="C18373" s="39" t="str">
        <f>IFERROR(__xludf.DUMMYFUNCTION("IF(ISBETWEEN(B18373,60,69), ""Old"", IF(ISBETWEEN(B18373, 20, 29), ""Young"", ""Other""))"),"Young")</f>
        <v>Young</v>
      </c>
    </row>
    <row r="18374">
      <c r="A18374" s="40">
        <v>36636.0</v>
      </c>
      <c r="B18374" s="39">
        <f t="shared" si="1"/>
        <v>21</v>
      </c>
      <c r="C18374" s="39" t="str">
        <f>IFERROR(__xludf.DUMMYFUNCTION("IF(ISBETWEEN(B18374,60,69), ""Old"", IF(ISBETWEEN(B18374, 20, 29), ""Young"", ""Other""))"),"Young")</f>
        <v>Young</v>
      </c>
    </row>
    <row r="18375">
      <c r="A18375" s="40">
        <v>36637.0</v>
      </c>
      <c r="B18375" s="39">
        <f t="shared" si="1"/>
        <v>21</v>
      </c>
      <c r="C18375" s="39" t="str">
        <f>IFERROR(__xludf.DUMMYFUNCTION("IF(ISBETWEEN(B18375,60,69), ""Old"", IF(ISBETWEEN(B18375, 20, 29), ""Young"", ""Other""))"),"Young")</f>
        <v>Young</v>
      </c>
    </row>
    <row r="18376">
      <c r="A18376" s="40">
        <v>36638.0</v>
      </c>
      <c r="B18376" s="39">
        <f t="shared" si="1"/>
        <v>21</v>
      </c>
      <c r="C18376" s="39" t="str">
        <f>IFERROR(__xludf.DUMMYFUNCTION("IF(ISBETWEEN(B18376,60,69), ""Old"", IF(ISBETWEEN(B18376, 20, 29), ""Young"", ""Other""))"),"Young")</f>
        <v>Young</v>
      </c>
    </row>
    <row r="18377">
      <c r="A18377" s="40">
        <v>36639.0</v>
      </c>
      <c r="B18377" s="39">
        <f t="shared" si="1"/>
        <v>21</v>
      </c>
      <c r="C18377" s="39" t="str">
        <f>IFERROR(__xludf.DUMMYFUNCTION("IF(ISBETWEEN(B18377,60,69), ""Old"", IF(ISBETWEEN(B18377, 20, 29), ""Young"", ""Other""))"),"Young")</f>
        <v>Young</v>
      </c>
    </row>
    <row r="18378">
      <c r="A18378" s="40">
        <v>36640.0</v>
      </c>
      <c r="B18378" s="39">
        <f t="shared" si="1"/>
        <v>21</v>
      </c>
      <c r="C18378" s="39" t="str">
        <f>IFERROR(__xludf.DUMMYFUNCTION("IF(ISBETWEEN(B18378,60,69), ""Old"", IF(ISBETWEEN(B18378, 20, 29), ""Young"", ""Other""))"),"Young")</f>
        <v>Young</v>
      </c>
    </row>
    <row r="18379">
      <c r="A18379" s="40">
        <v>36641.0</v>
      </c>
      <c r="B18379" s="39">
        <f t="shared" si="1"/>
        <v>21</v>
      </c>
      <c r="C18379" s="39" t="str">
        <f>IFERROR(__xludf.DUMMYFUNCTION("IF(ISBETWEEN(B18379,60,69), ""Old"", IF(ISBETWEEN(B18379, 20, 29), ""Young"", ""Other""))"),"Young")</f>
        <v>Young</v>
      </c>
    </row>
    <row r="18380">
      <c r="A18380" s="40">
        <v>36642.0</v>
      </c>
      <c r="B18380" s="39">
        <f t="shared" si="1"/>
        <v>21</v>
      </c>
      <c r="C18380" s="39" t="str">
        <f>IFERROR(__xludf.DUMMYFUNCTION("IF(ISBETWEEN(B18380,60,69), ""Old"", IF(ISBETWEEN(B18380, 20, 29), ""Young"", ""Other""))"),"Young")</f>
        <v>Young</v>
      </c>
    </row>
    <row r="18381">
      <c r="A18381" s="40">
        <v>36643.0</v>
      </c>
      <c r="B18381" s="39">
        <f t="shared" si="1"/>
        <v>21</v>
      </c>
      <c r="C18381" s="39" t="str">
        <f>IFERROR(__xludf.DUMMYFUNCTION("IF(ISBETWEEN(B18381,60,69), ""Old"", IF(ISBETWEEN(B18381, 20, 29), ""Young"", ""Other""))"),"Young")</f>
        <v>Young</v>
      </c>
    </row>
    <row r="18382">
      <c r="A18382" s="40">
        <v>36644.0</v>
      </c>
      <c r="B18382" s="39">
        <f t="shared" si="1"/>
        <v>21</v>
      </c>
      <c r="C18382" s="39" t="str">
        <f>IFERROR(__xludf.DUMMYFUNCTION("IF(ISBETWEEN(B18382,60,69), ""Old"", IF(ISBETWEEN(B18382, 20, 29), ""Young"", ""Other""))"),"Young")</f>
        <v>Young</v>
      </c>
    </row>
    <row r="18383">
      <c r="A18383" s="40">
        <v>36645.0</v>
      </c>
      <c r="B18383" s="39">
        <f t="shared" si="1"/>
        <v>21</v>
      </c>
      <c r="C18383" s="39" t="str">
        <f>IFERROR(__xludf.DUMMYFUNCTION("IF(ISBETWEEN(B18383,60,69), ""Old"", IF(ISBETWEEN(B18383, 20, 29), ""Young"", ""Other""))"),"Young")</f>
        <v>Young</v>
      </c>
    </row>
    <row r="18384">
      <c r="A18384" s="40">
        <v>36646.0</v>
      </c>
      <c r="B18384" s="39">
        <f t="shared" si="1"/>
        <v>21</v>
      </c>
      <c r="C18384" s="39" t="str">
        <f>IFERROR(__xludf.DUMMYFUNCTION("IF(ISBETWEEN(B18384,60,69), ""Old"", IF(ISBETWEEN(B18384, 20, 29), ""Young"", ""Other""))"),"Young")</f>
        <v>Young</v>
      </c>
    </row>
    <row r="18385">
      <c r="A18385" s="40">
        <v>36647.0</v>
      </c>
      <c r="B18385" s="39">
        <f t="shared" si="1"/>
        <v>21</v>
      </c>
      <c r="C18385" s="39" t="str">
        <f>IFERROR(__xludf.DUMMYFUNCTION("IF(ISBETWEEN(B18385,60,69), ""Old"", IF(ISBETWEEN(B18385, 20, 29), ""Young"", ""Other""))"),"Young")</f>
        <v>Young</v>
      </c>
    </row>
    <row r="18386">
      <c r="A18386" s="40">
        <v>36648.0</v>
      </c>
      <c r="B18386" s="39">
        <f t="shared" si="1"/>
        <v>21</v>
      </c>
      <c r="C18386" s="39" t="str">
        <f>IFERROR(__xludf.DUMMYFUNCTION("IF(ISBETWEEN(B18386,60,69), ""Old"", IF(ISBETWEEN(B18386, 20, 29), ""Young"", ""Other""))"),"Young")</f>
        <v>Young</v>
      </c>
    </row>
    <row r="18387">
      <c r="A18387" s="40">
        <v>36649.0</v>
      </c>
      <c r="B18387" s="39">
        <f t="shared" si="1"/>
        <v>21</v>
      </c>
      <c r="C18387" s="39" t="str">
        <f>IFERROR(__xludf.DUMMYFUNCTION("IF(ISBETWEEN(B18387,60,69), ""Old"", IF(ISBETWEEN(B18387, 20, 29), ""Young"", ""Other""))"),"Young")</f>
        <v>Young</v>
      </c>
    </row>
    <row r="18388">
      <c r="A18388" s="40">
        <v>36650.0</v>
      </c>
      <c r="B18388" s="39">
        <f t="shared" si="1"/>
        <v>21</v>
      </c>
      <c r="C18388" s="39" t="str">
        <f>IFERROR(__xludf.DUMMYFUNCTION("IF(ISBETWEEN(B18388,60,69), ""Old"", IF(ISBETWEEN(B18388, 20, 29), ""Young"", ""Other""))"),"Young")</f>
        <v>Young</v>
      </c>
    </row>
    <row r="18389">
      <c r="A18389" s="40">
        <v>36651.0</v>
      </c>
      <c r="B18389" s="39">
        <f t="shared" si="1"/>
        <v>21</v>
      </c>
      <c r="C18389" s="39" t="str">
        <f>IFERROR(__xludf.DUMMYFUNCTION("IF(ISBETWEEN(B18389,60,69), ""Old"", IF(ISBETWEEN(B18389, 20, 29), ""Young"", ""Other""))"),"Young")</f>
        <v>Young</v>
      </c>
    </row>
    <row r="18390">
      <c r="A18390" s="40">
        <v>36652.0</v>
      </c>
      <c r="B18390" s="39">
        <f t="shared" si="1"/>
        <v>21</v>
      </c>
      <c r="C18390" s="39" t="str">
        <f>IFERROR(__xludf.DUMMYFUNCTION("IF(ISBETWEEN(B18390,60,69), ""Old"", IF(ISBETWEEN(B18390, 20, 29), ""Young"", ""Other""))"),"Young")</f>
        <v>Young</v>
      </c>
    </row>
    <row r="18391">
      <c r="A18391" s="40">
        <v>36653.0</v>
      </c>
      <c r="B18391" s="39">
        <f t="shared" si="1"/>
        <v>21</v>
      </c>
      <c r="C18391" s="39" t="str">
        <f>IFERROR(__xludf.DUMMYFUNCTION("IF(ISBETWEEN(B18391,60,69), ""Old"", IF(ISBETWEEN(B18391, 20, 29), ""Young"", ""Other""))"),"Young")</f>
        <v>Young</v>
      </c>
    </row>
    <row r="18392">
      <c r="A18392" s="40">
        <v>36654.0</v>
      </c>
      <c r="B18392" s="39">
        <f t="shared" si="1"/>
        <v>21</v>
      </c>
      <c r="C18392" s="39" t="str">
        <f>IFERROR(__xludf.DUMMYFUNCTION("IF(ISBETWEEN(B18392,60,69), ""Old"", IF(ISBETWEEN(B18392, 20, 29), ""Young"", ""Other""))"),"Young")</f>
        <v>Young</v>
      </c>
    </row>
    <row r="18393">
      <c r="A18393" s="40">
        <v>36655.0</v>
      </c>
      <c r="B18393" s="39">
        <f t="shared" si="1"/>
        <v>21</v>
      </c>
      <c r="C18393" s="39" t="str">
        <f>IFERROR(__xludf.DUMMYFUNCTION("IF(ISBETWEEN(B18393,60,69), ""Old"", IF(ISBETWEEN(B18393, 20, 29), ""Young"", ""Other""))"),"Young")</f>
        <v>Young</v>
      </c>
    </row>
    <row r="18394">
      <c r="A18394" s="40">
        <v>36656.0</v>
      </c>
      <c r="B18394" s="39">
        <f t="shared" si="1"/>
        <v>21</v>
      </c>
      <c r="C18394" s="39" t="str">
        <f>IFERROR(__xludf.DUMMYFUNCTION("IF(ISBETWEEN(B18394,60,69), ""Old"", IF(ISBETWEEN(B18394, 20, 29), ""Young"", ""Other""))"),"Young")</f>
        <v>Young</v>
      </c>
    </row>
    <row r="18395">
      <c r="A18395" s="40">
        <v>36657.0</v>
      </c>
      <c r="B18395" s="39">
        <f t="shared" si="1"/>
        <v>21</v>
      </c>
      <c r="C18395" s="39" t="str">
        <f>IFERROR(__xludf.DUMMYFUNCTION("IF(ISBETWEEN(B18395,60,69), ""Old"", IF(ISBETWEEN(B18395, 20, 29), ""Young"", ""Other""))"),"Young")</f>
        <v>Young</v>
      </c>
    </row>
    <row r="18396">
      <c r="A18396" s="40">
        <v>36658.0</v>
      </c>
      <c r="B18396" s="39">
        <f t="shared" si="1"/>
        <v>21</v>
      </c>
      <c r="C18396" s="39" t="str">
        <f>IFERROR(__xludf.DUMMYFUNCTION("IF(ISBETWEEN(B18396,60,69), ""Old"", IF(ISBETWEEN(B18396, 20, 29), ""Young"", ""Other""))"),"Young")</f>
        <v>Young</v>
      </c>
    </row>
    <row r="18397">
      <c r="A18397" s="40">
        <v>36659.0</v>
      </c>
      <c r="B18397" s="39">
        <f t="shared" si="1"/>
        <v>21</v>
      </c>
      <c r="C18397" s="39" t="str">
        <f>IFERROR(__xludf.DUMMYFUNCTION("IF(ISBETWEEN(B18397,60,69), ""Old"", IF(ISBETWEEN(B18397, 20, 29), ""Young"", ""Other""))"),"Young")</f>
        <v>Young</v>
      </c>
    </row>
    <row r="18398">
      <c r="A18398" s="40">
        <v>36660.0</v>
      </c>
      <c r="B18398" s="39">
        <f t="shared" si="1"/>
        <v>21</v>
      </c>
      <c r="C18398" s="39" t="str">
        <f>IFERROR(__xludf.DUMMYFUNCTION("IF(ISBETWEEN(B18398,60,69), ""Old"", IF(ISBETWEEN(B18398, 20, 29), ""Young"", ""Other""))"),"Young")</f>
        <v>Young</v>
      </c>
    </row>
    <row r="18399">
      <c r="A18399" s="40">
        <v>36661.0</v>
      </c>
      <c r="B18399" s="39">
        <f t="shared" si="1"/>
        <v>21</v>
      </c>
      <c r="C18399" s="39" t="str">
        <f>IFERROR(__xludf.DUMMYFUNCTION("IF(ISBETWEEN(B18399,60,69), ""Old"", IF(ISBETWEEN(B18399, 20, 29), ""Young"", ""Other""))"),"Young")</f>
        <v>Young</v>
      </c>
    </row>
    <row r="18400">
      <c r="A18400" s="40">
        <v>36662.0</v>
      </c>
      <c r="B18400" s="39">
        <f t="shared" si="1"/>
        <v>21</v>
      </c>
      <c r="C18400" s="39" t="str">
        <f>IFERROR(__xludf.DUMMYFUNCTION("IF(ISBETWEEN(B18400,60,69), ""Old"", IF(ISBETWEEN(B18400, 20, 29), ""Young"", ""Other""))"),"Young")</f>
        <v>Young</v>
      </c>
    </row>
    <row r="18401">
      <c r="A18401" s="40">
        <v>36663.0</v>
      </c>
      <c r="B18401" s="39">
        <f t="shared" si="1"/>
        <v>21</v>
      </c>
      <c r="C18401" s="39" t="str">
        <f>IFERROR(__xludf.DUMMYFUNCTION("IF(ISBETWEEN(B18401,60,69), ""Old"", IF(ISBETWEEN(B18401, 20, 29), ""Young"", ""Other""))"),"Young")</f>
        <v>Young</v>
      </c>
    </row>
    <row r="18402">
      <c r="A18402" s="40">
        <v>36664.0</v>
      </c>
      <c r="B18402" s="39">
        <f t="shared" si="1"/>
        <v>21</v>
      </c>
      <c r="C18402" s="39" t="str">
        <f>IFERROR(__xludf.DUMMYFUNCTION("IF(ISBETWEEN(B18402,60,69), ""Old"", IF(ISBETWEEN(B18402, 20, 29), ""Young"", ""Other""))"),"Young")</f>
        <v>Young</v>
      </c>
    </row>
    <row r="18403">
      <c r="A18403" s="40">
        <v>36665.0</v>
      </c>
      <c r="B18403" s="39">
        <f t="shared" si="1"/>
        <v>21</v>
      </c>
      <c r="C18403" s="39" t="str">
        <f>IFERROR(__xludf.DUMMYFUNCTION("IF(ISBETWEEN(B18403,60,69), ""Old"", IF(ISBETWEEN(B18403, 20, 29), ""Young"", ""Other""))"),"Young")</f>
        <v>Young</v>
      </c>
    </row>
    <row r="18404">
      <c r="A18404" s="40">
        <v>36666.0</v>
      </c>
      <c r="B18404" s="39">
        <f t="shared" si="1"/>
        <v>21</v>
      </c>
      <c r="C18404" s="39" t="str">
        <f>IFERROR(__xludf.DUMMYFUNCTION("IF(ISBETWEEN(B18404,60,69), ""Old"", IF(ISBETWEEN(B18404, 20, 29), ""Young"", ""Other""))"),"Young")</f>
        <v>Young</v>
      </c>
    </row>
    <row r="18405">
      <c r="A18405" s="40">
        <v>36667.0</v>
      </c>
      <c r="B18405" s="39">
        <f t="shared" si="1"/>
        <v>21</v>
      </c>
      <c r="C18405" s="39" t="str">
        <f>IFERROR(__xludf.DUMMYFUNCTION("IF(ISBETWEEN(B18405,60,69), ""Old"", IF(ISBETWEEN(B18405, 20, 29), ""Young"", ""Other""))"),"Young")</f>
        <v>Young</v>
      </c>
    </row>
    <row r="18406">
      <c r="A18406" s="40">
        <v>36668.0</v>
      </c>
      <c r="B18406" s="39">
        <f t="shared" si="1"/>
        <v>21</v>
      </c>
      <c r="C18406" s="39" t="str">
        <f>IFERROR(__xludf.DUMMYFUNCTION("IF(ISBETWEEN(B18406,60,69), ""Old"", IF(ISBETWEEN(B18406, 20, 29), ""Young"", ""Other""))"),"Young")</f>
        <v>Young</v>
      </c>
    </row>
    <row r="18407">
      <c r="A18407" s="40">
        <v>36669.0</v>
      </c>
      <c r="B18407" s="39">
        <f t="shared" si="1"/>
        <v>21</v>
      </c>
      <c r="C18407" s="39" t="str">
        <f>IFERROR(__xludf.DUMMYFUNCTION("IF(ISBETWEEN(B18407,60,69), ""Old"", IF(ISBETWEEN(B18407, 20, 29), ""Young"", ""Other""))"),"Young")</f>
        <v>Young</v>
      </c>
    </row>
    <row r="18408">
      <c r="A18408" s="40">
        <v>36670.0</v>
      </c>
      <c r="B18408" s="39">
        <f t="shared" si="1"/>
        <v>21</v>
      </c>
      <c r="C18408" s="39" t="str">
        <f>IFERROR(__xludf.DUMMYFUNCTION("IF(ISBETWEEN(B18408,60,69), ""Old"", IF(ISBETWEEN(B18408, 20, 29), ""Young"", ""Other""))"),"Young")</f>
        <v>Young</v>
      </c>
    </row>
    <row r="18409">
      <c r="A18409" s="40">
        <v>36671.0</v>
      </c>
      <c r="B18409" s="39">
        <f t="shared" si="1"/>
        <v>21</v>
      </c>
      <c r="C18409" s="39" t="str">
        <f>IFERROR(__xludf.DUMMYFUNCTION("IF(ISBETWEEN(B18409,60,69), ""Old"", IF(ISBETWEEN(B18409, 20, 29), ""Young"", ""Other""))"),"Young")</f>
        <v>Young</v>
      </c>
    </row>
    <row r="18410">
      <c r="A18410" s="40">
        <v>36672.0</v>
      </c>
      <c r="B18410" s="39">
        <f t="shared" si="1"/>
        <v>21</v>
      </c>
      <c r="C18410" s="39" t="str">
        <f>IFERROR(__xludf.DUMMYFUNCTION("IF(ISBETWEEN(B18410,60,69), ""Old"", IF(ISBETWEEN(B18410, 20, 29), ""Young"", ""Other""))"),"Young")</f>
        <v>Young</v>
      </c>
    </row>
    <row r="18411">
      <c r="A18411" s="40">
        <v>36673.0</v>
      </c>
      <c r="B18411" s="39">
        <f t="shared" si="1"/>
        <v>21</v>
      </c>
      <c r="C18411" s="39" t="str">
        <f>IFERROR(__xludf.DUMMYFUNCTION("IF(ISBETWEEN(B18411,60,69), ""Old"", IF(ISBETWEEN(B18411, 20, 29), ""Young"", ""Other""))"),"Young")</f>
        <v>Young</v>
      </c>
    </row>
    <row r="18412">
      <c r="A18412" s="40">
        <v>36674.0</v>
      </c>
      <c r="B18412" s="39">
        <f t="shared" si="1"/>
        <v>21</v>
      </c>
      <c r="C18412" s="39" t="str">
        <f>IFERROR(__xludf.DUMMYFUNCTION("IF(ISBETWEEN(B18412,60,69), ""Old"", IF(ISBETWEEN(B18412, 20, 29), ""Young"", ""Other""))"),"Young")</f>
        <v>Young</v>
      </c>
    </row>
    <row r="18413">
      <c r="A18413" s="40">
        <v>36675.0</v>
      </c>
      <c r="B18413" s="39">
        <f t="shared" si="1"/>
        <v>21</v>
      </c>
      <c r="C18413" s="39" t="str">
        <f>IFERROR(__xludf.DUMMYFUNCTION("IF(ISBETWEEN(B18413,60,69), ""Old"", IF(ISBETWEEN(B18413, 20, 29), ""Young"", ""Other""))"),"Young")</f>
        <v>Young</v>
      </c>
    </row>
    <row r="18414">
      <c r="A18414" s="40">
        <v>36676.0</v>
      </c>
      <c r="B18414" s="39">
        <f t="shared" si="1"/>
        <v>21</v>
      </c>
      <c r="C18414" s="39" t="str">
        <f>IFERROR(__xludf.DUMMYFUNCTION("IF(ISBETWEEN(B18414,60,69), ""Old"", IF(ISBETWEEN(B18414, 20, 29), ""Young"", ""Other""))"),"Young")</f>
        <v>Young</v>
      </c>
    </row>
    <row r="18415">
      <c r="A18415" s="40">
        <v>36677.0</v>
      </c>
      <c r="B18415" s="39">
        <f t="shared" si="1"/>
        <v>21</v>
      </c>
      <c r="C18415" s="39" t="str">
        <f>IFERROR(__xludf.DUMMYFUNCTION("IF(ISBETWEEN(B18415,60,69), ""Old"", IF(ISBETWEEN(B18415, 20, 29), ""Young"", ""Other""))"),"Young")</f>
        <v>Young</v>
      </c>
    </row>
    <row r="18416">
      <c r="A18416" s="40">
        <v>36678.0</v>
      </c>
      <c r="B18416" s="39">
        <f t="shared" si="1"/>
        <v>21</v>
      </c>
      <c r="C18416" s="39" t="str">
        <f>IFERROR(__xludf.DUMMYFUNCTION("IF(ISBETWEEN(B18416,60,69), ""Old"", IF(ISBETWEEN(B18416, 20, 29), ""Young"", ""Other""))"),"Young")</f>
        <v>Young</v>
      </c>
    </row>
    <row r="18417">
      <c r="A18417" s="40">
        <v>36679.0</v>
      </c>
      <c r="B18417" s="39">
        <f t="shared" si="1"/>
        <v>21</v>
      </c>
      <c r="C18417" s="39" t="str">
        <f>IFERROR(__xludf.DUMMYFUNCTION("IF(ISBETWEEN(B18417,60,69), ""Old"", IF(ISBETWEEN(B18417, 20, 29), ""Young"", ""Other""))"),"Young")</f>
        <v>Young</v>
      </c>
    </row>
    <row r="18418">
      <c r="A18418" s="40">
        <v>36680.0</v>
      </c>
      <c r="B18418" s="39">
        <f t="shared" si="1"/>
        <v>21</v>
      </c>
      <c r="C18418" s="39" t="str">
        <f>IFERROR(__xludf.DUMMYFUNCTION("IF(ISBETWEEN(B18418,60,69), ""Old"", IF(ISBETWEEN(B18418, 20, 29), ""Young"", ""Other""))"),"Young")</f>
        <v>Young</v>
      </c>
    </row>
    <row r="18419">
      <c r="A18419" s="40">
        <v>36681.0</v>
      </c>
      <c r="B18419" s="39">
        <f t="shared" si="1"/>
        <v>21</v>
      </c>
      <c r="C18419" s="39" t="str">
        <f>IFERROR(__xludf.DUMMYFUNCTION("IF(ISBETWEEN(B18419,60,69), ""Old"", IF(ISBETWEEN(B18419, 20, 29), ""Young"", ""Other""))"),"Young")</f>
        <v>Young</v>
      </c>
    </row>
    <row r="18420">
      <c r="A18420" s="40">
        <v>36682.0</v>
      </c>
      <c r="B18420" s="39">
        <f t="shared" si="1"/>
        <v>21</v>
      </c>
      <c r="C18420" s="39" t="str">
        <f>IFERROR(__xludf.DUMMYFUNCTION("IF(ISBETWEEN(B18420,60,69), ""Old"", IF(ISBETWEEN(B18420, 20, 29), ""Young"", ""Other""))"),"Young")</f>
        <v>Young</v>
      </c>
    </row>
    <row r="18421">
      <c r="A18421" s="40">
        <v>36683.0</v>
      </c>
      <c r="B18421" s="39">
        <f t="shared" si="1"/>
        <v>21</v>
      </c>
      <c r="C18421" s="39" t="str">
        <f>IFERROR(__xludf.DUMMYFUNCTION("IF(ISBETWEEN(B18421,60,69), ""Old"", IF(ISBETWEEN(B18421, 20, 29), ""Young"", ""Other""))"),"Young")</f>
        <v>Young</v>
      </c>
    </row>
    <row r="18422">
      <c r="A18422" s="40">
        <v>36684.0</v>
      </c>
      <c r="B18422" s="39">
        <f t="shared" si="1"/>
        <v>21</v>
      </c>
      <c r="C18422" s="39" t="str">
        <f>IFERROR(__xludf.DUMMYFUNCTION("IF(ISBETWEEN(B18422,60,69), ""Old"", IF(ISBETWEEN(B18422, 20, 29), ""Young"", ""Other""))"),"Young")</f>
        <v>Young</v>
      </c>
    </row>
    <row r="18423">
      <c r="A18423" s="40">
        <v>36685.0</v>
      </c>
      <c r="B18423" s="39">
        <f t="shared" si="1"/>
        <v>21</v>
      </c>
      <c r="C18423" s="39" t="str">
        <f>IFERROR(__xludf.DUMMYFUNCTION("IF(ISBETWEEN(B18423,60,69), ""Old"", IF(ISBETWEEN(B18423, 20, 29), ""Young"", ""Other""))"),"Young")</f>
        <v>Young</v>
      </c>
    </row>
    <row r="18424">
      <c r="A18424" s="40">
        <v>36686.0</v>
      </c>
      <c r="B18424" s="39">
        <f t="shared" si="1"/>
        <v>21</v>
      </c>
      <c r="C18424" s="39" t="str">
        <f>IFERROR(__xludf.DUMMYFUNCTION("IF(ISBETWEEN(B18424,60,69), ""Old"", IF(ISBETWEEN(B18424, 20, 29), ""Young"", ""Other""))"),"Young")</f>
        <v>Young</v>
      </c>
    </row>
    <row r="18425">
      <c r="A18425" s="40">
        <v>36687.0</v>
      </c>
      <c r="B18425" s="39">
        <f t="shared" si="1"/>
        <v>21</v>
      </c>
      <c r="C18425" s="39" t="str">
        <f>IFERROR(__xludf.DUMMYFUNCTION("IF(ISBETWEEN(B18425,60,69), ""Old"", IF(ISBETWEEN(B18425, 20, 29), ""Young"", ""Other""))"),"Young")</f>
        <v>Young</v>
      </c>
    </row>
    <row r="18426">
      <c r="A18426" s="40">
        <v>36688.0</v>
      </c>
      <c r="B18426" s="39">
        <f t="shared" si="1"/>
        <v>21</v>
      </c>
      <c r="C18426" s="39" t="str">
        <f>IFERROR(__xludf.DUMMYFUNCTION("IF(ISBETWEEN(B18426,60,69), ""Old"", IF(ISBETWEEN(B18426, 20, 29), ""Young"", ""Other""))"),"Young")</f>
        <v>Young</v>
      </c>
    </row>
    <row r="18427">
      <c r="A18427" s="40">
        <v>36689.0</v>
      </c>
      <c r="B18427" s="39">
        <f t="shared" si="1"/>
        <v>21</v>
      </c>
      <c r="C18427" s="39" t="str">
        <f>IFERROR(__xludf.DUMMYFUNCTION("IF(ISBETWEEN(B18427,60,69), ""Old"", IF(ISBETWEEN(B18427, 20, 29), ""Young"", ""Other""))"),"Young")</f>
        <v>Young</v>
      </c>
    </row>
    <row r="18428">
      <c r="A18428" s="40">
        <v>36690.0</v>
      </c>
      <c r="B18428" s="39">
        <f t="shared" si="1"/>
        <v>21</v>
      </c>
      <c r="C18428" s="39" t="str">
        <f>IFERROR(__xludf.DUMMYFUNCTION("IF(ISBETWEEN(B18428,60,69), ""Old"", IF(ISBETWEEN(B18428, 20, 29), ""Young"", ""Other""))"),"Young")</f>
        <v>Young</v>
      </c>
    </row>
    <row r="18429">
      <c r="A18429" s="40">
        <v>36691.0</v>
      </c>
      <c r="B18429" s="39">
        <f t="shared" si="1"/>
        <v>21</v>
      </c>
      <c r="C18429" s="39" t="str">
        <f>IFERROR(__xludf.DUMMYFUNCTION("IF(ISBETWEEN(B18429,60,69), ""Old"", IF(ISBETWEEN(B18429, 20, 29), ""Young"", ""Other""))"),"Young")</f>
        <v>Young</v>
      </c>
    </row>
    <row r="18430">
      <c r="A18430" s="40">
        <v>36692.0</v>
      </c>
      <c r="B18430" s="39">
        <f t="shared" si="1"/>
        <v>21</v>
      </c>
      <c r="C18430" s="39" t="str">
        <f>IFERROR(__xludf.DUMMYFUNCTION("IF(ISBETWEEN(B18430,60,69), ""Old"", IF(ISBETWEEN(B18430, 20, 29), ""Young"", ""Other""))"),"Young")</f>
        <v>Young</v>
      </c>
    </row>
    <row r="18431">
      <c r="A18431" s="40">
        <v>36693.0</v>
      </c>
      <c r="B18431" s="39">
        <f t="shared" si="1"/>
        <v>21</v>
      </c>
      <c r="C18431" s="39" t="str">
        <f>IFERROR(__xludf.DUMMYFUNCTION("IF(ISBETWEEN(B18431,60,69), ""Old"", IF(ISBETWEEN(B18431, 20, 29), ""Young"", ""Other""))"),"Young")</f>
        <v>Young</v>
      </c>
    </row>
    <row r="18432">
      <c r="A18432" s="40">
        <v>36694.0</v>
      </c>
      <c r="B18432" s="39">
        <f t="shared" si="1"/>
        <v>21</v>
      </c>
      <c r="C18432" s="39" t="str">
        <f>IFERROR(__xludf.DUMMYFUNCTION("IF(ISBETWEEN(B18432,60,69), ""Old"", IF(ISBETWEEN(B18432, 20, 29), ""Young"", ""Other""))"),"Young")</f>
        <v>Young</v>
      </c>
    </row>
    <row r="18433">
      <c r="A18433" s="40">
        <v>36695.0</v>
      </c>
      <c r="B18433" s="39">
        <f t="shared" si="1"/>
        <v>21</v>
      </c>
      <c r="C18433" s="39" t="str">
        <f>IFERROR(__xludf.DUMMYFUNCTION("IF(ISBETWEEN(B18433,60,69), ""Old"", IF(ISBETWEEN(B18433, 20, 29), ""Young"", ""Other""))"),"Young")</f>
        <v>Young</v>
      </c>
    </row>
    <row r="18434">
      <c r="A18434" s="40">
        <v>36696.0</v>
      </c>
      <c r="B18434" s="39">
        <f t="shared" si="1"/>
        <v>21</v>
      </c>
      <c r="C18434" s="39" t="str">
        <f>IFERROR(__xludf.DUMMYFUNCTION("IF(ISBETWEEN(B18434,60,69), ""Old"", IF(ISBETWEEN(B18434, 20, 29), ""Young"", ""Other""))"),"Young")</f>
        <v>Young</v>
      </c>
    </row>
    <row r="18435">
      <c r="A18435" s="40">
        <v>36697.0</v>
      </c>
      <c r="B18435" s="39">
        <f t="shared" si="1"/>
        <v>21</v>
      </c>
      <c r="C18435" s="39" t="str">
        <f>IFERROR(__xludf.DUMMYFUNCTION("IF(ISBETWEEN(B18435,60,69), ""Old"", IF(ISBETWEEN(B18435, 20, 29), ""Young"", ""Other""))"),"Young")</f>
        <v>Young</v>
      </c>
    </row>
    <row r="18436">
      <c r="A18436" s="40">
        <v>36698.0</v>
      </c>
      <c r="B18436" s="39">
        <f t="shared" si="1"/>
        <v>21</v>
      </c>
      <c r="C18436" s="39" t="str">
        <f>IFERROR(__xludf.DUMMYFUNCTION("IF(ISBETWEEN(B18436,60,69), ""Old"", IF(ISBETWEEN(B18436, 20, 29), ""Young"", ""Other""))"),"Young")</f>
        <v>Young</v>
      </c>
    </row>
    <row r="18437">
      <c r="A18437" s="40">
        <v>36699.0</v>
      </c>
      <c r="B18437" s="39">
        <f t="shared" si="1"/>
        <v>21</v>
      </c>
      <c r="C18437" s="39" t="str">
        <f>IFERROR(__xludf.DUMMYFUNCTION("IF(ISBETWEEN(B18437,60,69), ""Old"", IF(ISBETWEEN(B18437, 20, 29), ""Young"", ""Other""))"),"Young")</f>
        <v>Young</v>
      </c>
    </row>
    <row r="18438">
      <c r="A18438" s="40">
        <v>36700.0</v>
      </c>
      <c r="B18438" s="39">
        <f t="shared" si="1"/>
        <v>21</v>
      </c>
      <c r="C18438" s="39" t="str">
        <f>IFERROR(__xludf.DUMMYFUNCTION("IF(ISBETWEEN(B18438,60,69), ""Old"", IF(ISBETWEEN(B18438, 20, 29), ""Young"", ""Other""))"),"Young")</f>
        <v>Young</v>
      </c>
    </row>
    <row r="18439">
      <c r="A18439" s="40">
        <v>36701.0</v>
      </c>
      <c r="B18439" s="39">
        <f t="shared" si="1"/>
        <v>21</v>
      </c>
      <c r="C18439" s="39" t="str">
        <f>IFERROR(__xludf.DUMMYFUNCTION("IF(ISBETWEEN(B18439,60,69), ""Old"", IF(ISBETWEEN(B18439, 20, 29), ""Young"", ""Other""))"),"Young")</f>
        <v>Young</v>
      </c>
    </row>
    <row r="18440">
      <c r="A18440" s="40">
        <v>36702.0</v>
      </c>
      <c r="B18440" s="39">
        <f t="shared" si="1"/>
        <v>21</v>
      </c>
      <c r="C18440" s="39" t="str">
        <f>IFERROR(__xludf.DUMMYFUNCTION("IF(ISBETWEEN(B18440,60,69), ""Old"", IF(ISBETWEEN(B18440, 20, 29), ""Young"", ""Other""))"),"Young")</f>
        <v>Young</v>
      </c>
    </row>
    <row r="18441">
      <c r="A18441" s="40">
        <v>36703.0</v>
      </c>
      <c r="B18441" s="39">
        <f t="shared" si="1"/>
        <v>21</v>
      </c>
      <c r="C18441" s="39" t="str">
        <f>IFERROR(__xludf.DUMMYFUNCTION("IF(ISBETWEEN(B18441,60,69), ""Old"", IF(ISBETWEEN(B18441, 20, 29), ""Young"", ""Other""))"),"Young")</f>
        <v>Young</v>
      </c>
    </row>
    <row r="18442">
      <c r="A18442" s="40">
        <v>36704.0</v>
      </c>
      <c r="B18442" s="39">
        <f t="shared" si="1"/>
        <v>21</v>
      </c>
      <c r="C18442" s="39" t="str">
        <f>IFERROR(__xludf.DUMMYFUNCTION("IF(ISBETWEEN(B18442,60,69), ""Old"", IF(ISBETWEEN(B18442, 20, 29), ""Young"", ""Other""))"),"Young")</f>
        <v>Young</v>
      </c>
    </row>
    <row r="18443">
      <c r="A18443" s="40">
        <v>36705.0</v>
      </c>
      <c r="B18443" s="39">
        <f t="shared" si="1"/>
        <v>21</v>
      </c>
      <c r="C18443" s="39" t="str">
        <f>IFERROR(__xludf.DUMMYFUNCTION("IF(ISBETWEEN(B18443,60,69), ""Old"", IF(ISBETWEEN(B18443, 20, 29), ""Young"", ""Other""))"),"Young")</f>
        <v>Young</v>
      </c>
    </row>
    <row r="18444">
      <c r="A18444" s="40">
        <v>36706.0</v>
      </c>
      <c r="B18444" s="39">
        <f t="shared" si="1"/>
        <v>21</v>
      </c>
      <c r="C18444" s="39" t="str">
        <f>IFERROR(__xludf.DUMMYFUNCTION("IF(ISBETWEEN(B18444,60,69), ""Old"", IF(ISBETWEEN(B18444, 20, 29), ""Young"", ""Other""))"),"Young")</f>
        <v>Young</v>
      </c>
    </row>
    <row r="18445">
      <c r="A18445" s="40">
        <v>36707.0</v>
      </c>
      <c r="B18445" s="39">
        <f t="shared" si="1"/>
        <v>21</v>
      </c>
      <c r="C18445" s="39" t="str">
        <f>IFERROR(__xludf.DUMMYFUNCTION("IF(ISBETWEEN(B18445,60,69), ""Old"", IF(ISBETWEEN(B18445, 20, 29), ""Young"", ""Other""))"),"Young")</f>
        <v>Young</v>
      </c>
    </row>
    <row r="18446">
      <c r="A18446" s="40">
        <v>36708.0</v>
      </c>
      <c r="B18446" s="39">
        <f t="shared" si="1"/>
        <v>21</v>
      </c>
      <c r="C18446" s="39" t="str">
        <f>IFERROR(__xludf.DUMMYFUNCTION("IF(ISBETWEEN(B18446,60,69), ""Old"", IF(ISBETWEEN(B18446, 20, 29), ""Young"", ""Other""))"),"Young")</f>
        <v>Young</v>
      </c>
    </row>
    <row r="18447">
      <c r="A18447" s="40">
        <v>36709.0</v>
      </c>
      <c r="B18447" s="39">
        <f t="shared" si="1"/>
        <v>21</v>
      </c>
      <c r="C18447" s="39" t="str">
        <f>IFERROR(__xludf.DUMMYFUNCTION("IF(ISBETWEEN(B18447,60,69), ""Old"", IF(ISBETWEEN(B18447, 20, 29), ""Young"", ""Other""))"),"Young")</f>
        <v>Young</v>
      </c>
    </row>
    <row r="18448">
      <c r="A18448" s="40">
        <v>36710.0</v>
      </c>
      <c r="B18448" s="39">
        <f t="shared" si="1"/>
        <v>21</v>
      </c>
      <c r="C18448" s="39" t="str">
        <f>IFERROR(__xludf.DUMMYFUNCTION("IF(ISBETWEEN(B18448,60,69), ""Old"", IF(ISBETWEEN(B18448, 20, 29), ""Young"", ""Other""))"),"Young")</f>
        <v>Young</v>
      </c>
    </row>
    <row r="18449">
      <c r="A18449" s="40">
        <v>36711.0</v>
      </c>
      <c r="B18449" s="39">
        <f t="shared" si="1"/>
        <v>21</v>
      </c>
      <c r="C18449" s="39" t="str">
        <f>IFERROR(__xludf.DUMMYFUNCTION("IF(ISBETWEEN(B18449,60,69), ""Old"", IF(ISBETWEEN(B18449, 20, 29), ""Young"", ""Other""))"),"Young")</f>
        <v>Young</v>
      </c>
    </row>
    <row r="18450">
      <c r="A18450" s="40">
        <v>36712.0</v>
      </c>
      <c r="B18450" s="39">
        <f t="shared" si="1"/>
        <v>21</v>
      </c>
      <c r="C18450" s="39" t="str">
        <f>IFERROR(__xludf.DUMMYFUNCTION("IF(ISBETWEEN(B18450,60,69), ""Old"", IF(ISBETWEEN(B18450, 20, 29), ""Young"", ""Other""))"),"Young")</f>
        <v>Young</v>
      </c>
    </row>
    <row r="18451">
      <c r="A18451" s="40">
        <v>36713.0</v>
      </c>
      <c r="B18451" s="39">
        <f t="shared" si="1"/>
        <v>21</v>
      </c>
      <c r="C18451" s="39" t="str">
        <f>IFERROR(__xludf.DUMMYFUNCTION("IF(ISBETWEEN(B18451,60,69), ""Old"", IF(ISBETWEEN(B18451, 20, 29), ""Young"", ""Other""))"),"Young")</f>
        <v>Young</v>
      </c>
    </row>
    <row r="18452">
      <c r="A18452" s="40">
        <v>36714.0</v>
      </c>
      <c r="B18452" s="39">
        <f t="shared" si="1"/>
        <v>21</v>
      </c>
      <c r="C18452" s="39" t="str">
        <f>IFERROR(__xludf.DUMMYFUNCTION("IF(ISBETWEEN(B18452,60,69), ""Old"", IF(ISBETWEEN(B18452, 20, 29), ""Young"", ""Other""))"),"Young")</f>
        <v>Young</v>
      </c>
    </row>
    <row r="18453">
      <c r="A18453" s="40">
        <v>36715.0</v>
      </c>
      <c r="B18453" s="39">
        <f t="shared" si="1"/>
        <v>21</v>
      </c>
      <c r="C18453" s="39" t="str">
        <f>IFERROR(__xludf.DUMMYFUNCTION("IF(ISBETWEEN(B18453,60,69), ""Old"", IF(ISBETWEEN(B18453, 20, 29), ""Young"", ""Other""))"),"Young")</f>
        <v>Young</v>
      </c>
    </row>
    <row r="18454">
      <c r="A18454" s="40">
        <v>36716.0</v>
      </c>
      <c r="B18454" s="39">
        <f t="shared" si="1"/>
        <v>21</v>
      </c>
      <c r="C18454" s="39" t="str">
        <f>IFERROR(__xludf.DUMMYFUNCTION("IF(ISBETWEEN(B18454,60,69), ""Old"", IF(ISBETWEEN(B18454, 20, 29), ""Young"", ""Other""))"),"Young")</f>
        <v>Young</v>
      </c>
    </row>
    <row r="18455">
      <c r="A18455" s="40">
        <v>36717.0</v>
      </c>
      <c r="B18455" s="39">
        <f t="shared" si="1"/>
        <v>21</v>
      </c>
      <c r="C18455" s="39" t="str">
        <f>IFERROR(__xludf.DUMMYFUNCTION("IF(ISBETWEEN(B18455,60,69), ""Old"", IF(ISBETWEEN(B18455, 20, 29), ""Young"", ""Other""))"),"Young")</f>
        <v>Young</v>
      </c>
    </row>
    <row r="18456">
      <c r="A18456" s="40">
        <v>36718.0</v>
      </c>
      <c r="B18456" s="39">
        <f t="shared" si="1"/>
        <v>21</v>
      </c>
      <c r="C18456" s="39" t="str">
        <f>IFERROR(__xludf.DUMMYFUNCTION("IF(ISBETWEEN(B18456,60,69), ""Old"", IF(ISBETWEEN(B18456, 20, 29), ""Young"", ""Other""))"),"Young")</f>
        <v>Young</v>
      </c>
    </row>
    <row r="18457">
      <c r="A18457" s="40">
        <v>36719.0</v>
      </c>
      <c r="B18457" s="39">
        <f t="shared" si="1"/>
        <v>21</v>
      </c>
      <c r="C18457" s="39" t="str">
        <f>IFERROR(__xludf.DUMMYFUNCTION("IF(ISBETWEEN(B18457,60,69), ""Old"", IF(ISBETWEEN(B18457, 20, 29), ""Young"", ""Other""))"),"Young")</f>
        <v>Young</v>
      </c>
    </row>
    <row r="18458">
      <c r="A18458" s="40">
        <v>36720.0</v>
      </c>
      <c r="B18458" s="39">
        <f t="shared" si="1"/>
        <v>21</v>
      </c>
      <c r="C18458" s="39" t="str">
        <f>IFERROR(__xludf.DUMMYFUNCTION("IF(ISBETWEEN(B18458,60,69), ""Old"", IF(ISBETWEEN(B18458, 20, 29), ""Young"", ""Other""))"),"Young")</f>
        <v>Young</v>
      </c>
    </row>
    <row r="18459">
      <c r="A18459" s="40">
        <v>36721.0</v>
      </c>
      <c r="B18459" s="39">
        <f t="shared" si="1"/>
        <v>21</v>
      </c>
      <c r="C18459" s="39" t="str">
        <f>IFERROR(__xludf.DUMMYFUNCTION("IF(ISBETWEEN(B18459,60,69), ""Old"", IF(ISBETWEEN(B18459, 20, 29), ""Young"", ""Other""))"),"Young")</f>
        <v>Young</v>
      </c>
    </row>
    <row r="18460">
      <c r="A18460" s="40">
        <v>36722.0</v>
      </c>
      <c r="B18460" s="39">
        <f t="shared" si="1"/>
        <v>21</v>
      </c>
      <c r="C18460" s="39" t="str">
        <f>IFERROR(__xludf.DUMMYFUNCTION("IF(ISBETWEEN(B18460,60,69), ""Old"", IF(ISBETWEEN(B18460, 20, 29), ""Young"", ""Other""))"),"Young")</f>
        <v>Young</v>
      </c>
    </row>
    <row r="18461">
      <c r="A18461" s="40">
        <v>36723.0</v>
      </c>
      <c r="B18461" s="39">
        <f t="shared" si="1"/>
        <v>21</v>
      </c>
      <c r="C18461" s="39" t="str">
        <f>IFERROR(__xludf.DUMMYFUNCTION("IF(ISBETWEEN(B18461,60,69), ""Old"", IF(ISBETWEEN(B18461, 20, 29), ""Young"", ""Other""))"),"Young")</f>
        <v>Young</v>
      </c>
    </row>
    <row r="18462">
      <c r="A18462" s="40">
        <v>36724.0</v>
      </c>
      <c r="B18462" s="39">
        <f t="shared" si="1"/>
        <v>21</v>
      </c>
      <c r="C18462" s="39" t="str">
        <f>IFERROR(__xludf.DUMMYFUNCTION("IF(ISBETWEEN(B18462,60,69), ""Old"", IF(ISBETWEEN(B18462, 20, 29), ""Young"", ""Other""))"),"Young")</f>
        <v>Young</v>
      </c>
    </row>
    <row r="18463">
      <c r="A18463" s="40">
        <v>36725.0</v>
      </c>
      <c r="B18463" s="39">
        <f t="shared" si="1"/>
        <v>21</v>
      </c>
      <c r="C18463" s="39" t="str">
        <f>IFERROR(__xludf.DUMMYFUNCTION("IF(ISBETWEEN(B18463,60,69), ""Old"", IF(ISBETWEEN(B18463, 20, 29), ""Young"", ""Other""))"),"Young")</f>
        <v>Young</v>
      </c>
    </row>
    <row r="18464">
      <c r="A18464" s="40">
        <v>36726.0</v>
      </c>
      <c r="B18464" s="39">
        <f t="shared" si="1"/>
        <v>21</v>
      </c>
      <c r="C18464" s="39" t="str">
        <f>IFERROR(__xludf.DUMMYFUNCTION("IF(ISBETWEEN(B18464,60,69), ""Old"", IF(ISBETWEEN(B18464, 20, 29), ""Young"", ""Other""))"),"Young")</f>
        <v>Young</v>
      </c>
    </row>
    <row r="18465">
      <c r="A18465" s="40">
        <v>36727.0</v>
      </c>
      <c r="B18465" s="39">
        <f t="shared" si="1"/>
        <v>21</v>
      </c>
      <c r="C18465" s="39" t="str">
        <f>IFERROR(__xludf.DUMMYFUNCTION("IF(ISBETWEEN(B18465,60,69), ""Old"", IF(ISBETWEEN(B18465, 20, 29), ""Young"", ""Other""))"),"Young")</f>
        <v>Young</v>
      </c>
    </row>
    <row r="18466">
      <c r="A18466" s="40">
        <v>36728.0</v>
      </c>
      <c r="B18466" s="39">
        <f t="shared" si="1"/>
        <v>21</v>
      </c>
      <c r="C18466" s="39" t="str">
        <f>IFERROR(__xludf.DUMMYFUNCTION("IF(ISBETWEEN(B18466,60,69), ""Old"", IF(ISBETWEEN(B18466, 20, 29), ""Young"", ""Other""))"),"Young")</f>
        <v>Young</v>
      </c>
    </row>
    <row r="18467">
      <c r="A18467" s="40">
        <v>36729.0</v>
      </c>
      <c r="B18467" s="39">
        <f t="shared" si="1"/>
        <v>21</v>
      </c>
      <c r="C18467" s="39" t="str">
        <f>IFERROR(__xludf.DUMMYFUNCTION("IF(ISBETWEEN(B18467,60,69), ""Old"", IF(ISBETWEEN(B18467, 20, 29), ""Young"", ""Other""))"),"Young")</f>
        <v>Young</v>
      </c>
    </row>
    <row r="18468">
      <c r="A18468" s="40">
        <v>36730.0</v>
      </c>
      <c r="B18468" s="39">
        <f t="shared" si="1"/>
        <v>21</v>
      </c>
      <c r="C18468" s="39" t="str">
        <f>IFERROR(__xludf.DUMMYFUNCTION("IF(ISBETWEEN(B18468,60,69), ""Old"", IF(ISBETWEEN(B18468, 20, 29), ""Young"", ""Other""))"),"Young")</f>
        <v>Young</v>
      </c>
    </row>
    <row r="18469">
      <c r="A18469" s="40">
        <v>36731.0</v>
      </c>
      <c r="B18469" s="39">
        <f t="shared" si="1"/>
        <v>21</v>
      </c>
      <c r="C18469" s="39" t="str">
        <f>IFERROR(__xludf.DUMMYFUNCTION("IF(ISBETWEEN(B18469,60,69), ""Old"", IF(ISBETWEEN(B18469, 20, 29), ""Young"", ""Other""))"),"Young")</f>
        <v>Young</v>
      </c>
    </row>
    <row r="18470">
      <c r="A18470" s="40">
        <v>36732.0</v>
      </c>
      <c r="B18470" s="39">
        <f t="shared" si="1"/>
        <v>21</v>
      </c>
      <c r="C18470" s="39" t="str">
        <f>IFERROR(__xludf.DUMMYFUNCTION("IF(ISBETWEEN(B18470,60,69), ""Old"", IF(ISBETWEEN(B18470, 20, 29), ""Young"", ""Other""))"),"Young")</f>
        <v>Young</v>
      </c>
    </row>
    <row r="18471">
      <c r="A18471" s="40">
        <v>36733.0</v>
      </c>
      <c r="B18471" s="39">
        <f t="shared" si="1"/>
        <v>21</v>
      </c>
      <c r="C18471" s="39" t="str">
        <f>IFERROR(__xludf.DUMMYFUNCTION("IF(ISBETWEEN(B18471,60,69), ""Old"", IF(ISBETWEEN(B18471, 20, 29), ""Young"", ""Other""))"),"Young")</f>
        <v>Young</v>
      </c>
    </row>
    <row r="18472">
      <c r="A18472" s="40">
        <v>36734.0</v>
      </c>
      <c r="B18472" s="39">
        <f t="shared" si="1"/>
        <v>21</v>
      </c>
      <c r="C18472" s="39" t="str">
        <f>IFERROR(__xludf.DUMMYFUNCTION("IF(ISBETWEEN(B18472,60,69), ""Old"", IF(ISBETWEEN(B18472, 20, 29), ""Young"", ""Other""))"),"Young")</f>
        <v>Young</v>
      </c>
    </row>
    <row r="18473">
      <c r="A18473" s="40">
        <v>36735.0</v>
      </c>
      <c r="B18473" s="39">
        <f t="shared" si="1"/>
        <v>21</v>
      </c>
      <c r="C18473" s="39" t="str">
        <f>IFERROR(__xludf.DUMMYFUNCTION("IF(ISBETWEEN(B18473,60,69), ""Old"", IF(ISBETWEEN(B18473, 20, 29), ""Young"", ""Other""))"),"Young")</f>
        <v>Young</v>
      </c>
    </row>
    <row r="18474">
      <c r="A18474" s="40">
        <v>36736.0</v>
      </c>
      <c r="B18474" s="39">
        <f t="shared" si="1"/>
        <v>21</v>
      </c>
      <c r="C18474" s="39" t="str">
        <f>IFERROR(__xludf.DUMMYFUNCTION("IF(ISBETWEEN(B18474,60,69), ""Old"", IF(ISBETWEEN(B18474, 20, 29), ""Young"", ""Other""))"),"Young")</f>
        <v>Young</v>
      </c>
    </row>
    <row r="18475">
      <c r="A18475" s="40">
        <v>36737.0</v>
      </c>
      <c r="B18475" s="39">
        <f t="shared" si="1"/>
        <v>21</v>
      </c>
      <c r="C18475" s="39" t="str">
        <f>IFERROR(__xludf.DUMMYFUNCTION("IF(ISBETWEEN(B18475,60,69), ""Old"", IF(ISBETWEEN(B18475, 20, 29), ""Young"", ""Other""))"),"Young")</f>
        <v>Young</v>
      </c>
    </row>
    <row r="18476">
      <c r="A18476" s="40">
        <v>36738.0</v>
      </c>
      <c r="B18476" s="39">
        <f t="shared" si="1"/>
        <v>21</v>
      </c>
      <c r="C18476" s="39" t="str">
        <f>IFERROR(__xludf.DUMMYFUNCTION("IF(ISBETWEEN(B18476,60,69), ""Old"", IF(ISBETWEEN(B18476, 20, 29), ""Young"", ""Other""))"),"Young")</f>
        <v>Young</v>
      </c>
    </row>
    <row r="18477">
      <c r="A18477" s="40">
        <v>36739.0</v>
      </c>
      <c r="B18477" s="39">
        <f t="shared" si="1"/>
        <v>21</v>
      </c>
      <c r="C18477" s="39" t="str">
        <f>IFERROR(__xludf.DUMMYFUNCTION("IF(ISBETWEEN(B18477,60,69), ""Old"", IF(ISBETWEEN(B18477, 20, 29), ""Young"", ""Other""))"),"Young")</f>
        <v>Young</v>
      </c>
    </row>
    <row r="18478">
      <c r="A18478" s="40">
        <v>36740.0</v>
      </c>
      <c r="B18478" s="39">
        <f t="shared" si="1"/>
        <v>21</v>
      </c>
      <c r="C18478" s="39" t="str">
        <f>IFERROR(__xludf.DUMMYFUNCTION("IF(ISBETWEEN(B18478,60,69), ""Old"", IF(ISBETWEEN(B18478, 20, 29), ""Young"", ""Other""))"),"Young")</f>
        <v>Young</v>
      </c>
    </row>
    <row r="18479">
      <c r="A18479" s="40">
        <v>36741.0</v>
      </c>
      <c r="B18479" s="39">
        <f t="shared" si="1"/>
        <v>21</v>
      </c>
      <c r="C18479" s="39" t="str">
        <f>IFERROR(__xludf.DUMMYFUNCTION("IF(ISBETWEEN(B18479,60,69), ""Old"", IF(ISBETWEEN(B18479, 20, 29), ""Young"", ""Other""))"),"Young")</f>
        <v>Young</v>
      </c>
    </row>
    <row r="18480">
      <c r="A18480" s="40">
        <v>36742.0</v>
      </c>
      <c r="B18480" s="39">
        <f t="shared" si="1"/>
        <v>21</v>
      </c>
      <c r="C18480" s="39" t="str">
        <f>IFERROR(__xludf.DUMMYFUNCTION("IF(ISBETWEEN(B18480,60,69), ""Old"", IF(ISBETWEEN(B18480, 20, 29), ""Young"", ""Other""))"),"Young")</f>
        <v>Young</v>
      </c>
    </row>
    <row r="18481">
      <c r="A18481" s="40">
        <v>36743.0</v>
      </c>
      <c r="B18481" s="39">
        <f t="shared" si="1"/>
        <v>21</v>
      </c>
      <c r="C18481" s="39" t="str">
        <f>IFERROR(__xludf.DUMMYFUNCTION("IF(ISBETWEEN(B18481,60,69), ""Old"", IF(ISBETWEEN(B18481, 20, 29), ""Young"", ""Other""))"),"Young")</f>
        <v>Young</v>
      </c>
    </row>
    <row r="18482">
      <c r="A18482" s="40">
        <v>36744.0</v>
      </c>
      <c r="B18482" s="39">
        <f t="shared" si="1"/>
        <v>21</v>
      </c>
      <c r="C18482" s="39" t="str">
        <f>IFERROR(__xludf.DUMMYFUNCTION("IF(ISBETWEEN(B18482,60,69), ""Old"", IF(ISBETWEEN(B18482, 20, 29), ""Young"", ""Other""))"),"Young")</f>
        <v>Young</v>
      </c>
    </row>
    <row r="18483">
      <c r="A18483" s="40">
        <v>36745.0</v>
      </c>
      <c r="B18483" s="39">
        <f t="shared" si="1"/>
        <v>21</v>
      </c>
      <c r="C18483" s="39" t="str">
        <f>IFERROR(__xludf.DUMMYFUNCTION("IF(ISBETWEEN(B18483,60,69), ""Old"", IF(ISBETWEEN(B18483, 20, 29), ""Young"", ""Other""))"),"Young")</f>
        <v>Young</v>
      </c>
    </row>
    <row r="18484">
      <c r="A18484" s="40">
        <v>36746.0</v>
      </c>
      <c r="B18484" s="39">
        <f t="shared" si="1"/>
        <v>21</v>
      </c>
      <c r="C18484" s="39" t="str">
        <f>IFERROR(__xludf.DUMMYFUNCTION("IF(ISBETWEEN(B18484,60,69), ""Old"", IF(ISBETWEEN(B18484, 20, 29), ""Young"", ""Other""))"),"Young")</f>
        <v>Young</v>
      </c>
    </row>
    <row r="18485">
      <c r="A18485" s="40">
        <v>36747.0</v>
      </c>
      <c r="B18485" s="39">
        <f t="shared" si="1"/>
        <v>21</v>
      </c>
      <c r="C18485" s="39" t="str">
        <f>IFERROR(__xludf.DUMMYFUNCTION("IF(ISBETWEEN(B18485,60,69), ""Old"", IF(ISBETWEEN(B18485, 20, 29), ""Young"", ""Other""))"),"Young")</f>
        <v>Young</v>
      </c>
    </row>
    <row r="18486">
      <c r="A18486" s="40">
        <v>36748.0</v>
      </c>
      <c r="B18486" s="39">
        <f t="shared" si="1"/>
        <v>21</v>
      </c>
      <c r="C18486" s="39" t="str">
        <f>IFERROR(__xludf.DUMMYFUNCTION("IF(ISBETWEEN(B18486,60,69), ""Old"", IF(ISBETWEEN(B18486, 20, 29), ""Young"", ""Other""))"),"Young")</f>
        <v>Young</v>
      </c>
    </row>
    <row r="18487">
      <c r="A18487" s="40">
        <v>36749.0</v>
      </c>
      <c r="B18487" s="39">
        <f t="shared" si="1"/>
        <v>21</v>
      </c>
      <c r="C18487" s="39" t="str">
        <f>IFERROR(__xludf.DUMMYFUNCTION("IF(ISBETWEEN(B18487,60,69), ""Old"", IF(ISBETWEEN(B18487, 20, 29), ""Young"", ""Other""))"),"Young")</f>
        <v>Young</v>
      </c>
    </row>
    <row r="18488">
      <c r="A18488" s="40">
        <v>36750.0</v>
      </c>
      <c r="B18488" s="39">
        <f t="shared" si="1"/>
        <v>21</v>
      </c>
      <c r="C18488" s="39" t="str">
        <f>IFERROR(__xludf.DUMMYFUNCTION("IF(ISBETWEEN(B18488,60,69), ""Old"", IF(ISBETWEEN(B18488, 20, 29), ""Young"", ""Other""))"),"Young")</f>
        <v>Young</v>
      </c>
    </row>
    <row r="18489">
      <c r="A18489" s="40">
        <v>36751.0</v>
      </c>
      <c r="B18489" s="39">
        <f t="shared" si="1"/>
        <v>21</v>
      </c>
      <c r="C18489" s="39" t="str">
        <f>IFERROR(__xludf.DUMMYFUNCTION("IF(ISBETWEEN(B18489,60,69), ""Old"", IF(ISBETWEEN(B18489, 20, 29), ""Young"", ""Other""))"),"Young")</f>
        <v>Young</v>
      </c>
    </row>
    <row r="18490">
      <c r="A18490" s="40">
        <v>36752.0</v>
      </c>
      <c r="B18490" s="39">
        <f t="shared" si="1"/>
        <v>21</v>
      </c>
      <c r="C18490" s="39" t="str">
        <f>IFERROR(__xludf.DUMMYFUNCTION("IF(ISBETWEEN(B18490,60,69), ""Old"", IF(ISBETWEEN(B18490, 20, 29), ""Young"", ""Other""))"),"Young")</f>
        <v>Young</v>
      </c>
    </row>
    <row r="18491">
      <c r="A18491" s="40">
        <v>36753.0</v>
      </c>
      <c r="B18491" s="39">
        <f t="shared" si="1"/>
        <v>21</v>
      </c>
      <c r="C18491" s="39" t="str">
        <f>IFERROR(__xludf.DUMMYFUNCTION("IF(ISBETWEEN(B18491,60,69), ""Old"", IF(ISBETWEEN(B18491, 20, 29), ""Young"", ""Other""))"),"Young")</f>
        <v>Young</v>
      </c>
    </row>
    <row r="18492">
      <c r="A18492" s="40">
        <v>36754.0</v>
      </c>
      <c r="B18492" s="39">
        <f t="shared" si="1"/>
        <v>21</v>
      </c>
      <c r="C18492" s="39" t="str">
        <f>IFERROR(__xludf.DUMMYFUNCTION("IF(ISBETWEEN(B18492,60,69), ""Old"", IF(ISBETWEEN(B18492, 20, 29), ""Young"", ""Other""))"),"Young")</f>
        <v>Young</v>
      </c>
    </row>
    <row r="18493">
      <c r="A18493" s="40">
        <v>36755.0</v>
      </c>
      <c r="B18493" s="39">
        <f t="shared" si="1"/>
        <v>21</v>
      </c>
      <c r="C18493" s="39" t="str">
        <f>IFERROR(__xludf.DUMMYFUNCTION("IF(ISBETWEEN(B18493,60,69), ""Old"", IF(ISBETWEEN(B18493, 20, 29), ""Young"", ""Other""))"),"Young")</f>
        <v>Young</v>
      </c>
    </row>
    <row r="18494">
      <c r="A18494" s="40">
        <v>36756.0</v>
      </c>
      <c r="B18494" s="39">
        <f t="shared" si="1"/>
        <v>21</v>
      </c>
      <c r="C18494" s="39" t="str">
        <f>IFERROR(__xludf.DUMMYFUNCTION("IF(ISBETWEEN(B18494,60,69), ""Old"", IF(ISBETWEEN(B18494, 20, 29), ""Young"", ""Other""))"),"Young")</f>
        <v>Young</v>
      </c>
    </row>
    <row r="18495">
      <c r="A18495" s="40">
        <v>36757.0</v>
      </c>
      <c r="B18495" s="39">
        <f t="shared" si="1"/>
        <v>21</v>
      </c>
      <c r="C18495" s="39" t="str">
        <f>IFERROR(__xludf.DUMMYFUNCTION("IF(ISBETWEEN(B18495,60,69), ""Old"", IF(ISBETWEEN(B18495, 20, 29), ""Young"", ""Other""))"),"Young")</f>
        <v>Young</v>
      </c>
    </row>
    <row r="18496">
      <c r="A18496" s="40">
        <v>36758.0</v>
      </c>
      <c r="B18496" s="39">
        <f t="shared" si="1"/>
        <v>21</v>
      </c>
      <c r="C18496" s="39" t="str">
        <f>IFERROR(__xludf.DUMMYFUNCTION("IF(ISBETWEEN(B18496,60,69), ""Old"", IF(ISBETWEEN(B18496, 20, 29), ""Young"", ""Other""))"),"Young")</f>
        <v>Young</v>
      </c>
    </row>
    <row r="18497">
      <c r="A18497" s="40">
        <v>36759.0</v>
      </c>
      <c r="B18497" s="39">
        <f t="shared" si="1"/>
        <v>21</v>
      </c>
      <c r="C18497" s="39" t="str">
        <f>IFERROR(__xludf.DUMMYFUNCTION("IF(ISBETWEEN(B18497,60,69), ""Old"", IF(ISBETWEEN(B18497, 20, 29), ""Young"", ""Other""))"),"Young")</f>
        <v>Young</v>
      </c>
    </row>
    <row r="18498">
      <c r="A18498" s="40">
        <v>36760.0</v>
      </c>
      <c r="B18498" s="39">
        <f t="shared" si="1"/>
        <v>21</v>
      </c>
      <c r="C18498" s="39" t="str">
        <f>IFERROR(__xludf.DUMMYFUNCTION("IF(ISBETWEEN(B18498,60,69), ""Old"", IF(ISBETWEEN(B18498, 20, 29), ""Young"", ""Other""))"),"Young")</f>
        <v>Young</v>
      </c>
    </row>
    <row r="18499">
      <c r="A18499" s="40">
        <v>36761.0</v>
      </c>
      <c r="B18499" s="39">
        <f t="shared" si="1"/>
        <v>21</v>
      </c>
      <c r="C18499" s="39" t="str">
        <f>IFERROR(__xludf.DUMMYFUNCTION("IF(ISBETWEEN(B18499,60,69), ""Old"", IF(ISBETWEEN(B18499, 20, 29), ""Young"", ""Other""))"),"Young")</f>
        <v>Young</v>
      </c>
    </row>
    <row r="18500">
      <c r="A18500" s="40">
        <v>36762.0</v>
      </c>
      <c r="B18500" s="39">
        <f t="shared" si="1"/>
        <v>21</v>
      </c>
      <c r="C18500" s="39" t="str">
        <f>IFERROR(__xludf.DUMMYFUNCTION("IF(ISBETWEEN(B18500,60,69), ""Old"", IF(ISBETWEEN(B18500, 20, 29), ""Young"", ""Other""))"),"Young")</f>
        <v>Young</v>
      </c>
    </row>
    <row r="18501">
      <c r="A18501" s="40">
        <v>36763.0</v>
      </c>
      <c r="B18501" s="39">
        <f t="shared" si="1"/>
        <v>21</v>
      </c>
      <c r="C18501" s="39" t="str">
        <f>IFERROR(__xludf.DUMMYFUNCTION("IF(ISBETWEEN(B18501,60,69), ""Old"", IF(ISBETWEEN(B18501, 20, 29), ""Young"", ""Other""))"),"Young")</f>
        <v>Young</v>
      </c>
    </row>
    <row r="18502">
      <c r="A18502" s="40">
        <v>36764.0</v>
      </c>
      <c r="B18502" s="39">
        <f t="shared" si="1"/>
        <v>21</v>
      </c>
      <c r="C18502" s="39" t="str">
        <f>IFERROR(__xludf.DUMMYFUNCTION("IF(ISBETWEEN(B18502,60,69), ""Old"", IF(ISBETWEEN(B18502, 20, 29), ""Young"", ""Other""))"),"Young")</f>
        <v>Young</v>
      </c>
    </row>
    <row r="18503">
      <c r="A18503" s="40">
        <v>36765.0</v>
      </c>
      <c r="B18503" s="39">
        <f t="shared" si="1"/>
        <v>21</v>
      </c>
      <c r="C18503" s="39" t="str">
        <f>IFERROR(__xludf.DUMMYFUNCTION("IF(ISBETWEEN(B18503,60,69), ""Old"", IF(ISBETWEEN(B18503, 20, 29), ""Young"", ""Other""))"),"Young")</f>
        <v>Young</v>
      </c>
    </row>
    <row r="18504">
      <c r="A18504" s="40">
        <v>36766.0</v>
      </c>
      <c r="B18504" s="39">
        <f t="shared" si="1"/>
        <v>21</v>
      </c>
      <c r="C18504" s="39" t="str">
        <f>IFERROR(__xludf.DUMMYFUNCTION("IF(ISBETWEEN(B18504,60,69), ""Old"", IF(ISBETWEEN(B18504, 20, 29), ""Young"", ""Other""))"),"Young")</f>
        <v>Young</v>
      </c>
    </row>
    <row r="18505">
      <c r="A18505" s="40">
        <v>36767.0</v>
      </c>
      <c r="B18505" s="39">
        <f t="shared" si="1"/>
        <v>21</v>
      </c>
      <c r="C18505" s="39" t="str">
        <f>IFERROR(__xludf.DUMMYFUNCTION("IF(ISBETWEEN(B18505,60,69), ""Old"", IF(ISBETWEEN(B18505, 20, 29), ""Young"", ""Other""))"),"Young")</f>
        <v>Young</v>
      </c>
    </row>
    <row r="18506">
      <c r="A18506" s="40">
        <v>36768.0</v>
      </c>
      <c r="B18506" s="39">
        <f t="shared" si="1"/>
        <v>21</v>
      </c>
      <c r="C18506" s="39" t="str">
        <f>IFERROR(__xludf.DUMMYFUNCTION("IF(ISBETWEEN(B18506,60,69), ""Old"", IF(ISBETWEEN(B18506, 20, 29), ""Young"", ""Other""))"),"Young")</f>
        <v>Young</v>
      </c>
    </row>
    <row r="18507">
      <c r="A18507" s="40">
        <v>36769.0</v>
      </c>
      <c r="B18507" s="39">
        <f t="shared" si="1"/>
        <v>21</v>
      </c>
      <c r="C18507" s="39" t="str">
        <f>IFERROR(__xludf.DUMMYFUNCTION("IF(ISBETWEEN(B18507,60,69), ""Old"", IF(ISBETWEEN(B18507, 20, 29), ""Young"", ""Other""))"),"Young")</f>
        <v>Young</v>
      </c>
    </row>
    <row r="18508">
      <c r="A18508" s="40">
        <v>36770.0</v>
      </c>
      <c r="B18508" s="39">
        <f t="shared" si="1"/>
        <v>21</v>
      </c>
      <c r="C18508" s="39" t="str">
        <f>IFERROR(__xludf.DUMMYFUNCTION("IF(ISBETWEEN(B18508,60,69), ""Old"", IF(ISBETWEEN(B18508, 20, 29), ""Young"", ""Other""))"),"Young")</f>
        <v>Young</v>
      </c>
    </row>
    <row r="18509">
      <c r="A18509" s="40">
        <v>36771.0</v>
      </c>
      <c r="B18509" s="39">
        <f t="shared" si="1"/>
        <v>21</v>
      </c>
      <c r="C18509" s="39" t="str">
        <f>IFERROR(__xludf.DUMMYFUNCTION("IF(ISBETWEEN(B18509,60,69), ""Old"", IF(ISBETWEEN(B18509, 20, 29), ""Young"", ""Other""))"),"Young")</f>
        <v>Young</v>
      </c>
    </row>
    <row r="18510">
      <c r="A18510" s="40">
        <v>36772.0</v>
      </c>
      <c r="B18510" s="39">
        <f t="shared" si="1"/>
        <v>21</v>
      </c>
      <c r="C18510" s="39" t="str">
        <f>IFERROR(__xludf.DUMMYFUNCTION("IF(ISBETWEEN(B18510,60,69), ""Old"", IF(ISBETWEEN(B18510, 20, 29), ""Young"", ""Other""))"),"Young")</f>
        <v>Young</v>
      </c>
    </row>
    <row r="18511">
      <c r="A18511" s="40">
        <v>36773.0</v>
      </c>
      <c r="B18511" s="39">
        <f t="shared" si="1"/>
        <v>21</v>
      </c>
      <c r="C18511" s="39" t="str">
        <f>IFERROR(__xludf.DUMMYFUNCTION("IF(ISBETWEEN(B18511,60,69), ""Old"", IF(ISBETWEEN(B18511, 20, 29), ""Young"", ""Other""))"),"Young")</f>
        <v>Young</v>
      </c>
    </row>
    <row r="18512">
      <c r="A18512" s="40">
        <v>36774.0</v>
      </c>
      <c r="B18512" s="39">
        <f t="shared" si="1"/>
        <v>21</v>
      </c>
      <c r="C18512" s="39" t="str">
        <f>IFERROR(__xludf.DUMMYFUNCTION("IF(ISBETWEEN(B18512,60,69), ""Old"", IF(ISBETWEEN(B18512, 20, 29), ""Young"", ""Other""))"),"Young")</f>
        <v>Young</v>
      </c>
    </row>
    <row r="18513">
      <c r="A18513" s="40">
        <v>36775.0</v>
      </c>
      <c r="B18513" s="39">
        <f t="shared" si="1"/>
        <v>21</v>
      </c>
      <c r="C18513" s="39" t="str">
        <f>IFERROR(__xludf.DUMMYFUNCTION("IF(ISBETWEEN(B18513,60,69), ""Old"", IF(ISBETWEEN(B18513, 20, 29), ""Young"", ""Other""))"),"Young")</f>
        <v>Young</v>
      </c>
    </row>
    <row r="18514">
      <c r="A18514" s="40">
        <v>36776.0</v>
      </c>
      <c r="B18514" s="39">
        <f t="shared" si="1"/>
        <v>21</v>
      </c>
      <c r="C18514" s="39" t="str">
        <f>IFERROR(__xludf.DUMMYFUNCTION("IF(ISBETWEEN(B18514,60,69), ""Old"", IF(ISBETWEEN(B18514, 20, 29), ""Young"", ""Other""))"),"Young")</f>
        <v>Young</v>
      </c>
    </row>
    <row r="18515">
      <c r="A18515" s="40">
        <v>36777.0</v>
      </c>
      <c r="B18515" s="39">
        <f t="shared" si="1"/>
        <v>21</v>
      </c>
      <c r="C18515" s="39" t="str">
        <f>IFERROR(__xludf.DUMMYFUNCTION("IF(ISBETWEEN(B18515,60,69), ""Old"", IF(ISBETWEEN(B18515, 20, 29), ""Young"", ""Other""))"),"Young")</f>
        <v>Young</v>
      </c>
    </row>
    <row r="18516">
      <c r="A18516" s="40">
        <v>36778.0</v>
      </c>
      <c r="B18516" s="39">
        <f t="shared" si="1"/>
        <v>21</v>
      </c>
      <c r="C18516" s="39" t="str">
        <f>IFERROR(__xludf.DUMMYFUNCTION("IF(ISBETWEEN(B18516,60,69), ""Old"", IF(ISBETWEEN(B18516, 20, 29), ""Young"", ""Other""))"),"Young")</f>
        <v>Young</v>
      </c>
    </row>
    <row r="18517">
      <c r="A18517" s="40">
        <v>36779.0</v>
      </c>
      <c r="B18517" s="39">
        <f t="shared" si="1"/>
        <v>21</v>
      </c>
      <c r="C18517" s="39" t="str">
        <f>IFERROR(__xludf.DUMMYFUNCTION("IF(ISBETWEEN(B18517,60,69), ""Old"", IF(ISBETWEEN(B18517, 20, 29), ""Young"", ""Other""))"),"Young")</f>
        <v>Young</v>
      </c>
    </row>
    <row r="18518">
      <c r="A18518" s="40">
        <v>36780.0</v>
      </c>
      <c r="B18518" s="39">
        <f t="shared" si="1"/>
        <v>21</v>
      </c>
      <c r="C18518" s="39" t="str">
        <f>IFERROR(__xludf.DUMMYFUNCTION("IF(ISBETWEEN(B18518,60,69), ""Old"", IF(ISBETWEEN(B18518, 20, 29), ""Young"", ""Other""))"),"Young")</f>
        <v>Young</v>
      </c>
    </row>
    <row r="18519">
      <c r="A18519" s="40">
        <v>36781.0</v>
      </c>
      <c r="B18519" s="39">
        <f t="shared" si="1"/>
        <v>21</v>
      </c>
      <c r="C18519" s="39" t="str">
        <f>IFERROR(__xludf.DUMMYFUNCTION("IF(ISBETWEEN(B18519,60,69), ""Old"", IF(ISBETWEEN(B18519, 20, 29), ""Young"", ""Other""))"),"Young")</f>
        <v>Young</v>
      </c>
    </row>
    <row r="18520">
      <c r="A18520" s="40">
        <v>36782.0</v>
      </c>
      <c r="B18520" s="39">
        <f t="shared" si="1"/>
        <v>21</v>
      </c>
      <c r="C18520" s="39" t="str">
        <f>IFERROR(__xludf.DUMMYFUNCTION("IF(ISBETWEEN(B18520,60,69), ""Old"", IF(ISBETWEEN(B18520, 20, 29), ""Young"", ""Other""))"),"Young")</f>
        <v>Young</v>
      </c>
    </row>
    <row r="18521">
      <c r="A18521" s="40">
        <v>36783.0</v>
      </c>
      <c r="B18521" s="39">
        <f t="shared" si="1"/>
        <v>21</v>
      </c>
      <c r="C18521" s="39" t="str">
        <f>IFERROR(__xludf.DUMMYFUNCTION("IF(ISBETWEEN(B18521,60,69), ""Old"", IF(ISBETWEEN(B18521, 20, 29), ""Young"", ""Other""))"),"Young")</f>
        <v>Young</v>
      </c>
    </row>
    <row r="18522">
      <c r="A18522" s="40">
        <v>36784.0</v>
      </c>
      <c r="B18522" s="39">
        <f t="shared" si="1"/>
        <v>21</v>
      </c>
      <c r="C18522" s="39" t="str">
        <f>IFERROR(__xludf.DUMMYFUNCTION("IF(ISBETWEEN(B18522,60,69), ""Old"", IF(ISBETWEEN(B18522, 20, 29), ""Young"", ""Other""))"),"Young")</f>
        <v>Young</v>
      </c>
    </row>
    <row r="18523">
      <c r="A18523" s="40">
        <v>36785.0</v>
      </c>
      <c r="B18523" s="39">
        <f t="shared" si="1"/>
        <v>21</v>
      </c>
      <c r="C18523" s="39" t="str">
        <f>IFERROR(__xludf.DUMMYFUNCTION("IF(ISBETWEEN(B18523,60,69), ""Old"", IF(ISBETWEEN(B18523, 20, 29), ""Young"", ""Other""))"),"Young")</f>
        <v>Young</v>
      </c>
    </row>
    <row r="18524">
      <c r="A18524" s="40">
        <v>36786.0</v>
      </c>
      <c r="B18524" s="39">
        <f t="shared" si="1"/>
        <v>21</v>
      </c>
      <c r="C18524" s="39" t="str">
        <f>IFERROR(__xludf.DUMMYFUNCTION("IF(ISBETWEEN(B18524,60,69), ""Old"", IF(ISBETWEEN(B18524, 20, 29), ""Young"", ""Other""))"),"Young")</f>
        <v>Young</v>
      </c>
    </row>
    <row r="18525">
      <c r="A18525" s="40">
        <v>36787.0</v>
      </c>
      <c r="B18525" s="39">
        <f t="shared" si="1"/>
        <v>21</v>
      </c>
      <c r="C18525" s="39" t="str">
        <f>IFERROR(__xludf.DUMMYFUNCTION("IF(ISBETWEEN(B18525,60,69), ""Old"", IF(ISBETWEEN(B18525, 20, 29), ""Young"", ""Other""))"),"Young")</f>
        <v>Young</v>
      </c>
    </row>
    <row r="18526">
      <c r="A18526" s="40">
        <v>36788.0</v>
      </c>
      <c r="B18526" s="39">
        <f t="shared" si="1"/>
        <v>21</v>
      </c>
      <c r="C18526" s="39" t="str">
        <f>IFERROR(__xludf.DUMMYFUNCTION("IF(ISBETWEEN(B18526,60,69), ""Old"", IF(ISBETWEEN(B18526, 20, 29), ""Young"", ""Other""))"),"Young")</f>
        <v>Young</v>
      </c>
    </row>
    <row r="18527">
      <c r="A18527" s="40">
        <v>36789.0</v>
      </c>
      <c r="B18527" s="39">
        <f t="shared" si="1"/>
        <v>21</v>
      </c>
      <c r="C18527" s="39" t="str">
        <f>IFERROR(__xludf.DUMMYFUNCTION("IF(ISBETWEEN(B18527,60,69), ""Old"", IF(ISBETWEEN(B18527, 20, 29), ""Young"", ""Other""))"),"Young")</f>
        <v>Young</v>
      </c>
    </row>
    <row r="18528">
      <c r="A18528" s="40">
        <v>36790.0</v>
      </c>
      <c r="B18528" s="39">
        <f t="shared" si="1"/>
        <v>21</v>
      </c>
      <c r="C18528" s="39" t="str">
        <f>IFERROR(__xludf.DUMMYFUNCTION("IF(ISBETWEEN(B18528,60,69), ""Old"", IF(ISBETWEEN(B18528, 20, 29), ""Young"", ""Other""))"),"Young")</f>
        <v>Young</v>
      </c>
    </row>
    <row r="18529">
      <c r="A18529" s="40">
        <v>36791.0</v>
      </c>
      <c r="B18529" s="39">
        <f t="shared" si="1"/>
        <v>21</v>
      </c>
      <c r="C18529" s="39" t="str">
        <f>IFERROR(__xludf.DUMMYFUNCTION("IF(ISBETWEEN(B18529,60,69), ""Old"", IF(ISBETWEEN(B18529, 20, 29), ""Young"", ""Other""))"),"Young")</f>
        <v>Young</v>
      </c>
    </row>
    <row r="18530">
      <c r="A18530" s="40">
        <v>36792.0</v>
      </c>
      <c r="B18530" s="39">
        <f t="shared" si="1"/>
        <v>21</v>
      </c>
      <c r="C18530" s="39" t="str">
        <f>IFERROR(__xludf.DUMMYFUNCTION("IF(ISBETWEEN(B18530,60,69), ""Old"", IF(ISBETWEEN(B18530, 20, 29), ""Young"", ""Other""))"),"Young")</f>
        <v>Young</v>
      </c>
    </row>
    <row r="18531">
      <c r="A18531" s="40">
        <v>36793.0</v>
      </c>
      <c r="B18531" s="39">
        <f t="shared" si="1"/>
        <v>21</v>
      </c>
      <c r="C18531" s="39" t="str">
        <f>IFERROR(__xludf.DUMMYFUNCTION("IF(ISBETWEEN(B18531,60,69), ""Old"", IF(ISBETWEEN(B18531, 20, 29), ""Young"", ""Other""))"),"Young")</f>
        <v>Young</v>
      </c>
    </row>
    <row r="18532">
      <c r="A18532" s="40">
        <v>36794.0</v>
      </c>
      <c r="B18532" s="39">
        <f t="shared" si="1"/>
        <v>21</v>
      </c>
      <c r="C18532" s="39" t="str">
        <f>IFERROR(__xludf.DUMMYFUNCTION("IF(ISBETWEEN(B18532,60,69), ""Old"", IF(ISBETWEEN(B18532, 20, 29), ""Young"", ""Other""))"),"Young")</f>
        <v>Young</v>
      </c>
    </row>
    <row r="18533">
      <c r="A18533" s="40">
        <v>36795.0</v>
      </c>
      <c r="B18533" s="39">
        <f t="shared" si="1"/>
        <v>21</v>
      </c>
      <c r="C18533" s="39" t="str">
        <f>IFERROR(__xludf.DUMMYFUNCTION("IF(ISBETWEEN(B18533,60,69), ""Old"", IF(ISBETWEEN(B18533, 20, 29), ""Young"", ""Other""))"),"Young")</f>
        <v>Young</v>
      </c>
    </row>
    <row r="18534">
      <c r="A18534" s="40">
        <v>36796.0</v>
      </c>
      <c r="B18534" s="39">
        <f t="shared" si="1"/>
        <v>21</v>
      </c>
      <c r="C18534" s="39" t="str">
        <f>IFERROR(__xludf.DUMMYFUNCTION("IF(ISBETWEEN(B18534,60,69), ""Old"", IF(ISBETWEEN(B18534, 20, 29), ""Young"", ""Other""))"),"Young")</f>
        <v>Young</v>
      </c>
    </row>
    <row r="18535">
      <c r="A18535" s="40">
        <v>36797.0</v>
      </c>
      <c r="B18535" s="39">
        <f t="shared" si="1"/>
        <v>21</v>
      </c>
      <c r="C18535" s="39" t="str">
        <f>IFERROR(__xludf.DUMMYFUNCTION("IF(ISBETWEEN(B18535,60,69), ""Old"", IF(ISBETWEEN(B18535, 20, 29), ""Young"", ""Other""))"),"Young")</f>
        <v>Young</v>
      </c>
    </row>
    <row r="18536">
      <c r="A18536" s="40">
        <v>36798.0</v>
      </c>
      <c r="B18536" s="39">
        <f t="shared" si="1"/>
        <v>21</v>
      </c>
      <c r="C18536" s="39" t="str">
        <f>IFERROR(__xludf.DUMMYFUNCTION("IF(ISBETWEEN(B18536,60,69), ""Old"", IF(ISBETWEEN(B18536, 20, 29), ""Young"", ""Other""))"),"Young")</f>
        <v>Young</v>
      </c>
    </row>
    <row r="18537">
      <c r="A18537" s="40">
        <v>36799.0</v>
      </c>
      <c r="B18537" s="39">
        <f t="shared" si="1"/>
        <v>21</v>
      </c>
      <c r="C18537" s="39" t="str">
        <f>IFERROR(__xludf.DUMMYFUNCTION("IF(ISBETWEEN(B18537,60,69), ""Old"", IF(ISBETWEEN(B18537, 20, 29), ""Young"", ""Other""))"),"Young")</f>
        <v>Young</v>
      </c>
    </row>
    <row r="18538">
      <c r="A18538" s="40">
        <v>36800.0</v>
      </c>
      <c r="B18538" s="39">
        <f t="shared" si="1"/>
        <v>21</v>
      </c>
      <c r="C18538" s="39" t="str">
        <f>IFERROR(__xludf.DUMMYFUNCTION("IF(ISBETWEEN(B18538,60,69), ""Old"", IF(ISBETWEEN(B18538, 20, 29), ""Young"", ""Other""))"),"Young")</f>
        <v>Young</v>
      </c>
    </row>
    <row r="18539">
      <c r="A18539" s="40">
        <v>36801.0</v>
      </c>
      <c r="B18539" s="39">
        <f t="shared" si="1"/>
        <v>21</v>
      </c>
      <c r="C18539" s="39" t="str">
        <f>IFERROR(__xludf.DUMMYFUNCTION("IF(ISBETWEEN(B18539,60,69), ""Old"", IF(ISBETWEEN(B18539, 20, 29), ""Young"", ""Other""))"),"Young")</f>
        <v>Young</v>
      </c>
    </row>
    <row r="18540">
      <c r="A18540" s="40">
        <v>36802.0</v>
      </c>
      <c r="B18540" s="39">
        <f t="shared" si="1"/>
        <v>21</v>
      </c>
      <c r="C18540" s="39" t="str">
        <f>IFERROR(__xludf.DUMMYFUNCTION("IF(ISBETWEEN(B18540,60,69), ""Old"", IF(ISBETWEEN(B18540, 20, 29), ""Young"", ""Other""))"),"Young")</f>
        <v>Young</v>
      </c>
    </row>
    <row r="18541">
      <c r="A18541" s="40">
        <v>36803.0</v>
      </c>
      <c r="B18541" s="39">
        <f t="shared" si="1"/>
        <v>21</v>
      </c>
      <c r="C18541" s="39" t="str">
        <f>IFERROR(__xludf.DUMMYFUNCTION("IF(ISBETWEEN(B18541,60,69), ""Old"", IF(ISBETWEEN(B18541, 20, 29), ""Young"", ""Other""))"),"Young")</f>
        <v>Young</v>
      </c>
    </row>
    <row r="18542">
      <c r="A18542" s="40">
        <v>36804.0</v>
      </c>
      <c r="B18542" s="39">
        <f t="shared" si="1"/>
        <v>21</v>
      </c>
      <c r="C18542" s="39" t="str">
        <f>IFERROR(__xludf.DUMMYFUNCTION("IF(ISBETWEEN(B18542,60,69), ""Old"", IF(ISBETWEEN(B18542, 20, 29), ""Young"", ""Other""))"),"Young")</f>
        <v>Young</v>
      </c>
    </row>
    <row r="18543">
      <c r="A18543" s="40">
        <v>36805.0</v>
      </c>
      <c r="B18543" s="39">
        <f t="shared" si="1"/>
        <v>21</v>
      </c>
      <c r="C18543" s="39" t="str">
        <f>IFERROR(__xludf.DUMMYFUNCTION("IF(ISBETWEEN(B18543,60,69), ""Old"", IF(ISBETWEEN(B18543, 20, 29), ""Young"", ""Other""))"),"Young")</f>
        <v>Young</v>
      </c>
    </row>
    <row r="18544">
      <c r="A18544" s="40">
        <v>36806.0</v>
      </c>
      <c r="B18544" s="39">
        <f t="shared" si="1"/>
        <v>21</v>
      </c>
      <c r="C18544" s="39" t="str">
        <f>IFERROR(__xludf.DUMMYFUNCTION("IF(ISBETWEEN(B18544,60,69), ""Old"", IF(ISBETWEEN(B18544, 20, 29), ""Young"", ""Other""))"),"Young")</f>
        <v>Young</v>
      </c>
    </row>
    <row r="18545">
      <c r="A18545" s="40">
        <v>36807.0</v>
      </c>
      <c r="B18545" s="39">
        <f t="shared" si="1"/>
        <v>21</v>
      </c>
      <c r="C18545" s="39" t="str">
        <f>IFERROR(__xludf.DUMMYFUNCTION("IF(ISBETWEEN(B18545,60,69), ""Old"", IF(ISBETWEEN(B18545, 20, 29), ""Young"", ""Other""))"),"Young")</f>
        <v>Young</v>
      </c>
    </row>
    <row r="18546">
      <c r="A18546" s="40">
        <v>36808.0</v>
      </c>
      <c r="B18546" s="39">
        <f t="shared" si="1"/>
        <v>21</v>
      </c>
      <c r="C18546" s="39" t="str">
        <f>IFERROR(__xludf.DUMMYFUNCTION("IF(ISBETWEEN(B18546,60,69), ""Old"", IF(ISBETWEEN(B18546, 20, 29), ""Young"", ""Other""))"),"Young")</f>
        <v>Young</v>
      </c>
    </row>
    <row r="18547">
      <c r="A18547" s="40">
        <v>36809.0</v>
      </c>
      <c r="B18547" s="39">
        <f t="shared" si="1"/>
        <v>21</v>
      </c>
      <c r="C18547" s="39" t="str">
        <f>IFERROR(__xludf.DUMMYFUNCTION("IF(ISBETWEEN(B18547,60,69), ""Old"", IF(ISBETWEEN(B18547, 20, 29), ""Young"", ""Other""))"),"Young")</f>
        <v>Young</v>
      </c>
    </row>
    <row r="18548">
      <c r="A18548" s="40">
        <v>36810.0</v>
      </c>
      <c r="B18548" s="39">
        <f t="shared" si="1"/>
        <v>21</v>
      </c>
      <c r="C18548" s="39" t="str">
        <f>IFERROR(__xludf.DUMMYFUNCTION("IF(ISBETWEEN(B18548,60,69), ""Old"", IF(ISBETWEEN(B18548, 20, 29), ""Young"", ""Other""))"),"Young")</f>
        <v>Young</v>
      </c>
    </row>
    <row r="18549">
      <c r="A18549" s="40">
        <v>36811.0</v>
      </c>
      <c r="B18549" s="39">
        <f t="shared" si="1"/>
        <v>21</v>
      </c>
      <c r="C18549" s="39" t="str">
        <f>IFERROR(__xludf.DUMMYFUNCTION("IF(ISBETWEEN(B18549,60,69), ""Old"", IF(ISBETWEEN(B18549, 20, 29), ""Young"", ""Other""))"),"Young")</f>
        <v>Young</v>
      </c>
    </row>
    <row r="18550">
      <c r="A18550" s="40">
        <v>36812.0</v>
      </c>
      <c r="B18550" s="39">
        <f t="shared" si="1"/>
        <v>21</v>
      </c>
      <c r="C18550" s="39" t="str">
        <f>IFERROR(__xludf.DUMMYFUNCTION("IF(ISBETWEEN(B18550,60,69), ""Old"", IF(ISBETWEEN(B18550, 20, 29), ""Young"", ""Other""))"),"Young")</f>
        <v>Young</v>
      </c>
    </row>
    <row r="18551">
      <c r="A18551" s="40">
        <v>36813.0</v>
      </c>
      <c r="B18551" s="39">
        <f t="shared" si="1"/>
        <v>21</v>
      </c>
      <c r="C18551" s="39" t="str">
        <f>IFERROR(__xludf.DUMMYFUNCTION("IF(ISBETWEEN(B18551,60,69), ""Old"", IF(ISBETWEEN(B18551, 20, 29), ""Young"", ""Other""))"),"Young")</f>
        <v>Young</v>
      </c>
    </row>
    <row r="18552">
      <c r="A18552" s="40">
        <v>36814.0</v>
      </c>
      <c r="B18552" s="39">
        <f t="shared" si="1"/>
        <v>21</v>
      </c>
      <c r="C18552" s="39" t="str">
        <f>IFERROR(__xludf.DUMMYFUNCTION("IF(ISBETWEEN(B18552,60,69), ""Old"", IF(ISBETWEEN(B18552, 20, 29), ""Young"", ""Other""))"),"Young")</f>
        <v>Young</v>
      </c>
    </row>
    <row r="18553">
      <c r="A18553" s="40">
        <v>36815.0</v>
      </c>
      <c r="B18553" s="39">
        <f t="shared" si="1"/>
        <v>21</v>
      </c>
      <c r="C18553" s="39" t="str">
        <f>IFERROR(__xludf.DUMMYFUNCTION("IF(ISBETWEEN(B18553,60,69), ""Old"", IF(ISBETWEEN(B18553, 20, 29), ""Young"", ""Other""))"),"Young")</f>
        <v>Young</v>
      </c>
    </row>
    <row r="18554">
      <c r="A18554" s="40">
        <v>36816.0</v>
      </c>
      <c r="B18554" s="39">
        <f t="shared" si="1"/>
        <v>21</v>
      </c>
      <c r="C18554" s="39" t="str">
        <f>IFERROR(__xludf.DUMMYFUNCTION("IF(ISBETWEEN(B18554,60,69), ""Old"", IF(ISBETWEEN(B18554, 20, 29), ""Young"", ""Other""))"),"Young")</f>
        <v>Young</v>
      </c>
    </row>
    <row r="18555">
      <c r="A18555" s="40">
        <v>36817.0</v>
      </c>
      <c r="B18555" s="39">
        <f t="shared" si="1"/>
        <v>21</v>
      </c>
      <c r="C18555" s="39" t="str">
        <f>IFERROR(__xludf.DUMMYFUNCTION("IF(ISBETWEEN(B18555,60,69), ""Old"", IF(ISBETWEEN(B18555, 20, 29), ""Young"", ""Other""))"),"Young")</f>
        <v>Young</v>
      </c>
    </row>
    <row r="18556">
      <c r="A18556" s="40">
        <v>36818.0</v>
      </c>
      <c r="B18556" s="39">
        <f t="shared" si="1"/>
        <v>21</v>
      </c>
      <c r="C18556" s="39" t="str">
        <f>IFERROR(__xludf.DUMMYFUNCTION("IF(ISBETWEEN(B18556,60,69), ""Old"", IF(ISBETWEEN(B18556, 20, 29), ""Young"", ""Other""))"),"Young")</f>
        <v>Young</v>
      </c>
    </row>
    <row r="18557">
      <c r="A18557" s="40">
        <v>36819.0</v>
      </c>
      <c r="B18557" s="39">
        <f t="shared" si="1"/>
        <v>21</v>
      </c>
      <c r="C18557" s="39" t="str">
        <f>IFERROR(__xludf.DUMMYFUNCTION("IF(ISBETWEEN(B18557,60,69), ""Old"", IF(ISBETWEEN(B18557, 20, 29), ""Young"", ""Other""))"),"Young")</f>
        <v>Young</v>
      </c>
    </row>
    <row r="18558">
      <c r="A18558" s="40">
        <v>36820.0</v>
      </c>
      <c r="B18558" s="39">
        <f t="shared" si="1"/>
        <v>21</v>
      </c>
      <c r="C18558" s="39" t="str">
        <f>IFERROR(__xludf.DUMMYFUNCTION("IF(ISBETWEEN(B18558,60,69), ""Old"", IF(ISBETWEEN(B18558, 20, 29), ""Young"", ""Other""))"),"Young")</f>
        <v>Young</v>
      </c>
    </row>
    <row r="18559">
      <c r="A18559" s="40">
        <v>36821.0</v>
      </c>
      <c r="B18559" s="39">
        <f t="shared" si="1"/>
        <v>21</v>
      </c>
      <c r="C18559" s="39" t="str">
        <f>IFERROR(__xludf.DUMMYFUNCTION("IF(ISBETWEEN(B18559,60,69), ""Old"", IF(ISBETWEEN(B18559, 20, 29), ""Young"", ""Other""))"),"Young")</f>
        <v>Young</v>
      </c>
    </row>
    <row r="18560">
      <c r="A18560" s="40">
        <v>36822.0</v>
      </c>
      <c r="B18560" s="39">
        <f t="shared" si="1"/>
        <v>21</v>
      </c>
      <c r="C18560" s="39" t="str">
        <f>IFERROR(__xludf.DUMMYFUNCTION("IF(ISBETWEEN(B18560,60,69), ""Old"", IF(ISBETWEEN(B18560, 20, 29), ""Young"", ""Other""))"),"Young")</f>
        <v>Young</v>
      </c>
    </row>
    <row r="18561">
      <c r="A18561" s="40">
        <v>36823.0</v>
      </c>
      <c r="B18561" s="39">
        <f t="shared" si="1"/>
        <v>21</v>
      </c>
      <c r="C18561" s="39" t="str">
        <f>IFERROR(__xludf.DUMMYFUNCTION("IF(ISBETWEEN(B18561,60,69), ""Old"", IF(ISBETWEEN(B18561, 20, 29), ""Young"", ""Other""))"),"Young")</f>
        <v>Young</v>
      </c>
    </row>
    <row r="18562">
      <c r="A18562" s="40">
        <v>36824.0</v>
      </c>
      <c r="B18562" s="39">
        <f t="shared" si="1"/>
        <v>21</v>
      </c>
      <c r="C18562" s="39" t="str">
        <f>IFERROR(__xludf.DUMMYFUNCTION("IF(ISBETWEEN(B18562,60,69), ""Old"", IF(ISBETWEEN(B18562, 20, 29), ""Young"", ""Other""))"),"Young")</f>
        <v>Young</v>
      </c>
    </row>
    <row r="18563">
      <c r="A18563" s="40">
        <v>36825.0</v>
      </c>
      <c r="B18563" s="39">
        <f t="shared" si="1"/>
        <v>21</v>
      </c>
      <c r="C18563" s="39" t="str">
        <f>IFERROR(__xludf.DUMMYFUNCTION("IF(ISBETWEEN(B18563,60,69), ""Old"", IF(ISBETWEEN(B18563, 20, 29), ""Young"", ""Other""))"),"Young")</f>
        <v>Young</v>
      </c>
    </row>
    <row r="18564">
      <c r="A18564" s="40">
        <v>36826.0</v>
      </c>
      <c r="B18564" s="39">
        <f t="shared" si="1"/>
        <v>21</v>
      </c>
      <c r="C18564" s="39" t="str">
        <f>IFERROR(__xludf.DUMMYFUNCTION("IF(ISBETWEEN(B18564,60,69), ""Old"", IF(ISBETWEEN(B18564, 20, 29), ""Young"", ""Other""))"),"Young")</f>
        <v>Young</v>
      </c>
    </row>
    <row r="18565">
      <c r="A18565" s="40">
        <v>36827.0</v>
      </c>
      <c r="B18565" s="39">
        <f t="shared" si="1"/>
        <v>21</v>
      </c>
      <c r="C18565" s="39" t="str">
        <f>IFERROR(__xludf.DUMMYFUNCTION("IF(ISBETWEEN(B18565,60,69), ""Old"", IF(ISBETWEEN(B18565, 20, 29), ""Young"", ""Other""))"),"Young")</f>
        <v>Young</v>
      </c>
    </row>
    <row r="18566">
      <c r="A18566" s="40">
        <v>36828.0</v>
      </c>
      <c r="B18566" s="39">
        <f t="shared" si="1"/>
        <v>21</v>
      </c>
      <c r="C18566" s="39" t="str">
        <f>IFERROR(__xludf.DUMMYFUNCTION("IF(ISBETWEEN(B18566,60,69), ""Old"", IF(ISBETWEEN(B18566, 20, 29), ""Young"", ""Other""))"),"Young")</f>
        <v>Young</v>
      </c>
    </row>
    <row r="18567">
      <c r="A18567" s="40">
        <v>36829.0</v>
      </c>
      <c r="B18567" s="39">
        <f t="shared" si="1"/>
        <v>21</v>
      </c>
      <c r="C18567" s="39" t="str">
        <f>IFERROR(__xludf.DUMMYFUNCTION("IF(ISBETWEEN(B18567,60,69), ""Old"", IF(ISBETWEEN(B18567, 20, 29), ""Young"", ""Other""))"),"Young")</f>
        <v>Young</v>
      </c>
    </row>
    <row r="18568">
      <c r="A18568" s="40">
        <v>36830.0</v>
      </c>
      <c r="B18568" s="39">
        <f t="shared" si="1"/>
        <v>21</v>
      </c>
      <c r="C18568" s="39" t="str">
        <f>IFERROR(__xludf.DUMMYFUNCTION("IF(ISBETWEEN(B18568,60,69), ""Old"", IF(ISBETWEEN(B18568, 20, 29), ""Young"", ""Other""))"),"Young")</f>
        <v>Young</v>
      </c>
    </row>
    <row r="18569">
      <c r="A18569" s="40">
        <v>36831.0</v>
      </c>
      <c r="B18569" s="39">
        <f t="shared" si="1"/>
        <v>21</v>
      </c>
      <c r="C18569" s="39" t="str">
        <f>IFERROR(__xludf.DUMMYFUNCTION("IF(ISBETWEEN(B18569,60,69), ""Old"", IF(ISBETWEEN(B18569, 20, 29), ""Young"", ""Other""))"),"Young")</f>
        <v>Young</v>
      </c>
    </row>
    <row r="18570">
      <c r="A18570" s="40">
        <v>36832.0</v>
      </c>
      <c r="B18570" s="39">
        <f t="shared" si="1"/>
        <v>21</v>
      </c>
      <c r="C18570" s="39" t="str">
        <f>IFERROR(__xludf.DUMMYFUNCTION("IF(ISBETWEEN(B18570,60,69), ""Old"", IF(ISBETWEEN(B18570, 20, 29), ""Young"", ""Other""))"),"Young")</f>
        <v>Young</v>
      </c>
    </row>
    <row r="18571">
      <c r="A18571" s="40">
        <v>36833.0</v>
      </c>
      <c r="B18571" s="39">
        <f t="shared" si="1"/>
        <v>21</v>
      </c>
      <c r="C18571" s="39" t="str">
        <f>IFERROR(__xludf.DUMMYFUNCTION("IF(ISBETWEEN(B18571,60,69), ""Old"", IF(ISBETWEEN(B18571, 20, 29), ""Young"", ""Other""))"),"Young")</f>
        <v>Young</v>
      </c>
    </row>
    <row r="18572">
      <c r="A18572" s="40">
        <v>36834.0</v>
      </c>
      <c r="B18572" s="39">
        <f t="shared" si="1"/>
        <v>21</v>
      </c>
      <c r="C18572" s="39" t="str">
        <f>IFERROR(__xludf.DUMMYFUNCTION("IF(ISBETWEEN(B18572,60,69), ""Old"", IF(ISBETWEEN(B18572, 20, 29), ""Young"", ""Other""))"),"Young")</f>
        <v>Young</v>
      </c>
    </row>
    <row r="18573">
      <c r="A18573" s="40">
        <v>36835.0</v>
      </c>
      <c r="B18573" s="39">
        <f t="shared" si="1"/>
        <v>21</v>
      </c>
      <c r="C18573" s="39" t="str">
        <f>IFERROR(__xludf.DUMMYFUNCTION("IF(ISBETWEEN(B18573,60,69), ""Old"", IF(ISBETWEEN(B18573, 20, 29), ""Young"", ""Other""))"),"Young")</f>
        <v>Young</v>
      </c>
    </row>
    <row r="18574">
      <c r="A18574" s="40">
        <v>36836.0</v>
      </c>
      <c r="B18574" s="39">
        <f t="shared" si="1"/>
        <v>21</v>
      </c>
      <c r="C18574" s="39" t="str">
        <f>IFERROR(__xludf.DUMMYFUNCTION("IF(ISBETWEEN(B18574,60,69), ""Old"", IF(ISBETWEEN(B18574, 20, 29), ""Young"", ""Other""))"),"Young")</f>
        <v>Young</v>
      </c>
    </row>
    <row r="18575">
      <c r="A18575" s="40">
        <v>36837.0</v>
      </c>
      <c r="B18575" s="39">
        <f t="shared" si="1"/>
        <v>21</v>
      </c>
      <c r="C18575" s="39" t="str">
        <f>IFERROR(__xludf.DUMMYFUNCTION("IF(ISBETWEEN(B18575,60,69), ""Old"", IF(ISBETWEEN(B18575, 20, 29), ""Young"", ""Other""))"),"Young")</f>
        <v>Young</v>
      </c>
    </row>
    <row r="18576">
      <c r="A18576" s="40">
        <v>36838.0</v>
      </c>
      <c r="B18576" s="39">
        <f t="shared" si="1"/>
        <v>21</v>
      </c>
      <c r="C18576" s="39" t="str">
        <f>IFERROR(__xludf.DUMMYFUNCTION("IF(ISBETWEEN(B18576,60,69), ""Old"", IF(ISBETWEEN(B18576, 20, 29), ""Young"", ""Other""))"),"Young")</f>
        <v>Young</v>
      </c>
    </row>
    <row r="18577">
      <c r="A18577" s="40">
        <v>36839.0</v>
      </c>
      <c r="B18577" s="39">
        <f t="shared" si="1"/>
        <v>21</v>
      </c>
      <c r="C18577" s="39" t="str">
        <f>IFERROR(__xludf.DUMMYFUNCTION("IF(ISBETWEEN(B18577,60,69), ""Old"", IF(ISBETWEEN(B18577, 20, 29), ""Young"", ""Other""))"),"Young")</f>
        <v>Young</v>
      </c>
    </row>
    <row r="18578">
      <c r="A18578" s="40">
        <v>36840.0</v>
      </c>
      <c r="B18578" s="39">
        <f t="shared" si="1"/>
        <v>21</v>
      </c>
      <c r="C18578" s="39" t="str">
        <f>IFERROR(__xludf.DUMMYFUNCTION("IF(ISBETWEEN(B18578,60,69), ""Old"", IF(ISBETWEEN(B18578, 20, 29), ""Young"", ""Other""))"),"Young")</f>
        <v>Young</v>
      </c>
    </row>
    <row r="18579">
      <c r="A18579" s="40">
        <v>36841.0</v>
      </c>
      <c r="B18579" s="39">
        <f t="shared" si="1"/>
        <v>21</v>
      </c>
      <c r="C18579" s="39" t="str">
        <f>IFERROR(__xludf.DUMMYFUNCTION("IF(ISBETWEEN(B18579,60,69), ""Old"", IF(ISBETWEEN(B18579, 20, 29), ""Young"", ""Other""))"),"Young")</f>
        <v>Young</v>
      </c>
    </row>
    <row r="18580">
      <c r="A18580" s="40">
        <v>36842.0</v>
      </c>
      <c r="B18580" s="39">
        <f t="shared" si="1"/>
        <v>21</v>
      </c>
      <c r="C18580" s="39" t="str">
        <f>IFERROR(__xludf.DUMMYFUNCTION("IF(ISBETWEEN(B18580,60,69), ""Old"", IF(ISBETWEEN(B18580, 20, 29), ""Young"", ""Other""))"),"Young")</f>
        <v>Young</v>
      </c>
    </row>
    <row r="18581">
      <c r="A18581" s="40">
        <v>36843.0</v>
      </c>
      <c r="B18581" s="39">
        <f t="shared" si="1"/>
        <v>21</v>
      </c>
      <c r="C18581" s="39" t="str">
        <f>IFERROR(__xludf.DUMMYFUNCTION("IF(ISBETWEEN(B18581,60,69), ""Old"", IF(ISBETWEEN(B18581, 20, 29), ""Young"", ""Other""))"),"Young")</f>
        <v>Young</v>
      </c>
    </row>
    <row r="18582">
      <c r="A18582" s="40">
        <v>36844.0</v>
      </c>
      <c r="B18582" s="39">
        <f t="shared" si="1"/>
        <v>21</v>
      </c>
      <c r="C18582" s="39" t="str">
        <f>IFERROR(__xludf.DUMMYFUNCTION("IF(ISBETWEEN(B18582,60,69), ""Old"", IF(ISBETWEEN(B18582, 20, 29), ""Young"", ""Other""))"),"Young")</f>
        <v>Young</v>
      </c>
    </row>
    <row r="18583">
      <c r="A18583" s="40">
        <v>36845.0</v>
      </c>
      <c r="B18583" s="39">
        <f t="shared" si="1"/>
        <v>21</v>
      </c>
      <c r="C18583" s="39" t="str">
        <f>IFERROR(__xludf.DUMMYFUNCTION("IF(ISBETWEEN(B18583,60,69), ""Old"", IF(ISBETWEEN(B18583, 20, 29), ""Young"", ""Other""))"),"Young")</f>
        <v>Young</v>
      </c>
    </row>
    <row r="18584">
      <c r="A18584" s="40">
        <v>36846.0</v>
      </c>
      <c r="B18584" s="39">
        <f t="shared" si="1"/>
        <v>21</v>
      </c>
      <c r="C18584" s="39" t="str">
        <f>IFERROR(__xludf.DUMMYFUNCTION("IF(ISBETWEEN(B18584,60,69), ""Old"", IF(ISBETWEEN(B18584, 20, 29), ""Young"", ""Other""))"),"Young")</f>
        <v>Young</v>
      </c>
    </row>
    <row r="18585">
      <c r="A18585" s="40">
        <v>36847.0</v>
      </c>
      <c r="B18585" s="39">
        <f t="shared" si="1"/>
        <v>21</v>
      </c>
      <c r="C18585" s="39" t="str">
        <f>IFERROR(__xludf.DUMMYFUNCTION("IF(ISBETWEEN(B18585,60,69), ""Old"", IF(ISBETWEEN(B18585, 20, 29), ""Young"", ""Other""))"),"Young")</f>
        <v>Young</v>
      </c>
    </row>
    <row r="18586">
      <c r="A18586" s="40">
        <v>36848.0</v>
      </c>
      <c r="B18586" s="39">
        <f t="shared" si="1"/>
        <v>21</v>
      </c>
      <c r="C18586" s="39" t="str">
        <f>IFERROR(__xludf.DUMMYFUNCTION("IF(ISBETWEEN(B18586,60,69), ""Old"", IF(ISBETWEEN(B18586, 20, 29), ""Young"", ""Other""))"),"Young")</f>
        <v>Young</v>
      </c>
    </row>
    <row r="18587">
      <c r="A18587" s="40">
        <v>36849.0</v>
      </c>
      <c r="B18587" s="39">
        <f t="shared" si="1"/>
        <v>21</v>
      </c>
      <c r="C18587" s="39" t="str">
        <f>IFERROR(__xludf.DUMMYFUNCTION("IF(ISBETWEEN(B18587,60,69), ""Old"", IF(ISBETWEEN(B18587, 20, 29), ""Young"", ""Other""))"),"Young")</f>
        <v>Young</v>
      </c>
    </row>
    <row r="18588">
      <c r="A18588" s="40">
        <v>36850.0</v>
      </c>
      <c r="B18588" s="39">
        <f t="shared" si="1"/>
        <v>21</v>
      </c>
      <c r="C18588" s="39" t="str">
        <f>IFERROR(__xludf.DUMMYFUNCTION("IF(ISBETWEEN(B18588,60,69), ""Old"", IF(ISBETWEEN(B18588, 20, 29), ""Young"", ""Other""))"),"Young")</f>
        <v>Young</v>
      </c>
    </row>
    <row r="18589">
      <c r="A18589" s="40">
        <v>36851.0</v>
      </c>
      <c r="B18589" s="39">
        <f t="shared" si="1"/>
        <v>21</v>
      </c>
      <c r="C18589" s="39" t="str">
        <f>IFERROR(__xludf.DUMMYFUNCTION("IF(ISBETWEEN(B18589,60,69), ""Old"", IF(ISBETWEEN(B18589, 20, 29), ""Young"", ""Other""))"),"Young")</f>
        <v>Young</v>
      </c>
    </row>
    <row r="18590">
      <c r="A18590" s="40">
        <v>36852.0</v>
      </c>
      <c r="B18590" s="39">
        <f t="shared" si="1"/>
        <v>21</v>
      </c>
      <c r="C18590" s="39" t="str">
        <f>IFERROR(__xludf.DUMMYFUNCTION("IF(ISBETWEEN(B18590,60,69), ""Old"", IF(ISBETWEEN(B18590, 20, 29), ""Young"", ""Other""))"),"Young")</f>
        <v>Young</v>
      </c>
    </row>
    <row r="18591">
      <c r="A18591" s="40">
        <v>36853.0</v>
      </c>
      <c r="B18591" s="39">
        <f t="shared" si="1"/>
        <v>21</v>
      </c>
      <c r="C18591" s="39" t="str">
        <f>IFERROR(__xludf.DUMMYFUNCTION("IF(ISBETWEEN(B18591,60,69), ""Old"", IF(ISBETWEEN(B18591, 20, 29), ""Young"", ""Other""))"),"Young")</f>
        <v>Young</v>
      </c>
    </row>
    <row r="18592">
      <c r="A18592" s="40">
        <v>36854.0</v>
      </c>
      <c r="B18592" s="39">
        <f t="shared" si="1"/>
        <v>21</v>
      </c>
      <c r="C18592" s="39" t="str">
        <f>IFERROR(__xludf.DUMMYFUNCTION("IF(ISBETWEEN(B18592,60,69), ""Old"", IF(ISBETWEEN(B18592, 20, 29), ""Young"", ""Other""))"),"Young")</f>
        <v>Young</v>
      </c>
    </row>
    <row r="18593">
      <c r="A18593" s="40">
        <v>36855.0</v>
      </c>
      <c r="B18593" s="39">
        <f t="shared" si="1"/>
        <v>21</v>
      </c>
      <c r="C18593" s="39" t="str">
        <f>IFERROR(__xludf.DUMMYFUNCTION("IF(ISBETWEEN(B18593,60,69), ""Old"", IF(ISBETWEEN(B18593, 20, 29), ""Young"", ""Other""))"),"Young")</f>
        <v>Young</v>
      </c>
    </row>
    <row r="18594">
      <c r="A18594" s="40">
        <v>36856.0</v>
      </c>
      <c r="B18594" s="39">
        <f t="shared" si="1"/>
        <v>21</v>
      </c>
      <c r="C18594" s="39" t="str">
        <f>IFERROR(__xludf.DUMMYFUNCTION("IF(ISBETWEEN(B18594,60,69), ""Old"", IF(ISBETWEEN(B18594, 20, 29), ""Young"", ""Other""))"),"Young")</f>
        <v>Young</v>
      </c>
    </row>
    <row r="18595">
      <c r="A18595" s="40">
        <v>36857.0</v>
      </c>
      <c r="B18595" s="39">
        <f t="shared" si="1"/>
        <v>21</v>
      </c>
      <c r="C18595" s="39" t="str">
        <f>IFERROR(__xludf.DUMMYFUNCTION("IF(ISBETWEEN(B18595,60,69), ""Old"", IF(ISBETWEEN(B18595, 20, 29), ""Young"", ""Other""))"),"Young")</f>
        <v>Young</v>
      </c>
    </row>
    <row r="18596">
      <c r="A18596" s="40">
        <v>36858.0</v>
      </c>
      <c r="B18596" s="39">
        <f t="shared" si="1"/>
        <v>21</v>
      </c>
      <c r="C18596" s="39" t="str">
        <f>IFERROR(__xludf.DUMMYFUNCTION("IF(ISBETWEEN(B18596,60,69), ""Old"", IF(ISBETWEEN(B18596, 20, 29), ""Young"", ""Other""))"),"Young")</f>
        <v>Young</v>
      </c>
    </row>
    <row r="18597">
      <c r="A18597" s="40">
        <v>36859.0</v>
      </c>
      <c r="B18597" s="39">
        <f t="shared" si="1"/>
        <v>21</v>
      </c>
      <c r="C18597" s="39" t="str">
        <f>IFERROR(__xludf.DUMMYFUNCTION("IF(ISBETWEEN(B18597,60,69), ""Old"", IF(ISBETWEEN(B18597, 20, 29), ""Young"", ""Other""))"),"Young")</f>
        <v>Young</v>
      </c>
    </row>
    <row r="18598">
      <c r="A18598" s="40">
        <v>36860.0</v>
      </c>
      <c r="B18598" s="39">
        <f t="shared" si="1"/>
        <v>21</v>
      </c>
      <c r="C18598" s="39" t="str">
        <f>IFERROR(__xludf.DUMMYFUNCTION("IF(ISBETWEEN(B18598,60,69), ""Old"", IF(ISBETWEEN(B18598, 20, 29), ""Young"", ""Other""))"),"Young")</f>
        <v>Young</v>
      </c>
    </row>
    <row r="18599">
      <c r="A18599" s="40">
        <v>36861.0</v>
      </c>
      <c r="B18599" s="39">
        <f t="shared" si="1"/>
        <v>21</v>
      </c>
      <c r="C18599" s="39" t="str">
        <f>IFERROR(__xludf.DUMMYFUNCTION("IF(ISBETWEEN(B18599,60,69), ""Old"", IF(ISBETWEEN(B18599, 20, 29), ""Young"", ""Other""))"),"Young")</f>
        <v>Young</v>
      </c>
    </row>
    <row r="18600">
      <c r="A18600" s="40">
        <v>36862.0</v>
      </c>
      <c r="B18600" s="39">
        <f t="shared" si="1"/>
        <v>21</v>
      </c>
      <c r="C18600" s="39" t="str">
        <f>IFERROR(__xludf.DUMMYFUNCTION("IF(ISBETWEEN(B18600,60,69), ""Old"", IF(ISBETWEEN(B18600, 20, 29), ""Young"", ""Other""))"),"Young")</f>
        <v>Young</v>
      </c>
    </row>
    <row r="18601">
      <c r="A18601" s="40">
        <v>36863.0</v>
      </c>
      <c r="B18601" s="39">
        <f t="shared" si="1"/>
        <v>21</v>
      </c>
      <c r="C18601" s="39" t="str">
        <f>IFERROR(__xludf.DUMMYFUNCTION("IF(ISBETWEEN(B18601,60,69), ""Old"", IF(ISBETWEEN(B18601, 20, 29), ""Young"", ""Other""))"),"Young")</f>
        <v>Young</v>
      </c>
    </row>
    <row r="18602">
      <c r="A18602" s="40">
        <v>36864.0</v>
      </c>
      <c r="B18602" s="39">
        <f t="shared" si="1"/>
        <v>21</v>
      </c>
      <c r="C18602" s="39" t="str">
        <f>IFERROR(__xludf.DUMMYFUNCTION("IF(ISBETWEEN(B18602,60,69), ""Old"", IF(ISBETWEEN(B18602, 20, 29), ""Young"", ""Other""))"),"Young")</f>
        <v>Young</v>
      </c>
    </row>
    <row r="18603">
      <c r="A18603" s="40">
        <v>36865.0</v>
      </c>
      <c r="B18603" s="39">
        <f t="shared" si="1"/>
        <v>21</v>
      </c>
      <c r="C18603" s="39" t="str">
        <f>IFERROR(__xludf.DUMMYFUNCTION("IF(ISBETWEEN(B18603,60,69), ""Old"", IF(ISBETWEEN(B18603, 20, 29), ""Young"", ""Other""))"),"Young")</f>
        <v>Young</v>
      </c>
    </row>
    <row r="18604">
      <c r="A18604" s="40">
        <v>36866.0</v>
      </c>
      <c r="B18604" s="39">
        <f t="shared" si="1"/>
        <v>21</v>
      </c>
      <c r="C18604" s="39" t="str">
        <f>IFERROR(__xludf.DUMMYFUNCTION("IF(ISBETWEEN(B18604,60,69), ""Old"", IF(ISBETWEEN(B18604, 20, 29), ""Young"", ""Other""))"),"Young")</f>
        <v>Young</v>
      </c>
    </row>
    <row r="18605">
      <c r="A18605" s="40">
        <v>36867.0</v>
      </c>
      <c r="B18605" s="39">
        <f t="shared" si="1"/>
        <v>21</v>
      </c>
      <c r="C18605" s="39" t="str">
        <f>IFERROR(__xludf.DUMMYFUNCTION("IF(ISBETWEEN(B18605,60,69), ""Old"", IF(ISBETWEEN(B18605, 20, 29), ""Young"", ""Other""))"),"Young")</f>
        <v>Young</v>
      </c>
    </row>
    <row r="18606">
      <c r="A18606" s="40">
        <v>36868.0</v>
      </c>
      <c r="B18606" s="39">
        <f t="shared" si="1"/>
        <v>21</v>
      </c>
      <c r="C18606" s="39" t="str">
        <f>IFERROR(__xludf.DUMMYFUNCTION("IF(ISBETWEEN(B18606,60,69), ""Old"", IF(ISBETWEEN(B18606, 20, 29), ""Young"", ""Other""))"),"Young")</f>
        <v>Young</v>
      </c>
    </row>
    <row r="18607">
      <c r="A18607" s="40">
        <v>36869.0</v>
      </c>
      <c r="B18607" s="39">
        <f t="shared" si="1"/>
        <v>21</v>
      </c>
      <c r="C18607" s="39" t="str">
        <f>IFERROR(__xludf.DUMMYFUNCTION("IF(ISBETWEEN(B18607,60,69), ""Old"", IF(ISBETWEEN(B18607, 20, 29), ""Young"", ""Other""))"),"Young")</f>
        <v>Young</v>
      </c>
    </row>
    <row r="18608">
      <c r="A18608" s="40">
        <v>36870.0</v>
      </c>
      <c r="B18608" s="39">
        <f t="shared" si="1"/>
        <v>21</v>
      </c>
      <c r="C18608" s="39" t="str">
        <f>IFERROR(__xludf.DUMMYFUNCTION("IF(ISBETWEEN(B18608,60,69), ""Old"", IF(ISBETWEEN(B18608, 20, 29), ""Young"", ""Other""))"),"Young")</f>
        <v>Young</v>
      </c>
    </row>
    <row r="18609">
      <c r="A18609" s="40">
        <v>36871.0</v>
      </c>
      <c r="B18609" s="39">
        <f t="shared" si="1"/>
        <v>21</v>
      </c>
      <c r="C18609" s="39" t="str">
        <f>IFERROR(__xludf.DUMMYFUNCTION("IF(ISBETWEEN(B18609,60,69), ""Old"", IF(ISBETWEEN(B18609, 20, 29), ""Young"", ""Other""))"),"Young")</f>
        <v>Young</v>
      </c>
    </row>
    <row r="18610">
      <c r="A18610" s="40">
        <v>36872.0</v>
      </c>
      <c r="B18610" s="39">
        <f t="shared" si="1"/>
        <v>21</v>
      </c>
      <c r="C18610" s="39" t="str">
        <f>IFERROR(__xludf.DUMMYFUNCTION("IF(ISBETWEEN(B18610,60,69), ""Old"", IF(ISBETWEEN(B18610, 20, 29), ""Young"", ""Other""))"),"Young")</f>
        <v>Young</v>
      </c>
    </row>
    <row r="18611">
      <c r="A18611" s="40">
        <v>36873.0</v>
      </c>
      <c r="B18611" s="39">
        <f t="shared" si="1"/>
        <v>21</v>
      </c>
      <c r="C18611" s="39" t="str">
        <f>IFERROR(__xludf.DUMMYFUNCTION("IF(ISBETWEEN(B18611,60,69), ""Old"", IF(ISBETWEEN(B18611, 20, 29), ""Young"", ""Other""))"),"Young")</f>
        <v>Young</v>
      </c>
    </row>
    <row r="18612">
      <c r="A18612" s="40">
        <v>36874.0</v>
      </c>
      <c r="B18612" s="39">
        <f t="shared" si="1"/>
        <v>21</v>
      </c>
      <c r="C18612" s="39" t="str">
        <f>IFERROR(__xludf.DUMMYFUNCTION("IF(ISBETWEEN(B18612,60,69), ""Old"", IF(ISBETWEEN(B18612, 20, 29), ""Young"", ""Other""))"),"Young")</f>
        <v>Young</v>
      </c>
    </row>
    <row r="18613">
      <c r="A18613" s="40">
        <v>36875.0</v>
      </c>
      <c r="B18613" s="39">
        <f t="shared" si="1"/>
        <v>21</v>
      </c>
      <c r="C18613" s="39" t="str">
        <f>IFERROR(__xludf.DUMMYFUNCTION("IF(ISBETWEEN(B18613,60,69), ""Old"", IF(ISBETWEEN(B18613, 20, 29), ""Young"", ""Other""))"),"Young")</f>
        <v>Young</v>
      </c>
    </row>
    <row r="18614">
      <c r="A18614" s="40">
        <v>36876.0</v>
      </c>
      <c r="B18614" s="39">
        <f t="shared" si="1"/>
        <v>21</v>
      </c>
      <c r="C18614" s="39" t="str">
        <f>IFERROR(__xludf.DUMMYFUNCTION("IF(ISBETWEEN(B18614,60,69), ""Old"", IF(ISBETWEEN(B18614, 20, 29), ""Young"", ""Other""))"),"Young")</f>
        <v>Young</v>
      </c>
    </row>
    <row r="18615">
      <c r="A18615" s="40">
        <v>36877.0</v>
      </c>
      <c r="B18615" s="39">
        <f t="shared" si="1"/>
        <v>21</v>
      </c>
      <c r="C18615" s="39" t="str">
        <f>IFERROR(__xludf.DUMMYFUNCTION("IF(ISBETWEEN(B18615,60,69), ""Old"", IF(ISBETWEEN(B18615, 20, 29), ""Young"", ""Other""))"),"Young")</f>
        <v>Young</v>
      </c>
    </row>
    <row r="18616">
      <c r="A18616" s="40">
        <v>36878.0</v>
      </c>
      <c r="B18616" s="39">
        <f t="shared" si="1"/>
        <v>21</v>
      </c>
      <c r="C18616" s="39" t="str">
        <f>IFERROR(__xludf.DUMMYFUNCTION("IF(ISBETWEEN(B18616,60,69), ""Old"", IF(ISBETWEEN(B18616, 20, 29), ""Young"", ""Other""))"),"Young")</f>
        <v>Young</v>
      </c>
    </row>
    <row r="18617">
      <c r="A18617" s="40">
        <v>36879.0</v>
      </c>
      <c r="B18617" s="39">
        <f t="shared" si="1"/>
        <v>21</v>
      </c>
      <c r="C18617" s="39" t="str">
        <f>IFERROR(__xludf.DUMMYFUNCTION("IF(ISBETWEEN(B18617,60,69), ""Old"", IF(ISBETWEEN(B18617, 20, 29), ""Young"", ""Other""))"),"Young")</f>
        <v>Young</v>
      </c>
    </row>
    <row r="18618">
      <c r="A18618" s="40">
        <v>36880.0</v>
      </c>
      <c r="B18618" s="39">
        <f t="shared" si="1"/>
        <v>21</v>
      </c>
      <c r="C18618" s="39" t="str">
        <f>IFERROR(__xludf.DUMMYFUNCTION("IF(ISBETWEEN(B18618,60,69), ""Old"", IF(ISBETWEEN(B18618, 20, 29), ""Young"", ""Other""))"),"Young")</f>
        <v>Young</v>
      </c>
    </row>
    <row r="18619">
      <c r="A18619" s="40">
        <v>36881.0</v>
      </c>
      <c r="B18619" s="39">
        <f t="shared" si="1"/>
        <v>21</v>
      </c>
      <c r="C18619" s="39" t="str">
        <f>IFERROR(__xludf.DUMMYFUNCTION("IF(ISBETWEEN(B18619,60,69), ""Old"", IF(ISBETWEEN(B18619, 20, 29), ""Young"", ""Other""))"),"Young")</f>
        <v>Young</v>
      </c>
    </row>
    <row r="18620">
      <c r="A18620" s="40">
        <v>36882.0</v>
      </c>
      <c r="B18620" s="39">
        <f t="shared" si="1"/>
        <v>21</v>
      </c>
      <c r="C18620" s="39" t="str">
        <f>IFERROR(__xludf.DUMMYFUNCTION("IF(ISBETWEEN(B18620,60,69), ""Old"", IF(ISBETWEEN(B18620, 20, 29), ""Young"", ""Other""))"),"Young")</f>
        <v>Young</v>
      </c>
    </row>
    <row r="18621">
      <c r="A18621" s="40">
        <v>36883.0</v>
      </c>
      <c r="B18621" s="39">
        <f t="shared" si="1"/>
        <v>21</v>
      </c>
      <c r="C18621" s="39" t="str">
        <f>IFERROR(__xludf.DUMMYFUNCTION("IF(ISBETWEEN(B18621,60,69), ""Old"", IF(ISBETWEEN(B18621, 20, 29), ""Young"", ""Other""))"),"Young")</f>
        <v>Young</v>
      </c>
    </row>
    <row r="18622">
      <c r="A18622" s="40">
        <v>36884.0</v>
      </c>
      <c r="B18622" s="39">
        <f t="shared" si="1"/>
        <v>21</v>
      </c>
      <c r="C18622" s="39" t="str">
        <f>IFERROR(__xludf.DUMMYFUNCTION("IF(ISBETWEEN(B18622,60,69), ""Old"", IF(ISBETWEEN(B18622, 20, 29), ""Young"", ""Other""))"),"Young")</f>
        <v>Young</v>
      </c>
    </row>
    <row r="18623">
      <c r="A18623" s="40">
        <v>36885.0</v>
      </c>
      <c r="B18623" s="39">
        <f t="shared" si="1"/>
        <v>21</v>
      </c>
      <c r="C18623" s="39" t="str">
        <f>IFERROR(__xludf.DUMMYFUNCTION("IF(ISBETWEEN(B18623,60,69), ""Old"", IF(ISBETWEEN(B18623, 20, 29), ""Young"", ""Other""))"),"Young")</f>
        <v>Young</v>
      </c>
    </row>
    <row r="18624">
      <c r="A18624" s="40">
        <v>36886.0</v>
      </c>
      <c r="B18624" s="39">
        <f t="shared" si="1"/>
        <v>21</v>
      </c>
      <c r="C18624" s="39" t="str">
        <f>IFERROR(__xludf.DUMMYFUNCTION("IF(ISBETWEEN(B18624,60,69), ""Old"", IF(ISBETWEEN(B18624, 20, 29), ""Young"", ""Other""))"),"Young")</f>
        <v>Young</v>
      </c>
    </row>
    <row r="18625">
      <c r="A18625" s="40">
        <v>36887.0</v>
      </c>
      <c r="B18625" s="39">
        <f t="shared" si="1"/>
        <v>21</v>
      </c>
      <c r="C18625" s="39" t="str">
        <f>IFERROR(__xludf.DUMMYFUNCTION("IF(ISBETWEEN(B18625,60,69), ""Old"", IF(ISBETWEEN(B18625, 20, 29), ""Young"", ""Other""))"),"Young")</f>
        <v>Young</v>
      </c>
    </row>
    <row r="18626">
      <c r="A18626" s="40">
        <v>36888.0</v>
      </c>
      <c r="B18626" s="39">
        <f t="shared" si="1"/>
        <v>21</v>
      </c>
      <c r="C18626" s="39" t="str">
        <f>IFERROR(__xludf.DUMMYFUNCTION("IF(ISBETWEEN(B18626,60,69), ""Old"", IF(ISBETWEEN(B18626, 20, 29), ""Young"", ""Other""))"),"Young")</f>
        <v>Young</v>
      </c>
    </row>
    <row r="18627">
      <c r="A18627" s="40">
        <v>36889.0</v>
      </c>
      <c r="B18627" s="39">
        <f t="shared" si="1"/>
        <v>21</v>
      </c>
      <c r="C18627" s="39" t="str">
        <f>IFERROR(__xludf.DUMMYFUNCTION("IF(ISBETWEEN(B18627,60,69), ""Old"", IF(ISBETWEEN(B18627, 20, 29), ""Young"", ""Other""))"),"Young")</f>
        <v>Young</v>
      </c>
    </row>
    <row r="18628">
      <c r="A18628" s="40">
        <v>36890.0</v>
      </c>
      <c r="B18628" s="39">
        <f t="shared" si="1"/>
        <v>21</v>
      </c>
      <c r="C18628" s="39" t="str">
        <f>IFERROR(__xludf.DUMMYFUNCTION("IF(ISBETWEEN(B18628,60,69), ""Old"", IF(ISBETWEEN(B18628, 20, 29), ""Young"", ""Other""))"),"Young")</f>
        <v>Young</v>
      </c>
    </row>
    <row r="18629">
      <c r="A18629" s="40">
        <v>36891.0</v>
      </c>
      <c r="B18629" s="39">
        <f t="shared" si="1"/>
        <v>21</v>
      </c>
      <c r="C18629" s="39" t="str">
        <f>IFERROR(__xludf.DUMMYFUNCTION("IF(ISBETWEEN(B18629,60,69), ""Old"", IF(ISBETWEEN(B18629, 20, 29), ""Young"", ""Other""))"),"Young")</f>
        <v>Young</v>
      </c>
    </row>
    <row r="18630">
      <c r="A18630" s="40">
        <v>36892.0</v>
      </c>
      <c r="B18630" s="39">
        <f t="shared" si="1"/>
        <v>21</v>
      </c>
      <c r="C18630" s="39" t="str">
        <f>IFERROR(__xludf.DUMMYFUNCTION("IF(ISBETWEEN(B18630,60,69), ""Old"", IF(ISBETWEEN(B18630, 20, 29), ""Young"", ""Other""))"),"Young")</f>
        <v>Young</v>
      </c>
    </row>
    <row r="18631">
      <c r="A18631" s="40">
        <v>36893.0</v>
      </c>
      <c r="B18631" s="39">
        <f t="shared" si="1"/>
        <v>20</v>
      </c>
      <c r="C18631" s="39" t="str">
        <f>IFERROR(__xludf.DUMMYFUNCTION("IF(ISBETWEEN(B18631,60,69), ""Old"", IF(ISBETWEEN(B18631, 20, 29), ""Young"", ""Other""))"),"Young")</f>
        <v>Young</v>
      </c>
    </row>
    <row r="18632">
      <c r="A18632" s="40">
        <v>36894.0</v>
      </c>
      <c r="B18632" s="39">
        <f t="shared" si="1"/>
        <v>20</v>
      </c>
      <c r="C18632" s="39" t="str">
        <f>IFERROR(__xludf.DUMMYFUNCTION("IF(ISBETWEEN(B18632,60,69), ""Old"", IF(ISBETWEEN(B18632, 20, 29), ""Young"", ""Other""))"),"Young")</f>
        <v>Young</v>
      </c>
    </row>
    <row r="18633">
      <c r="A18633" s="40">
        <v>36895.0</v>
      </c>
      <c r="B18633" s="39">
        <f t="shared" si="1"/>
        <v>20</v>
      </c>
      <c r="C18633" s="39" t="str">
        <f>IFERROR(__xludf.DUMMYFUNCTION("IF(ISBETWEEN(B18633,60,69), ""Old"", IF(ISBETWEEN(B18633, 20, 29), ""Young"", ""Other""))"),"Young")</f>
        <v>Young</v>
      </c>
    </row>
    <row r="18634">
      <c r="A18634" s="40">
        <v>36896.0</v>
      </c>
      <c r="B18634" s="39">
        <f t="shared" si="1"/>
        <v>20</v>
      </c>
      <c r="C18634" s="39" t="str">
        <f>IFERROR(__xludf.DUMMYFUNCTION("IF(ISBETWEEN(B18634,60,69), ""Old"", IF(ISBETWEEN(B18634, 20, 29), ""Young"", ""Other""))"),"Young")</f>
        <v>Young</v>
      </c>
    </row>
    <row r="18635">
      <c r="A18635" s="40">
        <v>36897.0</v>
      </c>
      <c r="B18635" s="39">
        <f t="shared" si="1"/>
        <v>20</v>
      </c>
      <c r="C18635" s="39" t="str">
        <f>IFERROR(__xludf.DUMMYFUNCTION("IF(ISBETWEEN(B18635,60,69), ""Old"", IF(ISBETWEEN(B18635, 20, 29), ""Young"", ""Other""))"),"Young")</f>
        <v>Young</v>
      </c>
    </row>
    <row r="18636">
      <c r="A18636" s="40">
        <v>36898.0</v>
      </c>
      <c r="B18636" s="39">
        <f t="shared" si="1"/>
        <v>20</v>
      </c>
      <c r="C18636" s="39" t="str">
        <f>IFERROR(__xludf.DUMMYFUNCTION("IF(ISBETWEEN(B18636,60,69), ""Old"", IF(ISBETWEEN(B18636, 20, 29), ""Young"", ""Other""))"),"Young")</f>
        <v>Young</v>
      </c>
    </row>
    <row r="18637">
      <c r="A18637" s="40">
        <v>36899.0</v>
      </c>
      <c r="B18637" s="39">
        <f t="shared" si="1"/>
        <v>20</v>
      </c>
      <c r="C18637" s="39" t="str">
        <f>IFERROR(__xludf.DUMMYFUNCTION("IF(ISBETWEEN(B18637,60,69), ""Old"", IF(ISBETWEEN(B18637, 20, 29), ""Young"", ""Other""))"),"Young")</f>
        <v>Young</v>
      </c>
    </row>
    <row r="18638">
      <c r="A18638" s="40">
        <v>36900.0</v>
      </c>
      <c r="B18638" s="39">
        <f t="shared" si="1"/>
        <v>20</v>
      </c>
      <c r="C18638" s="39" t="str">
        <f>IFERROR(__xludf.DUMMYFUNCTION("IF(ISBETWEEN(B18638,60,69), ""Old"", IF(ISBETWEEN(B18638, 20, 29), ""Young"", ""Other""))"),"Young")</f>
        <v>Young</v>
      </c>
    </row>
    <row r="18639">
      <c r="A18639" s="40">
        <v>36901.0</v>
      </c>
      <c r="B18639" s="39">
        <f t="shared" si="1"/>
        <v>20</v>
      </c>
      <c r="C18639" s="39" t="str">
        <f>IFERROR(__xludf.DUMMYFUNCTION("IF(ISBETWEEN(B18639,60,69), ""Old"", IF(ISBETWEEN(B18639, 20, 29), ""Young"", ""Other""))"),"Young")</f>
        <v>Young</v>
      </c>
    </row>
    <row r="18640">
      <c r="A18640" s="40">
        <v>36902.0</v>
      </c>
      <c r="B18640" s="39">
        <f t="shared" si="1"/>
        <v>20</v>
      </c>
      <c r="C18640" s="39" t="str">
        <f>IFERROR(__xludf.DUMMYFUNCTION("IF(ISBETWEEN(B18640,60,69), ""Old"", IF(ISBETWEEN(B18640, 20, 29), ""Young"", ""Other""))"),"Young")</f>
        <v>Young</v>
      </c>
    </row>
    <row r="18641">
      <c r="A18641" s="40">
        <v>36903.0</v>
      </c>
      <c r="B18641" s="39">
        <f t="shared" si="1"/>
        <v>20</v>
      </c>
      <c r="C18641" s="39" t="str">
        <f>IFERROR(__xludf.DUMMYFUNCTION("IF(ISBETWEEN(B18641,60,69), ""Old"", IF(ISBETWEEN(B18641, 20, 29), ""Young"", ""Other""))"),"Young")</f>
        <v>Young</v>
      </c>
    </row>
    <row r="18642">
      <c r="A18642" s="40">
        <v>36904.0</v>
      </c>
      <c r="B18642" s="39">
        <f t="shared" si="1"/>
        <v>20</v>
      </c>
      <c r="C18642" s="39" t="str">
        <f>IFERROR(__xludf.DUMMYFUNCTION("IF(ISBETWEEN(B18642,60,69), ""Old"", IF(ISBETWEEN(B18642, 20, 29), ""Young"", ""Other""))"),"Young")</f>
        <v>Young</v>
      </c>
    </row>
    <row r="18643">
      <c r="A18643" s="40">
        <v>36905.0</v>
      </c>
      <c r="B18643" s="39">
        <f t="shared" si="1"/>
        <v>20</v>
      </c>
      <c r="C18643" s="39" t="str">
        <f>IFERROR(__xludf.DUMMYFUNCTION("IF(ISBETWEEN(B18643,60,69), ""Old"", IF(ISBETWEEN(B18643, 20, 29), ""Young"", ""Other""))"),"Young")</f>
        <v>Young</v>
      </c>
    </row>
    <row r="18644">
      <c r="A18644" s="40">
        <v>36906.0</v>
      </c>
      <c r="B18644" s="39">
        <f t="shared" si="1"/>
        <v>20</v>
      </c>
      <c r="C18644" s="39" t="str">
        <f>IFERROR(__xludf.DUMMYFUNCTION("IF(ISBETWEEN(B18644,60,69), ""Old"", IF(ISBETWEEN(B18644, 20, 29), ""Young"", ""Other""))"),"Young")</f>
        <v>Young</v>
      </c>
    </row>
    <row r="18645">
      <c r="A18645" s="40">
        <v>36907.0</v>
      </c>
      <c r="B18645" s="39">
        <f t="shared" si="1"/>
        <v>20</v>
      </c>
      <c r="C18645" s="39" t="str">
        <f>IFERROR(__xludf.DUMMYFUNCTION("IF(ISBETWEEN(B18645,60,69), ""Old"", IF(ISBETWEEN(B18645, 20, 29), ""Young"", ""Other""))"),"Young")</f>
        <v>Young</v>
      </c>
    </row>
    <row r="18646">
      <c r="A18646" s="40">
        <v>36908.0</v>
      </c>
      <c r="B18646" s="39">
        <f t="shared" si="1"/>
        <v>20</v>
      </c>
      <c r="C18646" s="39" t="str">
        <f>IFERROR(__xludf.DUMMYFUNCTION("IF(ISBETWEEN(B18646,60,69), ""Old"", IF(ISBETWEEN(B18646, 20, 29), ""Young"", ""Other""))"),"Young")</f>
        <v>Young</v>
      </c>
    </row>
    <row r="18647">
      <c r="A18647" s="40">
        <v>36909.0</v>
      </c>
      <c r="B18647" s="39">
        <f t="shared" si="1"/>
        <v>20</v>
      </c>
      <c r="C18647" s="39" t="str">
        <f>IFERROR(__xludf.DUMMYFUNCTION("IF(ISBETWEEN(B18647,60,69), ""Old"", IF(ISBETWEEN(B18647, 20, 29), ""Young"", ""Other""))"),"Young")</f>
        <v>Young</v>
      </c>
    </row>
    <row r="18648">
      <c r="A18648" s="40">
        <v>36910.0</v>
      </c>
      <c r="B18648" s="39">
        <f t="shared" si="1"/>
        <v>20</v>
      </c>
      <c r="C18648" s="39" t="str">
        <f>IFERROR(__xludf.DUMMYFUNCTION("IF(ISBETWEEN(B18648,60,69), ""Old"", IF(ISBETWEEN(B18648, 20, 29), ""Young"", ""Other""))"),"Young")</f>
        <v>Young</v>
      </c>
    </row>
    <row r="18649">
      <c r="A18649" s="40">
        <v>36911.0</v>
      </c>
      <c r="B18649" s="39">
        <f t="shared" si="1"/>
        <v>20</v>
      </c>
      <c r="C18649" s="39" t="str">
        <f>IFERROR(__xludf.DUMMYFUNCTION("IF(ISBETWEEN(B18649,60,69), ""Old"", IF(ISBETWEEN(B18649, 20, 29), ""Young"", ""Other""))"),"Young")</f>
        <v>Young</v>
      </c>
    </row>
    <row r="18650">
      <c r="A18650" s="40">
        <v>36912.0</v>
      </c>
      <c r="B18650" s="39">
        <f t="shared" si="1"/>
        <v>20</v>
      </c>
      <c r="C18650" s="39" t="str">
        <f>IFERROR(__xludf.DUMMYFUNCTION("IF(ISBETWEEN(B18650,60,69), ""Old"", IF(ISBETWEEN(B18650, 20, 29), ""Young"", ""Other""))"),"Young")</f>
        <v>Young</v>
      </c>
    </row>
    <row r="18651">
      <c r="A18651" s="40">
        <v>36913.0</v>
      </c>
      <c r="B18651" s="39">
        <f t="shared" si="1"/>
        <v>20</v>
      </c>
      <c r="C18651" s="39" t="str">
        <f>IFERROR(__xludf.DUMMYFUNCTION("IF(ISBETWEEN(B18651,60,69), ""Old"", IF(ISBETWEEN(B18651, 20, 29), ""Young"", ""Other""))"),"Young")</f>
        <v>Young</v>
      </c>
    </row>
    <row r="18652">
      <c r="A18652" s="40">
        <v>36914.0</v>
      </c>
      <c r="B18652" s="39">
        <f t="shared" si="1"/>
        <v>20</v>
      </c>
      <c r="C18652" s="39" t="str">
        <f>IFERROR(__xludf.DUMMYFUNCTION("IF(ISBETWEEN(B18652,60,69), ""Old"", IF(ISBETWEEN(B18652, 20, 29), ""Young"", ""Other""))"),"Young")</f>
        <v>Young</v>
      </c>
    </row>
    <row r="18653">
      <c r="A18653" s="40">
        <v>36915.0</v>
      </c>
      <c r="B18653" s="39">
        <f t="shared" si="1"/>
        <v>20</v>
      </c>
      <c r="C18653" s="39" t="str">
        <f>IFERROR(__xludf.DUMMYFUNCTION("IF(ISBETWEEN(B18653,60,69), ""Old"", IF(ISBETWEEN(B18653, 20, 29), ""Young"", ""Other""))"),"Young")</f>
        <v>Young</v>
      </c>
    </row>
    <row r="18654">
      <c r="A18654" s="40">
        <v>36916.0</v>
      </c>
      <c r="B18654" s="39">
        <f t="shared" si="1"/>
        <v>20</v>
      </c>
      <c r="C18654" s="39" t="str">
        <f>IFERROR(__xludf.DUMMYFUNCTION("IF(ISBETWEEN(B18654,60,69), ""Old"", IF(ISBETWEEN(B18654, 20, 29), ""Young"", ""Other""))"),"Young")</f>
        <v>Young</v>
      </c>
    </row>
    <row r="18655">
      <c r="A18655" s="40">
        <v>36917.0</v>
      </c>
      <c r="B18655" s="39">
        <f t="shared" si="1"/>
        <v>20</v>
      </c>
      <c r="C18655" s="39" t="str">
        <f>IFERROR(__xludf.DUMMYFUNCTION("IF(ISBETWEEN(B18655,60,69), ""Old"", IF(ISBETWEEN(B18655, 20, 29), ""Young"", ""Other""))"),"Young")</f>
        <v>Young</v>
      </c>
    </row>
    <row r="18656">
      <c r="A18656" s="40">
        <v>36918.0</v>
      </c>
      <c r="B18656" s="39">
        <f t="shared" si="1"/>
        <v>20</v>
      </c>
      <c r="C18656" s="39" t="str">
        <f>IFERROR(__xludf.DUMMYFUNCTION("IF(ISBETWEEN(B18656,60,69), ""Old"", IF(ISBETWEEN(B18656, 20, 29), ""Young"", ""Other""))"),"Young")</f>
        <v>Young</v>
      </c>
    </row>
    <row r="18657">
      <c r="A18657" s="40">
        <v>36919.0</v>
      </c>
      <c r="B18657" s="39">
        <f t="shared" si="1"/>
        <v>20</v>
      </c>
      <c r="C18657" s="39" t="str">
        <f>IFERROR(__xludf.DUMMYFUNCTION("IF(ISBETWEEN(B18657,60,69), ""Old"", IF(ISBETWEEN(B18657, 20, 29), ""Young"", ""Other""))"),"Young")</f>
        <v>Young</v>
      </c>
    </row>
    <row r="18658">
      <c r="A18658" s="40">
        <v>36920.0</v>
      </c>
      <c r="B18658" s="39">
        <f t="shared" si="1"/>
        <v>20</v>
      </c>
      <c r="C18658" s="39" t="str">
        <f>IFERROR(__xludf.DUMMYFUNCTION("IF(ISBETWEEN(B18658,60,69), ""Old"", IF(ISBETWEEN(B18658, 20, 29), ""Young"", ""Other""))"),"Young")</f>
        <v>Young</v>
      </c>
    </row>
    <row r="18659">
      <c r="A18659" s="40">
        <v>36921.0</v>
      </c>
      <c r="B18659" s="39">
        <f t="shared" si="1"/>
        <v>20</v>
      </c>
      <c r="C18659" s="39" t="str">
        <f>IFERROR(__xludf.DUMMYFUNCTION("IF(ISBETWEEN(B18659,60,69), ""Old"", IF(ISBETWEEN(B18659, 20, 29), ""Young"", ""Other""))"),"Young")</f>
        <v>Young</v>
      </c>
    </row>
    <row r="18660">
      <c r="A18660" s="40">
        <v>36922.0</v>
      </c>
      <c r="B18660" s="39">
        <f t="shared" si="1"/>
        <v>20</v>
      </c>
      <c r="C18660" s="39" t="str">
        <f>IFERROR(__xludf.DUMMYFUNCTION("IF(ISBETWEEN(B18660,60,69), ""Old"", IF(ISBETWEEN(B18660, 20, 29), ""Young"", ""Other""))"),"Young")</f>
        <v>Young</v>
      </c>
    </row>
    <row r="18661">
      <c r="A18661" s="40">
        <v>36923.0</v>
      </c>
      <c r="B18661" s="39">
        <f t="shared" si="1"/>
        <v>20</v>
      </c>
      <c r="C18661" s="39" t="str">
        <f>IFERROR(__xludf.DUMMYFUNCTION("IF(ISBETWEEN(B18661,60,69), ""Old"", IF(ISBETWEEN(B18661, 20, 29), ""Young"", ""Other""))"),"Young")</f>
        <v>Young</v>
      </c>
    </row>
    <row r="18662">
      <c r="A18662" s="40">
        <v>36924.0</v>
      </c>
      <c r="B18662" s="39">
        <f t="shared" si="1"/>
        <v>20</v>
      </c>
      <c r="C18662" s="39" t="str">
        <f>IFERROR(__xludf.DUMMYFUNCTION("IF(ISBETWEEN(B18662,60,69), ""Old"", IF(ISBETWEEN(B18662, 20, 29), ""Young"", ""Other""))"),"Young")</f>
        <v>Young</v>
      </c>
    </row>
    <row r="18663">
      <c r="A18663" s="40">
        <v>36925.0</v>
      </c>
      <c r="B18663" s="39">
        <f t="shared" si="1"/>
        <v>20</v>
      </c>
      <c r="C18663" s="39" t="str">
        <f>IFERROR(__xludf.DUMMYFUNCTION("IF(ISBETWEEN(B18663,60,69), ""Old"", IF(ISBETWEEN(B18663, 20, 29), ""Young"", ""Other""))"),"Young")</f>
        <v>Young</v>
      </c>
    </row>
    <row r="18664">
      <c r="A18664" s="40">
        <v>36926.0</v>
      </c>
      <c r="B18664" s="39">
        <f t="shared" si="1"/>
        <v>20</v>
      </c>
      <c r="C18664" s="39" t="str">
        <f>IFERROR(__xludf.DUMMYFUNCTION("IF(ISBETWEEN(B18664,60,69), ""Old"", IF(ISBETWEEN(B18664, 20, 29), ""Young"", ""Other""))"),"Young")</f>
        <v>Young</v>
      </c>
    </row>
    <row r="18665">
      <c r="A18665" s="40">
        <v>36927.0</v>
      </c>
      <c r="B18665" s="39">
        <f t="shared" si="1"/>
        <v>20</v>
      </c>
      <c r="C18665" s="39" t="str">
        <f>IFERROR(__xludf.DUMMYFUNCTION("IF(ISBETWEEN(B18665,60,69), ""Old"", IF(ISBETWEEN(B18665, 20, 29), ""Young"", ""Other""))"),"Young")</f>
        <v>Young</v>
      </c>
    </row>
    <row r="18666">
      <c r="A18666" s="40">
        <v>36928.0</v>
      </c>
      <c r="B18666" s="39">
        <f t="shared" si="1"/>
        <v>20</v>
      </c>
      <c r="C18666" s="39" t="str">
        <f>IFERROR(__xludf.DUMMYFUNCTION("IF(ISBETWEEN(B18666,60,69), ""Old"", IF(ISBETWEEN(B18666, 20, 29), ""Young"", ""Other""))"),"Young")</f>
        <v>Young</v>
      </c>
    </row>
    <row r="18667">
      <c r="A18667" s="40">
        <v>36929.0</v>
      </c>
      <c r="B18667" s="39">
        <f t="shared" si="1"/>
        <v>20</v>
      </c>
      <c r="C18667" s="39" t="str">
        <f>IFERROR(__xludf.DUMMYFUNCTION("IF(ISBETWEEN(B18667,60,69), ""Old"", IF(ISBETWEEN(B18667, 20, 29), ""Young"", ""Other""))"),"Young")</f>
        <v>Young</v>
      </c>
    </row>
    <row r="18668">
      <c r="A18668" s="40">
        <v>36930.0</v>
      </c>
      <c r="B18668" s="39">
        <f t="shared" si="1"/>
        <v>20</v>
      </c>
      <c r="C18668" s="39" t="str">
        <f>IFERROR(__xludf.DUMMYFUNCTION("IF(ISBETWEEN(B18668,60,69), ""Old"", IF(ISBETWEEN(B18668, 20, 29), ""Young"", ""Other""))"),"Young")</f>
        <v>Young</v>
      </c>
    </row>
    <row r="18669">
      <c r="A18669" s="40">
        <v>36931.0</v>
      </c>
      <c r="B18669" s="39">
        <f t="shared" si="1"/>
        <v>20</v>
      </c>
      <c r="C18669" s="39" t="str">
        <f>IFERROR(__xludf.DUMMYFUNCTION("IF(ISBETWEEN(B18669,60,69), ""Old"", IF(ISBETWEEN(B18669, 20, 29), ""Young"", ""Other""))"),"Young")</f>
        <v>Young</v>
      </c>
    </row>
    <row r="18670">
      <c r="A18670" s="40">
        <v>36932.0</v>
      </c>
      <c r="B18670" s="39">
        <f t="shared" si="1"/>
        <v>20</v>
      </c>
      <c r="C18670" s="39" t="str">
        <f>IFERROR(__xludf.DUMMYFUNCTION("IF(ISBETWEEN(B18670,60,69), ""Old"", IF(ISBETWEEN(B18670, 20, 29), ""Young"", ""Other""))"),"Young")</f>
        <v>Young</v>
      </c>
    </row>
    <row r="18671">
      <c r="A18671" s="40">
        <v>36933.0</v>
      </c>
      <c r="B18671" s="39">
        <f t="shared" si="1"/>
        <v>20</v>
      </c>
      <c r="C18671" s="39" t="str">
        <f>IFERROR(__xludf.DUMMYFUNCTION("IF(ISBETWEEN(B18671,60,69), ""Old"", IF(ISBETWEEN(B18671, 20, 29), ""Young"", ""Other""))"),"Young")</f>
        <v>Young</v>
      </c>
    </row>
    <row r="18672">
      <c r="A18672" s="40">
        <v>36934.0</v>
      </c>
      <c r="B18672" s="39">
        <f t="shared" si="1"/>
        <v>20</v>
      </c>
      <c r="C18672" s="39" t="str">
        <f>IFERROR(__xludf.DUMMYFUNCTION("IF(ISBETWEEN(B18672,60,69), ""Old"", IF(ISBETWEEN(B18672, 20, 29), ""Young"", ""Other""))"),"Young")</f>
        <v>Young</v>
      </c>
    </row>
    <row r="18673">
      <c r="A18673" s="40">
        <v>36935.0</v>
      </c>
      <c r="B18673" s="39">
        <f t="shared" si="1"/>
        <v>20</v>
      </c>
      <c r="C18673" s="39" t="str">
        <f>IFERROR(__xludf.DUMMYFUNCTION("IF(ISBETWEEN(B18673,60,69), ""Old"", IF(ISBETWEEN(B18673, 20, 29), ""Young"", ""Other""))"),"Young")</f>
        <v>Young</v>
      </c>
    </row>
    <row r="18674">
      <c r="A18674" s="40">
        <v>36936.0</v>
      </c>
      <c r="B18674" s="39">
        <f t="shared" si="1"/>
        <v>20</v>
      </c>
      <c r="C18674" s="39" t="str">
        <f>IFERROR(__xludf.DUMMYFUNCTION("IF(ISBETWEEN(B18674,60,69), ""Old"", IF(ISBETWEEN(B18674, 20, 29), ""Young"", ""Other""))"),"Young")</f>
        <v>Young</v>
      </c>
    </row>
    <row r="18675">
      <c r="A18675" s="40">
        <v>36937.0</v>
      </c>
      <c r="B18675" s="39">
        <f t="shared" si="1"/>
        <v>20</v>
      </c>
      <c r="C18675" s="39" t="str">
        <f>IFERROR(__xludf.DUMMYFUNCTION("IF(ISBETWEEN(B18675,60,69), ""Old"", IF(ISBETWEEN(B18675, 20, 29), ""Young"", ""Other""))"),"Young")</f>
        <v>Young</v>
      </c>
    </row>
    <row r="18676">
      <c r="A18676" s="40">
        <v>36938.0</v>
      </c>
      <c r="B18676" s="39">
        <f t="shared" si="1"/>
        <v>20</v>
      </c>
      <c r="C18676" s="39" t="str">
        <f>IFERROR(__xludf.DUMMYFUNCTION("IF(ISBETWEEN(B18676,60,69), ""Old"", IF(ISBETWEEN(B18676, 20, 29), ""Young"", ""Other""))"),"Young")</f>
        <v>Young</v>
      </c>
    </row>
    <row r="18677">
      <c r="A18677" s="40">
        <v>36939.0</v>
      </c>
      <c r="B18677" s="39">
        <f t="shared" si="1"/>
        <v>20</v>
      </c>
      <c r="C18677" s="39" t="str">
        <f>IFERROR(__xludf.DUMMYFUNCTION("IF(ISBETWEEN(B18677,60,69), ""Old"", IF(ISBETWEEN(B18677, 20, 29), ""Young"", ""Other""))"),"Young")</f>
        <v>Young</v>
      </c>
    </row>
    <row r="18678">
      <c r="A18678" s="40">
        <v>36940.0</v>
      </c>
      <c r="B18678" s="39">
        <f t="shared" si="1"/>
        <v>20</v>
      </c>
      <c r="C18678" s="39" t="str">
        <f>IFERROR(__xludf.DUMMYFUNCTION("IF(ISBETWEEN(B18678,60,69), ""Old"", IF(ISBETWEEN(B18678, 20, 29), ""Young"", ""Other""))"),"Young")</f>
        <v>Young</v>
      </c>
    </row>
    <row r="18679">
      <c r="A18679" s="40">
        <v>36941.0</v>
      </c>
      <c r="B18679" s="39">
        <f t="shared" si="1"/>
        <v>20</v>
      </c>
      <c r="C18679" s="39" t="str">
        <f>IFERROR(__xludf.DUMMYFUNCTION("IF(ISBETWEEN(B18679,60,69), ""Old"", IF(ISBETWEEN(B18679, 20, 29), ""Young"", ""Other""))"),"Young")</f>
        <v>Young</v>
      </c>
    </row>
    <row r="18680">
      <c r="A18680" s="40">
        <v>36942.0</v>
      </c>
      <c r="B18680" s="39">
        <f t="shared" si="1"/>
        <v>20</v>
      </c>
      <c r="C18680" s="39" t="str">
        <f>IFERROR(__xludf.DUMMYFUNCTION("IF(ISBETWEEN(B18680,60,69), ""Old"", IF(ISBETWEEN(B18680, 20, 29), ""Young"", ""Other""))"),"Young")</f>
        <v>Young</v>
      </c>
    </row>
    <row r="18681">
      <c r="A18681" s="40">
        <v>36943.0</v>
      </c>
      <c r="B18681" s="39">
        <f t="shared" si="1"/>
        <v>20</v>
      </c>
      <c r="C18681" s="39" t="str">
        <f>IFERROR(__xludf.DUMMYFUNCTION("IF(ISBETWEEN(B18681,60,69), ""Old"", IF(ISBETWEEN(B18681, 20, 29), ""Young"", ""Other""))"),"Young")</f>
        <v>Young</v>
      </c>
    </row>
    <row r="18682">
      <c r="A18682" s="40">
        <v>36944.0</v>
      </c>
      <c r="B18682" s="39">
        <f t="shared" si="1"/>
        <v>20</v>
      </c>
      <c r="C18682" s="39" t="str">
        <f>IFERROR(__xludf.DUMMYFUNCTION("IF(ISBETWEEN(B18682,60,69), ""Old"", IF(ISBETWEEN(B18682, 20, 29), ""Young"", ""Other""))"),"Young")</f>
        <v>Young</v>
      </c>
    </row>
    <row r="18683">
      <c r="A18683" s="40">
        <v>36945.0</v>
      </c>
      <c r="B18683" s="39">
        <f t="shared" si="1"/>
        <v>20</v>
      </c>
      <c r="C18683" s="39" t="str">
        <f>IFERROR(__xludf.DUMMYFUNCTION("IF(ISBETWEEN(B18683,60,69), ""Old"", IF(ISBETWEEN(B18683, 20, 29), ""Young"", ""Other""))"),"Young")</f>
        <v>Young</v>
      </c>
    </row>
    <row r="18684">
      <c r="A18684" s="40">
        <v>36946.0</v>
      </c>
      <c r="B18684" s="39">
        <f t="shared" si="1"/>
        <v>20</v>
      </c>
      <c r="C18684" s="39" t="str">
        <f>IFERROR(__xludf.DUMMYFUNCTION("IF(ISBETWEEN(B18684,60,69), ""Old"", IF(ISBETWEEN(B18684, 20, 29), ""Young"", ""Other""))"),"Young")</f>
        <v>Young</v>
      </c>
    </row>
    <row r="18685">
      <c r="A18685" s="40">
        <v>36947.0</v>
      </c>
      <c r="B18685" s="39">
        <f t="shared" si="1"/>
        <v>20</v>
      </c>
      <c r="C18685" s="39" t="str">
        <f>IFERROR(__xludf.DUMMYFUNCTION("IF(ISBETWEEN(B18685,60,69), ""Old"", IF(ISBETWEEN(B18685, 20, 29), ""Young"", ""Other""))"),"Young")</f>
        <v>Young</v>
      </c>
    </row>
    <row r="18686">
      <c r="A18686" s="40">
        <v>36948.0</v>
      </c>
      <c r="B18686" s="39">
        <f t="shared" si="1"/>
        <v>20</v>
      </c>
      <c r="C18686" s="39" t="str">
        <f>IFERROR(__xludf.DUMMYFUNCTION("IF(ISBETWEEN(B18686,60,69), ""Old"", IF(ISBETWEEN(B18686, 20, 29), ""Young"", ""Other""))"),"Young")</f>
        <v>Young</v>
      </c>
    </row>
    <row r="18687">
      <c r="A18687" s="40">
        <v>36949.0</v>
      </c>
      <c r="B18687" s="39">
        <f t="shared" si="1"/>
        <v>20</v>
      </c>
      <c r="C18687" s="39" t="str">
        <f>IFERROR(__xludf.DUMMYFUNCTION("IF(ISBETWEEN(B18687,60,69), ""Old"", IF(ISBETWEEN(B18687, 20, 29), ""Young"", ""Other""))"),"Young")</f>
        <v>Young</v>
      </c>
    </row>
    <row r="18688">
      <c r="A18688" s="40">
        <v>36950.0</v>
      </c>
      <c r="B18688" s="39">
        <f t="shared" si="1"/>
        <v>20</v>
      </c>
      <c r="C18688" s="39" t="str">
        <f>IFERROR(__xludf.DUMMYFUNCTION("IF(ISBETWEEN(B18688,60,69), ""Old"", IF(ISBETWEEN(B18688, 20, 29), ""Young"", ""Other""))"),"Young")</f>
        <v>Young</v>
      </c>
    </row>
    <row r="18689">
      <c r="A18689" s="40">
        <v>36951.0</v>
      </c>
      <c r="B18689" s="39">
        <f t="shared" si="1"/>
        <v>20</v>
      </c>
      <c r="C18689" s="39" t="str">
        <f>IFERROR(__xludf.DUMMYFUNCTION("IF(ISBETWEEN(B18689,60,69), ""Old"", IF(ISBETWEEN(B18689, 20, 29), ""Young"", ""Other""))"),"Young")</f>
        <v>Young</v>
      </c>
    </row>
    <row r="18690">
      <c r="A18690" s="40">
        <v>36952.0</v>
      </c>
      <c r="B18690" s="39">
        <f t="shared" si="1"/>
        <v>20</v>
      </c>
      <c r="C18690" s="39" t="str">
        <f>IFERROR(__xludf.DUMMYFUNCTION("IF(ISBETWEEN(B18690,60,69), ""Old"", IF(ISBETWEEN(B18690, 20, 29), ""Young"", ""Other""))"),"Young")</f>
        <v>Young</v>
      </c>
    </row>
    <row r="18691">
      <c r="A18691" s="40">
        <v>36953.0</v>
      </c>
      <c r="B18691" s="39">
        <f t="shared" si="1"/>
        <v>20</v>
      </c>
      <c r="C18691" s="39" t="str">
        <f>IFERROR(__xludf.DUMMYFUNCTION("IF(ISBETWEEN(B18691,60,69), ""Old"", IF(ISBETWEEN(B18691, 20, 29), ""Young"", ""Other""))"),"Young")</f>
        <v>Young</v>
      </c>
    </row>
    <row r="18692">
      <c r="A18692" s="40">
        <v>36954.0</v>
      </c>
      <c r="B18692" s="39">
        <f t="shared" si="1"/>
        <v>20</v>
      </c>
      <c r="C18692" s="39" t="str">
        <f>IFERROR(__xludf.DUMMYFUNCTION("IF(ISBETWEEN(B18692,60,69), ""Old"", IF(ISBETWEEN(B18692, 20, 29), ""Young"", ""Other""))"),"Young")</f>
        <v>Young</v>
      </c>
    </row>
    <row r="18693">
      <c r="A18693" s="40">
        <v>36955.0</v>
      </c>
      <c r="B18693" s="39">
        <f t="shared" si="1"/>
        <v>20</v>
      </c>
      <c r="C18693" s="39" t="str">
        <f>IFERROR(__xludf.DUMMYFUNCTION("IF(ISBETWEEN(B18693,60,69), ""Old"", IF(ISBETWEEN(B18693, 20, 29), ""Young"", ""Other""))"),"Young")</f>
        <v>Young</v>
      </c>
    </row>
    <row r="18694">
      <c r="A18694" s="40">
        <v>36956.0</v>
      </c>
      <c r="B18694" s="39">
        <f t="shared" si="1"/>
        <v>20</v>
      </c>
      <c r="C18694" s="39" t="str">
        <f>IFERROR(__xludf.DUMMYFUNCTION("IF(ISBETWEEN(B18694,60,69), ""Old"", IF(ISBETWEEN(B18694, 20, 29), ""Young"", ""Other""))"),"Young")</f>
        <v>Young</v>
      </c>
    </row>
    <row r="18695">
      <c r="A18695" s="40">
        <v>36957.0</v>
      </c>
      <c r="B18695" s="39">
        <f t="shared" si="1"/>
        <v>20</v>
      </c>
      <c r="C18695" s="39" t="str">
        <f>IFERROR(__xludf.DUMMYFUNCTION("IF(ISBETWEEN(B18695,60,69), ""Old"", IF(ISBETWEEN(B18695, 20, 29), ""Young"", ""Other""))"),"Young")</f>
        <v>Young</v>
      </c>
    </row>
    <row r="18696">
      <c r="A18696" s="40">
        <v>36958.0</v>
      </c>
      <c r="B18696" s="39">
        <f t="shared" si="1"/>
        <v>20</v>
      </c>
      <c r="C18696" s="39" t="str">
        <f>IFERROR(__xludf.DUMMYFUNCTION("IF(ISBETWEEN(B18696,60,69), ""Old"", IF(ISBETWEEN(B18696, 20, 29), ""Young"", ""Other""))"),"Young")</f>
        <v>Young</v>
      </c>
    </row>
    <row r="18697">
      <c r="A18697" s="40">
        <v>36959.0</v>
      </c>
      <c r="B18697" s="39">
        <f t="shared" si="1"/>
        <v>20</v>
      </c>
      <c r="C18697" s="39" t="str">
        <f>IFERROR(__xludf.DUMMYFUNCTION("IF(ISBETWEEN(B18697,60,69), ""Old"", IF(ISBETWEEN(B18697, 20, 29), ""Young"", ""Other""))"),"Young")</f>
        <v>Young</v>
      </c>
    </row>
    <row r="18698">
      <c r="A18698" s="40">
        <v>36960.0</v>
      </c>
      <c r="B18698" s="39">
        <f t="shared" si="1"/>
        <v>20</v>
      </c>
      <c r="C18698" s="39" t="str">
        <f>IFERROR(__xludf.DUMMYFUNCTION("IF(ISBETWEEN(B18698,60,69), ""Old"", IF(ISBETWEEN(B18698, 20, 29), ""Young"", ""Other""))"),"Young")</f>
        <v>Young</v>
      </c>
    </row>
    <row r="18699">
      <c r="A18699" s="40">
        <v>36961.0</v>
      </c>
      <c r="B18699" s="39">
        <f t="shared" si="1"/>
        <v>20</v>
      </c>
      <c r="C18699" s="39" t="str">
        <f>IFERROR(__xludf.DUMMYFUNCTION("IF(ISBETWEEN(B18699,60,69), ""Old"", IF(ISBETWEEN(B18699, 20, 29), ""Young"", ""Other""))"),"Young")</f>
        <v>Young</v>
      </c>
    </row>
    <row r="18700">
      <c r="A18700" s="40">
        <v>36962.0</v>
      </c>
      <c r="B18700" s="39">
        <f t="shared" si="1"/>
        <v>20</v>
      </c>
      <c r="C18700" s="39" t="str">
        <f>IFERROR(__xludf.DUMMYFUNCTION("IF(ISBETWEEN(B18700,60,69), ""Old"", IF(ISBETWEEN(B18700, 20, 29), ""Young"", ""Other""))"),"Young")</f>
        <v>Young</v>
      </c>
    </row>
    <row r="18701">
      <c r="A18701" s="40">
        <v>36963.0</v>
      </c>
      <c r="B18701" s="39">
        <f t="shared" si="1"/>
        <v>20</v>
      </c>
      <c r="C18701" s="39" t="str">
        <f>IFERROR(__xludf.DUMMYFUNCTION("IF(ISBETWEEN(B18701,60,69), ""Old"", IF(ISBETWEEN(B18701, 20, 29), ""Young"", ""Other""))"),"Young")</f>
        <v>Young</v>
      </c>
    </row>
    <row r="18702">
      <c r="A18702" s="40">
        <v>36964.0</v>
      </c>
      <c r="B18702" s="39">
        <f t="shared" si="1"/>
        <v>20</v>
      </c>
      <c r="C18702" s="39" t="str">
        <f>IFERROR(__xludf.DUMMYFUNCTION("IF(ISBETWEEN(B18702,60,69), ""Old"", IF(ISBETWEEN(B18702, 20, 29), ""Young"", ""Other""))"),"Young")</f>
        <v>Young</v>
      </c>
    </row>
    <row r="18703">
      <c r="A18703" s="40">
        <v>36965.0</v>
      </c>
      <c r="B18703" s="39">
        <f t="shared" si="1"/>
        <v>20</v>
      </c>
      <c r="C18703" s="39" t="str">
        <f>IFERROR(__xludf.DUMMYFUNCTION("IF(ISBETWEEN(B18703,60,69), ""Old"", IF(ISBETWEEN(B18703, 20, 29), ""Young"", ""Other""))"),"Young")</f>
        <v>Young</v>
      </c>
    </row>
    <row r="18704">
      <c r="A18704" s="40">
        <v>36966.0</v>
      </c>
      <c r="B18704" s="39">
        <f t="shared" si="1"/>
        <v>20</v>
      </c>
      <c r="C18704" s="39" t="str">
        <f>IFERROR(__xludf.DUMMYFUNCTION("IF(ISBETWEEN(B18704,60,69), ""Old"", IF(ISBETWEEN(B18704, 20, 29), ""Young"", ""Other""))"),"Young")</f>
        <v>Young</v>
      </c>
    </row>
    <row r="18705">
      <c r="A18705" s="40">
        <v>36967.0</v>
      </c>
      <c r="B18705" s="39">
        <f t="shared" si="1"/>
        <v>20</v>
      </c>
      <c r="C18705" s="39" t="str">
        <f>IFERROR(__xludf.DUMMYFUNCTION("IF(ISBETWEEN(B18705,60,69), ""Old"", IF(ISBETWEEN(B18705, 20, 29), ""Young"", ""Other""))"),"Young")</f>
        <v>Young</v>
      </c>
    </row>
    <row r="18706">
      <c r="A18706" s="40">
        <v>36968.0</v>
      </c>
      <c r="B18706" s="39">
        <f t="shared" si="1"/>
        <v>20</v>
      </c>
      <c r="C18706" s="39" t="str">
        <f>IFERROR(__xludf.DUMMYFUNCTION("IF(ISBETWEEN(B18706,60,69), ""Old"", IF(ISBETWEEN(B18706, 20, 29), ""Young"", ""Other""))"),"Young")</f>
        <v>Young</v>
      </c>
    </row>
    <row r="18707">
      <c r="A18707" s="40">
        <v>36969.0</v>
      </c>
      <c r="B18707" s="39">
        <f t="shared" si="1"/>
        <v>20</v>
      </c>
      <c r="C18707" s="39" t="str">
        <f>IFERROR(__xludf.DUMMYFUNCTION("IF(ISBETWEEN(B18707,60,69), ""Old"", IF(ISBETWEEN(B18707, 20, 29), ""Young"", ""Other""))"),"Young")</f>
        <v>Young</v>
      </c>
    </row>
    <row r="18708">
      <c r="A18708" s="40">
        <v>36970.0</v>
      </c>
      <c r="B18708" s="39">
        <f t="shared" si="1"/>
        <v>20</v>
      </c>
      <c r="C18708" s="39" t="str">
        <f>IFERROR(__xludf.DUMMYFUNCTION("IF(ISBETWEEN(B18708,60,69), ""Old"", IF(ISBETWEEN(B18708, 20, 29), ""Young"", ""Other""))"),"Young")</f>
        <v>Young</v>
      </c>
    </row>
    <row r="18709">
      <c r="A18709" s="40">
        <v>36971.0</v>
      </c>
      <c r="B18709" s="39">
        <f t="shared" si="1"/>
        <v>20</v>
      </c>
      <c r="C18709" s="39" t="str">
        <f>IFERROR(__xludf.DUMMYFUNCTION("IF(ISBETWEEN(B18709,60,69), ""Old"", IF(ISBETWEEN(B18709, 20, 29), ""Young"", ""Other""))"),"Young")</f>
        <v>Young</v>
      </c>
    </row>
    <row r="18710">
      <c r="A18710" s="40">
        <v>36972.0</v>
      </c>
      <c r="B18710" s="39">
        <f t="shared" si="1"/>
        <v>20</v>
      </c>
      <c r="C18710" s="39" t="str">
        <f>IFERROR(__xludf.DUMMYFUNCTION("IF(ISBETWEEN(B18710,60,69), ""Old"", IF(ISBETWEEN(B18710, 20, 29), ""Young"", ""Other""))"),"Young")</f>
        <v>Young</v>
      </c>
    </row>
    <row r="18711">
      <c r="A18711" s="40">
        <v>36973.0</v>
      </c>
      <c r="B18711" s="39">
        <f t="shared" si="1"/>
        <v>20</v>
      </c>
      <c r="C18711" s="39" t="str">
        <f>IFERROR(__xludf.DUMMYFUNCTION("IF(ISBETWEEN(B18711,60,69), ""Old"", IF(ISBETWEEN(B18711, 20, 29), ""Young"", ""Other""))"),"Young")</f>
        <v>Young</v>
      </c>
    </row>
    <row r="18712">
      <c r="A18712" s="40">
        <v>36974.0</v>
      </c>
      <c r="B18712" s="39">
        <f t="shared" si="1"/>
        <v>20</v>
      </c>
      <c r="C18712" s="39" t="str">
        <f>IFERROR(__xludf.DUMMYFUNCTION("IF(ISBETWEEN(B18712,60,69), ""Old"", IF(ISBETWEEN(B18712, 20, 29), ""Young"", ""Other""))"),"Young")</f>
        <v>Young</v>
      </c>
    </row>
    <row r="18713">
      <c r="A18713" s="40">
        <v>36975.0</v>
      </c>
      <c r="B18713" s="39">
        <f t="shared" si="1"/>
        <v>20</v>
      </c>
      <c r="C18713" s="39" t="str">
        <f>IFERROR(__xludf.DUMMYFUNCTION("IF(ISBETWEEN(B18713,60,69), ""Old"", IF(ISBETWEEN(B18713, 20, 29), ""Young"", ""Other""))"),"Young")</f>
        <v>Young</v>
      </c>
    </row>
    <row r="18714">
      <c r="A18714" s="40">
        <v>36976.0</v>
      </c>
      <c r="B18714" s="39">
        <f t="shared" si="1"/>
        <v>20</v>
      </c>
      <c r="C18714" s="39" t="str">
        <f>IFERROR(__xludf.DUMMYFUNCTION("IF(ISBETWEEN(B18714,60,69), ""Old"", IF(ISBETWEEN(B18714, 20, 29), ""Young"", ""Other""))"),"Young")</f>
        <v>Young</v>
      </c>
    </row>
    <row r="18715">
      <c r="A18715" s="40">
        <v>36977.0</v>
      </c>
      <c r="B18715" s="39">
        <f t="shared" si="1"/>
        <v>20</v>
      </c>
      <c r="C18715" s="39" t="str">
        <f>IFERROR(__xludf.DUMMYFUNCTION("IF(ISBETWEEN(B18715,60,69), ""Old"", IF(ISBETWEEN(B18715, 20, 29), ""Young"", ""Other""))"),"Young")</f>
        <v>Young</v>
      </c>
    </row>
    <row r="18716">
      <c r="A18716" s="40">
        <v>36978.0</v>
      </c>
      <c r="B18716" s="39">
        <f t="shared" si="1"/>
        <v>20</v>
      </c>
      <c r="C18716" s="39" t="str">
        <f>IFERROR(__xludf.DUMMYFUNCTION("IF(ISBETWEEN(B18716,60,69), ""Old"", IF(ISBETWEEN(B18716, 20, 29), ""Young"", ""Other""))"),"Young")</f>
        <v>Young</v>
      </c>
    </row>
    <row r="18717">
      <c r="A18717" s="40">
        <v>36979.0</v>
      </c>
      <c r="B18717" s="39">
        <f t="shared" si="1"/>
        <v>20</v>
      </c>
      <c r="C18717" s="39" t="str">
        <f>IFERROR(__xludf.DUMMYFUNCTION("IF(ISBETWEEN(B18717,60,69), ""Old"", IF(ISBETWEEN(B18717, 20, 29), ""Young"", ""Other""))"),"Young")</f>
        <v>Young</v>
      </c>
    </row>
    <row r="18718">
      <c r="A18718" s="40">
        <v>36980.0</v>
      </c>
      <c r="B18718" s="39">
        <f t="shared" si="1"/>
        <v>20</v>
      </c>
      <c r="C18718" s="39" t="str">
        <f>IFERROR(__xludf.DUMMYFUNCTION("IF(ISBETWEEN(B18718,60,69), ""Old"", IF(ISBETWEEN(B18718, 20, 29), ""Young"", ""Other""))"),"Young")</f>
        <v>Young</v>
      </c>
    </row>
    <row r="18719">
      <c r="A18719" s="40">
        <v>36981.0</v>
      </c>
      <c r="B18719" s="39">
        <f t="shared" si="1"/>
        <v>20</v>
      </c>
      <c r="C18719" s="39" t="str">
        <f>IFERROR(__xludf.DUMMYFUNCTION("IF(ISBETWEEN(B18719,60,69), ""Old"", IF(ISBETWEEN(B18719, 20, 29), ""Young"", ""Other""))"),"Young")</f>
        <v>Young</v>
      </c>
    </row>
    <row r="18720">
      <c r="A18720" s="40">
        <v>36982.0</v>
      </c>
      <c r="B18720" s="39">
        <f t="shared" si="1"/>
        <v>20</v>
      </c>
      <c r="C18720" s="39" t="str">
        <f>IFERROR(__xludf.DUMMYFUNCTION("IF(ISBETWEEN(B18720,60,69), ""Old"", IF(ISBETWEEN(B18720, 20, 29), ""Young"", ""Other""))"),"Young")</f>
        <v>Young</v>
      </c>
    </row>
    <row r="18721">
      <c r="A18721" s="40">
        <v>36983.0</v>
      </c>
      <c r="B18721" s="39">
        <f t="shared" si="1"/>
        <v>20</v>
      </c>
      <c r="C18721" s="39" t="str">
        <f>IFERROR(__xludf.DUMMYFUNCTION("IF(ISBETWEEN(B18721,60,69), ""Old"", IF(ISBETWEEN(B18721, 20, 29), ""Young"", ""Other""))"),"Young")</f>
        <v>Young</v>
      </c>
    </row>
    <row r="18722">
      <c r="A18722" s="40">
        <v>36984.0</v>
      </c>
      <c r="B18722" s="39">
        <f t="shared" si="1"/>
        <v>20</v>
      </c>
      <c r="C18722" s="39" t="str">
        <f>IFERROR(__xludf.DUMMYFUNCTION("IF(ISBETWEEN(B18722,60,69), ""Old"", IF(ISBETWEEN(B18722, 20, 29), ""Young"", ""Other""))"),"Young")</f>
        <v>Young</v>
      </c>
    </row>
    <row r="18723">
      <c r="A18723" s="40">
        <v>36985.0</v>
      </c>
      <c r="B18723" s="39">
        <f t="shared" si="1"/>
        <v>20</v>
      </c>
      <c r="C18723" s="39" t="str">
        <f>IFERROR(__xludf.DUMMYFUNCTION("IF(ISBETWEEN(B18723,60,69), ""Old"", IF(ISBETWEEN(B18723, 20, 29), ""Young"", ""Other""))"),"Young")</f>
        <v>Young</v>
      </c>
    </row>
    <row r="18724">
      <c r="A18724" s="40">
        <v>36986.0</v>
      </c>
      <c r="B18724" s="39">
        <f t="shared" si="1"/>
        <v>20</v>
      </c>
      <c r="C18724" s="39" t="str">
        <f>IFERROR(__xludf.DUMMYFUNCTION("IF(ISBETWEEN(B18724,60,69), ""Old"", IF(ISBETWEEN(B18724, 20, 29), ""Young"", ""Other""))"),"Young")</f>
        <v>Young</v>
      </c>
    </row>
    <row r="18725">
      <c r="A18725" s="40">
        <v>36987.0</v>
      </c>
      <c r="B18725" s="39">
        <f t="shared" si="1"/>
        <v>20</v>
      </c>
      <c r="C18725" s="39" t="str">
        <f>IFERROR(__xludf.DUMMYFUNCTION("IF(ISBETWEEN(B18725,60,69), ""Old"", IF(ISBETWEEN(B18725, 20, 29), ""Young"", ""Other""))"),"Young")</f>
        <v>Young</v>
      </c>
    </row>
    <row r="18726">
      <c r="A18726" s="40">
        <v>36988.0</v>
      </c>
      <c r="B18726" s="39">
        <f t="shared" si="1"/>
        <v>20</v>
      </c>
      <c r="C18726" s="39" t="str">
        <f>IFERROR(__xludf.DUMMYFUNCTION("IF(ISBETWEEN(B18726,60,69), ""Old"", IF(ISBETWEEN(B18726, 20, 29), ""Young"", ""Other""))"),"Young")</f>
        <v>Young</v>
      </c>
    </row>
    <row r="18727">
      <c r="A18727" s="40">
        <v>36989.0</v>
      </c>
      <c r="B18727" s="39">
        <f t="shared" si="1"/>
        <v>20</v>
      </c>
      <c r="C18727" s="39" t="str">
        <f>IFERROR(__xludf.DUMMYFUNCTION("IF(ISBETWEEN(B18727,60,69), ""Old"", IF(ISBETWEEN(B18727, 20, 29), ""Young"", ""Other""))"),"Young")</f>
        <v>Young</v>
      </c>
    </row>
    <row r="18728">
      <c r="A18728" s="40">
        <v>36990.0</v>
      </c>
      <c r="B18728" s="39">
        <f t="shared" si="1"/>
        <v>20</v>
      </c>
      <c r="C18728" s="39" t="str">
        <f>IFERROR(__xludf.DUMMYFUNCTION("IF(ISBETWEEN(B18728,60,69), ""Old"", IF(ISBETWEEN(B18728, 20, 29), ""Young"", ""Other""))"),"Young")</f>
        <v>Young</v>
      </c>
    </row>
    <row r="18729">
      <c r="A18729" s="40">
        <v>36991.0</v>
      </c>
      <c r="B18729" s="39">
        <f t="shared" si="1"/>
        <v>20</v>
      </c>
      <c r="C18729" s="39" t="str">
        <f>IFERROR(__xludf.DUMMYFUNCTION("IF(ISBETWEEN(B18729,60,69), ""Old"", IF(ISBETWEEN(B18729, 20, 29), ""Young"", ""Other""))"),"Young")</f>
        <v>Young</v>
      </c>
    </row>
    <row r="18730">
      <c r="A18730" s="40">
        <v>36992.0</v>
      </c>
      <c r="B18730" s="39">
        <f t="shared" si="1"/>
        <v>20</v>
      </c>
      <c r="C18730" s="39" t="str">
        <f>IFERROR(__xludf.DUMMYFUNCTION("IF(ISBETWEEN(B18730,60,69), ""Old"", IF(ISBETWEEN(B18730, 20, 29), ""Young"", ""Other""))"),"Young")</f>
        <v>Young</v>
      </c>
    </row>
    <row r="18731">
      <c r="A18731" s="40">
        <v>36993.0</v>
      </c>
      <c r="B18731" s="39">
        <f t="shared" si="1"/>
        <v>20</v>
      </c>
      <c r="C18731" s="39" t="str">
        <f>IFERROR(__xludf.DUMMYFUNCTION("IF(ISBETWEEN(B18731,60,69), ""Old"", IF(ISBETWEEN(B18731, 20, 29), ""Young"", ""Other""))"),"Young")</f>
        <v>Young</v>
      </c>
    </row>
    <row r="18732">
      <c r="A18732" s="40">
        <v>36994.0</v>
      </c>
      <c r="B18732" s="39">
        <f t="shared" si="1"/>
        <v>20</v>
      </c>
      <c r="C18732" s="39" t="str">
        <f>IFERROR(__xludf.DUMMYFUNCTION("IF(ISBETWEEN(B18732,60,69), ""Old"", IF(ISBETWEEN(B18732, 20, 29), ""Young"", ""Other""))"),"Young")</f>
        <v>Young</v>
      </c>
    </row>
    <row r="18733">
      <c r="A18733" s="40">
        <v>36995.0</v>
      </c>
      <c r="B18733" s="39">
        <f t="shared" si="1"/>
        <v>20</v>
      </c>
      <c r="C18733" s="39" t="str">
        <f>IFERROR(__xludf.DUMMYFUNCTION("IF(ISBETWEEN(B18733,60,69), ""Old"", IF(ISBETWEEN(B18733, 20, 29), ""Young"", ""Other""))"),"Young")</f>
        <v>Young</v>
      </c>
    </row>
    <row r="18734">
      <c r="A18734" s="40">
        <v>36996.0</v>
      </c>
      <c r="B18734" s="39">
        <f t="shared" si="1"/>
        <v>20</v>
      </c>
      <c r="C18734" s="39" t="str">
        <f>IFERROR(__xludf.DUMMYFUNCTION("IF(ISBETWEEN(B18734,60,69), ""Old"", IF(ISBETWEEN(B18734, 20, 29), ""Young"", ""Other""))"),"Young")</f>
        <v>Young</v>
      </c>
    </row>
    <row r="18735">
      <c r="A18735" s="40">
        <v>36997.0</v>
      </c>
      <c r="B18735" s="39">
        <f t="shared" si="1"/>
        <v>20</v>
      </c>
      <c r="C18735" s="39" t="str">
        <f>IFERROR(__xludf.DUMMYFUNCTION("IF(ISBETWEEN(B18735,60,69), ""Old"", IF(ISBETWEEN(B18735, 20, 29), ""Young"", ""Other""))"),"Young")</f>
        <v>Young</v>
      </c>
    </row>
    <row r="18736">
      <c r="A18736" s="40">
        <v>36998.0</v>
      </c>
      <c r="B18736" s="39">
        <f t="shared" si="1"/>
        <v>20</v>
      </c>
      <c r="C18736" s="39" t="str">
        <f>IFERROR(__xludf.DUMMYFUNCTION("IF(ISBETWEEN(B18736,60,69), ""Old"", IF(ISBETWEEN(B18736, 20, 29), ""Young"", ""Other""))"),"Young")</f>
        <v>Young</v>
      </c>
    </row>
    <row r="18737">
      <c r="A18737" s="40">
        <v>36999.0</v>
      </c>
      <c r="B18737" s="39">
        <f t="shared" si="1"/>
        <v>20</v>
      </c>
      <c r="C18737" s="39" t="str">
        <f>IFERROR(__xludf.DUMMYFUNCTION("IF(ISBETWEEN(B18737,60,69), ""Old"", IF(ISBETWEEN(B18737, 20, 29), ""Young"", ""Other""))"),"Young")</f>
        <v>Young</v>
      </c>
    </row>
    <row r="18738">
      <c r="A18738" s="40">
        <v>37000.0</v>
      </c>
      <c r="B18738" s="39">
        <f t="shared" si="1"/>
        <v>20</v>
      </c>
      <c r="C18738" s="39" t="str">
        <f>IFERROR(__xludf.DUMMYFUNCTION("IF(ISBETWEEN(B18738,60,69), ""Old"", IF(ISBETWEEN(B18738, 20, 29), ""Young"", ""Other""))"),"Young")</f>
        <v>Young</v>
      </c>
    </row>
    <row r="18739">
      <c r="A18739" s="40">
        <v>37001.0</v>
      </c>
      <c r="B18739" s="39">
        <f t="shared" si="1"/>
        <v>20</v>
      </c>
      <c r="C18739" s="39" t="str">
        <f>IFERROR(__xludf.DUMMYFUNCTION("IF(ISBETWEEN(B18739,60,69), ""Old"", IF(ISBETWEEN(B18739, 20, 29), ""Young"", ""Other""))"),"Young")</f>
        <v>Young</v>
      </c>
    </row>
    <row r="18740">
      <c r="A18740" s="40">
        <v>37002.0</v>
      </c>
      <c r="B18740" s="39">
        <f t="shared" si="1"/>
        <v>20</v>
      </c>
      <c r="C18740" s="39" t="str">
        <f>IFERROR(__xludf.DUMMYFUNCTION("IF(ISBETWEEN(B18740,60,69), ""Old"", IF(ISBETWEEN(B18740, 20, 29), ""Young"", ""Other""))"),"Young")</f>
        <v>Young</v>
      </c>
    </row>
    <row r="18741">
      <c r="A18741" s="40">
        <v>37003.0</v>
      </c>
      <c r="B18741" s="39">
        <f t="shared" si="1"/>
        <v>20</v>
      </c>
      <c r="C18741" s="39" t="str">
        <f>IFERROR(__xludf.DUMMYFUNCTION("IF(ISBETWEEN(B18741,60,69), ""Old"", IF(ISBETWEEN(B18741, 20, 29), ""Young"", ""Other""))"),"Young")</f>
        <v>Young</v>
      </c>
    </row>
    <row r="18742">
      <c r="A18742" s="40">
        <v>37004.0</v>
      </c>
      <c r="B18742" s="39">
        <f t="shared" si="1"/>
        <v>20</v>
      </c>
      <c r="C18742" s="39" t="str">
        <f>IFERROR(__xludf.DUMMYFUNCTION("IF(ISBETWEEN(B18742,60,69), ""Old"", IF(ISBETWEEN(B18742, 20, 29), ""Young"", ""Other""))"),"Young")</f>
        <v>Young</v>
      </c>
    </row>
    <row r="18743">
      <c r="A18743" s="40">
        <v>37005.0</v>
      </c>
      <c r="B18743" s="39">
        <f t="shared" si="1"/>
        <v>20</v>
      </c>
      <c r="C18743" s="39" t="str">
        <f>IFERROR(__xludf.DUMMYFUNCTION("IF(ISBETWEEN(B18743,60,69), ""Old"", IF(ISBETWEEN(B18743, 20, 29), ""Young"", ""Other""))"),"Young")</f>
        <v>Young</v>
      </c>
    </row>
    <row r="18744">
      <c r="A18744" s="40">
        <v>37006.0</v>
      </c>
      <c r="B18744" s="39">
        <f t="shared" si="1"/>
        <v>20</v>
      </c>
      <c r="C18744" s="39" t="str">
        <f>IFERROR(__xludf.DUMMYFUNCTION("IF(ISBETWEEN(B18744,60,69), ""Old"", IF(ISBETWEEN(B18744, 20, 29), ""Young"", ""Other""))"),"Young")</f>
        <v>Young</v>
      </c>
    </row>
    <row r="18745">
      <c r="A18745" s="40">
        <v>37007.0</v>
      </c>
      <c r="B18745" s="39">
        <f t="shared" si="1"/>
        <v>20</v>
      </c>
      <c r="C18745" s="39" t="str">
        <f>IFERROR(__xludf.DUMMYFUNCTION("IF(ISBETWEEN(B18745,60,69), ""Old"", IF(ISBETWEEN(B18745, 20, 29), ""Young"", ""Other""))"),"Young")</f>
        <v>Young</v>
      </c>
    </row>
    <row r="18746">
      <c r="A18746" s="40">
        <v>37008.0</v>
      </c>
      <c r="B18746" s="39">
        <f t="shared" si="1"/>
        <v>20</v>
      </c>
      <c r="C18746" s="39" t="str">
        <f>IFERROR(__xludf.DUMMYFUNCTION("IF(ISBETWEEN(B18746,60,69), ""Old"", IF(ISBETWEEN(B18746, 20, 29), ""Young"", ""Other""))"),"Young")</f>
        <v>Young</v>
      </c>
    </row>
    <row r="18747">
      <c r="A18747" s="40">
        <v>37009.0</v>
      </c>
      <c r="B18747" s="39">
        <f t="shared" si="1"/>
        <v>20</v>
      </c>
      <c r="C18747" s="39" t="str">
        <f>IFERROR(__xludf.DUMMYFUNCTION("IF(ISBETWEEN(B18747,60,69), ""Old"", IF(ISBETWEEN(B18747, 20, 29), ""Young"", ""Other""))"),"Young")</f>
        <v>Young</v>
      </c>
    </row>
    <row r="18748">
      <c r="A18748" s="40">
        <v>37010.0</v>
      </c>
      <c r="B18748" s="39">
        <f t="shared" si="1"/>
        <v>20</v>
      </c>
      <c r="C18748" s="39" t="str">
        <f>IFERROR(__xludf.DUMMYFUNCTION("IF(ISBETWEEN(B18748,60,69), ""Old"", IF(ISBETWEEN(B18748, 20, 29), ""Young"", ""Other""))"),"Young")</f>
        <v>Young</v>
      </c>
    </row>
    <row r="18749">
      <c r="A18749" s="40">
        <v>37011.0</v>
      </c>
      <c r="B18749" s="39">
        <f t="shared" si="1"/>
        <v>20</v>
      </c>
      <c r="C18749" s="39" t="str">
        <f>IFERROR(__xludf.DUMMYFUNCTION("IF(ISBETWEEN(B18749,60,69), ""Old"", IF(ISBETWEEN(B18749, 20, 29), ""Young"", ""Other""))"),"Young")</f>
        <v>Young</v>
      </c>
    </row>
    <row r="18750">
      <c r="A18750" s="40">
        <v>37012.0</v>
      </c>
      <c r="B18750" s="39">
        <f t="shared" si="1"/>
        <v>20</v>
      </c>
      <c r="C18750" s="39" t="str">
        <f>IFERROR(__xludf.DUMMYFUNCTION("IF(ISBETWEEN(B18750,60,69), ""Old"", IF(ISBETWEEN(B18750, 20, 29), ""Young"", ""Other""))"),"Young")</f>
        <v>Young</v>
      </c>
    </row>
    <row r="18751">
      <c r="A18751" s="40">
        <v>37013.0</v>
      </c>
      <c r="B18751" s="39">
        <f t="shared" si="1"/>
        <v>20</v>
      </c>
      <c r="C18751" s="39" t="str">
        <f>IFERROR(__xludf.DUMMYFUNCTION("IF(ISBETWEEN(B18751,60,69), ""Old"", IF(ISBETWEEN(B18751, 20, 29), ""Young"", ""Other""))"),"Young")</f>
        <v>Young</v>
      </c>
    </row>
    <row r="18752">
      <c r="A18752" s="40">
        <v>37014.0</v>
      </c>
      <c r="B18752" s="39">
        <f t="shared" si="1"/>
        <v>20</v>
      </c>
      <c r="C18752" s="39" t="str">
        <f>IFERROR(__xludf.DUMMYFUNCTION("IF(ISBETWEEN(B18752,60,69), ""Old"", IF(ISBETWEEN(B18752, 20, 29), ""Young"", ""Other""))"),"Young")</f>
        <v>Young</v>
      </c>
    </row>
    <row r="18753">
      <c r="A18753" s="40">
        <v>37015.0</v>
      </c>
      <c r="B18753" s="39">
        <f t="shared" si="1"/>
        <v>20</v>
      </c>
      <c r="C18753" s="39" t="str">
        <f>IFERROR(__xludf.DUMMYFUNCTION("IF(ISBETWEEN(B18753,60,69), ""Old"", IF(ISBETWEEN(B18753, 20, 29), ""Young"", ""Other""))"),"Young")</f>
        <v>Young</v>
      </c>
    </row>
    <row r="18754">
      <c r="A18754" s="40">
        <v>37016.0</v>
      </c>
      <c r="B18754" s="39">
        <f t="shared" si="1"/>
        <v>20</v>
      </c>
      <c r="C18754" s="39" t="str">
        <f>IFERROR(__xludf.DUMMYFUNCTION("IF(ISBETWEEN(B18754,60,69), ""Old"", IF(ISBETWEEN(B18754, 20, 29), ""Young"", ""Other""))"),"Young")</f>
        <v>Young</v>
      </c>
    </row>
    <row r="18755">
      <c r="A18755" s="40">
        <v>37017.0</v>
      </c>
      <c r="B18755" s="39">
        <f t="shared" si="1"/>
        <v>20</v>
      </c>
      <c r="C18755" s="39" t="str">
        <f>IFERROR(__xludf.DUMMYFUNCTION("IF(ISBETWEEN(B18755,60,69), ""Old"", IF(ISBETWEEN(B18755, 20, 29), ""Young"", ""Other""))"),"Young")</f>
        <v>Young</v>
      </c>
    </row>
    <row r="18756">
      <c r="A18756" s="40">
        <v>37018.0</v>
      </c>
      <c r="B18756" s="39">
        <f t="shared" si="1"/>
        <v>20</v>
      </c>
      <c r="C18756" s="39" t="str">
        <f>IFERROR(__xludf.DUMMYFUNCTION("IF(ISBETWEEN(B18756,60,69), ""Old"", IF(ISBETWEEN(B18756, 20, 29), ""Young"", ""Other""))"),"Young")</f>
        <v>Young</v>
      </c>
    </row>
    <row r="18757">
      <c r="A18757" s="40">
        <v>37019.0</v>
      </c>
      <c r="B18757" s="39">
        <f t="shared" si="1"/>
        <v>20</v>
      </c>
      <c r="C18757" s="39" t="str">
        <f>IFERROR(__xludf.DUMMYFUNCTION("IF(ISBETWEEN(B18757,60,69), ""Old"", IF(ISBETWEEN(B18757, 20, 29), ""Young"", ""Other""))"),"Young")</f>
        <v>Young</v>
      </c>
    </row>
    <row r="18758">
      <c r="A18758" s="40">
        <v>37020.0</v>
      </c>
      <c r="B18758" s="39">
        <f t="shared" si="1"/>
        <v>20</v>
      </c>
      <c r="C18758" s="39" t="str">
        <f>IFERROR(__xludf.DUMMYFUNCTION("IF(ISBETWEEN(B18758,60,69), ""Old"", IF(ISBETWEEN(B18758, 20, 29), ""Young"", ""Other""))"),"Young")</f>
        <v>Young</v>
      </c>
    </row>
    <row r="18759">
      <c r="A18759" s="40">
        <v>37021.0</v>
      </c>
      <c r="B18759" s="39">
        <f t="shared" si="1"/>
        <v>20</v>
      </c>
      <c r="C18759" s="39" t="str">
        <f>IFERROR(__xludf.DUMMYFUNCTION("IF(ISBETWEEN(B18759,60,69), ""Old"", IF(ISBETWEEN(B18759, 20, 29), ""Young"", ""Other""))"),"Young")</f>
        <v>Young</v>
      </c>
    </row>
    <row r="18760">
      <c r="A18760" s="40">
        <v>37022.0</v>
      </c>
      <c r="B18760" s="39">
        <f t="shared" si="1"/>
        <v>20</v>
      </c>
      <c r="C18760" s="39" t="str">
        <f>IFERROR(__xludf.DUMMYFUNCTION("IF(ISBETWEEN(B18760,60,69), ""Old"", IF(ISBETWEEN(B18760, 20, 29), ""Young"", ""Other""))"),"Young")</f>
        <v>Young</v>
      </c>
    </row>
    <row r="18761">
      <c r="A18761" s="40">
        <v>37023.0</v>
      </c>
      <c r="B18761" s="39">
        <f t="shared" si="1"/>
        <v>20</v>
      </c>
      <c r="C18761" s="39" t="str">
        <f>IFERROR(__xludf.DUMMYFUNCTION("IF(ISBETWEEN(B18761,60,69), ""Old"", IF(ISBETWEEN(B18761, 20, 29), ""Young"", ""Other""))"),"Young")</f>
        <v>Young</v>
      </c>
    </row>
    <row r="18762">
      <c r="A18762" s="40">
        <v>37024.0</v>
      </c>
      <c r="B18762" s="39">
        <f t="shared" si="1"/>
        <v>20</v>
      </c>
      <c r="C18762" s="39" t="str">
        <f>IFERROR(__xludf.DUMMYFUNCTION("IF(ISBETWEEN(B18762,60,69), ""Old"", IF(ISBETWEEN(B18762, 20, 29), ""Young"", ""Other""))"),"Young")</f>
        <v>Young</v>
      </c>
    </row>
    <row r="18763">
      <c r="A18763" s="40">
        <v>37025.0</v>
      </c>
      <c r="B18763" s="39">
        <f t="shared" si="1"/>
        <v>20</v>
      </c>
      <c r="C18763" s="39" t="str">
        <f>IFERROR(__xludf.DUMMYFUNCTION("IF(ISBETWEEN(B18763,60,69), ""Old"", IF(ISBETWEEN(B18763, 20, 29), ""Young"", ""Other""))"),"Young")</f>
        <v>Young</v>
      </c>
    </row>
    <row r="18764">
      <c r="A18764" s="40">
        <v>37026.0</v>
      </c>
      <c r="B18764" s="39">
        <f t="shared" si="1"/>
        <v>20</v>
      </c>
      <c r="C18764" s="39" t="str">
        <f>IFERROR(__xludf.DUMMYFUNCTION("IF(ISBETWEEN(B18764,60,69), ""Old"", IF(ISBETWEEN(B18764, 20, 29), ""Young"", ""Other""))"),"Young")</f>
        <v>Young</v>
      </c>
    </row>
    <row r="18765">
      <c r="A18765" s="40">
        <v>37027.0</v>
      </c>
      <c r="B18765" s="39">
        <f t="shared" si="1"/>
        <v>20</v>
      </c>
      <c r="C18765" s="39" t="str">
        <f>IFERROR(__xludf.DUMMYFUNCTION("IF(ISBETWEEN(B18765,60,69), ""Old"", IF(ISBETWEEN(B18765, 20, 29), ""Young"", ""Other""))"),"Young")</f>
        <v>Young</v>
      </c>
    </row>
    <row r="18766">
      <c r="A18766" s="40">
        <v>37028.0</v>
      </c>
      <c r="B18766" s="39">
        <f t="shared" si="1"/>
        <v>20</v>
      </c>
      <c r="C18766" s="39" t="str">
        <f>IFERROR(__xludf.DUMMYFUNCTION("IF(ISBETWEEN(B18766,60,69), ""Old"", IF(ISBETWEEN(B18766, 20, 29), ""Young"", ""Other""))"),"Young")</f>
        <v>Young</v>
      </c>
    </row>
    <row r="18767">
      <c r="A18767" s="40">
        <v>37029.0</v>
      </c>
      <c r="B18767" s="39">
        <f t="shared" si="1"/>
        <v>20</v>
      </c>
      <c r="C18767" s="39" t="str">
        <f>IFERROR(__xludf.DUMMYFUNCTION("IF(ISBETWEEN(B18767,60,69), ""Old"", IF(ISBETWEEN(B18767, 20, 29), ""Young"", ""Other""))"),"Young")</f>
        <v>Young</v>
      </c>
    </row>
    <row r="18768">
      <c r="A18768" s="40">
        <v>37030.0</v>
      </c>
      <c r="B18768" s="39">
        <f t="shared" si="1"/>
        <v>20</v>
      </c>
      <c r="C18768" s="39" t="str">
        <f>IFERROR(__xludf.DUMMYFUNCTION("IF(ISBETWEEN(B18768,60,69), ""Old"", IF(ISBETWEEN(B18768, 20, 29), ""Young"", ""Other""))"),"Young")</f>
        <v>Young</v>
      </c>
    </row>
    <row r="18769">
      <c r="A18769" s="40">
        <v>37031.0</v>
      </c>
      <c r="B18769" s="39">
        <f t="shared" si="1"/>
        <v>20</v>
      </c>
      <c r="C18769" s="39" t="str">
        <f>IFERROR(__xludf.DUMMYFUNCTION("IF(ISBETWEEN(B18769,60,69), ""Old"", IF(ISBETWEEN(B18769, 20, 29), ""Young"", ""Other""))"),"Young")</f>
        <v>Young</v>
      </c>
    </row>
    <row r="18770">
      <c r="A18770" s="40">
        <v>37032.0</v>
      </c>
      <c r="B18770" s="39">
        <f t="shared" si="1"/>
        <v>20</v>
      </c>
      <c r="C18770" s="39" t="str">
        <f>IFERROR(__xludf.DUMMYFUNCTION("IF(ISBETWEEN(B18770,60,69), ""Old"", IF(ISBETWEEN(B18770, 20, 29), ""Young"", ""Other""))"),"Young")</f>
        <v>Young</v>
      </c>
    </row>
    <row r="18771">
      <c r="A18771" s="40">
        <v>37033.0</v>
      </c>
      <c r="B18771" s="39">
        <f t="shared" si="1"/>
        <v>20</v>
      </c>
      <c r="C18771" s="39" t="str">
        <f>IFERROR(__xludf.DUMMYFUNCTION("IF(ISBETWEEN(B18771,60,69), ""Old"", IF(ISBETWEEN(B18771, 20, 29), ""Young"", ""Other""))"),"Young")</f>
        <v>Young</v>
      </c>
    </row>
    <row r="18772">
      <c r="A18772" s="40">
        <v>37034.0</v>
      </c>
      <c r="B18772" s="39">
        <f t="shared" si="1"/>
        <v>20</v>
      </c>
      <c r="C18772" s="39" t="str">
        <f>IFERROR(__xludf.DUMMYFUNCTION("IF(ISBETWEEN(B18772,60,69), ""Old"", IF(ISBETWEEN(B18772, 20, 29), ""Young"", ""Other""))"),"Young")</f>
        <v>Young</v>
      </c>
    </row>
    <row r="18773">
      <c r="A18773" s="40">
        <v>37035.0</v>
      </c>
      <c r="B18773" s="39">
        <f t="shared" si="1"/>
        <v>20</v>
      </c>
      <c r="C18773" s="39" t="str">
        <f>IFERROR(__xludf.DUMMYFUNCTION("IF(ISBETWEEN(B18773,60,69), ""Old"", IF(ISBETWEEN(B18773, 20, 29), ""Young"", ""Other""))"),"Young")</f>
        <v>Young</v>
      </c>
    </row>
    <row r="18774">
      <c r="A18774" s="40">
        <v>37036.0</v>
      </c>
      <c r="B18774" s="39">
        <f t="shared" si="1"/>
        <v>20</v>
      </c>
      <c r="C18774" s="39" t="str">
        <f>IFERROR(__xludf.DUMMYFUNCTION("IF(ISBETWEEN(B18774,60,69), ""Old"", IF(ISBETWEEN(B18774, 20, 29), ""Young"", ""Other""))"),"Young")</f>
        <v>Young</v>
      </c>
    </row>
    <row r="18775">
      <c r="A18775" s="40">
        <v>37037.0</v>
      </c>
      <c r="B18775" s="39">
        <f t="shared" si="1"/>
        <v>20</v>
      </c>
      <c r="C18775" s="39" t="str">
        <f>IFERROR(__xludf.DUMMYFUNCTION("IF(ISBETWEEN(B18775,60,69), ""Old"", IF(ISBETWEEN(B18775, 20, 29), ""Young"", ""Other""))"),"Young")</f>
        <v>Young</v>
      </c>
    </row>
    <row r="18776">
      <c r="A18776" s="40">
        <v>37038.0</v>
      </c>
      <c r="B18776" s="39">
        <f t="shared" si="1"/>
        <v>20</v>
      </c>
      <c r="C18776" s="39" t="str">
        <f>IFERROR(__xludf.DUMMYFUNCTION("IF(ISBETWEEN(B18776,60,69), ""Old"", IF(ISBETWEEN(B18776, 20, 29), ""Young"", ""Other""))"),"Young")</f>
        <v>Young</v>
      </c>
    </row>
    <row r="18777">
      <c r="A18777" s="40">
        <v>37039.0</v>
      </c>
      <c r="B18777" s="39">
        <f t="shared" si="1"/>
        <v>20</v>
      </c>
      <c r="C18777" s="39" t="str">
        <f>IFERROR(__xludf.DUMMYFUNCTION("IF(ISBETWEEN(B18777,60,69), ""Old"", IF(ISBETWEEN(B18777, 20, 29), ""Young"", ""Other""))"),"Young")</f>
        <v>Young</v>
      </c>
    </row>
    <row r="18778">
      <c r="A18778" s="40">
        <v>37040.0</v>
      </c>
      <c r="B18778" s="39">
        <f t="shared" si="1"/>
        <v>20</v>
      </c>
      <c r="C18778" s="39" t="str">
        <f>IFERROR(__xludf.DUMMYFUNCTION("IF(ISBETWEEN(B18778,60,69), ""Old"", IF(ISBETWEEN(B18778, 20, 29), ""Young"", ""Other""))"),"Young")</f>
        <v>Young</v>
      </c>
    </row>
    <row r="18779">
      <c r="A18779" s="40">
        <v>37041.0</v>
      </c>
      <c r="B18779" s="39">
        <f t="shared" si="1"/>
        <v>20</v>
      </c>
      <c r="C18779" s="39" t="str">
        <f>IFERROR(__xludf.DUMMYFUNCTION("IF(ISBETWEEN(B18779,60,69), ""Old"", IF(ISBETWEEN(B18779, 20, 29), ""Young"", ""Other""))"),"Young")</f>
        <v>Young</v>
      </c>
    </row>
    <row r="18780">
      <c r="A18780" s="40">
        <v>37042.0</v>
      </c>
      <c r="B18780" s="39">
        <f t="shared" si="1"/>
        <v>20</v>
      </c>
      <c r="C18780" s="39" t="str">
        <f>IFERROR(__xludf.DUMMYFUNCTION("IF(ISBETWEEN(B18780,60,69), ""Old"", IF(ISBETWEEN(B18780, 20, 29), ""Young"", ""Other""))"),"Young")</f>
        <v>Young</v>
      </c>
    </row>
    <row r="18781">
      <c r="A18781" s="40">
        <v>37043.0</v>
      </c>
      <c r="B18781" s="39">
        <f t="shared" si="1"/>
        <v>20</v>
      </c>
      <c r="C18781" s="39" t="str">
        <f>IFERROR(__xludf.DUMMYFUNCTION("IF(ISBETWEEN(B18781,60,69), ""Old"", IF(ISBETWEEN(B18781, 20, 29), ""Young"", ""Other""))"),"Young")</f>
        <v>Young</v>
      </c>
    </row>
    <row r="18782">
      <c r="A18782" s="40">
        <v>37044.0</v>
      </c>
      <c r="B18782" s="39">
        <f t="shared" si="1"/>
        <v>20</v>
      </c>
      <c r="C18782" s="39" t="str">
        <f>IFERROR(__xludf.DUMMYFUNCTION("IF(ISBETWEEN(B18782,60,69), ""Old"", IF(ISBETWEEN(B18782, 20, 29), ""Young"", ""Other""))"),"Young")</f>
        <v>Young</v>
      </c>
    </row>
    <row r="18783">
      <c r="A18783" s="40">
        <v>37045.0</v>
      </c>
      <c r="B18783" s="39">
        <f t="shared" si="1"/>
        <v>20</v>
      </c>
      <c r="C18783" s="39" t="str">
        <f>IFERROR(__xludf.DUMMYFUNCTION("IF(ISBETWEEN(B18783,60,69), ""Old"", IF(ISBETWEEN(B18783, 20, 29), ""Young"", ""Other""))"),"Young")</f>
        <v>Young</v>
      </c>
    </row>
    <row r="18784">
      <c r="A18784" s="40">
        <v>37046.0</v>
      </c>
      <c r="B18784" s="39">
        <f t="shared" si="1"/>
        <v>20</v>
      </c>
      <c r="C18784" s="39" t="str">
        <f>IFERROR(__xludf.DUMMYFUNCTION("IF(ISBETWEEN(B18784,60,69), ""Old"", IF(ISBETWEEN(B18784, 20, 29), ""Young"", ""Other""))"),"Young")</f>
        <v>Young</v>
      </c>
    </row>
    <row r="18785">
      <c r="A18785" s="40">
        <v>37047.0</v>
      </c>
      <c r="B18785" s="39">
        <f t="shared" si="1"/>
        <v>20</v>
      </c>
      <c r="C18785" s="39" t="str">
        <f>IFERROR(__xludf.DUMMYFUNCTION("IF(ISBETWEEN(B18785,60,69), ""Old"", IF(ISBETWEEN(B18785, 20, 29), ""Young"", ""Other""))"),"Young")</f>
        <v>Young</v>
      </c>
    </row>
    <row r="18786">
      <c r="A18786" s="40">
        <v>37048.0</v>
      </c>
      <c r="B18786" s="39">
        <f t="shared" si="1"/>
        <v>20</v>
      </c>
      <c r="C18786" s="39" t="str">
        <f>IFERROR(__xludf.DUMMYFUNCTION("IF(ISBETWEEN(B18786,60,69), ""Old"", IF(ISBETWEEN(B18786, 20, 29), ""Young"", ""Other""))"),"Young")</f>
        <v>Young</v>
      </c>
    </row>
    <row r="18787">
      <c r="A18787" s="40">
        <v>37049.0</v>
      </c>
      <c r="B18787" s="39">
        <f t="shared" si="1"/>
        <v>20</v>
      </c>
      <c r="C18787" s="39" t="str">
        <f>IFERROR(__xludf.DUMMYFUNCTION("IF(ISBETWEEN(B18787,60,69), ""Old"", IF(ISBETWEEN(B18787, 20, 29), ""Young"", ""Other""))"),"Young")</f>
        <v>Young</v>
      </c>
    </row>
    <row r="18788">
      <c r="A18788" s="40">
        <v>37050.0</v>
      </c>
      <c r="B18788" s="39">
        <f t="shared" si="1"/>
        <v>20</v>
      </c>
      <c r="C18788" s="39" t="str">
        <f>IFERROR(__xludf.DUMMYFUNCTION("IF(ISBETWEEN(B18788,60,69), ""Old"", IF(ISBETWEEN(B18788, 20, 29), ""Young"", ""Other""))"),"Young")</f>
        <v>Young</v>
      </c>
    </row>
    <row r="18789">
      <c r="A18789" s="40">
        <v>37051.0</v>
      </c>
      <c r="B18789" s="39">
        <f t="shared" si="1"/>
        <v>20</v>
      </c>
      <c r="C18789" s="39" t="str">
        <f>IFERROR(__xludf.DUMMYFUNCTION("IF(ISBETWEEN(B18789,60,69), ""Old"", IF(ISBETWEEN(B18789, 20, 29), ""Young"", ""Other""))"),"Young")</f>
        <v>Young</v>
      </c>
    </row>
    <row r="18790">
      <c r="A18790" s="40">
        <v>37052.0</v>
      </c>
      <c r="B18790" s="39">
        <f t="shared" si="1"/>
        <v>20</v>
      </c>
      <c r="C18790" s="39" t="str">
        <f>IFERROR(__xludf.DUMMYFUNCTION("IF(ISBETWEEN(B18790,60,69), ""Old"", IF(ISBETWEEN(B18790, 20, 29), ""Young"", ""Other""))"),"Young")</f>
        <v>Young</v>
      </c>
    </row>
    <row r="18791">
      <c r="A18791" s="40">
        <v>37053.0</v>
      </c>
      <c r="B18791" s="39">
        <f t="shared" si="1"/>
        <v>20</v>
      </c>
      <c r="C18791" s="39" t="str">
        <f>IFERROR(__xludf.DUMMYFUNCTION("IF(ISBETWEEN(B18791,60,69), ""Old"", IF(ISBETWEEN(B18791, 20, 29), ""Young"", ""Other""))"),"Young")</f>
        <v>Young</v>
      </c>
    </row>
    <row r="18792">
      <c r="A18792" s="40">
        <v>37054.0</v>
      </c>
      <c r="B18792" s="39">
        <f t="shared" si="1"/>
        <v>20</v>
      </c>
      <c r="C18792" s="39" t="str">
        <f>IFERROR(__xludf.DUMMYFUNCTION("IF(ISBETWEEN(B18792,60,69), ""Old"", IF(ISBETWEEN(B18792, 20, 29), ""Young"", ""Other""))"),"Young")</f>
        <v>Young</v>
      </c>
    </row>
    <row r="18793">
      <c r="A18793" s="40">
        <v>37055.0</v>
      </c>
      <c r="B18793" s="39">
        <f t="shared" si="1"/>
        <v>20</v>
      </c>
      <c r="C18793" s="39" t="str">
        <f>IFERROR(__xludf.DUMMYFUNCTION("IF(ISBETWEEN(B18793,60,69), ""Old"", IF(ISBETWEEN(B18793, 20, 29), ""Young"", ""Other""))"),"Young")</f>
        <v>Young</v>
      </c>
    </row>
    <row r="18794">
      <c r="A18794" s="40">
        <v>37056.0</v>
      </c>
      <c r="B18794" s="39">
        <f t="shared" si="1"/>
        <v>20</v>
      </c>
      <c r="C18794" s="39" t="str">
        <f>IFERROR(__xludf.DUMMYFUNCTION("IF(ISBETWEEN(B18794,60,69), ""Old"", IF(ISBETWEEN(B18794, 20, 29), ""Young"", ""Other""))"),"Young")</f>
        <v>Young</v>
      </c>
    </row>
    <row r="18795">
      <c r="A18795" s="40">
        <v>37057.0</v>
      </c>
      <c r="B18795" s="39">
        <f t="shared" si="1"/>
        <v>20</v>
      </c>
      <c r="C18795" s="39" t="str">
        <f>IFERROR(__xludf.DUMMYFUNCTION("IF(ISBETWEEN(B18795,60,69), ""Old"", IF(ISBETWEEN(B18795, 20, 29), ""Young"", ""Other""))"),"Young")</f>
        <v>Young</v>
      </c>
    </row>
    <row r="18796">
      <c r="A18796" s="40">
        <v>37058.0</v>
      </c>
      <c r="B18796" s="39">
        <f t="shared" si="1"/>
        <v>20</v>
      </c>
      <c r="C18796" s="39" t="str">
        <f>IFERROR(__xludf.DUMMYFUNCTION("IF(ISBETWEEN(B18796,60,69), ""Old"", IF(ISBETWEEN(B18796, 20, 29), ""Young"", ""Other""))"),"Young")</f>
        <v>Young</v>
      </c>
    </row>
    <row r="18797">
      <c r="A18797" s="40">
        <v>37059.0</v>
      </c>
      <c r="B18797" s="39">
        <f t="shared" si="1"/>
        <v>20</v>
      </c>
      <c r="C18797" s="39" t="str">
        <f>IFERROR(__xludf.DUMMYFUNCTION("IF(ISBETWEEN(B18797,60,69), ""Old"", IF(ISBETWEEN(B18797, 20, 29), ""Young"", ""Other""))"),"Young")</f>
        <v>Young</v>
      </c>
    </row>
    <row r="18798">
      <c r="A18798" s="40">
        <v>37060.0</v>
      </c>
      <c r="B18798" s="39">
        <f t="shared" si="1"/>
        <v>20</v>
      </c>
      <c r="C18798" s="39" t="str">
        <f>IFERROR(__xludf.DUMMYFUNCTION("IF(ISBETWEEN(B18798,60,69), ""Old"", IF(ISBETWEEN(B18798, 20, 29), ""Young"", ""Other""))"),"Young")</f>
        <v>Young</v>
      </c>
    </row>
    <row r="18799">
      <c r="A18799" s="40">
        <v>37061.0</v>
      </c>
      <c r="B18799" s="39">
        <f t="shared" si="1"/>
        <v>20</v>
      </c>
      <c r="C18799" s="39" t="str">
        <f>IFERROR(__xludf.DUMMYFUNCTION("IF(ISBETWEEN(B18799,60,69), ""Old"", IF(ISBETWEEN(B18799, 20, 29), ""Young"", ""Other""))"),"Young")</f>
        <v>Young</v>
      </c>
    </row>
    <row r="18800">
      <c r="A18800" s="40">
        <v>37062.0</v>
      </c>
      <c r="B18800" s="39">
        <f t="shared" si="1"/>
        <v>20</v>
      </c>
      <c r="C18800" s="39" t="str">
        <f>IFERROR(__xludf.DUMMYFUNCTION("IF(ISBETWEEN(B18800,60,69), ""Old"", IF(ISBETWEEN(B18800, 20, 29), ""Young"", ""Other""))"),"Young")</f>
        <v>Young</v>
      </c>
    </row>
    <row r="18801">
      <c r="A18801" s="40">
        <v>37063.0</v>
      </c>
      <c r="B18801" s="39">
        <f t="shared" si="1"/>
        <v>20</v>
      </c>
      <c r="C18801" s="39" t="str">
        <f>IFERROR(__xludf.DUMMYFUNCTION("IF(ISBETWEEN(B18801,60,69), ""Old"", IF(ISBETWEEN(B18801, 20, 29), ""Young"", ""Other""))"),"Young")</f>
        <v>Young</v>
      </c>
    </row>
    <row r="18802">
      <c r="A18802" s="40">
        <v>37064.0</v>
      </c>
      <c r="B18802" s="39">
        <f t="shared" si="1"/>
        <v>20</v>
      </c>
      <c r="C18802" s="39" t="str">
        <f>IFERROR(__xludf.DUMMYFUNCTION("IF(ISBETWEEN(B18802,60,69), ""Old"", IF(ISBETWEEN(B18802, 20, 29), ""Young"", ""Other""))"),"Young")</f>
        <v>Young</v>
      </c>
    </row>
    <row r="18803">
      <c r="A18803" s="40">
        <v>37065.0</v>
      </c>
      <c r="B18803" s="39">
        <f t="shared" si="1"/>
        <v>20</v>
      </c>
      <c r="C18803" s="39" t="str">
        <f>IFERROR(__xludf.DUMMYFUNCTION("IF(ISBETWEEN(B18803,60,69), ""Old"", IF(ISBETWEEN(B18803, 20, 29), ""Young"", ""Other""))"),"Young")</f>
        <v>Young</v>
      </c>
    </row>
    <row r="18804">
      <c r="A18804" s="40">
        <v>37066.0</v>
      </c>
      <c r="B18804" s="39">
        <f t="shared" si="1"/>
        <v>20</v>
      </c>
      <c r="C18804" s="39" t="str">
        <f>IFERROR(__xludf.DUMMYFUNCTION("IF(ISBETWEEN(B18804,60,69), ""Old"", IF(ISBETWEEN(B18804, 20, 29), ""Young"", ""Other""))"),"Young")</f>
        <v>Young</v>
      </c>
    </row>
    <row r="18805">
      <c r="A18805" s="40">
        <v>37067.0</v>
      </c>
      <c r="B18805" s="39">
        <f t="shared" si="1"/>
        <v>20</v>
      </c>
      <c r="C18805" s="39" t="str">
        <f>IFERROR(__xludf.DUMMYFUNCTION("IF(ISBETWEEN(B18805,60,69), ""Old"", IF(ISBETWEEN(B18805, 20, 29), ""Young"", ""Other""))"),"Young")</f>
        <v>Young</v>
      </c>
    </row>
    <row r="18806">
      <c r="A18806" s="40">
        <v>37068.0</v>
      </c>
      <c r="B18806" s="39">
        <f t="shared" si="1"/>
        <v>20</v>
      </c>
      <c r="C18806" s="39" t="str">
        <f>IFERROR(__xludf.DUMMYFUNCTION("IF(ISBETWEEN(B18806,60,69), ""Old"", IF(ISBETWEEN(B18806, 20, 29), ""Young"", ""Other""))"),"Young")</f>
        <v>Young</v>
      </c>
    </row>
    <row r="18807">
      <c r="A18807" s="40">
        <v>37069.0</v>
      </c>
      <c r="B18807" s="39">
        <f t="shared" si="1"/>
        <v>20</v>
      </c>
      <c r="C18807" s="39" t="str">
        <f>IFERROR(__xludf.DUMMYFUNCTION("IF(ISBETWEEN(B18807,60,69), ""Old"", IF(ISBETWEEN(B18807, 20, 29), ""Young"", ""Other""))"),"Young")</f>
        <v>Young</v>
      </c>
    </row>
    <row r="18808">
      <c r="A18808" s="40">
        <v>37070.0</v>
      </c>
      <c r="B18808" s="39">
        <f t="shared" si="1"/>
        <v>20</v>
      </c>
      <c r="C18808" s="39" t="str">
        <f>IFERROR(__xludf.DUMMYFUNCTION("IF(ISBETWEEN(B18808,60,69), ""Old"", IF(ISBETWEEN(B18808, 20, 29), ""Young"", ""Other""))"),"Young")</f>
        <v>Young</v>
      </c>
    </row>
    <row r="18809">
      <c r="A18809" s="40">
        <v>37071.0</v>
      </c>
      <c r="B18809" s="39">
        <f t="shared" si="1"/>
        <v>20</v>
      </c>
      <c r="C18809" s="39" t="str">
        <f>IFERROR(__xludf.DUMMYFUNCTION("IF(ISBETWEEN(B18809,60,69), ""Old"", IF(ISBETWEEN(B18809, 20, 29), ""Young"", ""Other""))"),"Young")</f>
        <v>Young</v>
      </c>
    </row>
    <row r="18810">
      <c r="A18810" s="40">
        <v>37072.0</v>
      </c>
      <c r="B18810" s="39">
        <f t="shared" si="1"/>
        <v>20</v>
      </c>
      <c r="C18810" s="39" t="str">
        <f>IFERROR(__xludf.DUMMYFUNCTION("IF(ISBETWEEN(B18810,60,69), ""Old"", IF(ISBETWEEN(B18810, 20, 29), ""Young"", ""Other""))"),"Young")</f>
        <v>Young</v>
      </c>
    </row>
    <row r="18811">
      <c r="A18811" s="40">
        <v>37073.0</v>
      </c>
      <c r="B18811" s="39">
        <f t="shared" si="1"/>
        <v>20</v>
      </c>
      <c r="C18811" s="39" t="str">
        <f>IFERROR(__xludf.DUMMYFUNCTION("IF(ISBETWEEN(B18811,60,69), ""Old"", IF(ISBETWEEN(B18811, 20, 29), ""Young"", ""Other""))"),"Young")</f>
        <v>Young</v>
      </c>
    </row>
    <row r="18812">
      <c r="A18812" s="40">
        <v>37074.0</v>
      </c>
      <c r="B18812" s="39">
        <f t="shared" si="1"/>
        <v>20</v>
      </c>
      <c r="C18812" s="39" t="str">
        <f>IFERROR(__xludf.DUMMYFUNCTION("IF(ISBETWEEN(B18812,60,69), ""Old"", IF(ISBETWEEN(B18812, 20, 29), ""Young"", ""Other""))"),"Young")</f>
        <v>Young</v>
      </c>
    </row>
    <row r="18813">
      <c r="A18813" s="40">
        <v>37075.0</v>
      </c>
      <c r="B18813" s="39">
        <f t="shared" si="1"/>
        <v>20</v>
      </c>
      <c r="C18813" s="39" t="str">
        <f>IFERROR(__xludf.DUMMYFUNCTION("IF(ISBETWEEN(B18813,60,69), ""Old"", IF(ISBETWEEN(B18813, 20, 29), ""Young"", ""Other""))"),"Young")</f>
        <v>Young</v>
      </c>
    </row>
    <row r="18814">
      <c r="A18814" s="40">
        <v>37076.0</v>
      </c>
      <c r="B18814" s="39">
        <f t="shared" si="1"/>
        <v>20</v>
      </c>
      <c r="C18814" s="39" t="str">
        <f>IFERROR(__xludf.DUMMYFUNCTION("IF(ISBETWEEN(B18814,60,69), ""Old"", IF(ISBETWEEN(B18814, 20, 29), ""Young"", ""Other""))"),"Young")</f>
        <v>Young</v>
      </c>
    </row>
    <row r="18815">
      <c r="A18815" s="40">
        <v>37077.0</v>
      </c>
      <c r="B18815" s="39">
        <f t="shared" si="1"/>
        <v>20</v>
      </c>
      <c r="C18815" s="39" t="str">
        <f>IFERROR(__xludf.DUMMYFUNCTION("IF(ISBETWEEN(B18815,60,69), ""Old"", IF(ISBETWEEN(B18815, 20, 29), ""Young"", ""Other""))"),"Young")</f>
        <v>Young</v>
      </c>
    </row>
    <row r="18816">
      <c r="A18816" s="40">
        <v>37078.0</v>
      </c>
      <c r="B18816" s="39">
        <f t="shared" si="1"/>
        <v>20</v>
      </c>
      <c r="C18816" s="39" t="str">
        <f>IFERROR(__xludf.DUMMYFUNCTION("IF(ISBETWEEN(B18816,60,69), ""Old"", IF(ISBETWEEN(B18816, 20, 29), ""Young"", ""Other""))"),"Young")</f>
        <v>Young</v>
      </c>
    </row>
    <row r="18817">
      <c r="A18817" s="40">
        <v>37079.0</v>
      </c>
      <c r="B18817" s="39">
        <f t="shared" si="1"/>
        <v>20</v>
      </c>
      <c r="C18817" s="39" t="str">
        <f>IFERROR(__xludf.DUMMYFUNCTION("IF(ISBETWEEN(B18817,60,69), ""Old"", IF(ISBETWEEN(B18817, 20, 29), ""Young"", ""Other""))"),"Young")</f>
        <v>Young</v>
      </c>
    </row>
    <row r="18818">
      <c r="A18818" s="40">
        <v>37080.0</v>
      </c>
      <c r="B18818" s="39">
        <f t="shared" si="1"/>
        <v>20</v>
      </c>
      <c r="C18818" s="39" t="str">
        <f>IFERROR(__xludf.DUMMYFUNCTION("IF(ISBETWEEN(B18818,60,69), ""Old"", IF(ISBETWEEN(B18818, 20, 29), ""Young"", ""Other""))"),"Young")</f>
        <v>Young</v>
      </c>
    </row>
    <row r="18819">
      <c r="A18819" s="40">
        <v>37081.0</v>
      </c>
      <c r="B18819" s="39">
        <f t="shared" si="1"/>
        <v>20</v>
      </c>
      <c r="C18819" s="39" t="str">
        <f>IFERROR(__xludf.DUMMYFUNCTION("IF(ISBETWEEN(B18819,60,69), ""Old"", IF(ISBETWEEN(B18819, 20, 29), ""Young"", ""Other""))"),"Young")</f>
        <v>Young</v>
      </c>
    </row>
    <row r="18820">
      <c r="A18820" s="40">
        <v>37082.0</v>
      </c>
      <c r="B18820" s="39">
        <f t="shared" si="1"/>
        <v>20</v>
      </c>
      <c r="C18820" s="39" t="str">
        <f>IFERROR(__xludf.DUMMYFUNCTION("IF(ISBETWEEN(B18820,60,69), ""Old"", IF(ISBETWEEN(B18820, 20, 29), ""Young"", ""Other""))"),"Young")</f>
        <v>Young</v>
      </c>
    </row>
    <row r="18821">
      <c r="A18821" s="40">
        <v>37083.0</v>
      </c>
      <c r="B18821" s="39">
        <f t="shared" si="1"/>
        <v>20</v>
      </c>
      <c r="C18821" s="39" t="str">
        <f>IFERROR(__xludf.DUMMYFUNCTION("IF(ISBETWEEN(B18821,60,69), ""Old"", IF(ISBETWEEN(B18821, 20, 29), ""Young"", ""Other""))"),"Young")</f>
        <v>Young</v>
      </c>
    </row>
    <row r="18822">
      <c r="A18822" s="40">
        <v>37084.0</v>
      </c>
      <c r="B18822" s="39">
        <f t="shared" si="1"/>
        <v>20</v>
      </c>
      <c r="C18822" s="39" t="str">
        <f>IFERROR(__xludf.DUMMYFUNCTION("IF(ISBETWEEN(B18822,60,69), ""Old"", IF(ISBETWEEN(B18822, 20, 29), ""Young"", ""Other""))"),"Young")</f>
        <v>Young</v>
      </c>
    </row>
    <row r="18823">
      <c r="A18823" s="40">
        <v>37085.0</v>
      </c>
      <c r="B18823" s="39">
        <f t="shared" si="1"/>
        <v>20</v>
      </c>
      <c r="C18823" s="39" t="str">
        <f>IFERROR(__xludf.DUMMYFUNCTION("IF(ISBETWEEN(B18823,60,69), ""Old"", IF(ISBETWEEN(B18823, 20, 29), ""Young"", ""Other""))"),"Young")</f>
        <v>Young</v>
      </c>
    </row>
    <row r="18824">
      <c r="A18824" s="40">
        <v>37086.0</v>
      </c>
      <c r="B18824" s="39">
        <f t="shared" si="1"/>
        <v>20</v>
      </c>
      <c r="C18824" s="39" t="str">
        <f>IFERROR(__xludf.DUMMYFUNCTION("IF(ISBETWEEN(B18824,60,69), ""Old"", IF(ISBETWEEN(B18824, 20, 29), ""Young"", ""Other""))"),"Young")</f>
        <v>Young</v>
      </c>
    </row>
    <row r="18825">
      <c r="A18825" s="40">
        <v>37087.0</v>
      </c>
      <c r="B18825" s="39">
        <f t="shared" si="1"/>
        <v>20</v>
      </c>
      <c r="C18825" s="39" t="str">
        <f>IFERROR(__xludf.DUMMYFUNCTION("IF(ISBETWEEN(B18825,60,69), ""Old"", IF(ISBETWEEN(B18825, 20, 29), ""Young"", ""Other""))"),"Young")</f>
        <v>Young</v>
      </c>
    </row>
    <row r="18826">
      <c r="A18826" s="40">
        <v>37088.0</v>
      </c>
      <c r="B18826" s="39">
        <f t="shared" si="1"/>
        <v>20</v>
      </c>
      <c r="C18826" s="39" t="str">
        <f>IFERROR(__xludf.DUMMYFUNCTION("IF(ISBETWEEN(B18826,60,69), ""Old"", IF(ISBETWEEN(B18826, 20, 29), ""Young"", ""Other""))"),"Young")</f>
        <v>Young</v>
      </c>
    </row>
    <row r="18827">
      <c r="A18827" s="40">
        <v>37089.0</v>
      </c>
      <c r="B18827" s="39">
        <f t="shared" si="1"/>
        <v>20</v>
      </c>
      <c r="C18827" s="39" t="str">
        <f>IFERROR(__xludf.DUMMYFUNCTION("IF(ISBETWEEN(B18827,60,69), ""Old"", IF(ISBETWEEN(B18827, 20, 29), ""Young"", ""Other""))"),"Young")</f>
        <v>Young</v>
      </c>
    </row>
    <row r="18828">
      <c r="A18828" s="40">
        <v>37090.0</v>
      </c>
      <c r="B18828" s="39">
        <f t="shared" si="1"/>
        <v>20</v>
      </c>
      <c r="C18828" s="39" t="str">
        <f>IFERROR(__xludf.DUMMYFUNCTION("IF(ISBETWEEN(B18828,60,69), ""Old"", IF(ISBETWEEN(B18828, 20, 29), ""Young"", ""Other""))"),"Young")</f>
        <v>Young</v>
      </c>
    </row>
    <row r="18829">
      <c r="A18829" s="40">
        <v>37091.0</v>
      </c>
      <c r="B18829" s="39">
        <f t="shared" si="1"/>
        <v>20</v>
      </c>
      <c r="C18829" s="39" t="str">
        <f>IFERROR(__xludf.DUMMYFUNCTION("IF(ISBETWEEN(B18829,60,69), ""Old"", IF(ISBETWEEN(B18829, 20, 29), ""Young"", ""Other""))"),"Young")</f>
        <v>Young</v>
      </c>
    </row>
    <row r="18830">
      <c r="A18830" s="40">
        <v>37092.0</v>
      </c>
      <c r="B18830" s="39">
        <f t="shared" si="1"/>
        <v>20</v>
      </c>
      <c r="C18830" s="39" t="str">
        <f>IFERROR(__xludf.DUMMYFUNCTION("IF(ISBETWEEN(B18830,60,69), ""Old"", IF(ISBETWEEN(B18830, 20, 29), ""Young"", ""Other""))"),"Young")</f>
        <v>Young</v>
      </c>
    </row>
    <row r="18831">
      <c r="A18831" s="40">
        <v>37093.0</v>
      </c>
      <c r="B18831" s="39">
        <f t="shared" si="1"/>
        <v>20</v>
      </c>
      <c r="C18831" s="39" t="str">
        <f>IFERROR(__xludf.DUMMYFUNCTION("IF(ISBETWEEN(B18831,60,69), ""Old"", IF(ISBETWEEN(B18831, 20, 29), ""Young"", ""Other""))"),"Young")</f>
        <v>Young</v>
      </c>
    </row>
    <row r="18832">
      <c r="A18832" s="40">
        <v>37094.0</v>
      </c>
      <c r="B18832" s="39">
        <f t="shared" si="1"/>
        <v>20</v>
      </c>
      <c r="C18832" s="39" t="str">
        <f>IFERROR(__xludf.DUMMYFUNCTION("IF(ISBETWEEN(B18832,60,69), ""Old"", IF(ISBETWEEN(B18832, 20, 29), ""Young"", ""Other""))"),"Young")</f>
        <v>Young</v>
      </c>
    </row>
    <row r="18833">
      <c r="A18833" s="40">
        <v>37095.0</v>
      </c>
      <c r="B18833" s="39">
        <f t="shared" si="1"/>
        <v>20</v>
      </c>
      <c r="C18833" s="39" t="str">
        <f>IFERROR(__xludf.DUMMYFUNCTION("IF(ISBETWEEN(B18833,60,69), ""Old"", IF(ISBETWEEN(B18833, 20, 29), ""Young"", ""Other""))"),"Young")</f>
        <v>Young</v>
      </c>
    </row>
    <row r="18834">
      <c r="A18834" s="40">
        <v>37096.0</v>
      </c>
      <c r="B18834" s="39">
        <f t="shared" si="1"/>
        <v>20</v>
      </c>
      <c r="C18834" s="39" t="str">
        <f>IFERROR(__xludf.DUMMYFUNCTION("IF(ISBETWEEN(B18834,60,69), ""Old"", IF(ISBETWEEN(B18834, 20, 29), ""Young"", ""Other""))"),"Young")</f>
        <v>Young</v>
      </c>
    </row>
    <row r="18835">
      <c r="A18835" s="40">
        <v>37097.0</v>
      </c>
      <c r="B18835" s="39">
        <f t="shared" si="1"/>
        <v>20</v>
      </c>
      <c r="C18835" s="39" t="str">
        <f>IFERROR(__xludf.DUMMYFUNCTION("IF(ISBETWEEN(B18835,60,69), ""Old"", IF(ISBETWEEN(B18835, 20, 29), ""Young"", ""Other""))"),"Young")</f>
        <v>Young</v>
      </c>
    </row>
    <row r="18836">
      <c r="A18836" s="40">
        <v>37098.0</v>
      </c>
      <c r="B18836" s="39">
        <f t="shared" si="1"/>
        <v>20</v>
      </c>
      <c r="C18836" s="39" t="str">
        <f>IFERROR(__xludf.DUMMYFUNCTION("IF(ISBETWEEN(B18836,60,69), ""Old"", IF(ISBETWEEN(B18836, 20, 29), ""Young"", ""Other""))"),"Young")</f>
        <v>Young</v>
      </c>
    </row>
    <row r="18837">
      <c r="A18837" s="40">
        <v>37099.0</v>
      </c>
      <c r="B18837" s="39">
        <f t="shared" si="1"/>
        <v>20</v>
      </c>
      <c r="C18837" s="39" t="str">
        <f>IFERROR(__xludf.DUMMYFUNCTION("IF(ISBETWEEN(B18837,60,69), ""Old"", IF(ISBETWEEN(B18837, 20, 29), ""Young"", ""Other""))"),"Young")</f>
        <v>Young</v>
      </c>
    </row>
    <row r="18838">
      <c r="A18838" s="40">
        <v>37100.0</v>
      </c>
      <c r="B18838" s="39">
        <f t="shared" si="1"/>
        <v>20</v>
      </c>
      <c r="C18838" s="39" t="str">
        <f>IFERROR(__xludf.DUMMYFUNCTION("IF(ISBETWEEN(B18838,60,69), ""Old"", IF(ISBETWEEN(B18838, 20, 29), ""Young"", ""Other""))"),"Young")</f>
        <v>Young</v>
      </c>
    </row>
    <row r="18839">
      <c r="A18839" s="40">
        <v>37101.0</v>
      </c>
      <c r="B18839" s="39">
        <f t="shared" si="1"/>
        <v>20</v>
      </c>
      <c r="C18839" s="39" t="str">
        <f>IFERROR(__xludf.DUMMYFUNCTION("IF(ISBETWEEN(B18839,60,69), ""Old"", IF(ISBETWEEN(B18839, 20, 29), ""Young"", ""Other""))"),"Young")</f>
        <v>Young</v>
      </c>
    </row>
    <row r="18840">
      <c r="A18840" s="40">
        <v>37102.0</v>
      </c>
      <c r="B18840" s="39">
        <f t="shared" si="1"/>
        <v>20</v>
      </c>
      <c r="C18840" s="39" t="str">
        <f>IFERROR(__xludf.DUMMYFUNCTION("IF(ISBETWEEN(B18840,60,69), ""Old"", IF(ISBETWEEN(B18840, 20, 29), ""Young"", ""Other""))"),"Young")</f>
        <v>Young</v>
      </c>
    </row>
    <row r="18841">
      <c r="A18841" s="40">
        <v>37103.0</v>
      </c>
      <c r="B18841" s="39">
        <f t="shared" si="1"/>
        <v>20</v>
      </c>
      <c r="C18841" s="39" t="str">
        <f>IFERROR(__xludf.DUMMYFUNCTION("IF(ISBETWEEN(B18841,60,69), ""Old"", IF(ISBETWEEN(B18841, 20, 29), ""Young"", ""Other""))"),"Young")</f>
        <v>Young</v>
      </c>
    </row>
    <row r="18842">
      <c r="A18842" s="40">
        <v>37104.0</v>
      </c>
      <c r="B18842" s="39">
        <f t="shared" si="1"/>
        <v>20</v>
      </c>
      <c r="C18842" s="39" t="str">
        <f>IFERROR(__xludf.DUMMYFUNCTION("IF(ISBETWEEN(B18842,60,69), ""Old"", IF(ISBETWEEN(B18842, 20, 29), ""Young"", ""Other""))"),"Young")</f>
        <v>Young</v>
      </c>
    </row>
    <row r="18843">
      <c r="A18843" s="40">
        <v>37105.0</v>
      </c>
      <c r="B18843" s="39">
        <f t="shared" si="1"/>
        <v>20</v>
      </c>
      <c r="C18843" s="39" t="str">
        <f>IFERROR(__xludf.DUMMYFUNCTION("IF(ISBETWEEN(B18843,60,69), ""Old"", IF(ISBETWEEN(B18843, 20, 29), ""Young"", ""Other""))"),"Young")</f>
        <v>Young</v>
      </c>
    </row>
    <row r="18844">
      <c r="A18844" s="40">
        <v>37106.0</v>
      </c>
      <c r="B18844" s="39">
        <f t="shared" si="1"/>
        <v>20</v>
      </c>
      <c r="C18844" s="39" t="str">
        <f>IFERROR(__xludf.DUMMYFUNCTION("IF(ISBETWEEN(B18844,60,69), ""Old"", IF(ISBETWEEN(B18844, 20, 29), ""Young"", ""Other""))"),"Young")</f>
        <v>Young</v>
      </c>
    </row>
    <row r="18845">
      <c r="A18845" s="40">
        <v>37107.0</v>
      </c>
      <c r="B18845" s="39">
        <f t="shared" si="1"/>
        <v>20</v>
      </c>
      <c r="C18845" s="39" t="str">
        <f>IFERROR(__xludf.DUMMYFUNCTION("IF(ISBETWEEN(B18845,60,69), ""Old"", IF(ISBETWEEN(B18845, 20, 29), ""Young"", ""Other""))"),"Young")</f>
        <v>Young</v>
      </c>
    </row>
    <row r="18846">
      <c r="A18846" s="40">
        <v>37108.0</v>
      </c>
      <c r="B18846" s="39">
        <f t="shared" si="1"/>
        <v>20</v>
      </c>
      <c r="C18846" s="39" t="str">
        <f>IFERROR(__xludf.DUMMYFUNCTION("IF(ISBETWEEN(B18846,60,69), ""Old"", IF(ISBETWEEN(B18846, 20, 29), ""Young"", ""Other""))"),"Young")</f>
        <v>Young</v>
      </c>
    </row>
    <row r="18847">
      <c r="A18847" s="40">
        <v>37109.0</v>
      </c>
      <c r="B18847" s="39">
        <f t="shared" si="1"/>
        <v>20</v>
      </c>
      <c r="C18847" s="39" t="str">
        <f>IFERROR(__xludf.DUMMYFUNCTION("IF(ISBETWEEN(B18847,60,69), ""Old"", IF(ISBETWEEN(B18847, 20, 29), ""Young"", ""Other""))"),"Young")</f>
        <v>Young</v>
      </c>
    </row>
    <row r="18848">
      <c r="A18848" s="40">
        <v>37110.0</v>
      </c>
      <c r="B18848" s="39">
        <f t="shared" si="1"/>
        <v>20</v>
      </c>
      <c r="C18848" s="39" t="str">
        <f>IFERROR(__xludf.DUMMYFUNCTION("IF(ISBETWEEN(B18848,60,69), ""Old"", IF(ISBETWEEN(B18848, 20, 29), ""Young"", ""Other""))"),"Young")</f>
        <v>Young</v>
      </c>
    </row>
    <row r="18849">
      <c r="A18849" s="40">
        <v>37111.0</v>
      </c>
      <c r="B18849" s="39">
        <f t="shared" si="1"/>
        <v>20</v>
      </c>
      <c r="C18849" s="39" t="str">
        <f>IFERROR(__xludf.DUMMYFUNCTION("IF(ISBETWEEN(B18849,60,69), ""Old"", IF(ISBETWEEN(B18849, 20, 29), ""Young"", ""Other""))"),"Young")</f>
        <v>Young</v>
      </c>
    </row>
    <row r="18850">
      <c r="A18850" s="40">
        <v>37112.0</v>
      </c>
      <c r="B18850" s="39">
        <f t="shared" si="1"/>
        <v>20</v>
      </c>
      <c r="C18850" s="39" t="str">
        <f>IFERROR(__xludf.DUMMYFUNCTION("IF(ISBETWEEN(B18850,60,69), ""Old"", IF(ISBETWEEN(B18850, 20, 29), ""Young"", ""Other""))"),"Young")</f>
        <v>Young</v>
      </c>
    </row>
    <row r="18851">
      <c r="A18851" s="40">
        <v>37113.0</v>
      </c>
      <c r="B18851" s="39">
        <f t="shared" si="1"/>
        <v>20</v>
      </c>
      <c r="C18851" s="39" t="str">
        <f>IFERROR(__xludf.DUMMYFUNCTION("IF(ISBETWEEN(B18851,60,69), ""Old"", IF(ISBETWEEN(B18851, 20, 29), ""Young"", ""Other""))"),"Young")</f>
        <v>Young</v>
      </c>
    </row>
    <row r="18852">
      <c r="A18852" s="40">
        <v>37114.0</v>
      </c>
      <c r="B18852" s="39">
        <f t="shared" si="1"/>
        <v>20</v>
      </c>
      <c r="C18852" s="39" t="str">
        <f>IFERROR(__xludf.DUMMYFUNCTION("IF(ISBETWEEN(B18852,60,69), ""Old"", IF(ISBETWEEN(B18852, 20, 29), ""Young"", ""Other""))"),"Young")</f>
        <v>Young</v>
      </c>
    </row>
    <row r="18853">
      <c r="A18853" s="40">
        <v>37115.0</v>
      </c>
      <c r="B18853" s="39">
        <f t="shared" si="1"/>
        <v>20</v>
      </c>
      <c r="C18853" s="39" t="str">
        <f>IFERROR(__xludf.DUMMYFUNCTION("IF(ISBETWEEN(B18853,60,69), ""Old"", IF(ISBETWEEN(B18853, 20, 29), ""Young"", ""Other""))"),"Young")</f>
        <v>Young</v>
      </c>
    </row>
    <row r="18854">
      <c r="A18854" s="40">
        <v>37116.0</v>
      </c>
      <c r="B18854" s="39">
        <f t="shared" si="1"/>
        <v>20</v>
      </c>
      <c r="C18854" s="39" t="str">
        <f>IFERROR(__xludf.DUMMYFUNCTION("IF(ISBETWEEN(B18854,60,69), ""Old"", IF(ISBETWEEN(B18854, 20, 29), ""Young"", ""Other""))"),"Young")</f>
        <v>Young</v>
      </c>
    </row>
    <row r="18855">
      <c r="A18855" s="40">
        <v>37117.0</v>
      </c>
      <c r="B18855" s="39">
        <f t="shared" si="1"/>
        <v>20</v>
      </c>
      <c r="C18855" s="39" t="str">
        <f>IFERROR(__xludf.DUMMYFUNCTION("IF(ISBETWEEN(B18855,60,69), ""Old"", IF(ISBETWEEN(B18855, 20, 29), ""Young"", ""Other""))"),"Young")</f>
        <v>Young</v>
      </c>
    </row>
    <row r="18856">
      <c r="A18856" s="40">
        <v>37118.0</v>
      </c>
      <c r="B18856" s="39">
        <f t="shared" si="1"/>
        <v>20</v>
      </c>
      <c r="C18856" s="39" t="str">
        <f>IFERROR(__xludf.DUMMYFUNCTION("IF(ISBETWEEN(B18856,60,69), ""Old"", IF(ISBETWEEN(B18856, 20, 29), ""Young"", ""Other""))"),"Young")</f>
        <v>Young</v>
      </c>
    </row>
    <row r="18857">
      <c r="A18857" s="40">
        <v>37119.0</v>
      </c>
      <c r="B18857" s="39">
        <f t="shared" si="1"/>
        <v>20</v>
      </c>
      <c r="C18857" s="39" t="str">
        <f>IFERROR(__xludf.DUMMYFUNCTION("IF(ISBETWEEN(B18857,60,69), ""Old"", IF(ISBETWEEN(B18857, 20, 29), ""Young"", ""Other""))"),"Young")</f>
        <v>Young</v>
      </c>
    </row>
    <row r="18858">
      <c r="A18858" s="40">
        <v>37120.0</v>
      </c>
      <c r="B18858" s="39">
        <f t="shared" si="1"/>
        <v>20</v>
      </c>
      <c r="C18858" s="39" t="str">
        <f>IFERROR(__xludf.DUMMYFUNCTION("IF(ISBETWEEN(B18858,60,69), ""Old"", IF(ISBETWEEN(B18858, 20, 29), ""Young"", ""Other""))"),"Young")</f>
        <v>Young</v>
      </c>
    </row>
    <row r="18859">
      <c r="A18859" s="40">
        <v>37121.0</v>
      </c>
      <c r="B18859" s="39">
        <f t="shared" si="1"/>
        <v>20</v>
      </c>
      <c r="C18859" s="39" t="str">
        <f>IFERROR(__xludf.DUMMYFUNCTION("IF(ISBETWEEN(B18859,60,69), ""Old"", IF(ISBETWEEN(B18859, 20, 29), ""Young"", ""Other""))"),"Young")</f>
        <v>Young</v>
      </c>
    </row>
    <row r="18860">
      <c r="A18860" s="40">
        <v>37122.0</v>
      </c>
      <c r="B18860" s="39">
        <f t="shared" si="1"/>
        <v>20</v>
      </c>
      <c r="C18860" s="39" t="str">
        <f>IFERROR(__xludf.DUMMYFUNCTION("IF(ISBETWEEN(B18860,60,69), ""Old"", IF(ISBETWEEN(B18860, 20, 29), ""Young"", ""Other""))"),"Young")</f>
        <v>Young</v>
      </c>
    </row>
    <row r="18861">
      <c r="A18861" s="40">
        <v>37123.0</v>
      </c>
      <c r="B18861" s="39">
        <f t="shared" si="1"/>
        <v>20</v>
      </c>
      <c r="C18861" s="39" t="str">
        <f>IFERROR(__xludf.DUMMYFUNCTION("IF(ISBETWEEN(B18861,60,69), ""Old"", IF(ISBETWEEN(B18861, 20, 29), ""Young"", ""Other""))"),"Young")</f>
        <v>Young</v>
      </c>
    </row>
    <row r="18862">
      <c r="A18862" s="40">
        <v>37124.0</v>
      </c>
      <c r="B18862" s="39">
        <f t="shared" si="1"/>
        <v>20</v>
      </c>
      <c r="C18862" s="39" t="str">
        <f>IFERROR(__xludf.DUMMYFUNCTION("IF(ISBETWEEN(B18862,60,69), ""Old"", IF(ISBETWEEN(B18862, 20, 29), ""Young"", ""Other""))"),"Young")</f>
        <v>Young</v>
      </c>
    </row>
    <row r="18863">
      <c r="A18863" s="40">
        <v>37125.0</v>
      </c>
      <c r="B18863" s="39">
        <f t="shared" si="1"/>
        <v>20</v>
      </c>
      <c r="C18863" s="39" t="str">
        <f>IFERROR(__xludf.DUMMYFUNCTION("IF(ISBETWEEN(B18863,60,69), ""Old"", IF(ISBETWEEN(B18863, 20, 29), ""Young"", ""Other""))"),"Young")</f>
        <v>Young</v>
      </c>
    </row>
    <row r="18864">
      <c r="A18864" s="40">
        <v>37126.0</v>
      </c>
      <c r="B18864" s="39">
        <f t="shared" si="1"/>
        <v>20</v>
      </c>
      <c r="C18864" s="39" t="str">
        <f>IFERROR(__xludf.DUMMYFUNCTION("IF(ISBETWEEN(B18864,60,69), ""Old"", IF(ISBETWEEN(B18864, 20, 29), ""Young"", ""Other""))"),"Young")</f>
        <v>Young</v>
      </c>
    </row>
    <row r="18865">
      <c r="A18865" s="40">
        <v>37127.0</v>
      </c>
      <c r="B18865" s="39">
        <f t="shared" si="1"/>
        <v>20</v>
      </c>
      <c r="C18865" s="39" t="str">
        <f>IFERROR(__xludf.DUMMYFUNCTION("IF(ISBETWEEN(B18865,60,69), ""Old"", IF(ISBETWEEN(B18865, 20, 29), ""Young"", ""Other""))"),"Young")</f>
        <v>Young</v>
      </c>
    </row>
    <row r="18866">
      <c r="A18866" s="40">
        <v>37128.0</v>
      </c>
      <c r="B18866" s="39">
        <f t="shared" si="1"/>
        <v>20</v>
      </c>
      <c r="C18866" s="39" t="str">
        <f>IFERROR(__xludf.DUMMYFUNCTION("IF(ISBETWEEN(B18866,60,69), ""Old"", IF(ISBETWEEN(B18866, 20, 29), ""Young"", ""Other""))"),"Young")</f>
        <v>Young</v>
      </c>
    </row>
    <row r="18867">
      <c r="A18867" s="40">
        <v>37129.0</v>
      </c>
      <c r="B18867" s="39">
        <f t="shared" si="1"/>
        <v>20</v>
      </c>
      <c r="C18867" s="39" t="str">
        <f>IFERROR(__xludf.DUMMYFUNCTION("IF(ISBETWEEN(B18867,60,69), ""Old"", IF(ISBETWEEN(B18867, 20, 29), ""Young"", ""Other""))"),"Young")</f>
        <v>Young</v>
      </c>
    </row>
    <row r="18868">
      <c r="A18868" s="40">
        <v>37130.0</v>
      </c>
      <c r="B18868" s="39">
        <f t="shared" si="1"/>
        <v>20</v>
      </c>
      <c r="C18868" s="39" t="str">
        <f>IFERROR(__xludf.DUMMYFUNCTION("IF(ISBETWEEN(B18868,60,69), ""Old"", IF(ISBETWEEN(B18868, 20, 29), ""Young"", ""Other""))"),"Young")</f>
        <v>Young</v>
      </c>
    </row>
    <row r="18869">
      <c r="A18869" s="40">
        <v>37131.0</v>
      </c>
      <c r="B18869" s="39">
        <f t="shared" si="1"/>
        <v>20</v>
      </c>
      <c r="C18869" s="39" t="str">
        <f>IFERROR(__xludf.DUMMYFUNCTION("IF(ISBETWEEN(B18869,60,69), ""Old"", IF(ISBETWEEN(B18869, 20, 29), ""Young"", ""Other""))"),"Young")</f>
        <v>Young</v>
      </c>
    </row>
    <row r="18870">
      <c r="A18870" s="40">
        <v>37132.0</v>
      </c>
      <c r="B18870" s="39">
        <f t="shared" si="1"/>
        <v>20</v>
      </c>
      <c r="C18870" s="39" t="str">
        <f>IFERROR(__xludf.DUMMYFUNCTION("IF(ISBETWEEN(B18870,60,69), ""Old"", IF(ISBETWEEN(B18870, 20, 29), ""Young"", ""Other""))"),"Young")</f>
        <v>Young</v>
      </c>
    </row>
    <row r="18871">
      <c r="A18871" s="40">
        <v>37133.0</v>
      </c>
      <c r="B18871" s="39">
        <f t="shared" si="1"/>
        <v>20</v>
      </c>
      <c r="C18871" s="39" t="str">
        <f>IFERROR(__xludf.DUMMYFUNCTION("IF(ISBETWEEN(B18871,60,69), ""Old"", IF(ISBETWEEN(B18871, 20, 29), ""Young"", ""Other""))"),"Young")</f>
        <v>Young</v>
      </c>
    </row>
    <row r="18872">
      <c r="A18872" s="40">
        <v>37134.0</v>
      </c>
      <c r="B18872" s="39">
        <f t="shared" si="1"/>
        <v>20</v>
      </c>
      <c r="C18872" s="39" t="str">
        <f>IFERROR(__xludf.DUMMYFUNCTION("IF(ISBETWEEN(B18872,60,69), ""Old"", IF(ISBETWEEN(B18872, 20, 29), ""Young"", ""Other""))"),"Young")</f>
        <v>Young</v>
      </c>
    </row>
    <row r="18873">
      <c r="A18873" s="40">
        <v>37135.0</v>
      </c>
      <c r="B18873" s="39">
        <f t="shared" si="1"/>
        <v>20</v>
      </c>
      <c r="C18873" s="39" t="str">
        <f>IFERROR(__xludf.DUMMYFUNCTION("IF(ISBETWEEN(B18873,60,69), ""Old"", IF(ISBETWEEN(B18873, 20, 29), ""Young"", ""Other""))"),"Young")</f>
        <v>Young</v>
      </c>
    </row>
    <row r="18874">
      <c r="A18874" s="40">
        <v>37136.0</v>
      </c>
      <c r="B18874" s="39">
        <f t="shared" si="1"/>
        <v>20</v>
      </c>
      <c r="C18874" s="39" t="str">
        <f>IFERROR(__xludf.DUMMYFUNCTION("IF(ISBETWEEN(B18874,60,69), ""Old"", IF(ISBETWEEN(B18874, 20, 29), ""Young"", ""Other""))"),"Young")</f>
        <v>Young</v>
      </c>
    </row>
    <row r="18875">
      <c r="A18875" s="40">
        <v>37137.0</v>
      </c>
      <c r="B18875" s="39">
        <f t="shared" si="1"/>
        <v>20</v>
      </c>
      <c r="C18875" s="39" t="str">
        <f>IFERROR(__xludf.DUMMYFUNCTION("IF(ISBETWEEN(B18875,60,69), ""Old"", IF(ISBETWEEN(B18875, 20, 29), ""Young"", ""Other""))"),"Young")</f>
        <v>Young</v>
      </c>
    </row>
    <row r="18876">
      <c r="A18876" s="40">
        <v>37138.0</v>
      </c>
      <c r="B18876" s="39">
        <f t="shared" si="1"/>
        <v>20</v>
      </c>
      <c r="C18876" s="39" t="str">
        <f>IFERROR(__xludf.DUMMYFUNCTION("IF(ISBETWEEN(B18876,60,69), ""Old"", IF(ISBETWEEN(B18876, 20, 29), ""Young"", ""Other""))"),"Young")</f>
        <v>Young</v>
      </c>
    </row>
    <row r="18877">
      <c r="A18877" s="40">
        <v>37139.0</v>
      </c>
      <c r="B18877" s="39">
        <f t="shared" si="1"/>
        <v>20</v>
      </c>
      <c r="C18877" s="39" t="str">
        <f>IFERROR(__xludf.DUMMYFUNCTION("IF(ISBETWEEN(B18877,60,69), ""Old"", IF(ISBETWEEN(B18877, 20, 29), ""Young"", ""Other""))"),"Young")</f>
        <v>Young</v>
      </c>
    </row>
    <row r="18878">
      <c r="A18878" s="40">
        <v>37140.0</v>
      </c>
      <c r="B18878" s="39">
        <f t="shared" si="1"/>
        <v>20</v>
      </c>
      <c r="C18878" s="39" t="str">
        <f>IFERROR(__xludf.DUMMYFUNCTION("IF(ISBETWEEN(B18878,60,69), ""Old"", IF(ISBETWEEN(B18878, 20, 29), ""Young"", ""Other""))"),"Young")</f>
        <v>Young</v>
      </c>
    </row>
    <row r="18879">
      <c r="A18879" s="40">
        <v>37141.0</v>
      </c>
      <c r="B18879" s="39">
        <f t="shared" si="1"/>
        <v>20</v>
      </c>
      <c r="C18879" s="39" t="str">
        <f>IFERROR(__xludf.DUMMYFUNCTION("IF(ISBETWEEN(B18879,60,69), ""Old"", IF(ISBETWEEN(B18879, 20, 29), ""Young"", ""Other""))"),"Young")</f>
        <v>Young</v>
      </c>
    </row>
    <row r="18880">
      <c r="A18880" s="40">
        <v>37142.0</v>
      </c>
      <c r="B18880" s="39">
        <f t="shared" si="1"/>
        <v>20</v>
      </c>
      <c r="C18880" s="39" t="str">
        <f>IFERROR(__xludf.DUMMYFUNCTION("IF(ISBETWEEN(B18880,60,69), ""Old"", IF(ISBETWEEN(B18880, 20, 29), ""Young"", ""Other""))"),"Young")</f>
        <v>Young</v>
      </c>
    </row>
    <row r="18881">
      <c r="A18881" s="40">
        <v>37143.0</v>
      </c>
      <c r="B18881" s="39">
        <f t="shared" si="1"/>
        <v>20</v>
      </c>
      <c r="C18881" s="39" t="str">
        <f>IFERROR(__xludf.DUMMYFUNCTION("IF(ISBETWEEN(B18881,60,69), ""Old"", IF(ISBETWEEN(B18881, 20, 29), ""Young"", ""Other""))"),"Young")</f>
        <v>Young</v>
      </c>
    </row>
    <row r="18882">
      <c r="A18882" s="40">
        <v>37144.0</v>
      </c>
      <c r="B18882" s="39">
        <f t="shared" si="1"/>
        <v>20</v>
      </c>
      <c r="C18882" s="39" t="str">
        <f>IFERROR(__xludf.DUMMYFUNCTION("IF(ISBETWEEN(B18882,60,69), ""Old"", IF(ISBETWEEN(B18882, 20, 29), ""Young"", ""Other""))"),"Young")</f>
        <v>Young</v>
      </c>
    </row>
    <row r="18883">
      <c r="A18883" s="40">
        <v>37145.0</v>
      </c>
      <c r="B18883" s="39">
        <f t="shared" si="1"/>
        <v>20</v>
      </c>
      <c r="C18883" s="39" t="str">
        <f>IFERROR(__xludf.DUMMYFUNCTION("IF(ISBETWEEN(B18883,60,69), ""Old"", IF(ISBETWEEN(B18883, 20, 29), ""Young"", ""Other""))"),"Young")</f>
        <v>Young</v>
      </c>
    </row>
    <row r="18884">
      <c r="A18884" s="40">
        <v>37146.0</v>
      </c>
      <c r="B18884" s="39">
        <f t="shared" si="1"/>
        <v>20</v>
      </c>
      <c r="C18884" s="39" t="str">
        <f>IFERROR(__xludf.DUMMYFUNCTION("IF(ISBETWEEN(B18884,60,69), ""Old"", IF(ISBETWEEN(B18884, 20, 29), ""Young"", ""Other""))"),"Young")</f>
        <v>Young</v>
      </c>
    </row>
    <row r="18885">
      <c r="A18885" s="40">
        <v>37147.0</v>
      </c>
      <c r="B18885" s="39">
        <f t="shared" si="1"/>
        <v>20</v>
      </c>
      <c r="C18885" s="39" t="str">
        <f>IFERROR(__xludf.DUMMYFUNCTION("IF(ISBETWEEN(B18885,60,69), ""Old"", IF(ISBETWEEN(B18885, 20, 29), ""Young"", ""Other""))"),"Young")</f>
        <v>Young</v>
      </c>
    </row>
    <row r="18886">
      <c r="A18886" s="40">
        <v>37148.0</v>
      </c>
      <c r="B18886" s="39">
        <f t="shared" si="1"/>
        <v>20</v>
      </c>
      <c r="C18886" s="39" t="str">
        <f>IFERROR(__xludf.DUMMYFUNCTION("IF(ISBETWEEN(B18886,60,69), ""Old"", IF(ISBETWEEN(B18886, 20, 29), ""Young"", ""Other""))"),"Young")</f>
        <v>Young</v>
      </c>
    </row>
    <row r="18887">
      <c r="A18887" s="40">
        <v>37149.0</v>
      </c>
      <c r="B18887" s="39">
        <f t="shared" si="1"/>
        <v>20</v>
      </c>
      <c r="C18887" s="39" t="str">
        <f>IFERROR(__xludf.DUMMYFUNCTION("IF(ISBETWEEN(B18887,60,69), ""Old"", IF(ISBETWEEN(B18887, 20, 29), ""Young"", ""Other""))"),"Young")</f>
        <v>Young</v>
      </c>
    </row>
    <row r="18888">
      <c r="A18888" s="40">
        <v>37150.0</v>
      </c>
      <c r="B18888" s="39">
        <f t="shared" si="1"/>
        <v>20</v>
      </c>
      <c r="C18888" s="39" t="str">
        <f>IFERROR(__xludf.DUMMYFUNCTION("IF(ISBETWEEN(B18888,60,69), ""Old"", IF(ISBETWEEN(B18888, 20, 29), ""Young"", ""Other""))"),"Young")</f>
        <v>Young</v>
      </c>
    </row>
    <row r="18889">
      <c r="A18889" s="40">
        <v>37151.0</v>
      </c>
      <c r="B18889" s="39">
        <f t="shared" si="1"/>
        <v>20</v>
      </c>
      <c r="C18889" s="39" t="str">
        <f>IFERROR(__xludf.DUMMYFUNCTION("IF(ISBETWEEN(B18889,60,69), ""Old"", IF(ISBETWEEN(B18889, 20, 29), ""Young"", ""Other""))"),"Young")</f>
        <v>Young</v>
      </c>
    </row>
    <row r="18890">
      <c r="A18890" s="40">
        <v>37152.0</v>
      </c>
      <c r="B18890" s="39">
        <f t="shared" si="1"/>
        <v>20</v>
      </c>
      <c r="C18890" s="39" t="str">
        <f>IFERROR(__xludf.DUMMYFUNCTION("IF(ISBETWEEN(B18890,60,69), ""Old"", IF(ISBETWEEN(B18890, 20, 29), ""Young"", ""Other""))"),"Young")</f>
        <v>Young</v>
      </c>
    </row>
    <row r="18891">
      <c r="A18891" s="40">
        <v>37153.0</v>
      </c>
      <c r="B18891" s="39">
        <f t="shared" si="1"/>
        <v>20</v>
      </c>
      <c r="C18891" s="39" t="str">
        <f>IFERROR(__xludf.DUMMYFUNCTION("IF(ISBETWEEN(B18891,60,69), ""Old"", IF(ISBETWEEN(B18891, 20, 29), ""Young"", ""Other""))"),"Young")</f>
        <v>Young</v>
      </c>
    </row>
    <row r="18892">
      <c r="A18892" s="40">
        <v>37154.0</v>
      </c>
      <c r="B18892" s="39">
        <f t="shared" si="1"/>
        <v>20</v>
      </c>
      <c r="C18892" s="39" t="str">
        <f>IFERROR(__xludf.DUMMYFUNCTION("IF(ISBETWEEN(B18892,60,69), ""Old"", IF(ISBETWEEN(B18892, 20, 29), ""Young"", ""Other""))"),"Young")</f>
        <v>Young</v>
      </c>
    </row>
    <row r="18893">
      <c r="A18893" s="40">
        <v>37155.0</v>
      </c>
      <c r="B18893" s="39">
        <f t="shared" si="1"/>
        <v>20</v>
      </c>
      <c r="C18893" s="39" t="str">
        <f>IFERROR(__xludf.DUMMYFUNCTION("IF(ISBETWEEN(B18893,60,69), ""Old"", IF(ISBETWEEN(B18893, 20, 29), ""Young"", ""Other""))"),"Young")</f>
        <v>Young</v>
      </c>
    </row>
    <row r="18894">
      <c r="A18894" s="40">
        <v>37156.0</v>
      </c>
      <c r="B18894" s="39">
        <f t="shared" si="1"/>
        <v>20</v>
      </c>
      <c r="C18894" s="39" t="str">
        <f>IFERROR(__xludf.DUMMYFUNCTION("IF(ISBETWEEN(B18894,60,69), ""Old"", IF(ISBETWEEN(B18894, 20, 29), ""Young"", ""Other""))"),"Young")</f>
        <v>Young</v>
      </c>
    </row>
    <row r="18895">
      <c r="A18895" s="40">
        <v>37157.0</v>
      </c>
      <c r="B18895" s="39">
        <f t="shared" si="1"/>
        <v>20</v>
      </c>
      <c r="C18895" s="39" t="str">
        <f>IFERROR(__xludf.DUMMYFUNCTION("IF(ISBETWEEN(B18895,60,69), ""Old"", IF(ISBETWEEN(B18895, 20, 29), ""Young"", ""Other""))"),"Young")</f>
        <v>Young</v>
      </c>
    </row>
    <row r="18896">
      <c r="A18896" s="40">
        <v>37158.0</v>
      </c>
      <c r="B18896" s="39">
        <f t="shared" si="1"/>
        <v>20</v>
      </c>
      <c r="C18896" s="39" t="str">
        <f>IFERROR(__xludf.DUMMYFUNCTION("IF(ISBETWEEN(B18896,60,69), ""Old"", IF(ISBETWEEN(B18896, 20, 29), ""Young"", ""Other""))"),"Young")</f>
        <v>Young</v>
      </c>
    </row>
    <row r="18897">
      <c r="A18897" s="40">
        <v>37159.0</v>
      </c>
      <c r="B18897" s="39">
        <f t="shared" si="1"/>
        <v>20</v>
      </c>
      <c r="C18897" s="39" t="str">
        <f>IFERROR(__xludf.DUMMYFUNCTION("IF(ISBETWEEN(B18897,60,69), ""Old"", IF(ISBETWEEN(B18897, 20, 29), ""Young"", ""Other""))"),"Young")</f>
        <v>Young</v>
      </c>
    </row>
    <row r="18898">
      <c r="A18898" s="40">
        <v>37160.0</v>
      </c>
      <c r="B18898" s="39">
        <f t="shared" si="1"/>
        <v>20</v>
      </c>
      <c r="C18898" s="39" t="str">
        <f>IFERROR(__xludf.DUMMYFUNCTION("IF(ISBETWEEN(B18898,60,69), ""Old"", IF(ISBETWEEN(B18898, 20, 29), ""Young"", ""Other""))"),"Young")</f>
        <v>Young</v>
      </c>
    </row>
    <row r="18899">
      <c r="A18899" s="40">
        <v>37161.0</v>
      </c>
      <c r="B18899" s="39">
        <f t="shared" si="1"/>
        <v>20</v>
      </c>
      <c r="C18899" s="39" t="str">
        <f>IFERROR(__xludf.DUMMYFUNCTION("IF(ISBETWEEN(B18899,60,69), ""Old"", IF(ISBETWEEN(B18899, 20, 29), ""Young"", ""Other""))"),"Young")</f>
        <v>Young</v>
      </c>
    </row>
    <row r="18900">
      <c r="A18900" s="40">
        <v>37162.0</v>
      </c>
      <c r="B18900" s="39">
        <f t="shared" si="1"/>
        <v>20</v>
      </c>
      <c r="C18900" s="39" t="str">
        <f>IFERROR(__xludf.DUMMYFUNCTION("IF(ISBETWEEN(B18900,60,69), ""Old"", IF(ISBETWEEN(B18900, 20, 29), ""Young"", ""Other""))"),"Young")</f>
        <v>Young</v>
      </c>
    </row>
    <row r="18901">
      <c r="A18901" s="40">
        <v>37163.0</v>
      </c>
      <c r="B18901" s="39">
        <f t="shared" si="1"/>
        <v>20</v>
      </c>
      <c r="C18901" s="39" t="str">
        <f>IFERROR(__xludf.DUMMYFUNCTION("IF(ISBETWEEN(B18901,60,69), ""Old"", IF(ISBETWEEN(B18901, 20, 29), ""Young"", ""Other""))"),"Young")</f>
        <v>Young</v>
      </c>
    </row>
    <row r="18902">
      <c r="A18902" s="40">
        <v>37164.0</v>
      </c>
      <c r="B18902" s="39">
        <f t="shared" si="1"/>
        <v>20</v>
      </c>
      <c r="C18902" s="39" t="str">
        <f>IFERROR(__xludf.DUMMYFUNCTION("IF(ISBETWEEN(B18902,60,69), ""Old"", IF(ISBETWEEN(B18902, 20, 29), ""Young"", ""Other""))"),"Young")</f>
        <v>Young</v>
      </c>
    </row>
    <row r="18903">
      <c r="A18903" s="40">
        <v>37165.0</v>
      </c>
      <c r="B18903" s="39">
        <f t="shared" si="1"/>
        <v>20</v>
      </c>
      <c r="C18903" s="39" t="str">
        <f>IFERROR(__xludf.DUMMYFUNCTION("IF(ISBETWEEN(B18903,60,69), ""Old"", IF(ISBETWEEN(B18903, 20, 29), ""Young"", ""Other""))"),"Young")</f>
        <v>Young</v>
      </c>
    </row>
    <row r="18904">
      <c r="A18904" s="40">
        <v>37166.0</v>
      </c>
      <c r="B18904" s="39">
        <f t="shared" si="1"/>
        <v>20</v>
      </c>
      <c r="C18904" s="39" t="str">
        <f>IFERROR(__xludf.DUMMYFUNCTION("IF(ISBETWEEN(B18904,60,69), ""Old"", IF(ISBETWEEN(B18904, 20, 29), ""Young"", ""Other""))"),"Young")</f>
        <v>Young</v>
      </c>
    </row>
    <row r="18905">
      <c r="A18905" s="40">
        <v>37167.0</v>
      </c>
      <c r="B18905" s="39">
        <f t="shared" si="1"/>
        <v>20</v>
      </c>
      <c r="C18905" s="39" t="str">
        <f>IFERROR(__xludf.DUMMYFUNCTION("IF(ISBETWEEN(B18905,60,69), ""Old"", IF(ISBETWEEN(B18905, 20, 29), ""Young"", ""Other""))"),"Young")</f>
        <v>Young</v>
      </c>
    </row>
    <row r="18906">
      <c r="A18906" s="40">
        <v>37168.0</v>
      </c>
      <c r="B18906" s="39">
        <f t="shared" si="1"/>
        <v>20</v>
      </c>
      <c r="C18906" s="39" t="str">
        <f>IFERROR(__xludf.DUMMYFUNCTION("IF(ISBETWEEN(B18906,60,69), ""Old"", IF(ISBETWEEN(B18906, 20, 29), ""Young"", ""Other""))"),"Young")</f>
        <v>Young</v>
      </c>
    </row>
    <row r="18907">
      <c r="A18907" s="40">
        <v>37169.0</v>
      </c>
      <c r="B18907" s="39">
        <f t="shared" si="1"/>
        <v>20</v>
      </c>
      <c r="C18907" s="39" t="str">
        <f>IFERROR(__xludf.DUMMYFUNCTION("IF(ISBETWEEN(B18907,60,69), ""Old"", IF(ISBETWEEN(B18907, 20, 29), ""Young"", ""Other""))"),"Young")</f>
        <v>Young</v>
      </c>
    </row>
    <row r="18908">
      <c r="A18908" s="40">
        <v>37170.0</v>
      </c>
      <c r="B18908" s="39">
        <f t="shared" si="1"/>
        <v>20</v>
      </c>
      <c r="C18908" s="39" t="str">
        <f>IFERROR(__xludf.DUMMYFUNCTION("IF(ISBETWEEN(B18908,60,69), ""Old"", IF(ISBETWEEN(B18908, 20, 29), ""Young"", ""Other""))"),"Young")</f>
        <v>Young</v>
      </c>
    </row>
    <row r="18909">
      <c r="A18909" s="40">
        <v>37171.0</v>
      </c>
      <c r="B18909" s="39">
        <f t="shared" si="1"/>
        <v>20</v>
      </c>
      <c r="C18909" s="39" t="str">
        <f>IFERROR(__xludf.DUMMYFUNCTION("IF(ISBETWEEN(B18909,60,69), ""Old"", IF(ISBETWEEN(B18909, 20, 29), ""Young"", ""Other""))"),"Young")</f>
        <v>Young</v>
      </c>
    </row>
    <row r="18910">
      <c r="A18910" s="40">
        <v>37172.0</v>
      </c>
      <c r="B18910" s="39">
        <f t="shared" si="1"/>
        <v>20</v>
      </c>
      <c r="C18910" s="39" t="str">
        <f>IFERROR(__xludf.DUMMYFUNCTION("IF(ISBETWEEN(B18910,60,69), ""Old"", IF(ISBETWEEN(B18910, 20, 29), ""Young"", ""Other""))"),"Young")</f>
        <v>Young</v>
      </c>
    </row>
    <row r="18911">
      <c r="A18911" s="40">
        <v>37173.0</v>
      </c>
      <c r="B18911" s="39">
        <f t="shared" si="1"/>
        <v>20</v>
      </c>
      <c r="C18911" s="39" t="str">
        <f>IFERROR(__xludf.DUMMYFUNCTION("IF(ISBETWEEN(B18911,60,69), ""Old"", IF(ISBETWEEN(B18911, 20, 29), ""Young"", ""Other""))"),"Young")</f>
        <v>Young</v>
      </c>
    </row>
    <row r="18912">
      <c r="A18912" s="40">
        <v>37174.0</v>
      </c>
      <c r="B18912" s="39">
        <f t="shared" si="1"/>
        <v>20</v>
      </c>
      <c r="C18912" s="39" t="str">
        <f>IFERROR(__xludf.DUMMYFUNCTION("IF(ISBETWEEN(B18912,60,69), ""Old"", IF(ISBETWEEN(B18912, 20, 29), ""Young"", ""Other""))"),"Young")</f>
        <v>Young</v>
      </c>
    </row>
    <row r="18913">
      <c r="A18913" s="40">
        <v>37175.0</v>
      </c>
      <c r="B18913" s="39">
        <f t="shared" si="1"/>
        <v>20</v>
      </c>
      <c r="C18913" s="39" t="str">
        <f>IFERROR(__xludf.DUMMYFUNCTION("IF(ISBETWEEN(B18913,60,69), ""Old"", IF(ISBETWEEN(B18913, 20, 29), ""Young"", ""Other""))"),"Young")</f>
        <v>Young</v>
      </c>
    </row>
    <row r="18914">
      <c r="A18914" s="40">
        <v>37176.0</v>
      </c>
      <c r="B18914" s="39">
        <f t="shared" si="1"/>
        <v>20</v>
      </c>
      <c r="C18914" s="39" t="str">
        <f>IFERROR(__xludf.DUMMYFUNCTION("IF(ISBETWEEN(B18914,60,69), ""Old"", IF(ISBETWEEN(B18914, 20, 29), ""Young"", ""Other""))"),"Young")</f>
        <v>Young</v>
      </c>
    </row>
    <row r="18915">
      <c r="A18915" s="40">
        <v>37177.0</v>
      </c>
      <c r="B18915" s="39">
        <f t="shared" si="1"/>
        <v>20</v>
      </c>
      <c r="C18915" s="39" t="str">
        <f>IFERROR(__xludf.DUMMYFUNCTION("IF(ISBETWEEN(B18915,60,69), ""Old"", IF(ISBETWEEN(B18915, 20, 29), ""Young"", ""Other""))"),"Young")</f>
        <v>Young</v>
      </c>
    </row>
    <row r="18916">
      <c r="A18916" s="40">
        <v>37178.0</v>
      </c>
      <c r="B18916" s="39">
        <f t="shared" si="1"/>
        <v>20</v>
      </c>
      <c r="C18916" s="39" t="str">
        <f>IFERROR(__xludf.DUMMYFUNCTION("IF(ISBETWEEN(B18916,60,69), ""Old"", IF(ISBETWEEN(B18916, 20, 29), ""Young"", ""Other""))"),"Young")</f>
        <v>Young</v>
      </c>
    </row>
    <row r="18917">
      <c r="A18917" s="40">
        <v>37179.0</v>
      </c>
      <c r="B18917" s="39">
        <f t="shared" si="1"/>
        <v>20</v>
      </c>
      <c r="C18917" s="39" t="str">
        <f>IFERROR(__xludf.DUMMYFUNCTION("IF(ISBETWEEN(B18917,60,69), ""Old"", IF(ISBETWEEN(B18917, 20, 29), ""Young"", ""Other""))"),"Young")</f>
        <v>Young</v>
      </c>
    </row>
    <row r="18918">
      <c r="A18918" s="40">
        <v>37180.0</v>
      </c>
      <c r="B18918" s="39">
        <f t="shared" si="1"/>
        <v>20</v>
      </c>
      <c r="C18918" s="39" t="str">
        <f>IFERROR(__xludf.DUMMYFUNCTION("IF(ISBETWEEN(B18918,60,69), ""Old"", IF(ISBETWEEN(B18918, 20, 29), ""Young"", ""Other""))"),"Young")</f>
        <v>Young</v>
      </c>
    </row>
    <row r="18919">
      <c r="A18919" s="40">
        <v>37181.0</v>
      </c>
      <c r="B18919" s="39">
        <f t="shared" si="1"/>
        <v>20</v>
      </c>
      <c r="C18919" s="39" t="str">
        <f>IFERROR(__xludf.DUMMYFUNCTION("IF(ISBETWEEN(B18919,60,69), ""Old"", IF(ISBETWEEN(B18919, 20, 29), ""Young"", ""Other""))"),"Young")</f>
        <v>Young</v>
      </c>
    </row>
    <row r="18920">
      <c r="A18920" s="40">
        <v>37182.0</v>
      </c>
      <c r="B18920" s="39">
        <f t="shared" si="1"/>
        <v>20</v>
      </c>
      <c r="C18920" s="39" t="str">
        <f>IFERROR(__xludf.DUMMYFUNCTION("IF(ISBETWEEN(B18920,60,69), ""Old"", IF(ISBETWEEN(B18920, 20, 29), ""Young"", ""Other""))"),"Young")</f>
        <v>Young</v>
      </c>
    </row>
    <row r="18921">
      <c r="A18921" s="40">
        <v>37183.0</v>
      </c>
      <c r="B18921" s="39">
        <f t="shared" si="1"/>
        <v>20</v>
      </c>
      <c r="C18921" s="39" t="str">
        <f>IFERROR(__xludf.DUMMYFUNCTION("IF(ISBETWEEN(B18921,60,69), ""Old"", IF(ISBETWEEN(B18921, 20, 29), ""Young"", ""Other""))"),"Young")</f>
        <v>Young</v>
      </c>
    </row>
    <row r="18922">
      <c r="A18922" s="40">
        <v>37184.0</v>
      </c>
      <c r="B18922" s="39">
        <f t="shared" si="1"/>
        <v>20</v>
      </c>
      <c r="C18922" s="39" t="str">
        <f>IFERROR(__xludf.DUMMYFUNCTION("IF(ISBETWEEN(B18922,60,69), ""Old"", IF(ISBETWEEN(B18922, 20, 29), ""Young"", ""Other""))"),"Young")</f>
        <v>Young</v>
      </c>
    </row>
    <row r="18923">
      <c r="A18923" s="40">
        <v>37185.0</v>
      </c>
      <c r="B18923" s="39">
        <f t="shared" si="1"/>
        <v>20</v>
      </c>
      <c r="C18923" s="39" t="str">
        <f>IFERROR(__xludf.DUMMYFUNCTION("IF(ISBETWEEN(B18923,60,69), ""Old"", IF(ISBETWEEN(B18923, 20, 29), ""Young"", ""Other""))"),"Young")</f>
        <v>Young</v>
      </c>
    </row>
    <row r="18924">
      <c r="A18924" s="40">
        <v>37186.0</v>
      </c>
      <c r="B18924" s="39">
        <f t="shared" si="1"/>
        <v>20</v>
      </c>
      <c r="C18924" s="39" t="str">
        <f>IFERROR(__xludf.DUMMYFUNCTION("IF(ISBETWEEN(B18924,60,69), ""Old"", IF(ISBETWEEN(B18924, 20, 29), ""Young"", ""Other""))"),"Young")</f>
        <v>Young</v>
      </c>
    </row>
    <row r="18925">
      <c r="A18925" s="40">
        <v>37187.0</v>
      </c>
      <c r="B18925" s="39">
        <f t="shared" si="1"/>
        <v>20</v>
      </c>
      <c r="C18925" s="39" t="str">
        <f>IFERROR(__xludf.DUMMYFUNCTION("IF(ISBETWEEN(B18925,60,69), ""Old"", IF(ISBETWEEN(B18925, 20, 29), ""Young"", ""Other""))"),"Young")</f>
        <v>Young</v>
      </c>
    </row>
    <row r="18926">
      <c r="A18926" s="40">
        <v>37188.0</v>
      </c>
      <c r="B18926" s="39">
        <f t="shared" si="1"/>
        <v>20</v>
      </c>
      <c r="C18926" s="39" t="str">
        <f>IFERROR(__xludf.DUMMYFUNCTION("IF(ISBETWEEN(B18926,60,69), ""Old"", IF(ISBETWEEN(B18926, 20, 29), ""Young"", ""Other""))"),"Young")</f>
        <v>Young</v>
      </c>
    </row>
    <row r="18927">
      <c r="A18927" s="40">
        <v>37189.0</v>
      </c>
      <c r="B18927" s="39">
        <f t="shared" si="1"/>
        <v>20</v>
      </c>
      <c r="C18927" s="39" t="str">
        <f>IFERROR(__xludf.DUMMYFUNCTION("IF(ISBETWEEN(B18927,60,69), ""Old"", IF(ISBETWEEN(B18927, 20, 29), ""Young"", ""Other""))"),"Young")</f>
        <v>Young</v>
      </c>
    </row>
    <row r="18928">
      <c r="A18928" s="40">
        <v>37190.0</v>
      </c>
      <c r="B18928" s="39">
        <f t="shared" si="1"/>
        <v>20</v>
      </c>
      <c r="C18928" s="39" t="str">
        <f>IFERROR(__xludf.DUMMYFUNCTION("IF(ISBETWEEN(B18928,60,69), ""Old"", IF(ISBETWEEN(B18928, 20, 29), ""Young"", ""Other""))"),"Young")</f>
        <v>Young</v>
      </c>
    </row>
    <row r="18929">
      <c r="A18929" s="40">
        <v>37191.0</v>
      </c>
      <c r="B18929" s="39">
        <f t="shared" si="1"/>
        <v>20</v>
      </c>
      <c r="C18929" s="39" t="str">
        <f>IFERROR(__xludf.DUMMYFUNCTION("IF(ISBETWEEN(B18929,60,69), ""Old"", IF(ISBETWEEN(B18929, 20, 29), ""Young"", ""Other""))"),"Young")</f>
        <v>Young</v>
      </c>
    </row>
    <row r="18930">
      <c r="A18930" s="40">
        <v>37192.0</v>
      </c>
      <c r="B18930" s="39">
        <f t="shared" si="1"/>
        <v>20</v>
      </c>
      <c r="C18930" s="39" t="str">
        <f>IFERROR(__xludf.DUMMYFUNCTION("IF(ISBETWEEN(B18930,60,69), ""Old"", IF(ISBETWEEN(B18930, 20, 29), ""Young"", ""Other""))"),"Young")</f>
        <v>Young</v>
      </c>
    </row>
    <row r="18931">
      <c r="A18931" s="40">
        <v>37193.0</v>
      </c>
      <c r="B18931" s="39">
        <f t="shared" si="1"/>
        <v>20</v>
      </c>
      <c r="C18931" s="39" t="str">
        <f>IFERROR(__xludf.DUMMYFUNCTION("IF(ISBETWEEN(B18931,60,69), ""Old"", IF(ISBETWEEN(B18931, 20, 29), ""Young"", ""Other""))"),"Young")</f>
        <v>Young</v>
      </c>
    </row>
    <row r="18932">
      <c r="A18932" s="40">
        <v>37194.0</v>
      </c>
      <c r="B18932" s="39">
        <f t="shared" si="1"/>
        <v>20</v>
      </c>
      <c r="C18932" s="39" t="str">
        <f>IFERROR(__xludf.DUMMYFUNCTION("IF(ISBETWEEN(B18932,60,69), ""Old"", IF(ISBETWEEN(B18932, 20, 29), ""Young"", ""Other""))"),"Young")</f>
        <v>Young</v>
      </c>
    </row>
    <row r="18933">
      <c r="A18933" s="40">
        <v>37195.0</v>
      </c>
      <c r="B18933" s="39">
        <f t="shared" si="1"/>
        <v>20</v>
      </c>
      <c r="C18933" s="39" t="str">
        <f>IFERROR(__xludf.DUMMYFUNCTION("IF(ISBETWEEN(B18933,60,69), ""Old"", IF(ISBETWEEN(B18933, 20, 29), ""Young"", ""Other""))"),"Young")</f>
        <v>Young</v>
      </c>
    </row>
    <row r="18934">
      <c r="A18934" s="40">
        <v>37196.0</v>
      </c>
      <c r="B18934" s="39">
        <f t="shared" si="1"/>
        <v>20</v>
      </c>
      <c r="C18934" s="39" t="str">
        <f>IFERROR(__xludf.DUMMYFUNCTION("IF(ISBETWEEN(B18934,60,69), ""Old"", IF(ISBETWEEN(B18934, 20, 29), ""Young"", ""Other""))"),"Young")</f>
        <v>Young</v>
      </c>
    </row>
    <row r="18935">
      <c r="A18935" s="40">
        <v>37197.0</v>
      </c>
      <c r="B18935" s="39">
        <f t="shared" si="1"/>
        <v>20</v>
      </c>
      <c r="C18935" s="39" t="str">
        <f>IFERROR(__xludf.DUMMYFUNCTION("IF(ISBETWEEN(B18935,60,69), ""Old"", IF(ISBETWEEN(B18935, 20, 29), ""Young"", ""Other""))"),"Young")</f>
        <v>Young</v>
      </c>
    </row>
    <row r="18936">
      <c r="A18936" s="40">
        <v>37198.0</v>
      </c>
      <c r="B18936" s="39">
        <f t="shared" si="1"/>
        <v>20</v>
      </c>
      <c r="C18936" s="39" t="str">
        <f>IFERROR(__xludf.DUMMYFUNCTION("IF(ISBETWEEN(B18936,60,69), ""Old"", IF(ISBETWEEN(B18936, 20, 29), ""Young"", ""Other""))"),"Young")</f>
        <v>Young</v>
      </c>
    </row>
    <row r="18937">
      <c r="A18937" s="40">
        <v>37199.0</v>
      </c>
      <c r="B18937" s="39">
        <f t="shared" si="1"/>
        <v>20</v>
      </c>
      <c r="C18937" s="39" t="str">
        <f>IFERROR(__xludf.DUMMYFUNCTION("IF(ISBETWEEN(B18937,60,69), ""Old"", IF(ISBETWEEN(B18937, 20, 29), ""Young"", ""Other""))"),"Young")</f>
        <v>Young</v>
      </c>
    </row>
    <row r="18938">
      <c r="A18938" s="40">
        <v>37200.0</v>
      </c>
      <c r="B18938" s="39">
        <f t="shared" si="1"/>
        <v>20</v>
      </c>
      <c r="C18938" s="39" t="str">
        <f>IFERROR(__xludf.DUMMYFUNCTION("IF(ISBETWEEN(B18938,60,69), ""Old"", IF(ISBETWEEN(B18938, 20, 29), ""Young"", ""Other""))"),"Young")</f>
        <v>Young</v>
      </c>
    </row>
    <row r="18939">
      <c r="A18939" s="40">
        <v>37201.0</v>
      </c>
      <c r="B18939" s="39">
        <f t="shared" si="1"/>
        <v>20</v>
      </c>
      <c r="C18939" s="39" t="str">
        <f>IFERROR(__xludf.DUMMYFUNCTION("IF(ISBETWEEN(B18939,60,69), ""Old"", IF(ISBETWEEN(B18939, 20, 29), ""Young"", ""Other""))"),"Young")</f>
        <v>Young</v>
      </c>
    </row>
    <row r="18940">
      <c r="A18940" s="40">
        <v>37202.0</v>
      </c>
      <c r="B18940" s="39">
        <f t="shared" si="1"/>
        <v>20</v>
      </c>
      <c r="C18940" s="39" t="str">
        <f>IFERROR(__xludf.DUMMYFUNCTION("IF(ISBETWEEN(B18940,60,69), ""Old"", IF(ISBETWEEN(B18940, 20, 29), ""Young"", ""Other""))"),"Young")</f>
        <v>Young</v>
      </c>
    </row>
    <row r="18941">
      <c r="A18941" s="40">
        <v>37203.0</v>
      </c>
      <c r="B18941" s="39">
        <f t="shared" si="1"/>
        <v>20</v>
      </c>
      <c r="C18941" s="39" t="str">
        <f>IFERROR(__xludf.DUMMYFUNCTION("IF(ISBETWEEN(B18941,60,69), ""Old"", IF(ISBETWEEN(B18941, 20, 29), ""Young"", ""Other""))"),"Young")</f>
        <v>Young</v>
      </c>
    </row>
    <row r="18942">
      <c r="A18942" s="40">
        <v>37204.0</v>
      </c>
      <c r="B18942" s="39">
        <f t="shared" si="1"/>
        <v>20</v>
      </c>
      <c r="C18942" s="39" t="str">
        <f>IFERROR(__xludf.DUMMYFUNCTION("IF(ISBETWEEN(B18942,60,69), ""Old"", IF(ISBETWEEN(B18942, 20, 29), ""Young"", ""Other""))"),"Young")</f>
        <v>Young</v>
      </c>
    </row>
    <row r="18943">
      <c r="A18943" s="40">
        <v>37205.0</v>
      </c>
      <c r="B18943" s="39">
        <f t="shared" si="1"/>
        <v>20</v>
      </c>
      <c r="C18943" s="39" t="str">
        <f>IFERROR(__xludf.DUMMYFUNCTION("IF(ISBETWEEN(B18943,60,69), ""Old"", IF(ISBETWEEN(B18943, 20, 29), ""Young"", ""Other""))"),"Young")</f>
        <v>Young</v>
      </c>
    </row>
    <row r="18944">
      <c r="A18944" s="40">
        <v>37206.0</v>
      </c>
      <c r="B18944" s="39">
        <f t="shared" si="1"/>
        <v>20</v>
      </c>
      <c r="C18944" s="39" t="str">
        <f>IFERROR(__xludf.DUMMYFUNCTION("IF(ISBETWEEN(B18944,60,69), ""Old"", IF(ISBETWEEN(B18944, 20, 29), ""Young"", ""Other""))"),"Young")</f>
        <v>Young</v>
      </c>
    </row>
    <row r="18945">
      <c r="A18945" s="40">
        <v>37207.0</v>
      </c>
      <c r="B18945" s="39">
        <f t="shared" si="1"/>
        <v>20</v>
      </c>
      <c r="C18945" s="39" t="str">
        <f>IFERROR(__xludf.DUMMYFUNCTION("IF(ISBETWEEN(B18945,60,69), ""Old"", IF(ISBETWEEN(B18945, 20, 29), ""Young"", ""Other""))"),"Young")</f>
        <v>Young</v>
      </c>
    </row>
    <row r="18946">
      <c r="A18946" s="40">
        <v>37208.0</v>
      </c>
      <c r="B18946" s="39">
        <f t="shared" si="1"/>
        <v>20</v>
      </c>
      <c r="C18946" s="39" t="str">
        <f>IFERROR(__xludf.DUMMYFUNCTION("IF(ISBETWEEN(B18946,60,69), ""Old"", IF(ISBETWEEN(B18946, 20, 29), ""Young"", ""Other""))"),"Young")</f>
        <v>Young</v>
      </c>
    </row>
    <row r="18947">
      <c r="A18947" s="40">
        <v>37209.0</v>
      </c>
      <c r="B18947" s="39">
        <f t="shared" si="1"/>
        <v>20</v>
      </c>
      <c r="C18947" s="39" t="str">
        <f>IFERROR(__xludf.DUMMYFUNCTION("IF(ISBETWEEN(B18947,60,69), ""Old"", IF(ISBETWEEN(B18947, 20, 29), ""Young"", ""Other""))"),"Young")</f>
        <v>Young</v>
      </c>
    </row>
    <row r="18948">
      <c r="A18948" s="40">
        <v>37210.0</v>
      </c>
      <c r="B18948" s="39">
        <f t="shared" si="1"/>
        <v>20</v>
      </c>
      <c r="C18948" s="39" t="str">
        <f>IFERROR(__xludf.DUMMYFUNCTION("IF(ISBETWEEN(B18948,60,69), ""Old"", IF(ISBETWEEN(B18948, 20, 29), ""Young"", ""Other""))"),"Young")</f>
        <v>Young</v>
      </c>
    </row>
    <row r="18949">
      <c r="A18949" s="40">
        <v>37211.0</v>
      </c>
      <c r="B18949" s="39">
        <f t="shared" si="1"/>
        <v>20</v>
      </c>
      <c r="C18949" s="39" t="str">
        <f>IFERROR(__xludf.DUMMYFUNCTION("IF(ISBETWEEN(B18949,60,69), ""Old"", IF(ISBETWEEN(B18949, 20, 29), ""Young"", ""Other""))"),"Young")</f>
        <v>Young</v>
      </c>
    </row>
    <row r="18950">
      <c r="A18950" s="40">
        <v>37212.0</v>
      </c>
      <c r="B18950" s="39">
        <f t="shared" si="1"/>
        <v>20</v>
      </c>
      <c r="C18950" s="39" t="str">
        <f>IFERROR(__xludf.DUMMYFUNCTION("IF(ISBETWEEN(B18950,60,69), ""Old"", IF(ISBETWEEN(B18950, 20, 29), ""Young"", ""Other""))"),"Young")</f>
        <v>Young</v>
      </c>
    </row>
    <row r="18951">
      <c r="A18951" s="40">
        <v>37213.0</v>
      </c>
      <c r="B18951" s="39">
        <f t="shared" si="1"/>
        <v>20</v>
      </c>
      <c r="C18951" s="39" t="str">
        <f>IFERROR(__xludf.DUMMYFUNCTION("IF(ISBETWEEN(B18951,60,69), ""Old"", IF(ISBETWEEN(B18951, 20, 29), ""Young"", ""Other""))"),"Young")</f>
        <v>Young</v>
      </c>
    </row>
    <row r="18952">
      <c r="A18952" s="40">
        <v>37214.0</v>
      </c>
      <c r="B18952" s="39">
        <f t="shared" si="1"/>
        <v>20</v>
      </c>
      <c r="C18952" s="39" t="str">
        <f>IFERROR(__xludf.DUMMYFUNCTION("IF(ISBETWEEN(B18952,60,69), ""Old"", IF(ISBETWEEN(B18952, 20, 29), ""Young"", ""Other""))"),"Young")</f>
        <v>Young</v>
      </c>
    </row>
    <row r="18953">
      <c r="A18953" s="40">
        <v>37215.0</v>
      </c>
      <c r="B18953" s="39">
        <f t="shared" si="1"/>
        <v>20</v>
      </c>
      <c r="C18953" s="39" t="str">
        <f>IFERROR(__xludf.DUMMYFUNCTION("IF(ISBETWEEN(B18953,60,69), ""Old"", IF(ISBETWEEN(B18953, 20, 29), ""Young"", ""Other""))"),"Young")</f>
        <v>Young</v>
      </c>
    </row>
    <row r="18954">
      <c r="A18954" s="40">
        <v>37216.0</v>
      </c>
      <c r="B18954" s="39">
        <f t="shared" si="1"/>
        <v>20</v>
      </c>
      <c r="C18954" s="39" t="str">
        <f>IFERROR(__xludf.DUMMYFUNCTION("IF(ISBETWEEN(B18954,60,69), ""Old"", IF(ISBETWEEN(B18954, 20, 29), ""Young"", ""Other""))"),"Young")</f>
        <v>Young</v>
      </c>
    </row>
    <row r="18955">
      <c r="A18955" s="40">
        <v>37217.0</v>
      </c>
      <c r="B18955" s="39">
        <f t="shared" si="1"/>
        <v>20</v>
      </c>
      <c r="C18955" s="39" t="str">
        <f>IFERROR(__xludf.DUMMYFUNCTION("IF(ISBETWEEN(B18955,60,69), ""Old"", IF(ISBETWEEN(B18955, 20, 29), ""Young"", ""Other""))"),"Young")</f>
        <v>Young</v>
      </c>
    </row>
    <row r="18956">
      <c r="A18956" s="40">
        <v>37218.0</v>
      </c>
      <c r="B18956" s="39">
        <f t="shared" si="1"/>
        <v>20</v>
      </c>
      <c r="C18956" s="39" t="str">
        <f>IFERROR(__xludf.DUMMYFUNCTION("IF(ISBETWEEN(B18956,60,69), ""Old"", IF(ISBETWEEN(B18956, 20, 29), ""Young"", ""Other""))"),"Young")</f>
        <v>Young</v>
      </c>
    </row>
    <row r="18957">
      <c r="A18957" s="40">
        <v>37219.0</v>
      </c>
      <c r="B18957" s="39">
        <f t="shared" si="1"/>
        <v>20</v>
      </c>
      <c r="C18957" s="39" t="str">
        <f>IFERROR(__xludf.DUMMYFUNCTION("IF(ISBETWEEN(B18957,60,69), ""Old"", IF(ISBETWEEN(B18957, 20, 29), ""Young"", ""Other""))"),"Young")</f>
        <v>Young</v>
      </c>
    </row>
    <row r="18958">
      <c r="A18958" s="40">
        <v>37220.0</v>
      </c>
      <c r="B18958" s="39">
        <f t="shared" si="1"/>
        <v>20</v>
      </c>
      <c r="C18958" s="39" t="str">
        <f>IFERROR(__xludf.DUMMYFUNCTION("IF(ISBETWEEN(B18958,60,69), ""Old"", IF(ISBETWEEN(B18958, 20, 29), ""Young"", ""Other""))"),"Young")</f>
        <v>Young</v>
      </c>
    </row>
    <row r="18959">
      <c r="A18959" s="40">
        <v>37221.0</v>
      </c>
      <c r="B18959" s="39">
        <f t="shared" si="1"/>
        <v>20</v>
      </c>
      <c r="C18959" s="39" t="str">
        <f>IFERROR(__xludf.DUMMYFUNCTION("IF(ISBETWEEN(B18959,60,69), ""Old"", IF(ISBETWEEN(B18959, 20, 29), ""Young"", ""Other""))"),"Young")</f>
        <v>Young</v>
      </c>
    </row>
    <row r="18960">
      <c r="A18960" s="40">
        <v>37222.0</v>
      </c>
      <c r="B18960" s="39">
        <f t="shared" si="1"/>
        <v>20</v>
      </c>
      <c r="C18960" s="39" t="str">
        <f>IFERROR(__xludf.DUMMYFUNCTION("IF(ISBETWEEN(B18960,60,69), ""Old"", IF(ISBETWEEN(B18960, 20, 29), ""Young"", ""Other""))"),"Young")</f>
        <v>Young</v>
      </c>
    </row>
    <row r="18961">
      <c r="A18961" s="40">
        <v>37223.0</v>
      </c>
      <c r="B18961" s="39">
        <f t="shared" si="1"/>
        <v>20</v>
      </c>
      <c r="C18961" s="39" t="str">
        <f>IFERROR(__xludf.DUMMYFUNCTION("IF(ISBETWEEN(B18961,60,69), ""Old"", IF(ISBETWEEN(B18961, 20, 29), ""Young"", ""Other""))"),"Young")</f>
        <v>Young</v>
      </c>
    </row>
    <row r="18962">
      <c r="A18962" s="40">
        <v>37224.0</v>
      </c>
      <c r="B18962" s="39">
        <f t="shared" si="1"/>
        <v>20</v>
      </c>
      <c r="C18962" s="39" t="str">
        <f>IFERROR(__xludf.DUMMYFUNCTION("IF(ISBETWEEN(B18962,60,69), ""Old"", IF(ISBETWEEN(B18962, 20, 29), ""Young"", ""Other""))"),"Young")</f>
        <v>Young</v>
      </c>
    </row>
    <row r="18963">
      <c r="A18963" s="40">
        <v>37225.0</v>
      </c>
      <c r="B18963" s="39">
        <f t="shared" si="1"/>
        <v>20</v>
      </c>
      <c r="C18963" s="39" t="str">
        <f>IFERROR(__xludf.DUMMYFUNCTION("IF(ISBETWEEN(B18963,60,69), ""Old"", IF(ISBETWEEN(B18963, 20, 29), ""Young"", ""Other""))"),"Young")</f>
        <v>Young</v>
      </c>
    </row>
    <row r="18964">
      <c r="A18964" s="40">
        <v>37226.0</v>
      </c>
      <c r="B18964" s="39">
        <f t="shared" si="1"/>
        <v>20</v>
      </c>
      <c r="C18964" s="39" t="str">
        <f>IFERROR(__xludf.DUMMYFUNCTION("IF(ISBETWEEN(B18964,60,69), ""Old"", IF(ISBETWEEN(B18964, 20, 29), ""Young"", ""Other""))"),"Young")</f>
        <v>Young</v>
      </c>
    </row>
    <row r="18965">
      <c r="A18965" s="40">
        <v>37227.0</v>
      </c>
      <c r="B18965" s="39">
        <f t="shared" si="1"/>
        <v>20</v>
      </c>
      <c r="C18965" s="39" t="str">
        <f>IFERROR(__xludf.DUMMYFUNCTION("IF(ISBETWEEN(B18965,60,69), ""Old"", IF(ISBETWEEN(B18965, 20, 29), ""Young"", ""Other""))"),"Young")</f>
        <v>Young</v>
      </c>
    </row>
    <row r="18966">
      <c r="A18966" s="40">
        <v>37228.0</v>
      </c>
      <c r="B18966" s="39">
        <f t="shared" si="1"/>
        <v>20</v>
      </c>
      <c r="C18966" s="39" t="str">
        <f>IFERROR(__xludf.DUMMYFUNCTION("IF(ISBETWEEN(B18966,60,69), ""Old"", IF(ISBETWEEN(B18966, 20, 29), ""Young"", ""Other""))"),"Young")</f>
        <v>Young</v>
      </c>
    </row>
    <row r="18967">
      <c r="A18967" s="40">
        <v>37229.0</v>
      </c>
      <c r="B18967" s="39">
        <f t="shared" si="1"/>
        <v>20</v>
      </c>
      <c r="C18967" s="39" t="str">
        <f>IFERROR(__xludf.DUMMYFUNCTION("IF(ISBETWEEN(B18967,60,69), ""Old"", IF(ISBETWEEN(B18967, 20, 29), ""Young"", ""Other""))"),"Young")</f>
        <v>Young</v>
      </c>
    </row>
    <row r="18968">
      <c r="A18968" s="40">
        <v>37230.0</v>
      </c>
      <c r="B18968" s="39">
        <f t="shared" si="1"/>
        <v>20</v>
      </c>
      <c r="C18968" s="39" t="str">
        <f>IFERROR(__xludf.DUMMYFUNCTION("IF(ISBETWEEN(B18968,60,69), ""Old"", IF(ISBETWEEN(B18968, 20, 29), ""Young"", ""Other""))"),"Young")</f>
        <v>Young</v>
      </c>
    </row>
    <row r="18969">
      <c r="A18969" s="40">
        <v>37231.0</v>
      </c>
      <c r="B18969" s="39">
        <f t="shared" si="1"/>
        <v>20</v>
      </c>
      <c r="C18969" s="39" t="str">
        <f>IFERROR(__xludf.DUMMYFUNCTION("IF(ISBETWEEN(B18969,60,69), ""Old"", IF(ISBETWEEN(B18969, 20, 29), ""Young"", ""Other""))"),"Young")</f>
        <v>Young</v>
      </c>
    </row>
    <row r="18970">
      <c r="A18970" s="40">
        <v>37232.0</v>
      </c>
      <c r="B18970" s="39">
        <f t="shared" si="1"/>
        <v>20</v>
      </c>
      <c r="C18970" s="39" t="str">
        <f>IFERROR(__xludf.DUMMYFUNCTION("IF(ISBETWEEN(B18970,60,69), ""Old"", IF(ISBETWEEN(B18970, 20, 29), ""Young"", ""Other""))"),"Young")</f>
        <v>Young</v>
      </c>
    </row>
    <row r="18971">
      <c r="A18971" s="40">
        <v>37233.0</v>
      </c>
      <c r="B18971" s="39">
        <f t="shared" si="1"/>
        <v>20</v>
      </c>
      <c r="C18971" s="39" t="str">
        <f>IFERROR(__xludf.DUMMYFUNCTION("IF(ISBETWEEN(B18971,60,69), ""Old"", IF(ISBETWEEN(B18971, 20, 29), ""Young"", ""Other""))"),"Young")</f>
        <v>Young</v>
      </c>
    </row>
    <row r="18972">
      <c r="A18972" s="40">
        <v>37234.0</v>
      </c>
      <c r="B18972" s="39">
        <f t="shared" si="1"/>
        <v>20</v>
      </c>
      <c r="C18972" s="39" t="str">
        <f>IFERROR(__xludf.DUMMYFUNCTION("IF(ISBETWEEN(B18972,60,69), ""Old"", IF(ISBETWEEN(B18972, 20, 29), ""Young"", ""Other""))"),"Young")</f>
        <v>Young</v>
      </c>
    </row>
    <row r="18973">
      <c r="A18973" s="40">
        <v>37235.0</v>
      </c>
      <c r="B18973" s="39">
        <f t="shared" si="1"/>
        <v>20</v>
      </c>
      <c r="C18973" s="39" t="str">
        <f>IFERROR(__xludf.DUMMYFUNCTION("IF(ISBETWEEN(B18973,60,69), ""Old"", IF(ISBETWEEN(B18973, 20, 29), ""Young"", ""Other""))"),"Young")</f>
        <v>Young</v>
      </c>
    </row>
    <row r="18974">
      <c r="A18974" s="40">
        <v>37236.0</v>
      </c>
      <c r="B18974" s="39">
        <f t="shared" si="1"/>
        <v>20</v>
      </c>
      <c r="C18974" s="39" t="str">
        <f>IFERROR(__xludf.DUMMYFUNCTION("IF(ISBETWEEN(B18974,60,69), ""Old"", IF(ISBETWEEN(B18974, 20, 29), ""Young"", ""Other""))"),"Young")</f>
        <v>Young</v>
      </c>
    </row>
    <row r="18975">
      <c r="A18975" s="40">
        <v>37237.0</v>
      </c>
      <c r="B18975" s="39">
        <f t="shared" si="1"/>
        <v>20</v>
      </c>
      <c r="C18975" s="39" t="str">
        <f>IFERROR(__xludf.DUMMYFUNCTION("IF(ISBETWEEN(B18975,60,69), ""Old"", IF(ISBETWEEN(B18975, 20, 29), ""Young"", ""Other""))"),"Young")</f>
        <v>Young</v>
      </c>
    </row>
    <row r="18976">
      <c r="A18976" s="40">
        <v>37238.0</v>
      </c>
      <c r="B18976" s="39">
        <f t="shared" si="1"/>
        <v>20</v>
      </c>
      <c r="C18976" s="39" t="str">
        <f>IFERROR(__xludf.DUMMYFUNCTION("IF(ISBETWEEN(B18976,60,69), ""Old"", IF(ISBETWEEN(B18976, 20, 29), ""Young"", ""Other""))"),"Young")</f>
        <v>Young</v>
      </c>
    </row>
    <row r="18977">
      <c r="A18977" s="40">
        <v>37239.0</v>
      </c>
      <c r="B18977" s="39">
        <f t="shared" si="1"/>
        <v>20</v>
      </c>
      <c r="C18977" s="39" t="str">
        <f>IFERROR(__xludf.DUMMYFUNCTION("IF(ISBETWEEN(B18977,60,69), ""Old"", IF(ISBETWEEN(B18977, 20, 29), ""Young"", ""Other""))"),"Young")</f>
        <v>Young</v>
      </c>
    </row>
    <row r="18978">
      <c r="A18978" s="40">
        <v>37240.0</v>
      </c>
      <c r="B18978" s="39">
        <f t="shared" si="1"/>
        <v>20</v>
      </c>
      <c r="C18978" s="39" t="str">
        <f>IFERROR(__xludf.DUMMYFUNCTION("IF(ISBETWEEN(B18978,60,69), ""Old"", IF(ISBETWEEN(B18978, 20, 29), ""Young"", ""Other""))"),"Young")</f>
        <v>Young</v>
      </c>
    </row>
    <row r="18979">
      <c r="A18979" s="40">
        <v>37241.0</v>
      </c>
      <c r="B18979" s="39">
        <f t="shared" si="1"/>
        <v>20</v>
      </c>
      <c r="C18979" s="39" t="str">
        <f>IFERROR(__xludf.DUMMYFUNCTION("IF(ISBETWEEN(B18979,60,69), ""Old"", IF(ISBETWEEN(B18979, 20, 29), ""Young"", ""Other""))"),"Young")</f>
        <v>Young</v>
      </c>
    </row>
    <row r="18980">
      <c r="A18980" s="40">
        <v>37242.0</v>
      </c>
      <c r="B18980" s="39">
        <f t="shared" si="1"/>
        <v>20</v>
      </c>
      <c r="C18980" s="39" t="str">
        <f>IFERROR(__xludf.DUMMYFUNCTION("IF(ISBETWEEN(B18980,60,69), ""Old"", IF(ISBETWEEN(B18980, 20, 29), ""Young"", ""Other""))"),"Young")</f>
        <v>Young</v>
      </c>
    </row>
    <row r="18981">
      <c r="A18981" s="40">
        <v>37243.0</v>
      </c>
      <c r="B18981" s="39">
        <f t="shared" si="1"/>
        <v>20</v>
      </c>
      <c r="C18981" s="39" t="str">
        <f>IFERROR(__xludf.DUMMYFUNCTION("IF(ISBETWEEN(B18981,60,69), ""Old"", IF(ISBETWEEN(B18981, 20, 29), ""Young"", ""Other""))"),"Young")</f>
        <v>Young</v>
      </c>
    </row>
    <row r="18982">
      <c r="A18982" s="40">
        <v>37244.0</v>
      </c>
      <c r="B18982" s="39">
        <f t="shared" si="1"/>
        <v>20</v>
      </c>
      <c r="C18982" s="39" t="str">
        <f>IFERROR(__xludf.DUMMYFUNCTION("IF(ISBETWEEN(B18982,60,69), ""Old"", IF(ISBETWEEN(B18982, 20, 29), ""Young"", ""Other""))"),"Young")</f>
        <v>Young</v>
      </c>
    </row>
    <row r="18983">
      <c r="A18983" s="40">
        <v>37245.0</v>
      </c>
      <c r="B18983" s="39">
        <f t="shared" si="1"/>
        <v>20</v>
      </c>
      <c r="C18983" s="39" t="str">
        <f>IFERROR(__xludf.DUMMYFUNCTION("IF(ISBETWEEN(B18983,60,69), ""Old"", IF(ISBETWEEN(B18983, 20, 29), ""Young"", ""Other""))"),"Young")</f>
        <v>Young</v>
      </c>
    </row>
    <row r="18984">
      <c r="A18984" s="40">
        <v>37246.0</v>
      </c>
      <c r="B18984" s="39">
        <f t="shared" si="1"/>
        <v>20</v>
      </c>
      <c r="C18984" s="39" t="str">
        <f>IFERROR(__xludf.DUMMYFUNCTION("IF(ISBETWEEN(B18984,60,69), ""Old"", IF(ISBETWEEN(B18984, 20, 29), ""Young"", ""Other""))"),"Young")</f>
        <v>Young</v>
      </c>
    </row>
    <row r="18985">
      <c r="A18985" s="40">
        <v>37247.0</v>
      </c>
      <c r="B18985" s="39">
        <f t="shared" si="1"/>
        <v>20</v>
      </c>
      <c r="C18985" s="39" t="str">
        <f>IFERROR(__xludf.DUMMYFUNCTION("IF(ISBETWEEN(B18985,60,69), ""Old"", IF(ISBETWEEN(B18985, 20, 29), ""Young"", ""Other""))"),"Young")</f>
        <v>Young</v>
      </c>
    </row>
    <row r="18986">
      <c r="A18986" s="40">
        <v>37248.0</v>
      </c>
      <c r="B18986" s="39">
        <f t="shared" si="1"/>
        <v>20</v>
      </c>
      <c r="C18986" s="39" t="str">
        <f>IFERROR(__xludf.DUMMYFUNCTION("IF(ISBETWEEN(B18986,60,69), ""Old"", IF(ISBETWEEN(B18986, 20, 29), ""Young"", ""Other""))"),"Young")</f>
        <v>Young</v>
      </c>
    </row>
    <row r="18987">
      <c r="A18987" s="40">
        <v>37249.0</v>
      </c>
      <c r="B18987" s="39">
        <f t="shared" si="1"/>
        <v>20</v>
      </c>
      <c r="C18987" s="39" t="str">
        <f>IFERROR(__xludf.DUMMYFUNCTION("IF(ISBETWEEN(B18987,60,69), ""Old"", IF(ISBETWEEN(B18987, 20, 29), ""Young"", ""Other""))"),"Young")</f>
        <v>Young</v>
      </c>
    </row>
    <row r="18988">
      <c r="A18988" s="40">
        <v>37250.0</v>
      </c>
      <c r="B18988" s="39">
        <f t="shared" si="1"/>
        <v>20</v>
      </c>
      <c r="C18988" s="39" t="str">
        <f>IFERROR(__xludf.DUMMYFUNCTION("IF(ISBETWEEN(B18988,60,69), ""Old"", IF(ISBETWEEN(B18988, 20, 29), ""Young"", ""Other""))"),"Young")</f>
        <v>Young</v>
      </c>
    </row>
    <row r="18989">
      <c r="A18989" s="40">
        <v>37251.0</v>
      </c>
      <c r="B18989" s="39">
        <f t="shared" si="1"/>
        <v>20</v>
      </c>
      <c r="C18989" s="39" t="str">
        <f>IFERROR(__xludf.DUMMYFUNCTION("IF(ISBETWEEN(B18989,60,69), ""Old"", IF(ISBETWEEN(B18989, 20, 29), ""Young"", ""Other""))"),"Young")</f>
        <v>Young</v>
      </c>
    </row>
    <row r="18990">
      <c r="A18990" s="40">
        <v>37252.0</v>
      </c>
      <c r="B18990" s="39">
        <f t="shared" si="1"/>
        <v>20</v>
      </c>
      <c r="C18990" s="39" t="str">
        <f>IFERROR(__xludf.DUMMYFUNCTION("IF(ISBETWEEN(B18990,60,69), ""Old"", IF(ISBETWEEN(B18990, 20, 29), ""Young"", ""Other""))"),"Young")</f>
        <v>Young</v>
      </c>
    </row>
    <row r="18991">
      <c r="A18991" s="40">
        <v>37253.0</v>
      </c>
      <c r="B18991" s="39">
        <f t="shared" si="1"/>
        <v>20</v>
      </c>
      <c r="C18991" s="39" t="str">
        <f>IFERROR(__xludf.DUMMYFUNCTION("IF(ISBETWEEN(B18991,60,69), ""Old"", IF(ISBETWEEN(B18991, 20, 29), ""Young"", ""Other""))"),"Young")</f>
        <v>Young</v>
      </c>
    </row>
    <row r="18992">
      <c r="A18992" s="40">
        <v>37254.0</v>
      </c>
      <c r="B18992" s="39">
        <f t="shared" si="1"/>
        <v>20</v>
      </c>
      <c r="C18992" s="39" t="str">
        <f>IFERROR(__xludf.DUMMYFUNCTION("IF(ISBETWEEN(B18992,60,69), ""Old"", IF(ISBETWEEN(B18992, 20, 29), ""Young"", ""Other""))"),"Young")</f>
        <v>Young</v>
      </c>
    </row>
    <row r="18993">
      <c r="A18993" s="40">
        <v>37255.0</v>
      </c>
      <c r="B18993" s="39">
        <f t="shared" si="1"/>
        <v>20</v>
      </c>
      <c r="C18993" s="39" t="str">
        <f>IFERROR(__xludf.DUMMYFUNCTION("IF(ISBETWEEN(B18993,60,69), ""Old"", IF(ISBETWEEN(B18993, 20, 29), ""Young"", ""Other""))"),"Young")</f>
        <v>Young</v>
      </c>
    </row>
    <row r="18994">
      <c r="A18994" s="40">
        <v>37256.0</v>
      </c>
      <c r="B18994" s="39">
        <f t="shared" si="1"/>
        <v>20</v>
      </c>
      <c r="C18994" s="39" t="str">
        <f>IFERROR(__xludf.DUMMYFUNCTION("IF(ISBETWEEN(B18994,60,69), ""Old"", IF(ISBETWEEN(B18994, 20, 29), ""Young"", ""Other""))"),"Young")</f>
        <v>Young</v>
      </c>
    </row>
    <row r="18995">
      <c r="A18995" s="40">
        <v>37257.0</v>
      </c>
      <c r="B18995" s="39">
        <f t="shared" si="1"/>
        <v>20</v>
      </c>
      <c r="C18995" s="39" t="str">
        <f>IFERROR(__xludf.DUMMYFUNCTION("IF(ISBETWEEN(B18995,60,69), ""Old"", IF(ISBETWEEN(B18995, 20, 29), ""Young"", ""Other""))"),"Young")</f>
        <v>Young</v>
      </c>
    </row>
    <row r="18996">
      <c r="A18996" s="40"/>
    </row>
    <row r="18997">
      <c r="A18997" s="40"/>
    </row>
    <row r="18998">
      <c r="A18998" s="40"/>
    </row>
    <row r="18999">
      <c r="A18999" s="40"/>
    </row>
    <row r="19000">
      <c r="A19000" s="40"/>
    </row>
    <row r="19001">
      <c r="A19001" s="40"/>
    </row>
    <row r="19002">
      <c r="A19002" s="40"/>
    </row>
    <row r="19003">
      <c r="A19003" s="40"/>
    </row>
    <row r="19004">
      <c r="A19004" s="40"/>
    </row>
    <row r="19005">
      <c r="A19005" s="40"/>
    </row>
    <row r="19006">
      <c r="A19006" s="40"/>
    </row>
    <row r="19007">
      <c r="A19007" s="40"/>
    </row>
    <row r="19008">
      <c r="A19008" s="40"/>
    </row>
    <row r="19009">
      <c r="A19009" s="40"/>
    </row>
    <row r="19010">
      <c r="A19010" s="40"/>
    </row>
    <row r="19011">
      <c r="A19011" s="40"/>
    </row>
    <row r="19012">
      <c r="A19012" s="40"/>
    </row>
    <row r="19013">
      <c r="A19013" s="40"/>
    </row>
    <row r="19014">
      <c r="A19014" s="40"/>
    </row>
    <row r="19015">
      <c r="A19015" s="40"/>
    </row>
    <row r="19016">
      <c r="A19016" s="40"/>
    </row>
    <row r="19017">
      <c r="A19017" s="40"/>
    </row>
    <row r="19018">
      <c r="A19018" s="40"/>
    </row>
    <row r="19019">
      <c r="A19019" s="40"/>
    </row>
    <row r="19020">
      <c r="A19020" s="40"/>
    </row>
    <row r="19021">
      <c r="A19021" s="40"/>
    </row>
    <row r="19022">
      <c r="A19022" s="40"/>
    </row>
    <row r="19023">
      <c r="A19023" s="40"/>
    </row>
    <row r="19024">
      <c r="A19024" s="40"/>
    </row>
    <row r="19025">
      <c r="A19025" s="40"/>
    </row>
    <row r="19026">
      <c r="A19026" s="40"/>
    </row>
    <row r="19027">
      <c r="A19027" s="40"/>
    </row>
    <row r="19028">
      <c r="A19028" s="40"/>
    </row>
    <row r="19029">
      <c r="A19029" s="40"/>
    </row>
    <row r="19030">
      <c r="A19030" s="40"/>
    </row>
    <row r="19031">
      <c r="A19031" s="40"/>
    </row>
    <row r="19032">
      <c r="A19032" s="40"/>
    </row>
    <row r="19033">
      <c r="A19033" s="40"/>
    </row>
    <row r="19034">
      <c r="A19034" s="40"/>
    </row>
    <row r="19035">
      <c r="A19035" s="40"/>
    </row>
    <row r="19036">
      <c r="A19036" s="40"/>
    </row>
    <row r="19037">
      <c r="A19037" s="40"/>
    </row>
    <row r="19038">
      <c r="A19038" s="40"/>
    </row>
    <row r="19039">
      <c r="A19039" s="40"/>
    </row>
    <row r="19040">
      <c r="A19040" s="40"/>
    </row>
    <row r="19041">
      <c r="A19041" s="40"/>
    </row>
    <row r="19042">
      <c r="A19042" s="40"/>
    </row>
    <row r="19043">
      <c r="A19043" s="40"/>
    </row>
    <row r="19044">
      <c r="A19044" s="40"/>
    </row>
    <row r="19045">
      <c r="A19045" s="40"/>
    </row>
    <row r="19046">
      <c r="A19046" s="40"/>
    </row>
    <row r="19047">
      <c r="A19047" s="40"/>
    </row>
    <row r="19048">
      <c r="A19048" s="40"/>
    </row>
    <row r="19049">
      <c r="A19049" s="40"/>
    </row>
    <row r="19050">
      <c r="A19050" s="40"/>
    </row>
    <row r="19051">
      <c r="A19051" s="40"/>
    </row>
    <row r="19052">
      <c r="A19052" s="40"/>
    </row>
    <row r="19053">
      <c r="A19053" s="40"/>
    </row>
    <row r="19054">
      <c r="A19054" s="40"/>
    </row>
    <row r="19055">
      <c r="A19055" s="40"/>
    </row>
    <row r="19056">
      <c r="A19056" s="40"/>
    </row>
    <row r="19057">
      <c r="A19057" s="40"/>
    </row>
    <row r="19058">
      <c r="A19058" s="40"/>
    </row>
    <row r="19059">
      <c r="A19059" s="40"/>
    </row>
    <row r="19060">
      <c r="A19060" s="40"/>
    </row>
    <row r="19061">
      <c r="A19061" s="40"/>
    </row>
    <row r="19062">
      <c r="A19062" s="40"/>
    </row>
    <row r="19063">
      <c r="A19063" s="40"/>
    </row>
    <row r="19064">
      <c r="A19064" s="40"/>
    </row>
    <row r="19065">
      <c r="A19065" s="40"/>
    </row>
    <row r="19066">
      <c r="A19066" s="40"/>
    </row>
    <row r="19067">
      <c r="A19067" s="40"/>
    </row>
    <row r="19068">
      <c r="A19068" s="40"/>
    </row>
    <row r="19069">
      <c r="A19069" s="40"/>
    </row>
    <row r="19070">
      <c r="A19070" s="40"/>
    </row>
    <row r="19071">
      <c r="A19071" s="40"/>
    </row>
    <row r="19072">
      <c r="A19072" s="40"/>
    </row>
    <row r="19073">
      <c r="A19073" s="40"/>
    </row>
    <row r="19074">
      <c r="A19074" s="40"/>
    </row>
    <row r="19075">
      <c r="A19075" s="40"/>
    </row>
    <row r="19076">
      <c r="A19076" s="40"/>
    </row>
    <row r="19077">
      <c r="A19077" s="40"/>
    </row>
    <row r="19078">
      <c r="A19078" s="40"/>
    </row>
    <row r="19079">
      <c r="A19079" s="40"/>
    </row>
    <row r="19080">
      <c r="A19080" s="40"/>
    </row>
    <row r="19081">
      <c r="A19081" s="40"/>
    </row>
    <row r="19082">
      <c r="A19082" s="40"/>
    </row>
    <row r="19083">
      <c r="A19083" s="40"/>
    </row>
    <row r="19084">
      <c r="A19084" s="40"/>
    </row>
    <row r="19085">
      <c r="A19085" s="40"/>
    </row>
    <row r="19086">
      <c r="A19086" s="40"/>
    </row>
    <row r="19087">
      <c r="A19087" s="40"/>
    </row>
    <row r="19088">
      <c r="A19088" s="40"/>
    </row>
    <row r="19089">
      <c r="A19089" s="40"/>
    </row>
    <row r="19090">
      <c r="A19090" s="40"/>
    </row>
    <row r="19091">
      <c r="A19091" s="40"/>
    </row>
    <row r="19092">
      <c r="A19092" s="40"/>
    </row>
    <row r="19093">
      <c r="A19093" s="40"/>
    </row>
    <row r="19094">
      <c r="A19094" s="40"/>
    </row>
    <row r="19095">
      <c r="A19095" s="40"/>
    </row>
    <row r="19096">
      <c r="A19096" s="40"/>
    </row>
    <row r="19097">
      <c r="A19097" s="40"/>
    </row>
    <row r="19098">
      <c r="A19098" s="40"/>
    </row>
    <row r="19099">
      <c r="A19099" s="40"/>
    </row>
    <row r="19100">
      <c r="A19100" s="40"/>
    </row>
    <row r="19101">
      <c r="A19101" s="40"/>
    </row>
    <row r="19102">
      <c r="A19102" s="40"/>
    </row>
    <row r="19103">
      <c r="A19103" s="40"/>
    </row>
    <row r="19104">
      <c r="A19104" s="40"/>
    </row>
    <row r="19105">
      <c r="A19105" s="40"/>
    </row>
    <row r="19106">
      <c r="A19106" s="40"/>
    </row>
    <row r="19107">
      <c r="A19107" s="40"/>
    </row>
    <row r="19108">
      <c r="A19108" s="40"/>
    </row>
    <row r="19109">
      <c r="A19109" s="40"/>
    </row>
    <row r="19110">
      <c r="A19110" s="40"/>
    </row>
    <row r="19111">
      <c r="A19111" s="40"/>
    </row>
    <row r="19112">
      <c r="A19112" s="40"/>
    </row>
    <row r="19113">
      <c r="A19113" s="40"/>
    </row>
    <row r="19114">
      <c r="A19114" s="40"/>
    </row>
    <row r="19115">
      <c r="A19115" s="40"/>
    </row>
    <row r="19116">
      <c r="A19116" s="40"/>
    </row>
    <row r="19117">
      <c r="A19117" s="40"/>
    </row>
    <row r="19118">
      <c r="A19118" s="40"/>
    </row>
    <row r="19119">
      <c r="A19119" s="40"/>
    </row>
    <row r="19120">
      <c r="A19120" s="40"/>
    </row>
    <row r="19121">
      <c r="A19121" s="40"/>
    </row>
    <row r="19122">
      <c r="A19122" s="40"/>
    </row>
    <row r="19123">
      <c r="A19123" s="40"/>
    </row>
    <row r="19124">
      <c r="A19124" s="40"/>
    </row>
    <row r="19125">
      <c r="A19125" s="40"/>
    </row>
    <row r="19126">
      <c r="A19126" s="40"/>
    </row>
    <row r="19127">
      <c r="A19127" s="40"/>
    </row>
    <row r="19128">
      <c r="A19128" s="40"/>
    </row>
    <row r="19129">
      <c r="A19129" s="40"/>
    </row>
    <row r="19130">
      <c r="A19130" s="40"/>
    </row>
    <row r="19131">
      <c r="A19131" s="40"/>
    </row>
    <row r="19132">
      <c r="A19132" s="40"/>
    </row>
    <row r="19133">
      <c r="A19133" s="40"/>
    </row>
    <row r="19134">
      <c r="A19134" s="40"/>
    </row>
    <row r="19135">
      <c r="A19135" s="40"/>
    </row>
    <row r="19136">
      <c r="A19136" s="40"/>
    </row>
    <row r="19137">
      <c r="A19137" s="40"/>
    </row>
    <row r="19138">
      <c r="A19138" s="40"/>
    </row>
    <row r="19139">
      <c r="A19139" s="40"/>
    </row>
    <row r="19140">
      <c r="A19140" s="40"/>
    </row>
    <row r="19141">
      <c r="A19141" s="40"/>
    </row>
    <row r="19142">
      <c r="A19142" s="40"/>
    </row>
    <row r="19143">
      <c r="A19143" s="40"/>
    </row>
    <row r="19144">
      <c r="A19144" s="40"/>
    </row>
    <row r="19145">
      <c r="A19145" s="40"/>
    </row>
    <row r="19146">
      <c r="A19146" s="40"/>
    </row>
    <row r="19147">
      <c r="A19147" s="40"/>
    </row>
    <row r="19148">
      <c r="A19148" s="40"/>
    </row>
    <row r="19149">
      <c r="A19149" s="40"/>
    </row>
    <row r="19150">
      <c r="A19150" s="40"/>
    </row>
    <row r="19151">
      <c r="A19151" s="40"/>
    </row>
    <row r="19152">
      <c r="A19152" s="40"/>
    </row>
    <row r="19153">
      <c r="A19153" s="40"/>
    </row>
    <row r="19154">
      <c r="A19154" s="40"/>
    </row>
    <row r="19155">
      <c r="A19155" s="40"/>
    </row>
    <row r="19156">
      <c r="A19156" s="40"/>
    </row>
    <row r="19157">
      <c r="A19157" s="40"/>
    </row>
    <row r="19158">
      <c r="A19158" s="40"/>
    </row>
    <row r="19159">
      <c r="A19159" s="40"/>
    </row>
    <row r="19160">
      <c r="A19160" s="40"/>
    </row>
    <row r="19161">
      <c r="A19161" s="40"/>
    </row>
    <row r="19162">
      <c r="A19162" s="40"/>
    </row>
    <row r="19163">
      <c r="A19163" s="40"/>
    </row>
    <row r="19164">
      <c r="A19164" s="40"/>
    </row>
    <row r="19165">
      <c r="A19165" s="40"/>
    </row>
    <row r="19166">
      <c r="A19166" s="40"/>
    </row>
    <row r="19167">
      <c r="A19167" s="40"/>
    </row>
    <row r="19168">
      <c r="A19168" s="40"/>
    </row>
    <row r="19169">
      <c r="A19169" s="40"/>
    </row>
    <row r="19170">
      <c r="A19170" s="40"/>
    </row>
    <row r="19171">
      <c r="A19171" s="40"/>
    </row>
    <row r="19172">
      <c r="A19172" s="40"/>
    </row>
    <row r="19173">
      <c r="A19173" s="40"/>
    </row>
    <row r="19174">
      <c r="A19174" s="40"/>
    </row>
    <row r="19175">
      <c r="A19175" s="40"/>
    </row>
    <row r="19176">
      <c r="A19176" s="40"/>
    </row>
    <row r="19177">
      <c r="A19177" s="40"/>
    </row>
    <row r="19178">
      <c r="A19178" s="40"/>
    </row>
    <row r="19179">
      <c r="A19179" s="40"/>
    </row>
    <row r="19180">
      <c r="A19180" s="40"/>
    </row>
    <row r="19181">
      <c r="A19181" s="40"/>
    </row>
    <row r="19182">
      <c r="A19182" s="40"/>
    </row>
    <row r="19183">
      <c r="A19183" s="40"/>
    </row>
    <row r="19184">
      <c r="A19184" s="40"/>
    </row>
    <row r="19185">
      <c r="A19185" s="40"/>
    </row>
    <row r="19186">
      <c r="A19186" s="40"/>
    </row>
    <row r="19187">
      <c r="A19187" s="40"/>
    </row>
    <row r="19188">
      <c r="A19188" s="40"/>
    </row>
    <row r="19189">
      <c r="A19189" s="40"/>
    </row>
    <row r="19190">
      <c r="A19190" s="40"/>
    </row>
    <row r="19191">
      <c r="A19191" s="40"/>
    </row>
    <row r="19192">
      <c r="A19192" s="40"/>
    </row>
    <row r="19193">
      <c r="A19193" s="40"/>
    </row>
    <row r="19194">
      <c r="A19194" s="40"/>
    </row>
    <row r="19195">
      <c r="A19195" s="40"/>
    </row>
    <row r="19196">
      <c r="A19196" s="40"/>
    </row>
    <row r="19197">
      <c r="A19197" s="40"/>
    </row>
    <row r="19198">
      <c r="A19198" s="40"/>
    </row>
    <row r="19199">
      <c r="A19199" s="40"/>
    </row>
    <row r="19200">
      <c r="A19200" s="40"/>
    </row>
    <row r="19201">
      <c r="A19201" s="40"/>
    </row>
    <row r="19202">
      <c r="A19202" s="40"/>
    </row>
    <row r="19203">
      <c r="A19203" s="40"/>
    </row>
    <row r="19204">
      <c r="A19204" s="40"/>
    </row>
    <row r="19205">
      <c r="A19205" s="40"/>
    </row>
    <row r="19206">
      <c r="A19206" s="40"/>
    </row>
    <row r="19207">
      <c r="A19207" s="40"/>
    </row>
    <row r="19208">
      <c r="A19208" s="40"/>
    </row>
    <row r="19209">
      <c r="A19209" s="40"/>
    </row>
    <row r="19210">
      <c r="A19210" s="40"/>
    </row>
    <row r="19211">
      <c r="A19211" s="40"/>
    </row>
    <row r="19212">
      <c r="A19212" s="40"/>
    </row>
    <row r="19213">
      <c r="A19213" s="40"/>
    </row>
    <row r="19214">
      <c r="A19214" s="40"/>
    </row>
    <row r="19215">
      <c r="A19215" s="40"/>
    </row>
    <row r="19216">
      <c r="A19216" s="40"/>
    </row>
    <row r="19217">
      <c r="A19217" s="40"/>
    </row>
    <row r="19218">
      <c r="A19218" s="40"/>
    </row>
    <row r="19219">
      <c r="A19219" s="40"/>
    </row>
    <row r="19220">
      <c r="A19220" s="40"/>
    </row>
    <row r="19221">
      <c r="A19221" s="40"/>
    </row>
    <row r="19222">
      <c r="A19222" s="40"/>
    </row>
    <row r="19223">
      <c r="A19223" s="40"/>
    </row>
    <row r="19224">
      <c r="A19224" s="40"/>
    </row>
    <row r="19225">
      <c r="A19225" s="40"/>
    </row>
    <row r="19226">
      <c r="A19226" s="40"/>
    </row>
    <row r="19227">
      <c r="A19227" s="40"/>
    </row>
    <row r="19228">
      <c r="A19228" s="40"/>
    </row>
    <row r="19229">
      <c r="A19229" s="40"/>
    </row>
    <row r="19230">
      <c r="A19230" s="40"/>
    </row>
    <row r="19231">
      <c r="A19231" s="40"/>
    </row>
    <row r="19232">
      <c r="A19232" s="40"/>
    </row>
    <row r="19233">
      <c r="A19233" s="40"/>
    </row>
    <row r="19234">
      <c r="A19234" s="40"/>
    </row>
    <row r="19235">
      <c r="A19235" s="40"/>
    </row>
    <row r="19236">
      <c r="A19236" s="40"/>
    </row>
    <row r="19237">
      <c r="A19237" s="40"/>
    </row>
    <row r="19238">
      <c r="A19238" s="40"/>
    </row>
    <row r="19239">
      <c r="A19239" s="40"/>
    </row>
    <row r="19240">
      <c r="A19240" s="40"/>
    </row>
    <row r="19241">
      <c r="A19241" s="40"/>
    </row>
    <row r="19242">
      <c r="A19242" s="40"/>
    </row>
    <row r="19243">
      <c r="A19243" s="40"/>
    </row>
    <row r="19244">
      <c r="A19244" s="40"/>
    </row>
    <row r="19245">
      <c r="A19245" s="40"/>
    </row>
    <row r="19246">
      <c r="A19246" s="40"/>
    </row>
    <row r="19247">
      <c r="A19247" s="40"/>
    </row>
    <row r="19248">
      <c r="A19248" s="40"/>
    </row>
    <row r="19249">
      <c r="A19249" s="40"/>
    </row>
    <row r="19250">
      <c r="A19250" s="40"/>
    </row>
    <row r="19251">
      <c r="A19251" s="40"/>
    </row>
    <row r="19252">
      <c r="A19252" s="40"/>
    </row>
    <row r="19253">
      <c r="A19253" s="40"/>
    </row>
    <row r="19254">
      <c r="A19254" s="40"/>
    </row>
    <row r="19255">
      <c r="A19255" s="40"/>
    </row>
    <row r="19256">
      <c r="A19256" s="40"/>
    </row>
    <row r="19257">
      <c r="A19257" s="40"/>
    </row>
    <row r="19258">
      <c r="A19258" s="40"/>
    </row>
    <row r="19259">
      <c r="A19259" s="40"/>
    </row>
    <row r="19260">
      <c r="A19260" s="40"/>
    </row>
    <row r="19261">
      <c r="A19261" s="40"/>
    </row>
    <row r="19262">
      <c r="A19262" s="40"/>
    </row>
    <row r="19263">
      <c r="A19263" s="40"/>
    </row>
    <row r="19264">
      <c r="A19264" s="40"/>
    </row>
    <row r="19265">
      <c r="A19265" s="40"/>
    </row>
    <row r="19266">
      <c r="A19266" s="40"/>
    </row>
    <row r="19267">
      <c r="A19267" s="40"/>
    </row>
    <row r="19268">
      <c r="A19268" s="40"/>
    </row>
    <row r="19269">
      <c r="A19269" s="40"/>
    </row>
    <row r="19270">
      <c r="A19270" s="40"/>
    </row>
    <row r="19271">
      <c r="A19271" s="40"/>
    </row>
    <row r="19272">
      <c r="A19272" s="40"/>
    </row>
    <row r="19273">
      <c r="A19273" s="40"/>
    </row>
    <row r="19274">
      <c r="A19274" s="40"/>
    </row>
    <row r="19275">
      <c r="A19275" s="40"/>
    </row>
    <row r="19276">
      <c r="A19276" s="40"/>
    </row>
    <row r="19277">
      <c r="A19277" s="40"/>
    </row>
    <row r="19278">
      <c r="A19278" s="40"/>
    </row>
    <row r="19279">
      <c r="A19279" s="40"/>
    </row>
    <row r="19280">
      <c r="A19280" s="40"/>
    </row>
    <row r="19281">
      <c r="A19281" s="40"/>
    </row>
    <row r="19282">
      <c r="A19282" s="40"/>
    </row>
    <row r="19283">
      <c r="A19283" s="40"/>
    </row>
    <row r="19284">
      <c r="A19284" s="40"/>
    </row>
    <row r="19285">
      <c r="A19285" s="40"/>
    </row>
    <row r="19286">
      <c r="A19286" s="40"/>
    </row>
    <row r="19287">
      <c r="A19287" s="40"/>
    </row>
    <row r="19288">
      <c r="A19288" s="40"/>
    </row>
    <row r="19289">
      <c r="A19289" s="40"/>
    </row>
    <row r="19290">
      <c r="A19290" s="40"/>
    </row>
    <row r="19291">
      <c r="A19291" s="40"/>
    </row>
    <row r="19292">
      <c r="A19292" s="40"/>
    </row>
    <row r="19293">
      <c r="A19293" s="40"/>
    </row>
    <row r="19294">
      <c r="A19294" s="40"/>
    </row>
    <row r="19295">
      <c r="A19295" s="40"/>
    </row>
    <row r="19296">
      <c r="A19296" s="40"/>
    </row>
    <row r="19297">
      <c r="A19297" s="40"/>
    </row>
    <row r="19298">
      <c r="A19298" s="40"/>
    </row>
    <row r="19299">
      <c r="A19299" s="40"/>
    </row>
    <row r="19300">
      <c r="A19300" s="40"/>
    </row>
    <row r="19301">
      <c r="A19301" s="40"/>
    </row>
    <row r="19302">
      <c r="A19302" s="40"/>
    </row>
    <row r="19303">
      <c r="A19303" s="40"/>
    </row>
    <row r="19304">
      <c r="A19304" s="40"/>
    </row>
    <row r="19305">
      <c r="A19305" s="40"/>
    </row>
    <row r="19306">
      <c r="A19306" s="40"/>
    </row>
    <row r="19307">
      <c r="A19307" s="40"/>
    </row>
    <row r="19308">
      <c r="A19308" s="40"/>
    </row>
    <row r="19309">
      <c r="A19309" s="40"/>
    </row>
    <row r="19310">
      <c r="A19310" s="40"/>
    </row>
    <row r="19311">
      <c r="A19311" s="40"/>
    </row>
    <row r="19312">
      <c r="A19312" s="40"/>
    </row>
    <row r="19313">
      <c r="A19313" s="40"/>
    </row>
    <row r="19314">
      <c r="A19314" s="40"/>
    </row>
    <row r="19315">
      <c r="A19315" s="40"/>
    </row>
    <row r="19316">
      <c r="A19316" s="40"/>
    </row>
    <row r="19317">
      <c r="A19317" s="40"/>
    </row>
    <row r="19318">
      <c r="A19318" s="40"/>
    </row>
    <row r="19319">
      <c r="A19319" s="40"/>
    </row>
    <row r="19320">
      <c r="A19320" s="40"/>
    </row>
    <row r="19321">
      <c r="A19321" s="40"/>
    </row>
    <row r="19322">
      <c r="A19322" s="40"/>
    </row>
    <row r="19323">
      <c r="A19323" s="40"/>
    </row>
    <row r="19324">
      <c r="A19324" s="40"/>
    </row>
    <row r="19325">
      <c r="A19325" s="40"/>
    </row>
    <row r="19326">
      <c r="A19326" s="40"/>
    </row>
    <row r="19327">
      <c r="A19327" s="40"/>
    </row>
    <row r="19328">
      <c r="A19328" s="40"/>
    </row>
    <row r="19329">
      <c r="A19329" s="40"/>
    </row>
    <row r="19330">
      <c r="A19330" s="40"/>
    </row>
    <row r="19331">
      <c r="A19331" s="40"/>
    </row>
    <row r="19332">
      <c r="A19332" s="40"/>
    </row>
    <row r="19333">
      <c r="A19333" s="40"/>
    </row>
    <row r="19334">
      <c r="A19334" s="40"/>
    </row>
    <row r="19335">
      <c r="A19335" s="40"/>
    </row>
    <row r="19336">
      <c r="A19336" s="40"/>
    </row>
    <row r="19337">
      <c r="A19337" s="40"/>
    </row>
    <row r="19338">
      <c r="A19338" s="40"/>
    </row>
    <row r="19339">
      <c r="A19339" s="40"/>
    </row>
    <row r="19340">
      <c r="A19340" s="40"/>
    </row>
    <row r="19341">
      <c r="A19341" s="40"/>
    </row>
    <row r="19342">
      <c r="A19342" s="40"/>
    </row>
    <row r="19343">
      <c r="A19343" s="40"/>
    </row>
    <row r="19344">
      <c r="A19344" s="40"/>
    </row>
    <row r="19345">
      <c r="A19345" s="40"/>
    </row>
    <row r="19346">
      <c r="A19346" s="40"/>
    </row>
    <row r="19347">
      <c r="A19347" s="40"/>
    </row>
    <row r="19348">
      <c r="A19348" s="40"/>
    </row>
    <row r="19349">
      <c r="A19349" s="40"/>
    </row>
    <row r="19350">
      <c r="A19350" s="40"/>
    </row>
    <row r="19351">
      <c r="A19351" s="40"/>
    </row>
    <row r="19352">
      <c r="A19352" s="40"/>
    </row>
    <row r="19353">
      <c r="A19353" s="40"/>
    </row>
    <row r="19354">
      <c r="A19354" s="40"/>
    </row>
    <row r="19355">
      <c r="A19355" s="40"/>
    </row>
    <row r="19356">
      <c r="A19356" s="40"/>
    </row>
    <row r="19357">
      <c r="A19357" s="40"/>
    </row>
    <row r="19358">
      <c r="A19358" s="40"/>
    </row>
    <row r="19359">
      <c r="A19359" s="40"/>
    </row>
    <row r="19360">
      <c r="A19360" s="40"/>
    </row>
    <row r="19361">
      <c r="A19361" s="40"/>
    </row>
    <row r="19362">
      <c r="A19362" s="40"/>
    </row>
    <row r="19363">
      <c r="A19363" s="40"/>
    </row>
    <row r="19364">
      <c r="A19364" s="40"/>
    </row>
    <row r="19365">
      <c r="A19365" s="40"/>
    </row>
    <row r="19366">
      <c r="A19366" s="40"/>
    </row>
    <row r="19367">
      <c r="A19367" s="40"/>
    </row>
    <row r="19368">
      <c r="A19368" s="40"/>
    </row>
    <row r="19369">
      <c r="A19369" s="40"/>
    </row>
    <row r="19370">
      <c r="A19370" s="40"/>
    </row>
    <row r="19371">
      <c r="A19371" s="40"/>
    </row>
    <row r="19372">
      <c r="A19372" s="40"/>
    </row>
    <row r="19373">
      <c r="A19373" s="40"/>
    </row>
    <row r="19374">
      <c r="A19374" s="40"/>
    </row>
    <row r="19375">
      <c r="A19375" s="40"/>
    </row>
    <row r="19376">
      <c r="A19376" s="40"/>
    </row>
    <row r="19377">
      <c r="A19377" s="40"/>
    </row>
    <row r="19378">
      <c r="A19378" s="40"/>
    </row>
    <row r="19379">
      <c r="A19379" s="40"/>
    </row>
    <row r="19380">
      <c r="A19380" s="40"/>
    </row>
    <row r="19381">
      <c r="A19381" s="40"/>
    </row>
    <row r="19382">
      <c r="A19382" s="40"/>
    </row>
    <row r="19383">
      <c r="A19383" s="40"/>
    </row>
    <row r="19384">
      <c r="A19384" s="40"/>
    </row>
    <row r="19385">
      <c r="A19385" s="40"/>
    </row>
    <row r="19386">
      <c r="A19386" s="40"/>
    </row>
    <row r="19387">
      <c r="A19387" s="40"/>
    </row>
    <row r="19388">
      <c r="A19388" s="40"/>
    </row>
    <row r="19389">
      <c r="A19389" s="40"/>
    </row>
    <row r="19390">
      <c r="A19390" s="40"/>
    </row>
    <row r="19391">
      <c r="A19391" s="40"/>
    </row>
    <row r="19392">
      <c r="A19392" s="40"/>
    </row>
    <row r="19393">
      <c r="A19393" s="40"/>
    </row>
    <row r="19394">
      <c r="A19394" s="40"/>
    </row>
    <row r="19395">
      <c r="A19395" s="40"/>
    </row>
    <row r="19396">
      <c r="A19396" s="40"/>
    </row>
    <row r="19397">
      <c r="A19397" s="40"/>
    </row>
    <row r="19398">
      <c r="A19398" s="40"/>
    </row>
    <row r="19399">
      <c r="A19399" s="40"/>
    </row>
    <row r="19400">
      <c r="A19400" s="40"/>
    </row>
    <row r="19401">
      <c r="A19401" s="40"/>
    </row>
    <row r="19402">
      <c r="A19402" s="40"/>
    </row>
    <row r="19403">
      <c r="A19403" s="40"/>
    </row>
    <row r="19404">
      <c r="A19404" s="40"/>
    </row>
    <row r="19405">
      <c r="A19405" s="40"/>
    </row>
    <row r="19406">
      <c r="A19406" s="40"/>
    </row>
    <row r="19407">
      <c r="A19407" s="40"/>
    </row>
    <row r="19408">
      <c r="A19408" s="40"/>
    </row>
    <row r="19409">
      <c r="A19409" s="40"/>
    </row>
    <row r="19410">
      <c r="A19410" s="40"/>
    </row>
    <row r="19411">
      <c r="A19411" s="40"/>
    </row>
    <row r="19412">
      <c r="A19412" s="40"/>
    </row>
    <row r="19413">
      <c r="A19413" s="40"/>
    </row>
    <row r="19414">
      <c r="A19414" s="40"/>
    </row>
    <row r="19415">
      <c r="A19415" s="40"/>
    </row>
    <row r="19416">
      <c r="A19416" s="40"/>
    </row>
    <row r="19417">
      <c r="A19417" s="40"/>
    </row>
    <row r="19418">
      <c r="A19418" s="40"/>
    </row>
    <row r="19419">
      <c r="A19419" s="40"/>
    </row>
    <row r="19420">
      <c r="A19420" s="40"/>
    </row>
    <row r="19421">
      <c r="A19421" s="40"/>
    </row>
    <row r="19422">
      <c r="A19422" s="40"/>
    </row>
    <row r="19423">
      <c r="A19423" s="40"/>
    </row>
    <row r="19424">
      <c r="A19424" s="40"/>
    </row>
    <row r="19425">
      <c r="A19425" s="40"/>
    </row>
    <row r="19426">
      <c r="A19426" s="40"/>
    </row>
    <row r="19427">
      <c r="A19427" s="40"/>
    </row>
    <row r="19428">
      <c r="A19428" s="40"/>
    </row>
    <row r="19429">
      <c r="A19429" s="40"/>
    </row>
    <row r="19430">
      <c r="A19430" s="40"/>
    </row>
    <row r="19431">
      <c r="A19431" s="40"/>
    </row>
    <row r="19432">
      <c r="A19432" s="40"/>
    </row>
    <row r="19433">
      <c r="A19433" s="40"/>
    </row>
    <row r="19434">
      <c r="A19434" s="40"/>
    </row>
    <row r="19435">
      <c r="A19435" s="40"/>
    </row>
    <row r="19436">
      <c r="A19436" s="40"/>
    </row>
    <row r="19437">
      <c r="A19437" s="40"/>
    </row>
    <row r="19438">
      <c r="A19438" s="40"/>
    </row>
    <row r="19439">
      <c r="A19439" s="40"/>
    </row>
    <row r="19440">
      <c r="A19440" s="40"/>
    </row>
    <row r="19441">
      <c r="A19441" s="40"/>
    </row>
    <row r="19442">
      <c r="A19442" s="40"/>
    </row>
    <row r="19443">
      <c r="A19443" s="40"/>
    </row>
    <row r="19444">
      <c r="A19444" s="40"/>
    </row>
    <row r="19445">
      <c r="A19445" s="40"/>
    </row>
    <row r="19446">
      <c r="A19446" s="40"/>
    </row>
    <row r="19447">
      <c r="A19447" s="40"/>
    </row>
    <row r="19448">
      <c r="A19448" s="40"/>
    </row>
    <row r="19449">
      <c r="A19449" s="40"/>
    </row>
    <row r="19450">
      <c r="A19450" s="40"/>
    </row>
    <row r="19451">
      <c r="A19451" s="40"/>
    </row>
    <row r="19452">
      <c r="A19452" s="40"/>
    </row>
    <row r="19453">
      <c r="A19453" s="40"/>
    </row>
    <row r="19454">
      <c r="A19454" s="40"/>
    </row>
    <row r="19455">
      <c r="A19455" s="40"/>
    </row>
    <row r="19456">
      <c r="A19456" s="40"/>
    </row>
    <row r="19457">
      <c r="A19457" s="40"/>
    </row>
    <row r="19458">
      <c r="A19458" s="40"/>
    </row>
    <row r="19459">
      <c r="A19459" s="40"/>
    </row>
    <row r="19460">
      <c r="A19460" s="40"/>
    </row>
    <row r="19461">
      <c r="A19461" s="40"/>
    </row>
    <row r="19462">
      <c r="A19462" s="40"/>
    </row>
    <row r="19463">
      <c r="A19463" s="40"/>
    </row>
    <row r="19464">
      <c r="A19464" s="40"/>
    </row>
    <row r="19465">
      <c r="A19465" s="40"/>
    </row>
    <row r="19466">
      <c r="A19466" s="40"/>
    </row>
    <row r="19467">
      <c r="A19467" s="40"/>
    </row>
    <row r="19468">
      <c r="A19468" s="40"/>
    </row>
    <row r="19469">
      <c r="A19469" s="40"/>
    </row>
    <row r="19470">
      <c r="A19470" s="40"/>
    </row>
    <row r="19471">
      <c r="A19471" s="40"/>
    </row>
    <row r="19472">
      <c r="A19472" s="40"/>
    </row>
    <row r="19473">
      <c r="A19473" s="40"/>
    </row>
    <row r="19474">
      <c r="A19474" s="40"/>
    </row>
    <row r="19475">
      <c r="A19475" s="40"/>
    </row>
    <row r="19476">
      <c r="A19476" s="40"/>
    </row>
    <row r="19477">
      <c r="A19477" s="40"/>
    </row>
    <row r="19478">
      <c r="A19478" s="40"/>
    </row>
    <row r="19479">
      <c r="A19479" s="40"/>
    </row>
    <row r="19480">
      <c r="A19480" s="40"/>
    </row>
    <row r="19481">
      <c r="A19481" s="40"/>
    </row>
    <row r="19482">
      <c r="A19482" s="40"/>
    </row>
    <row r="19483">
      <c r="A19483" s="40"/>
    </row>
    <row r="19484">
      <c r="A19484" s="40"/>
    </row>
    <row r="19485">
      <c r="A19485" s="40"/>
    </row>
    <row r="19486">
      <c r="A19486" s="40"/>
    </row>
    <row r="19487">
      <c r="A19487" s="40"/>
    </row>
    <row r="19488">
      <c r="A19488" s="40"/>
    </row>
    <row r="19489">
      <c r="A19489" s="40"/>
    </row>
    <row r="19490">
      <c r="A19490" s="40"/>
    </row>
    <row r="19491">
      <c r="A19491" s="40"/>
    </row>
    <row r="19492">
      <c r="A19492" s="40"/>
    </row>
    <row r="19493">
      <c r="A19493" s="40"/>
    </row>
    <row r="19494">
      <c r="A19494" s="40"/>
    </row>
    <row r="19495">
      <c r="A19495" s="40"/>
    </row>
  </sheetData>
  <autoFilter ref="$A$1:$C$18995">
    <filterColumn colId="2">
      <filters>
        <filter val="Young"/>
        <filter val="Old"/>
      </filters>
    </filterColumn>
  </autoFilter>
  <drawing r:id="rId1"/>
</worksheet>
</file>